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codeName="ThisWorkbook"/>
  <xr:revisionPtr revIDLastSave="0" documentId="13_ncr:1_{2F17725E-E3F4-4681-903A-1EE8E2B447EE}" xr6:coauthVersionLast="47" xr6:coauthVersionMax="47" xr10:uidLastSave="{00000000-0000-0000-0000-000000000000}"/>
  <bookViews>
    <workbookView xWindow="-120" yWindow="-120" windowWidth="29040" windowHeight="15720" firstSheet="50" activeTab="57" xr2:uid="{00000000-000D-0000-FFFF-FFFF00000000}"/>
  </bookViews>
  <sheets>
    <sheet name="01.Presidenca" sheetId="52" r:id="rId1"/>
    <sheet name="02. Kuvendi (01110)" sheetId="50" r:id="rId2"/>
    <sheet name="02. Kuvendi (1120)" sheetId="60" r:id="rId3"/>
    <sheet name="03.Kryeministria" sheetId="53" r:id="rId4"/>
    <sheet name="19.RTSH(08310)" sheetId="26" r:id="rId5"/>
    <sheet name="19.RTSH(08330)" sheetId="27" r:id="rId6"/>
    <sheet name="19.RTSH(08340)" sheetId="28" r:id="rId7"/>
    <sheet name="19.RTSH(08520)" sheetId="29" r:id="rId8"/>
    <sheet name="20.DPA" sheetId="20" r:id="rId9"/>
    <sheet name="22.ASH" sheetId="25" r:id="rId10"/>
    <sheet name="24.KLSH" sheetId="17" r:id="rId11"/>
    <sheet name="28" sheetId="1" r:id="rId12"/>
    <sheet name="29(1)" sheetId="2" r:id="rId13"/>
    <sheet name="29(2)" sheetId="3" r:id="rId14"/>
    <sheet name="29(3)" sheetId="4" r:id="rId15"/>
    <sheet name="30" sheetId="5" r:id="rId16"/>
    <sheet name="31.ATSH" sheetId="40" r:id="rId17"/>
    <sheet name="35" sheetId="6" r:id="rId18"/>
    <sheet name="41" sheetId="7" r:id="rId19"/>
    <sheet name="50.Instat" sheetId="54" r:id="rId20"/>
    <sheet name="55" sheetId="8" r:id="rId21"/>
    <sheet name="57.QKK" sheetId="55" r:id="rId22"/>
    <sheet name="63 (ILD)" sheetId="13" r:id="rId23"/>
    <sheet name="63 (KPA)" sheetId="14" r:id="rId24"/>
    <sheet name="66.Avokati Popullit" sheetId="16" r:id="rId25"/>
    <sheet name="67.KMSHC" sheetId="15" r:id="rId26"/>
    <sheet name="67.KMSHC (2)" sheetId="19" r:id="rId27"/>
    <sheet name="73(1)" sheetId="9" r:id="rId28"/>
    <sheet name="73(2)" sheetId="10" r:id="rId29"/>
    <sheet name="76" sheetId="11" r:id="rId30"/>
    <sheet name="77.AK" sheetId="21" r:id="rId31"/>
    <sheet name="82.KKK" sheetId="22" r:id="rId32"/>
    <sheet name="87.Avokatura e Shtetit" sheetId="30" r:id="rId33"/>
    <sheet name="87.IQ" sheetId="31" r:id="rId34"/>
    <sheet name="87.Administrimi i Ujrave" sheetId="32" r:id="rId35"/>
    <sheet name="87.ASPA" sheetId="33" r:id="rId36"/>
    <sheet name="87.START-UP" sheetId="34" r:id="rId37"/>
    <sheet name="87.DAP" sheetId="35" r:id="rId38"/>
    <sheet name="87.ASIG" sheetId="36" r:id="rId39"/>
    <sheet name="87.DSHQ" sheetId="37" r:id="rId40"/>
    <sheet name="87.SASPAC" sheetId="38" r:id="rId41"/>
    <sheet name="87.AMI" sheetId="39" r:id="rId42"/>
    <sheet name="87.Agjensia e Audtimit BE" sheetId="41" r:id="rId43"/>
    <sheet name="87.AKPT" sheetId="42" r:id="rId44"/>
    <sheet name="87.ASIK" sheetId="61" r:id="rId45"/>
    <sheet name="87.Komiteti Shtet. per Kultet" sheetId="43" r:id="rId46"/>
    <sheet name="87.AKSHI" sheetId="44" r:id="rId47"/>
    <sheet name="87.AKSK" sheetId="45" r:id="rId48"/>
    <sheet name="87.Agjens. Prokurimi Publik" sheetId="46" r:id="rId49"/>
    <sheet name="87.Komiteti pakicat kombetare" sheetId="47" r:id="rId50"/>
    <sheet name="87.ADB" sheetId="48" r:id="rId51"/>
    <sheet name="87.AKR" sheetId="49" r:id="rId52"/>
    <sheet name="88.Mbesh. Shoqerine Civile" sheetId="56" r:id="rId53"/>
    <sheet name="89.KMDPDI" sheetId="23" r:id="rId54"/>
    <sheet name="90" sheetId="12" r:id="rId55"/>
    <sheet name="91.KMD" sheetId="24" r:id="rId56"/>
    <sheet name="92.Inst. Studimeve Krim. Komuin" sheetId="57" r:id="rId57"/>
    <sheet name="95.Autor.Dr.Informimit" sheetId="58" r:id="rId58"/>
  </sheets>
  <definedNames>
    <definedName name="JR_PAGE_ANCHOR_0_1" localSheetId="2">'02. Kuvendi (1120)'!$A$1</definedName>
    <definedName name="JR_PAGE_ANCHOR_0_1" localSheetId="3">'03.Kryeministria'!$A$1</definedName>
    <definedName name="JR_PAGE_ANCHOR_0_1" localSheetId="4">'19.RTSH(08310)'!$A$1</definedName>
    <definedName name="JR_PAGE_ANCHOR_0_1" localSheetId="5">'19.RTSH(08330)'!$A$1</definedName>
    <definedName name="JR_PAGE_ANCHOR_0_1" localSheetId="6">'19.RTSH(08340)'!$A$1</definedName>
    <definedName name="JR_PAGE_ANCHOR_0_1" localSheetId="7">'19.RTSH(08520)'!$A$1</definedName>
    <definedName name="JR_PAGE_ANCHOR_0_1" localSheetId="8">'20.DPA'!$A$1</definedName>
    <definedName name="JR_PAGE_ANCHOR_0_1" localSheetId="9">'22.ASH'!$A$1</definedName>
    <definedName name="JR_PAGE_ANCHOR_0_1" localSheetId="10">'24.KLSH'!$A$1</definedName>
    <definedName name="JR_PAGE_ANCHOR_0_1" localSheetId="12">'29(1)'!$A$1</definedName>
    <definedName name="JR_PAGE_ANCHOR_0_1" localSheetId="13">'29(2)'!$A$1</definedName>
    <definedName name="JR_PAGE_ANCHOR_0_1" localSheetId="14">'29(3)'!$A$1</definedName>
    <definedName name="JR_PAGE_ANCHOR_0_1" localSheetId="15">'30'!$A$1</definedName>
    <definedName name="JR_PAGE_ANCHOR_0_1" localSheetId="16">'31.ATSH'!$A$1</definedName>
    <definedName name="JR_PAGE_ANCHOR_0_1" localSheetId="17">'35'!$A$1</definedName>
    <definedName name="JR_PAGE_ANCHOR_0_1" localSheetId="18">'41'!$A$1</definedName>
    <definedName name="JR_PAGE_ANCHOR_0_1" localSheetId="19">'50.Instat'!$A$1</definedName>
    <definedName name="JR_PAGE_ANCHOR_0_1" localSheetId="20">'55'!$A$1</definedName>
    <definedName name="JR_PAGE_ANCHOR_0_1" localSheetId="21">'57.QKK'!$A$1</definedName>
    <definedName name="JR_PAGE_ANCHOR_0_1" localSheetId="27">'73(1)'!$A$1</definedName>
    <definedName name="JR_PAGE_ANCHOR_0_1" localSheetId="28">'73(2)'!$A$1</definedName>
    <definedName name="JR_PAGE_ANCHOR_0_1" localSheetId="29">'76'!$A$1</definedName>
    <definedName name="JR_PAGE_ANCHOR_0_1" localSheetId="30">'77.AK'!$A$1</definedName>
    <definedName name="JR_PAGE_ANCHOR_0_1" localSheetId="31">'82.KKK'!$A$1</definedName>
    <definedName name="JR_PAGE_ANCHOR_0_1" localSheetId="52">'88.Mbesh. Shoqerine Civile'!$A$1</definedName>
    <definedName name="JR_PAGE_ANCHOR_0_1" localSheetId="54">'90'!$A$1</definedName>
    <definedName name="JR_PAGE_ANCHOR_0_1" localSheetId="55">'91.KMD'!$A$1</definedName>
    <definedName name="JR_PAGE_ANCHOR_0_1" localSheetId="56">'92.Inst. Studimeve Krim. Komuin'!$A$1</definedName>
    <definedName name="JR_PAGE_ANCHOR_0_1" localSheetId="57">'95.Autor.Dr.Informimit'!$A$1</definedName>
    <definedName name="JR_PAGE_ANCHOR_0_1">'28'!$A$1</definedName>
    <definedName name="_xlnm.Print_Area" localSheetId="22">'63 (ILD)'!$A$1:$G$184</definedName>
    <definedName name="_xlnm.Print_Area" localSheetId="42">'87.Agjensia e Audtimit BE'!$A$1:$F$248</definedName>
    <definedName name="_xlnm.Print_Area" localSheetId="43">'87.AKPT'!$A$1:$L$329</definedName>
    <definedName name="_xlnm.Print_Area" localSheetId="41">'87.AMI'!$A$1:$K$386</definedName>
    <definedName name="_xlnm.Print_Area" localSheetId="35">'87.ASPA'!$A$1:$G$386</definedName>
    <definedName name="_xlnm.Print_Area" localSheetId="32">'87.Avokatura e Shtetit'!$B$1:$G$157</definedName>
    <definedName name="_xlnm.Print_Area" localSheetId="39">'87.DSHQ'!$A$1:$F$133</definedName>
    <definedName name="_xlnm.Print_Area" localSheetId="49">'87.Komiteti pakicat kombetare'!$A$1:$F$241</definedName>
    <definedName name="_xlnm.Print_Area" localSheetId="45">'87.Komiteti Shtet. per Kultet'!$A$1:$K$242</definedName>
    <definedName name="_xlnm.Print_Area" localSheetId="36">'87.START-UP'!$A$1:$L$241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8" i="61" l="1"/>
  <c r="E108" i="61"/>
  <c r="D108" i="61"/>
  <c r="C108" i="61"/>
  <c r="F107" i="61"/>
  <c r="E107" i="61"/>
  <c r="D107" i="61"/>
  <c r="C107" i="61"/>
  <c r="F106" i="61"/>
  <c r="E106" i="61"/>
  <c r="D106" i="61"/>
  <c r="C106" i="61"/>
  <c r="F105" i="61"/>
  <c r="E105" i="61"/>
  <c r="D105" i="61"/>
  <c r="C105" i="61"/>
  <c r="D104" i="61"/>
  <c r="F103" i="61"/>
  <c r="E103" i="61"/>
  <c r="D103" i="61"/>
  <c r="C103" i="61"/>
  <c r="F102" i="61"/>
  <c r="E102" i="61"/>
  <c r="D102" i="61"/>
  <c r="C102" i="61"/>
  <c r="F101" i="61"/>
  <c r="E101" i="61"/>
  <c r="D101" i="61"/>
  <c r="C101" i="61"/>
  <c r="F100" i="61"/>
  <c r="E100" i="61"/>
  <c r="D100" i="61"/>
  <c r="C100" i="61"/>
  <c r="F99" i="61"/>
  <c r="E99" i="61"/>
  <c r="D99" i="61"/>
  <c r="C99" i="61"/>
  <c r="F98" i="61"/>
  <c r="E98" i="61"/>
  <c r="D98" i="61"/>
  <c r="C98" i="61"/>
  <c r="F97" i="61"/>
  <c r="E97" i="61"/>
  <c r="D97" i="61"/>
  <c r="C97" i="61"/>
  <c r="F96" i="61"/>
  <c r="E96" i="61"/>
  <c r="D96" i="61"/>
  <c r="C96" i="61"/>
  <c r="F95" i="61"/>
  <c r="E95" i="61"/>
  <c r="D95" i="61"/>
  <c r="C95" i="61"/>
  <c r="F94" i="61"/>
  <c r="E94" i="61"/>
  <c r="D94" i="61"/>
  <c r="C94" i="61"/>
  <c r="F93" i="61"/>
  <c r="E93" i="61"/>
  <c r="D93" i="61"/>
  <c r="C93" i="61"/>
  <c r="F91" i="61"/>
  <c r="E91" i="61"/>
  <c r="D91" i="61"/>
  <c r="C91" i="61"/>
  <c r="F90" i="61"/>
  <c r="E90" i="61"/>
  <c r="D90" i="61"/>
  <c r="C90" i="61"/>
  <c r="F88" i="61"/>
  <c r="E88" i="61"/>
  <c r="D88" i="61"/>
  <c r="C88" i="61"/>
  <c r="F87" i="61"/>
  <c r="E87" i="61"/>
  <c r="D87" i="61"/>
  <c r="C87" i="61"/>
  <c r="F80" i="61"/>
  <c r="E80" i="61"/>
  <c r="D80" i="61"/>
  <c r="C80" i="61"/>
  <c r="F73" i="61"/>
  <c r="E73" i="61"/>
  <c r="D73" i="61"/>
  <c r="F72" i="61"/>
  <c r="E72" i="61"/>
  <c r="D72" i="61"/>
  <c r="F71" i="61"/>
  <c r="E71" i="61"/>
  <c r="E74" i="61" s="1"/>
  <c r="D71" i="61"/>
  <c r="D74" i="61" s="1"/>
  <c r="C71" i="61"/>
  <c r="E56" i="61"/>
  <c r="F56" i="61" s="1"/>
  <c r="C56" i="61"/>
  <c r="C104" i="61" s="1"/>
  <c r="F44" i="61"/>
  <c r="F92" i="61" s="1"/>
  <c r="E44" i="61"/>
  <c r="E92" i="61" s="1"/>
  <c r="D44" i="61"/>
  <c r="C44" i="61"/>
  <c r="C92" i="61" s="1"/>
  <c r="F41" i="61"/>
  <c r="F89" i="61" s="1"/>
  <c r="E41" i="61"/>
  <c r="E89" i="61" s="1"/>
  <c r="D41" i="61"/>
  <c r="D89" i="61" s="1"/>
  <c r="C41" i="61"/>
  <c r="C89" i="61" s="1"/>
  <c r="F38" i="61"/>
  <c r="F86" i="61" s="1"/>
  <c r="E38" i="61"/>
  <c r="E86" i="61" s="1"/>
  <c r="D38" i="61"/>
  <c r="D86" i="61" s="1"/>
  <c r="C38" i="61"/>
  <c r="C86" i="61" s="1"/>
  <c r="C85" i="61" s="1"/>
  <c r="F33" i="61"/>
  <c r="E33" i="61"/>
  <c r="D33" i="61"/>
  <c r="F32" i="61"/>
  <c r="E32" i="61"/>
  <c r="D32" i="61"/>
  <c r="F31" i="61"/>
  <c r="F34" i="61" s="1"/>
  <c r="E31" i="61"/>
  <c r="D31" i="61"/>
  <c r="C31" i="61"/>
  <c r="D59" i="61" l="1"/>
  <c r="D34" i="61"/>
  <c r="E59" i="61"/>
  <c r="E60" i="61" s="1"/>
  <c r="E34" i="61"/>
  <c r="F74" i="61"/>
  <c r="E104" i="61"/>
  <c r="F104" i="61"/>
  <c r="F59" i="61"/>
  <c r="D60" i="61"/>
  <c r="D84" i="61"/>
  <c r="E85" i="61"/>
  <c r="E109" i="61" s="1"/>
  <c r="F85" i="61"/>
  <c r="D92" i="61"/>
  <c r="D85" i="61" s="1"/>
  <c r="E84" i="61"/>
  <c r="C59" i="61"/>
  <c r="D109" i="61" l="1"/>
  <c r="C84" i="61"/>
  <c r="C109" i="61" s="1"/>
  <c r="C60" i="61"/>
  <c r="F60" i="61"/>
  <c r="F84" i="61"/>
  <c r="F109" i="61"/>
  <c r="D16" i="49" l="1"/>
  <c r="E16" i="49"/>
  <c r="F16" i="49"/>
  <c r="C19" i="49"/>
  <c r="D19" i="49"/>
  <c r="E19" i="49"/>
  <c r="F19" i="49"/>
  <c r="C24" i="49"/>
  <c r="D24" i="49"/>
  <c r="E24" i="49"/>
  <c r="F24" i="49"/>
  <c r="D40" i="49"/>
  <c r="E40" i="49"/>
  <c r="F40" i="49"/>
  <c r="C46" i="49"/>
  <c r="D46" i="49"/>
  <c r="E46" i="49"/>
  <c r="F46" i="49"/>
  <c r="C49" i="49"/>
  <c r="D49" i="49"/>
  <c r="E49" i="49"/>
  <c r="F49" i="49"/>
  <c r="C52" i="49"/>
  <c r="D52" i="49"/>
  <c r="E52" i="49"/>
  <c r="F52" i="49"/>
  <c r="C58" i="49"/>
  <c r="D58" i="49"/>
  <c r="E58" i="49"/>
  <c r="F58" i="49"/>
  <c r="C61" i="49"/>
  <c r="D61" i="49"/>
  <c r="E61" i="49"/>
  <c r="E67" i="49" s="1"/>
  <c r="E38" i="49" s="1"/>
  <c r="F61" i="49"/>
  <c r="F67" i="49" s="1"/>
  <c r="F38" i="49" s="1"/>
  <c r="C67" i="49"/>
  <c r="C38" i="49" s="1"/>
  <c r="D67" i="49"/>
  <c r="D38" i="49" s="1"/>
  <c r="D79" i="49"/>
  <c r="E79" i="49"/>
  <c r="F79" i="49"/>
  <c r="C85" i="49"/>
  <c r="D85" i="49"/>
  <c r="E85" i="49"/>
  <c r="F85" i="49"/>
  <c r="C88" i="49"/>
  <c r="D88" i="49"/>
  <c r="E88" i="49"/>
  <c r="F88" i="49"/>
  <c r="C91" i="49"/>
  <c r="D91" i="49"/>
  <c r="E91" i="49"/>
  <c r="F91" i="49"/>
  <c r="C97" i="49"/>
  <c r="D97" i="49"/>
  <c r="E97" i="49"/>
  <c r="F97" i="49"/>
  <c r="C100" i="49"/>
  <c r="C106" i="49" s="1"/>
  <c r="C77" i="49" s="1"/>
  <c r="D100" i="49"/>
  <c r="D106" i="49" s="1"/>
  <c r="D77" i="49" s="1"/>
  <c r="E100" i="49"/>
  <c r="E106" i="49" s="1"/>
  <c r="E77" i="49" s="1"/>
  <c r="F100" i="49"/>
  <c r="F106" i="49"/>
  <c r="F77" i="49" s="1"/>
  <c r="D118" i="49"/>
  <c r="E118" i="49"/>
  <c r="F118" i="49"/>
  <c r="C124" i="49"/>
  <c r="D124" i="49"/>
  <c r="E124" i="49"/>
  <c r="F124" i="49"/>
  <c r="C127" i="49"/>
  <c r="D127" i="49"/>
  <c r="E127" i="49"/>
  <c r="F127" i="49"/>
  <c r="C130" i="49"/>
  <c r="D130" i="49"/>
  <c r="E130" i="49"/>
  <c r="F130" i="49"/>
  <c r="C136" i="49"/>
  <c r="D136" i="49"/>
  <c r="E136" i="49"/>
  <c r="F136" i="49"/>
  <c r="C139" i="49"/>
  <c r="D139" i="49"/>
  <c r="E139" i="49"/>
  <c r="F139" i="49"/>
  <c r="C145" i="49"/>
  <c r="C116" i="49" s="1"/>
  <c r="D145" i="49"/>
  <c r="D116" i="49" s="1"/>
  <c r="E145" i="49"/>
  <c r="E116" i="49" s="1"/>
  <c r="F145" i="49"/>
  <c r="F116" i="49" s="1"/>
  <c r="D159" i="49"/>
  <c r="E159" i="49"/>
  <c r="F159" i="49"/>
  <c r="D161" i="49"/>
  <c r="E161" i="49"/>
  <c r="F161" i="49"/>
  <c r="C165" i="49"/>
  <c r="D165" i="49"/>
  <c r="E165" i="49"/>
  <c r="F165" i="49"/>
  <c r="F442" i="49" s="1"/>
  <c r="C170" i="49"/>
  <c r="D170" i="49"/>
  <c r="D175" i="49" s="1"/>
  <c r="D157" i="49" s="1"/>
  <c r="D160" i="49" s="1"/>
  <c r="E170" i="49"/>
  <c r="E175" i="49" s="1"/>
  <c r="E157" i="49" s="1"/>
  <c r="F170" i="49"/>
  <c r="F175" i="49" s="1"/>
  <c r="F157" i="49" s="1"/>
  <c r="F160" i="49" s="1"/>
  <c r="C175" i="49"/>
  <c r="C185" i="49"/>
  <c r="D186" i="49"/>
  <c r="E186" i="49"/>
  <c r="F186" i="49"/>
  <c r="C192" i="49"/>
  <c r="D192" i="49"/>
  <c r="E192" i="49"/>
  <c r="F192" i="49"/>
  <c r="C197" i="49"/>
  <c r="D197" i="49"/>
  <c r="E197" i="49"/>
  <c r="F197" i="49"/>
  <c r="C202" i="49"/>
  <c r="D202" i="49"/>
  <c r="D184" i="49" s="1"/>
  <c r="E202" i="49"/>
  <c r="E184" i="49" s="1"/>
  <c r="E185" i="49" s="1"/>
  <c r="F202" i="49"/>
  <c r="F184" i="49" s="1"/>
  <c r="F211" i="49"/>
  <c r="D213" i="49"/>
  <c r="E213" i="49"/>
  <c r="F213" i="49"/>
  <c r="D215" i="49"/>
  <c r="E215" i="49"/>
  <c r="F215" i="49"/>
  <c r="C219" i="49"/>
  <c r="D219" i="49"/>
  <c r="E219" i="49"/>
  <c r="F219" i="49"/>
  <c r="C224" i="49"/>
  <c r="D224" i="49"/>
  <c r="E224" i="49"/>
  <c r="F224" i="49"/>
  <c r="C229" i="49"/>
  <c r="C211" i="49" s="1"/>
  <c r="D229" i="49"/>
  <c r="D211" i="49" s="1"/>
  <c r="D214" i="49" s="1"/>
  <c r="E229" i="49"/>
  <c r="E211" i="49" s="1"/>
  <c r="F229" i="49"/>
  <c r="D240" i="49"/>
  <c r="E240" i="49"/>
  <c r="F240" i="49"/>
  <c r="D242" i="49"/>
  <c r="E242" i="49"/>
  <c r="F242" i="49"/>
  <c r="C246" i="49"/>
  <c r="D246" i="49"/>
  <c r="E246" i="49"/>
  <c r="F246" i="49"/>
  <c r="C251" i="49"/>
  <c r="D251" i="49"/>
  <c r="E251" i="49"/>
  <c r="F251" i="49"/>
  <c r="C256" i="49"/>
  <c r="C238" i="49" s="1"/>
  <c r="D256" i="49"/>
  <c r="D238" i="49" s="1"/>
  <c r="D241" i="49" s="1"/>
  <c r="E256" i="49"/>
  <c r="E238" i="49" s="1"/>
  <c r="E241" i="49" s="1"/>
  <c r="F256" i="49"/>
  <c r="F238" i="49" s="1"/>
  <c r="D267" i="49"/>
  <c r="E267" i="49"/>
  <c r="F267" i="49"/>
  <c r="D269" i="49"/>
  <c r="E269" i="49"/>
  <c r="F269" i="49"/>
  <c r="C273" i="49"/>
  <c r="D273" i="49"/>
  <c r="E273" i="49"/>
  <c r="F273" i="49"/>
  <c r="C278" i="49"/>
  <c r="D278" i="49"/>
  <c r="E278" i="49"/>
  <c r="F278" i="49"/>
  <c r="C283" i="49"/>
  <c r="C265" i="49" s="1"/>
  <c r="D283" i="49"/>
  <c r="D265" i="49" s="1"/>
  <c r="E283" i="49"/>
  <c r="E265" i="49" s="1"/>
  <c r="E268" i="49" s="1"/>
  <c r="F283" i="49"/>
  <c r="F265" i="49" s="1"/>
  <c r="D292" i="49"/>
  <c r="D294" i="49"/>
  <c r="E294" i="49"/>
  <c r="F294" i="49"/>
  <c r="F295" i="49"/>
  <c r="D296" i="49"/>
  <c r="E296" i="49"/>
  <c r="F296" i="49"/>
  <c r="C300" i="49"/>
  <c r="D300" i="49"/>
  <c r="E300" i="49"/>
  <c r="F300" i="49"/>
  <c r="C305" i="49"/>
  <c r="D305" i="49"/>
  <c r="E305" i="49"/>
  <c r="F305" i="49"/>
  <c r="C310" i="49"/>
  <c r="D310" i="49"/>
  <c r="E310" i="49"/>
  <c r="E292" i="49" s="1"/>
  <c r="F310" i="49"/>
  <c r="F292" i="49" s="1"/>
  <c r="C319" i="49"/>
  <c r="D321" i="49"/>
  <c r="E321" i="49"/>
  <c r="F321" i="49"/>
  <c r="D322" i="49"/>
  <c r="D323" i="49"/>
  <c r="E323" i="49"/>
  <c r="F323" i="49"/>
  <c r="C327" i="49"/>
  <c r="D327" i="49"/>
  <c r="E327" i="49"/>
  <c r="F327" i="49"/>
  <c r="C332" i="49"/>
  <c r="D332" i="49"/>
  <c r="E332" i="49"/>
  <c r="F332" i="49"/>
  <c r="C337" i="49"/>
  <c r="D337" i="49"/>
  <c r="D319" i="49" s="1"/>
  <c r="E337" i="49"/>
  <c r="E319" i="49" s="1"/>
  <c r="F337" i="49"/>
  <c r="F319" i="49" s="1"/>
  <c r="E346" i="49"/>
  <c r="D348" i="49"/>
  <c r="E348" i="49"/>
  <c r="F348" i="49"/>
  <c r="D350" i="49"/>
  <c r="E350" i="49"/>
  <c r="F350" i="49"/>
  <c r="C354" i="49"/>
  <c r="D354" i="49"/>
  <c r="E354" i="49"/>
  <c r="F354" i="49"/>
  <c r="C359" i="49"/>
  <c r="D359" i="49"/>
  <c r="E359" i="49"/>
  <c r="F359" i="49"/>
  <c r="C364" i="49"/>
  <c r="D364" i="49"/>
  <c r="D346" i="49" s="1"/>
  <c r="E364" i="49"/>
  <c r="F364" i="49"/>
  <c r="F346" i="49" s="1"/>
  <c r="D375" i="49"/>
  <c r="E375" i="49"/>
  <c r="F375" i="49"/>
  <c r="D377" i="49"/>
  <c r="E377" i="49"/>
  <c r="F377" i="49"/>
  <c r="C381" i="49"/>
  <c r="D381" i="49"/>
  <c r="E381" i="49"/>
  <c r="F381" i="49"/>
  <c r="C386" i="49"/>
  <c r="D386" i="49"/>
  <c r="E386" i="49"/>
  <c r="F386" i="49"/>
  <c r="C391" i="49"/>
  <c r="C373" i="49" s="1"/>
  <c r="D391" i="49"/>
  <c r="E391" i="49"/>
  <c r="F391" i="49"/>
  <c r="F373" i="49" s="1"/>
  <c r="D400" i="49"/>
  <c r="D403" i="49" s="1"/>
  <c r="D402" i="49"/>
  <c r="E402" i="49"/>
  <c r="F402" i="49"/>
  <c r="D404" i="49"/>
  <c r="E404" i="49"/>
  <c r="F404" i="49"/>
  <c r="C408" i="49"/>
  <c r="D408" i="49"/>
  <c r="E408" i="49"/>
  <c r="E418" i="49" s="1"/>
  <c r="E400" i="49" s="1"/>
  <c r="E403" i="49" s="1"/>
  <c r="F408" i="49"/>
  <c r="C413" i="49"/>
  <c r="C418" i="49" s="1"/>
  <c r="C400" i="49" s="1"/>
  <c r="D413" i="49"/>
  <c r="D418" i="49" s="1"/>
  <c r="E413" i="49"/>
  <c r="F413" i="49"/>
  <c r="F418" i="49" s="1"/>
  <c r="F400" i="49" s="1"/>
  <c r="C422" i="49"/>
  <c r="C421" i="49" s="1"/>
  <c r="D422" i="49"/>
  <c r="D421" i="49" s="1"/>
  <c r="E422" i="49"/>
  <c r="E421" i="49" s="1"/>
  <c r="F422" i="49"/>
  <c r="C423" i="49"/>
  <c r="D423" i="49"/>
  <c r="E423" i="49"/>
  <c r="F423" i="49"/>
  <c r="C425" i="49"/>
  <c r="C424" i="49" s="1"/>
  <c r="D425" i="49"/>
  <c r="D424" i="49" s="1"/>
  <c r="E425" i="49"/>
  <c r="E424" i="49" s="1"/>
  <c r="F425" i="49"/>
  <c r="F424" i="49" s="1"/>
  <c r="D427" i="49"/>
  <c r="C428" i="49"/>
  <c r="C427" i="49" s="1"/>
  <c r="D428" i="49"/>
  <c r="E428" i="49"/>
  <c r="E427" i="49" s="1"/>
  <c r="F428" i="49"/>
  <c r="F427" i="49" s="1"/>
  <c r="C431" i="49"/>
  <c r="C430" i="49" s="1"/>
  <c r="D431" i="49"/>
  <c r="E431" i="49"/>
  <c r="F431" i="49"/>
  <c r="C432" i="49"/>
  <c r="D432" i="49"/>
  <c r="E432" i="49"/>
  <c r="F432" i="49"/>
  <c r="D433" i="49"/>
  <c r="D434" i="49"/>
  <c r="E434" i="49"/>
  <c r="F434" i="49"/>
  <c r="C435" i="49"/>
  <c r="C433" i="49" s="1"/>
  <c r="D435" i="49"/>
  <c r="E435" i="49"/>
  <c r="F435" i="49"/>
  <c r="C436" i="49"/>
  <c r="D436" i="49"/>
  <c r="E436" i="49"/>
  <c r="F436" i="49"/>
  <c r="C437" i="49"/>
  <c r="D437" i="49"/>
  <c r="E437" i="49"/>
  <c r="F437" i="49"/>
  <c r="C438" i="49"/>
  <c r="D438" i="49"/>
  <c r="E438" i="49"/>
  <c r="F438" i="49"/>
  <c r="C439" i="49"/>
  <c r="D439" i="49"/>
  <c r="E439" i="49"/>
  <c r="F439" i="49"/>
  <c r="C440" i="49"/>
  <c r="D440" i="49"/>
  <c r="E440" i="49"/>
  <c r="F440" i="49"/>
  <c r="C441" i="49"/>
  <c r="D441" i="49"/>
  <c r="E441" i="49"/>
  <c r="F441" i="49"/>
  <c r="C442" i="49"/>
  <c r="D442" i="49"/>
  <c r="E442" i="49"/>
  <c r="D448" i="49"/>
  <c r="D447" i="49" s="1"/>
  <c r="E448" i="49"/>
  <c r="E447" i="49" s="1"/>
  <c r="F448" i="49"/>
  <c r="F447" i="49" s="1"/>
  <c r="D30" i="48"/>
  <c r="E30" i="48"/>
  <c r="F30" i="48"/>
  <c r="D36" i="48"/>
  <c r="E36" i="48"/>
  <c r="F36" i="48"/>
  <c r="C39" i="48"/>
  <c r="D39" i="48"/>
  <c r="E39" i="48"/>
  <c r="F39" i="48"/>
  <c r="C42" i="48"/>
  <c r="C57" i="48" s="1"/>
  <c r="D42" i="48"/>
  <c r="D57" i="48" s="1"/>
  <c r="D28" i="48" s="1"/>
  <c r="D29" i="48" s="1"/>
  <c r="E42" i="48"/>
  <c r="F42" i="48"/>
  <c r="F57" i="48" s="1"/>
  <c r="F28" i="48" s="1"/>
  <c r="F58" i="48"/>
  <c r="D72" i="48"/>
  <c r="E72" i="48"/>
  <c r="F72" i="48"/>
  <c r="C84" i="48"/>
  <c r="C99" i="48" s="1"/>
  <c r="C70" i="48" s="1"/>
  <c r="C71" i="48" s="1"/>
  <c r="D84" i="48"/>
  <c r="E84" i="48"/>
  <c r="F84" i="48"/>
  <c r="D99" i="48"/>
  <c r="E99" i="48"/>
  <c r="F99" i="48"/>
  <c r="F70" i="48" s="1"/>
  <c r="E111" i="48"/>
  <c r="D113" i="48"/>
  <c r="E113" i="48"/>
  <c r="F113" i="48"/>
  <c r="C129" i="48"/>
  <c r="C111" i="48" s="1"/>
  <c r="C112" i="48" s="1"/>
  <c r="D129" i="48"/>
  <c r="E129" i="48"/>
  <c r="F129" i="48"/>
  <c r="C134" i="48"/>
  <c r="D134" i="48"/>
  <c r="E134" i="48"/>
  <c r="F134" i="48"/>
  <c r="F133" i="48" s="1"/>
  <c r="C135" i="48"/>
  <c r="D135" i="48"/>
  <c r="E135" i="48"/>
  <c r="F135" i="48"/>
  <c r="C136" i="48"/>
  <c r="C137" i="48"/>
  <c r="D137" i="48"/>
  <c r="D136" i="48" s="1"/>
  <c r="E137" i="48"/>
  <c r="E136" i="48" s="1"/>
  <c r="F137" i="48"/>
  <c r="F136" i="48" s="1"/>
  <c r="D140" i="48"/>
  <c r="D139" i="48" s="1"/>
  <c r="E140" i="48"/>
  <c r="E139" i="48" s="1"/>
  <c r="F140" i="48"/>
  <c r="F139" i="48" s="1"/>
  <c r="C143" i="48"/>
  <c r="C142" i="48" s="1"/>
  <c r="D143" i="48"/>
  <c r="E143" i="48"/>
  <c r="F143" i="48"/>
  <c r="C144" i="48"/>
  <c r="D144" i="48"/>
  <c r="E144" i="48"/>
  <c r="F144" i="48"/>
  <c r="C146" i="48"/>
  <c r="C145" i="48" s="1"/>
  <c r="D146" i="48"/>
  <c r="E146" i="48"/>
  <c r="E145" i="48" s="1"/>
  <c r="F146" i="48"/>
  <c r="C147" i="48"/>
  <c r="D147" i="48"/>
  <c r="E147" i="48"/>
  <c r="F147" i="48"/>
  <c r="C149" i="48"/>
  <c r="D149" i="48"/>
  <c r="D148" i="48" s="1"/>
  <c r="E149" i="48"/>
  <c r="F149" i="48"/>
  <c r="C150" i="48"/>
  <c r="D150" i="48"/>
  <c r="E150" i="48"/>
  <c r="F150" i="48"/>
  <c r="C152" i="48"/>
  <c r="D152" i="48"/>
  <c r="E152" i="48"/>
  <c r="F152" i="48"/>
  <c r="C153" i="48"/>
  <c r="D153" i="48"/>
  <c r="E153" i="48"/>
  <c r="F153" i="48"/>
  <c r="C154" i="48"/>
  <c r="D154" i="48"/>
  <c r="E154" i="48"/>
  <c r="F154" i="48"/>
  <c r="E159" i="48"/>
  <c r="C160" i="48"/>
  <c r="C159" i="48" s="1"/>
  <c r="D160" i="48"/>
  <c r="D159" i="48" s="1"/>
  <c r="E160" i="48"/>
  <c r="F160" i="48"/>
  <c r="F159" i="48" s="1"/>
  <c r="D30" i="47"/>
  <c r="E30" i="47"/>
  <c r="F30" i="47"/>
  <c r="C36" i="47"/>
  <c r="D36" i="47"/>
  <c r="E36" i="47"/>
  <c r="F36" i="47"/>
  <c r="C39" i="47"/>
  <c r="D39" i="47"/>
  <c r="E39" i="47"/>
  <c r="F39" i="47"/>
  <c r="C42" i="47"/>
  <c r="D42" i="47"/>
  <c r="E42" i="47"/>
  <c r="F42" i="47"/>
  <c r="C51" i="47"/>
  <c r="D51" i="47"/>
  <c r="E51" i="47"/>
  <c r="F51" i="47"/>
  <c r="C54" i="47"/>
  <c r="C57" i="47" s="1"/>
  <c r="C28" i="47" s="1"/>
  <c r="C29" i="47" s="1"/>
  <c r="D54" i="47"/>
  <c r="E54" i="47"/>
  <c r="E57" i="47" s="1"/>
  <c r="E28" i="47" s="1"/>
  <c r="E29" i="47" s="1"/>
  <c r="F54" i="47"/>
  <c r="D57" i="47"/>
  <c r="F57" i="47"/>
  <c r="F28" i="47" s="1"/>
  <c r="F31" i="47" s="1"/>
  <c r="C58" i="47"/>
  <c r="E58" i="47"/>
  <c r="D67" i="47"/>
  <c r="E67" i="47"/>
  <c r="F67" i="47"/>
  <c r="C79" i="47"/>
  <c r="D79" i="47"/>
  <c r="E79" i="47"/>
  <c r="F79" i="47"/>
  <c r="C85" i="47"/>
  <c r="D85" i="47"/>
  <c r="E85" i="47"/>
  <c r="E94" i="47" s="1"/>
  <c r="E65" i="47" s="1"/>
  <c r="F85" i="47"/>
  <c r="F94" i="47" s="1"/>
  <c r="C91" i="47"/>
  <c r="C94" i="47" s="1"/>
  <c r="C65" i="47" s="1"/>
  <c r="D91" i="47"/>
  <c r="E91" i="47"/>
  <c r="F91" i="47"/>
  <c r="D94" i="47"/>
  <c r="D108" i="47"/>
  <c r="E108" i="47"/>
  <c r="F108" i="47"/>
  <c r="C114" i="47"/>
  <c r="D114" i="47"/>
  <c r="E114" i="47"/>
  <c r="E124" i="47" s="1"/>
  <c r="F114" i="47"/>
  <c r="F124" i="47" s="1"/>
  <c r="C119" i="47"/>
  <c r="D119" i="47"/>
  <c r="D124" i="47" s="1"/>
  <c r="D106" i="47" s="1"/>
  <c r="D107" i="47" s="1"/>
  <c r="E119" i="47"/>
  <c r="F119" i="47"/>
  <c r="D131" i="47"/>
  <c r="C132" i="47"/>
  <c r="E132" i="47"/>
  <c r="F132" i="47"/>
  <c r="D133" i="47"/>
  <c r="E133" i="47"/>
  <c r="F133" i="47"/>
  <c r="F134" i="47"/>
  <c r="C139" i="47"/>
  <c r="D139" i="47"/>
  <c r="E139" i="47"/>
  <c r="E149" i="47" s="1"/>
  <c r="F139" i="47"/>
  <c r="C144" i="47"/>
  <c r="D144" i="47"/>
  <c r="E144" i="47"/>
  <c r="F144" i="47"/>
  <c r="D149" i="47"/>
  <c r="F149" i="47"/>
  <c r="D158" i="47"/>
  <c r="E158" i="47"/>
  <c r="F158" i="47"/>
  <c r="C164" i="47"/>
  <c r="D164" i="47"/>
  <c r="E164" i="47"/>
  <c r="F164" i="47"/>
  <c r="C169" i="47"/>
  <c r="D169" i="47"/>
  <c r="E169" i="47"/>
  <c r="F169" i="47"/>
  <c r="C174" i="47"/>
  <c r="C156" i="47" s="1"/>
  <c r="C157" i="47" s="1"/>
  <c r="D174" i="47"/>
  <c r="D156" i="47" s="1"/>
  <c r="E174" i="47"/>
  <c r="E156" i="47" s="1"/>
  <c r="E157" i="47" s="1"/>
  <c r="F174" i="47"/>
  <c r="F156" i="47" s="1"/>
  <c r="D184" i="47"/>
  <c r="E184" i="47"/>
  <c r="F184" i="47"/>
  <c r="C190" i="47"/>
  <c r="D190" i="47"/>
  <c r="E190" i="47"/>
  <c r="F190" i="47"/>
  <c r="C195" i="47"/>
  <c r="D195" i="47"/>
  <c r="D200" i="47" s="1"/>
  <c r="D182" i="47" s="1"/>
  <c r="D183" i="47" s="1"/>
  <c r="E195" i="47"/>
  <c r="E200" i="47" s="1"/>
  <c r="E182" i="47" s="1"/>
  <c r="E183" i="47" s="1"/>
  <c r="F195" i="47"/>
  <c r="C200" i="47"/>
  <c r="C182" i="47" s="1"/>
  <c r="F200" i="47"/>
  <c r="F182" i="47" s="1"/>
  <c r="F183" i="47" s="1"/>
  <c r="F186" i="47" s="1"/>
  <c r="C205" i="47"/>
  <c r="D205" i="47"/>
  <c r="D204" i="47" s="1"/>
  <c r="E205" i="47"/>
  <c r="F205" i="47"/>
  <c r="C206" i="47"/>
  <c r="D206" i="47"/>
  <c r="E206" i="47"/>
  <c r="F206" i="47"/>
  <c r="C208" i="47"/>
  <c r="C207" i="47" s="1"/>
  <c r="D208" i="47"/>
  <c r="E208" i="47"/>
  <c r="F208" i="47"/>
  <c r="F207" i="47" s="1"/>
  <c r="C209" i="47"/>
  <c r="D209" i="47"/>
  <c r="E209" i="47"/>
  <c r="F209" i="47"/>
  <c r="C211" i="47"/>
  <c r="D211" i="47"/>
  <c r="E211" i="47"/>
  <c r="E210" i="47" s="1"/>
  <c r="F211" i="47"/>
  <c r="C212" i="47"/>
  <c r="D212" i="47"/>
  <c r="E212" i="47"/>
  <c r="F212" i="47"/>
  <c r="C214" i="47"/>
  <c r="C213" i="47" s="1"/>
  <c r="D214" i="47"/>
  <c r="D213" i="47" s="1"/>
  <c r="E214" i="47"/>
  <c r="F214" i="47"/>
  <c r="F213" i="47" s="1"/>
  <c r="C215" i="47"/>
  <c r="D215" i="47"/>
  <c r="E215" i="47"/>
  <c r="F215" i="47"/>
  <c r="C218" i="47"/>
  <c r="C216" i="47" s="1"/>
  <c r="D218" i="47"/>
  <c r="D216" i="47" s="1"/>
  <c r="E218" i="47"/>
  <c r="E216" i="47" s="1"/>
  <c r="F218" i="47"/>
  <c r="F216" i="47" s="1"/>
  <c r="C220" i="47"/>
  <c r="C219" i="47" s="1"/>
  <c r="D220" i="47"/>
  <c r="E220" i="47"/>
  <c r="E219" i="47" s="1"/>
  <c r="F220" i="47"/>
  <c r="C221" i="47"/>
  <c r="D221" i="47"/>
  <c r="E221" i="47"/>
  <c r="F221" i="47"/>
  <c r="C224" i="47"/>
  <c r="C222" i="47" s="1"/>
  <c r="D224" i="47"/>
  <c r="D222" i="47" s="1"/>
  <c r="E224" i="47"/>
  <c r="E222" i="47" s="1"/>
  <c r="F224" i="47"/>
  <c r="F222" i="47" s="1"/>
  <c r="C225" i="47"/>
  <c r="C226" i="47"/>
  <c r="D226" i="47"/>
  <c r="E226" i="47"/>
  <c r="F226" i="47"/>
  <c r="C227" i="47"/>
  <c r="D227" i="47"/>
  <c r="E227" i="47"/>
  <c r="F227" i="47"/>
  <c r="C228" i="47"/>
  <c r="D228" i="47"/>
  <c r="E228" i="47"/>
  <c r="F228" i="47"/>
  <c r="C229" i="47"/>
  <c r="D229" i="47"/>
  <c r="E229" i="47"/>
  <c r="F229" i="47"/>
  <c r="C231" i="47"/>
  <c r="D231" i="47"/>
  <c r="E231" i="47"/>
  <c r="F231" i="47"/>
  <c r="C232" i="47"/>
  <c r="D232" i="47"/>
  <c r="E232" i="47"/>
  <c r="F232" i="47"/>
  <c r="C233" i="47"/>
  <c r="D233" i="47"/>
  <c r="E233" i="47"/>
  <c r="F233" i="47"/>
  <c r="C234" i="47"/>
  <c r="D234" i="47"/>
  <c r="E234" i="47"/>
  <c r="F234" i="47"/>
  <c r="F239" i="47"/>
  <c r="D33" i="46"/>
  <c r="E33" i="46"/>
  <c r="F33" i="46"/>
  <c r="C39" i="46"/>
  <c r="D39" i="46"/>
  <c r="E39" i="46"/>
  <c r="F39" i="46"/>
  <c r="C42" i="46"/>
  <c r="D42" i="46"/>
  <c r="E42" i="46"/>
  <c r="F42" i="46"/>
  <c r="C45" i="46"/>
  <c r="D45" i="46"/>
  <c r="D60" i="46" s="1"/>
  <c r="E45" i="46"/>
  <c r="F45" i="46"/>
  <c r="C57" i="46"/>
  <c r="C60" i="46" s="1"/>
  <c r="E57" i="46"/>
  <c r="C73" i="46"/>
  <c r="D74" i="46"/>
  <c r="E74" i="46"/>
  <c r="F74" i="46"/>
  <c r="C85" i="46"/>
  <c r="D85" i="46"/>
  <c r="D72" i="46" s="1"/>
  <c r="D73" i="46" s="1"/>
  <c r="D76" i="46" s="1"/>
  <c r="E85" i="46"/>
  <c r="E72" i="46" s="1"/>
  <c r="E73" i="46" s="1"/>
  <c r="E76" i="46" s="1"/>
  <c r="F85" i="46"/>
  <c r="F72" i="46" s="1"/>
  <c r="C95" i="46"/>
  <c r="D95" i="46"/>
  <c r="D94" i="46" s="1"/>
  <c r="E95" i="46"/>
  <c r="F95" i="46"/>
  <c r="F94" i="46" s="1"/>
  <c r="C96" i="46"/>
  <c r="D96" i="46"/>
  <c r="E96" i="46"/>
  <c r="F96" i="46"/>
  <c r="E97" i="46"/>
  <c r="C98" i="46"/>
  <c r="D98" i="46"/>
  <c r="E98" i="46"/>
  <c r="F98" i="46"/>
  <c r="C99" i="46"/>
  <c r="C97" i="46" s="1"/>
  <c r="D99" i="46"/>
  <c r="E99" i="46"/>
  <c r="F99" i="46"/>
  <c r="C101" i="46"/>
  <c r="D101" i="46"/>
  <c r="D100" i="46" s="1"/>
  <c r="E101" i="46"/>
  <c r="F101" i="46"/>
  <c r="F100" i="46" s="1"/>
  <c r="C102" i="46"/>
  <c r="D102" i="46"/>
  <c r="E102" i="46"/>
  <c r="F102" i="46"/>
  <c r="C103" i="46"/>
  <c r="C104" i="46"/>
  <c r="D104" i="46"/>
  <c r="E104" i="46"/>
  <c r="F104" i="46"/>
  <c r="C105" i="46"/>
  <c r="D105" i="46"/>
  <c r="E105" i="46"/>
  <c r="E103" i="46" s="1"/>
  <c r="F105" i="46"/>
  <c r="C107" i="46"/>
  <c r="D107" i="46"/>
  <c r="E107" i="46"/>
  <c r="E106" i="46" s="1"/>
  <c r="F107" i="46"/>
  <c r="C108" i="46"/>
  <c r="D108" i="46"/>
  <c r="D106" i="46" s="1"/>
  <c r="E108" i="46"/>
  <c r="F108" i="46"/>
  <c r="C109" i="46"/>
  <c r="D109" i="46"/>
  <c r="E109" i="46"/>
  <c r="F109" i="46"/>
  <c r="C110" i="46"/>
  <c r="D110" i="46"/>
  <c r="E110" i="46"/>
  <c r="F110" i="46"/>
  <c r="C111" i="46"/>
  <c r="D111" i="46"/>
  <c r="E111" i="46"/>
  <c r="F111" i="46"/>
  <c r="C112" i="46"/>
  <c r="D112" i="46"/>
  <c r="E112" i="46"/>
  <c r="C113" i="46"/>
  <c r="D113" i="46"/>
  <c r="E113" i="46"/>
  <c r="F113" i="46"/>
  <c r="C114" i="46"/>
  <c r="D114" i="46"/>
  <c r="E114" i="46"/>
  <c r="F114" i="46"/>
  <c r="C115" i="46"/>
  <c r="D115" i="46"/>
  <c r="E115" i="46"/>
  <c r="F115" i="46"/>
  <c r="C120" i="46"/>
  <c r="D120" i="46"/>
  <c r="E120" i="46"/>
  <c r="F120" i="46"/>
  <c r="C38" i="45"/>
  <c r="D41" i="45" s="1"/>
  <c r="D38" i="45"/>
  <c r="E38" i="45"/>
  <c r="F38" i="45"/>
  <c r="D39" i="45"/>
  <c r="E39" i="45"/>
  <c r="F39" i="45"/>
  <c r="D40" i="45"/>
  <c r="F40" i="45"/>
  <c r="C66" i="45"/>
  <c r="D66" i="45"/>
  <c r="D67" i="45" s="1"/>
  <c r="E66" i="45"/>
  <c r="F66" i="45"/>
  <c r="F67" i="45" s="1"/>
  <c r="C67" i="45"/>
  <c r="D80" i="45"/>
  <c r="E80" i="45"/>
  <c r="F80" i="45"/>
  <c r="D81" i="45"/>
  <c r="E81" i="45"/>
  <c r="F81" i="45"/>
  <c r="D82" i="45"/>
  <c r="E82" i="45"/>
  <c r="F82" i="45"/>
  <c r="C91" i="45"/>
  <c r="C92" i="45"/>
  <c r="C96" i="45"/>
  <c r="D107" i="45"/>
  <c r="E107" i="45"/>
  <c r="F107" i="45"/>
  <c r="D108" i="45"/>
  <c r="E108" i="45"/>
  <c r="F108" i="45"/>
  <c r="D109" i="45"/>
  <c r="E109" i="45"/>
  <c r="F109" i="45"/>
  <c r="C118" i="45"/>
  <c r="C123" i="45" s="1"/>
  <c r="C119" i="45"/>
  <c r="D134" i="45"/>
  <c r="E134" i="45"/>
  <c r="F134" i="45"/>
  <c r="D135" i="45"/>
  <c r="E135" i="45"/>
  <c r="F135" i="45"/>
  <c r="D136" i="45"/>
  <c r="E136" i="45"/>
  <c r="F136" i="45"/>
  <c r="C146" i="45"/>
  <c r="C147" i="45"/>
  <c r="C151" i="45"/>
  <c r="D161" i="45"/>
  <c r="E161" i="45"/>
  <c r="F161" i="45"/>
  <c r="D162" i="45"/>
  <c r="E162" i="45"/>
  <c r="F162" i="45"/>
  <c r="D163" i="45"/>
  <c r="E163" i="45"/>
  <c r="F163" i="45"/>
  <c r="C173" i="45"/>
  <c r="C178" i="45" s="1"/>
  <c r="C174" i="45"/>
  <c r="C180" i="45"/>
  <c r="D180" i="45"/>
  <c r="F180" i="45"/>
  <c r="C183" i="45"/>
  <c r="C182" i="45" s="1"/>
  <c r="D183" i="45"/>
  <c r="D182" i="45" s="1"/>
  <c r="E183" i="45"/>
  <c r="E182" i="45" s="1"/>
  <c r="F183" i="45"/>
  <c r="F182" i="45" s="1"/>
  <c r="C184" i="45"/>
  <c r="D184" i="45"/>
  <c r="E184" i="45"/>
  <c r="F184" i="45"/>
  <c r="C188" i="45"/>
  <c r="D188" i="45"/>
  <c r="E188" i="45"/>
  <c r="F188" i="45"/>
  <c r="C189" i="45"/>
  <c r="D189" i="45"/>
  <c r="E189" i="45"/>
  <c r="F189" i="45"/>
  <c r="C192" i="45"/>
  <c r="C191" i="45" s="1"/>
  <c r="D192" i="45"/>
  <c r="D191" i="45" s="1"/>
  <c r="E192" i="45"/>
  <c r="E191" i="45" s="1"/>
  <c r="F192" i="45"/>
  <c r="C193" i="45"/>
  <c r="D193" i="45"/>
  <c r="E193" i="45"/>
  <c r="F193" i="45"/>
  <c r="C195" i="45"/>
  <c r="D195" i="45"/>
  <c r="D194" i="45" s="1"/>
  <c r="E195" i="45"/>
  <c r="E194" i="45" s="1"/>
  <c r="F195" i="45"/>
  <c r="C196" i="45"/>
  <c r="D196" i="45"/>
  <c r="E196" i="45"/>
  <c r="F196" i="45"/>
  <c r="C197" i="45"/>
  <c r="D197" i="45"/>
  <c r="E197" i="45"/>
  <c r="F197" i="45"/>
  <c r="C198" i="45"/>
  <c r="D198" i="45"/>
  <c r="E198" i="45"/>
  <c r="F198" i="45"/>
  <c r="C199" i="45"/>
  <c r="D199" i="45"/>
  <c r="E199" i="45"/>
  <c r="F199" i="45"/>
  <c r="C200" i="45"/>
  <c r="D200" i="45"/>
  <c r="E200" i="45"/>
  <c r="F200" i="45"/>
  <c r="C201" i="45"/>
  <c r="D201" i="45"/>
  <c r="E201" i="45"/>
  <c r="F201" i="45"/>
  <c r="C202" i="45"/>
  <c r="D202" i="45"/>
  <c r="E202" i="45"/>
  <c r="F202" i="45"/>
  <c r="C203" i="45"/>
  <c r="D203" i="45"/>
  <c r="E203" i="45"/>
  <c r="F203" i="45"/>
  <c r="D37" i="44"/>
  <c r="E37" i="44"/>
  <c r="F37" i="44"/>
  <c r="C43" i="44"/>
  <c r="D43" i="44"/>
  <c r="E43" i="44"/>
  <c r="F43" i="44"/>
  <c r="D46" i="44"/>
  <c r="E46" i="44"/>
  <c r="F46" i="44"/>
  <c r="C47" i="44"/>
  <c r="C46" i="44" s="1"/>
  <c r="C49" i="44"/>
  <c r="D49" i="44"/>
  <c r="E49" i="44"/>
  <c r="F49" i="44"/>
  <c r="C58" i="44"/>
  <c r="D58" i="44"/>
  <c r="E58" i="44"/>
  <c r="F58" i="44"/>
  <c r="D61" i="44"/>
  <c r="D1349" i="44" s="1"/>
  <c r="E61" i="44"/>
  <c r="F61" i="44"/>
  <c r="F1349" i="44" s="1"/>
  <c r="D74" i="44"/>
  <c r="E74" i="44"/>
  <c r="F74" i="44"/>
  <c r="C101" i="44"/>
  <c r="D101" i="44"/>
  <c r="D72" i="44" s="1"/>
  <c r="E101" i="44"/>
  <c r="F101" i="44"/>
  <c r="F72" i="44" s="1"/>
  <c r="C109" i="44"/>
  <c r="D111" i="44"/>
  <c r="E111" i="44"/>
  <c r="F111" i="44"/>
  <c r="C138" i="44"/>
  <c r="D138" i="44"/>
  <c r="D109" i="44" s="1"/>
  <c r="E138" i="44"/>
  <c r="E109" i="44" s="1"/>
  <c r="F138" i="44"/>
  <c r="F109" i="44" s="1"/>
  <c r="D148" i="44"/>
  <c r="E148" i="44"/>
  <c r="F148" i="44"/>
  <c r="D154" i="44"/>
  <c r="D175" i="44" s="1"/>
  <c r="E154" i="44"/>
  <c r="F154" i="44"/>
  <c r="D157" i="44"/>
  <c r="E157" i="44"/>
  <c r="F157" i="44"/>
  <c r="C160" i="44"/>
  <c r="D160" i="44"/>
  <c r="E160" i="44"/>
  <c r="F160" i="44"/>
  <c r="C169" i="44"/>
  <c r="D169" i="44"/>
  <c r="E169" i="44"/>
  <c r="F169" i="44"/>
  <c r="C172" i="44"/>
  <c r="D172" i="44"/>
  <c r="E172" i="44"/>
  <c r="E175" i="44" s="1"/>
  <c r="F172" i="44"/>
  <c r="C175" i="44"/>
  <c r="C146" i="44" s="1"/>
  <c r="D185" i="44"/>
  <c r="E185" i="44"/>
  <c r="F185" i="44"/>
  <c r="D191" i="44"/>
  <c r="E191" i="44"/>
  <c r="F191" i="44"/>
  <c r="D194" i="44"/>
  <c r="E194" i="44"/>
  <c r="F194" i="44"/>
  <c r="C197" i="44"/>
  <c r="D197" i="44"/>
  <c r="E197" i="44"/>
  <c r="F197" i="44"/>
  <c r="C206" i="44"/>
  <c r="D206" i="44"/>
  <c r="E206" i="44"/>
  <c r="F206" i="44"/>
  <c r="F212" i="44" s="1"/>
  <c r="F183" i="44" s="1"/>
  <c r="F184" i="44" s="1"/>
  <c r="C209" i="44"/>
  <c r="C212" i="44" s="1"/>
  <c r="C183" i="44" s="1"/>
  <c r="D209" i="44"/>
  <c r="E209" i="44"/>
  <c r="E212" i="44" s="1"/>
  <c r="F209" i="44"/>
  <c r="D223" i="44"/>
  <c r="F223" i="44"/>
  <c r="D225" i="44"/>
  <c r="E225" i="44"/>
  <c r="F225" i="44"/>
  <c r="D227" i="44"/>
  <c r="E227" i="44"/>
  <c r="F227" i="44"/>
  <c r="C231" i="44"/>
  <c r="D231" i="44"/>
  <c r="E231" i="44"/>
  <c r="F231" i="44"/>
  <c r="C236" i="44"/>
  <c r="D236" i="44"/>
  <c r="E236" i="44"/>
  <c r="F236" i="44"/>
  <c r="F241" i="44" s="1"/>
  <c r="C241" i="44"/>
  <c r="C223" i="44" s="1"/>
  <c r="D241" i="44"/>
  <c r="E241" i="44"/>
  <c r="E223" i="44" s="1"/>
  <c r="D249" i="44"/>
  <c r="D250" i="44" s="1"/>
  <c r="D251" i="44"/>
  <c r="E251" i="44"/>
  <c r="F251" i="44"/>
  <c r="C257" i="44"/>
  <c r="D257" i="44"/>
  <c r="E257" i="44"/>
  <c r="E267" i="44" s="1"/>
  <c r="E249" i="44" s="1"/>
  <c r="F257" i="44"/>
  <c r="C262" i="44"/>
  <c r="D262" i="44"/>
  <c r="D267" i="44" s="1"/>
  <c r="E262" i="44"/>
  <c r="F262" i="44"/>
  <c r="C267" i="44"/>
  <c r="C249" i="44" s="1"/>
  <c r="C250" i="44" s="1"/>
  <c r="F267" i="44"/>
  <c r="F249" i="44" s="1"/>
  <c r="D280" i="44"/>
  <c r="E280" i="44"/>
  <c r="F280" i="44"/>
  <c r="C286" i="44"/>
  <c r="D286" i="44"/>
  <c r="E286" i="44"/>
  <c r="F286" i="44"/>
  <c r="C291" i="44"/>
  <c r="D291" i="44"/>
  <c r="E291" i="44"/>
  <c r="F291" i="44"/>
  <c r="C296" i="44"/>
  <c r="C278" i="44" s="1"/>
  <c r="D296" i="44"/>
  <c r="D278" i="44" s="1"/>
  <c r="D279" i="44" s="1"/>
  <c r="E296" i="44"/>
  <c r="E278" i="44" s="1"/>
  <c r="F296" i="44"/>
  <c r="F278" i="44" s="1"/>
  <c r="F279" i="44" s="1"/>
  <c r="F303" i="44"/>
  <c r="F304" i="44"/>
  <c r="D305" i="44"/>
  <c r="E305" i="44"/>
  <c r="F305" i="44"/>
  <c r="C311" i="44"/>
  <c r="D311" i="44"/>
  <c r="E311" i="44"/>
  <c r="F311" i="44"/>
  <c r="F321" i="44" s="1"/>
  <c r="C316" i="44"/>
  <c r="C321" i="44" s="1"/>
  <c r="C303" i="44" s="1"/>
  <c r="C304" i="44" s="1"/>
  <c r="D316" i="44"/>
  <c r="E316" i="44"/>
  <c r="F316" i="44"/>
  <c r="D321" i="44"/>
  <c r="D303" i="44" s="1"/>
  <c r="E321" i="44"/>
  <c r="E303" i="44" s="1"/>
  <c r="D330" i="44"/>
  <c r="E330" i="44"/>
  <c r="F330" i="44"/>
  <c r="D332" i="44"/>
  <c r="E332" i="44"/>
  <c r="C336" i="44"/>
  <c r="D336" i="44"/>
  <c r="E336" i="44"/>
  <c r="F336" i="44"/>
  <c r="C341" i="44"/>
  <c r="C346" i="44" s="1"/>
  <c r="C328" i="44" s="1"/>
  <c r="D341" i="44"/>
  <c r="E341" i="44"/>
  <c r="E346" i="44" s="1"/>
  <c r="E328" i="44" s="1"/>
  <c r="F341" i="44"/>
  <c r="F346" i="44" s="1"/>
  <c r="F328" i="44" s="1"/>
  <c r="D346" i="44"/>
  <c r="D328" i="44" s="1"/>
  <c r="D356" i="44"/>
  <c r="E356" i="44"/>
  <c r="F356" i="44"/>
  <c r="C362" i="44"/>
  <c r="D362" i="44"/>
  <c r="E362" i="44"/>
  <c r="E372" i="44" s="1"/>
  <c r="E354" i="44" s="1"/>
  <c r="F362" i="44"/>
  <c r="C367" i="44"/>
  <c r="C372" i="44" s="1"/>
  <c r="C354" i="44" s="1"/>
  <c r="C355" i="44" s="1"/>
  <c r="D367" i="44"/>
  <c r="D372" i="44" s="1"/>
  <c r="D354" i="44" s="1"/>
  <c r="D357" i="44" s="1"/>
  <c r="E367" i="44"/>
  <c r="F367" i="44"/>
  <c r="F372" i="44" s="1"/>
  <c r="F354" i="44" s="1"/>
  <c r="F379" i="44"/>
  <c r="D381" i="44"/>
  <c r="E381" i="44"/>
  <c r="F381" i="44"/>
  <c r="C387" i="44"/>
  <c r="D387" i="44"/>
  <c r="E387" i="44"/>
  <c r="F387" i="44"/>
  <c r="C392" i="44"/>
  <c r="D392" i="44"/>
  <c r="D379" i="44" s="1"/>
  <c r="E392" i="44"/>
  <c r="F392" i="44"/>
  <c r="D397" i="44"/>
  <c r="F397" i="44"/>
  <c r="F404" i="44"/>
  <c r="F405" i="44" s="1"/>
  <c r="D406" i="44"/>
  <c r="E406" i="44"/>
  <c r="F406" i="44"/>
  <c r="D407" i="44"/>
  <c r="C412" i="44"/>
  <c r="D412" i="44"/>
  <c r="E412" i="44"/>
  <c r="F412" i="44"/>
  <c r="C417" i="44"/>
  <c r="D417" i="44"/>
  <c r="E417" i="44"/>
  <c r="E422" i="44" s="1"/>
  <c r="E404" i="44" s="1"/>
  <c r="E405" i="44" s="1"/>
  <c r="F417" i="44"/>
  <c r="C422" i="44"/>
  <c r="C404" i="44" s="1"/>
  <c r="C405" i="44" s="1"/>
  <c r="D422" i="44"/>
  <c r="D404" i="44" s="1"/>
  <c r="D405" i="44" s="1"/>
  <c r="D408" i="44" s="1"/>
  <c r="F422" i="44"/>
  <c r="D431" i="44"/>
  <c r="E431" i="44"/>
  <c r="F431" i="44"/>
  <c r="C437" i="44"/>
  <c r="D437" i="44"/>
  <c r="E437" i="44"/>
  <c r="F437" i="44"/>
  <c r="C442" i="44"/>
  <c r="C447" i="44" s="1"/>
  <c r="C429" i="44" s="1"/>
  <c r="C430" i="44" s="1"/>
  <c r="D442" i="44"/>
  <c r="D447" i="44" s="1"/>
  <c r="D429" i="44" s="1"/>
  <c r="E442" i="44"/>
  <c r="E447" i="44" s="1"/>
  <c r="E429" i="44" s="1"/>
  <c r="E430" i="44" s="1"/>
  <c r="F442" i="44"/>
  <c r="F447" i="44"/>
  <c r="F429" i="44" s="1"/>
  <c r="F454" i="44"/>
  <c r="F455" i="44" s="1"/>
  <c r="D455" i="44"/>
  <c r="D456" i="44"/>
  <c r="E456" i="44"/>
  <c r="F456" i="44"/>
  <c r="C462" i="44"/>
  <c r="D462" i="44"/>
  <c r="E462" i="44"/>
  <c r="F462" i="44"/>
  <c r="C467" i="44"/>
  <c r="D467" i="44"/>
  <c r="D472" i="44" s="1"/>
  <c r="D454" i="44" s="1"/>
  <c r="E467" i="44"/>
  <c r="F467" i="44"/>
  <c r="C472" i="44"/>
  <c r="C454" i="44" s="1"/>
  <c r="E472" i="44"/>
  <c r="E454" i="44" s="1"/>
  <c r="F472" i="44"/>
  <c r="F480" i="44"/>
  <c r="D481" i="44"/>
  <c r="E481" i="44"/>
  <c r="F481" i="44"/>
  <c r="C487" i="44"/>
  <c r="D487" i="44"/>
  <c r="E487" i="44"/>
  <c r="F487" i="44"/>
  <c r="C492" i="44"/>
  <c r="D492" i="44"/>
  <c r="D497" i="44" s="1"/>
  <c r="D479" i="44" s="1"/>
  <c r="D480" i="44" s="1"/>
  <c r="D483" i="44" s="1"/>
  <c r="E492" i="44"/>
  <c r="E497" i="44" s="1"/>
  <c r="E479" i="44" s="1"/>
  <c r="F492" i="44"/>
  <c r="F479" i="44" s="1"/>
  <c r="C497" i="44"/>
  <c r="C479" i="44" s="1"/>
  <c r="C480" i="44" s="1"/>
  <c r="F497" i="44"/>
  <c r="D506" i="44"/>
  <c r="E506" i="44"/>
  <c r="F506" i="44"/>
  <c r="C512" i="44"/>
  <c r="D512" i="44"/>
  <c r="E512" i="44"/>
  <c r="F512" i="44"/>
  <c r="F522" i="44" s="1"/>
  <c r="F504" i="44" s="1"/>
  <c r="C517" i="44"/>
  <c r="C522" i="44" s="1"/>
  <c r="C504" i="44" s="1"/>
  <c r="C505" i="44" s="1"/>
  <c r="D517" i="44"/>
  <c r="D522" i="44" s="1"/>
  <c r="D504" i="44" s="1"/>
  <c r="D505" i="44" s="1"/>
  <c r="D508" i="44" s="1"/>
  <c r="E517" i="44"/>
  <c r="E522" i="44" s="1"/>
  <c r="E504" i="44" s="1"/>
  <c r="F517" i="44"/>
  <c r="D532" i="44"/>
  <c r="E532" i="44"/>
  <c r="F532" i="44"/>
  <c r="C538" i="44"/>
  <c r="D538" i="44"/>
  <c r="E538" i="44"/>
  <c r="E548" i="44" s="1"/>
  <c r="E530" i="44" s="1"/>
  <c r="F538" i="44"/>
  <c r="C543" i="44"/>
  <c r="D543" i="44"/>
  <c r="E543" i="44"/>
  <c r="C548" i="44"/>
  <c r="C530" i="44" s="1"/>
  <c r="C531" i="44" s="1"/>
  <c r="D557" i="44"/>
  <c r="E557" i="44"/>
  <c r="F557" i="44"/>
  <c r="C563" i="44"/>
  <c r="D563" i="44"/>
  <c r="E563" i="44"/>
  <c r="F563" i="44"/>
  <c r="C568" i="44"/>
  <c r="D568" i="44"/>
  <c r="D573" i="44" s="1"/>
  <c r="D555" i="44" s="1"/>
  <c r="D558" i="44" s="1"/>
  <c r="E568" i="44"/>
  <c r="F568" i="44"/>
  <c r="F573" i="44" s="1"/>
  <c r="F555" i="44" s="1"/>
  <c r="F556" i="44" s="1"/>
  <c r="C573" i="44"/>
  <c r="C555" i="44" s="1"/>
  <c r="C556" i="44" s="1"/>
  <c r="E573" i="44"/>
  <c r="E555" i="44" s="1"/>
  <c r="E631" i="44"/>
  <c r="D632" i="44"/>
  <c r="E632" i="44"/>
  <c r="F632" i="44"/>
  <c r="C638" i="44"/>
  <c r="D638" i="44"/>
  <c r="E638" i="44"/>
  <c r="F638" i="44"/>
  <c r="F648" i="44" s="1"/>
  <c r="F630" i="44" s="1"/>
  <c r="F631" i="44" s="1"/>
  <c r="C643" i="44"/>
  <c r="D643" i="44"/>
  <c r="D648" i="44" s="1"/>
  <c r="D630" i="44" s="1"/>
  <c r="E643" i="44"/>
  <c r="E648" i="44" s="1"/>
  <c r="E630" i="44" s="1"/>
  <c r="F643" i="44"/>
  <c r="C648" i="44"/>
  <c r="C630" i="44" s="1"/>
  <c r="C631" i="44" s="1"/>
  <c r="D657" i="44"/>
  <c r="E657" i="44"/>
  <c r="F657" i="44"/>
  <c r="C663" i="44"/>
  <c r="D663" i="44"/>
  <c r="E663" i="44"/>
  <c r="F663" i="44"/>
  <c r="C668" i="44"/>
  <c r="C673" i="44" s="1"/>
  <c r="C655" i="44" s="1"/>
  <c r="C656" i="44" s="1"/>
  <c r="D668" i="44"/>
  <c r="E668" i="44"/>
  <c r="E673" i="44" s="1"/>
  <c r="E655" i="44" s="1"/>
  <c r="F668" i="44"/>
  <c r="D682" i="44"/>
  <c r="E682" i="44"/>
  <c r="F682" i="44"/>
  <c r="C688" i="44"/>
  <c r="D688" i="44"/>
  <c r="E688" i="44"/>
  <c r="E698" i="44" s="1"/>
  <c r="E680" i="44" s="1"/>
  <c r="E681" i="44" s="1"/>
  <c r="F688" i="44"/>
  <c r="C693" i="44"/>
  <c r="C698" i="44" s="1"/>
  <c r="C680" i="44" s="1"/>
  <c r="C681" i="44" s="1"/>
  <c r="D693" i="44"/>
  <c r="D698" i="44" s="1"/>
  <c r="D680" i="44" s="1"/>
  <c r="E693" i="44"/>
  <c r="F693" i="44"/>
  <c r="F698" i="44"/>
  <c r="F680" i="44" s="1"/>
  <c r="F706" i="44"/>
  <c r="F709" i="44" s="1"/>
  <c r="D707" i="44"/>
  <c r="E707" i="44"/>
  <c r="F707" i="44"/>
  <c r="C713" i="44"/>
  <c r="D713" i="44"/>
  <c r="E713" i="44"/>
  <c r="F713" i="44"/>
  <c r="F723" i="44" s="1"/>
  <c r="F705" i="44" s="1"/>
  <c r="C718" i="44"/>
  <c r="D718" i="44"/>
  <c r="D723" i="44" s="1"/>
  <c r="D705" i="44" s="1"/>
  <c r="E718" i="44"/>
  <c r="E723" i="44" s="1"/>
  <c r="E705" i="44" s="1"/>
  <c r="E706" i="44" s="1"/>
  <c r="F718" i="44"/>
  <c r="C723" i="44"/>
  <c r="C705" i="44" s="1"/>
  <c r="C706" i="44" s="1"/>
  <c r="D732" i="44"/>
  <c r="E732" i="44"/>
  <c r="F732" i="44"/>
  <c r="C738" i="44"/>
  <c r="D738" i="44"/>
  <c r="E738" i="44"/>
  <c r="E748" i="44" s="1"/>
  <c r="E730" i="44" s="1"/>
  <c r="F738" i="44"/>
  <c r="F748" i="44" s="1"/>
  <c r="F730" i="44" s="1"/>
  <c r="C743" i="44"/>
  <c r="D743" i="44"/>
  <c r="D748" i="44" s="1"/>
  <c r="D730" i="44" s="1"/>
  <c r="E743" i="44"/>
  <c r="D757" i="44"/>
  <c r="E757" i="44"/>
  <c r="F757" i="44"/>
  <c r="C763" i="44"/>
  <c r="D763" i="44"/>
  <c r="E763" i="44"/>
  <c r="F763" i="44"/>
  <c r="C768" i="44"/>
  <c r="D768" i="44"/>
  <c r="D773" i="44" s="1"/>
  <c r="D755" i="44" s="1"/>
  <c r="D756" i="44" s="1"/>
  <c r="D759" i="44" s="1"/>
  <c r="E768" i="44"/>
  <c r="F768" i="44"/>
  <c r="F773" i="44" s="1"/>
  <c r="F755" i="44" s="1"/>
  <c r="C773" i="44"/>
  <c r="C755" i="44" s="1"/>
  <c r="C756" i="44" s="1"/>
  <c r="E773" i="44"/>
  <c r="E755" i="44" s="1"/>
  <c r="D782" i="44"/>
  <c r="E782" i="44"/>
  <c r="F782" i="44"/>
  <c r="C788" i="44"/>
  <c r="D788" i="44"/>
  <c r="E788" i="44"/>
  <c r="F788" i="44"/>
  <c r="C793" i="44"/>
  <c r="D793" i="44"/>
  <c r="E793" i="44"/>
  <c r="F793" i="44"/>
  <c r="F798" i="44" s="1"/>
  <c r="F780" i="44" s="1"/>
  <c r="F781" i="44" s="1"/>
  <c r="F806" i="44"/>
  <c r="F809" i="44" s="1"/>
  <c r="D807" i="44"/>
  <c r="E807" i="44"/>
  <c r="F807" i="44"/>
  <c r="C813" i="44"/>
  <c r="D813" i="44"/>
  <c r="E813" i="44"/>
  <c r="F813" i="44"/>
  <c r="C818" i="44"/>
  <c r="D818" i="44"/>
  <c r="E818" i="44"/>
  <c r="E823" i="44" s="1"/>
  <c r="E805" i="44" s="1"/>
  <c r="E806" i="44" s="1"/>
  <c r="F818" i="44"/>
  <c r="C823" i="44"/>
  <c r="C805" i="44" s="1"/>
  <c r="C806" i="44" s="1"/>
  <c r="D823" i="44"/>
  <c r="D805" i="44" s="1"/>
  <c r="F823" i="44"/>
  <c r="F805" i="44" s="1"/>
  <c r="D832" i="44"/>
  <c r="E832" i="44"/>
  <c r="F832" i="44"/>
  <c r="C838" i="44"/>
  <c r="D838" i="44"/>
  <c r="E838" i="44"/>
  <c r="F838" i="44"/>
  <c r="C843" i="44"/>
  <c r="C848" i="44" s="1"/>
  <c r="C830" i="44" s="1"/>
  <c r="C831" i="44" s="1"/>
  <c r="D843" i="44"/>
  <c r="E843" i="44"/>
  <c r="E848" i="44" s="1"/>
  <c r="E830" i="44" s="1"/>
  <c r="F843" i="44"/>
  <c r="F848" i="44" s="1"/>
  <c r="F830" i="44" s="1"/>
  <c r="F831" i="44" s="1"/>
  <c r="D848" i="44"/>
  <c r="D830" i="44" s="1"/>
  <c r="D857" i="44"/>
  <c r="E857" i="44"/>
  <c r="F857" i="44"/>
  <c r="C863" i="44"/>
  <c r="D863" i="44"/>
  <c r="E863" i="44"/>
  <c r="F863" i="44"/>
  <c r="C868" i="44"/>
  <c r="C873" i="44" s="1"/>
  <c r="C855" i="44" s="1"/>
  <c r="C856" i="44" s="1"/>
  <c r="D868" i="44"/>
  <c r="D873" i="44" s="1"/>
  <c r="D855" i="44" s="1"/>
  <c r="E858" i="44" s="1"/>
  <c r="E868" i="44"/>
  <c r="E873" i="44" s="1"/>
  <c r="E855" i="44" s="1"/>
  <c r="E856" i="44" s="1"/>
  <c r="F868" i="44"/>
  <c r="F873" i="44"/>
  <c r="F855" i="44" s="1"/>
  <c r="D882" i="44"/>
  <c r="E882" i="44"/>
  <c r="F882" i="44"/>
  <c r="C888" i="44"/>
  <c r="D888" i="44"/>
  <c r="E888" i="44"/>
  <c r="F888" i="44"/>
  <c r="F898" i="44" s="1"/>
  <c r="F880" i="44" s="1"/>
  <c r="C893" i="44"/>
  <c r="D893" i="44"/>
  <c r="D898" i="44" s="1"/>
  <c r="D880" i="44" s="1"/>
  <c r="E893" i="44"/>
  <c r="E898" i="44" s="1"/>
  <c r="E880" i="44" s="1"/>
  <c r="E881" i="44" s="1"/>
  <c r="F893" i="44"/>
  <c r="C898" i="44"/>
  <c r="C880" i="44" s="1"/>
  <c r="C881" i="44" s="1"/>
  <c r="C906" i="44"/>
  <c r="D907" i="44"/>
  <c r="E907" i="44"/>
  <c r="F907" i="44"/>
  <c r="C913" i="44"/>
  <c r="D913" i="44"/>
  <c r="E913" i="44"/>
  <c r="F913" i="44"/>
  <c r="C918" i="44"/>
  <c r="D918" i="44"/>
  <c r="E918" i="44"/>
  <c r="F918" i="44"/>
  <c r="C923" i="44"/>
  <c r="C905" i="44" s="1"/>
  <c r="D923" i="44"/>
  <c r="D905" i="44" s="1"/>
  <c r="E923" i="44"/>
  <c r="E905" i="44" s="1"/>
  <c r="E908" i="44" s="1"/>
  <c r="F923" i="44"/>
  <c r="F905" i="44" s="1"/>
  <c r="F906" i="44" s="1"/>
  <c r="F930" i="44"/>
  <c r="D932" i="44"/>
  <c r="E932" i="44"/>
  <c r="F932" i="44"/>
  <c r="C938" i="44"/>
  <c r="D938" i="44"/>
  <c r="D948" i="44" s="1"/>
  <c r="E938" i="44"/>
  <c r="F938" i="44"/>
  <c r="F948" i="44" s="1"/>
  <c r="C943" i="44"/>
  <c r="D943" i="44"/>
  <c r="D930" i="44" s="1"/>
  <c r="E943" i="44"/>
  <c r="F943" i="44"/>
  <c r="E955" i="44"/>
  <c r="D957" i="44"/>
  <c r="E957" i="44"/>
  <c r="F957" i="44"/>
  <c r="C963" i="44"/>
  <c r="D963" i="44"/>
  <c r="D973" i="44" s="1"/>
  <c r="D955" i="44" s="1"/>
  <c r="E963" i="44"/>
  <c r="F963" i="44"/>
  <c r="C968" i="44"/>
  <c r="D968" i="44"/>
  <c r="E968" i="44"/>
  <c r="F968" i="44"/>
  <c r="F973" i="44" s="1"/>
  <c r="F955" i="44" s="1"/>
  <c r="F956" i="44" s="1"/>
  <c r="C973" i="44"/>
  <c r="C955" i="44" s="1"/>
  <c r="C956" i="44" s="1"/>
  <c r="E973" i="44"/>
  <c r="D982" i="44"/>
  <c r="E982" i="44"/>
  <c r="F982" i="44"/>
  <c r="C988" i="44"/>
  <c r="C998" i="44" s="1"/>
  <c r="C980" i="44" s="1"/>
  <c r="C981" i="44" s="1"/>
  <c r="D988" i="44"/>
  <c r="D998" i="44" s="1"/>
  <c r="D980" i="44" s="1"/>
  <c r="D981" i="44" s="1"/>
  <c r="E988" i="44"/>
  <c r="F988" i="44"/>
  <c r="F998" i="44" s="1"/>
  <c r="F980" i="44" s="1"/>
  <c r="C993" i="44"/>
  <c r="D993" i="44"/>
  <c r="E993" i="44"/>
  <c r="C1005" i="44"/>
  <c r="C1006" i="44" s="1"/>
  <c r="D1006" i="44"/>
  <c r="D1009" i="44" s="1"/>
  <c r="D1007" i="44"/>
  <c r="E1007" i="44"/>
  <c r="F1007" i="44"/>
  <c r="C1013" i="44"/>
  <c r="D1013" i="44"/>
  <c r="E1013" i="44"/>
  <c r="F1013" i="44"/>
  <c r="C1018" i="44"/>
  <c r="D1018" i="44"/>
  <c r="D1023" i="44" s="1"/>
  <c r="D1005" i="44" s="1"/>
  <c r="D1008" i="44" s="1"/>
  <c r="E1018" i="44"/>
  <c r="F1018" i="44"/>
  <c r="F1023" i="44" s="1"/>
  <c r="F1005" i="44" s="1"/>
  <c r="C1023" i="44"/>
  <c r="E1023" i="44"/>
  <c r="E1005" i="44" s="1"/>
  <c r="E1006" i="44" s="1"/>
  <c r="F1030" i="44"/>
  <c r="D1032" i="44"/>
  <c r="E1032" i="44"/>
  <c r="F1032" i="44"/>
  <c r="C1038" i="44"/>
  <c r="D1038" i="44"/>
  <c r="E1038" i="44"/>
  <c r="E1048" i="44" s="1"/>
  <c r="E1030" i="44" s="1"/>
  <c r="F1038" i="44"/>
  <c r="C1043" i="44"/>
  <c r="C1048" i="44" s="1"/>
  <c r="C1030" i="44" s="1"/>
  <c r="C1031" i="44" s="1"/>
  <c r="D1043" i="44"/>
  <c r="D1048" i="44" s="1"/>
  <c r="D1030" i="44" s="1"/>
  <c r="D1031" i="44" s="1"/>
  <c r="E1043" i="44"/>
  <c r="F1043" i="44"/>
  <c r="F1048" i="44" s="1"/>
  <c r="F1055" i="44"/>
  <c r="E1056" i="44"/>
  <c r="D1057" i="44"/>
  <c r="E1057" i="44"/>
  <c r="F1057" i="44"/>
  <c r="C1063" i="44"/>
  <c r="D1063" i="44"/>
  <c r="E1063" i="44"/>
  <c r="F1063" i="44"/>
  <c r="C1068" i="44"/>
  <c r="D1068" i="44"/>
  <c r="E1068" i="44"/>
  <c r="F1068" i="44"/>
  <c r="F1073" i="44" s="1"/>
  <c r="C1073" i="44"/>
  <c r="C1055" i="44" s="1"/>
  <c r="C1056" i="44" s="1"/>
  <c r="D1073" i="44"/>
  <c r="D1055" i="44" s="1"/>
  <c r="D1058" i="44" s="1"/>
  <c r="E1073" i="44"/>
  <c r="E1055" i="44" s="1"/>
  <c r="D1084" i="44"/>
  <c r="E1084" i="44"/>
  <c r="F1084" i="44"/>
  <c r="D1085" i="44"/>
  <c r="E1085" i="44"/>
  <c r="D1086" i="44"/>
  <c r="E1086" i="44"/>
  <c r="F1086" i="44"/>
  <c r="C1090" i="44"/>
  <c r="D1090" i="44"/>
  <c r="E1090" i="44"/>
  <c r="F1090" i="44"/>
  <c r="F1100" i="44" s="1"/>
  <c r="F1082" i="44" s="1"/>
  <c r="F1085" i="44" s="1"/>
  <c r="D1109" i="44"/>
  <c r="E1109" i="44"/>
  <c r="F1109" i="44"/>
  <c r="C1115" i="44"/>
  <c r="D1115" i="44"/>
  <c r="E1115" i="44"/>
  <c r="E1125" i="44" s="1"/>
  <c r="E1107" i="44" s="1"/>
  <c r="F1115" i="44"/>
  <c r="C1120" i="44"/>
  <c r="C1125" i="44" s="1"/>
  <c r="C1107" i="44" s="1"/>
  <c r="D1120" i="44"/>
  <c r="E1120" i="44"/>
  <c r="F1120" i="44"/>
  <c r="D1121" i="44"/>
  <c r="F1125" i="44"/>
  <c r="F1107" i="44" s="1"/>
  <c r="F1108" i="44" s="1"/>
  <c r="D1134" i="44"/>
  <c r="E1134" i="44"/>
  <c r="F1134" i="44"/>
  <c r="D1135" i="44"/>
  <c r="E1135" i="44"/>
  <c r="D1136" i="44"/>
  <c r="E1136" i="44"/>
  <c r="C1140" i="44"/>
  <c r="D1140" i="44"/>
  <c r="E1140" i="44"/>
  <c r="F1140" i="44"/>
  <c r="F1150" i="44" s="1"/>
  <c r="F1132" i="44" s="1"/>
  <c r="D1159" i="44"/>
  <c r="E1159" i="44"/>
  <c r="F1159" i="44"/>
  <c r="D1160" i="44"/>
  <c r="E1160" i="44"/>
  <c r="D1161" i="44"/>
  <c r="E1161" i="44"/>
  <c r="C1165" i="44"/>
  <c r="D1165" i="44"/>
  <c r="E1165" i="44"/>
  <c r="F1165" i="44"/>
  <c r="F1175" i="44"/>
  <c r="F1157" i="44" s="1"/>
  <c r="D1184" i="44"/>
  <c r="E1184" i="44"/>
  <c r="F1184" i="44"/>
  <c r="D1185" i="44"/>
  <c r="E1185" i="44"/>
  <c r="D1186" i="44"/>
  <c r="E1186" i="44"/>
  <c r="C1190" i="44"/>
  <c r="D1190" i="44"/>
  <c r="E1190" i="44"/>
  <c r="F1190" i="44"/>
  <c r="F1200" i="44" s="1"/>
  <c r="F1182" i="44" s="1"/>
  <c r="D1233" i="44"/>
  <c r="E1233" i="44"/>
  <c r="F1233" i="44"/>
  <c r="C1239" i="44"/>
  <c r="D1239" i="44"/>
  <c r="E1239" i="44"/>
  <c r="F1239" i="44"/>
  <c r="C1244" i="44"/>
  <c r="C1249" i="44" s="1"/>
  <c r="C1231" i="44" s="1"/>
  <c r="C1232" i="44" s="1"/>
  <c r="E1244" i="44"/>
  <c r="F1244" i="44"/>
  <c r="D1245" i="44"/>
  <c r="D1244" i="44" s="1"/>
  <c r="D1249" i="44" s="1"/>
  <c r="D1231" i="44" s="1"/>
  <c r="D1258" i="44"/>
  <c r="E1258" i="44"/>
  <c r="F1258" i="44"/>
  <c r="C1264" i="44"/>
  <c r="D1264" i="44"/>
  <c r="E1264" i="44"/>
  <c r="F1264" i="44"/>
  <c r="C1269" i="44"/>
  <c r="C1274" i="44" s="1"/>
  <c r="D1269" i="44"/>
  <c r="D1274" i="44" s="1"/>
  <c r="D1256" i="44" s="1"/>
  <c r="E1269" i="44"/>
  <c r="F1269" i="44"/>
  <c r="F1274" i="44" s="1"/>
  <c r="F1256" i="44" s="1"/>
  <c r="F1257" i="44" s="1"/>
  <c r="F1260" i="44" s="1"/>
  <c r="E1274" i="44"/>
  <c r="E1256" i="44" s="1"/>
  <c r="E1257" i="44" s="1"/>
  <c r="D1284" i="44"/>
  <c r="E1284" i="44"/>
  <c r="F1284" i="44"/>
  <c r="C1290" i="44"/>
  <c r="D1290" i="44"/>
  <c r="E1290" i="44"/>
  <c r="E1300" i="44" s="1"/>
  <c r="E1282" i="44" s="1"/>
  <c r="F1290" i="44"/>
  <c r="C1295" i="44"/>
  <c r="C1300" i="44" s="1"/>
  <c r="C1282" i="44" s="1"/>
  <c r="C1283" i="44" s="1"/>
  <c r="D1295" i="44"/>
  <c r="D1300" i="44" s="1"/>
  <c r="D1282" i="44" s="1"/>
  <c r="D1283" i="44" s="1"/>
  <c r="E1295" i="44"/>
  <c r="F1295" i="44"/>
  <c r="F1300" i="44"/>
  <c r="F1282" i="44" s="1"/>
  <c r="F1283" i="44" s="1"/>
  <c r="D1311" i="44"/>
  <c r="E1311" i="44"/>
  <c r="F1311" i="44"/>
  <c r="C1317" i="44"/>
  <c r="D1317" i="44"/>
  <c r="E1317" i="44"/>
  <c r="E1327" i="44" s="1"/>
  <c r="F1317" i="44"/>
  <c r="F1327" i="44" s="1"/>
  <c r="F1309" i="44" s="1"/>
  <c r="C1322" i="44"/>
  <c r="C1327" i="44" s="1"/>
  <c r="C1309" i="44" s="1"/>
  <c r="D1322" i="44"/>
  <c r="D1327" i="44" s="1"/>
  <c r="D1309" i="44" s="1"/>
  <c r="E1322" i="44"/>
  <c r="F1322" i="44"/>
  <c r="D1331" i="44"/>
  <c r="E1331" i="44"/>
  <c r="C1332" i="44"/>
  <c r="D1332" i="44"/>
  <c r="F1332" i="44"/>
  <c r="C1333" i="44"/>
  <c r="D1333" i="44"/>
  <c r="E1333" i="44"/>
  <c r="F1333" i="44"/>
  <c r="C1335" i="44"/>
  <c r="C1334" i="44" s="1"/>
  <c r="D1335" i="44"/>
  <c r="E1335" i="44"/>
  <c r="F1335" i="44"/>
  <c r="C1336" i="44"/>
  <c r="D1336" i="44"/>
  <c r="E1336" i="44"/>
  <c r="F1336" i="44"/>
  <c r="C1338" i="44"/>
  <c r="C1337" i="44" s="1"/>
  <c r="D1338" i="44"/>
  <c r="E1338" i="44"/>
  <c r="F1338" i="44"/>
  <c r="C1339" i="44"/>
  <c r="D1339" i="44"/>
  <c r="E1339" i="44"/>
  <c r="F1339" i="44"/>
  <c r="C1341" i="44"/>
  <c r="C1340" i="44" s="1"/>
  <c r="D1341" i="44"/>
  <c r="E1341" i="44"/>
  <c r="F1341" i="44"/>
  <c r="C1342" i="44"/>
  <c r="D1342" i="44"/>
  <c r="E1342" i="44"/>
  <c r="F1342" i="44"/>
  <c r="C1344" i="44"/>
  <c r="C1343" i="44" s="1"/>
  <c r="D1344" i="44"/>
  <c r="E1344" i="44"/>
  <c r="F1344" i="44"/>
  <c r="C1345" i="44"/>
  <c r="D1345" i="44"/>
  <c r="E1345" i="44"/>
  <c r="F1345" i="44"/>
  <c r="C1347" i="44"/>
  <c r="C1346" i="44" s="1"/>
  <c r="D1347" i="44"/>
  <c r="E1347" i="44"/>
  <c r="F1347" i="44"/>
  <c r="C1348" i="44"/>
  <c r="D1348" i="44"/>
  <c r="E1348" i="44"/>
  <c r="F1348" i="44"/>
  <c r="C1349" i="44"/>
  <c r="C1350" i="44"/>
  <c r="D1350" i="44"/>
  <c r="E1350" i="44"/>
  <c r="F1350" i="44"/>
  <c r="C1351" i="44"/>
  <c r="D1351" i="44"/>
  <c r="E1351" i="44"/>
  <c r="F1351" i="44"/>
  <c r="C1352" i="44"/>
  <c r="D1352" i="44"/>
  <c r="E1352" i="44"/>
  <c r="F1352" i="44"/>
  <c r="C1358" i="44"/>
  <c r="E1358" i="44"/>
  <c r="F1358" i="44"/>
  <c r="C1359" i="44"/>
  <c r="D1359" i="44"/>
  <c r="E1359" i="44"/>
  <c r="F1359" i="44"/>
  <c r="C1360" i="44"/>
  <c r="D1360" i="44"/>
  <c r="E1360" i="44"/>
  <c r="F1360" i="44"/>
  <c r="C1361" i="44"/>
  <c r="D1361" i="44"/>
  <c r="F1361" i="44"/>
  <c r="D31" i="43"/>
  <c r="E31" i="43"/>
  <c r="E34" i="43" s="1"/>
  <c r="F31" i="43"/>
  <c r="G31" i="43"/>
  <c r="E32" i="43"/>
  <c r="F32" i="43"/>
  <c r="G32" i="43"/>
  <c r="E33" i="43"/>
  <c r="F33" i="43"/>
  <c r="G33" i="43"/>
  <c r="D44" i="43"/>
  <c r="D53" i="43"/>
  <c r="E53" i="43"/>
  <c r="F53" i="43"/>
  <c r="G53" i="43"/>
  <c r="F56" i="43"/>
  <c r="E59" i="43"/>
  <c r="E60" i="43" s="1"/>
  <c r="D68" i="43"/>
  <c r="E71" i="43" s="1"/>
  <c r="E69" i="43"/>
  <c r="F69" i="43"/>
  <c r="G69" i="43"/>
  <c r="E70" i="43"/>
  <c r="F70" i="43"/>
  <c r="G70" i="43"/>
  <c r="F71" i="43"/>
  <c r="G71" i="43"/>
  <c r="D96" i="43"/>
  <c r="D97" i="43" s="1"/>
  <c r="E96" i="43"/>
  <c r="E97" i="43" s="1"/>
  <c r="F96" i="43"/>
  <c r="F97" i="43" s="1"/>
  <c r="G96" i="43"/>
  <c r="G97" i="43" s="1"/>
  <c r="D109" i="43"/>
  <c r="E109" i="43"/>
  <c r="F109" i="43"/>
  <c r="G109" i="43"/>
  <c r="E110" i="43"/>
  <c r="F110" i="43"/>
  <c r="G110" i="43"/>
  <c r="E111" i="43"/>
  <c r="F111" i="43"/>
  <c r="G111" i="43"/>
  <c r="F112" i="43"/>
  <c r="G112" i="43"/>
  <c r="D116" i="43"/>
  <c r="D126" i="43" s="1"/>
  <c r="E116" i="43"/>
  <c r="F116" i="43"/>
  <c r="G116" i="43"/>
  <c r="G126" i="43" s="1"/>
  <c r="E126" i="43"/>
  <c r="F126" i="43"/>
  <c r="E134" i="43"/>
  <c r="E137" i="43" s="1"/>
  <c r="F134" i="43"/>
  <c r="F137" i="43" s="1"/>
  <c r="E135" i="43"/>
  <c r="F135" i="43"/>
  <c r="G135" i="43"/>
  <c r="E136" i="43"/>
  <c r="F136" i="43"/>
  <c r="D141" i="43"/>
  <c r="D151" i="43" s="1"/>
  <c r="E141" i="43"/>
  <c r="E151" i="43" s="1"/>
  <c r="F141" i="43"/>
  <c r="F151" i="43" s="1"/>
  <c r="G141" i="43"/>
  <c r="F146" i="43"/>
  <c r="G146" i="43"/>
  <c r="G151" i="43" s="1"/>
  <c r="D160" i="43"/>
  <c r="E163" i="43" s="1"/>
  <c r="E160" i="43"/>
  <c r="F163" i="43" s="1"/>
  <c r="F160" i="43"/>
  <c r="G160" i="43"/>
  <c r="E161" i="43"/>
  <c r="F161" i="43"/>
  <c r="G161" i="43"/>
  <c r="E162" i="43"/>
  <c r="F162" i="43"/>
  <c r="G162" i="43"/>
  <c r="G163" i="43"/>
  <c r="D167" i="43"/>
  <c r="E167" i="43"/>
  <c r="F167" i="43"/>
  <c r="F177" i="43" s="1"/>
  <c r="G167" i="43"/>
  <c r="G177" i="43" s="1"/>
  <c r="D177" i="43"/>
  <c r="E177" i="43"/>
  <c r="G184" i="43"/>
  <c r="E186" i="43"/>
  <c r="F186" i="43"/>
  <c r="G186" i="43"/>
  <c r="D192" i="43"/>
  <c r="E192" i="43"/>
  <c r="F192" i="43"/>
  <c r="F202" i="43" s="1"/>
  <c r="F184" i="43" s="1"/>
  <c r="G192" i="43"/>
  <c r="D197" i="43"/>
  <c r="D202" i="43" s="1"/>
  <c r="D184" i="43" s="1"/>
  <c r="D185" i="43" s="1"/>
  <c r="E188" i="43" s="1"/>
  <c r="E197" i="43"/>
  <c r="E202" i="43" s="1"/>
  <c r="E184" i="43" s="1"/>
  <c r="E185" i="43" s="1"/>
  <c r="F197" i="43"/>
  <c r="G197" i="43"/>
  <c r="G202" i="43" s="1"/>
  <c r="D204" i="43"/>
  <c r="E204" i="43"/>
  <c r="F204" i="43"/>
  <c r="F206" i="43"/>
  <c r="D207" i="43"/>
  <c r="E207" i="43"/>
  <c r="F207" i="43"/>
  <c r="G207" i="43"/>
  <c r="D208" i="43"/>
  <c r="E208" i="43"/>
  <c r="F208" i="43"/>
  <c r="G208" i="43"/>
  <c r="D210" i="43"/>
  <c r="E210" i="43"/>
  <c r="F210" i="43"/>
  <c r="F209" i="43" s="1"/>
  <c r="G210" i="43"/>
  <c r="G209" i="43" s="1"/>
  <c r="D211" i="43"/>
  <c r="E211" i="43"/>
  <c r="F211" i="43"/>
  <c r="G211" i="43"/>
  <c r="F212" i="43"/>
  <c r="D213" i="43"/>
  <c r="E213" i="43"/>
  <c r="F213" i="43"/>
  <c r="G213" i="43"/>
  <c r="G212" i="43" s="1"/>
  <c r="D214" i="43"/>
  <c r="E214" i="43"/>
  <c r="F214" i="43"/>
  <c r="G214" i="43"/>
  <c r="D216" i="43"/>
  <c r="D215" i="43" s="1"/>
  <c r="E216" i="43"/>
  <c r="E215" i="43" s="1"/>
  <c r="F216" i="43"/>
  <c r="G216" i="43"/>
  <c r="G215" i="43" s="1"/>
  <c r="D217" i="43"/>
  <c r="E217" i="43"/>
  <c r="F217" i="43"/>
  <c r="G217" i="43"/>
  <c r="D219" i="43"/>
  <c r="D218" i="43" s="1"/>
  <c r="E219" i="43"/>
  <c r="F219" i="43"/>
  <c r="F218" i="43" s="1"/>
  <c r="G219" i="43"/>
  <c r="D220" i="43"/>
  <c r="E220" i="43"/>
  <c r="F220" i="43"/>
  <c r="G220" i="43"/>
  <c r="E221" i="43"/>
  <c r="D222" i="43"/>
  <c r="D221" i="43" s="1"/>
  <c r="E222" i="43"/>
  <c r="F222" i="43"/>
  <c r="G222" i="43"/>
  <c r="G221" i="43" s="1"/>
  <c r="D223" i="43"/>
  <c r="E223" i="43"/>
  <c r="F223" i="43"/>
  <c r="F221" i="43" s="1"/>
  <c r="G223" i="43"/>
  <c r="D224" i="43"/>
  <c r="E224" i="43"/>
  <c r="D225" i="43"/>
  <c r="E225" i="43"/>
  <c r="F225" i="43"/>
  <c r="G225" i="43"/>
  <c r="D226" i="43"/>
  <c r="E226" i="43"/>
  <c r="F226" i="43"/>
  <c r="G226" i="43"/>
  <c r="E227" i="43"/>
  <c r="D228" i="43"/>
  <c r="E228" i="43"/>
  <c r="F228" i="43"/>
  <c r="G228" i="43"/>
  <c r="D229" i="43"/>
  <c r="E229" i="43"/>
  <c r="F229" i="43"/>
  <c r="G229" i="43"/>
  <c r="D230" i="43"/>
  <c r="E230" i="43"/>
  <c r="F230" i="43"/>
  <c r="G230" i="43"/>
  <c r="D231" i="43"/>
  <c r="E231" i="43"/>
  <c r="F231" i="43"/>
  <c r="G231" i="43"/>
  <c r="F232" i="43"/>
  <c r="D233" i="43"/>
  <c r="E233" i="43"/>
  <c r="F233" i="43"/>
  <c r="G233" i="43"/>
  <c r="D234" i="43"/>
  <c r="E234" i="43"/>
  <c r="F234" i="43"/>
  <c r="G234" i="43"/>
  <c r="D235" i="43"/>
  <c r="E235" i="43"/>
  <c r="F235" i="43"/>
  <c r="G235" i="43"/>
  <c r="D236" i="43"/>
  <c r="E236" i="43"/>
  <c r="F236" i="43"/>
  <c r="G236" i="43"/>
  <c r="D35" i="42"/>
  <c r="E35" i="42"/>
  <c r="F35" i="42"/>
  <c r="C41" i="42"/>
  <c r="D41" i="42"/>
  <c r="E41" i="42"/>
  <c r="F41" i="42"/>
  <c r="C44" i="42"/>
  <c r="D44" i="42"/>
  <c r="E44" i="42"/>
  <c r="F44" i="42"/>
  <c r="C47" i="42"/>
  <c r="D47" i="42"/>
  <c r="E47" i="42"/>
  <c r="F47" i="42"/>
  <c r="C56" i="42"/>
  <c r="D56" i="42"/>
  <c r="D62" i="42" s="1"/>
  <c r="D33" i="42" s="1"/>
  <c r="E56" i="42"/>
  <c r="F56" i="42"/>
  <c r="C59" i="42"/>
  <c r="E59" i="42"/>
  <c r="D63" i="42"/>
  <c r="C71" i="42"/>
  <c r="D72" i="42"/>
  <c r="E72" i="42"/>
  <c r="F72" i="42"/>
  <c r="C99" i="42"/>
  <c r="C70" i="42" s="1"/>
  <c r="D99" i="42"/>
  <c r="E99" i="42"/>
  <c r="E70" i="42" s="1"/>
  <c r="E71" i="42" s="1"/>
  <c r="F99" i="42"/>
  <c r="C100" i="42"/>
  <c r="C107" i="42"/>
  <c r="C108" i="42" s="1"/>
  <c r="D107" i="42"/>
  <c r="D108" i="42"/>
  <c r="D109" i="42"/>
  <c r="E109" i="42"/>
  <c r="F109" i="42"/>
  <c r="C136" i="42"/>
  <c r="D136" i="42"/>
  <c r="E136" i="42"/>
  <c r="E107" i="42" s="1"/>
  <c r="F136" i="42"/>
  <c r="F107" i="42" s="1"/>
  <c r="F108" i="42" s="1"/>
  <c r="F137" i="42"/>
  <c r="C149" i="42"/>
  <c r="D149" i="42"/>
  <c r="E149" i="42"/>
  <c r="F152" i="42" s="1"/>
  <c r="F149" i="42"/>
  <c r="D150" i="42"/>
  <c r="E150" i="42"/>
  <c r="F150" i="42"/>
  <c r="D151" i="42"/>
  <c r="E151" i="42"/>
  <c r="F151" i="42"/>
  <c r="E152" i="42"/>
  <c r="C156" i="42"/>
  <c r="D156" i="42"/>
  <c r="E156" i="42"/>
  <c r="F156" i="42"/>
  <c r="C161" i="42"/>
  <c r="C166" i="42" s="1"/>
  <c r="D161" i="42"/>
  <c r="E161" i="42"/>
  <c r="E166" i="42" s="1"/>
  <c r="F161" i="42"/>
  <c r="D166" i="42"/>
  <c r="F166" i="42"/>
  <c r="C174" i="42"/>
  <c r="D175" i="42"/>
  <c r="E175" i="42"/>
  <c r="F175" i="42"/>
  <c r="C181" i="42"/>
  <c r="D181" i="42"/>
  <c r="E181" i="42"/>
  <c r="F181" i="42"/>
  <c r="C186" i="42"/>
  <c r="D186" i="42"/>
  <c r="E186" i="42"/>
  <c r="F186" i="42"/>
  <c r="C191" i="42"/>
  <c r="D191" i="42"/>
  <c r="D173" i="42" s="1"/>
  <c r="D174" i="42" s="1"/>
  <c r="D177" i="42" s="1"/>
  <c r="F191" i="42"/>
  <c r="F173" i="42" s="1"/>
  <c r="D200" i="42"/>
  <c r="E200" i="42"/>
  <c r="F200" i="42"/>
  <c r="C206" i="42"/>
  <c r="D206" i="42"/>
  <c r="E206" i="42"/>
  <c r="F206" i="42"/>
  <c r="C211" i="42"/>
  <c r="D211" i="42"/>
  <c r="E211" i="42"/>
  <c r="F211" i="42"/>
  <c r="C216" i="42"/>
  <c r="C198" i="42" s="1"/>
  <c r="C199" i="42" s="1"/>
  <c r="D216" i="42"/>
  <c r="E216" i="42"/>
  <c r="F216" i="42"/>
  <c r="F198" i="42" s="1"/>
  <c r="D225" i="42"/>
  <c r="E225" i="42"/>
  <c r="F228" i="42" s="1"/>
  <c r="F225" i="42"/>
  <c r="D226" i="42"/>
  <c r="E226" i="42"/>
  <c r="F226" i="42"/>
  <c r="E227" i="42"/>
  <c r="F227" i="42"/>
  <c r="C232" i="42"/>
  <c r="D232" i="42"/>
  <c r="E232" i="42"/>
  <c r="E242" i="42" s="1"/>
  <c r="F232" i="42"/>
  <c r="F242" i="42" s="1"/>
  <c r="C237" i="42"/>
  <c r="C242" i="42" s="1"/>
  <c r="D237" i="42"/>
  <c r="E237" i="42"/>
  <c r="F237" i="42"/>
  <c r="D242" i="42"/>
  <c r="C254" i="42"/>
  <c r="D257" i="42" s="1"/>
  <c r="E254" i="42"/>
  <c r="F257" i="42" s="1"/>
  <c r="F254" i="42"/>
  <c r="D255" i="42"/>
  <c r="E255" i="42"/>
  <c r="F255" i="42"/>
  <c r="D256" i="42"/>
  <c r="E256" i="42"/>
  <c r="F256" i="42"/>
  <c r="E257" i="42"/>
  <c r="C261" i="42"/>
  <c r="D261" i="42"/>
  <c r="E261" i="42"/>
  <c r="F261" i="42"/>
  <c r="C266" i="42"/>
  <c r="C271" i="42" s="1"/>
  <c r="D266" i="42"/>
  <c r="D271" i="42" s="1"/>
  <c r="E266" i="42"/>
  <c r="E271" i="42" s="1"/>
  <c r="F266" i="42"/>
  <c r="C274" i="42"/>
  <c r="D274" i="42"/>
  <c r="E274" i="42"/>
  <c r="F274" i="42"/>
  <c r="C279" i="42"/>
  <c r="D279" i="42"/>
  <c r="E279" i="42"/>
  <c r="F279" i="42"/>
  <c r="C284" i="42"/>
  <c r="D284" i="42"/>
  <c r="E284" i="42"/>
  <c r="F284" i="42"/>
  <c r="C289" i="42"/>
  <c r="D289" i="42"/>
  <c r="E289" i="42"/>
  <c r="F289" i="42"/>
  <c r="F288" i="42" s="1"/>
  <c r="C290" i="42"/>
  <c r="D290" i="42"/>
  <c r="E290" i="42"/>
  <c r="F290" i="42"/>
  <c r="C292" i="42"/>
  <c r="C291" i="42" s="1"/>
  <c r="D292" i="42"/>
  <c r="E292" i="42"/>
  <c r="E291" i="42" s="1"/>
  <c r="F292" i="42"/>
  <c r="F291" i="42" s="1"/>
  <c r="C293" i="42"/>
  <c r="D293" i="42"/>
  <c r="E293" i="42"/>
  <c r="F293" i="42"/>
  <c r="C295" i="42"/>
  <c r="D295" i="42"/>
  <c r="E295" i="42"/>
  <c r="E294" i="42" s="1"/>
  <c r="F295" i="42"/>
  <c r="F294" i="42" s="1"/>
  <c r="C296" i="42"/>
  <c r="D296" i="42"/>
  <c r="E296" i="42"/>
  <c r="F296" i="42"/>
  <c r="C298" i="42"/>
  <c r="C297" i="42" s="1"/>
  <c r="D298" i="42"/>
  <c r="D297" i="42" s="1"/>
  <c r="E298" i="42"/>
  <c r="E297" i="42" s="1"/>
  <c r="F298" i="42"/>
  <c r="F297" i="42" s="1"/>
  <c r="C299" i="42"/>
  <c r="D299" i="42"/>
  <c r="E299" i="42"/>
  <c r="F299" i="42"/>
  <c r="C301" i="42"/>
  <c r="D301" i="42"/>
  <c r="D300" i="42" s="1"/>
  <c r="E301" i="42"/>
  <c r="E300" i="42" s="1"/>
  <c r="F301" i="42"/>
  <c r="F300" i="42" s="1"/>
  <c r="C302" i="42"/>
  <c r="D302" i="42"/>
  <c r="E302" i="42"/>
  <c r="F302" i="42"/>
  <c r="C304" i="42"/>
  <c r="C303" i="42" s="1"/>
  <c r="D304" i="42"/>
  <c r="D303" i="42" s="1"/>
  <c r="E304" i="42"/>
  <c r="E303" i="42" s="1"/>
  <c r="F304" i="42"/>
  <c r="F303" i="42" s="1"/>
  <c r="C305" i="42"/>
  <c r="D305" i="42"/>
  <c r="E305" i="42"/>
  <c r="F305" i="42"/>
  <c r="C306" i="42"/>
  <c r="D306" i="42"/>
  <c r="C307" i="42"/>
  <c r="D307" i="42"/>
  <c r="E307" i="42"/>
  <c r="F307" i="42"/>
  <c r="C308" i="42"/>
  <c r="D308" i="42"/>
  <c r="E308" i="42"/>
  <c r="F308" i="42"/>
  <c r="C309" i="42"/>
  <c r="C310" i="42"/>
  <c r="D310" i="42"/>
  <c r="E310" i="42"/>
  <c r="F310" i="42"/>
  <c r="C311" i="42"/>
  <c r="D311" i="42"/>
  <c r="E311" i="42"/>
  <c r="F311" i="42"/>
  <c r="C312" i="42"/>
  <c r="D312" i="42"/>
  <c r="E312" i="42"/>
  <c r="F312" i="42"/>
  <c r="C313" i="42"/>
  <c r="D313" i="42"/>
  <c r="E313" i="42"/>
  <c r="F313" i="42"/>
  <c r="C315" i="42"/>
  <c r="D315" i="42"/>
  <c r="E315" i="42"/>
  <c r="F315" i="42"/>
  <c r="C316" i="42"/>
  <c r="D316" i="42"/>
  <c r="E316" i="42"/>
  <c r="F316" i="42"/>
  <c r="C317" i="42"/>
  <c r="D317" i="42"/>
  <c r="E317" i="42"/>
  <c r="F317" i="42"/>
  <c r="C318" i="42"/>
  <c r="D318" i="42"/>
  <c r="E318" i="42"/>
  <c r="F318" i="42"/>
  <c r="D33" i="41"/>
  <c r="E33" i="41"/>
  <c r="F33" i="41"/>
  <c r="D39" i="41"/>
  <c r="E39" i="41"/>
  <c r="F39" i="41"/>
  <c r="C42" i="41"/>
  <c r="C60" i="41" s="1"/>
  <c r="D42" i="41"/>
  <c r="D60" i="41" s="1"/>
  <c r="E42" i="41"/>
  <c r="F42" i="41"/>
  <c r="E57" i="41"/>
  <c r="E68" i="41"/>
  <c r="C97" i="41"/>
  <c r="C68" i="41" s="1"/>
  <c r="C98" i="41" s="1"/>
  <c r="D97" i="41"/>
  <c r="E97" i="41"/>
  <c r="E98" i="41" s="1"/>
  <c r="F97" i="41"/>
  <c r="F68" i="41" s="1"/>
  <c r="F98" i="41" s="1"/>
  <c r="C134" i="41"/>
  <c r="C105" i="41" s="1"/>
  <c r="C135" i="41" s="1"/>
  <c r="D134" i="41"/>
  <c r="E134" i="41"/>
  <c r="F134" i="41"/>
  <c r="F105" i="41" s="1"/>
  <c r="F135" i="41" s="1"/>
  <c r="C147" i="41"/>
  <c r="D147" i="41"/>
  <c r="E147" i="41"/>
  <c r="F147" i="41"/>
  <c r="C148" i="41"/>
  <c r="C149" i="41" s="1"/>
  <c r="D148" i="41"/>
  <c r="E148" i="41"/>
  <c r="F148" i="41"/>
  <c r="D149" i="41"/>
  <c r="E149" i="41"/>
  <c r="F149" i="41"/>
  <c r="C150" i="41"/>
  <c r="D150" i="41"/>
  <c r="E150" i="41"/>
  <c r="C156" i="41"/>
  <c r="D156" i="41"/>
  <c r="E156" i="41"/>
  <c r="F156" i="41"/>
  <c r="C174" i="41"/>
  <c r="C164" i="41" s="1"/>
  <c r="D174" i="41"/>
  <c r="D164" i="41" s="1"/>
  <c r="E174" i="41"/>
  <c r="E164" i="41" s="1"/>
  <c r="F174" i="41"/>
  <c r="F164" i="41" s="1"/>
  <c r="C194" i="41"/>
  <c r="C184" i="41" s="1"/>
  <c r="D194" i="41"/>
  <c r="D184" i="41" s="1"/>
  <c r="E194" i="41"/>
  <c r="E184" i="41" s="1"/>
  <c r="F194" i="41"/>
  <c r="C215" i="41"/>
  <c r="C205" i="41" s="1"/>
  <c r="D215" i="41"/>
  <c r="D205" i="41" s="1"/>
  <c r="E215" i="41"/>
  <c r="E205" i="41" s="1"/>
  <c r="F215" i="41"/>
  <c r="C220" i="41"/>
  <c r="C219" i="41" s="1"/>
  <c r="D220" i="41"/>
  <c r="D219" i="41" s="1"/>
  <c r="E220" i="41"/>
  <c r="F220" i="41"/>
  <c r="C221" i="41"/>
  <c r="D221" i="41"/>
  <c r="E221" i="41"/>
  <c r="F221" i="41"/>
  <c r="C223" i="41"/>
  <c r="C222" i="41" s="1"/>
  <c r="D223" i="41"/>
  <c r="D222" i="41" s="1"/>
  <c r="E223" i="41"/>
  <c r="F223" i="41"/>
  <c r="C224" i="41"/>
  <c r="D224" i="41"/>
  <c r="E224" i="41"/>
  <c r="F224" i="41"/>
  <c r="C225" i="41"/>
  <c r="C226" i="41"/>
  <c r="D226" i="41"/>
  <c r="E226" i="41"/>
  <c r="F226" i="41"/>
  <c r="C227" i="41"/>
  <c r="D227" i="41"/>
  <c r="E227" i="41"/>
  <c r="F227" i="41"/>
  <c r="C229" i="41"/>
  <c r="C228" i="41" s="1"/>
  <c r="D229" i="41"/>
  <c r="E229" i="41"/>
  <c r="F229" i="41"/>
  <c r="C230" i="41"/>
  <c r="D230" i="41"/>
  <c r="E230" i="41"/>
  <c r="F230" i="41"/>
  <c r="C232" i="41"/>
  <c r="D232" i="41"/>
  <c r="E232" i="41"/>
  <c r="F232" i="41"/>
  <c r="C233" i="41"/>
  <c r="C231" i="41" s="1"/>
  <c r="D233" i="41"/>
  <c r="E233" i="41"/>
  <c r="F233" i="41"/>
  <c r="C235" i="41"/>
  <c r="D235" i="41"/>
  <c r="E235" i="41"/>
  <c r="F235" i="41"/>
  <c r="C236" i="41"/>
  <c r="D236" i="41"/>
  <c r="E236" i="41"/>
  <c r="F236" i="41"/>
  <c r="C237" i="41"/>
  <c r="D237" i="41"/>
  <c r="C238" i="41"/>
  <c r="D238" i="41"/>
  <c r="E238" i="41"/>
  <c r="F238" i="41"/>
  <c r="C239" i="41"/>
  <c r="D239" i="41"/>
  <c r="E239" i="41"/>
  <c r="F239" i="41"/>
  <c r="C240" i="41"/>
  <c r="D240" i="41"/>
  <c r="E240" i="41"/>
  <c r="F240" i="41"/>
  <c r="C241" i="41"/>
  <c r="D241" i="41"/>
  <c r="E241" i="41"/>
  <c r="F241" i="41"/>
  <c r="C33" i="39"/>
  <c r="D33" i="39"/>
  <c r="E33" i="39"/>
  <c r="B39" i="39"/>
  <c r="C39" i="39"/>
  <c r="D39" i="39"/>
  <c r="E39" i="39"/>
  <c r="B42" i="39"/>
  <c r="C42" i="39"/>
  <c r="D42" i="39"/>
  <c r="E42" i="39"/>
  <c r="B45" i="39"/>
  <c r="C45" i="39"/>
  <c r="D45" i="39"/>
  <c r="E45" i="39"/>
  <c r="B54" i="39"/>
  <c r="C54" i="39"/>
  <c r="C60" i="39" s="1"/>
  <c r="D54" i="39"/>
  <c r="D60" i="39" s="1"/>
  <c r="E54" i="39"/>
  <c r="B57" i="39"/>
  <c r="B60" i="39" s="1"/>
  <c r="C57" i="39"/>
  <c r="D57" i="39"/>
  <c r="E57" i="39"/>
  <c r="E367" i="39" s="1"/>
  <c r="E60" i="39"/>
  <c r="C70" i="39"/>
  <c r="D70" i="39"/>
  <c r="E70" i="39"/>
  <c r="B97" i="39"/>
  <c r="B68" i="39" s="1"/>
  <c r="C97" i="39"/>
  <c r="D97" i="39"/>
  <c r="D68" i="39" s="1"/>
  <c r="E97" i="39"/>
  <c r="E68" i="39" s="1"/>
  <c r="E69" i="39" s="1"/>
  <c r="C107" i="39"/>
  <c r="D107" i="39"/>
  <c r="E107" i="39"/>
  <c r="B134" i="39"/>
  <c r="C134" i="39"/>
  <c r="D134" i="39"/>
  <c r="D105" i="39" s="1"/>
  <c r="D106" i="39" s="1"/>
  <c r="E134" i="39"/>
  <c r="E105" i="39" s="1"/>
  <c r="B147" i="39"/>
  <c r="C147" i="39"/>
  <c r="D147" i="39"/>
  <c r="E147" i="39"/>
  <c r="B154" i="39"/>
  <c r="C154" i="39"/>
  <c r="D154" i="39"/>
  <c r="E154" i="39"/>
  <c r="B159" i="39"/>
  <c r="C159" i="39"/>
  <c r="C164" i="39" s="1"/>
  <c r="D159" i="39"/>
  <c r="D164" i="39" s="1"/>
  <c r="E159" i="39"/>
  <c r="E164" i="39" s="1"/>
  <c r="B164" i="39"/>
  <c r="B179" i="39"/>
  <c r="C179" i="39"/>
  <c r="D179" i="39"/>
  <c r="E179" i="39"/>
  <c r="B184" i="39"/>
  <c r="C184" i="39"/>
  <c r="D184" i="39"/>
  <c r="E184" i="39"/>
  <c r="B189" i="39"/>
  <c r="C189" i="39"/>
  <c r="C171" i="39" s="1"/>
  <c r="D189" i="39"/>
  <c r="E189" i="39"/>
  <c r="C198" i="39"/>
  <c r="D198" i="39"/>
  <c r="E198" i="39"/>
  <c r="B204" i="39"/>
  <c r="C204" i="39"/>
  <c r="D204" i="39"/>
  <c r="E204" i="39"/>
  <c r="B209" i="39"/>
  <c r="C209" i="39"/>
  <c r="D209" i="39"/>
  <c r="D214" i="39" s="1"/>
  <c r="D196" i="39" s="1"/>
  <c r="D197" i="39" s="1"/>
  <c r="E209" i="39"/>
  <c r="E214" i="39" s="1"/>
  <c r="B214" i="39"/>
  <c r="B196" i="39" s="1"/>
  <c r="B197" i="39" s="1"/>
  <c r="C214" i="39"/>
  <c r="C196" i="39" s="1"/>
  <c r="C197" i="39" s="1"/>
  <c r="B230" i="39"/>
  <c r="C230" i="39"/>
  <c r="D230" i="39"/>
  <c r="E230" i="39"/>
  <c r="E240" i="39" s="1"/>
  <c r="E222" i="39" s="1"/>
  <c r="B235" i="39"/>
  <c r="B240" i="39" s="1"/>
  <c r="B222" i="39" s="1"/>
  <c r="C235" i="39"/>
  <c r="C240" i="39" s="1"/>
  <c r="C222" i="39" s="1"/>
  <c r="D235" i="39"/>
  <c r="E235" i="39"/>
  <c r="D240" i="39"/>
  <c r="D222" i="39" s="1"/>
  <c r="B259" i="39"/>
  <c r="C259" i="39"/>
  <c r="D259" i="39"/>
  <c r="E259" i="39"/>
  <c r="B264" i="39"/>
  <c r="C264" i="39"/>
  <c r="D264" i="39"/>
  <c r="D269" i="39" s="1"/>
  <c r="E264" i="39"/>
  <c r="E269" i="39" s="1"/>
  <c r="E251" i="39" s="1"/>
  <c r="B269" i="39"/>
  <c r="C269" i="39"/>
  <c r="B284" i="39"/>
  <c r="C284" i="39"/>
  <c r="D284" i="39"/>
  <c r="D294" i="39" s="1"/>
  <c r="E284" i="39"/>
  <c r="B289" i="39"/>
  <c r="B294" i="39" s="1"/>
  <c r="C289" i="39"/>
  <c r="C294" i="39" s="1"/>
  <c r="D289" i="39"/>
  <c r="E289" i="39"/>
  <c r="B309" i="39"/>
  <c r="B319" i="39" s="1"/>
  <c r="B301" i="39" s="1"/>
  <c r="C309" i="39"/>
  <c r="D309" i="39"/>
  <c r="E309" i="39"/>
  <c r="B314" i="39"/>
  <c r="B251" i="39" s="1"/>
  <c r="C314" i="39"/>
  <c r="C251" i="39" s="1"/>
  <c r="D314" i="39"/>
  <c r="D251" i="39" s="1"/>
  <c r="E314" i="39"/>
  <c r="E319" i="39" s="1"/>
  <c r="E301" i="39" s="1"/>
  <c r="C319" i="39"/>
  <c r="C301" i="39" s="1"/>
  <c r="D319" i="39"/>
  <c r="D301" i="39" s="1"/>
  <c r="B340" i="39"/>
  <c r="B336" i="39" s="1"/>
  <c r="C340" i="39"/>
  <c r="C336" i="39" s="1"/>
  <c r="C335" i="39" s="1"/>
  <c r="C345" i="39" s="1"/>
  <c r="C327" i="39" s="1"/>
  <c r="D340" i="39"/>
  <c r="D336" i="39" s="1"/>
  <c r="D335" i="39" s="1"/>
  <c r="D345" i="39" s="1"/>
  <c r="E340" i="39"/>
  <c r="E336" i="39" s="1"/>
  <c r="D349" i="39"/>
  <c r="B350" i="39"/>
  <c r="B349" i="39" s="1"/>
  <c r="C350" i="39"/>
  <c r="D350" i="39"/>
  <c r="E350" i="39"/>
  <c r="B351" i="39"/>
  <c r="C351" i="39"/>
  <c r="C349" i="39" s="1"/>
  <c r="D351" i="39"/>
  <c r="E351" i="39"/>
  <c r="C352" i="39"/>
  <c r="B353" i="39"/>
  <c r="C353" i="39"/>
  <c r="D353" i="39"/>
  <c r="E353" i="39"/>
  <c r="B354" i="39"/>
  <c r="C354" i="39"/>
  <c r="D354" i="39"/>
  <c r="E354" i="39"/>
  <c r="B356" i="39"/>
  <c r="C356" i="39"/>
  <c r="C355" i="39" s="1"/>
  <c r="D356" i="39"/>
  <c r="D355" i="39" s="1"/>
  <c r="E356" i="39"/>
  <c r="E355" i="39" s="1"/>
  <c r="B357" i="39"/>
  <c r="C357" i="39"/>
  <c r="D357" i="39"/>
  <c r="E357" i="39"/>
  <c r="B359" i="39"/>
  <c r="C359" i="39"/>
  <c r="C358" i="39" s="1"/>
  <c r="D359" i="39"/>
  <c r="E359" i="39"/>
  <c r="E358" i="39" s="1"/>
  <c r="B360" i="39"/>
  <c r="C360" i="39"/>
  <c r="D360" i="39"/>
  <c r="E360" i="39"/>
  <c r="D361" i="39"/>
  <c r="B362" i="39"/>
  <c r="B361" i="39" s="1"/>
  <c r="C362" i="39"/>
  <c r="C361" i="39" s="1"/>
  <c r="D362" i="39"/>
  <c r="E362" i="39"/>
  <c r="B363" i="39"/>
  <c r="C363" i="39"/>
  <c r="D363" i="39"/>
  <c r="E363" i="39"/>
  <c r="C364" i="39"/>
  <c r="B365" i="39"/>
  <c r="B364" i="39" s="1"/>
  <c r="C365" i="39"/>
  <c r="D365" i="39"/>
  <c r="E365" i="39"/>
  <c r="B366" i="39"/>
  <c r="C366" i="39"/>
  <c r="D366" i="39"/>
  <c r="E366" i="39"/>
  <c r="B367" i="39"/>
  <c r="C367" i="39"/>
  <c r="D367" i="39"/>
  <c r="B368" i="39"/>
  <c r="C368" i="39"/>
  <c r="D368" i="39"/>
  <c r="E368" i="39"/>
  <c r="B369" i="39"/>
  <c r="C369" i="39"/>
  <c r="D369" i="39"/>
  <c r="E369" i="39"/>
  <c r="C371" i="39"/>
  <c r="B372" i="39"/>
  <c r="C372" i="39"/>
  <c r="D372" i="39"/>
  <c r="E372" i="39"/>
  <c r="B373" i="39"/>
  <c r="C373" i="39"/>
  <c r="D373" i="39"/>
  <c r="E373" i="39"/>
  <c r="B374" i="39"/>
  <c r="C374" i="39"/>
  <c r="D374" i="39"/>
  <c r="E374" i="39"/>
  <c r="B376" i="39"/>
  <c r="C376" i="39"/>
  <c r="D376" i="39"/>
  <c r="E376" i="39"/>
  <c r="B377" i="39"/>
  <c r="C377" i="39"/>
  <c r="E377" i="39"/>
  <c r="B378" i="39"/>
  <c r="C378" i="39"/>
  <c r="D378" i="39"/>
  <c r="D375" i="39" s="1"/>
  <c r="E378" i="39"/>
  <c r="B379" i="39"/>
  <c r="C379" i="39"/>
  <c r="D379" i="39"/>
  <c r="E379" i="39"/>
  <c r="C31" i="38"/>
  <c r="D34" i="38" s="1"/>
  <c r="D31" i="38"/>
  <c r="E31" i="38"/>
  <c r="E34" i="38" s="1"/>
  <c r="F31" i="38"/>
  <c r="D32" i="38"/>
  <c r="E32" i="38"/>
  <c r="F32" i="38"/>
  <c r="D33" i="38"/>
  <c r="E33" i="38"/>
  <c r="F33" i="38"/>
  <c r="C38" i="38"/>
  <c r="D38" i="38"/>
  <c r="E38" i="38"/>
  <c r="F38" i="38"/>
  <c r="C41" i="38"/>
  <c r="C59" i="38" s="1"/>
  <c r="K51" i="38" s="1"/>
  <c r="D41" i="38"/>
  <c r="D509" i="38" s="1"/>
  <c r="E41" i="38"/>
  <c r="F41" i="38"/>
  <c r="C44" i="38"/>
  <c r="D44" i="38"/>
  <c r="E44" i="38"/>
  <c r="E513" i="38" s="1"/>
  <c r="F44" i="38"/>
  <c r="F513" i="38" s="1"/>
  <c r="D47" i="38"/>
  <c r="E47" i="38"/>
  <c r="F47" i="38"/>
  <c r="D53" i="38"/>
  <c r="E53" i="38"/>
  <c r="F53" i="38"/>
  <c r="F521" i="38" s="1"/>
  <c r="F59" i="38"/>
  <c r="F60" i="38" s="1"/>
  <c r="C69" i="38"/>
  <c r="D69" i="38"/>
  <c r="E69" i="38"/>
  <c r="F69" i="38"/>
  <c r="F72" i="38" s="1"/>
  <c r="D70" i="38"/>
  <c r="E70" i="38"/>
  <c r="F70" i="38"/>
  <c r="D71" i="38"/>
  <c r="E71" i="38"/>
  <c r="F71" i="38"/>
  <c r="C82" i="38"/>
  <c r="D82" i="38"/>
  <c r="E82" i="38"/>
  <c r="E97" i="38" s="1"/>
  <c r="F82" i="38"/>
  <c r="F97" i="38" s="1"/>
  <c r="C97" i="38"/>
  <c r="C98" i="38" s="1"/>
  <c r="D97" i="38"/>
  <c r="D98" i="38" s="1"/>
  <c r="E98" i="38"/>
  <c r="F98" i="38"/>
  <c r="F106" i="38"/>
  <c r="F107" i="38" s="1"/>
  <c r="C107" i="38"/>
  <c r="D108" i="38"/>
  <c r="E108" i="38"/>
  <c r="F108" i="38"/>
  <c r="C120" i="38"/>
  <c r="C135" i="38" s="1"/>
  <c r="C136" i="38" s="1"/>
  <c r="D120" i="38"/>
  <c r="E120" i="38"/>
  <c r="E135" i="38" s="1"/>
  <c r="F120" i="38"/>
  <c r="F135" i="38"/>
  <c r="C147" i="38"/>
  <c r="D147" i="38"/>
  <c r="D150" i="38" s="1"/>
  <c r="E147" i="38"/>
  <c r="F147" i="38"/>
  <c r="D148" i="38"/>
  <c r="E148" i="38"/>
  <c r="F148" i="38"/>
  <c r="D149" i="38"/>
  <c r="E149" i="38"/>
  <c r="F149" i="38"/>
  <c r="C159" i="38"/>
  <c r="D159" i="38"/>
  <c r="E159" i="38"/>
  <c r="E164" i="38" s="1"/>
  <c r="F159" i="38"/>
  <c r="F164" i="38" s="1"/>
  <c r="C164" i="38"/>
  <c r="D164" i="38"/>
  <c r="D175" i="38"/>
  <c r="E175" i="38"/>
  <c r="F175" i="38"/>
  <c r="E176" i="38"/>
  <c r="C186" i="38"/>
  <c r="C173" i="38" s="1"/>
  <c r="D186" i="38"/>
  <c r="D173" i="38" s="1"/>
  <c r="D174" i="38" s="1"/>
  <c r="E186" i="38"/>
  <c r="E173" i="38" s="1"/>
  <c r="E174" i="38" s="1"/>
  <c r="F186" i="38"/>
  <c r="F173" i="38" s="1"/>
  <c r="C191" i="38"/>
  <c r="D191" i="38"/>
  <c r="E191" i="38"/>
  <c r="F191" i="38"/>
  <c r="D201" i="38"/>
  <c r="E201" i="38"/>
  <c r="F201" i="38"/>
  <c r="C212" i="38"/>
  <c r="C199" i="38" s="1"/>
  <c r="C200" i="38" s="1"/>
  <c r="D212" i="38"/>
  <c r="D199" i="38" s="1"/>
  <c r="D200" i="38" s="1"/>
  <c r="E212" i="38"/>
  <c r="E199" i="38" s="1"/>
  <c r="F212" i="38"/>
  <c r="F199" i="38" s="1"/>
  <c r="C217" i="38"/>
  <c r="D217" i="38"/>
  <c r="E217" i="38"/>
  <c r="F217" i="38"/>
  <c r="F225" i="38"/>
  <c r="D227" i="38"/>
  <c r="E227" i="38"/>
  <c r="F227" i="38"/>
  <c r="C238" i="38"/>
  <c r="C225" i="38" s="1"/>
  <c r="C226" i="38" s="1"/>
  <c r="D229" i="38" s="1"/>
  <c r="D238" i="38"/>
  <c r="D225" i="38" s="1"/>
  <c r="D226" i="38" s="1"/>
  <c r="E238" i="38"/>
  <c r="E225" i="38" s="1"/>
  <c r="E228" i="38" s="1"/>
  <c r="F238" i="38"/>
  <c r="F243" i="38" s="1"/>
  <c r="C243" i="38"/>
  <c r="D243" i="38"/>
  <c r="E243" i="38"/>
  <c r="D251" i="38"/>
  <c r="D253" i="38"/>
  <c r="E253" i="38"/>
  <c r="F253" i="38"/>
  <c r="C264" i="38"/>
  <c r="D264" i="38"/>
  <c r="E264" i="38"/>
  <c r="E251" i="38" s="1"/>
  <c r="E252" i="38" s="1"/>
  <c r="F264" i="38"/>
  <c r="F251" i="38" s="1"/>
  <c r="D269" i="38"/>
  <c r="E269" i="38"/>
  <c r="F269" i="38"/>
  <c r="D279" i="38"/>
  <c r="E279" i="38"/>
  <c r="F279" i="38"/>
  <c r="C290" i="38"/>
  <c r="C277" i="38" s="1"/>
  <c r="C278" i="38" s="1"/>
  <c r="D290" i="38"/>
  <c r="D295" i="38" s="1"/>
  <c r="E290" i="38"/>
  <c r="F290" i="38"/>
  <c r="D305" i="38"/>
  <c r="E305" i="38"/>
  <c r="F305" i="38"/>
  <c r="C316" i="38"/>
  <c r="C303" i="38" s="1"/>
  <c r="C304" i="38" s="1"/>
  <c r="D316" i="38"/>
  <c r="D303" i="38" s="1"/>
  <c r="D304" i="38" s="1"/>
  <c r="D307" i="38" s="1"/>
  <c r="E316" i="38"/>
  <c r="E303" i="38" s="1"/>
  <c r="E304" i="38" s="1"/>
  <c r="F316" i="38"/>
  <c r="F303" i="38" s="1"/>
  <c r="F304" i="38" s="1"/>
  <c r="F307" i="38" s="1"/>
  <c r="D331" i="38"/>
  <c r="E331" i="38"/>
  <c r="F331" i="38"/>
  <c r="C342" i="38"/>
  <c r="C329" i="38" s="1"/>
  <c r="C330" i="38" s="1"/>
  <c r="D342" i="38"/>
  <c r="D329" i="38" s="1"/>
  <c r="D330" i="38" s="1"/>
  <c r="D333" i="38" s="1"/>
  <c r="E342" i="38"/>
  <c r="E329" i="38" s="1"/>
  <c r="F342" i="38"/>
  <c r="F329" i="38" s="1"/>
  <c r="F330" i="38" s="1"/>
  <c r="C347" i="38"/>
  <c r="D357" i="38"/>
  <c r="E357" i="38"/>
  <c r="F357" i="38"/>
  <c r="C368" i="38"/>
  <c r="D368" i="38"/>
  <c r="E368" i="38"/>
  <c r="F368" i="38"/>
  <c r="F355" i="38" s="1"/>
  <c r="C381" i="38"/>
  <c r="C382" i="38" s="1"/>
  <c r="D383" i="38"/>
  <c r="E383" i="38"/>
  <c r="F383" i="38"/>
  <c r="C394" i="38"/>
  <c r="D394" i="38"/>
  <c r="D381" i="38" s="1"/>
  <c r="D382" i="38" s="1"/>
  <c r="E394" i="38"/>
  <c r="E381" i="38" s="1"/>
  <c r="E382" i="38" s="1"/>
  <c r="E385" i="38" s="1"/>
  <c r="F394" i="38"/>
  <c r="F381" i="38" s="1"/>
  <c r="F384" i="38" s="1"/>
  <c r="C399" i="38"/>
  <c r="D399" i="38"/>
  <c r="E399" i="38"/>
  <c r="F399" i="38"/>
  <c r="D409" i="38"/>
  <c r="E409" i="38"/>
  <c r="F409" i="38"/>
  <c r="D411" i="38"/>
  <c r="C420" i="38"/>
  <c r="C407" i="38" s="1"/>
  <c r="C408" i="38" s="1"/>
  <c r="D420" i="38"/>
  <c r="D407" i="38" s="1"/>
  <c r="D408" i="38" s="1"/>
  <c r="E420" i="38"/>
  <c r="E407" i="38" s="1"/>
  <c r="F420" i="38"/>
  <c r="F407" i="38" s="1"/>
  <c r="F408" i="38" s="1"/>
  <c r="C425" i="38"/>
  <c r="D425" i="38"/>
  <c r="E425" i="38"/>
  <c r="F425" i="38"/>
  <c r="D435" i="38"/>
  <c r="E435" i="38"/>
  <c r="F435" i="38"/>
  <c r="C446" i="38"/>
  <c r="C433" i="38" s="1"/>
  <c r="C434" i="38" s="1"/>
  <c r="D446" i="38"/>
  <c r="D433" i="38" s="1"/>
  <c r="D436" i="38" s="1"/>
  <c r="E446" i="38"/>
  <c r="E433" i="38" s="1"/>
  <c r="F446" i="38"/>
  <c r="F433" i="38" s="1"/>
  <c r="F434" i="38" s="1"/>
  <c r="C451" i="38"/>
  <c r="D451" i="38"/>
  <c r="E451" i="38"/>
  <c r="F451" i="38"/>
  <c r="C459" i="38"/>
  <c r="C460" i="38" s="1"/>
  <c r="D459" i="38"/>
  <c r="D461" i="38"/>
  <c r="E461" i="38"/>
  <c r="F461" i="38"/>
  <c r="C472" i="38"/>
  <c r="D472" i="38"/>
  <c r="E472" i="38"/>
  <c r="E459" i="38" s="1"/>
  <c r="E460" i="38" s="1"/>
  <c r="F472" i="38"/>
  <c r="F459" i="38" s="1"/>
  <c r="C477" i="38"/>
  <c r="D477" i="38"/>
  <c r="E477" i="38"/>
  <c r="F477" i="38"/>
  <c r="D487" i="38"/>
  <c r="E487" i="38"/>
  <c r="F487" i="38"/>
  <c r="E489" i="38"/>
  <c r="F489" i="38"/>
  <c r="C498" i="38"/>
  <c r="C485" i="38" s="1"/>
  <c r="C486" i="38" s="1"/>
  <c r="D489" i="38" s="1"/>
  <c r="D498" i="38"/>
  <c r="D485" i="38" s="1"/>
  <c r="E498" i="38"/>
  <c r="E485" i="38" s="1"/>
  <c r="F498" i="38"/>
  <c r="F485" i="38" s="1"/>
  <c r="F488" i="38" s="1"/>
  <c r="C503" i="38"/>
  <c r="D503" i="38"/>
  <c r="E503" i="38"/>
  <c r="F503" i="38"/>
  <c r="C507" i="38"/>
  <c r="C506" i="38" s="1"/>
  <c r="D507" i="38"/>
  <c r="D506" i="38" s="1"/>
  <c r="E507" i="38"/>
  <c r="E506" i="38" s="1"/>
  <c r="F507" i="38"/>
  <c r="F506" i="38" s="1"/>
  <c r="C508" i="38"/>
  <c r="D508" i="38"/>
  <c r="E508" i="38"/>
  <c r="F508" i="38"/>
  <c r="E509" i="38"/>
  <c r="F509" i="38"/>
  <c r="C510" i="38"/>
  <c r="D510" i="38"/>
  <c r="E510" i="38"/>
  <c r="F510" i="38"/>
  <c r="C511" i="38"/>
  <c r="D511" i="38"/>
  <c r="E511" i="38"/>
  <c r="F511" i="38"/>
  <c r="C513" i="38"/>
  <c r="D513" i="38"/>
  <c r="C514" i="38"/>
  <c r="D514" i="38"/>
  <c r="E514" i="38"/>
  <c r="F514" i="38"/>
  <c r="C515" i="38"/>
  <c r="C516" i="38"/>
  <c r="D516" i="38"/>
  <c r="E516" i="38"/>
  <c r="F516" i="38"/>
  <c r="F515" i="38" s="1"/>
  <c r="C517" i="38"/>
  <c r="D517" i="38"/>
  <c r="D515" i="38" s="1"/>
  <c r="E517" i="38"/>
  <c r="F517" i="38"/>
  <c r="C519" i="38"/>
  <c r="D519" i="38"/>
  <c r="D518" i="38" s="1"/>
  <c r="E519" i="38"/>
  <c r="E518" i="38" s="1"/>
  <c r="F519" i="38"/>
  <c r="F518" i="38" s="1"/>
  <c r="C520" i="38"/>
  <c r="D520" i="38"/>
  <c r="E520" i="38"/>
  <c r="F520" i="38"/>
  <c r="C521" i="38"/>
  <c r="D521" i="38"/>
  <c r="C522" i="38"/>
  <c r="D522" i="38"/>
  <c r="E522" i="38"/>
  <c r="F522" i="38"/>
  <c r="C523" i="38"/>
  <c r="D523" i="38"/>
  <c r="E523" i="38"/>
  <c r="F523" i="38"/>
  <c r="C524" i="38"/>
  <c r="D524" i="38"/>
  <c r="E524" i="38"/>
  <c r="F524" i="38"/>
  <c r="C525" i="38"/>
  <c r="D525" i="38"/>
  <c r="E525" i="38"/>
  <c r="F525" i="38"/>
  <c r="C526" i="38"/>
  <c r="D526" i="38"/>
  <c r="E526" i="38"/>
  <c r="F526" i="38"/>
  <c r="C532" i="38"/>
  <c r="D532" i="38"/>
  <c r="E532" i="38"/>
  <c r="F532" i="38"/>
  <c r="D38" i="37"/>
  <c r="D48" i="37" s="1"/>
  <c r="E38" i="37"/>
  <c r="E48" i="37" s="1"/>
  <c r="F38" i="37"/>
  <c r="F48" i="37" s="1"/>
  <c r="C48" i="37"/>
  <c r="C65" i="37"/>
  <c r="C75" i="37" s="1"/>
  <c r="C77" i="37" s="1"/>
  <c r="C78" i="37" s="1"/>
  <c r="C110" i="37" s="1"/>
  <c r="D65" i="37"/>
  <c r="E65" i="37"/>
  <c r="F65" i="37"/>
  <c r="C70" i="37"/>
  <c r="D70" i="37"/>
  <c r="E70" i="37"/>
  <c r="F70" i="37"/>
  <c r="D75" i="37"/>
  <c r="E75" i="37"/>
  <c r="E106" i="37" s="1"/>
  <c r="E105" i="37" s="1"/>
  <c r="F75" i="37"/>
  <c r="F77" i="37" s="1"/>
  <c r="F78" i="37" s="1"/>
  <c r="F110" i="37" s="1"/>
  <c r="C79" i="37"/>
  <c r="D79" i="37"/>
  <c r="E79" i="37"/>
  <c r="F79" i="37"/>
  <c r="C82" i="37"/>
  <c r="D82" i="37"/>
  <c r="E82" i="37"/>
  <c r="F82" i="37"/>
  <c r="C85" i="37"/>
  <c r="D85" i="37"/>
  <c r="E85" i="37"/>
  <c r="F85" i="37"/>
  <c r="C89" i="37"/>
  <c r="D89" i="37"/>
  <c r="D88" i="37" s="1"/>
  <c r="E89" i="37"/>
  <c r="E88" i="37" s="1"/>
  <c r="F89" i="37"/>
  <c r="F88" i="37" s="1"/>
  <c r="C90" i="37"/>
  <c r="D90" i="37"/>
  <c r="E90" i="37"/>
  <c r="F90" i="37"/>
  <c r="C91" i="37"/>
  <c r="D91" i="37"/>
  <c r="E91" i="37"/>
  <c r="F91" i="37"/>
  <c r="C94" i="37"/>
  <c r="D94" i="37"/>
  <c r="E94" i="37"/>
  <c r="F94" i="37"/>
  <c r="C97" i="37"/>
  <c r="D97" i="37"/>
  <c r="E97" i="37"/>
  <c r="F97" i="37"/>
  <c r="C100" i="37"/>
  <c r="D100" i="37"/>
  <c r="E100" i="37"/>
  <c r="F100" i="37"/>
  <c r="C106" i="37"/>
  <c r="C105" i="37" s="1"/>
  <c r="D106" i="37"/>
  <c r="D105" i="37" s="1"/>
  <c r="C33" i="36"/>
  <c r="D33" i="36"/>
  <c r="E33" i="36"/>
  <c r="F33" i="36"/>
  <c r="F36" i="36" s="1"/>
  <c r="D34" i="36"/>
  <c r="E34" i="36"/>
  <c r="F34" i="36"/>
  <c r="D35" i="36"/>
  <c r="E35" i="36"/>
  <c r="F35" i="36"/>
  <c r="D36" i="36"/>
  <c r="E36" i="36"/>
  <c r="C40" i="36"/>
  <c r="D40" i="36"/>
  <c r="E40" i="36"/>
  <c r="F40" i="36"/>
  <c r="C43" i="36"/>
  <c r="D43" i="36"/>
  <c r="E43" i="36"/>
  <c r="F43" i="36"/>
  <c r="D46" i="36"/>
  <c r="C47" i="36"/>
  <c r="D47" i="36"/>
  <c r="D247" i="36" s="1"/>
  <c r="D246" i="36" s="1"/>
  <c r="E47" i="36"/>
  <c r="F47" i="36"/>
  <c r="F46" i="36" s="1"/>
  <c r="C55" i="36"/>
  <c r="D55" i="36"/>
  <c r="D255" i="36" s="1"/>
  <c r="E55" i="36"/>
  <c r="E255" i="36" s="1"/>
  <c r="F55" i="36"/>
  <c r="F255" i="36" s="1"/>
  <c r="C58" i="36"/>
  <c r="D58" i="36"/>
  <c r="D258" i="36" s="1"/>
  <c r="E58" i="36"/>
  <c r="F58" i="36"/>
  <c r="C70" i="36"/>
  <c r="D70" i="36"/>
  <c r="E70" i="36"/>
  <c r="F70" i="36"/>
  <c r="D71" i="36"/>
  <c r="E71" i="36"/>
  <c r="F71" i="36"/>
  <c r="D72" i="36"/>
  <c r="E72" i="36"/>
  <c r="F72" i="36"/>
  <c r="D73" i="36"/>
  <c r="C77" i="36"/>
  <c r="D77" i="36"/>
  <c r="E77" i="36"/>
  <c r="F77" i="36"/>
  <c r="C80" i="36"/>
  <c r="D80" i="36"/>
  <c r="E80" i="36"/>
  <c r="F80" i="36"/>
  <c r="C83" i="36"/>
  <c r="D83" i="36"/>
  <c r="E83" i="36"/>
  <c r="F83" i="36"/>
  <c r="C92" i="36"/>
  <c r="D92" i="36"/>
  <c r="E92" i="36"/>
  <c r="E98" i="36" s="1"/>
  <c r="E99" i="36" s="1"/>
  <c r="F92" i="36"/>
  <c r="F98" i="36" s="1"/>
  <c r="F99" i="36" s="1"/>
  <c r="C95" i="36"/>
  <c r="C98" i="36" s="1"/>
  <c r="C99" i="36" s="1"/>
  <c r="D95" i="36"/>
  <c r="D98" i="36" s="1"/>
  <c r="E95" i="36"/>
  <c r="F95" i="36"/>
  <c r="D99" i="36"/>
  <c r="C111" i="36"/>
  <c r="D111" i="36"/>
  <c r="E111" i="36"/>
  <c r="F111" i="36"/>
  <c r="F114" i="36" s="1"/>
  <c r="D112" i="36"/>
  <c r="E112" i="36"/>
  <c r="F112" i="36"/>
  <c r="D113" i="36"/>
  <c r="E113" i="36"/>
  <c r="F113" i="36"/>
  <c r="C123" i="36"/>
  <c r="C128" i="36" s="1"/>
  <c r="D123" i="36"/>
  <c r="D128" i="36" s="1"/>
  <c r="E123" i="36"/>
  <c r="E128" i="36" s="1"/>
  <c r="F123" i="36"/>
  <c r="F128" i="36"/>
  <c r="C139" i="36"/>
  <c r="D142" i="36" s="1"/>
  <c r="D139" i="36"/>
  <c r="E142" i="36" s="1"/>
  <c r="E139" i="36"/>
  <c r="F142" i="36" s="1"/>
  <c r="F139" i="36"/>
  <c r="D140" i="36"/>
  <c r="E140" i="36"/>
  <c r="F140" i="36"/>
  <c r="D141" i="36"/>
  <c r="E141" i="36"/>
  <c r="F141" i="36"/>
  <c r="C151" i="36"/>
  <c r="D151" i="36"/>
  <c r="E151" i="36"/>
  <c r="F151" i="36"/>
  <c r="F156" i="36" s="1"/>
  <c r="C156" i="36"/>
  <c r="D156" i="36"/>
  <c r="E156" i="36"/>
  <c r="C166" i="36"/>
  <c r="D166" i="36"/>
  <c r="E166" i="36"/>
  <c r="F166" i="36"/>
  <c r="F169" i="36" s="1"/>
  <c r="D167" i="36"/>
  <c r="E167" i="36"/>
  <c r="F167" i="36"/>
  <c r="D168" i="36"/>
  <c r="E168" i="36"/>
  <c r="F168" i="36"/>
  <c r="D169" i="36"/>
  <c r="E169" i="36"/>
  <c r="C173" i="36"/>
  <c r="D173" i="36"/>
  <c r="E173" i="36"/>
  <c r="F173" i="36"/>
  <c r="C178" i="36"/>
  <c r="D178" i="36"/>
  <c r="E178" i="36"/>
  <c r="F178" i="36"/>
  <c r="F183" i="36" s="1"/>
  <c r="C183" i="36"/>
  <c r="D183" i="36"/>
  <c r="E183" i="36"/>
  <c r="C194" i="36"/>
  <c r="D194" i="36"/>
  <c r="E194" i="36"/>
  <c r="F194" i="36"/>
  <c r="D195" i="36"/>
  <c r="E195" i="36"/>
  <c r="F195" i="36"/>
  <c r="D196" i="36"/>
  <c r="E196" i="36"/>
  <c r="F196" i="36"/>
  <c r="D197" i="36"/>
  <c r="C201" i="36"/>
  <c r="D201" i="36"/>
  <c r="E201" i="36"/>
  <c r="F201" i="36"/>
  <c r="F211" i="36" s="1"/>
  <c r="C206" i="36"/>
  <c r="D206" i="36"/>
  <c r="E206" i="36"/>
  <c r="F206" i="36"/>
  <c r="C211" i="36"/>
  <c r="D211" i="36"/>
  <c r="E211" i="36"/>
  <c r="C220" i="36"/>
  <c r="D220" i="36"/>
  <c r="E220" i="36"/>
  <c r="F220" i="36"/>
  <c r="D221" i="36"/>
  <c r="E221" i="36"/>
  <c r="F221" i="36"/>
  <c r="D222" i="36"/>
  <c r="E222" i="36"/>
  <c r="F222" i="36"/>
  <c r="F223" i="36"/>
  <c r="C227" i="36"/>
  <c r="D227" i="36"/>
  <c r="E227" i="36"/>
  <c r="E237" i="36" s="1"/>
  <c r="F227" i="36"/>
  <c r="C232" i="36"/>
  <c r="C237" i="36" s="1"/>
  <c r="D232" i="36"/>
  <c r="E232" i="36"/>
  <c r="F232" i="36"/>
  <c r="D237" i="36"/>
  <c r="F237" i="36"/>
  <c r="C238" i="36"/>
  <c r="D238" i="36"/>
  <c r="E238" i="36"/>
  <c r="F238" i="36"/>
  <c r="C241" i="36"/>
  <c r="C240" i="36" s="1"/>
  <c r="D241" i="36"/>
  <c r="D240" i="36" s="1"/>
  <c r="E241" i="36"/>
  <c r="E240" i="36" s="1"/>
  <c r="F241" i="36"/>
  <c r="C242" i="36"/>
  <c r="D242" i="36"/>
  <c r="E242" i="36"/>
  <c r="F242" i="36"/>
  <c r="C244" i="36"/>
  <c r="C243" i="36" s="1"/>
  <c r="D244" i="36"/>
  <c r="D243" i="36" s="1"/>
  <c r="E244" i="36"/>
  <c r="E243" i="36" s="1"/>
  <c r="F244" i="36"/>
  <c r="F243" i="36" s="1"/>
  <c r="F247" i="36"/>
  <c r="F246" i="36" s="1"/>
  <c r="C249" i="36"/>
  <c r="C250" i="36"/>
  <c r="D250" i="36"/>
  <c r="D249" i="36" s="1"/>
  <c r="E250" i="36"/>
  <c r="E249" i="36" s="1"/>
  <c r="F250" i="36"/>
  <c r="C251" i="36"/>
  <c r="D251" i="36"/>
  <c r="E251" i="36"/>
  <c r="F251" i="36"/>
  <c r="C253" i="36"/>
  <c r="C252" i="36" s="1"/>
  <c r="D253" i="36"/>
  <c r="D252" i="36" s="1"/>
  <c r="E253" i="36"/>
  <c r="E252" i="36" s="1"/>
  <c r="F253" i="36"/>
  <c r="C254" i="36"/>
  <c r="D254" i="36"/>
  <c r="E254" i="36"/>
  <c r="F254" i="36"/>
  <c r="C255" i="36"/>
  <c r="C256" i="36"/>
  <c r="D256" i="36"/>
  <c r="E256" i="36"/>
  <c r="F256" i="36"/>
  <c r="C257" i="36"/>
  <c r="D257" i="36"/>
  <c r="E257" i="36"/>
  <c r="F257" i="36"/>
  <c r="C258" i="36"/>
  <c r="F258" i="36"/>
  <c r="C259" i="36"/>
  <c r="D259" i="36"/>
  <c r="E259" i="36"/>
  <c r="F259" i="36"/>
  <c r="C260" i="36"/>
  <c r="D260" i="36"/>
  <c r="E260" i="36"/>
  <c r="F260" i="36"/>
  <c r="C261" i="36"/>
  <c r="D261" i="36"/>
  <c r="E261" i="36"/>
  <c r="F261" i="36"/>
  <c r="C266" i="36"/>
  <c r="C267" i="36"/>
  <c r="D267" i="36"/>
  <c r="D266" i="36" s="1"/>
  <c r="E267" i="36"/>
  <c r="E266" i="36" s="1"/>
  <c r="F267" i="36"/>
  <c r="F266" i="36" s="1"/>
  <c r="C38" i="35"/>
  <c r="D38" i="35"/>
  <c r="E38" i="35"/>
  <c r="B44" i="35"/>
  <c r="C44" i="35"/>
  <c r="D44" i="35"/>
  <c r="E44" i="35"/>
  <c r="B47" i="35"/>
  <c r="C47" i="35"/>
  <c r="D47" i="35"/>
  <c r="E47" i="35"/>
  <c r="E65" i="35" s="1"/>
  <c r="B50" i="35"/>
  <c r="C50" i="35"/>
  <c r="D50" i="35"/>
  <c r="E50" i="35"/>
  <c r="B62" i="35"/>
  <c r="B65" i="35"/>
  <c r="B36" i="35" s="1"/>
  <c r="B37" i="35" s="1"/>
  <c r="C65" i="35"/>
  <c r="C36" i="35" s="1"/>
  <c r="C37" i="35" s="1"/>
  <c r="C75" i="35"/>
  <c r="D75" i="35"/>
  <c r="E75" i="35"/>
  <c r="B87" i="35"/>
  <c r="B479" i="35" s="1"/>
  <c r="C87" i="35"/>
  <c r="C102" i="35" s="1"/>
  <c r="C73" i="35" s="1"/>
  <c r="D87" i="35"/>
  <c r="D102" i="35" s="1"/>
  <c r="D73" i="35" s="1"/>
  <c r="E87" i="35"/>
  <c r="E102" i="35" s="1"/>
  <c r="E73" i="35" s="1"/>
  <c r="E74" i="35" s="1"/>
  <c r="C112" i="35"/>
  <c r="D112" i="35"/>
  <c r="E112" i="35"/>
  <c r="B124" i="35"/>
  <c r="C124" i="35"/>
  <c r="D124" i="35"/>
  <c r="E124" i="35"/>
  <c r="L21" i="35" s="1"/>
  <c r="B133" i="35"/>
  <c r="B139" i="35" s="1"/>
  <c r="B110" i="35" s="1"/>
  <c r="C133" i="35"/>
  <c r="C139" i="35" s="1"/>
  <c r="C110" i="35" s="1"/>
  <c r="D133" i="35"/>
  <c r="D139" i="35" s="1"/>
  <c r="D110" i="35" s="1"/>
  <c r="D111" i="35" s="1"/>
  <c r="E133" i="35"/>
  <c r="E139" i="35"/>
  <c r="C149" i="35"/>
  <c r="D149" i="35"/>
  <c r="E149" i="35"/>
  <c r="B161" i="35"/>
  <c r="C161" i="35"/>
  <c r="D161" i="35"/>
  <c r="E161" i="35"/>
  <c r="B170" i="35"/>
  <c r="B176" i="35" s="1"/>
  <c r="B147" i="35" s="1"/>
  <c r="C170" i="35"/>
  <c r="C176" i="35" s="1"/>
  <c r="C147" i="35" s="1"/>
  <c r="C148" i="35" s="1"/>
  <c r="D170" i="35"/>
  <c r="D176" i="35" s="1"/>
  <c r="E170" i="35"/>
  <c r="E176" i="35"/>
  <c r="E147" i="35" s="1"/>
  <c r="F184" i="35"/>
  <c r="C186" i="35"/>
  <c r="D186" i="35"/>
  <c r="E186" i="35"/>
  <c r="B198" i="35"/>
  <c r="B213" i="35" s="1"/>
  <c r="C198" i="35"/>
  <c r="C213" i="35" s="1"/>
  <c r="C184" i="35" s="1"/>
  <c r="C185" i="35" s="1"/>
  <c r="D198" i="35"/>
  <c r="D213" i="35" s="1"/>
  <c r="D184" i="35" s="1"/>
  <c r="E198" i="35"/>
  <c r="E213" i="35"/>
  <c r="E184" i="35" s="1"/>
  <c r="E185" i="35" s="1"/>
  <c r="E214" i="35"/>
  <c r="C223" i="35"/>
  <c r="D223" i="35"/>
  <c r="E223" i="35"/>
  <c r="B235" i="35"/>
  <c r="C235" i="35"/>
  <c r="C250" i="35" s="1"/>
  <c r="C221" i="35" s="1"/>
  <c r="D235" i="35"/>
  <c r="D250" i="35" s="1"/>
  <c r="E235" i="35"/>
  <c r="E250" i="35" s="1"/>
  <c r="E221" i="35" s="1"/>
  <c r="B250" i="35"/>
  <c r="B221" i="35" s="1"/>
  <c r="B222" i="35" s="1"/>
  <c r="F258" i="35"/>
  <c r="C260" i="35"/>
  <c r="D260" i="35"/>
  <c r="E260" i="35"/>
  <c r="B272" i="35"/>
  <c r="C272" i="35"/>
  <c r="C287" i="35" s="1"/>
  <c r="D272" i="35"/>
  <c r="D287" i="35" s="1"/>
  <c r="E272" i="35"/>
  <c r="E287" i="35" s="1"/>
  <c r="E258" i="35" s="1"/>
  <c r="E259" i="35" s="1"/>
  <c r="B287" i="35"/>
  <c r="B258" i="35" s="1"/>
  <c r="C297" i="35"/>
  <c r="D297" i="35"/>
  <c r="E297" i="35"/>
  <c r="B309" i="35"/>
  <c r="C309" i="35"/>
  <c r="D309" i="35"/>
  <c r="D324" i="35" s="1"/>
  <c r="D295" i="35" s="1"/>
  <c r="D296" i="35" s="1"/>
  <c r="E309" i="35"/>
  <c r="E324" i="35" s="1"/>
  <c r="E295" i="35" s="1"/>
  <c r="E298" i="35" s="1"/>
  <c r="B324" i="35"/>
  <c r="B295" i="35" s="1"/>
  <c r="B296" i="35" s="1"/>
  <c r="C324" i="35"/>
  <c r="C295" i="35" s="1"/>
  <c r="F332" i="35"/>
  <c r="C334" i="35"/>
  <c r="D334" i="35"/>
  <c r="E334" i="35"/>
  <c r="B346" i="35"/>
  <c r="C346" i="35"/>
  <c r="C361" i="35" s="1"/>
  <c r="C332" i="35" s="1"/>
  <c r="C335" i="35" s="1"/>
  <c r="D346" i="35"/>
  <c r="D361" i="35" s="1"/>
  <c r="E346" i="35"/>
  <c r="E361" i="35" s="1"/>
  <c r="E332" i="35" s="1"/>
  <c r="B361" i="35"/>
  <c r="B332" i="35" s="1"/>
  <c r="D373" i="35"/>
  <c r="E373" i="35"/>
  <c r="D374" i="35"/>
  <c r="C375" i="35"/>
  <c r="D375" i="35"/>
  <c r="E375" i="35"/>
  <c r="B385" i="35"/>
  <c r="C385" i="35"/>
  <c r="D385" i="35"/>
  <c r="E385" i="35"/>
  <c r="B390" i="35"/>
  <c r="B373" i="35" s="1"/>
  <c r="B374" i="35" s="1"/>
  <c r="C390" i="35"/>
  <c r="C373" i="35" s="1"/>
  <c r="C374" i="35" s="1"/>
  <c r="C403" i="35"/>
  <c r="D403" i="35"/>
  <c r="E403" i="35"/>
  <c r="B413" i="35"/>
  <c r="B418" i="35" s="1"/>
  <c r="C413" i="35"/>
  <c r="C401" i="35" s="1"/>
  <c r="C402" i="35" s="1"/>
  <c r="D413" i="35"/>
  <c r="D401" i="35" s="1"/>
  <c r="D402" i="35" s="1"/>
  <c r="D405" i="35" s="1"/>
  <c r="E413" i="35"/>
  <c r="E401" i="35" s="1"/>
  <c r="E418" i="35"/>
  <c r="B427" i="35"/>
  <c r="C427" i="35"/>
  <c r="D427" i="35"/>
  <c r="D430" i="35" s="1"/>
  <c r="E427" i="35"/>
  <c r="C428" i="35"/>
  <c r="D428" i="35"/>
  <c r="E428" i="35"/>
  <c r="C429" i="35"/>
  <c r="D429" i="35"/>
  <c r="E429" i="35"/>
  <c r="C430" i="35"/>
  <c r="B439" i="35"/>
  <c r="C439" i="35"/>
  <c r="D439" i="35"/>
  <c r="D444" i="35" s="1"/>
  <c r="E439" i="35"/>
  <c r="B444" i="35"/>
  <c r="C444" i="35"/>
  <c r="E444" i="35"/>
  <c r="C453" i="35"/>
  <c r="D453" i="35"/>
  <c r="E453" i="35"/>
  <c r="B464" i="35"/>
  <c r="B469" i="35" s="1"/>
  <c r="B451" i="35" s="1"/>
  <c r="C464" i="35"/>
  <c r="C469" i="35" s="1"/>
  <c r="C451" i="35" s="1"/>
  <c r="D464" i="35"/>
  <c r="E464" i="35"/>
  <c r="D469" i="35"/>
  <c r="D451" i="35" s="1"/>
  <c r="D452" i="35" s="1"/>
  <c r="E469" i="35"/>
  <c r="E451" i="35" s="1"/>
  <c r="E454" i="35" s="1"/>
  <c r="B474" i="35"/>
  <c r="B473" i="35" s="1"/>
  <c r="C474" i="35"/>
  <c r="D474" i="35"/>
  <c r="E474" i="35"/>
  <c r="B475" i="35"/>
  <c r="C475" i="35"/>
  <c r="D475" i="35"/>
  <c r="E475" i="35"/>
  <c r="B477" i="35"/>
  <c r="B476" i="35" s="1"/>
  <c r="C477" i="35"/>
  <c r="D477" i="35"/>
  <c r="E477" i="35"/>
  <c r="B478" i="35"/>
  <c r="C478" i="35"/>
  <c r="D478" i="35"/>
  <c r="E478" i="35"/>
  <c r="E479" i="35"/>
  <c r="B480" i="35"/>
  <c r="C480" i="35"/>
  <c r="D480" i="35"/>
  <c r="E480" i="35"/>
  <c r="B481" i="35"/>
  <c r="C481" i="35"/>
  <c r="D481" i="35"/>
  <c r="E481" i="35"/>
  <c r="B483" i="35"/>
  <c r="C483" i="35"/>
  <c r="C482" i="35" s="1"/>
  <c r="D483" i="35"/>
  <c r="E483" i="35"/>
  <c r="B484" i="35"/>
  <c r="C484" i="35"/>
  <c r="D484" i="35"/>
  <c r="E484" i="35"/>
  <c r="B486" i="35"/>
  <c r="B485" i="35" s="1"/>
  <c r="C486" i="35"/>
  <c r="D486" i="35"/>
  <c r="E486" i="35"/>
  <c r="E485" i="35" s="1"/>
  <c r="B487" i="35"/>
  <c r="C487" i="35"/>
  <c r="D487" i="35"/>
  <c r="E487" i="35"/>
  <c r="B489" i="35"/>
  <c r="B488" i="35" s="1"/>
  <c r="C489" i="35"/>
  <c r="D489" i="35"/>
  <c r="E489" i="35"/>
  <c r="E488" i="35" s="1"/>
  <c r="B490" i="35"/>
  <c r="C490" i="35"/>
  <c r="D490" i="35"/>
  <c r="E490" i="35"/>
  <c r="B491" i="35"/>
  <c r="C491" i="35"/>
  <c r="D491" i="35"/>
  <c r="E491" i="35"/>
  <c r="B492" i="35"/>
  <c r="C492" i="35"/>
  <c r="D492" i="35"/>
  <c r="E492" i="35"/>
  <c r="B493" i="35"/>
  <c r="C493" i="35"/>
  <c r="D493" i="35"/>
  <c r="E493" i="35"/>
  <c r="F500" i="35"/>
  <c r="C501" i="35"/>
  <c r="C500" i="35" s="1"/>
  <c r="D501" i="35"/>
  <c r="E501" i="35"/>
  <c r="E500" i="35" s="1"/>
  <c r="B503" i="35"/>
  <c r="B500" i="35" s="1"/>
  <c r="C503" i="35"/>
  <c r="D503" i="35"/>
  <c r="E503" i="35"/>
  <c r="C504" i="35"/>
  <c r="D504" i="35"/>
  <c r="E504" i="35"/>
  <c r="D32" i="34"/>
  <c r="E32" i="34"/>
  <c r="F32" i="34"/>
  <c r="C38" i="34"/>
  <c r="D38" i="34"/>
  <c r="E38" i="34"/>
  <c r="F38" i="34"/>
  <c r="C41" i="34"/>
  <c r="D41" i="34"/>
  <c r="E41" i="34"/>
  <c r="F41" i="34"/>
  <c r="C44" i="34"/>
  <c r="D44" i="34"/>
  <c r="E44" i="34"/>
  <c r="F44" i="34"/>
  <c r="D52" i="34"/>
  <c r="D218" i="34" s="1"/>
  <c r="E52" i="34"/>
  <c r="F52" i="34"/>
  <c r="C53" i="34"/>
  <c r="E56" i="34"/>
  <c r="D59" i="34"/>
  <c r="D30" i="34" s="1"/>
  <c r="D60" i="34" s="1"/>
  <c r="D69" i="34"/>
  <c r="E69" i="34"/>
  <c r="F69" i="34"/>
  <c r="C96" i="34"/>
  <c r="C67" i="34" s="1"/>
  <c r="C68" i="34" s="1"/>
  <c r="D96" i="34"/>
  <c r="D67" i="34" s="1"/>
  <c r="E96" i="34"/>
  <c r="E67" i="34" s="1"/>
  <c r="E68" i="34" s="1"/>
  <c r="F96" i="34"/>
  <c r="F67" i="34" s="1"/>
  <c r="F70" i="34" s="1"/>
  <c r="D104" i="34"/>
  <c r="D105" i="34" s="1"/>
  <c r="D106" i="34"/>
  <c r="E106" i="34"/>
  <c r="F106" i="34"/>
  <c r="C133" i="34"/>
  <c r="C104" i="34" s="1"/>
  <c r="D133" i="34"/>
  <c r="E133" i="34"/>
  <c r="E104" i="34" s="1"/>
  <c r="F107" i="34" s="1"/>
  <c r="F133" i="34"/>
  <c r="F104" i="34" s="1"/>
  <c r="F105" i="34" s="1"/>
  <c r="F134" i="34"/>
  <c r="D144" i="34"/>
  <c r="E144" i="34"/>
  <c r="F144" i="34"/>
  <c r="D164" i="34"/>
  <c r="E164" i="34"/>
  <c r="F164" i="34"/>
  <c r="C165" i="34"/>
  <c r="C171" i="34" s="1"/>
  <c r="E168" i="34"/>
  <c r="F168" i="34" s="1"/>
  <c r="F171" i="34" s="1"/>
  <c r="D171" i="34"/>
  <c r="D142" i="34" s="1"/>
  <c r="D143" i="34" s="1"/>
  <c r="C183" i="34"/>
  <c r="D183" i="34"/>
  <c r="D186" i="34" s="1"/>
  <c r="E183" i="34"/>
  <c r="E186" i="34" s="1"/>
  <c r="F183" i="34"/>
  <c r="C184" i="34"/>
  <c r="F184" i="34"/>
  <c r="D185" i="34"/>
  <c r="E185" i="34"/>
  <c r="F185" i="34"/>
  <c r="C191" i="34"/>
  <c r="D191" i="34"/>
  <c r="E191" i="34"/>
  <c r="F191" i="34"/>
  <c r="D204" i="34"/>
  <c r="C205" i="34"/>
  <c r="C204" i="34" s="1"/>
  <c r="D205" i="34"/>
  <c r="E205" i="34"/>
  <c r="E204" i="34" s="1"/>
  <c r="F205" i="34"/>
  <c r="C206" i="34"/>
  <c r="D206" i="34"/>
  <c r="E206" i="34"/>
  <c r="F206" i="34"/>
  <c r="C207" i="34"/>
  <c r="C208" i="34"/>
  <c r="D208" i="34"/>
  <c r="D207" i="34" s="1"/>
  <c r="E208" i="34"/>
  <c r="F208" i="34"/>
  <c r="C209" i="34"/>
  <c r="D209" i="34"/>
  <c r="E209" i="34"/>
  <c r="F209" i="34"/>
  <c r="C211" i="34"/>
  <c r="D211" i="34"/>
  <c r="D210" i="34" s="1"/>
  <c r="E211" i="34"/>
  <c r="F211" i="34"/>
  <c r="F210" i="34" s="1"/>
  <c r="C212" i="34"/>
  <c r="D212" i="34"/>
  <c r="E212" i="34"/>
  <c r="F212" i="34"/>
  <c r="C214" i="34"/>
  <c r="D214" i="34"/>
  <c r="E214" i="34"/>
  <c r="E213" i="34" s="1"/>
  <c r="F214" i="34"/>
  <c r="C215" i="34"/>
  <c r="C213" i="34" s="1"/>
  <c r="D215" i="34"/>
  <c r="E215" i="34"/>
  <c r="F215" i="34"/>
  <c r="C217" i="34"/>
  <c r="D217" i="34"/>
  <c r="E217" i="34"/>
  <c r="F217" i="34"/>
  <c r="C218" i="34"/>
  <c r="E218" i="34"/>
  <c r="F218" i="34"/>
  <c r="C220" i="34"/>
  <c r="D220" i="34"/>
  <c r="E220" i="34"/>
  <c r="E219" i="34" s="1"/>
  <c r="F220" i="34"/>
  <c r="C221" i="34"/>
  <c r="C219" i="34" s="1"/>
  <c r="D221" i="34"/>
  <c r="E221" i="34"/>
  <c r="F221" i="34"/>
  <c r="C222" i="34"/>
  <c r="D222" i="34"/>
  <c r="C223" i="34"/>
  <c r="D223" i="34"/>
  <c r="E223" i="34"/>
  <c r="F223" i="34"/>
  <c r="C224" i="34"/>
  <c r="D224" i="34"/>
  <c r="E224" i="34"/>
  <c r="F224" i="34"/>
  <c r="C225" i="34"/>
  <c r="C226" i="34"/>
  <c r="D226" i="34"/>
  <c r="E226" i="34"/>
  <c r="F226" i="34"/>
  <c r="C227" i="34"/>
  <c r="D227" i="34"/>
  <c r="E227" i="34"/>
  <c r="F227" i="34"/>
  <c r="C228" i="34"/>
  <c r="D228" i="34"/>
  <c r="E228" i="34"/>
  <c r="F228" i="34"/>
  <c r="C229" i="34"/>
  <c r="D229" i="34"/>
  <c r="E229" i="34"/>
  <c r="F229" i="34"/>
  <c r="C231" i="34"/>
  <c r="D231" i="34"/>
  <c r="D230" i="34" s="1"/>
  <c r="E231" i="34"/>
  <c r="F231" i="34"/>
  <c r="C232" i="34"/>
  <c r="D232" i="34"/>
  <c r="E232" i="34"/>
  <c r="F232" i="34"/>
  <c r="C233" i="34"/>
  <c r="D233" i="34"/>
  <c r="E233" i="34"/>
  <c r="F233" i="34"/>
  <c r="C234" i="34"/>
  <c r="D234" i="34"/>
  <c r="E234" i="34"/>
  <c r="F234" i="34"/>
  <c r="D38" i="33"/>
  <c r="E38" i="33"/>
  <c r="F38" i="33"/>
  <c r="C44" i="33"/>
  <c r="D44" i="33"/>
  <c r="E44" i="33"/>
  <c r="F44" i="33"/>
  <c r="C47" i="33"/>
  <c r="D47" i="33"/>
  <c r="E47" i="33"/>
  <c r="F47" i="33"/>
  <c r="C50" i="33"/>
  <c r="D50" i="33"/>
  <c r="E50" i="33"/>
  <c r="F50" i="33"/>
  <c r="C59" i="33"/>
  <c r="D59" i="33"/>
  <c r="E59" i="33"/>
  <c r="F59" i="33"/>
  <c r="C62" i="33"/>
  <c r="C372" i="33" s="1"/>
  <c r="D62" i="33"/>
  <c r="D372" i="33" s="1"/>
  <c r="E62" i="33"/>
  <c r="E65" i="33" s="1"/>
  <c r="E36" i="33" s="1"/>
  <c r="E37" i="33" s="1"/>
  <c r="F62" i="33"/>
  <c r="C65" i="33"/>
  <c r="D65" i="33"/>
  <c r="F65" i="33"/>
  <c r="F36" i="33" s="1"/>
  <c r="D75" i="33"/>
  <c r="E75" i="33"/>
  <c r="F75" i="33"/>
  <c r="C102" i="33"/>
  <c r="C73" i="33" s="1"/>
  <c r="C74" i="33" s="1"/>
  <c r="D102" i="33"/>
  <c r="D73" i="33" s="1"/>
  <c r="D74" i="33" s="1"/>
  <c r="E102" i="33"/>
  <c r="E73" i="33" s="1"/>
  <c r="F102" i="33"/>
  <c r="F73" i="33" s="1"/>
  <c r="F74" i="33" s="1"/>
  <c r="D112" i="33"/>
  <c r="E112" i="33"/>
  <c r="F112" i="33"/>
  <c r="C139" i="33"/>
  <c r="C110" i="33" s="1"/>
  <c r="C140" i="33" s="1"/>
  <c r="D139" i="33"/>
  <c r="D110" i="33" s="1"/>
  <c r="E139" i="33"/>
  <c r="F139" i="33"/>
  <c r="F110" i="33" s="1"/>
  <c r="D153" i="33"/>
  <c r="E153" i="33"/>
  <c r="F153" i="33"/>
  <c r="C159" i="33"/>
  <c r="D159" i="33"/>
  <c r="E159" i="33"/>
  <c r="F159" i="33"/>
  <c r="C164" i="33"/>
  <c r="C169" i="33" s="1"/>
  <c r="C151" i="33" s="1"/>
  <c r="C152" i="33" s="1"/>
  <c r="D164" i="33"/>
  <c r="E164" i="33"/>
  <c r="E169" i="33" s="1"/>
  <c r="E151" i="33" s="1"/>
  <c r="F164" i="33"/>
  <c r="F169" i="33" s="1"/>
  <c r="F151" i="33" s="1"/>
  <c r="D169" i="33"/>
  <c r="D151" i="33" s="1"/>
  <c r="D152" i="33" s="1"/>
  <c r="D178" i="33"/>
  <c r="E178" i="33"/>
  <c r="F178" i="33"/>
  <c r="C184" i="33"/>
  <c r="D184" i="33"/>
  <c r="E184" i="33"/>
  <c r="F184" i="33"/>
  <c r="C189" i="33"/>
  <c r="C194" i="33" s="1"/>
  <c r="C176" i="33" s="1"/>
  <c r="C177" i="33" s="1"/>
  <c r="D189" i="33"/>
  <c r="E189" i="33"/>
  <c r="E194" i="33" s="1"/>
  <c r="E176" i="33" s="1"/>
  <c r="E179" i="33" s="1"/>
  <c r="F189" i="33"/>
  <c r="F194" i="33" s="1"/>
  <c r="F176" i="33" s="1"/>
  <c r="D194" i="33"/>
  <c r="D176" i="33" s="1"/>
  <c r="D203" i="33"/>
  <c r="E203" i="33"/>
  <c r="F203" i="33"/>
  <c r="C209" i="33"/>
  <c r="D209" i="33"/>
  <c r="E209" i="33"/>
  <c r="F209" i="33"/>
  <c r="F219" i="33" s="1"/>
  <c r="F201" i="33" s="1"/>
  <c r="F202" i="33" s="1"/>
  <c r="C214" i="33"/>
  <c r="D214" i="33"/>
  <c r="D219" i="33" s="1"/>
  <c r="D201" i="33" s="1"/>
  <c r="D202" i="33" s="1"/>
  <c r="E214" i="33"/>
  <c r="E219" i="33" s="1"/>
  <c r="E201" i="33" s="1"/>
  <c r="F214" i="33"/>
  <c r="C219" i="33"/>
  <c r="D229" i="33"/>
  <c r="E229" i="33"/>
  <c r="F229" i="33"/>
  <c r="C235" i="33"/>
  <c r="D235" i="33"/>
  <c r="E235" i="33"/>
  <c r="F235" i="33"/>
  <c r="F245" i="33" s="1"/>
  <c r="C240" i="33"/>
  <c r="D240" i="33"/>
  <c r="D245" i="33" s="1"/>
  <c r="D227" i="33" s="1"/>
  <c r="E240" i="33"/>
  <c r="E245" i="33" s="1"/>
  <c r="E227" i="33" s="1"/>
  <c r="F240" i="33"/>
  <c r="C245" i="33"/>
  <c r="C227" i="33" s="1"/>
  <c r="E256" i="33"/>
  <c r="D258" i="33"/>
  <c r="E258" i="33"/>
  <c r="F258" i="33"/>
  <c r="C264" i="33"/>
  <c r="C274" i="33" s="1"/>
  <c r="C256" i="33" s="1"/>
  <c r="C257" i="33" s="1"/>
  <c r="D264" i="33"/>
  <c r="E264" i="33"/>
  <c r="F264" i="33"/>
  <c r="C269" i="33"/>
  <c r="D269" i="33"/>
  <c r="E269" i="33"/>
  <c r="F269" i="33"/>
  <c r="F274" i="33"/>
  <c r="F256" i="33" s="1"/>
  <c r="C282" i="33"/>
  <c r="D282" i="33"/>
  <c r="E282" i="33"/>
  <c r="F282" i="33"/>
  <c r="D283" i="33"/>
  <c r="E283" i="33"/>
  <c r="F283" i="33"/>
  <c r="D284" i="33"/>
  <c r="E284" i="33"/>
  <c r="F284" i="33"/>
  <c r="D285" i="33"/>
  <c r="C289" i="33"/>
  <c r="D289" i="33"/>
  <c r="D299" i="33" s="1"/>
  <c r="E289" i="33"/>
  <c r="F289" i="33"/>
  <c r="F299" i="33" s="1"/>
  <c r="C294" i="33"/>
  <c r="C299" i="33" s="1"/>
  <c r="D294" i="33"/>
  <c r="E294" i="33"/>
  <c r="F294" i="33"/>
  <c r="E299" i="33"/>
  <c r="D308" i="33"/>
  <c r="E308" i="33"/>
  <c r="F308" i="33"/>
  <c r="C314" i="33"/>
  <c r="D314" i="33"/>
  <c r="E314" i="33"/>
  <c r="E324" i="33" s="1"/>
  <c r="E306" i="33" s="1"/>
  <c r="F314" i="33"/>
  <c r="C319" i="33"/>
  <c r="C324" i="33" s="1"/>
  <c r="C306" i="33" s="1"/>
  <c r="C307" i="33" s="1"/>
  <c r="D319" i="33"/>
  <c r="D324" i="33" s="1"/>
  <c r="D306" i="33" s="1"/>
  <c r="D307" i="33" s="1"/>
  <c r="E319" i="33"/>
  <c r="F319" i="33"/>
  <c r="F324" i="33"/>
  <c r="F306" i="33" s="1"/>
  <c r="F307" i="33" s="1"/>
  <c r="D334" i="33"/>
  <c r="E334" i="33"/>
  <c r="F334" i="33"/>
  <c r="C340" i="33"/>
  <c r="D340" i="33"/>
  <c r="E340" i="33"/>
  <c r="F340" i="33"/>
  <c r="F350" i="33" s="1"/>
  <c r="F332" i="33" s="1"/>
  <c r="C345" i="33"/>
  <c r="C350" i="33" s="1"/>
  <c r="C332" i="33" s="1"/>
  <c r="C333" i="33" s="1"/>
  <c r="D345" i="33"/>
  <c r="D350" i="33" s="1"/>
  <c r="D332" i="33" s="1"/>
  <c r="E345" i="33"/>
  <c r="E350" i="33" s="1"/>
  <c r="E332" i="33" s="1"/>
  <c r="E333" i="33" s="1"/>
  <c r="F345" i="33"/>
  <c r="C355" i="33"/>
  <c r="C354" i="33" s="1"/>
  <c r="D355" i="33"/>
  <c r="D354" i="33" s="1"/>
  <c r="E355" i="33"/>
  <c r="F355" i="33"/>
  <c r="F354" i="33" s="1"/>
  <c r="C356" i="33"/>
  <c r="D356" i="33"/>
  <c r="E356" i="33"/>
  <c r="F356" i="33"/>
  <c r="C358" i="33"/>
  <c r="C357" i="33" s="1"/>
  <c r="D358" i="33"/>
  <c r="D357" i="33" s="1"/>
  <c r="E358" i="33"/>
  <c r="F358" i="33"/>
  <c r="F357" i="33" s="1"/>
  <c r="C359" i="33"/>
  <c r="D359" i="33"/>
  <c r="E359" i="33"/>
  <c r="F359" i="33"/>
  <c r="C361" i="33"/>
  <c r="C360" i="33" s="1"/>
  <c r="D361" i="33"/>
  <c r="D360" i="33" s="1"/>
  <c r="E361" i="33"/>
  <c r="F361" i="33"/>
  <c r="F360" i="33" s="1"/>
  <c r="C362" i="33"/>
  <c r="D362" i="33"/>
  <c r="E362" i="33"/>
  <c r="F362" i="33"/>
  <c r="C364" i="33"/>
  <c r="C363" i="33" s="1"/>
  <c r="D364" i="33"/>
  <c r="D363" i="33" s="1"/>
  <c r="E364" i="33"/>
  <c r="F364" i="33"/>
  <c r="F363" i="33" s="1"/>
  <c r="C365" i="33"/>
  <c r="D365" i="33"/>
  <c r="E365" i="33"/>
  <c r="F365" i="33"/>
  <c r="C367" i="33"/>
  <c r="C366" i="33" s="1"/>
  <c r="D367" i="33"/>
  <c r="D366" i="33" s="1"/>
  <c r="E367" i="33"/>
  <c r="F367" i="33"/>
  <c r="F366" i="33" s="1"/>
  <c r="C368" i="33"/>
  <c r="D368" i="33"/>
  <c r="E368" i="33"/>
  <c r="F368" i="33"/>
  <c r="C370" i="33"/>
  <c r="C369" i="33" s="1"/>
  <c r="D370" i="33"/>
  <c r="D369" i="33" s="1"/>
  <c r="E370" i="33"/>
  <c r="F370" i="33"/>
  <c r="F369" i="33" s="1"/>
  <c r="C371" i="33"/>
  <c r="D371" i="33"/>
  <c r="E371" i="33"/>
  <c r="F371" i="33"/>
  <c r="E372" i="33"/>
  <c r="F372" i="33"/>
  <c r="C373" i="33"/>
  <c r="C374" i="33"/>
  <c r="D374" i="33"/>
  <c r="E374" i="33"/>
  <c r="F374" i="33"/>
  <c r="C376" i="33"/>
  <c r="D376" i="33"/>
  <c r="E376" i="33"/>
  <c r="E375" i="33" s="1"/>
  <c r="F376" i="33"/>
  <c r="C377" i="33"/>
  <c r="D377" i="33"/>
  <c r="E377" i="33"/>
  <c r="F377" i="33"/>
  <c r="C378" i="33"/>
  <c r="D378" i="33"/>
  <c r="E378" i="33"/>
  <c r="F378" i="33"/>
  <c r="C379" i="33"/>
  <c r="D379" i="33"/>
  <c r="E379" i="33"/>
  <c r="F379" i="33"/>
  <c r="C381" i="33"/>
  <c r="D381" i="33"/>
  <c r="D380" i="33" s="1"/>
  <c r="E381" i="33"/>
  <c r="E380" i="33" s="1"/>
  <c r="F381" i="33"/>
  <c r="C382" i="33"/>
  <c r="D382" i="33"/>
  <c r="E382" i="33"/>
  <c r="F382" i="33"/>
  <c r="C383" i="33"/>
  <c r="D383" i="33"/>
  <c r="E383" i="33"/>
  <c r="F383" i="33"/>
  <c r="C384" i="33"/>
  <c r="D384" i="33"/>
  <c r="E384" i="33"/>
  <c r="F384" i="33"/>
  <c r="B50" i="32"/>
  <c r="C50" i="32"/>
  <c r="D50" i="32"/>
  <c r="E50" i="32"/>
  <c r="B53" i="32"/>
  <c r="C53" i="32"/>
  <c r="D53" i="32"/>
  <c r="E53" i="32"/>
  <c r="E185" i="32" s="1"/>
  <c r="B56" i="32"/>
  <c r="C56" i="32"/>
  <c r="D56" i="32"/>
  <c r="E56" i="32"/>
  <c r="B59" i="32"/>
  <c r="C59" i="32"/>
  <c r="D59" i="32"/>
  <c r="E59" i="32"/>
  <c r="E191" i="32" s="1"/>
  <c r="B62" i="32"/>
  <c r="B194" i="32" s="1"/>
  <c r="C62" i="32"/>
  <c r="D62" i="32"/>
  <c r="E62" i="32"/>
  <c r="B65" i="32"/>
  <c r="C65" i="32"/>
  <c r="C71" i="32" s="1"/>
  <c r="D65" i="32"/>
  <c r="E65" i="32"/>
  <c r="E197" i="32" s="1"/>
  <c r="B68" i="32"/>
  <c r="B71" i="32" s="1"/>
  <c r="C68" i="32"/>
  <c r="D68" i="32"/>
  <c r="E68" i="32"/>
  <c r="D71" i="32"/>
  <c r="B88" i="32"/>
  <c r="C88" i="32"/>
  <c r="D88" i="32"/>
  <c r="E88" i="32"/>
  <c r="B91" i="32"/>
  <c r="C91" i="32"/>
  <c r="D91" i="32"/>
  <c r="E91" i="32"/>
  <c r="B94" i="32"/>
  <c r="C94" i="32"/>
  <c r="C188" i="32" s="1"/>
  <c r="D94" i="32"/>
  <c r="E94" i="32"/>
  <c r="B97" i="32"/>
  <c r="C97" i="32"/>
  <c r="D97" i="32"/>
  <c r="E97" i="32"/>
  <c r="B100" i="32"/>
  <c r="C100" i="32"/>
  <c r="C194" i="32" s="1"/>
  <c r="D100" i="32"/>
  <c r="E100" i="32"/>
  <c r="B103" i="32"/>
  <c r="C103" i="32"/>
  <c r="D103" i="32"/>
  <c r="E103" i="32"/>
  <c r="E109" i="32" s="1"/>
  <c r="E80" i="32" s="1"/>
  <c r="E110" i="32" s="1"/>
  <c r="B106" i="32"/>
  <c r="B109" i="32" s="1"/>
  <c r="B80" i="32" s="1"/>
  <c r="C106" i="32"/>
  <c r="C109" i="32" s="1"/>
  <c r="C80" i="32" s="1"/>
  <c r="D106" i="32"/>
  <c r="D109" i="32" s="1"/>
  <c r="D80" i="32" s="1"/>
  <c r="D110" i="32" s="1"/>
  <c r="E106" i="32"/>
  <c r="B126" i="32"/>
  <c r="C126" i="32"/>
  <c r="D126" i="32"/>
  <c r="E126" i="32"/>
  <c r="B129" i="32"/>
  <c r="C129" i="32"/>
  <c r="D129" i="32"/>
  <c r="D185" i="32" s="1"/>
  <c r="E129" i="32"/>
  <c r="B132" i="32"/>
  <c r="B118" i="32" s="1"/>
  <c r="C132" i="32"/>
  <c r="C118" i="32" s="1"/>
  <c r="D132" i="32"/>
  <c r="D118" i="32" s="1"/>
  <c r="E132" i="32"/>
  <c r="E118" i="32" s="1"/>
  <c r="B135" i="32"/>
  <c r="C135" i="32"/>
  <c r="D135" i="32"/>
  <c r="D191" i="32" s="1"/>
  <c r="E135" i="32"/>
  <c r="B138" i="32"/>
  <c r="C138" i="32"/>
  <c r="D138" i="32"/>
  <c r="E138" i="32"/>
  <c r="B141" i="32"/>
  <c r="B147" i="32" s="1"/>
  <c r="B148" i="32" s="1"/>
  <c r="C141" i="32"/>
  <c r="D141" i="32"/>
  <c r="D197" i="32" s="1"/>
  <c r="E141" i="32"/>
  <c r="E147" i="32" s="1"/>
  <c r="B144" i="32"/>
  <c r="C144" i="32"/>
  <c r="C147" i="32" s="1"/>
  <c r="C148" i="32" s="1"/>
  <c r="D144" i="32"/>
  <c r="E144" i="32"/>
  <c r="B167" i="32"/>
  <c r="C167" i="32"/>
  <c r="D167" i="32"/>
  <c r="E167" i="32"/>
  <c r="B172" i="32"/>
  <c r="B177" i="32" s="1"/>
  <c r="B159" i="32" s="1"/>
  <c r="B160" i="32" s="1"/>
  <c r="C172" i="32"/>
  <c r="C177" i="32" s="1"/>
  <c r="D172" i="32"/>
  <c r="E172" i="32"/>
  <c r="B183" i="32"/>
  <c r="C183" i="32"/>
  <c r="D183" i="32"/>
  <c r="E183" i="32"/>
  <c r="B184" i="32"/>
  <c r="C184" i="32"/>
  <c r="D184" i="32"/>
  <c r="E184" i="32"/>
  <c r="B185" i="32"/>
  <c r="B186" i="32"/>
  <c r="C186" i="32"/>
  <c r="D186" i="32"/>
  <c r="E186" i="32"/>
  <c r="B187" i="32"/>
  <c r="C187" i="32"/>
  <c r="D187" i="32"/>
  <c r="E187" i="32"/>
  <c r="D188" i="32"/>
  <c r="E188" i="32"/>
  <c r="B189" i="32"/>
  <c r="C189" i="32"/>
  <c r="D189" i="32"/>
  <c r="E189" i="32"/>
  <c r="B190" i="32"/>
  <c r="C190" i="32"/>
  <c r="D190" i="32"/>
  <c r="E190" i="32"/>
  <c r="B191" i="32"/>
  <c r="B192" i="32"/>
  <c r="C192" i="32"/>
  <c r="D192" i="32"/>
  <c r="E192" i="32"/>
  <c r="B193" i="32"/>
  <c r="C193" i="32"/>
  <c r="D193" i="32"/>
  <c r="E193" i="32"/>
  <c r="D194" i="32"/>
  <c r="E194" i="32"/>
  <c r="B195" i="32"/>
  <c r="C195" i="32"/>
  <c r="D195" i="32"/>
  <c r="E195" i="32"/>
  <c r="B196" i="32"/>
  <c r="C196" i="32"/>
  <c r="D196" i="32"/>
  <c r="E196" i="32"/>
  <c r="B197" i="32"/>
  <c r="B198" i="32"/>
  <c r="C198" i="32"/>
  <c r="D198" i="32"/>
  <c r="E198" i="32"/>
  <c r="B199" i="32"/>
  <c r="C199" i="32"/>
  <c r="D199" i="32"/>
  <c r="E199" i="32"/>
  <c r="C201" i="32"/>
  <c r="D201" i="32"/>
  <c r="E201" i="32"/>
  <c r="B202" i="32"/>
  <c r="B200" i="32" s="1"/>
  <c r="C202" i="32"/>
  <c r="D202" i="32"/>
  <c r="E202" i="32"/>
  <c r="E200" i="32" s="1"/>
  <c r="B205" i="32"/>
  <c r="C205" i="32"/>
  <c r="D205" i="32"/>
  <c r="E205" i="32"/>
  <c r="B207" i="32"/>
  <c r="C207" i="32"/>
  <c r="D207" i="32"/>
  <c r="E207" i="32"/>
  <c r="B208" i="32"/>
  <c r="C208" i="32"/>
  <c r="D208" i="32"/>
  <c r="E208" i="32"/>
  <c r="D30" i="31"/>
  <c r="E30" i="31"/>
  <c r="F30" i="31"/>
  <c r="C36" i="31"/>
  <c r="C45" i="31" s="1"/>
  <c r="C28" i="31" s="1"/>
  <c r="C29" i="31" s="1"/>
  <c r="D36" i="31"/>
  <c r="D45" i="31" s="1"/>
  <c r="D28" i="31" s="1"/>
  <c r="D131" i="31" s="1"/>
  <c r="E36" i="31"/>
  <c r="F36" i="31"/>
  <c r="C39" i="31"/>
  <c r="D39" i="31"/>
  <c r="E39" i="31"/>
  <c r="F39" i="31"/>
  <c r="C42" i="31"/>
  <c r="D42" i="31"/>
  <c r="E42" i="31"/>
  <c r="F42" i="31"/>
  <c r="E45" i="31"/>
  <c r="E28" i="31" s="1"/>
  <c r="E29" i="31" s="1"/>
  <c r="F45" i="31"/>
  <c r="F28" i="31" s="1"/>
  <c r="D59" i="31"/>
  <c r="E59" i="31"/>
  <c r="F59" i="31"/>
  <c r="C65" i="31"/>
  <c r="C75" i="31" s="1"/>
  <c r="C57" i="31" s="1"/>
  <c r="C58" i="31" s="1"/>
  <c r="D65" i="31"/>
  <c r="E65" i="31"/>
  <c r="F65" i="31"/>
  <c r="F75" i="31" s="1"/>
  <c r="F57" i="31" s="1"/>
  <c r="F58" i="31" s="1"/>
  <c r="C70" i="31"/>
  <c r="D70" i="31"/>
  <c r="E70" i="31"/>
  <c r="F70" i="31"/>
  <c r="D75" i="31"/>
  <c r="D57" i="31" s="1"/>
  <c r="D58" i="31" s="1"/>
  <c r="C90" i="31"/>
  <c r="D90" i="31"/>
  <c r="E90" i="31"/>
  <c r="F90" i="31"/>
  <c r="C95" i="31"/>
  <c r="D95" i="31"/>
  <c r="D100" i="31" s="1"/>
  <c r="D82" i="31" s="1"/>
  <c r="E95" i="31"/>
  <c r="F95" i="31"/>
  <c r="F100" i="31" s="1"/>
  <c r="F82" i="31" s="1"/>
  <c r="E100" i="31"/>
  <c r="E82" i="31" s="1"/>
  <c r="D111" i="31"/>
  <c r="E111" i="31"/>
  <c r="F111" i="31"/>
  <c r="C119" i="31"/>
  <c r="D119" i="31"/>
  <c r="E119" i="31"/>
  <c r="F119" i="31"/>
  <c r="C124" i="31"/>
  <c r="D124" i="31"/>
  <c r="E124" i="31"/>
  <c r="F124" i="31"/>
  <c r="C134" i="31"/>
  <c r="C133" i="31" s="1"/>
  <c r="D134" i="31"/>
  <c r="D133" i="31" s="1"/>
  <c r="E134" i="31"/>
  <c r="E133" i="31" s="1"/>
  <c r="F134" i="31"/>
  <c r="C135" i="31"/>
  <c r="D135" i="31"/>
  <c r="E135" i="31"/>
  <c r="F135" i="31"/>
  <c r="C137" i="31"/>
  <c r="C136" i="31" s="1"/>
  <c r="D137" i="31"/>
  <c r="D136" i="31" s="1"/>
  <c r="E137" i="31"/>
  <c r="F137" i="31"/>
  <c r="C138" i="31"/>
  <c r="D138" i="31"/>
  <c r="E138" i="31"/>
  <c r="F138" i="31"/>
  <c r="D139" i="31"/>
  <c r="C140" i="31"/>
  <c r="D140" i="31"/>
  <c r="E140" i="31"/>
  <c r="F140" i="31"/>
  <c r="C141" i="31"/>
  <c r="D141" i="31"/>
  <c r="E141" i="31"/>
  <c r="F141" i="31"/>
  <c r="C143" i="31"/>
  <c r="D143" i="31"/>
  <c r="E143" i="31"/>
  <c r="F143" i="31"/>
  <c r="C144" i="31"/>
  <c r="D144" i="31"/>
  <c r="E144" i="31"/>
  <c r="F144" i="31"/>
  <c r="C145" i="31"/>
  <c r="D145" i="31"/>
  <c r="E145" i="31"/>
  <c r="F145" i="31"/>
  <c r="C146" i="31"/>
  <c r="D146" i="31"/>
  <c r="E146" i="31"/>
  <c r="F146" i="31"/>
  <c r="C148" i="31"/>
  <c r="C147" i="31" s="1"/>
  <c r="D148" i="31"/>
  <c r="E148" i="31"/>
  <c r="F148" i="31"/>
  <c r="C149" i="31"/>
  <c r="D149" i="31"/>
  <c r="E149" i="31"/>
  <c r="F149" i="31"/>
  <c r="C150" i="31"/>
  <c r="D150" i="31"/>
  <c r="E150" i="31"/>
  <c r="F150" i="31"/>
  <c r="C151" i="31"/>
  <c r="D151" i="31"/>
  <c r="E151" i="31"/>
  <c r="F151" i="31"/>
  <c r="C31" i="30"/>
  <c r="C32" i="30" s="1"/>
  <c r="D35" i="30" s="1"/>
  <c r="D32" i="30"/>
  <c r="E35" i="30" s="1"/>
  <c r="E32" i="30"/>
  <c r="F35" i="30" s="1"/>
  <c r="F32" i="30"/>
  <c r="D33" i="30"/>
  <c r="E33" i="30"/>
  <c r="F33" i="30"/>
  <c r="E34" i="30"/>
  <c r="F34" i="30"/>
  <c r="C39" i="30"/>
  <c r="D39" i="30"/>
  <c r="E39" i="30"/>
  <c r="F39" i="30"/>
  <c r="C42" i="30"/>
  <c r="D42" i="30"/>
  <c r="E42" i="30"/>
  <c r="F42" i="30"/>
  <c r="C45" i="30"/>
  <c r="C60" i="30" s="1"/>
  <c r="D45" i="30"/>
  <c r="E45" i="30"/>
  <c r="E60" i="30" s="1"/>
  <c r="E61" i="30" s="1"/>
  <c r="F45" i="30"/>
  <c r="F60" i="30" s="1"/>
  <c r="F61" i="30" s="1"/>
  <c r="D60" i="30"/>
  <c r="D61" i="30" s="1"/>
  <c r="C73" i="30"/>
  <c r="D73" i="30"/>
  <c r="E73" i="30"/>
  <c r="F73" i="30"/>
  <c r="F76" i="30" s="1"/>
  <c r="D74" i="30"/>
  <c r="E74" i="30"/>
  <c r="F74" i="30"/>
  <c r="D75" i="30"/>
  <c r="E75" i="30"/>
  <c r="F75" i="30"/>
  <c r="D76" i="30"/>
  <c r="E76" i="30"/>
  <c r="C90" i="30"/>
  <c r="D90" i="30"/>
  <c r="E90" i="30"/>
  <c r="F90" i="30"/>
  <c r="C101" i="30"/>
  <c r="D101" i="30"/>
  <c r="E101" i="30"/>
  <c r="F101" i="30"/>
  <c r="D102" i="30"/>
  <c r="E102" i="30"/>
  <c r="F102" i="30"/>
  <c r="D103" i="30"/>
  <c r="E103" i="30"/>
  <c r="F103" i="30"/>
  <c r="D104" i="30"/>
  <c r="C118" i="30"/>
  <c r="C148" i="30" s="1"/>
  <c r="C147" i="30" s="1"/>
  <c r="D118" i="30"/>
  <c r="E118" i="30"/>
  <c r="F118" i="30"/>
  <c r="D119" i="30"/>
  <c r="E119" i="30"/>
  <c r="F119" i="30"/>
  <c r="C122" i="30"/>
  <c r="C121" i="30" s="1"/>
  <c r="D122" i="30"/>
  <c r="E122" i="30"/>
  <c r="E121" i="30" s="1"/>
  <c r="F122" i="30"/>
  <c r="C123" i="30"/>
  <c r="D123" i="30"/>
  <c r="E123" i="30"/>
  <c r="F123" i="30"/>
  <c r="C124" i="30"/>
  <c r="D124" i="30"/>
  <c r="E124" i="30"/>
  <c r="F124" i="30"/>
  <c r="C127" i="30"/>
  <c r="D127" i="30"/>
  <c r="E127" i="30"/>
  <c r="F127" i="30"/>
  <c r="D130" i="30"/>
  <c r="C131" i="30"/>
  <c r="D131" i="30"/>
  <c r="E131" i="30"/>
  <c r="F131" i="30"/>
  <c r="C132" i="30"/>
  <c r="D132" i="30"/>
  <c r="E132" i="30"/>
  <c r="F132" i="30"/>
  <c r="C134" i="30"/>
  <c r="C133" i="30" s="1"/>
  <c r="D134" i="30"/>
  <c r="D133" i="30" s="1"/>
  <c r="E134" i="30"/>
  <c r="F134" i="30"/>
  <c r="F133" i="30" s="1"/>
  <c r="C135" i="30"/>
  <c r="D135" i="30"/>
  <c r="E135" i="30"/>
  <c r="F135" i="30"/>
  <c r="C136" i="30"/>
  <c r="D136" i="30"/>
  <c r="E136" i="30"/>
  <c r="F136" i="30"/>
  <c r="C137" i="30"/>
  <c r="D137" i="30"/>
  <c r="E137" i="30"/>
  <c r="F137" i="30"/>
  <c r="C138" i="30"/>
  <c r="D138" i="30"/>
  <c r="E138" i="30"/>
  <c r="F138" i="30"/>
  <c r="C139" i="30"/>
  <c r="D139" i="30"/>
  <c r="E139" i="30"/>
  <c r="F139" i="30"/>
  <c r="C140" i="30"/>
  <c r="D140" i="30"/>
  <c r="E140" i="30"/>
  <c r="F140" i="30"/>
  <c r="C141" i="30"/>
  <c r="D141" i="30"/>
  <c r="E141" i="30"/>
  <c r="F141" i="30"/>
  <c r="C142" i="30"/>
  <c r="D142" i="30"/>
  <c r="E142" i="30"/>
  <c r="F142" i="30"/>
  <c r="D148" i="30"/>
  <c r="D147" i="30" s="1"/>
  <c r="F148" i="30"/>
  <c r="F147" i="30" s="1"/>
  <c r="B188" i="32" l="1"/>
  <c r="E177" i="32"/>
  <c r="E159" i="32" s="1"/>
  <c r="E71" i="32"/>
  <c r="C191" i="32"/>
  <c r="C185" i="32"/>
  <c r="C203" i="32"/>
  <c r="C213" i="32" s="1"/>
  <c r="C200" i="32"/>
  <c r="B203" i="32"/>
  <c r="B182" i="32"/>
  <c r="D203" i="32"/>
  <c r="D177" i="32"/>
  <c r="D159" i="32" s="1"/>
  <c r="B140" i="35"/>
  <c r="B111" i="35"/>
  <c r="D332" i="35"/>
  <c r="D333" i="35" s="1"/>
  <c r="D362" i="35"/>
  <c r="E252" i="44"/>
  <c r="E250" i="44"/>
  <c r="E253" i="44" s="1"/>
  <c r="E262" i="35"/>
  <c r="E180" i="32"/>
  <c r="D258" i="35"/>
  <c r="D259" i="35" s="1"/>
  <c r="F131" i="31"/>
  <c r="F227" i="33"/>
  <c r="F353" i="33"/>
  <c r="F154" i="33"/>
  <c r="F259" i="33"/>
  <c r="F257" i="33"/>
  <c r="B184" i="35"/>
  <c r="B185" i="35" s="1"/>
  <c r="B214" i="35"/>
  <c r="B180" i="32"/>
  <c r="E335" i="35"/>
  <c r="E333" i="35"/>
  <c r="F65" i="47"/>
  <c r="F95" i="47" s="1"/>
  <c r="D706" i="44"/>
  <c r="D709" i="44" s="1"/>
  <c r="D708" i="44"/>
  <c r="D281" i="44"/>
  <c r="C279" i="44"/>
  <c r="D282" i="44" s="1"/>
  <c r="B213" i="32"/>
  <c r="D147" i="32"/>
  <c r="D180" i="32" s="1"/>
  <c r="D375" i="33"/>
  <c r="E471" i="35"/>
  <c r="D376" i="35"/>
  <c r="F933" i="44"/>
  <c r="F931" i="44"/>
  <c r="F934" i="44" s="1"/>
  <c r="C95" i="47"/>
  <c r="C66" i="47"/>
  <c r="C130" i="30"/>
  <c r="D121" i="30"/>
  <c r="D147" i="31"/>
  <c r="D142" i="31"/>
  <c r="E136" i="31"/>
  <c r="E132" i="31" s="1"/>
  <c r="F133" i="31"/>
  <c r="F132" i="31" s="1"/>
  <c r="F152" i="31" s="1"/>
  <c r="C129" i="31"/>
  <c r="C111" i="31" s="1"/>
  <c r="C131" i="31" s="1"/>
  <c r="C197" i="32"/>
  <c r="C182" i="32"/>
  <c r="C181" i="32" s="1"/>
  <c r="C42" i="32"/>
  <c r="C43" i="32" s="1"/>
  <c r="F375" i="33"/>
  <c r="E369" i="33"/>
  <c r="E366" i="33"/>
  <c r="E363" i="33"/>
  <c r="E360" i="33"/>
  <c r="E357" i="33"/>
  <c r="E354" i="33"/>
  <c r="E274" i="33"/>
  <c r="E353" i="33" s="1"/>
  <c r="F230" i="34"/>
  <c r="F186" i="34"/>
  <c r="D500" i="35"/>
  <c r="B482" i="35"/>
  <c r="C476" i="35"/>
  <c r="C473" i="35"/>
  <c r="E430" i="35"/>
  <c r="B401" i="35"/>
  <c r="B402" i="35" s="1"/>
  <c r="B102" i="35"/>
  <c r="B66" i="35"/>
  <c r="C46" i="36"/>
  <c r="C61" i="36" s="1"/>
  <c r="C62" i="36" s="1"/>
  <c r="C247" i="36"/>
  <c r="C246" i="36" s="1"/>
  <c r="D77" i="37"/>
  <c r="D78" i="37" s="1"/>
  <c r="D110" i="37" s="1"/>
  <c r="C373" i="38"/>
  <c r="C355" i="38"/>
  <c r="C356" i="38" s="1"/>
  <c r="E106" i="38"/>
  <c r="B375" i="39"/>
  <c r="C224" i="42"/>
  <c r="C287" i="42"/>
  <c r="E1033" i="44"/>
  <c r="D355" i="44"/>
  <c r="D358" i="44" s="1"/>
  <c r="E1283" i="44"/>
  <c r="E1285" i="44"/>
  <c r="F505" i="38"/>
  <c r="F187" i="43"/>
  <c r="F185" i="43"/>
  <c r="F188" i="43" s="1"/>
  <c r="F1056" i="44"/>
  <c r="F1059" i="44" s="1"/>
  <c r="F1058" i="44"/>
  <c r="D881" i="44"/>
  <c r="E884" i="44" s="1"/>
  <c r="D883" i="44"/>
  <c r="E379" i="44"/>
  <c r="E380" i="44" s="1"/>
  <c r="E397" i="44"/>
  <c r="C213" i="44"/>
  <c r="C184" i="44"/>
  <c r="E181" i="45"/>
  <c r="E213" i="45" s="1"/>
  <c r="E159" i="47"/>
  <c r="D61" i="31"/>
  <c r="C375" i="33"/>
  <c r="D256" i="33"/>
  <c r="C230" i="34"/>
  <c r="F219" i="34"/>
  <c r="F216" i="34"/>
  <c r="F213" i="34"/>
  <c r="D202" i="34"/>
  <c r="E376" i="35"/>
  <c r="C60" i="38"/>
  <c r="F512" i="38"/>
  <c r="F1286" i="44"/>
  <c r="F1158" i="44"/>
  <c r="F1161" i="44" s="1"/>
  <c r="F1160" i="44"/>
  <c r="F102" i="44"/>
  <c r="F73" i="44"/>
  <c r="E64" i="44"/>
  <c r="E35" i="44" s="1"/>
  <c r="E1349" i="44"/>
  <c r="D181" i="45"/>
  <c r="D213" i="45" s="1"/>
  <c r="D185" i="47"/>
  <c r="C183" i="47"/>
  <c r="F322" i="49"/>
  <c r="C61" i="30"/>
  <c r="C142" i="31"/>
  <c r="C132" i="31" s="1"/>
  <c r="B42" i="32"/>
  <c r="B43" i="32" s="1"/>
  <c r="E230" i="34"/>
  <c r="D106" i="38"/>
  <c r="D107" i="38" s="1"/>
  <c r="D110" i="38" s="1"/>
  <c r="D135" i="38"/>
  <c r="D136" i="38" s="1"/>
  <c r="E72" i="38"/>
  <c r="D72" i="38"/>
  <c r="C380" i="33"/>
  <c r="E259" i="33"/>
  <c r="D225" i="34"/>
  <c r="E216" i="34"/>
  <c r="E187" i="35"/>
  <c r="C199" i="39"/>
  <c r="F70" i="42"/>
  <c r="F100" i="42"/>
  <c r="D733" i="44"/>
  <c r="D28" i="47"/>
  <c r="E31" i="47" s="1"/>
  <c r="D58" i="47"/>
  <c r="E133" i="30"/>
  <c r="F130" i="30"/>
  <c r="C119" i="30"/>
  <c r="C139" i="31"/>
  <c r="C100" i="31"/>
  <c r="C82" i="31" s="1"/>
  <c r="D60" i="31"/>
  <c r="E148" i="32"/>
  <c r="D274" i="33"/>
  <c r="F140" i="33"/>
  <c r="D219" i="34"/>
  <c r="D213" i="34"/>
  <c r="E210" i="34"/>
  <c r="F207" i="34"/>
  <c r="E184" i="34"/>
  <c r="D172" i="34"/>
  <c r="D203" i="34" s="1"/>
  <c r="D235" i="34" s="1"/>
  <c r="D488" i="35"/>
  <c r="D485" i="35"/>
  <c r="E482" i="35"/>
  <c r="D418" i="35"/>
  <c r="C509" i="38"/>
  <c r="C251" i="38"/>
  <c r="C252" i="38" s="1"/>
  <c r="C269" i="38"/>
  <c r="D200" i="39"/>
  <c r="E108" i="39"/>
  <c r="D1034" i="44"/>
  <c r="C780" i="44"/>
  <c r="C798" i="44"/>
  <c r="D731" i="44"/>
  <c r="D673" i="44"/>
  <c r="D655" i="44" s="1"/>
  <c r="F226" i="44"/>
  <c r="C176" i="44"/>
  <c r="C147" i="44"/>
  <c r="D420" i="49"/>
  <c r="D34" i="30"/>
  <c r="D31" i="41"/>
  <c r="D32" i="41" s="1"/>
  <c r="D132" i="31"/>
  <c r="D152" i="31" s="1"/>
  <c r="D377" i="35"/>
  <c r="F883" i="44"/>
  <c r="F881" i="44"/>
  <c r="F884" i="44" s="1"/>
  <c r="D798" i="44"/>
  <c r="D780" i="44"/>
  <c r="D781" i="44" s="1"/>
  <c r="C181" i="45"/>
  <c r="C213" i="45" s="1"/>
  <c r="E130" i="30"/>
  <c r="F121" i="30"/>
  <c r="E148" i="30"/>
  <c r="E147" i="30" s="1"/>
  <c r="E120" i="30" s="1"/>
  <c r="E152" i="30" s="1"/>
  <c r="F147" i="31"/>
  <c r="F142" i="31"/>
  <c r="F139" i="31"/>
  <c r="E75" i="31"/>
  <c r="E57" i="31" s="1"/>
  <c r="E182" i="32"/>
  <c r="E181" i="32" s="1"/>
  <c r="D148" i="32"/>
  <c r="E42" i="32"/>
  <c r="E43" i="32" s="1"/>
  <c r="E207" i="34"/>
  <c r="F204" i="34"/>
  <c r="D184" i="34"/>
  <c r="D187" i="34" s="1"/>
  <c r="E171" i="34"/>
  <c r="C97" i="34"/>
  <c r="C488" i="35"/>
  <c r="C485" i="35"/>
  <c r="D482" i="35"/>
  <c r="E476" i="35"/>
  <c r="E473" i="35"/>
  <c r="C418" i="35"/>
  <c r="C471" i="35" s="1"/>
  <c r="B325" i="35"/>
  <c r="E355" i="38"/>
  <c r="E356" i="38" s="1"/>
  <c r="E373" i="38"/>
  <c r="D277" i="38"/>
  <c r="D278" i="38" s="1"/>
  <c r="D281" i="38" s="1"/>
  <c r="E105" i="41"/>
  <c r="E135" i="41"/>
  <c r="D70" i="42"/>
  <c r="D71" i="42" s="1"/>
  <c r="D74" i="42" s="1"/>
  <c r="E958" i="44"/>
  <c r="E956" i="44"/>
  <c r="E756" i="44"/>
  <c r="E758" i="44"/>
  <c r="F106" i="47"/>
  <c r="F107" i="47" s="1"/>
  <c r="F203" i="47"/>
  <c r="C120" i="30"/>
  <c r="C152" i="30" s="1"/>
  <c r="E833" i="44"/>
  <c r="E831" i="44"/>
  <c r="C377" i="35"/>
  <c r="E139" i="44"/>
  <c r="E110" i="44"/>
  <c r="F185" i="47"/>
  <c r="E147" i="31"/>
  <c r="E142" i="31"/>
  <c r="E139" i="31"/>
  <c r="F136" i="31"/>
  <c r="E203" i="32"/>
  <c r="D182" i="32"/>
  <c r="D42" i="32"/>
  <c r="F380" i="33"/>
  <c r="D216" i="34"/>
  <c r="D476" i="35"/>
  <c r="D473" i="35"/>
  <c r="I21" i="35"/>
  <c r="F106" i="37"/>
  <c r="F105" i="37" s="1"/>
  <c r="E77" i="37"/>
  <c r="E78" i="37" s="1"/>
  <c r="E110" i="37" s="1"/>
  <c r="D355" i="38"/>
  <c r="D358" i="38" s="1"/>
  <c r="D373" i="38"/>
  <c r="E277" i="38"/>
  <c r="E295" i="38"/>
  <c r="B31" i="39"/>
  <c r="E798" i="44"/>
  <c r="E780" i="44" s="1"/>
  <c r="E304" i="44"/>
  <c r="E307" i="44" s="1"/>
  <c r="E306" i="44"/>
  <c r="E146" i="44"/>
  <c r="E147" i="44" s="1"/>
  <c r="E176" i="44"/>
  <c r="D146" i="44"/>
  <c r="D147" i="44" s="1"/>
  <c r="C31" i="46"/>
  <c r="C92" i="46" s="1"/>
  <c r="D230" i="47"/>
  <c r="D225" i="47"/>
  <c r="E106" i="47"/>
  <c r="E203" i="47"/>
  <c r="D70" i="48"/>
  <c r="D73" i="48" s="1"/>
  <c r="F252" i="36"/>
  <c r="F249" i="36"/>
  <c r="F240" i="36"/>
  <c r="C512" i="38"/>
  <c r="C505" i="38" s="1"/>
  <c r="E306" i="38"/>
  <c r="F34" i="38"/>
  <c r="D364" i="39"/>
  <c r="E361" i="39"/>
  <c r="B352" i="39"/>
  <c r="C31" i="39"/>
  <c r="D232" i="43"/>
  <c r="D209" i="43"/>
  <c r="C930" i="44"/>
  <c r="C931" i="44" s="1"/>
  <c r="C948" i="44"/>
  <c r="F833" i="44"/>
  <c r="F633" i="44"/>
  <c r="E94" i="46"/>
  <c r="E230" i="47"/>
  <c r="E225" i="47"/>
  <c r="F157" i="47"/>
  <c r="F160" i="47" s="1"/>
  <c r="F159" i="47"/>
  <c r="F135" i="47"/>
  <c r="F111" i="48"/>
  <c r="F132" i="48"/>
  <c r="C100" i="48"/>
  <c r="F234" i="41"/>
  <c r="F231" i="41"/>
  <c r="C300" i="42"/>
  <c r="D294" i="42"/>
  <c r="D291" i="42"/>
  <c r="E288" i="42"/>
  <c r="D152" i="42"/>
  <c r="E1009" i="44"/>
  <c r="F959" i="44"/>
  <c r="F958" i="44"/>
  <c r="D906" i="44"/>
  <c r="D909" i="44" s="1"/>
  <c r="D908" i="44"/>
  <c r="E455" i="44"/>
  <c r="E458" i="44" s="1"/>
  <c r="E457" i="44"/>
  <c r="F458" i="44"/>
  <c r="C72" i="44"/>
  <c r="C73" i="44" s="1"/>
  <c r="C102" i="44"/>
  <c r="F75" i="46"/>
  <c r="D31" i="46"/>
  <c r="D32" i="46" s="1"/>
  <c r="E186" i="47"/>
  <c r="E185" i="47"/>
  <c r="C88" i="37"/>
  <c r="C518" i="38"/>
  <c r="D488" i="38"/>
  <c r="E512" i="38"/>
  <c r="B358" i="39"/>
  <c r="E352" i="39"/>
  <c r="E234" i="41"/>
  <c r="E231" i="41"/>
  <c r="F228" i="41"/>
  <c r="F225" i="41"/>
  <c r="F150" i="41"/>
  <c r="F314" i="42"/>
  <c r="F309" i="42"/>
  <c r="C294" i="42"/>
  <c r="D288" i="42"/>
  <c r="F215" i="43"/>
  <c r="G56" i="43"/>
  <c r="F224" i="43"/>
  <c r="F59" i="43"/>
  <c r="F60" i="43" s="1"/>
  <c r="E1249" i="44"/>
  <c r="E1231" i="44" s="1"/>
  <c r="E1234" i="44" s="1"/>
  <c r="F408" i="44"/>
  <c r="C397" i="44"/>
  <c r="C379" i="44"/>
  <c r="C380" i="44" s="1"/>
  <c r="D331" i="44"/>
  <c r="C151" i="48"/>
  <c r="C148" i="48"/>
  <c r="D145" i="48"/>
  <c r="D142" i="48"/>
  <c r="E133" i="48"/>
  <c r="F403" i="49"/>
  <c r="E419" i="49"/>
  <c r="E373" i="49"/>
  <c r="F376" i="49" s="1"/>
  <c r="F61" i="36"/>
  <c r="D59" i="38"/>
  <c r="D60" i="38" s="1"/>
  <c r="B355" i="39"/>
  <c r="E349" i="39"/>
  <c r="E31" i="39"/>
  <c r="E61" i="39" s="1"/>
  <c r="D234" i="41"/>
  <c r="D231" i="41"/>
  <c r="E228" i="41"/>
  <c r="E225" i="41"/>
  <c r="F222" i="41"/>
  <c r="F219" i="41"/>
  <c r="E314" i="42"/>
  <c r="E309" i="42"/>
  <c r="C288" i="42"/>
  <c r="G227" i="43"/>
  <c r="F1346" i="44"/>
  <c r="F1343" i="44"/>
  <c r="F1340" i="44"/>
  <c r="F1337" i="44"/>
  <c r="F1334" i="44"/>
  <c r="E930" i="44"/>
  <c r="E931" i="44" s="1"/>
  <c r="E948" i="44"/>
  <c r="D833" i="44"/>
  <c r="D831" i="44"/>
  <c r="D834" i="44" s="1"/>
  <c r="D806" i="44"/>
  <c r="D809" i="44" s="1"/>
  <c r="D808" i="44"/>
  <c r="D482" i="44"/>
  <c r="D457" i="44"/>
  <c r="F97" i="46"/>
  <c r="E57" i="48"/>
  <c r="F433" i="49"/>
  <c r="F430" i="49"/>
  <c r="E295" i="49"/>
  <c r="J21" i="35"/>
  <c r="D384" i="38"/>
  <c r="E375" i="39"/>
  <c r="C370" i="39"/>
  <c r="E364" i="39"/>
  <c r="E294" i="39"/>
  <c r="C234" i="41"/>
  <c r="D228" i="41"/>
  <c r="D225" i="41"/>
  <c r="E222" i="41"/>
  <c r="E219" i="41"/>
  <c r="D314" i="42"/>
  <c r="D309" i="42"/>
  <c r="F271" i="42"/>
  <c r="E232" i="43"/>
  <c r="E209" i="43"/>
  <c r="F1008" i="44"/>
  <c r="F1006" i="44"/>
  <c r="F1009" i="44" s="1"/>
  <c r="E883" i="44"/>
  <c r="F856" i="44"/>
  <c r="F859" i="44" s="1"/>
  <c r="F858" i="44"/>
  <c r="C748" i="44"/>
  <c r="C730" i="44" s="1"/>
  <c r="C731" i="44" s="1"/>
  <c r="E633" i="44"/>
  <c r="F558" i="44"/>
  <c r="E482" i="44"/>
  <c r="F457" i="44"/>
  <c r="F329" i="44"/>
  <c r="F332" i="44" s="1"/>
  <c r="F331" i="44"/>
  <c r="D304" i="44"/>
  <c r="D307" i="44" s="1"/>
  <c r="D306" i="44"/>
  <c r="D212" i="44"/>
  <c r="D183" i="44" s="1"/>
  <c r="F175" i="44"/>
  <c r="F230" i="47"/>
  <c r="F225" i="47"/>
  <c r="D219" i="47"/>
  <c r="C149" i="47"/>
  <c r="E191" i="42"/>
  <c r="E173" i="42" s="1"/>
  <c r="C62" i="42"/>
  <c r="G232" i="43"/>
  <c r="G218" i="43"/>
  <c r="D206" i="43"/>
  <c r="E205" i="43"/>
  <c r="E237" i="43" s="1"/>
  <c r="D1346" i="44"/>
  <c r="D1343" i="44"/>
  <c r="D1340" i="44"/>
  <c r="D1337" i="44"/>
  <c r="D1334" i="44"/>
  <c r="C1331" i="44"/>
  <c r="D1358" i="44"/>
  <c r="D1357" i="44" s="1"/>
  <c r="F673" i="44"/>
  <c r="F655" i="44" s="1"/>
  <c r="F658" i="44" s="1"/>
  <c r="F194" i="45"/>
  <c r="F191" i="45"/>
  <c r="F219" i="47"/>
  <c r="D207" i="47"/>
  <c r="E204" i="47"/>
  <c r="E148" i="48"/>
  <c r="F145" i="48"/>
  <c r="F142" i="48"/>
  <c r="C133" i="48"/>
  <c r="D430" i="49"/>
  <c r="F421" i="49"/>
  <c r="F268" i="49"/>
  <c r="E187" i="49"/>
  <c r="D227" i="43"/>
  <c r="D212" i="43"/>
  <c r="G206" i="43"/>
  <c r="E112" i="43"/>
  <c r="F1249" i="44"/>
  <c r="F1231" i="44" s="1"/>
  <c r="E213" i="47"/>
  <c r="F210" i="47"/>
  <c r="C124" i="47"/>
  <c r="E1346" i="44"/>
  <c r="E1343" i="44"/>
  <c r="E1340" i="44"/>
  <c r="E1337" i="44"/>
  <c r="E1334" i="44"/>
  <c r="F103" i="46"/>
  <c r="D210" i="47"/>
  <c r="E207" i="47"/>
  <c r="F204" i="47"/>
  <c r="F151" i="48"/>
  <c r="F148" i="48"/>
  <c r="E430" i="49"/>
  <c r="F214" i="49"/>
  <c r="D120" i="30"/>
  <c r="D152" i="30" s="1"/>
  <c r="C159" i="32"/>
  <c r="C160" i="32" s="1"/>
  <c r="C178" i="32"/>
  <c r="E410" i="38"/>
  <c r="E408" i="38"/>
  <c r="E411" i="38" s="1"/>
  <c r="E60" i="31"/>
  <c r="E58" i="31"/>
  <c r="E61" i="31" s="1"/>
  <c r="D327" i="39"/>
  <c r="D348" i="39"/>
  <c r="E332" i="38"/>
  <c r="E330" i="38"/>
  <c r="E333" i="38" s="1"/>
  <c r="D181" i="32"/>
  <c r="F37" i="33"/>
  <c r="F40" i="33" s="1"/>
  <c r="F66" i="33"/>
  <c r="F39" i="33"/>
  <c r="B259" i="35"/>
  <c r="B288" i="35"/>
  <c r="E177" i="35"/>
  <c r="E148" i="35"/>
  <c r="D223" i="36"/>
  <c r="E223" i="36"/>
  <c r="E515" i="38"/>
  <c r="D462" i="38"/>
  <c r="D460" i="38"/>
  <c r="D463" i="38" s="1"/>
  <c r="D69" i="39"/>
  <c r="E72" i="39" s="1"/>
  <c r="C61" i="41"/>
  <c r="C218" i="41"/>
  <c r="C31" i="41"/>
  <c r="F60" i="31"/>
  <c r="E72" i="32"/>
  <c r="F310" i="33"/>
  <c r="F309" i="33"/>
  <c r="F76" i="33"/>
  <c r="E404" i="35"/>
  <c r="E402" i="35"/>
  <c r="E405" i="35" s="1"/>
  <c r="E222" i="35"/>
  <c r="E251" i="35"/>
  <c r="E110" i="35"/>
  <c r="E472" i="35" s="1"/>
  <c r="E505" i="35" s="1"/>
  <c r="E258" i="36"/>
  <c r="E61" i="36"/>
  <c r="E247" i="36"/>
  <c r="E246" i="36" s="1"/>
  <c r="E46" i="36"/>
  <c r="D434" i="38"/>
  <c r="D437" i="38" s="1"/>
  <c r="F373" i="38"/>
  <c r="F202" i="38"/>
  <c r="F200" i="38"/>
  <c r="E109" i="38"/>
  <c r="E136" i="38"/>
  <c r="E107" i="38"/>
  <c r="E110" i="38" s="1"/>
  <c r="C68" i="39"/>
  <c r="D71" i="39" s="1"/>
  <c r="C98" i="39"/>
  <c r="C314" i="42"/>
  <c r="F981" i="44"/>
  <c r="F357" i="44"/>
  <c r="F355" i="44"/>
  <c r="F120" i="30"/>
  <c r="F152" i="30" s="1"/>
  <c r="E131" i="31"/>
  <c r="F31" i="31"/>
  <c r="F29" i="31"/>
  <c r="F32" i="31" s="1"/>
  <c r="D200" i="32"/>
  <c r="D213" i="32" s="1"/>
  <c r="B181" i="32"/>
  <c r="E160" i="32"/>
  <c r="E178" i="32"/>
  <c r="C110" i="32"/>
  <c r="D43" i="32"/>
  <c r="D72" i="32"/>
  <c r="F335" i="33"/>
  <c r="F333" i="33"/>
  <c r="F336" i="33" s="1"/>
  <c r="E307" i="33"/>
  <c r="E310" i="33" s="1"/>
  <c r="E309" i="33"/>
  <c r="D309" i="33"/>
  <c r="E285" i="33"/>
  <c r="F285" i="33"/>
  <c r="F230" i="33"/>
  <c r="F228" i="33"/>
  <c r="F231" i="33" s="1"/>
  <c r="E202" i="33"/>
  <c r="E205" i="33" s="1"/>
  <c r="E204" i="33"/>
  <c r="E154" i="33"/>
  <c r="E152" i="33"/>
  <c r="E155" i="33" s="1"/>
  <c r="D154" i="33"/>
  <c r="F152" i="33"/>
  <c r="F155" i="33" s="1"/>
  <c r="C111" i="33"/>
  <c r="E74" i="33"/>
  <c r="E77" i="33" s="1"/>
  <c r="E76" i="33"/>
  <c r="E103" i="33"/>
  <c r="D103" i="33"/>
  <c r="D76" i="33"/>
  <c r="D36" i="33"/>
  <c r="D352" i="33" s="1"/>
  <c r="D353" i="33"/>
  <c r="E105" i="34"/>
  <c r="E108" i="34" s="1"/>
  <c r="E134" i="34"/>
  <c r="E107" i="34"/>
  <c r="F56" i="34"/>
  <c r="E222" i="34"/>
  <c r="E59" i="34"/>
  <c r="C454" i="35"/>
  <c r="C472" i="35"/>
  <c r="C452" i="35"/>
  <c r="C455" i="35" s="1"/>
  <c r="C258" i="35"/>
  <c r="D261" i="35" s="1"/>
  <c r="C288" i="35"/>
  <c r="D185" i="35"/>
  <c r="D188" i="35" s="1"/>
  <c r="D214" i="35"/>
  <c r="D187" i="35"/>
  <c r="D512" i="38"/>
  <c r="D537" i="38" s="1"/>
  <c r="F382" i="38"/>
  <c r="F385" i="38" s="1"/>
  <c r="E200" i="38"/>
  <c r="E203" i="38" s="1"/>
  <c r="E202" i="38"/>
  <c r="C504" i="38"/>
  <c r="C174" i="38"/>
  <c r="D177" i="38" s="1"/>
  <c r="D109" i="38"/>
  <c r="F110" i="38"/>
  <c r="E521" i="38"/>
  <c r="E59" i="38"/>
  <c r="E60" i="38" s="1"/>
  <c r="D371" i="39"/>
  <c r="D370" i="39" s="1"/>
  <c r="D352" i="39"/>
  <c r="E371" i="39"/>
  <c r="E370" i="39" s="1"/>
  <c r="E335" i="39"/>
  <c r="E345" i="39" s="1"/>
  <c r="E327" i="39" s="1"/>
  <c r="E347" i="39" s="1"/>
  <c r="D98" i="39"/>
  <c r="E34" i="39"/>
  <c r="E32" i="39"/>
  <c r="B61" i="39"/>
  <c r="B32" i="39"/>
  <c r="D68" i="41"/>
  <c r="D98" i="41" s="1"/>
  <c r="E104" i="30"/>
  <c r="F104" i="30"/>
  <c r="D29" i="31"/>
  <c r="D32" i="31" s="1"/>
  <c r="D31" i="31"/>
  <c r="D333" i="33"/>
  <c r="D336" i="33" s="1"/>
  <c r="D335" i="33"/>
  <c r="D228" i="33"/>
  <c r="D230" i="33"/>
  <c r="C353" i="33"/>
  <c r="C201" i="33"/>
  <c r="C202" i="33" s="1"/>
  <c r="D205" i="33" s="1"/>
  <c r="C103" i="33"/>
  <c r="E188" i="35"/>
  <c r="E73" i="36"/>
  <c r="F73" i="36"/>
  <c r="F460" i="38"/>
  <c r="F463" i="38" s="1"/>
  <c r="F462" i="38"/>
  <c r="C375" i="39"/>
  <c r="C32" i="39"/>
  <c r="C61" i="39"/>
  <c r="C34" i="39"/>
  <c r="D105" i="41"/>
  <c r="D135" i="41"/>
  <c r="F57" i="41"/>
  <c r="E237" i="41"/>
  <c r="E60" i="41"/>
  <c r="E174" i="42"/>
  <c r="E177" i="42" s="1"/>
  <c r="E176" i="42"/>
  <c r="C106" i="47"/>
  <c r="C203" i="47"/>
  <c r="F352" i="33"/>
  <c r="F385" i="33" s="1"/>
  <c r="D310" i="33"/>
  <c r="F204" i="33"/>
  <c r="D179" i="33"/>
  <c r="D177" i="33"/>
  <c r="D180" i="33" s="1"/>
  <c r="F111" i="33"/>
  <c r="F77" i="33"/>
  <c r="D77" i="33"/>
  <c r="E66" i="33"/>
  <c r="E225" i="34"/>
  <c r="C216" i="34"/>
  <c r="F108" i="34"/>
  <c r="E71" i="34"/>
  <c r="E36" i="35"/>
  <c r="F356" i="38"/>
  <c r="F359" i="38" s="1"/>
  <c r="F358" i="38"/>
  <c r="F252" i="38"/>
  <c r="F255" i="38" s="1"/>
  <c r="F254" i="38"/>
  <c r="E150" i="38"/>
  <c r="F150" i="38"/>
  <c r="B335" i="39"/>
  <c r="B345" i="39" s="1"/>
  <c r="B327" i="39" s="1"/>
  <c r="B371" i="39"/>
  <c r="B370" i="39" s="1"/>
  <c r="E31" i="31"/>
  <c r="C180" i="32"/>
  <c r="D160" i="32"/>
  <c r="D178" i="32"/>
  <c r="E336" i="33"/>
  <c r="E335" i="33"/>
  <c r="E228" i="33"/>
  <c r="E231" i="33" s="1"/>
  <c r="E230" i="33"/>
  <c r="C228" i="33"/>
  <c r="F177" i="33"/>
  <c r="F179" i="33"/>
  <c r="E177" i="33"/>
  <c r="E180" i="33" s="1"/>
  <c r="D155" i="33"/>
  <c r="D111" i="33"/>
  <c r="D114" i="33" s="1"/>
  <c r="D140" i="33"/>
  <c r="D113" i="33"/>
  <c r="C210" i="34"/>
  <c r="C142" i="34"/>
  <c r="C105" i="34"/>
  <c r="D108" i="34" s="1"/>
  <c r="C134" i="34"/>
  <c r="D70" i="34"/>
  <c r="D68" i="34"/>
  <c r="D71" i="34" s="1"/>
  <c r="D97" i="34"/>
  <c r="B362" i="35"/>
  <c r="B333" i="35"/>
  <c r="C298" i="35"/>
  <c r="C296" i="35"/>
  <c r="C299" i="35" s="1"/>
  <c r="C222" i="35"/>
  <c r="C225" i="35" s="1"/>
  <c r="C251" i="35"/>
  <c r="C224" i="35"/>
  <c r="B73" i="35"/>
  <c r="B471" i="35"/>
  <c r="D254" i="38"/>
  <c r="D252" i="38"/>
  <c r="D255" i="38" s="1"/>
  <c r="D504" i="38"/>
  <c r="E226" i="38"/>
  <c r="E229" i="38" s="1"/>
  <c r="D358" i="39"/>
  <c r="F176" i="42"/>
  <c r="E108" i="42"/>
  <c r="E111" i="42" s="1"/>
  <c r="E137" i="42"/>
  <c r="F110" i="42"/>
  <c r="D1310" i="44"/>
  <c r="D1313" i="44" s="1"/>
  <c r="D1312" i="44"/>
  <c r="F1232" i="44"/>
  <c r="D931" i="44"/>
  <c r="E731" i="44"/>
  <c r="E734" i="44" s="1"/>
  <c r="E733" i="44"/>
  <c r="F117" i="49"/>
  <c r="F120" i="49" s="1"/>
  <c r="F146" i="49"/>
  <c r="F119" i="49"/>
  <c r="D39" i="49"/>
  <c r="D68" i="49"/>
  <c r="D41" i="49"/>
  <c r="B178" i="32"/>
  <c r="B110" i="32"/>
  <c r="E257" i="33"/>
  <c r="F103" i="33"/>
  <c r="C479" i="35"/>
  <c r="D147" i="35"/>
  <c r="C40" i="35"/>
  <c r="D410" i="38"/>
  <c r="F333" i="38"/>
  <c r="C321" i="38"/>
  <c r="D203" i="38"/>
  <c r="E110" i="42"/>
  <c r="F227" i="43"/>
  <c r="G133" i="43"/>
  <c r="D1286" i="44"/>
  <c r="F1259" i="44"/>
  <c r="F1110" i="44"/>
  <c r="D226" i="44"/>
  <c r="C139" i="44"/>
  <c r="C110" i="44"/>
  <c r="C210" i="47"/>
  <c r="E112" i="48"/>
  <c r="F100" i="48"/>
  <c r="F71" i="48"/>
  <c r="E146" i="49"/>
  <c r="E119" i="49"/>
  <c r="E117" i="49"/>
  <c r="D78" i="49"/>
  <c r="D107" i="49"/>
  <c r="D80" i="49"/>
  <c r="C68" i="49"/>
  <c r="C39" i="49"/>
  <c r="E110" i="33"/>
  <c r="F113" i="33" s="1"/>
  <c r="C36" i="33"/>
  <c r="C37" i="33" s="1"/>
  <c r="E97" i="34"/>
  <c r="E70" i="34"/>
  <c r="D454" i="35"/>
  <c r="C405" i="35"/>
  <c r="D404" i="35"/>
  <c r="D479" i="35"/>
  <c r="F451" i="35" s="1"/>
  <c r="F472" i="35" s="1"/>
  <c r="D325" i="35"/>
  <c r="D298" i="35"/>
  <c r="C150" i="35"/>
  <c r="C111" i="35"/>
  <c r="C114" i="35" s="1"/>
  <c r="C140" i="35"/>
  <c r="D113" i="35"/>
  <c r="D74" i="35"/>
  <c r="E77" i="35" s="1"/>
  <c r="D103" i="35"/>
  <c r="E76" i="35"/>
  <c r="E197" i="36"/>
  <c r="F197" i="36"/>
  <c r="D114" i="36"/>
  <c r="E114" i="36"/>
  <c r="D61" i="36"/>
  <c r="F537" i="38"/>
  <c r="E462" i="38"/>
  <c r="F437" i="38"/>
  <c r="D306" i="38"/>
  <c r="F277" i="38"/>
  <c r="F295" i="38"/>
  <c r="D280" i="38"/>
  <c r="D202" i="38"/>
  <c r="F504" i="38"/>
  <c r="F174" i="38"/>
  <c r="F177" i="38" s="1"/>
  <c r="D176" i="38"/>
  <c r="E196" i="39"/>
  <c r="B105" i="39"/>
  <c r="D135" i="39"/>
  <c r="E98" i="39"/>
  <c r="E71" i="39"/>
  <c r="D218" i="41"/>
  <c r="E198" i="42"/>
  <c r="D176" i="42"/>
  <c r="F174" i="42"/>
  <c r="F177" i="42" s="1"/>
  <c r="C137" i="42"/>
  <c r="F59" i="42"/>
  <c r="E62" i="42"/>
  <c r="E287" i="42" s="1"/>
  <c r="E306" i="42"/>
  <c r="E206" i="43"/>
  <c r="C1357" i="44"/>
  <c r="D1232" i="44"/>
  <c r="D1235" i="44" s="1"/>
  <c r="D1234" i="44"/>
  <c r="F1183" i="44"/>
  <c r="F1186" i="44" s="1"/>
  <c r="F1185" i="44"/>
  <c r="D1056" i="44"/>
  <c r="D1059" i="44" s="1"/>
  <c r="E998" i="44"/>
  <c r="E980" i="44" s="1"/>
  <c r="E906" i="44"/>
  <c r="E709" i="44"/>
  <c r="D633" i="44"/>
  <c r="D631" i="44"/>
  <c r="D634" i="44" s="1"/>
  <c r="D556" i="44"/>
  <c r="D559" i="44" s="1"/>
  <c r="F430" i="44"/>
  <c r="F433" i="44" s="1"/>
  <c r="F432" i="44"/>
  <c r="D112" i="44"/>
  <c r="E112" i="44"/>
  <c r="D139" i="44"/>
  <c r="D110" i="44"/>
  <c r="D113" i="44" s="1"/>
  <c r="D133" i="48"/>
  <c r="E218" i="43"/>
  <c r="C1310" i="44"/>
  <c r="F1133" i="44"/>
  <c r="F1136" i="44" s="1"/>
  <c r="F1135" i="44"/>
  <c r="D858" i="44"/>
  <c r="D856" i="44"/>
  <c r="D859" i="44" s="1"/>
  <c r="E72" i="44"/>
  <c r="E102" i="44"/>
  <c r="E134" i="47"/>
  <c r="D132" i="47"/>
  <c r="D134" i="47"/>
  <c r="D419" i="49"/>
  <c r="D452" i="49" s="1"/>
  <c r="D373" i="49"/>
  <c r="E80" i="49"/>
  <c r="E78" i="49"/>
  <c r="E81" i="49" s="1"/>
  <c r="E107" i="49"/>
  <c r="C59" i="34"/>
  <c r="C325" i="35"/>
  <c r="C188" i="35"/>
  <c r="C214" i="35"/>
  <c r="C187" i="35"/>
  <c r="C103" i="35"/>
  <c r="C76" i="35"/>
  <c r="D65" i="35"/>
  <c r="K21" i="35"/>
  <c r="E436" i="38"/>
  <c r="D332" i="38"/>
  <c r="F228" i="38"/>
  <c r="C348" i="39"/>
  <c r="B69" i="39"/>
  <c r="B98" i="39"/>
  <c r="E218" i="41"/>
  <c r="D111" i="42"/>
  <c r="E1108" i="44"/>
  <c r="F533" i="44"/>
  <c r="E531" i="44"/>
  <c r="D253" i="44"/>
  <c r="C28" i="48"/>
  <c r="C131" i="48" s="1"/>
  <c r="C132" i="48"/>
  <c r="E349" i="49"/>
  <c r="F349" i="49"/>
  <c r="F187" i="49"/>
  <c r="F185" i="49"/>
  <c r="F188" i="49" s="1"/>
  <c r="F225" i="34"/>
  <c r="F142" i="34"/>
  <c r="D134" i="34"/>
  <c r="D107" i="34"/>
  <c r="F68" i="34"/>
  <c r="F71" i="34" s="1"/>
  <c r="F97" i="34"/>
  <c r="D31" i="34"/>
  <c r="E452" i="35"/>
  <c r="E455" i="35" s="1"/>
  <c r="C404" i="35"/>
  <c r="C376" i="35"/>
  <c r="E374" i="35"/>
  <c r="E377" i="35" s="1"/>
  <c r="E362" i="35"/>
  <c r="D335" i="35"/>
  <c r="C333" i="35"/>
  <c r="D336" i="35" s="1"/>
  <c r="C362" i="35"/>
  <c r="E296" i="35"/>
  <c r="E299" i="35" s="1"/>
  <c r="E325" i="35"/>
  <c r="E288" i="35"/>
  <c r="E261" i="35"/>
  <c r="D221" i="35"/>
  <c r="D251" i="35" s="1"/>
  <c r="C177" i="35"/>
  <c r="B148" i="35"/>
  <c r="C151" i="35" s="1"/>
  <c r="B177" i="35"/>
  <c r="D140" i="35"/>
  <c r="C113" i="35"/>
  <c r="E103" i="35"/>
  <c r="D76" i="35"/>
  <c r="C74" i="35"/>
  <c r="C66" i="35"/>
  <c r="C39" i="35"/>
  <c r="C537" i="38"/>
  <c r="E488" i="38"/>
  <c r="F436" i="38"/>
  <c r="E434" i="38"/>
  <c r="F410" i="38"/>
  <c r="D385" i="38"/>
  <c r="E384" i="38"/>
  <c r="F332" i="38"/>
  <c r="E307" i="38"/>
  <c r="F306" i="38"/>
  <c r="E254" i="38"/>
  <c r="D228" i="38"/>
  <c r="F226" i="38"/>
  <c r="F229" i="38" s="1"/>
  <c r="E177" i="38"/>
  <c r="F176" i="38"/>
  <c r="F136" i="38"/>
  <c r="F109" i="38"/>
  <c r="C200" i="39"/>
  <c r="D199" i="39"/>
  <c r="E106" i="39"/>
  <c r="E109" i="39" s="1"/>
  <c r="E135" i="39"/>
  <c r="C105" i="39"/>
  <c r="C347" i="39" s="1"/>
  <c r="D31" i="39"/>
  <c r="D347" i="39" s="1"/>
  <c r="D34" i="41"/>
  <c r="E228" i="42"/>
  <c r="D287" i="42"/>
  <c r="D198" i="42"/>
  <c r="F199" i="42"/>
  <c r="D137" i="42"/>
  <c r="D110" i="42"/>
  <c r="C33" i="42"/>
  <c r="C34" i="42" s="1"/>
  <c r="C63" i="42"/>
  <c r="D34" i="42"/>
  <c r="E212" i="43"/>
  <c r="G187" i="43"/>
  <c r="G185" i="43"/>
  <c r="G188" i="43" s="1"/>
  <c r="F34" i="43"/>
  <c r="G34" i="43"/>
  <c r="E1309" i="44"/>
  <c r="E1330" i="44"/>
  <c r="F1310" i="44"/>
  <c r="D1257" i="44"/>
  <c r="E1031" i="44"/>
  <c r="E1034" i="44" s="1"/>
  <c r="D958" i="44"/>
  <c r="D956" i="44"/>
  <c r="D959" i="44" s="1"/>
  <c r="E933" i="44"/>
  <c r="F808" i="44"/>
  <c r="E808" i="44"/>
  <c r="E759" i="44"/>
  <c r="E558" i="44"/>
  <c r="E556" i="44"/>
  <c r="F559" i="44" s="1"/>
  <c r="E507" i="44"/>
  <c r="E505" i="44"/>
  <c r="E508" i="44" s="1"/>
  <c r="F505" i="44"/>
  <c r="F507" i="44"/>
  <c r="D65" i="47"/>
  <c r="D203" i="47"/>
  <c r="F1357" i="44"/>
  <c r="F1331" i="44"/>
  <c r="D1285" i="44"/>
  <c r="C1108" i="44"/>
  <c r="D1125" i="44"/>
  <c r="D1107" i="44" s="1"/>
  <c r="E1110" i="44" s="1"/>
  <c r="F1033" i="44"/>
  <c r="E683" i="44"/>
  <c r="E656" i="44"/>
  <c r="E658" i="44"/>
  <c r="D548" i="44"/>
  <c r="D530" i="44" s="1"/>
  <c r="E533" i="44" s="1"/>
  <c r="E408" i="44"/>
  <c r="E331" i="44"/>
  <c r="D186" i="44"/>
  <c r="D184" i="44"/>
  <c r="D187" i="44" s="1"/>
  <c r="F64" i="44"/>
  <c r="F106" i="46"/>
  <c r="D103" i="46"/>
  <c r="E142" i="48"/>
  <c r="F420" i="49"/>
  <c r="E100" i="42"/>
  <c r="E187" i="43"/>
  <c r="G59" i="43"/>
  <c r="G60" i="43" s="1"/>
  <c r="G224" i="43"/>
  <c r="D59" i="43"/>
  <c r="D60" i="43" s="1"/>
  <c r="E1357" i="44"/>
  <c r="E1286" i="44"/>
  <c r="F1285" i="44"/>
  <c r="C1256" i="44"/>
  <c r="C1257" i="44" s="1"/>
  <c r="E1259" i="44"/>
  <c r="E1058" i="44"/>
  <c r="D1033" i="44"/>
  <c r="F1031" i="44"/>
  <c r="F1034" i="44" s="1"/>
  <c r="E1008" i="44"/>
  <c r="D984" i="44"/>
  <c r="D983" i="44"/>
  <c r="F908" i="44"/>
  <c r="F834" i="44"/>
  <c r="E781" i="44"/>
  <c r="E784" i="44" s="1"/>
  <c r="E783" i="44"/>
  <c r="F783" i="44"/>
  <c r="F756" i="44"/>
  <c r="F759" i="44" s="1"/>
  <c r="F758" i="44"/>
  <c r="D758" i="44"/>
  <c r="F731" i="44"/>
  <c r="F733" i="44"/>
  <c r="E708" i="44"/>
  <c r="F708" i="44"/>
  <c r="D681" i="44"/>
  <c r="D684" i="44" s="1"/>
  <c r="D683" i="44"/>
  <c r="F683" i="44"/>
  <c r="F681" i="44"/>
  <c r="F684" i="44" s="1"/>
  <c r="F634" i="44"/>
  <c r="E480" i="44"/>
  <c r="E483" i="44" s="1"/>
  <c r="E183" i="44"/>
  <c r="D75" i="44"/>
  <c r="D102" i="44"/>
  <c r="D73" i="44"/>
  <c r="D76" i="44" s="1"/>
  <c r="E28" i="48"/>
  <c r="E58" i="48" s="1"/>
  <c r="F482" i="44"/>
  <c r="C455" i="44"/>
  <c r="D458" i="44" s="1"/>
  <c r="E382" i="44"/>
  <c r="E355" i="44"/>
  <c r="E358" i="44" s="1"/>
  <c r="E357" i="44"/>
  <c r="E226" i="44"/>
  <c r="F213" i="44"/>
  <c r="D149" i="44"/>
  <c r="F139" i="44"/>
  <c r="D64" i="44"/>
  <c r="C64" i="44"/>
  <c r="C194" i="45"/>
  <c r="F181" i="45"/>
  <c r="F213" i="45" s="1"/>
  <c r="E41" i="45"/>
  <c r="F41" i="45"/>
  <c r="E67" i="45"/>
  <c r="E180" i="45"/>
  <c r="E40" i="45"/>
  <c r="C94" i="46"/>
  <c r="C93" i="46" s="1"/>
  <c r="C125" i="46" s="1"/>
  <c r="F73" i="46"/>
  <c r="F76" i="46" s="1"/>
  <c r="C32" i="46"/>
  <c r="C204" i="47"/>
  <c r="F58" i="47"/>
  <c r="F29" i="47"/>
  <c r="F32" i="47" s="1"/>
  <c r="E151" i="48"/>
  <c r="F419" i="49"/>
  <c r="C419" i="49"/>
  <c r="C292" i="49"/>
  <c r="D295" i="49" s="1"/>
  <c r="D185" i="49"/>
  <c r="D188" i="49" s="1"/>
  <c r="D187" i="49"/>
  <c r="D507" i="44"/>
  <c r="D432" i="44"/>
  <c r="E432" i="44"/>
  <c r="D430" i="44"/>
  <c r="D433" i="44" s="1"/>
  <c r="E407" i="44"/>
  <c r="F407" i="44"/>
  <c r="D380" i="44"/>
  <c r="D383" i="44" s="1"/>
  <c r="D382" i="44"/>
  <c r="F382" i="44"/>
  <c r="F380" i="44"/>
  <c r="F383" i="44" s="1"/>
  <c r="F306" i="44"/>
  <c r="E279" i="44"/>
  <c r="E282" i="44" s="1"/>
  <c r="E281" i="44"/>
  <c r="F281" i="44"/>
  <c r="F250" i="44"/>
  <c r="F252" i="44"/>
  <c r="D252" i="44"/>
  <c r="D213" i="44"/>
  <c r="F146" i="44"/>
  <c r="F176" i="44" s="1"/>
  <c r="D150" i="44"/>
  <c r="F110" i="44"/>
  <c r="F112" i="44"/>
  <c r="C100" i="46"/>
  <c r="D97" i="46"/>
  <c r="F57" i="46"/>
  <c r="E60" i="46"/>
  <c r="D34" i="46"/>
  <c r="D159" i="47"/>
  <c r="D157" i="47"/>
  <c r="D160" i="47" s="1"/>
  <c r="F202" i="47"/>
  <c r="D31" i="47"/>
  <c r="D29" i="47"/>
  <c r="D32" i="47" s="1"/>
  <c r="D151" i="48"/>
  <c r="E100" i="46"/>
  <c r="E93" i="46" s="1"/>
  <c r="D75" i="46"/>
  <c r="E75" i="46"/>
  <c r="C230" i="47"/>
  <c r="D186" i="47"/>
  <c r="F31" i="48"/>
  <c r="E433" i="49"/>
  <c r="E420" i="49" s="1"/>
  <c r="E452" i="49" s="1"/>
  <c r="E322" i="49"/>
  <c r="D119" i="49"/>
  <c r="D117" i="49"/>
  <c r="D146" i="49"/>
  <c r="C78" i="49"/>
  <c r="C107" i="49"/>
  <c r="F41" i="49"/>
  <c r="F39" i="49"/>
  <c r="F68" i="49"/>
  <c r="C106" i="46"/>
  <c r="F112" i="48"/>
  <c r="F114" i="48"/>
  <c r="F131" i="48"/>
  <c r="F164" i="48" s="1"/>
  <c r="D71" i="48"/>
  <c r="D74" i="48" s="1"/>
  <c r="F29" i="48"/>
  <c r="C346" i="49"/>
  <c r="D349" i="49" s="1"/>
  <c r="C448" i="49"/>
  <c r="C447" i="49" s="1"/>
  <c r="C420" i="49" s="1"/>
  <c r="E95" i="47"/>
  <c r="E66" i="47"/>
  <c r="E68" i="47"/>
  <c r="D111" i="48"/>
  <c r="D132" i="48"/>
  <c r="E132" i="48"/>
  <c r="E70" i="48"/>
  <c r="D268" i="49"/>
  <c r="F241" i="49"/>
  <c r="E214" i="49"/>
  <c r="D58" i="48"/>
  <c r="E160" i="49"/>
  <c r="C117" i="49"/>
  <c r="C146" i="49"/>
  <c r="F107" i="49"/>
  <c r="F80" i="49"/>
  <c r="F78" i="49"/>
  <c r="F81" i="49" s="1"/>
  <c r="E39" i="49"/>
  <c r="E42" i="49" s="1"/>
  <c r="E68" i="49"/>
  <c r="E41" i="49"/>
  <c r="C72" i="32" l="1"/>
  <c r="C152" i="31"/>
  <c r="D385" i="33"/>
  <c r="E278" i="38"/>
  <c r="E281" i="38" s="1"/>
  <c r="E280" i="38"/>
  <c r="E73" i="42"/>
  <c r="E107" i="47"/>
  <c r="E110" i="47" s="1"/>
  <c r="E202" i="47"/>
  <c r="E109" i="47"/>
  <c r="B72" i="32"/>
  <c r="F235" i="47"/>
  <c r="D92" i="46"/>
  <c r="F113" i="44"/>
  <c r="D35" i="46"/>
  <c r="D884" i="44"/>
  <c r="D37" i="42"/>
  <c r="E358" i="38"/>
  <c r="E1232" i="44"/>
  <c r="E1235" i="44" s="1"/>
  <c r="E39" i="33"/>
  <c r="E537" i="38"/>
  <c r="E504" i="38"/>
  <c r="F203" i="38"/>
  <c r="D61" i="46"/>
  <c r="E150" i="44"/>
  <c r="D100" i="42"/>
  <c r="E142" i="34"/>
  <c r="E172" i="34"/>
  <c r="D73" i="42"/>
  <c r="D93" i="46"/>
  <c r="D125" i="46" s="1"/>
  <c r="D933" i="44"/>
  <c r="F656" i="44"/>
  <c r="D505" i="38"/>
  <c r="F205" i="43"/>
  <c r="F237" i="43" s="1"/>
  <c r="F62" i="36"/>
  <c r="F239" i="36"/>
  <c r="F271" i="36" s="1"/>
  <c r="D658" i="44"/>
  <c r="D656" i="44"/>
  <c r="D659" i="44" s="1"/>
  <c r="D227" i="42"/>
  <c r="C225" i="42"/>
  <c r="D228" i="42" s="1"/>
  <c r="E140" i="33"/>
  <c r="E187" i="34"/>
  <c r="F109" i="47"/>
  <c r="F734" i="44"/>
  <c r="E433" i="44"/>
  <c r="D120" i="49"/>
  <c r="E65" i="44"/>
  <c r="E909" i="44"/>
  <c r="B347" i="39"/>
  <c r="E32" i="31"/>
  <c r="D299" i="35"/>
  <c r="F307" i="44"/>
  <c r="C61" i="46"/>
  <c r="E213" i="32"/>
  <c r="F187" i="34"/>
  <c r="D61" i="41"/>
  <c r="D734" i="44"/>
  <c r="F71" i="42"/>
  <c r="F74" i="42" s="1"/>
  <c r="F73" i="42"/>
  <c r="D288" i="35"/>
  <c r="C505" i="35"/>
  <c r="E74" i="42"/>
  <c r="D934" i="44"/>
  <c r="D36" i="42"/>
  <c r="B348" i="39"/>
  <c r="D204" i="33"/>
  <c r="E809" i="44"/>
  <c r="F66" i="47"/>
  <c r="F68" i="47"/>
  <c r="E235" i="47"/>
  <c r="E634" i="44"/>
  <c r="E559" i="44"/>
  <c r="F411" i="38"/>
  <c r="F1234" i="44"/>
  <c r="D356" i="38"/>
  <c r="E149" i="44"/>
  <c r="F253" i="44"/>
  <c r="E684" i="44"/>
  <c r="D286" i="42"/>
  <c r="C35" i="39"/>
  <c r="D455" i="35"/>
  <c r="D100" i="48"/>
  <c r="D176" i="44"/>
  <c r="E834" i="44"/>
  <c r="C239" i="36"/>
  <c r="C271" i="36" s="1"/>
  <c r="D783" i="44"/>
  <c r="C781" i="44"/>
  <c r="D784" i="44" s="1"/>
  <c r="D259" i="33"/>
  <c r="D257" i="33"/>
  <c r="D260" i="33" s="1"/>
  <c r="E336" i="35"/>
  <c r="E73" i="48"/>
  <c r="E100" i="48"/>
  <c r="E71" i="48"/>
  <c r="E74" i="48" s="1"/>
  <c r="F35" i="44"/>
  <c r="F65" i="44" s="1"/>
  <c r="D36" i="35"/>
  <c r="E39" i="35" s="1"/>
  <c r="F62" i="42"/>
  <c r="F306" i="42"/>
  <c r="B380" i="39"/>
  <c r="F1111" i="44"/>
  <c r="D150" i="35"/>
  <c r="D148" i="35"/>
  <c r="D151" i="35" s="1"/>
  <c r="E37" i="35"/>
  <c r="E113" i="35"/>
  <c r="E111" i="35"/>
  <c r="E114" i="35" s="1"/>
  <c r="L420" i="49"/>
  <c r="E61" i="46"/>
  <c r="E31" i="46"/>
  <c r="F784" i="44"/>
  <c r="F909" i="44"/>
  <c r="D376" i="49"/>
  <c r="E376" i="49"/>
  <c r="E981" i="44"/>
  <c r="E984" i="44" s="1"/>
  <c r="E983" i="44"/>
  <c r="F74" i="48"/>
  <c r="D205" i="43"/>
  <c r="D237" i="43" s="1"/>
  <c r="E352" i="33"/>
  <c r="E385" i="33" s="1"/>
  <c r="F60" i="41"/>
  <c r="F237" i="41"/>
  <c r="D39" i="33"/>
  <c r="D37" i="33"/>
  <c r="D66" i="33"/>
  <c r="F983" i="44"/>
  <c r="F115" i="48"/>
  <c r="F60" i="46"/>
  <c r="F112" i="46"/>
  <c r="F93" i="46" s="1"/>
  <c r="F282" i="44"/>
  <c r="E383" i="44"/>
  <c r="E29" i="48"/>
  <c r="E32" i="48" s="1"/>
  <c r="E31" i="48"/>
  <c r="F186" i="44"/>
  <c r="E184" i="44"/>
  <c r="E186" i="44"/>
  <c r="E36" i="44"/>
  <c r="E32" i="47"/>
  <c r="D217" i="41"/>
  <c r="D242" i="41" s="1"/>
  <c r="C336" i="35"/>
  <c r="C164" i="48"/>
  <c r="E934" i="44"/>
  <c r="E463" i="38"/>
  <c r="D77" i="35"/>
  <c r="D81" i="49"/>
  <c r="E188" i="49"/>
  <c r="E1059" i="44"/>
  <c r="E255" i="38"/>
  <c r="D42" i="49"/>
  <c r="F1235" i="44"/>
  <c r="F180" i="33"/>
  <c r="D177" i="35"/>
  <c r="F260" i="33"/>
  <c r="D109" i="47"/>
  <c r="C202" i="47"/>
  <c r="C235" i="47" s="1"/>
  <c r="C107" i="47"/>
  <c r="D110" i="47" s="1"/>
  <c r="D231" i="33"/>
  <c r="D471" i="35"/>
  <c r="E30" i="34"/>
  <c r="E202" i="34"/>
  <c r="F358" i="44"/>
  <c r="F111" i="42"/>
  <c r="C217" i="41"/>
  <c r="C242" i="41" s="1"/>
  <c r="C32" i="41"/>
  <c r="D35" i="41" s="1"/>
  <c r="E505" i="38"/>
  <c r="E151" i="35"/>
  <c r="C352" i="33"/>
  <c r="C35" i="44"/>
  <c r="C36" i="44" s="1"/>
  <c r="D533" i="44"/>
  <c r="D531" i="44"/>
  <c r="D534" i="44" s="1"/>
  <c r="D1110" i="44"/>
  <c r="D1108" i="44"/>
  <c r="D1111" i="44" s="1"/>
  <c r="D1260" i="44"/>
  <c r="D319" i="42"/>
  <c r="C108" i="39"/>
  <c r="C106" i="39"/>
  <c r="D31" i="48"/>
  <c r="C29" i="48"/>
  <c r="D32" i="48" s="1"/>
  <c r="C60" i="34"/>
  <c r="C30" i="34"/>
  <c r="E135" i="47"/>
  <c r="D135" i="47"/>
  <c r="F73" i="48"/>
  <c r="G204" i="43"/>
  <c r="G136" i="43"/>
  <c r="G134" i="43"/>
  <c r="G137" i="43" s="1"/>
  <c r="F59" i="34"/>
  <c r="F222" i="34"/>
  <c r="E239" i="36"/>
  <c r="E271" i="36" s="1"/>
  <c r="E62" i="36"/>
  <c r="D380" i="39"/>
  <c r="E164" i="48"/>
  <c r="E69" i="47"/>
  <c r="D35" i="44"/>
  <c r="E38" i="44" s="1"/>
  <c r="D1330" i="44"/>
  <c r="D68" i="47"/>
  <c r="D202" i="47"/>
  <c r="D235" i="47" s="1"/>
  <c r="D66" i="47"/>
  <c r="D69" i="47" s="1"/>
  <c r="D1259" i="44"/>
  <c r="E1310" i="44"/>
  <c r="E1313" i="44" s="1"/>
  <c r="E1329" i="44"/>
  <c r="E1362" i="44" s="1"/>
  <c r="E1312" i="44"/>
  <c r="H348" i="39"/>
  <c r="C380" i="39"/>
  <c r="D108" i="39"/>
  <c r="E199" i="39"/>
  <c r="E197" i="39"/>
  <c r="E200" i="39" s="1"/>
  <c r="F278" i="38"/>
  <c r="F281" i="38" s="1"/>
  <c r="F280" i="38"/>
  <c r="D472" i="35"/>
  <c r="D505" i="35" s="1"/>
  <c r="E111" i="33"/>
  <c r="E114" i="33" s="1"/>
  <c r="E113" i="33"/>
  <c r="E131" i="48"/>
  <c r="D145" i="34"/>
  <c r="C143" i="34"/>
  <c r="D146" i="34" s="1"/>
  <c r="E66" i="35"/>
  <c r="C259" i="35"/>
  <c r="C261" i="35"/>
  <c r="C69" i="39"/>
  <c r="C72" i="39" s="1"/>
  <c r="C71" i="39"/>
  <c r="D114" i="48"/>
  <c r="D112" i="48"/>
  <c r="D115" i="48" s="1"/>
  <c r="D131" i="48"/>
  <c r="D164" i="48" s="1"/>
  <c r="E113" i="44"/>
  <c r="F42" i="49"/>
  <c r="F69" i="47"/>
  <c r="F147" i="44"/>
  <c r="F150" i="44" s="1"/>
  <c r="F149" i="44"/>
  <c r="E160" i="47"/>
  <c r="E213" i="44"/>
  <c r="C1330" i="44"/>
  <c r="F1330" i="44"/>
  <c r="F452" i="49"/>
  <c r="F483" i="44"/>
  <c r="D95" i="47"/>
  <c r="F508" i="44"/>
  <c r="F1312" i="44"/>
  <c r="D199" i="42"/>
  <c r="D202" i="42" s="1"/>
  <c r="D201" i="42"/>
  <c r="C286" i="42"/>
  <c r="C319" i="42" s="1"/>
  <c r="D32" i="39"/>
  <c r="D35" i="39" s="1"/>
  <c r="D61" i="39"/>
  <c r="D34" i="39"/>
  <c r="E437" i="38"/>
  <c r="D222" i="35"/>
  <c r="D225" i="35" s="1"/>
  <c r="D224" i="35"/>
  <c r="F145" i="34"/>
  <c r="F143" i="34"/>
  <c r="C58" i="48"/>
  <c r="F534" i="44"/>
  <c r="E534" i="44"/>
  <c r="E959" i="44"/>
  <c r="E1260" i="44"/>
  <c r="E75" i="44"/>
  <c r="F75" i="44"/>
  <c r="E73" i="44"/>
  <c r="E859" i="44"/>
  <c r="E33" i="42"/>
  <c r="E63" i="42"/>
  <c r="E201" i="42"/>
  <c r="E199" i="42"/>
  <c r="B106" i="39"/>
  <c r="B135" i="39"/>
  <c r="D239" i="36"/>
  <c r="D271" i="36" s="1"/>
  <c r="D62" i="36"/>
  <c r="E120" i="49"/>
  <c r="E114" i="48"/>
  <c r="G205" i="43"/>
  <c r="G237" i="43" s="1"/>
  <c r="F201" i="42"/>
  <c r="F172" i="34"/>
  <c r="B74" i="35"/>
  <c r="C77" i="35" s="1"/>
  <c r="B103" i="35"/>
  <c r="B472" i="35"/>
  <c r="B505" i="35" s="1"/>
  <c r="C66" i="33"/>
  <c r="C202" i="34"/>
  <c r="F659" i="44"/>
  <c r="E31" i="41"/>
  <c r="C385" i="33"/>
  <c r="F61" i="31"/>
  <c r="C135" i="39"/>
  <c r="D114" i="35"/>
  <c r="E152" i="31"/>
  <c r="E140" i="35"/>
  <c r="E224" i="35"/>
  <c r="F205" i="33"/>
  <c r="E348" i="39"/>
  <c r="E380" i="39" s="1"/>
  <c r="E150" i="35"/>
  <c r="E659" i="44" l="1"/>
  <c r="D359" i="38"/>
  <c r="E359" i="38"/>
  <c r="F984" i="44"/>
  <c r="E143" i="34"/>
  <c r="E146" i="34" s="1"/>
  <c r="E145" i="34"/>
  <c r="C203" i="34"/>
  <c r="C235" i="34" s="1"/>
  <c r="E260" i="33"/>
  <c r="E202" i="42"/>
  <c r="F32" i="48"/>
  <c r="F110" i="47"/>
  <c r="E32" i="41"/>
  <c r="E35" i="41" s="1"/>
  <c r="E34" i="41"/>
  <c r="E217" i="41"/>
  <c r="E242" i="41" s="1"/>
  <c r="E31" i="34"/>
  <c r="E34" i="34" s="1"/>
  <c r="E33" i="34"/>
  <c r="D40" i="33"/>
  <c r="E40" i="33"/>
  <c r="C65" i="44"/>
  <c r="F114" i="33"/>
  <c r="E40" i="35"/>
  <c r="F33" i="42"/>
  <c r="F63" i="42" s="1"/>
  <c r="F287" i="42"/>
  <c r="E76" i="44"/>
  <c r="F76" i="44"/>
  <c r="D72" i="39"/>
  <c r="C262" i="35"/>
  <c r="D262" i="35"/>
  <c r="D36" i="44"/>
  <c r="D39" i="44" s="1"/>
  <c r="D38" i="44"/>
  <c r="D1329" i="44"/>
  <c r="D1362" i="44" s="1"/>
  <c r="F30" i="34"/>
  <c r="F202" i="34"/>
  <c r="E60" i="34"/>
  <c r="E203" i="34" s="1"/>
  <c r="E235" i="34" s="1"/>
  <c r="F1313" i="44"/>
  <c r="F31" i="46"/>
  <c r="F61" i="46"/>
  <c r="E115" i="48"/>
  <c r="D37" i="35"/>
  <c r="D40" i="35" s="1"/>
  <c r="D39" i="35"/>
  <c r="C1329" i="44"/>
  <c r="G1329" i="44" s="1"/>
  <c r="E1111" i="44"/>
  <c r="F202" i="42"/>
  <c r="E61" i="41"/>
  <c r="E36" i="42"/>
  <c r="E34" i="42"/>
  <c r="E37" i="42" s="1"/>
  <c r="E286" i="42"/>
  <c r="E319" i="42" s="1"/>
  <c r="C1362" i="44"/>
  <c r="D65" i="44"/>
  <c r="E35" i="39"/>
  <c r="C31" i="34"/>
  <c r="D34" i="34" s="1"/>
  <c r="D33" i="34"/>
  <c r="C109" i="39"/>
  <c r="D109" i="39"/>
  <c r="E225" i="35"/>
  <c r="E187" i="44"/>
  <c r="F187" i="44"/>
  <c r="F31" i="41"/>
  <c r="F218" i="41"/>
  <c r="E32" i="46"/>
  <c r="E35" i="46" s="1"/>
  <c r="E34" i="46"/>
  <c r="E92" i="46"/>
  <c r="E125" i="46" s="1"/>
  <c r="D66" i="35"/>
  <c r="F38" i="44"/>
  <c r="F36" i="44"/>
  <c r="F39" i="44" s="1"/>
  <c r="F1329" i="44"/>
  <c r="F1362" i="44" s="1"/>
  <c r="F146" i="34" l="1"/>
  <c r="F34" i="41"/>
  <c r="F32" i="41"/>
  <c r="F35" i="41" s="1"/>
  <c r="F217" i="41"/>
  <c r="F242" i="41" s="1"/>
  <c r="F61" i="41"/>
  <c r="F32" i="46"/>
  <c r="F35" i="46" s="1"/>
  <c r="F34" i="46"/>
  <c r="F92" i="46"/>
  <c r="F125" i="46" s="1"/>
  <c r="F31" i="34"/>
  <c r="F34" i="34" s="1"/>
  <c r="F33" i="34"/>
  <c r="E39" i="44"/>
  <c r="F60" i="34"/>
  <c r="F203" i="34" s="1"/>
  <c r="F235" i="34" s="1"/>
  <c r="F34" i="42"/>
  <c r="F37" i="42" s="1"/>
  <c r="F36" i="42"/>
  <c r="F286" i="42"/>
  <c r="F319" i="42" s="1"/>
  <c r="C173" i="23" l="1"/>
  <c r="F165" i="23"/>
  <c r="E165" i="23"/>
  <c r="D165" i="23"/>
  <c r="C165" i="23"/>
  <c r="F164" i="23"/>
  <c r="E164" i="23"/>
  <c r="D164" i="23"/>
  <c r="C164" i="23"/>
  <c r="C163" i="23"/>
  <c r="F160" i="23"/>
  <c r="E160" i="23"/>
  <c r="D160" i="23"/>
  <c r="C160" i="23"/>
  <c r="F157" i="23"/>
  <c r="E157" i="23"/>
  <c r="D157" i="23"/>
  <c r="C157" i="23"/>
  <c r="F154" i="23"/>
  <c r="E154" i="23"/>
  <c r="D154" i="23"/>
  <c r="C154" i="23"/>
  <c r="F148" i="23"/>
  <c r="E148" i="23"/>
  <c r="D148" i="23"/>
  <c r="C148" i="23"/>
  <c r="F145" i="23"/>
  <c r="E145" i="23"/>
  <c r="E141" i="23" s="1"/>
  <c r="E173" i="23" s="1"/>
  <c r="D145" i="23"/>
  <c r="D141" i="23" s="1"/>
  <c r="D173" i="23" s="1"/>
  <c r="C145" i="23"/>
  <c r="F142" i="23"/>
  <c r="E142" i="23"/>
  <c r="D142" i="23"/>
  <c r="C142" i="23"/>
  <c r="F132" i="23"/>
  <c r="E132" i="23"/>
  <c r="D132" i="23"/>
  <c r="C132" i="23"/>
  <c r="F127" i="23"/>
  <c r="E127" i="23"/>
  <c r="D127" i="23"/>
  <c r="C127" i="23"/>
  <c r="C137" i="23" s="1"/>
  <c r="F119" i="23"/>
  <c r="E119" i="23"/>
  <c r="D119" i="23"/>
  <c r="F118" i="23"/>
  <c r="E118" i="23"/>
  <c r="D118" i="23"/>
  <c r="F117" i="23"/>
  <c r="F120" i="23" s="1"/>
  <c r="E117" i="23"/>
  <c r="D117" i="23"/>
  <c r="E120" i="23" s="1"/>
  <c r="C117" i="23"/>
  <c r="F99" i="23"/>
  <c r="E99" i="23"/>
  <c r="D99" i="23"/>
  <c r="C99" i="23"/>
  <c r="F94" i="23"/>
  <c r="F104" i="23" s="1"/>
  <c r="E94" i="23"/>
  <c r="E104" i="23" s="1"/>
  <c r="D94" i="23"/>
  <c r="D104" i="23" s="1"/>
  <c r="C94" i="23"/>
  <c r="F82" i="23"/>
  <c r="E82" i="23"/>
  <c r="D82" i="23"/>
  <c r="F81" i="23"/>
  <c r="E81" i="23"/>
  <c r="D81" i="23"/>
  <c r="F80" i="23"/>
  <c r="E80" i="23"/>
  <c r="D80" i="23"/>
  <c r="D83" i="23" s="1"/>
  <c r="F64" i="23"/>
  <c r="F67" i="23" s="1"/>
  <c r="F68" i="23" s="1"/>
  <c r="E64" i="23"/>
  <c r="E67" i="23" s="1"/>
  <c r="E68" i="23" s="1"/>
  <c r="D64" i="23"/>
  <c r="C64" i="23"/>
  <c r="D61" i="23"/>
  <c r="C61" i="23"/>
  <c r="F41" i="23"/>
  <c r="E41" i="23"/>
  <c r="D41" i="23"/>
  <c r="F40" i="23"/>
  <c r="E40" i="23"/>
  <c r="D40" i="23"/>
  <c r="F39" i="23"/>
  <c r="E39" i="23"/>
  <c r="E42" i="23" s="1"/>
  <c r="D39" i="23"/>
  <c r="C39" i="23"/>
  <c r="D42" i="23" s="1"/>
  <c r="F42" i="23" l="1"/>
  <c r="D137" i="23"/>
  <c r="F141" i="23"/>
  <c r="F173" i="23" s="1"/>
  <c r="C104" i="23"/>
  <c r="D67" i="23"/>
  <c r="D68" i="23" s="1"/>
  <c r="F83" i="23"/>
  <c r="C67" i="23"/>
  <c r="C68" i="23" s="1"/>
  <c r="E137" i="23"/>
  <c r="F137" i="23"/>
  <c r="E83" i="23"/>
  <c r="D120" i="23"/>
  <c r="C33" i="14" l="1"/>
  <c r="D36" i="14" s="1"/>
  <c r="D33" i="14"/>
  <c r="D34" i="14" s="1"/>
  <c r="D35" i="14"/>
  <c r="C62" i="14"/>
  <c r="D62" i="14"/>
  <c r="D66" i="14" s="1"/>
  <c r="E62" i="14"/>
  <c r="E66" i="14" s="1"/>
  <c r="F62" i="14"/>
  <c r="F66" i="14" s="1"/>
  <c r="C77" i="14"/>
  <c r="D77" i="14"/>
  <c r="D80" i="14" s="1"/>
  <c r="E77" i="14"/>
  <c r="E80" i="14" s="1"/>
  <c r="F77" i="14"/>
  <c r="F80" i="14" s="1"/>
  <c r="D78" i="14"/>
  <c r="E78" i="14"/>
  <c r="F78" i="14"/>
  <c r="D79" i="14"/>
  <c r="E79" i="14"/>
  <c r="F79" i="14"/>
  <c r="C86" i="14"/>
  <c r="D86" i="14"/>
  <c r="E86" i="14"/>
  <c r="E179" i="14" s="1"/>
  <c r="F86" i="14"/>
  <c r="C97" i="14"/>
  <c r="D97" i="14"/>
  <c r="D100" i="14" s="1"/>
  <c r="E97" i="14"/>
  <c r="E100" i="14" s="1"/>
  <c r="F97" i="14"/>
  <c r="F100" i="14" s="1"/>
  <c r="D98" i="14"/>
  <c r="E98" i="14"/>
  <c r="F98" i="14"/>
  <c r="D99" i="14"/>
  <c r="E99" i="14"/>
  <c r="F99" i="14"/>
  <c r="C106" i="14"/>
  <c r="D106" i="14"/>
  <c r="D160" i="14" s="1"/>
  <c r="E106" i="14"/>
  <c r="F106" i="14"/>
  <c r="C116" i="14"/>
  <c r="C133" i="14"/>
  <c r="C159" i="14"/>
  <c r="E160" i="14"/>
  <c r="F160" i="14"/>
  <c r="E161" i="14"/>
  <c r="F161" i="14"/>
  <c r="F184" i="14" s="1"/>
  <c r="C163" i="14"/>
  <c r="E163" i="14"/>
  <c r="F163" i="14"/>
  <c r="C165" i="14"/>
  <c r="E165" i="14"/>
  <c r="F165" i="14"/>
  <c r="C167" i="14"/>
  <c r="E167" i="14"/>
  <c r="F167" i="14"/>
  <c r="D168" i="14"/>
  <c r="C169" i="14"/>
  <c r="D169" i="14"/>
  <c r="E169" i="14"/>
  <c r="F169" i="14"/>
  <c r="C171" i="14"/>
  <c r="D171" i="14"/>
  <c r="E171" i="14"/>
  <c r="F171" i="14"/>
  <c r="D172" i="14"/>
  <c r="C173" i="14"/>
  <c r="D173" i="14"/>
  <c r="E173" i="14"/>
  <c r="F173" i="14"/>
  <c r="C175" i="14"/>
  <c r="D175" i="14"/>
  <c r="E175" i="14"/>
  <c r="F175" i="14"/>
  <c r="D176" i="14"/>
  <c r="C177" i="14"/>
  <c r="D177" i="14"/>
  <c r="E177" i="14"/>
  <c r="F177" i="14"/>
  <c r="F179" i="14"/>
  <c r="E184" i="14"/>
  <c r="C35" i="13"/>
  <c r="D35" i="13"/>
  <c r="D38" i="13" s="1"/>
  <c r="E35" i="13"/>
  <c r="F35" i="13"/>
  <c r="D36" i="13"/>
  <c r="E36" i="13"/>
  <c r="F36" i="13"/>
  <c r="D37" i="13"/>
  <c r="E37" i="13"/>
  <c r="F37" i="13"/>
  <c r="F38" i="13"/>
  <c r="C42" i="13"/>
  <c r="D42" i="13"/>
  <c r="E42" i="13"/>
  <c r="F42" i="13"/>
  <c r="C45" i="13"/>
  <c r="D45" i="13"/>
  <c r="E45" i="13"/>
  <c r="F45" i="13"/>
  <c r="C48" i="13"/>
  <c r="D48" i="13"/>
  <c r="E48" i="13"/>
  <c r="F48" i="13"/>
  <c r="C51" i="13"/>
  <c r="D51" i="13"/>
  <c r="E51" i="13"/>
  <c r="F51" i="13"/>
  <c r="C54" i="13"/>
  <c r="D54" i="13"/>
  <c r="E54" i="13"/>
  <c r="F54" i="13"/>
  <c r="C57" i="13"/>
  <c r="D57" i="13"/>
  <c r="E57" i="13"/>
  <c r="F57" i="13"/>
  <c r="C60" i="13"/>
  <c r="C63" i="13" s="1"/>
  <c r="C64" i="13" s="1"/>
  <c r="D60" i="13"/>
  <c r="D63" i="13" s="1"/>
  <c r="D64" i="13" s="1"/>
  <c r="E60" i="13"/>
  <c r="E63" i="13" s="1"/>
  <c r="E64" i="13" s="1"/>
  <c r="F60" i="13"/>
  <c r="F63" i="13" s="1"/>
  <c r="F64" i="13" s="1"/>
  <c r="C74" i="13"/>
  <c r="D74" i="13"/>
  <c r="D77" i="13" s="1"/>
  <c r="E74" i="13"/>
  <c r="F74" i="13"/>
  <c r="D75" i="13"/>
  <c r="F75" i="13"/>
  <c r="D76" i="13"/>
  <c r="F76" i="13"/>
  <c r="C81" i="13"/>
  <c r="C91" i="13" s="1"/>
  <c r="C92" i="13" s="1"/>
  <c r="D81" i="13"/>
  <c r="E81" i="13"/>
  <c r="F81" i="13"/>
  <c r="C86" i="13"/>
  <c r="D86" i="13"/>
  <c r="D91" i="13" s="1"/>
  <c r="D92" i="13" s="1"/>
  <c r="E86" i="13"/>
  <c r="E91" i="13" s="1"/>
  <c r="E92" i="13" s="1"/>
  <c r="F86" i="13"/>
  <c r="F91" i="13" s="1"/>
  <c r="F92" i="13" s="1"/>
  <c r="C100" i="13"/>
  <c r="D100" i="13"/>
  <c r="E100" i="13"/>
  <c r="F100" i="13"/>
  <c r="C107" i="13"/>
  <c r="D107" i="13"/>
  <c r="E107" i="13"/>
  <c r="F107" i="13"/>
  <c r="C112" i="13"/>
  <c r="C117" i="13" s="1"/>
  <c r="C118" i="13" s="1"/>
  <c r="D112" i="13"/>
  <c r="D117" i="13" s="1"/>
  <c r="D118" i="13" s="1"/>
  <c r="E112" i="13"/>
  <c r="E117" i="13" s="1"/>
  <c r="E118" i="13" s="1"/>
  <c r="F112" i="13"/>
  <c r="F117" i="13" s="1"/>
  <c r="F118" i="13" s="1"/>
  <c r="C126" i="13"/>
  <c r="D126" i="13"/>
  <c r="E126" i="13"/>
  <c r="F126" i="13"/>
  <c r="C133" i="13"/>
  <c r="D133" i="13"/>
  <c r="E133" i="13"/>
  <c r="F133" i="13"/>
  <c r="F143" i="13" s="1"/>
  <c r="F144" i="13" s="1"/>
  <c r="C138" i="13"/>
  <c r="C143" i="13" s="1"/>
  <c r="C144" i="13" s="1"/>
  <c r="D138" i="13"/>
  <c r="E138" i="13"/>
  <c r="F138" i="13"/>
  <c r="E143" i="13"/>
  <c r="E144" i="13"/>
  <c r="C161" i="13"/>
  <c r="D161" i="13"/>
  <c r="E161" i="13"/>
  <c r="F161" i="13"/>
  <c r="C166" i="13"/>
  <c r="D178" i="13"/>
  <c r="C180" i="13"/>
  <c r="C211" i="13"/>
  <c r="C216" i="13" s="1"/>
  <c r="C217" i="13" s="1"/>
  <c r="D211" i="13"/>
  <c r="E211" i="13"/>
  <c r="F211" i="13"/>
  <c r="D216" i="13"/>
  <c r="E216" i="13"/>
  <c r="F216" i="13"/>
  <c r="D217" i="13"/>
  <c r="C226" i="13"/>
  <c r="D237" i="13"/>
  <c r="C252" i="13"/>
  <c r="D252" i="13"/>
  <c r="E252" i="13"/>
  <c r="F252" i="13"/>
  <c r="C257" i="13"/>
  <c r="C262" i="13" s="1"/>
  <c r="C263" i="13" s="1"/>
  <c r="D257" i="13"/>
  <c r="D262" i="13" s="1"/>
  <c r="D263" i="13" s="1"/>
  <c r="E257" i="13"/>
  <c r="E262" i="13" s="1"/>
  <c r="E263" i="13" s="1"/>
  <c r="F257" i="13"/>
  <c r="F262" i="13"/>
  <c r="F263" i="13"/>
  <c r="C267" i="13"/>
  <c r="C266" i="13" s="1"/>
  <c r="D267" i="13"/>
  <c r="E267" i="13"/>
  <c r="F267" i="13"/>
  <c r="C268" i="13"/>
  <c r="D268" i="13"/>
  <c r="E268" i="13"/>
  <c r="F268" i="13"/>
  <c r="C270" i="13"/>
  <c r="C269" i="13" s="1"/>
  <c r="D270" i="13"/>
  <c r="E270" i="13"/>
  <c r="F270" i="13"/>
  <c r="C271" i="13"/>
  <c r="D271" i="13"/>
  <c r="E271" i="13"/>
  <c r="F271" i="13"/>
  <c r="C273" i="13"/>
  <c r="C272" i="13" s="1"/>
  <c r="D273" i="13"/>
  <c r="D272" i="13" s="1"/>
  <c r="E273" i="13"/>
  <c r="F273" i="13"/>
  <c r="C274" i="13"/>
  <c r="D274" i="13"/>
  <c r="E274" i="13"/>
  <c r="F274" i="13"/>
  <c r="C276" i="13"/>
  <c r="C275" i="13" s="1"/>
  <c r="D276" i="13"/>
  <c r="E276" i="13"/>
  <c r="F276" i="13"/>
  <c r="C277" i="13"/>
  <c r="D277" i="13"/>
  <c r="E277" i="13"/>
  <c r="F277" i="13"/>
  <c r="C279" i="13"/>
  <c r="C278" i="13" s="1"/>
  <c r="D279" i="13"/>
  <c r="D278" i="13" s="1"/>
  <c r="E279" i="13"/>
  <c r="F279" i="13"/>
  <c r="C280" i="13"/>
  <c r="D280" i="13"/>
  <c r="E280" i="13"/>
  <c r="F280" i="13"/>
  <c r="C282" i="13"/>
  <c r="C281" i="13" s="1"/>
  <c r="D282" i="13"/>
  <c r="D281" i="13" s="1"/>
  <c r="E282" i="13"/>
  <c r="F282" i="13"/>
  <c r="C283" i="13"/>
  <c r="D283" i="13"/>
  <c r="E283" i="13"/>
  <c r="F283" i="13"/>
  <c r="C285" i="13"/>
  <c r="C284" i="13" s="1"/>
  <c r="D285" i="13"/>
  <c r="D284" i="13" s="1"/>
  <c r="E285" i="13"/>
  <c r="F285" i="13"/>
  <c r="C286" i="13"/>
  <c r="D286" i="13"/>
  <c r="E286" i="13"/>
  <c r="F286" i="13"/>
  <c r="C288" i="13"/>
  <c r="D288" i="13"/>
  <c r="E288" i="13"/>
  <c r="F288" i="13"/>
  <c r="C289" i="13"/>
  <c r="D289" i="13"/>
  <c r="E289" i="13"/>
  <c r="F289" i="13"/>
  <c r="C290" i="13"/>
  <c r="D290" i="13"/>
  <c r="E290" i="13"/>
  <c r="F290" i="13"/>
  <c r="C291" i="13"/>
  <c r="D291" i="13"/>
  <c r="E291" i="13"/>
  <c r="F291" i="13"/>
  <c r="C293" i="13"/>
  <c r="C292" i="13" s="1"/>
  <c r="C294" i="13"/>
  <c r="D294" i="13"/>
  <c r="E294" i="13"/>
  <c r="F294" i="13"/>
  <c r="C295" i="13"/>
  <c r="D295" i="13"/>
  <c r="E295" i="13"/>
  <c r="F295" i="13"/>
  <c r="C296" i="13"/>
  <c r="D296" i="13"/>
  <c r="E296" i="13"/>
  <c r="F296" i="13"/>
  <c r="C287" i="13" l="1"/>
  <c r="D143" i="13"/>
  <c r="D144" i="13" s="1"/>
  <c r="D275" i="13"/>
  <c r="D167" i="13" s="1"/>
  <c r="D293" i="13" s="1"/>
  <c r="D292" i="13" s="1"/>
  <c r="F287" i="13"/>
  <c r="F179" i="13" s="1"/>
  <c r="F178" i="13" s="1"/>
  <c r="F284" i="13"/>
  <c r="F281" i="13"/>
  <c r="F278" i="13"/>
  <c r="F275" i="13"/>
  <c r="F167" i="13" s="1"/>
  <c r="F166" i="13" s="1"/>
  <c r="F171" i="13" s="1"/>
  <c r="F272" i="13"/>
  <c r="F269" i="13"/>
  <c r="F266" i="13"/>
  <c r="C179" i="14"/>
  <c r="C161" i="14" s="1"/>
  <c r="E287" i="13"/>
  <c r="E179" i="13" s="1"/>
  <c r="E217" i="13" s="1"/>
  <c r="E284" i="13"/>
  <c r="E281" i="13"/>
  <c r="E278" i="13"/>
  <c r="E275" i="13"/>
  <c r="E167" i="13" s="1"/>
  <c r="E272" i="13"/>
  <c r="E269" i="13"/>
  <c r="E266" i="13"/>
  <c r="D287" i="13"/>
  <c r="D269" i="13"/>
  <c r="D266" i="13"/>
  <c r="D265" i="13" s="1"/>
  <c r="C171" i="13"/>
  <c r="C153" i="13" s="1"/>
  <c r="F77" i="13"/>
  <c r="D179" i="14"/>
  <c r="D161" i="14" s="1"/>
  <c r="D184" i="14" s="1"/>
  <c r="C160" i="14"/>
  <c r="C66" i="14"/>
  <c r="C34" i="14"/>
  <c r="D37" i="14" s="1"/>
  <c r="C265" i="13"/>
  <c r="F293" i="13"/>
  <c r="F292" i="13" s="1"/>
  <c r="E166" i="13"/>
  <c r="E171" i="13" s="1"/>
  <c r="E293" i="13"/>
  <c r="E292" i="13" s="1"/>
  <c r="E265" i="13" s="1"/>
  <c r="F217" i="13"/>
  <c r="D171" i="13"/>
  <c r="D166" i="13"/>
  <c r="E38" i="13"/>
  <c r="E178" i="13" l="1"/>
  <c r="F265" i="13"/>
  <c r="C172" i="13"/>
  <c r="C184" i="14"/>
  <c r="C154" i="13"/>
  <c r="C264" i="13"/>
  <c r="C297" i="13" s="1"/>
  <c r="D153" i="13"/>
  <c r="D264" i="13" s="1"/>
  <c r="D297" i="13" s="1"/>
  <c r="E153" i="13"/>
  <c r="E264" i="13" s="1"/>
  <c r="E297" i="13" s="1"/>
  <c r="F153" i="13"/>
  <c r="F264" i="13" s="1"/>
  <c r="F172" i="13"/>
  <c r="F297" i="13" l="1"/>
  <c r="D172" i="13"/>
  <c r="E172" i="13"/>
  <c r="A549" i="44"/>
  <c r="A549" i="44"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27" authorId="0" shapeId="0" xr:uid="{00000000-0006-0000-2000-000001000000}">
      <text>
        <r>
          <rPr>
            <b/>
            <sz val="9"/>
            <color indexed="81"/>
            <rFont val="Tahoma"/>
            <family val="2"/>
            <charset val="238"/>
          </rPr>
          <t>Author:</t>
        </r>
        <r>
          <rPr>
            <sz val="9"/>
            <color indexed="81"/>
            <rFont val="Tahoma"/>
            <family val="2"/>
            <charset val="238"/>
          </rPr>
          <t xml:space="preserve">
mos harro sasine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54" authorId="0" shapeId="0" xr:uid="{00000000-0006-0000-2100-000001000000}">
      <text>
        <r>
          <rPr>
            <b/>
            <sz val="9"/>
            <color indexed="81"/>
            <rFont val="Tahoma"/>
            <family val="2"/>
          </rPr>
          <t>Author:</t>
        </r>
        <r>
          <rPr>
            <sz val="9"/>
            <color indexed="81"/>
            <rFont val="Tahoma"/>
            <family val="2"/>
          </rPr>
          <t xml:space="preserve">
Vlera e Projekti 8.8 mln euro, per 60 muaji.Kursi kembimit sipas udhezimit per PBA 2024-2026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73" authorId="0" shapeId="0" xr:uid="{00000000-0006-0000-2400-000001000000}">
      <text>
        <r>
          <rPr>
            <b/>
            <sz val="9"/>
            <color indexed="81"/>
            <rFont val="Tahoma"/>
            <family val="2"/>
          </rPr>
          <t>Author:</t>
        </r>
        <r>
          <rPr>
            <sz val="9"/>
            <color indexed="81"/>
            <rFont val="Tahoma"/>
            <family val="2"/>
          </rPr>
          <t xml:space="preserve">
Rikonstruksion godine</t>
        </r>
      </text>
    </comment>
    <comment ref="C373" authorId="0" shapeId="0" xr:uid="{00000000-0006-0000-2400-000002000000}">
      <text>
        <r>
          <rPr>
            <b/>
            <sz val="9"/>
            <color indexed="81"/>
            <rFont val="Tahoma"/>
            <family val="2"/>
          </rPr>
          <t>Author:</t>
        </r>
        <r>
          <rPr>
            <sz val="9"/>
            <color indexed="81"/>
            <rFont val="Tahoma"/>
            <family val="2"/>
          </rPr>
          <t xml:space="preserve">
Pajisje zyre</t>
        </r>
      </text>
    </comment>
    <comment ref="E386" authorId="0" shapeId="0" xr:uid="{00000000-0006-0000-2400-000003000000}">
      <text>
        <r>
          <rPr>
            <b/>
            <sz val="9"/>
            <color indexed="81"/>
            <rFont val="Tahoma"/>
            <family val="2"/>
            <charset val="238"/>
          </rPr>
          <t>Author:</t>
        </r>
        <r>
          <rPr>
            <sz val="9"/>
            <color indexed="81"/>
            <rFont val="Tahoma"/>
            <family val="2"/>
            <charset val="238"/>
          </rPr>
          <t xml:space="preserve">
kaq jane investimet per vitin 2019-2021</t>
        </r>
      </text>
    </comment>
    <comment ref="B401" authorId="0" shapeId="0" xr:uid="{00000000-0006-0000-2400-000004000000}">
      <text>
        <r>
          <rPr>
            <b/>
            <sz val="9"/>
            <color indexed="81"/>
            <rFont val="Tahoma"/>
            <family val="2"/>
          </rPr>
          <t>Author:</t>
        </r>
        <r>
          <rPr>
            <sz val="9"/>
            <color indexed="81"/>
            <rFont val="Tahoma"/>
            <family val="2"/>
          </rPr>
          <t xml:space="preserve">
Rikonstruksion godine</t>
        </r>
      </text>
    </comment>
    <comment ref="C401" authorId="0" shapeId="0" xr:uid="{00000000-0006-0000-2400-000005000000}">
      <text>
        <r>
          <rPr>
            <b/>
            <sz val="9"/>
            <color indexed="81"/>
            <rFont val="Tahoma"/>
            <family val="2"/>
          </rPr>
          <t>Author:</t>
        </r>
        <r>
          <rPr>
            <sz val="9"/>
            <color indexed="81"/>
            <rFont val="Tahoma"/>
            <family val="2"/>
          </rPr>
          <t xml:space="preserve">
Pajisje zyre</t>
        </r>
      </text>
    </comment>
    <comment ref="E414" authorId="0" shapeId="0" xr:uid="{00000000-0006-0000-2400-000006000000}">
      <text>
        <r>
          <rPr>
            <b/>
            <sz val="9"/>
            <color indexed="81"/>
            <rFont val="Tahoma"/>
            <family val="2"/>
            <charset val="238"/>
          </rPr>
          <t>Author:</t>
        </r>
        <r>
          <rPr>
            <sz val="9"/>
            <color indexed="81"/>
            <rFont val="Tahoma"/>
            <family val="2"/>
            <charset val="238"/>
          </rPr>
          <t xml:space="preserve">
kaq jane investimet per vitin 2019-2021</t>
        </r>
      </text>
    </comment>
  </commentList>
</comments>
</file>

<file path=xl/sharedStrings.xml><?xml version="1.0" encoding="utf-8"?>
<sst xmlns="http://schemas.openxmlformats.org/spreadsheetml/2006/main" count="43814" uniqueCount="2908">
  <si>
    <t>FORMAT 2: FORMATI STANDARD I PËRGATITJES SË KËRKESAVE BUXHETOREPBA 2026-2028</t>
  </si>
  <si>
    <t>Politikat Ekzistuese</t>
  </si>
  <si>
    <t>Emërtimi i Grupit</t>
  </si>
  <si>
    <t>Prokuroria e Përgjithshme</t>
  </si>
  <si>
    <t>Kodi i Grupit</t>
  </si>
  <si>
    <t>28</t>
  </si>
  <si>
    <t>Emërtimi i Programit Buxhetor</t>
  </si>
  <si>
    <t>Planifikimi, Menaxhimi dhe Administrimi</t>
  </si>
  <si>
    <t>Kodi i Programit</t>
  </si>
  <si>
    <t>01110</t>
  </si>
  <si>
    <t>Programi Buxhetor Afatmesëm</t>
  </si>
  <si>
    <t>PBA 2026-2028</t>
  </si>
  <si>
    <t>Përshkrimi i Programit</t>
  </si>
  <si>
    <t>Rritja, forcimi dhe zhvillimi i kapaciteteve menaxhuese per nje planifikim, menaxhim dhe administrim te politikave dhe strategjive ne fushen e drejtesise si dhe menaxhim me efektivitet te fondeve buxhetore.
Arritja e objektivave të parashikuara, realizimi i treguesve të përcaktuar të cilët do cojnë në përmirësimin e infrastrukturës të të gjithë sistemit të prokurorisë, me qellim sjelljen e tyre në parametrat dhe cilësinë e performancës së ngjashme  me vendet e Bashkimit Europian.</t>
  </si>
  <si>
    <t>Qëllimet e Politikës së Programit</t>
  </si>
  <si>
    <t>Permiresimi i struktures funksionale per nje menaxhim sa me efektiv te burimeve njerezore per te krijuar nje staf permament dhe sa me qendrueshem.</t>
  </si>
  <si>
    <t>Treguesit e Performancës në nivel Qëllimi</t>
  </si>
  <si>
    <t>Buxheti</t>
  </si>
  <si>
    <t>Parashikimi</t>
  </si>
  <si>
    <t>Dosje te trajtuara kundrejt totalit</t>
  </si>
  <si>
    <t>47501</t>
  </si>
  <si>
    <t>47550</t>
  </si>
  <si>
    <t>47560</t>
  </si>
  <si>
    <t>47570</t>
  </si>
  <si>
    <t>Objektivi i Politikës së Programit</t>
  </si>
  <si>
    <t>Fuqizimi i funksionit menaxhues, në funksion të implementimit të sukseshëm të programit, konform kërkesave të kuadrit ligjor në fuqi.</t>
  </si>
  <si>
    <t>Treguesit e Performancës për Objektivin</t>
  </si>
  <si>
    <t>Numer dosjesh te shqyrtuara</t>
  </si>
  <si>
    <t>47333</t>
  </si>
  <si>
    <t>47350</t>
  </si>
  <si>
    <t>Shpenzimet Korrente</t>
  </si>
  <si>
    <t>92801</t>
  </si>
  <si>
    <t>Jo-projekte (001-28-01110)</t>
  </si>
  <si>
    <t>Produkti</t>
  </si>
  <si>
    <t>92801AA - Dosje te perfunduara</t>
  </si>
  <si>
    <t>Përshkrimi i Produktit</t>
  </si>
  <si>
    <t>Dosje te shqyrtuara te praktikave gjyqesore</t>
  </si>
  <si>
    <t>Njësia Matëse</t>
  </si>
  <si>
    <t>numer dosjesh</t>
  </si>
  <si>
    <t>Sasia</t>
  </si>
  <si>
    <t/>
  </si>
  <si>
    <t>Kosto totale (në lekë)</t>
  </si>
  <si>
    <t>3195900000</t>
  </si>
  <si>
    <t>3192800000</t>
  </si>
  <si>
    <t>3194800000</t>
  </si>
  <si>
    <t>Kosto për njësi (në lekë)</t>
  </si>
  <si>
    <t>0</t>
  </si>
  <si>
    <t>67146.16</t>
  </si>
  <si>
    <t>67174.1</t>
  </si>
  <si>
    <t>67159.97</t>
  </si>
  <si>
    <t>Ndryshimi në % i Sasisë</t>
  </si>
  <si>
    <t>0.0002</t>
  </si>
  <si>
    <t>Ndryshimi në % i kostos totale</t>
  </si>
  <si>
    <t>-0.001</t>
  </si>
  <si>
    <t>0.0006</t>
  </si>
  <si>
    <t>Ndryshimi në % i kostos për njësi</t>
  </si>
  <si>
    <t>0.0004</t>
  </si>
  <si>
    <t>-0.0002</t>
  </si>
  <si>
    <t>Detajimi i Kostos Totale të Produktit  sipas Artikujve Ekonomikë</t>
  </si>
  <si>
    <t>600 - Paga</t>
  </si>
  <si>
    <t xml:space="preserve">  01 - Nga Buxheti</t>
  </si>
  <si>
    <t xml:space="preserve">  05 - Nga të ardhurat e veta</t>
  </si>
  <si>
    <t>601 - Sigurime Shoqërore</t>
  </si>
  <si>
    <t>602 - Mallra dhe Shërbime të Tjera</t>
  </si>
  <si>
    <t>603 - Subvencione</t>
  </si>
  <si>
    <t xml:space="preserve">604 - Transferta Korente të </t>
  </si>
  <si>
    <t>605 - Transferta Korente të Huaja</t>
  </si>
  <si>
    <t>606 - Trans per Buxh. Fam. &amp; Individ</t>
  </si>
  <si>
    <t>230 - Kapitale të Patrupëzuara</t>
  </si>
  <si>
    <t xml:space="preserve">  02 - Financim i huaj - Grant</t>
  </si>
  <si>
    <t xml:space="preserve">  22 - Financim i huaj - Kredi</t>
  </si>
  <si>
    <t xml:space="preserve">  03 - Kosto lokale</t>
  </si>
  <si>
    <t xml:space="preserve">  04 - TVSH, Detyrim Doganor</t>
  </si>
  <si>
    <t>231 - Kapitale të Trupëzuara</t>
  </si>
  <si>
    <t>232 - Transferta Kapitale</t>
  </si>
  <si>
    <t>999 - Jashtë-buxhetore</t>
  </si>
  <si>
    <t xml:space="preserve">  06 - Nga të ardhurat jashtë limitit</t>
  </si>
  <si>
    <t xml:space="preserve">Kosto totale e produktit </t>
  </si>
  <si>
    <t>Shpenzimet Kapitale</t>
  </si>
  <si>
    <t>18AF5</t>
  </si>
  <si>
    <t>Orendi Paisje, mjete</t>
  </si>
  <si>
    <t>M280019 - Pajisje elektronike</t>
  </si>
  <si>
    <t>Blerje paisje kompjuterike</t>
  </si>
  <si>
    <t>cope</t>
  </si>
  <si>
    <t>69</t>
  </si>
  <si>
    <t>140</t>
  </si>
  <si>
    <t>108</t>
  </si>
  <si>
    <t>20191360</t>
  </si>
  <si>
    <t>20000000</t>
  </si>
  <si>
    <t>40538000</t>
  </si>
  <si>
    <t>31073000</t>
  </si>
  <si>
    <t>289855.07</t>
  </si>
  <si>
    <t>289557.14</t>
  </si>
  <si>
    <t>287712.96</t>
  </si>
  <si>
    <t>1.029</t>
  </si>
  <si>
    <t>-0.2286</t>
  </si>
  <si>
    <t>-0.0095</t>
  </si>
  <si>
    <t>1.0269</t>
  </si>
  <si>
    <t>-0.2335</t>
  </si>
  <si>
    <t>-0.0064</t>
  </si>
  <si>
    <t>18AF502 - Blerje paisje zyre</t>
  </si>
  <si>
    <t>Paisje zyre e te tjera  te blera</t>
  </si>
  <si>
    <t>370</t>
  </si>
  <si>
    <t>245</t>
  </si>
  <si>
    <t>90</t>
  </si>
  <si>
    <t>28375000</t>
  </si>
  <si>
    <t>4902000</t>
  </si>
  <si>
    <t>3200000</t>
  </si>
  <si>
    <t>1200000</t>
  </si>
  <si>
    <t>13248.65</t>
  </si>
  <si>
    <t>13061.22</t>
  </si>
  <si>
    <t>13333.33</t>
  </si>
  <si>
    <t>-0.3378</t>
  </si>
  <si>
    <t>-0.6327</t>
  </si>
  <si>
    <t>-0.8272</t>
  </si>
  <si>
    <t>-0.3472</t>
  </si>
  <si>
    <t>-0.625</t>
  </si>
  <si>
    <t>-0.0141</t>
  </si>
  <si>
    <t>0.0208</t>
  </si>
  <si>
    <t>M280025 - Orendi zyre</t>
  </si>
  <si>
    <t>Orendi zyre te blera</t>
  </si>
  <si>
    <t>cope ( sete )</t>
  </si>
  <si>
    <t>720</t>
  </si>
  <si>
    <t>75</t>
  </si>
  <si>
    <t>9092640</t>
  </si>
  <si>
    <t>11285000</t>
  </si>
  <si>
    <t>15673.61</t>
  </si>
  <si>
    <t>16000</t>
  </si>
  <si>
    <t>-0.8958</t>
  </si>
  <si>
    <t>0.2411</t>
  </si>
  <si>
    <t>-0.8937</t>
  </si>
  <si>
    <t>M280018 - Kondicionere</t>
  </si>
  <si>
    <t>Kondicionere te blere</t>
  </si>
  <si>
    <t>5</t>
  </si>
  <si>
    <t>1110000</t>
  </si>
  <si>
    <t>500000</t>
  </si>
  <si>
    <t>100000</t>
  </si>
  <si>
    <t>-1</t>
  </si>
  <si>
    <t>-0.5495</t>
  </si>
  <si>
    <t>18AF6</t>
  </si>
  <si>
    <t>Mjete levizese</t>
  </si>
  <si>
    <t>M280015 - Autovetura</t>
  </si>
  <si>
    <t>Autovetura te blera</t>
  </si>
  <si>
    <t>4</t>
  </si>
  <si>
    <t>10000000</t>
  </si>
  <si>
    <t>2500000</t>
  </si>
  <si>
    <t>18AF8</t>
  </si>
  <si>
    <t>Sisteme Sigurie</t>
  </si>
  <si>
    <t>M280037 - Kamera e sistemi i hyrjes me karta</t>
  </si>
  <si>
    <t>Sistemi hyrjes me karta e Kamera te blera</t>
  </si>
  <si>
    <t>nr.prokurorish</t>
  </si>
  <si>
    <t>1</t>
  </si>
  <si>
    <t>820000</t>
  </si>
  <si>
    <t>180000</t>
  </si>
  <si>
    <t>-0.7805</t>
  </si>
  <si>
    <t>22AE9</t>
  </si>
  <si>
    <t>Ndertime</t>
  </si>
  <si>
    <t>22AE901 - Ndertim godine e re</t>
  </si>
  <si>
    <t>Ndertim godine e re</t>
  </si>
  <si>
    <t>23862000</t>
  </si>
  <si>
    <t>73327000</t>
  </si>
  <si>
    <t>2.073</t>
  </si>
  <si>
    <t>22AE902 - Projekte</t>
  </si>
  <si>
    <t>2</t>
  </si>
  <si>
    <t>3</t>
  </si>
  <si>
    <t>1500000</t>
  </si>
  <si>
    <t>5000000</t>
  </si>
  <si>
    <t>22000000</t>
  </si>
  <si>
    <t>1666666.67</t>
  </si>
  <si>
    <t>5500000</t>
  </si>
  <si>
    <t>0.5</t>
  </si>
  <si>
    <t>0.3333</t>
  </si>
  <si>
    <t>2.3333</t>
  </si>
  <si>
    <t>3.4</t>
  </si>
  <si>
    <t>-0.3333</t>
  </si>
  <si>
    <t>2.3</t>
  </si>
  <si>
    <t>Rikonstruksion dhe shtese kati</t>
  </si>
  <si>
    <t>Rikonstruksion godine</t>
  </si>
  <si>
    <t>Nr</t>
  </si>
  <si>
    <t>10030000</t>
  </si>
  <si>
    <t>3343333.33</t>
  </si>
  <si>
    <t>-0.6667</t>
  </si>
  <si>
    <t>-0.8804</t>
  </si>
  <si>
    <t>-0.6411</t>
  </si>
  <si>
    <t xml:space="preserve">Shtese kati </t>
  </si>
  <si>
    <t>68103000</t>
  </si>
  <si>
    <t>45000000</t>
  </si>
  <si>
    <t>-0.3392</t>
  </si>
  <si>
    <t xml:space="preserve">Totali shpenzimeve të Programit </t>
  </si>
  <si>
    <t>604 - Transferta Korente të Brendshme</t>
  </si>
  <si>
    <t xml:space="preserve">Drejtuesi i ekipit </t>
  </si>
  <si>
    <t>Emri</t>
  </si>
  <si>
    <t>të menaxhimit të programit</t>
  </si>
  <si>
    <t>Nënshkrimi</t>
  </si>
  <si>
    <t xml:space="preserve">Koordinatori i GMS/ Nëpunësi </t>
  </si>
  <si>
    <t>Titullari i institucionit / Ministri</t>
  </si>
  <si>
    <t>Data</t>
  </si>
  <si>
    <t>0.1667</t>
  </si>
  <si>
    <t>3500000</t>
  </si>
  <si>
    <t>10500000</t>
  </si>
  <si>
    <t>9000000</t>
  </si>
  <si>
    <t xml:space="preserve">Blerje mjete motorike </t>
  </si>
  <si>
    <t xml:space="preserve">23AC101 - Blerje mjete motorike </t>
  </si>
  <si>
    <t>23AC1</t>
  </si>
  <si>
    <t>-0.2021</t>
  </si>
  <si>
    <t>4500000</t>
  </si>
  <si>
    <t>5640000</t>
  </si>
  <si>
    <t>Numer institucioni</t>
  </si>
  <si>
    <t>Do realizohet blerja e pajisjeve elektronike</t>
  </si>
  <si>
    <t>M290072 - Pajisje elektronike</t>
  </si>
  <si>
    <t>Orendi/Pajisje/Mjete (001-29-01110)</t>
  </si>
  <si>
    <t>18AD7</t>
  </si>
  <si>
    <t>-0.0062</t>
  </si>
  <si>
    <t>-0.0037</t>
  </si>
  <si>
    <t>-0.0022</t>
  </si>
  <si>
    <t>0.0044</t>
  </si>
  <si>
    <t>-0.0004</t>
  </si>
  <si>
    <t>0.004</t>
  </si>
  <si>
    <t>0.0081</t>
  </si>
  <si>
    <t>609082.56</t>
  </si>
  <si>
    <t>612862.3</t>
  </si>
  <si>
    <t>615122.64</t>
  </si>
  <si>
    <t>457421000</t>
  </si>
  <si>
    <t>458421000</t>
  </si>
  <si>
    <t>456421000</t>
  </si>
  <si>
    <t>456621000</t>
  </si>
  <si>
    <t>751</t>
  </si>
  <si>
    <t>748</t>
  </si>
  <si>
    <t>742</t>
  </si>
  <si>
    <t>Numër vendimesh</t>
  </si>
  <si>
    <t>Vendimarrja e Këshillit të Lartë Gjyqësor</t>
  </si>
  <si>
    <t>92901AB - Vendime të miratuara</t>
  </si>
  <si>
    <t>Jo-projekte (001-29-01110)</t>
  </si>
  <si>
    <t>92901</t>
  </si>
  <si>
    <t xml:space="preserve">               98.36</t>
  </si>
  <si>
    <t xml:space="preserve">                       98.23</t>
  </si>
  <si>
    <t xml:space="preserve">        98.22        </t>
  </si>
  <si>
    <t>96</t>
  </si>
  <si>
    <t>Numri i akteve të miratuara nga KLGJ, kundrejt projektakteve të propozuara në Këshill</t>
  </si>
  <si>
    <t xml:space="preserve">                 71 </t>
  </si>
  <si>
    <t xml:space="preserve">                  70</t>
  </si>
  <si>
    <t xml:space="preserve">                   69.5</t>
  </si>
  <si>
    <t>70</t>
  </si>
  <si>
    <t>Numri i magjistratëve të vlerësuar (etiko-profesional), kundrejt vlerësimeve të programuara</t>
  </si>
  <si>
    <t>32</t>
  </si>
  <si>
    <t>25</t>
  </si>
  <si>
    <t>45</t>
  </si>
  <si>
    <t>Perqindja e grave ne pozicione drejtuese ndaj totalit te posteve drejtuese</t>
  </si>
  <si>
    <t>KLGJ do te angazhohet ne vendosjen e standarteve te larta te kapaciteteve njerezore dhe institucionale te saj si dhe per permiresimin e performances se gjyqesorit ne te tre nivelet.</t>
  </si>
  <si>
    <t>88</t>
  </si>
  <si>
    <t>87</t>
  </si>
  <si>
    <t>86</t>
  </si>
  <si>
    <t>85</t>
  </si>
  <si>
    <t>Vendimarrja e KLGJ sipas funksioneve te percaktuara ne ligj dhe vleresimi etiko-profesional i magjistrateve</t>
  </si>
  <si>
    <t>Permiresimi i sistemit gjyqesor nepermjet vendimmarrjes se Keshillit lidhur me miratimin e akteve nenligjore ne zbatim te ligjeve qe perbejne paketen e reformes ne drejtesi si dhe sigurimin e burimeve dhe kapaciteteve financiare te nevojshme</t>
  </si>
  <si>
    <t>Ky Program synon garantimin e funksionimit normal të aktivitetit të Këshillit të Lartë Gjyqësor, duke forcuar pavarësinë, efikasitetin, trasparencën, me qëllim që gjyqsori të meritojë besimin e publikut.</t>
  </si>
  <si>
    <t>29</t>
  </si>
  <si>
    <t>Këshilli i Lartë Gjyqësor</t>
  </si>
  <si>
    <t>-0.1579</t>
  </si>
  <si>
    <t>-0.0625</t>
  </si>
  <si>
    <t>-0.005</t>
  </si>
  <si>
    <t>0.1875</t>
  </si>
  <si>
    <t>0.0667</t>
  </si>
  <si>
    <t>528368.42</t>
  </si>
  <si>
    <t>627437.5</t>
  </si>
  <si>
    <t>669266.67</t>
  </si>
  <si>
    <t>20078000</t>
  </si>
  <si>
    <t>20178000</t>
  </si>
  <si>
    <t>38</t>
  </si>
  <si>
    <t>30</t>
  </si>
  <si>
    <t>Numër aktesh te miratuara</t>
  </si>
  <si>
    <t>Sigurimi i funksionimit efektiv të sistemeve të teknologjisë së përpunimit të informacionit dhe të dhënave.</t>
  </si>
  <si>
    <t>92903AB - Akte te miratuara</t>
  </si>
  <si>
    <t>Jo-projekte (001-29-01140)</t>
  </si>
  <si>
    <t>92903</t>
  </si>
  <si>
    <t>74</t>
  </si>
  <si>
    <t>72</t>
  </si>
  <si>
    <t>Miratimi i akteve rregullatore per digjitalizimin e sistemit te drejtesise</t>
  </si>
  <si>
    <t>Angazihimi i  QTI per garantimin e arritjes se standarteve te BE, per teknologjine e informacionit dhe komunikimit.</t>
  </si>
  <si>
    <t>Permiresimi i sistemeve te teknologjise se informacionit ne sistemin e drejtesise.</t>
  </si>
  <si>
    <t>Percaktimi i prioriteteve, politikave dhe standarteve, ne lidhje me sistemet e teknologjise se informacionit, ne sistemin e drejtesise.</t>
  </si>
  <si>
    <t>Mbështetje për teknologjinë e sistemit të drejtësisë</t>
  </si>
  <si>
    <t>01140</t>
  </si>
  <si>
    <t>-0.6695</t>
  </si>
  <si>
    <t>1.36</t>
  </si>
  <si>
    <t>39000000</t>
  </si>
  <si>
    <t>118000000</t>
  </si>
  <si>
    <t>50000000</t>
  </si>
  <si>
    <t>Nr. Projekte</t>
  </si>
  <si>
    <t xml:space="preserve">Blerje paisje dhe software, si edhe implementim i standardeve dhe politikave në kuadër të sigurisë kibernetike </t>
  </si>
  <si>
    <t>24AI401 - Programe software për sigurinë kibernetike</t>
  </si>
  <si>
    <t>Programe software për sigurinë kibernetike</t>
  </si>
  <si>
    <t>24AI4</t>
  </si>
  <si>
    <t>-0.4454</t>
  </si>
  <si>
    <t>-0.3121</t>
  </si>
  <si>
    <t>-0.7227</t>
  </si>
  <si>
    <t>0.0932</t>
  </si>
  <si>
    <t>-0.5</t>
  </si>
  <si>
    <t>108500000</t>
  </si>
  <si>
    <t>195650000</t>
  </si>
  <si>
    <t>284400000</t>
  </si>
  <si>
    <t>391300000</t>
  </si>
  <si>
    <t>568800000</t>
  </si>
  <si>
    <t>520300000</t>
  </si>
  <si>
    <t xml:space="preserve">numer programesh </t>
  </si>
  <si>
    <t xml:space="preserve">Programe per software </t>
  </si>
  <si>
    <t>21AC501 - Programe software per gjykatat</t>
  </si>
  <si>
    <t>Programe software per gjykatat</t>
  </si>
  <si>
    <t>21AC5</t>
  </si>
  <si>
    <t>-0.2852</t>
  </si>
  <si>
    <t>0.0722</t>
  </si>
  <si>
    <t>2080000</t>
  </si>
  <si>
    <t>2910000</t>
  </si>
  <si>
    <t>31200000</t>
  </si>
  <si>
    <t>29100000</t>
  </si>
  <si>
    <t>60300000</t>
  </si>
  <si>
    <t>15</t>
  </si>
  <si>
    <t>10</t>
  </si>
  <si>
    <t>numer institucionesh</t>
  </si>
  <si>
    <t>Blerje pajisje elektronike per gjykatat</t>
  </si>
  <si>
    <t>21AC401 - Blerje pajisje elektronike</t>
  </si>
  <si>
    <t>Blerje pajisje elektronike</t>
  </si>
  <si>
    <t>21AC4</t>
  </si>
  <si>
    <t>0.0133</t>
  </si>
  <si>
    <t>3.8095</t>
  </si>
  <si>
    <t>0.3511</t>
  </si>
  <si>
    <t>13.4286</t>
  </si>
  <si>
    <t>-0.816</t>
  </si>
  <si>
    <t>88700000</t>
  </si>
  <si>
    <t>87533333.33</t>
  </si>
  <si>
    <t>18200000</t>
  </si>
  <si>
    <t>354800000</t>
  </si>
  <si>
    <t>262600000</t>
  </si>
  <si>
    <t>98900000</t>
  </si>
  <si>
    <t>Numër Institucioni</t>
  </si>
  <si>
    <t>Rikonstruksion i pjeshëm, ndërhyrje përmirësuese dhe përshtatje ambjentesh në gjykata</t>
  </si>
  <si>
    <t>M290068 - Godina te Rikontruktuara</t>
  </si>
  <si>
    <t>5400000</t>
  </si>
  <si>
    <t>41000000</t>
  </si>
  <si>
    <t>Numër projektesh</t>
  </si>
  <si>
    <t>Hartimi i projekteve për ndërtimin e godinave të reja për gjykatat</t>
  </si>
  <si>
    <t>M290066 - Projekt zbatimi për godina</t>
  </si>
  <si>
    <t>Rikonstruksione</t>
  </si>
  <si>
    <t>18AE0</t>
  </si>
  <si>
    <t>3750000</t>
  </si>
  <si>
    <t>30000000</t>
  </si>
  <si>
    <t>8</t>
  </si>
  <si>
    <t>Numër automjetesh</t>
  </si>
  <si>
    <t>Do të blihen automjete per gjykatat</t>
  </si>
  <si>
    <t>M290075 - Blerje mjetesh motorike</t>
  </si>
  <si>
    <t>18AD9</t>
  </si>
  <si>
    <t>17.8099</t>
  </si>
  <si>
    <t>40.3818</t>
  </si>
  <si>
    <t>1.2</t>
  </si>
  <si>
    <t>20690909.09</t>
  </si>
  <si>
    <t>1100000</t>
  </si>
  <si>
    <t>227600000</t>
  </si>
  <si>
    <t>55000000</t>
  </si>
  <si>
    <t>11</t>
  </si>
  <si>
    <t>Do furnizohen gjykatat me pajisje dhe mobilje për zyra dhe salla gjyqi</t>
  </si>
  <si>
    <t>18AD801 - Mobilje dhe pajisje</t>
  </si>
  <si>
    <t>Orendi/Pajisje/Mjete</t>
  </si>
  <si>
    <t>18AD8</t>
  </si>
  <si>
    <t>-0.0028</t>
  </si>
  <si>
    <t>-0.007</t>
  </si>
  <si>
    <t>0.0087</t>
  </si>
  <si>
    <t>-0.0019</t>
  </si>
  <si>
    <t>0.0114</t>
  </si>
  <si>
    <t>0.007</t>
  </si>
  <si>
    <t>36653.01</t>
  </si>
  <si>
    <t>36754.17</t>
  </si>
  <si>
    <t>37011.92</t>
  </si>
  <si>
    <t>4849560000</t>
  </si>
  <si>
    <t>4807960000</t>
  </si>
  <si>
    <t>4817160000</t>
  </si>
  <si>
    <t>132310</t>
  </si>
  <si>
    <t>130814</t>
  </si>
  <si>
    <t>129903</t>
  </si>
  <si>
    <t>Numër çështjesh</t>
  </si>
  <si>
    <t>Realizimi i proceseve gjyqësore nga gjyqtarët dhe stafi mbështetës</t>
  </si>
  <si>
    <t>92902AA - Çështje të gjykuara</t>
  </si>
  <si>
    <t>Jo-projekte (001-29-03310)</t>
  </si>
  <si>
    <t>92902</t>
  </si>
  <si>
    <t>84</t>
  </si>
  <si>
    <t>82</t>
  </si>
  <si>
    <t>80</t>
  </si>
  <si>
    <t>Rritja e kapaciteteve të infrastrukturës IT lidhur me menaxhimin e rrezikut të sigurisë kibernetike</t>
  </si>
  <si>
    <t>37</t>
  </si>
  <si>
    <t>36</t>
  </si>
  <si>
    <t>35</t>
  </si>
  <si>
    <t>63</t>
  </si>
  <si>
    <t>Numri i grave ne pozicione drejtuese ndaj totalit te posteve drejtuese</t>
  </si>
  <si>
    <t>52</t>
  </si>
  <si>
    <t>51</t>
  </si>
  <si>
    <t>50</t>
  </si>
  <si>
    <t>49</t>
  </si>
  <si>
    <t>Perqindja e magjistrateve femra kundrejt totalit te magjistrateve</t>
  </si>
  <si>
    <t>67</t>
  </si>
  <si>
    <t>66</t>
  </si>
  <si>
    <t>Vleresimi dhe permiresimi i infrastruktures gjyqesore (ndertesa, mjedise pune), per te garantuar standarde bashkekohore ne permbushje e detyrave kushtetuesedhe ofrimin dinjitoz te sherbimit per publiku.</t>
  </si>
  <si>
    <t>97.5</t>
  </si>
  <si>
    <t>97</t>
  </si>
  <si>
    <t>95</t>
  </si>
  <si>
    <t>Permiresimi, ose ngritja e sistemeve te teknologjise se informacionit, te cilat permbushin standardet nderkombetare dhe rrisin efikasitetin ne ofrimin e sherbimeve, sipas ritmeve te ndryshimeve teknologjike.r</t>
  </si>
  <si>
    <t>Te permiresohet ofrimi i sherbimeve, permes novacionit dhe forcimit te strukturave dhe sistemeve te teknologjise, qe zhvillojne koherencen, efikasitetin dhe efektshmerine institucionale.</t>
  </si>
  <si>
    <t>Rritja e nivelit te sherbimit te ofruar nepermjet nje sistemi funksional, efikas, te mireadministruar dhe qe funksion ne shkallen me te larte te integritetit.</t>
  </si>
  <si>
    <t>Ofrimi efikas i sherbimeve dhe pune me e mire ne gjykatat  e 3 niveleve</t>
  </si>
  <si>
    <t>Ky program synon ofrimin efikas të shërbimeve dhe funksionim më të mirë të gjykatave, të shërbimeve gjyqësore dhe përmirësimit të infrastrukturës, nëpërmjet mbështetjes buxhetore, me qëllim sjelljen e tyre në parametrat dhe cilësinë e performancës së ngjashme me vendet e BE.</t>
  </si>
  <si>
    <t>03310</t>
  </si>
  <si>
    <t>Buxheti Gjyqësor</t>
  </si>
  <si>
    <t>25000</t>
  </si>
  <si>
    <t>20</t>
  </si>
  <si>
    <t>numer titujsh te rinj</t>
  </si>
  <si>
    <t>Shtimi i fondit te librave profesionale te bibliotekes se gjykates me tituj te rinj te botimeve profesionale te jurisprudences kushtetuese</t>
  </si>
  <si>
    <t>Biblioteke e pasuruar</t>
  </si>
  <si>
    <t>Biblioteke/Libra</t>
  </si>
  <si>
    <t>18AG1</t>
  </si>
  <si>
    <t>-0.4318</t>
  </si>
  <si>
    <t>4400000</t>
  </si>
  <si>
    <t>numer</t>
  </si>
  <si>
    <t>Blerje pajisjesh informatike</t>
  </si>
  <si>
    <t>18AG003 - Blerje pajisjesh informatike</t>
  </si>
  <si>
    <t>333333.33</t>
  </si>
  <si>
    <t>1000000</t>
  </si>
  <si>
    <t>Kompletimi i ambienteve te punes me  mjetet pajisjet e nevojshme te punes</t>
  </si>
  <si>
    <t>M300004 - Pajisje per zyre</t>
  </si>
  <si>
    <t>18AG0</t>
  </si>
  <si>
    <t>0.0041</t>
  </si>
  <si>
    <t>-0.0089</t>
  </si>
  <si>
    <t>452727.27</t>
  </si>
  <si>
    <t>449090.91</t>
  </si>
  <si>
    <t>447272.73</t>
  </si>
  <si>
    <t>249000000</t>
  </si>
  <si>
    <t>247000000</t>
  </si>
  <si>
    <t>246000000</t>
  </si>
  <si>
    <t>248200000</t>
  </si>
  <si>
    <t>550</t>
  </si>
  <si>
    <t>Numer vendimesh</t>
  </si>
  <si>
    <t>Realizimi i proçeseve gjyqsore, te drejta dhe te hapura ne mbrojtje te kushtetutes dhe lirive e te drejtave themelore te njeriut.</t>
  </si>
  <si>
    <t>93001AA - Vendime të marra</t>
  </si>
  <si>
    <t>Jo-projekte (001-30-03320)</t>
  </si>
  <si>
    <t>93001</t>
  </si>
  <si>
    <t>57%</t>
  </si>
  <si>
    <t>raporti i numrit te drejtueseve femra, kundrejt nr total te pozicioneve drejtuese</t>
  </si>
  <si>
    <t>63%</t>
  </si>
  <si>
    <t>Raporti i numrit te gjyqtareve femra me nr total te gjyqtareve</t>
  </si>
  <si>
    <t>100%</t>
  </si>
  <si>
    <t>Raporti i numrit te vendimeve te dhena, brenda afatit ligjor me numrin e vendimeve gjithsej</t>
  </si>
  <si>
    <t>99%</t>
  </si>
  <si>
    <t>98%</t>
  </si>
  <si>
    <t>Raporti i numrit te vendimeve me numrin e kerkesave te paraqitura per gjykim</t>
  </si>
  <si>
    <t>Fuqizimi i funksionit menaxhues për implementimin e sukseshëm të programit, konform kërkesave të kuadrit ligjor në fuqi per shqyrtimin e kërkesave dhe dhenien e vendimeve  gjyqesore te drejta, transparente e në afatet ligjore</t>
  </si>
  <si>
    <t>Vendimmarrje gjyqesore e drejte, transparente e dhene brenda afateve ligjore.</t>
  </si>
  <si>
    <t>Garantimi i respektimit te Kushtetutës dhe interpretimit përfundimtar të saj. Gjykata Kushtetuese si nje organ kushtetues i pavarur kontribuon per forcimin e shtetit te se drejtes, nepermjet vendimmarrjes per ndertimin e nje shteti te lire, demokratik e paqedashes, duke garantuar respektimin e te drejtave kushtetuese te çdo shtetasi, zgjidhjen e mosmarrëveshjeve kushtetuese, ne konfliktin e kompetencave ndermjet pushteteve, pajtueshmërinë e marrëveshjeve ndërkombëtare me Kushtetutën, pajtueshmërinë e akteve normative të organeve qëndrore dhe vendore me Kushtetutën dhe me marrëveshjet ndërkombëtare, kushtetueshmërinë e partive, organizatave të tjera politike, si dhe të veprimtarisë së tyre etj.</t>
  </si>
  <si>
    <t>Realizimi i veprimtarise gjyqsore kushtetuese per garantimin e respektimit te Kushtetutës dhe interpretimit përfundimtar të saj, zgjidhja e mosmarrëveshjeve kushtetuese, në lidhje me ndarjen e pushteteve, ankesat e individëve, lidhur  me cënimin e të drejtave kushtetuese, etj. nepermjet nje proçesi te drejte ligjor dhe transparent</t>
  </si>
  <si>
    <t>03320</t>
  </si>
  <si>
    <t>Veprimtaria gjyqësore kushtetuese</t>
  </si>
  <si>
    <t>Gjykata Kushtetuese</t>
  </si>
  <si>
    <t>Pajisje informatike( kompjuter,printer,skaner,sistem monitorimi video,sist.audio konference,skaner sigurie ,sist. hyrje-dalje biometrie, etj)</t>
  </si>
  <si>
    <t>18CK901 - Pajisje informatike te blera</t>
  </si>
  <si>
    <t>Pajisje informatike te blera</t>
  </si>
  <si>
    <t>18CK9</t>
  </si>
  <si>
    <t>-0.1346</t>
  </si>
  <si>
    <t>0.0097</t>
  </si>
  <si>
    <t>595951.43</t>
  </si>
  <si>
    <t>688610</t>
  </si>
  <si>
    <t>1032915</t>
  </si>
  <si>
    <t>208583000</t>
  </si>
  <si>
    <t>206583000</t>
  </si>
  <si>
    <t>350</t>
  </si>
  <si>
    <t>300</t>
  </si>
  <si>
    <t>200</t>
  </si>
  <si>
    <t>nr vendimesh</t>
  </si>
  <si>
    <t>Miratimi i akteve nenligjore ne zbatim te ligjeve, miratim i akteve per rregullimin e procedurave te brendshme, emerim dhe shkarkim i prokuroreve, miratim i rregullave per funksionimin e KLP-se etj.</t>
  </si>
  <si>
    <t>93501AA - Vendime te marra nga Keshilli</t>
  </si>
  <si>
    <t>Jo-projekte (001-35-01110)</t>
  </si>
  <si>
    <t>93501</t>
  </si>
  <si>
    <t>Numri i magjistrateve te emeruar,transferuar, kundrejt totalit te tyre</t>
  </si>
  <si>
    <t>Magjistrate te vleresuar kundrejt totalit te tyre</t>
  </si>
  <si>
    <t>400</t>
  </si>
  <si>
    <t>Akte nenligjore te miratuara nga KLP kundrejt vendimeve te marra</t>
  </si>
  <si>
    <t>Keshilli i Larte i Prokurorise do te garantoje pavaresine e aktivitetit te tij, si dhe permiresimin e veprimtarise se prokurorise nepermjet vendimarrjes.</t>
  </si>
  <si>
    <t>% e grave ne poste drejtuese te institucionit ndaj totalit te posteve drejtuese</t>
  </si>
  <si>
    <t>Miratimi I akteve nenligjore ne zbatim te ligjeve, miratim I akteve per rregullimin e procedurave te brendshme , emerim dhe shkarkim i prokuroreve, miratim I rregullave per funksionimin e KLP-se,etj.</t>
  </si>
  <si>
    <t>Funksionimi mbi bazen e standarteve me te mira te vendeve te BE-se, i aktivitetit te Keshillit te Larte te Prokurorise , si dhe planifikimi dhe administrimi me eficence i fondeve buxhetore ,me qellim arritjen e objektivave te caktuara nga KLP.</t>
  </si>
  <si>
    <t>Veprimtaria e KLP</t>
  </si>
  <si>
    <t>Keshilli i Larte i Prokurorise</t>
  </si>
  <si>
    <t>-0.157</t>
  </si>
  <si>
    <t>1.1667</t>
  </si>
  <si>
    <t>4383455.8</t>
  </si>
  <si>
    <t>5200000</t>
  </si>
  <si>
    <t>43834558</t>
  </si>
  <si>
    <t>52000000</t>
  </si>
  <si>
    <t>24000000</t>
  </si>
  <si>
    <t xml:space="preserve">Kosto per sisteme dhe infrastrukture TIK </t>
  </si>
  <si>
    <t xml:space="preserve">24AH901 - Kosto per sisteme dhe infrastrukture TIK </t>
  </si>
  <si>
    <t>Sisteme dhe Infrastrukture TIK</t>
  </si>
  <si>
    <t>24AH9</t>
  </si>
  <si>
    <t>-0.1098</t>
  </si>
  <si>
    <t>0.0683</t>
  </si>
  <si>
    <t>0.2</t>
  </si>
  <si>
    <t>1123308.84</t>
  </si>
  <si>
    <t>60000000</t>
  </si>
  <si>
    <t>56165442</t>
  </si>
  <si>
    <t>60</t>
  </si>
  <si>
    <t>nr</t>
  </si>
  <si>
    <t xml:space="preserve">Blerje pajisje Operacionale dhe Pajisje e Sisteme te Teknikes Operative </t>
  </si>
  <si>
    <t xml:space="preserve">19AA606 - Blerje pajisje Operacionale dhe Pajisje e Sisteme te Teknikes Operative </t>
  </si>
  <si>
    <t>-0.1667</t>
  </si>
  <si>
    <t>-0.7265</t>
  </si>
  <si>
    <t>1.416</t>
  </si>
  <si>
    <t>400000</t>
  </si>
  <si>
    <t>1462549.88</t>
  </si>
  <si>
    <t>40000000</t>
  </si>
  <si>
    <t>146254988</t>
  </si>
  <si>
    <t>60537000</t>
  </si>
  <si>
    <t>120</t>
  </si>
  <si>
    <t>100</t>
  </si>
  <si>
    <t>Blerje paisje elektronike</t>
  </si>
  <si>
    <t>19AA605 - Blerje paisje elektronike</t>
  </si>
  <si>
    <t>-0.125</t>
  </si>
  <si>
    <t>0.1429</t>
  </si>
  <si>
    <t>4285714.29</t>
  </si>
  <si>
    <t>35000000</t>
  </si>
  <si>
    <t>7</t>
  </si>
  <si>
    <t>Blerje Autovetura</t>
  </si>
  <si>
    <t>19AA604 - Blerje Autovetura</t>
  </si>
  <si>
    <t>0.6667</t>
  </si>
  <si>
    <t>0.8395</t>
  </si>
  <si>
    <t>-0.7669</t>
  </si>
  <si>
    <t>666666.67</t>
  </si>
  <si>
    <t>217450.12</t>
  </si>
  <si>
    <t>80000000</t>
  </si>
  <si>
    <t>21745012</t>
  </si>
  <si>
    <t>93293570</t>
  </si>
  <si>
    <t>Blerje pajisje te tjera zyre</t>
  </si>
  <si>
    <t>19AA603 - Blerje pajisje te tjera zyre</t>
  </si>
  <si>
    <t>Blerje pajisje Administrative</t>
  </si>
  <si>
    <t>19AA6</t>
  </si>
  <si>
    <t>-0.0373</t>
  </si>
  <si>
    <t>-0.04</t>
  </si>
  <si>
    <t>0.0012</t>
  </si>
  <si>
    <t>-0.0006</t>
  </si>
  <si>
    <t>0.04</t>
  </si>
  <si>
    <t>0.0417</t>
  </si>
  <si>
    <t>6429280.77</t>
  </si>
  <si>
    <t>6678452</t>
  </si>
  <si>
    <t>6956720.83</t>
  </si>
  <si>
    <t>1671613000</t>
  </si>
  <si>
    <t>1669613000</t>
  </si>
  <si>
    <t>1670611790</t>
  </si>
  <si>
    <t>260</t>
  </si>
  <si>
    <t>250</t>
  </si>
  <si>
    <t>240</t>
  </si>
  <si>
    <t>Numer</t>
  </si>
  <si>
    <t>Dosje te perfunduara</t>
  </si>
  <si>
    <t>94101AB - Dosje te perfunduara</t>
  </si>
  <si>
    <t>Jo-projekte (001-41-03390)</t>
  </si>
  <si>
    <t>94101</t>
  </si>
  <si>
    <t>60%</t>
  </si>
  <si>
    <t>52%</t>
  </si>
  <si>
    <t>51%</t>
  </si>
  <si>
    <t>50%</t>
  </si>
  <si>
    <t>78%</t>
  </si>
  <si>
    <t>75%</t>
  </si>
  <si>
    <t>70%</t>
  </si>
  <si>
    <t>Raporti midis numrit të personave të gjykuar kundrejt atyre të regjistruar.</t>
  </si>
  <si>
    <t>55%</t>
  </si>
  <si>
    <t>45%</t>
  </si>
  <si>
    <t>Raporti midis numrit të çështjeve të dërguara për gjykim kundrejt atyre të përfunduara.</t>
  </si>
  <si>
    <t>67%</t>
  </si>
  <si>
    <t>65%</t>
  </si>
  <si>
    <t>Raporti midis numrit të çështjeve të përfunduara kundrejt atyre të regjistruara.</t>
  </si>
  <si>
    <t>"Rritja e efektivitetit të hetimit mbi pastrimin e produkteve dhe aseteve kriminale, mbi krimin financiar në përgjithësi dhe vënia përpara përgjegjësisë penale e kujtdo që shkel ligjin. "</t>
  </si>
  <si>
    <t>97%</t>
  </si>
  <si>
    <t>95%</t>
  </si>
  <si>
    <t>Rritja e nivelit të shërbimit të ofruar nëpërmjet një sistemi funksional, efikas, të mirëadministruar dhe që funksionon në shkallën më të lartë të integritetit.</t>
  </si>
  <si>
    <t>Garantimi i respektimit te Kushtetutës, forcimit të shtetit të së drejtës, nepermjet vënies para drejtësisë të çdo vepre penale të korrupsionit dhe krimit të organizuar në mënyrë sa më efikase dhe të pavarur nga çdo ndikim i paligjshëm.</t>
  </si>
  <si>
    <t>Veprimtaria e SPAK</t>
  </si>
  <si>
    <t>03390</t>
  </si>
  <si>
    <t>41</t>
  </si>
  <si>
    <t>Prokuroria e Posaçme Kundër Korrupsionit dhe Krimit të Organizuar</t>
  </si>
  <si>
    <t>10000</t>
  </si>
  <si>
    <t>Blerje libra</t>
  </si>
  <si>
    <t>M550005 - Libra te blere</t>
  </si>
  <si>
    <t>18AI8</t>
  </si>
  <si>
    <t>0.0104</t>
  </si>
  <si>
    <t>707250</t>
  </si>
  <si>
    <t>2829000</t>
  </si>
  <si>
    <t>2800000</t>
  </si>
  <si>
    <t>Nr. botimesh</t>
  </si>
  <si>
    <t>Botime te tjera</t>
  </si>
  <si>
    <t>95501AD - Botime te tjera</t>
  </si>
  <si>
    <t>550000</t>
  </si>
  <si>
    <t>1650000</t>
  </si>
  <si>
    <t>Botimi i periodikeve," Magjistrati" &amp; revista "Jeta Juridike"</t>
  </si>
  <si>
    <t>95501AC - Botimi i periodikeve," Magjistrati" &amp; revista "Jeta Juridike"</t>
  </si>
  <si>
    <t>Jo-projekte (001-55-09820)</t>
  </si>
  <si>
    <t>95501</t>
  </si>
  <si>
    <t>9</t>
  </si>
  <si>
    <t>% e nr te autoreve te huaj</t>
  </si>
  <si>
    <t>57</t>
  </si>
  <si>
    <t>% e nr te autoreve me tituj e grada shkencore</t>
  </si>
  <si>
    <t>55</t>
  </si>
  <si>
    <t>% e nr. te magjistrateve si autor shkrimesh</t>
  </si>
  <si>
    <t>Konsolidimi i veprimtarisë kërkimore-shkencore, botimeve dhe publikimeve në fusha të ndryshme juridike, për krijimin gradual të një qëndre burimore për të drejtën e BE, si dhe rritja e përmirësimi i kapaciteteve institucionale nëpërmjet ndërtimit të një godine të re dhe bashkëkohore për Shkollën e Magjistraturës.</t>
  </si>
  <si>
    <t>0.2662</t>
  </si>
  <si>
    <t>168100</t>
  </si>
  <si>
    <t>30258000</t>
  </si>
  <si>
    <t>23896000</t>
  </si>
  <si>
    <t>180</t>
  </si>
  <si>
    <t>Nr. sesionesh</t>
  </si>
  <si>
    <t>Sesione trajnuese per magjistratë,avokat shteti,ndihëmesa ligjor dhe kancelare ne detyre.</t>
  </si>
  <si>
    <t>95501AB - Sesione trajnuese per magjistratë,avokat shteti,ndihëmesa ligjor dhe kancelare ne detyre.</t>
  </si>
  <si>
    <t>% e numrit te pjesemarreseve  meshkuj te trajnuar</t>
  </si>
  <si>
    <t>40</t>
  </si>
  <si>
    <t>% e numrit te pjesemarreseve  femra te trajnuara</t>
  </si>
  <si>
    <t>%  e numrit te sesioneve trajnuese per magjistrate e te tjere</t>
  </si>
  <si>
    <t>% e numrit te  te trajnuarve</t>
  </si>
  <si>
    <t>Konsolidimi i Programit të  Formimit/Trajnimit Vazhdues të magjistratëve në detyrë, të avokatëve të shtetit në detyrë dhe këshilltar/ndihmës ligjor e kancelarë që punojnë në gjykata dhe prokurori nëpërmjet zhvillimit të sesioneve trajnuese për të gjitha këto kategori</t>
  </si>
  <si>
    <t>-0.0207</t>
  </si>
  <si>
    <t>0.0126</t>
  </si>
  <si>
    <t>8657000</t>
  </si>
  <si>
    <t>8840000</t>
  </si>
  <si>
    <t>8730000</t>
  </si>
  <si>
    <t>Blerje softe informatike profesionale</t>
  </si>
  <si>
    <t>18AI503 - Softe informatike profesionale te blera</t>
  </si>
  <si>
    <t>13005.99</t>
  </si>
  <si>
    <t>2172000</t>
  </si>
  <si>
    <t>167</t>
  </si>
  <si>
    <t>Blerje orendi</t>
  </si>
  <si>
    <t>M550003 - Orendi te blera</t>
  </si>
  <si>
    <t>0.191</t>
  </si>
  <si>
    <t>0.7962</t>
  </si>
  <si>
    <t>0.0373</t>
  </si>
  <si>
    <t>-0.8209</t>
  </si>
  <si>
    <t>-0.129</t>
  </si>
  <si>
    <t>188259.26</t>
  </si>
  <si>
    <t>158064.52</t>
  </si>
  <si>
    <t>88000</t>
  </si>
  <si>
    <t>5083000</t>
  </si>
  <si>
    <t>4900000</t>
  </si>
  <si>
    <t>2728000</t>
  </si>
  <si>
    <t>15228000</t>
  </si>
  <si>
    <t>27</t>
  </si>
  <si>
    <t>31</t>
  </si>
  <si>
    <t>M550001 - Pajisje elektronike te blera</t>
  </si>
  <si>
    <t>Blerje paisje</t>
  </si>
  <si>
    <t>18AI5</t>
  </si>
  <si>
    <t>-0.0238</t>
  </si>
  <si>
    <t>0.0113</t>
  </si>
  <si>
    <t>0.0361</t>
  </si>
  <si>
    <t>0.0025</t>
  </si>
  <si>
    <t>-0.0183</t>
  </si>
  <si>
    <t>0.0614</t>
  </si>
  <si>
    <t>-0.0087</t>
  </si>
  <si>
    <t>1841462.81</t>
  </si>
  <si>
    <t>1886421.05</t>
  </si>
  <si>
    <t>1865365.22</t>
  </si>
  <si>
    <t>445634000</t>
  </si>
  <si>
    <t>430104000</t>
  </si>
  <si>
    <t>429034000</t>
  </si>
  <si>
    <t>437025000</t>
  </si>
  <si>
    <t>242</t>
  </si>
  <si>
    <t>228</t>
  </si>
  <si>
    <t>230</t>
  </si>
  <si>
    <t>Nr. kandidatësh</t>
  </si>
  <si>
    <t>Student qe ndjekin ciklin e programit mesimor</t>
  </si>
  <si>
    <t>95501AA - Student qe ndjekin ciklet e programeve mesimor</t>
  </si>
  <si>
    <t>% e personelit  meshkuj te rekrutuar rishtazi</t>
  </si>
  <si>
    <t>% e personelit femra te rekrutuar rishtazi</t>
  </si>
  <si>
    <t>99</t>
  </si>
  <si>
    <t>98</t>
  </si>
  <si>
    <t>% e nr te kandidateve per magjistrate  me vleresim shkelqyer</t>
  </si>
  <si>
    <t>% e Kurikulave  të përmiresuara</t>
  </si>
  <si>
    <t>Realizimi i procesit te  Rekrutimit dhe mesimdhenies se kandidateve per magjistrate,avokate shteti/ndihmes e keshilltare ligjor si dhe kancelareve.</t>
  </si>
  <si>
    <t>% e nr te botimeve</t>
  </si>
  <si>
    <t>% e nr. te kandidateve per magjistrate , avokate shteti, ndihmesa ligjore dhe kancelare te rekrutuar</t>
  </si>
  <si>
    <t>Konsolidimi i formimit profesional te magjistrateve , nëpërmjet rritjes profesionale të personelit të gjykatave dhe prokurorive në përputhje me standartet evropiane.</t>
  </si>
  <si>
    <t>Fusha e veprimit të këtij programi konsiston në planifikimin, menaxhimin dhe administrimin me efikasitet të fondeve buxhetore me qëllim realizimin e objektivave kryesore të tij, në lidhje me procesin e formimit fillestar dhe të vazhduar të magjistratëve, avokatë shteti, keshilltar/ndihmës ligjor, kancelar, si dhe në drejtim të punës kërkimore shkencore dhe botimeve.</t>
  </si>
  <si>
    <t>09820</t>
  </si>
  <si>
    <t>Veprimtaria Arsimore</t>
  </si>
  <si>
    <t>Shkolla e Magjistratures</t>
  </si>
  <si>
    <t>50000</t>
  </si>
  <si>
    <t>75000</t>
  </si>
  <si>
    <t>numer pajisjesh</t>
  </si>
  <si>
    <t>Pajisje informatike dhe zyre</t>
  </si>
  <si>
    <t>18AC301 - Pajisje informatike dhe zyre</t>
  </si>
  <si>
    <t>Blerje pajisjesh</t>
  </si>
  <si>
    <t>18AC3</t>
  </si>
  <si>
    <t>316933.33</t>
  </si>
  <si>
    <t>633866.67</t>
  </si>
  <si>
    <t>47540000</t>
  </si>
  <si>
    <t>150</t>
  </si>
  <si>
    <t>nr.aktesh</t>
  </si>
  <si>
    <t>Akte nënligjore të miratuara dhe ankime të trajtuara</t>
  </si>
  <si>
    <t>97301AC - Akte nënligjore të miratuara dhe ankime të trajtuara</t>
  </si>
  <si>
    <t>-0.0981</t>
  </si>
  <si>
    <t>-0.1348</t>
  </si>
  <si>
    <t>0.0308</t>
  </si>
  <si>
    <t>0.0094</t>
  </si>
  <si>
    <t>-0.3413</t>
  </si>
  <si>
    <t>2761500</t>
  </si>
  <si>
    <t>3061714.29</t>
  </si>
  <si>
    <t>3538666.67</t>
  </si>
  <si>
    <t>110460000</t>
  </si>
  <si>
    <t>107160000</t>
  </si>
  <si>
    <t>106160000</t>
  </si>
  <si>
    <t>161160000</t>
  </si>
  <si>
    <t>nr. zyrash</t>
  </si>
  <si>
    <t>Krijimi i kushteve optimale per administraten dhe antaret e KQZ</t>
  </si>
  <si>
    <t>97301AB - Ambiente pune të mirëmbajtura</t>
  </si>
  <si>
    <t>-0.0014</t>
  </si>
  <si>
    <t>1852705.26</t>
  </si>
  <si>
    <t>176007000</t>
  </si>
  <si>
    <t>176257000</t>
  </si>
  <si>
    <t>Nr.punonjesish</t>
  </si>
  <si>
    <t>Performanca e administrates ne funksion te realizimit te objektivave te institucionit, ne zbatim te kerkesave ligjore.</t>
  </si>
  <si>
    <t>97301AA - Administrate profesionale</t>
  </si>
  <si>
    <t>Jo-projekte (001-73-01610)</t>
  </si>
  <si>
    <t>97301</t>
  </si>
  <si>
    <t>Numri i rasteve te diskriminimit me baze gjinore ne institucion te trajtuara</t>
  </si>
  <si>
    <t>Nr.punonjesish te trajnuar kundrejt totalit</t>
  </si>
  <si>
    <t>Permiresimi  dhe sigurimi i kushteve optimale te punes dhe rritje e kapaciteteve profesionale te punonjesve</t>
  </si>
  <si>
    <t>Ligjet Zgjedhore, procedurat zgjedhore</t>
  </si>
  <si>
    <t>Perdorim me ekonomi, me efektivitet dhe eficence i burimeve njerezore, mjeteve monetare me qellim krijimin e kushteve sa me te mira te punes per trupen e KQZ-se dhe administraten e Komisionit Qendror te Zgjedhjeve</t>
  </si>
  <si>
    <t xml:space="preserve">Planifikimi, menaxhimi dhe administrimi i burimeve njerëzore, mjeteve monetare me qëllim përdorimin e tyre me efektivitet për realizimin e objektivave të Komisionit Qendror të Zgjedhjeve </t>
  </si>
  <si>
    <t>01610</t>
  </si>
  <si>
    <t>Veprimtaria administrative e institucionit</t>
  </si>
  <si>
    <t>73</t>
  </si>
  <si>
    <t>Komisioni Qendror i Zgjedhjeve</t>
  </si>
  <si>
    <t>11900000</t>
  </si>
  <si>
    <t>Leke</t>
  </si>
  <si>
    <t>Mbështetje për parlamentin dhe edukimin qytetar; mbështetje e KQZ-së” GRANT</t>
  </si>
  <si>
    <t>Infrastruktura TIK  Qendrore e Institucionit</t>
  </si>
  <si>
    <t>22AF7</t>
  </si>
  <si>
    <t>Bashki ku Implementohet votimi elektronik, numërimi elektronik dhe  sistemi elekronik i identifikimit të votuesve në zgjedhje.</t>
  </si>
  <si>
    <t>Garantimi i zgjedhjeve të lira dhe të ndershme, ku qytetarët të shprehin vullnetin e tyre të lirë, në bazë të një procesi të duhur administrativ, pa ndërhyrje politike dhe sipas standardeve</t>
  </si>
  <si>
    <t>KQZ synon caktimin  e  rregullave  për  përgatitjen,  zhvillimin,administrimin, mbikëqyrjen, si dhe shpalljen e rezultatit të zgjedhjeve për në Kuvendin eShqipërisë, për organet e qeverisjes vendore dhe referendumet.</t>
  </si>
  <si>
    <t>Pergatitja, mbikqyrja,drejtimi dhe verifikimi i te gjitha aspekteve qe kane te bejne me zgjedhjet dhe referendumet dhe shpallja e rezultatit te tyre</t>
  </si>
  <si>
    <t>01620</t>
  </si>
  <si>
    <t>Zgjedhjet e pergjithshme dhe lokale</t>
  </si>
  <si>
    <t>0.152</t>
  </si>
  <si>
    <t>120000</t>
  </si>
  <si>
    <t>104166.67</t>
  </si>
  <si>
    <t>500</t>
  </si>
  <si>
    <t>480</t>
  </si>
  <si>
    <t>metër katror</t>
  </si>
  <si>
    <t>Krijimi i kushteve dhe hapësirave për punonjësit e Institucionit, si dhe krijimi i kushteve sipas standarteve për sistemimin e arkivave të dokumentacionit, i cili ruhet pranë institucionit që nga krijimi i tij</t>
  </si>
  <si>
    <t>24AG302 - Shtesë kati dhe rikonstruksion i godinës së ILDKPKI</t>
  </si>
  <si>
    <t>Rikonstruksione dhe ndërtime të godinës</t>
  </si>
  <si>
    <t>24AG3</t>
  </si>
  <si>
    <t>1.5</t>
  </si>
  <si>
    <t>3000000</t>
  </si>
  <si>
    <t>Copë</t>
  </si>
  <si>
    <t>Blerje pajisje kompjuterike per permiresimin e infrastruktures Teknologji-Informacion, duke arritur plotësimin e nevojave te institucionit.</t>
  </si>
  <si>
    <t>18AC407 - Blerje paisje elektronike</t>
  </si>
  <si>
    <t>18AC4</t>
  </si>
  <si>
    <t>0.0163</t>
  </si>
  <si>
    <t>0.0074</t>
  </si>
  <si>
    <t>83360</t>
  </si>
  <si>
    <t>82026.67</t>
  </si>
  <si>
    <t>250080000</t>
  </si>
  <si>
    <t>246080000</t>
  </si>
  <si>
    <t>244280000</t>
  </si>
  <si>
    <t>3000</t>
  </si>
  <si>
    <t>Përfshin  sasinë e deklaratave te pasurive të të zgjedhurve dhe të nëpunësve publike të kontrolluara sipas llojeve.</t>
  </si>
  <si>
    <t>97601AA - Deklarata Pasurie te Kontrolluara</t>
  </si>
  <si>
    <t>Jo-projekte (001-76-01110)</t>
  </si>
  <si>
    <t>97601</t>
  </si>
  <si>
    <t>71%</t>
  </si>
  <si>
    <t>69%</t>
  </si>
  <si>
    <t>% e grave në poste drejtuese të institucionit ndaj totalit të posteve drejtuese</t>
  </si>
  <si>
    <t>90%</t>
  </si>
  <si>
    <t>85%</t>
  </si>
  <si>
    <t>80%</t>
  </si>
  <si>
    <t>Përmirësimi dhe forcimi i mëtejshëm i infrastrukturës TIK</t>
  </si>
  <si>
    <t>Rritje kapacitetesh/trajnime për autoritetet përgjegjëse prane institucioneve publike</t>
  </si>
  <si>
    <t>18</t>
  </si>
  <si>
    <t>Numri i rasteve të hetimeve administrative kundër korrupsionit</t>
  </si>
  <si>
    <t>4,100</t>
  </si>
  <si>
    <t>4,000</t>
  </si>
  <si>
    <t>3,500</t>
  </si>
  <si>
    <t>3,200</t>
  </si>
  <si>
    <t>Deklarata të dorëzuara/kontrolluara nëpërmjet sistemit elektronik</t>
  </si>
  <si>
    <t>Drejtimi dhe përmirësimi i politikave dhe të mekanizmave për kontrollin e vërtetësisë dhe saktësisë së pasurive, të parandalimit dhe shmangies së konfliktit të interesave, për verifikimin dhe hetimin administrativ ligjor më të kualifikuar të zyrtarëve, si instrumenta të rëndësishëm për luftën kundër korrupsionit</t>
  </si>
  <si>
    <t>Rritja e rolit të ILDKPKI në drejtim të parandalimit të konfliktit të interesit të zyrtarëve në ushtrimin e funksioneve</t>
  </si>
  <si>
    <t>10%</t>
  </si>
  <si>
    <t>15%</t>
  </si>
  <si>
    <t>18%</t>
  </si>
  <si>
    <t>Shkelje të konstatuara në procesin e deklarimit</t>
  </si>
  <si>
    <t>20%</t>
  </si>
  <si>
    <t>Deklarata Pasurie sipas Llojeve të Kontrolluara.</t>
  </si>
  <si>
    <t>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t>
  </si>
  <si>
    <t>Ky Program konsiston në Planifikim, Menaxhim, Administrim, me eficensë të burimeve financiare, për mbarëvajtjen dhe mirefunksionimin institucional, për mbështetjen e stafit të ILDKPKI , në administrimin dhe kontrollin e interesave private, të zyrtarëve që mbartin detyrim për deklarim, duke patur si qëllim, hartimin e politikave dhe procedurave për administrimin efektiv të fondeve buxhetore nëpërmjet analizës dhe përcaktimit të standarteve në menyrë të matshme të shpenzimeve, realizim efektiv në forme të matshme për cdo vit të PBA-së të fondeve të akorduara nga buxheti i shtetit.</t>
  </si>
  <si>
    <t>Planifikimi, Menaxhimi dhe Administrim</t>
  </si>
  <si>
    <t>76</t>
  </si>
  <si>
    <t>Inspektoriati i Lartë i Kontrollit dhe Deklarimit të Pasurive</t>
  </si>
  <si>
    <t>-0.8</t>
  </si>
  <si>
    <t>200000</t>
  </si>
  <si>
    <t>Numer pajisjesh</t>
  </si>
  <si>
    <t>Do realizohet blerja e pajisjeve elektronike dhe zyre per KPP</t>
  </si>
  <si>
    <t>M900001 - Blerje Pajisje</t>
  </si>
  <si>
    <t>18AD2</t>
  </si>
  <si>
    <t>3800000</t>
  </si>
  <si>
    <t>Mirembajtje sistemi</t>
  </si>
  <si>
    <t>99001AB - Mirembajtje sistemi</t>
  </si>
  <si>
    <t>Jo-projekte (001-90-01110)</t>
  </si>
  <si>
    <t>99001</t>
  </si>
  <si>
    <t>0%</t>
  </si>
  <si>
    <t>Rritja e shpejtësisë, cilësisë, dhe forcimi i qëndrueshmërisë në vendimmarrjen e Komisionit të Prokurimit Publik.</t>
  </si>
  <si>
    <t>Integrimin e inteligjencës artificiale për menaxhimin e ankesave, automatizimin e vendimmarrjes dhe analizën e të dhënave, ndërveprimin me sistemet gjyqësore dhe financiare, si dhe zhvillimin e aplikacioneve për akses më të lehtë në informacion.</t>
  </si>
  <si>
    <t>0.021</t>
  </si>
  <si>
    <t>-0.0041</t>
  </si>
  <si>
    <t>69936.25</t>
  </si>
  <si>
    <t>68498.75</t>
  </si>
  <si>
    <t>111898000</t>
  </si>
  <si>
    <t>109598000</t>
  </si>
  <si>
    <t>110048000</t>
  </si>
  <si>
    <t>1600</t>
  </si>
  <si>
    <t>Vendime mbi hetimin e procedurave të prokurimit te ankimuara</t>
  </si>
  <si>
    <t>99001AA - Vendime te marra nga KPP</t>
  </si>
  <si>
    <t>Rritja e kapaciteteve njerezore, permes politikave te reja te trajnimit, promovimit, rekrutimit dhe vleresimit te punonjesve</t>
  </si>
  <si>
    <t>Programet dhe sistemet e menaxhimit te burimeve njerezore dhe financiare dhe qëndrueshmëria në vendimarrje ne fushen e shqyrtimit te ankesave</t>
  </si>
  <si>
    <t>Garantimi i ligjshmerise ne vendimmarrje dhe permiresimi i menaxhimit te burimeve njerezore, financiare dhe materiale</t>
  </si>
  <si>
    <t>Programi koordinon dhe monitoron performancën e institucionit, veçanërisht për të promovuar një përdorim më efiçent dhe efektiv të burimeve njerëzore dhe financiare në mbrojtje të të dhënave dhe interesave të ligjshme të kandidatëve, ofertuesve apo furnizuesve nga veprimet apo mosveprimet e paligjshme e të parregullta të autoriteteve kontraktore në fushën e prokurimit publik, nëpërmjet hetimit të procedurave administrative të prokurimeve publike.</t>
  </si>
  <si>
    <t>Komisioni i Prokurimit Publik</t>
  </si>
  <si>
    <t>Rrjeshti"Kontroll" shërben për të kontrolluar nëse është bërë ndonjë gabim llogjikë. Ai kontrollon që totati I kostos së produktit është I bararabartë me totalin e kostos së produktit sipas artikujve ekonomik. Në rast se ky total nuk është në rregull, formula gjeneron automatikisht mesazhin "Error", duke ju paralajmëruar që është bërë një gabim.</t>
  </si>
  <si>
    <t>24.04.2025</t>
  </si>
  <si>
    <t>23.04.2025</t>
  </si>
  <si>
    <t>Nenshkrimi</t>
  </si>
  <si>
    <t>Artur Metani</t>
  </si>
  <si>
    <t>Titullari i Institucionit / Ministri</t>
  </si>
  <si>
    <t>Dëshira Pasko</t>
  </si>
  <si>
    <t>Koordinatori i GMS/ Nepunesi Autorizues</t>
  </si>
  <si>
    <t>Seri Rama</t>
  </si>
  <si>
    <t>Kontroll</t>
  </si>
  <si>
    <t>Kapitulli 04</t>
  </si>
  <si>
    <t>Kapitulli 03</t>
  </si>
  <si>
    <t>Kapitulli 02</t>
  </si>
  <si>
    <t>Kapitulli 01</t>
  </si>
  <si>
    <t>231. Aktivet e trupëzuara</t>
  </si>
  <si>
    <t>230. Aktivet e patrupëzuara</t>
  </si>
  <si>
    <t>Kapitull 05</t>
  </si>
  <si>
    <t xml:space="preserve">606. Transferta për familjet dhe individët </t>
  </si>
  <si>
    <t>605. Transferta të jashtme</t>
  </si>
  <si>
    <t>604. Transferta të brendshme</t>
  </si>
  <si>
    <t xml:space="preserve">603. Subvencionet </t>
  </si>
  <si>
    <t xml:space="preserve">602. Mallrat dhe shërbimet </t>
  </si>
  <si>
    <t>601. Sigurimet Shoqërore dhe Shendetësore</t>
  </si>
  <si>
    <t xml:space="preserve">600. Pagat </t>
  </si>
  <si>
    <t>Totali i shpenzimeve të Programit sipas artikujve*****</t>
  </si>
  <si>
    <t>Totali i shpenzimeve të Programit sipas produkteve*****</t>
  </si>
  <si>
    <t>Kosto totale e produktit</t>
  </si>
  <si>
    <t>Kapitull 02</t>
  </si>
  <si>
    <t>Kapitulli 05</t>
  </si>
  <si>
    <t>601. Sigurimet Shoqërore dhe Shëndetësore</t>
  </si>
  <si>
    <r>
      <t xml:space="preserve">Detajimi i Kostos Totale të </t>
    </r>
    <r>
      <rPr>
        <b/>
        <sz val="12"/>
        <color rgb="FFFF0000"/>
        <rFont val="Garamond"/>
        <family val="1"/>
      </rPr>
      <t>Produktit 1</t>
    </r>
    <r>
      <rPr>
        <b/>
        <sz val="12"/>
        <color theme="1"/>
        <rFont val="Garamond"/>
        <family val="1"/>
      </rPr>
      <t xml:space="preserve"> </t>
    </r>
    <r>
      <rPr>
        <sz val="12"/>
        <color theme="1"/>
        <rFont val="Garamond"/>
        <family val="1"/>
      </rPr>
      <t>sipas Artikujve Ekonomikë</t>
    </r>
  </si>
  <si>
    <t xml:space="preserve">Ndryshimi në % i kostos totale  </t>
  </si>
  <si>
    <t xml:space="preserve">Ndryshimi në % i Sasisë  </t>
  </si>
  <si>
    <t>Kosto për njësi (në mijë lekë)</t>
  </si>
  <si>
    <t>Kosto totale (në mijë lekë)</t>
  </si>
  <si>
    <t>Ndërtimi i një sistemi elektronik për menaxhimin e trajtimin e dokumenteve dhe ankesave/çështjeve që depozitohen në ILD, bazuar në platforma dhe standarde të cilat ofrojnë mundësi integrimi me sistemin e integruar të menaxhimit të çështjeve në sistemin e drejtësisë</t>
  </si>
  <si>
    <t>Përshkrimi i Produktit:</t>
  </si>
  <si>
    <t>Kodi i Projektit sipas listes se investimeve</t>
  </si>
  <si>
    <t>Ndertimi i Sistemit te Menaxhimit te Çeshtjeve dhe Dokumenteve</t>
  </si>
  <si>
    <t>Produkti 3</t>
  </si>
  <si>
    <t>Emërtimi i Projektit të Investimeve</t>
  </si>
  <si>
    <t>Kodi i Projektit të Investimeve**</t>
  </si>
  <si>
    <t>Furnizimi dhe implementimi i sistemit të video konferencës, regjistrimit audioviziv dhe sistemit të përkthimit në sallën e mbledhjeve të Zyrës së Inspektorit të Lartë të Drejtësisë. Instalimi dhe konfigurimi i një sistemi për video konferenca, sistemi përkthimi dhe sistemi të regjistrimit</t>
  </si>
  <si>
    <t>18AB204</t>
  </si>
  <si>
    <t xml:space="preserve">Sisemi i videokonferencave në sallën e mbledhjeve </t>
  </si>
  <si>
    <t xml:space="preserve">Produkti 2 </t>
  </si>
  <si>
    <t>Kosto totale e produktit 1</t>
  </si>
  <si>
    <t xml:space="preserve">231. Aktive të trupëzuara </t>
  </si>
  <si>
    <t xml:space="preserve">230. Aktive të patrupëzuara </t>
  </si>
  <si>
    <r>
      <t xml:space="preserve">Detajimi i Kostos Totale të </t>
    </r>
    <r>
      <rPr>
        <b/>
        <sz val="12"/>
        <color rgb="FFFF0000"/>
        <rFont val="Garamond"/>
        <family val="1"/>
      </rPr>
      <t xml:space="preserve">Produktit 1 </t>
    </r>
    <r>
      <rPr>
        <b/>
        <sz val="12"/>
        <color theme="1"/>
        <rFont val="Garamond"/>
        <family val="1"/>
      </rPr>
      <t>sipas Artikujve Ekonomikë</t>
    </r>
  </si>
  <si>
    <t xml:space="preserve">Ndertimi i dhomes se serverave i parashikuar ne godinen e ILD </t>
  </si>
  <si>
    <t>18AB203</t>
  </si>
  <si>
    <t>Ndertimi i dhomes se serverave</t>
  </si>
  <si>
    <t xml:space="preserve">Produkti 1 </t>
  </si>
  <si>
    <t>Kategoria 2: Shpenzimet për projekte investimesh</t>
  </si>
  <si>
    <t>Kosto totale e produkti x</t>
  </si>
  <si>
    <r>
      <t xml:space="preserve">Detajimi i Kostos Totale të </t>
    </r>
    <r>
      <rPr>
        <b/>
        <sz val="12"/>
        <color rgb="FFFF0000"/>
        <rFont val="Garamond"/>
        <family val="1"/>
      </rPr>
      <t xml:space="preserve">Produktit 3 </t>
    </r>
    <r>
      <rPr>
        <b/>
        <sz val="12"/>
        <color theme="1"/>
        <rFont val="Garamond"/>
        <family val="1"/>
      </rPr>
      <t>sipas Artikujve Ekonomikë</t>
    </r>
  </si>
  <si>
    <t>…</t>
  </si>
  <si>
    <t>Produkti x</t>
  </si>
  <si>
    <t>Kosto totale e produkti 2</t>
  </si>
  <si>
    <t>Blerje orendi zyre per institucionin</t>
  </si>
  <si>
    <t>M630001</t>
  </si>
  <si>
    <t>Pajisje e orendi zyre</t>
  </si>
  <si>
    <t>Sigurimi i logjistikes së nevojshme për stafin nëpërmjet blerjes së pajisjeve informatike, si: laptop, PC, etj.</t>
  </si>
  <si>
    <t>M630013</t>
  </si>
  <si>
    <t>Pajisje kompjuterike te blera</t>
  </si>
  <si>
    <t>Kategoria 1: Shpenzimet Administrative Kapitale</t>
  </si>
  <si>
    <t>Shpenzimet Kapitale***</t>
  </si>
  <si>
    <r>
      <t xml:space="preserve">Detajimi i Kostos Totale të </t>
    </r>
    <r>
      <rPr>
        <b/>
        <sz val="12"/>
        <color rgb="FFFF0000"/>
        <rFont val="Garamond"/>
        <family val="1"/>
      </rPr>
      <t>Produktit 1</t>
    </r>
    <r>
      <rPr>
        <b/>
        <sz val="12"/>
        <color theme="1"/>
        <rFont val="Garamond"/>
        <family val="1"/>
      </rPr>
      <t xml:space="preserve"> sipas Artikujve Ekonomikë</t>
    </r>
  </si>
  <si>
    <t>Administrimi dhe shqyrtimi i ankesave  lidhur me veprimtarinë e magjistratëve, të ardhura drejtpërdrejt në institucion,  si dhe inspektimet tematike dhe institucionale</t>
  </si>
  <si>
    <t>Inspektime te kryera (Ankesa te shqyrtuara)</t>
  </si>
  <si>
    <t>Produkti 1</t>
  </si>
  <si>
    <t>96301AA</t>
  </si>
  <si>
    <t xml:space="preserve">Kodi i Produktit </t>
  </si>
  <si>
    <t xml:space="preserve">Shpenzimet Korrente* </t>
  </si>
  <si>
    <t>Produktet</t>
  </si>
  <si>
    <t>Numri i  grave  të trajnuara</t>
  </si>
  <si>
    <t xml:space="preserve">Numri i rasteve të diskriminimit me bazë gjinore, ndaj totalit të çështjeve të trajtuara në institucion </t>
  </si>
  <si>
    <t>% e grave në poste drejtuese  ndaj totalit të posteve drejtuese të shërbimit civil në institucion</t>
  </si>
  <si>
    <t>Treguesit e Performancës për Objektivin 2</t>
  </si>
  <si>
    <t>Rritja dhe zhvillimi i kapaciteteve  menaxhuese, si dhe ngritja e nivelit të profesionalizmit nëpërmjet programeve trajnuese dhe zhvilluese në respekt të parimit të barazisë gjinore.</t>
  </si>
  <si>
    <t>Objektivi 2 i Politikës së Programit</t>
  </si>
  <si>
    <t>Kryerja e inspektimeve sipas planit vjetor (Numri i inspektimeve ligjore dhe tematike të kryera)</t>
  </si>
  <si>
    <t>Shqyrtimi me profesionalizëm dhe efektivitet i ankesave të paraqitura ( % e ankesave të trajtuara dhe vendimeve të marra/vit ndaj totalit të ankesave të hyra)</t>
  </si>
  <si>
    <t>Rritja e standardeve me qëllim zhvillimin e procesit të hetimit disiplinor në përputhje me parimet e ligjshmërisë e të procesit të rregullt ligjor sipas standardeve ndërkombëtare, përmes ndjekjes së aktiviteteve trajnuese, pjesëmarrjes aktive në forume profesionale dhe zhvillimin e vizitave studimore në inspektoratet homologe evropiane ( Numri i aktiviteteve trajnuese dhe vizitave studimore te kryera)</t>
  </si>
  <si>
    <t>Treguesit e Performancës për Objektivin 1</t>
  </si>
  <si>
    <t>Fuqizimi i veprimtarisë për matjen e performancës së subjekteve të hetimit disiplinor mbi cilësinë dhe efikasitetin e dhënies së drejtësisë sipas standardeve evropiane</t>
  </si>
  <si>
    <t>Objektivi 1 i Politikës së Programit</t>
  </si>
  <si>
    <t>Rritja e transparencës nëpërmjet komunikimit dhe bashkëpunimit me publikun (  % e publikimit  të urdhrave, njoftimeve dhe raporteve ).</t>
  </si>
  <si>
    <t>Krijimi i një sistemi të plotë dhe afatgjatë të përgjegjësisë dhe llogaridhënies së sistemit të drejtësisë, nëpërmjet përgatitjes së kuadrit rregullator për vlerësim dhe monitorim ( nr. i akteve të miratuara)</t>
  </si>
  <si>
    <t xml:space="preserve">   Inspektori i Lartë i Drejtësisë,  në cilësinë e autoritetit shtetëror përgjegjës për zhvillimin e hetimit disiplinor dhe nisjen e procedimit disiplinor ndaj magjistratëve, ka për qëllim garantimin  e funksionimit të shtetit të së drejtës, pavarësinë e sistemit të drejtësisë si dhe rikthimin e besimit të publikut tek institucionet e këtij sistemi </t>
  </si>
  <si>
    <t>Veprimtaria e Inspektorit të Lartë  të Drejtësisë  për  verifikimin e ankesave, hetimin e shkeljeve disiplinore të gjyqtarëve dhe prokurorëve të të gjithë niveleve, anëtarëve të KLGJ e KLP, Prokurorit të Përgjithshëm si dhe për inspektimin institucional të gjykatave dhe zyrave të prokurorisë</t>
  </si>
  <si>
    <t>2026-2028</t>
  </si>
  <si>
    <t>Veprimtaria e Inspektorit të Lartë të Drejtësisë</t>
  </si>
  <si>
    <t>I ripunuar - ligji I miratuar per buxhetin 2025</t>
  </si>
  <si>
    <t>FORMAT 2: FORMATI STANDARD I PËRGATITJES SË KËRKESAVE BUXHETORE PBA 2026-2028</t>
  </si>
  <si>
    <r>
      <t xml:space="preserve">Kujdes!! </t>
    </r>
    <r>
      <rPr>
        <i/>
        <sz val="9"/>
        <rFont val="Aptos Narrow"/>
        <family val="2"/>
        <scheme val="minor"/>
      </rPr>
      <t>Në format mund të shtohen rreshta për të reflektuar të gjitha produktet e programit. Formati ka formula, të cilat duhen përditësuar sipas llogjikës së paraqitur më sipër.</t>
    </r>
  </si>
  <si>
    <t>*****Totali i Shpenzimeve të Programit duhet të jetë i barabartë me shumën e kostove totale të produkteve të evidentuar më lart. Totali i cdo Artikulli Ekonomik derivohet nga shuma e Artikujve Ekonomikë të evidentuar në kostimin e secilit produkt.</t>
  </si>
  <si>
    <t xml:space="preserve">****Në këtë fushë vendosni kodin e projektit të investimeve që është regjistruar në sistemin e thesarit. </t>
  </si>
  <si>
    <t xml:space="preserve">***Në këtë seksion do të vendosen të gjitha produktet e programit nën objektivin 1 të cilat janë të lidhura me shpenzimet kapitale. Shpenzimet kapitale ndahen në grupe: Shpenzime administrative kapitale dhe shpenzime për projekte investimesh. Kostoja e politikave ekzistuese për shpenzimet kapitale do të llogaritet sipas metodologjisë së përcaktuar në kapitullin 7 të udhëzimit standard të PBA. </t>
  </si>
  <si>
    <r>
      <rPr>
        <b/>
        <i/>
        <sz val="9"/>
        <rFont val="Aptos Narrow"/>
        <family val="2"/>
        <scheme val="minor"/>
      </rPr>
      <t>***</t>
    </r>
    <r>
      <rPr>
        <i/>
        <sz val="9"/>
        <rFont val="Aptos Narrow"/>
        <family val="2"/>
        <scheme val="minor"/>
      </rPr>
      <t>Në fushën përbri duhet të jepen shpjegime dhe argumenta të luhatjes së rezultuar në sasi, 
kosto totale apo kosto për njësi të Produktit përkatës sipas Metodës 2 të kostimit të Politikave Ekzistuese</t>
    </r>
  </si>
  <si>
    <r>
      <t xml:space="preserve">** </t>
    </r>
    <r>
      <rPr>
        <i/>
        <sz val="9"/>
        <rFont val="Aptos Narrow"/>
        <family val="2"/>
        <scheme val="minor"/>
      </rPr>
      <t>Ndryshimi në % i sasisë për çdo artikull ekonomik nuk do të vendoset kur përdoret metoda 1 e kostimit të politikave ekzistuese.</t>
    </r>
  </si>
  <si>
    <t>*Në këtë seksion, do të vendosen të gjitha produktet e programit nën objektivin 1 të cilat janë të lidhura vetëm me shpenzimet korrente.</t>
  </si>
  <si>
    <t>Sqarime</t>
  </si>
  <si>
    <t>25.04.2025</t>
  </si>
  <si>
    <t>Sokol Çomo</t>
  </si>
  <si>
    <t>Alketa Çeli</t>
  </si>
  <si>
    <t>Drejtuesi i Ekipit të Menaxhimit të Programit</t>
  </si>
  <si>
    <t>Numri i Punonjësve me Kontratë të Programit Buxhetor</t>
  </si>
  <si>
    <t>Numri i Punonjësve Organik të Programit Buxhetor</t>
  </si>
  <si>
    <r>
      <t xml:space="preserve">Shënim: </t>
    </r>
    <r>
      <rPr>
        <i/>
        <sz val="8"/>
        <rFont val="Garamond"/>
        <family val="1"/>
      </rPr>
      <t>Shpjegoni supozimet dhe llogaritjet (Metoda 1)</t>
    </r>
  </si>
  <si>
    <t>Ndryshimi në % i Aktiveve të Trupëzuara</t>
  </si>
  <si>
    <t>Ndryshimi në % i Aktiveve të Patrupëzuara</t>
  </si>
  <si>
    <t>Ndryshimi në % i Transfertave për familjet dhe individët</t>
  </si>
  <si>
    <t>Ndryshimi në % i Transfertave të jashtme</t>
  </si>
  <si>
    <t>Ndryshimi në % i Transfertave të brendshme</t>
  </si>
  <si>
    <t>Ndryshimi në % i Subvencioneve</t>
  </si>
  <si>
    <t>Ndryshimi në % i Mallrave dhe Shërbimeve</t>
  </si>
  <si>
    <t>Ndryshimi në % i Sigurimeve Shoqërore dhe Shëndetësore</t>
  </si>
  <si>
    <t>Ndryshimi në % i Pagave</t>
  </si>
  <si>
    <t>Ndryshimi në % i totalit të shpenzimeve të Programit</t>
  </si>
  <si>
    <t>Detajimi i Kostos Totale të Produktit 1 sipas Artikujve Ekonomikë</t>
  </si>
  <si>
    <t>Kodi i Projektit të Investimeve</t>
  </si>
  <si>
    <t>Kosto totale e produktit 3</t>
  </si>
  <si>
    <t>Detajimi i Kostos Totale të Produktit 3 sipas Artikujve Ekonomikë</t>
  </si>
  <si>
    <t>Numër sistemi</t>
  </si>
  <si>
    <t>M630022</t>
  </si>
  <si>
    <t>Software formatimi vendimesh gjyqësore</t>
  </si>
  <si>
    <t xml:space="preserve">Produkti 3 </t>
  </si>
  <si>
    <t xml:space="preserve">Software </t>
  </si>
  <si>
    <t xml:space="preserve">Shënim: Shpjegoni supozimet dhe llogaritjet për Produktin 2 (Metoda 2) </t>
  </si>
  <si>
    <t>Kosto totale e produktit 2</t>
  </si>
  <si>
    <t>Detajimi i Kostos Totale të Produktit 2 sipas Artikujve Ekonomikë</t>
  </si>
  <si>
    <t>Numër sete pune</t>
  </si>
  <si>
    <t xml:space="preserve"> Pajisje elektronike të blera për veprimtarine e punonjësve të Kolegjit të Apelimit</t>
  </si>
  <si>
    <t>Pajisje elektronike</t>
  </si>
  <si>
    <t>Produkti 2</t>
  </si>
  <si>
    <t xml:space="preserve">Shënim: Shpjegoni supozimet dhe llogaritjet për Produktin 1 </t>
  </si>
  <si>
    <t>Numër ambiente pune</t>
  </si>
  <si>
    <t>Pajisje dhe Mobilje të blera për zyrat e gjyqtareve, personelit administrativ , salles se gjykimit, salles së mbledhjeve dhe ambjenteve te tjera.</t>
  </si>
  <si>
    <t>M630002</t>
  </si>
  <si>
    <t>Pajisje dhe Mobilje</t>
  </si>
  <si>
    <t>Orendi/Pajisje</t>
  </si>
  <si>
    <t>Shih relacionin</t>
  </si>
  <si>
    <r>
      <t>Shënim: Shpjegoni supozimet dhe llogaritjet për Produktin 1 (Metoda 2)</t>
    </r>
    <r>
      <rPr>
        <b/>
        <sz val="8"/>
        <rFont val="Garamond"/>
        <family val="1"/>
      </rPr>
      <t>***</t>
    </r>
  </si>
  <si>
    <r>
      <t>Ndryshimi në % i Transfertave për familjet dhe individët si pasojë e ndryshimit të sasisë së produktit</t>
    </r>
    <r>
      <rPr>
        <b/>
        <i/>
        <sz val="9"/>
        <rFont val="Garamond"/>
        <family val="1"/>
      </rPr>
      <t>**</t>
    </r>
  </si>
  <si>
    <t>Ndryshimi në % i Transfertave për familjet dhe individët si pasojë e ndryshimit të kostos së produktit</t>
  </si>
  <si>
    <r>
      <t>Ndryshimi në % i Transfertave të jashtme si pasojë e ndryshimit të sasisë së produktit</t>
    </r>
    <r>
      <rPr>
        <b/>
        <i/>
        <sz val="9"/>
        <rFont val="Garamond"/>
        <family val="1"/>
      </rPr>
      <t>**</t>
    </r>
  </si>
  <si>
    <t>Ndryshimi në % i Transfertave të jashtme si pasojë e ndryshimit të kostos së produktit</t>
  </si>
  <si>
    <r>
      <t>Ndryshimi në % i Transfertave të brendshme si pasojë e ndryshimit të sasisë së produktit</t>
    </r>
    <r>
      <rPr>
        <b/>
        <i/>
        <sz val="9"/>
        <rFont val="Garamond"/>
        <family val="1"/>
      </rPr>
      <t>**</t>
    </r>
  </si>
  <si>
    <t>Ndryshimi në % i Transfertave të brendshme si pasojë e ndryshimit të kostos së produktit</t>
  </si>
  <si>
    <r>
      <t>Ndryshimi në % i Subvencioneve si pasojë e ndryshimit të sasisë së produktit</t>
    </r>
    <r>
      <rPr>
        <b/>
        <i/>
        <sz val="9"/>
        <rFont val="Garamond"/>
        <family val="1"/>
      </rPr>
      <t>**</t>
    </r>
  </si>
  <si>
    <t>Ndryshimi në % i Subvencioneve si pasojë e ndryshimit të kostos së produktit</t>
  </si>
  <si>
    <r>
      <t>Ndryshimi në % i Mallrave dhe Shërbimeve si pasojë e ndryshimit të sasisë së produktit</t>
    </r>
    <r>
      <rPr>
        <b/>
        <i/>
        <sz val="9"/>
        <rFont val="Garamond"/>
        <family val="1"/>
      </rPr>
      <t>**</t>
    </r>
  </si>
  <si>
    <t>Ndryshimi në % i Mallrave dhe Shërbimeve si pasojë e ndryshimit të kostos së produktit</t>
  </si>
  <si>
    <r>
      <t>Ndryshimi në % i Sigurimeve Shoqërore dhe Shendetësore si pasojë e ndryshimit të sasisë së produktit</t>
    </r>
    <r>
      <rPr>
        <b/>
        <i/>
        <sz val="9"/>
        <rFont val="Garamond"/>
        <family val="1"/>
      </rPr>
      <t>**</t>
    </r>
  </si>
  <si>
    <t>Ndryshimi në % i Sigurimeve Shoqerore dhe Shendetësore si pasojë e ndryshimit të kostos së produktit</t>
  </si>
  <si>
    <r>
      <t>Ndryshimi në % i Pagave si pasojë e ndryshimit të sasisë së produktit</t>
    </r>
    <r>
      <rPr>
        <b/>
        <i/>
        <sz val="9"/>
        <rFont val="Garamond"/>
        <family val="1"/>
      </rPr>
      <t>**</t>
    </r>
  </si>
  <si>
    <t>Ndryshimi në % i Pagave si pasojë e ndryshimit të kostos së produktit</t>
  </si>
  <si>
    <t>Numer çështjesh.</t>
  </si>
  <si>
    <t xml:space="preserve">Çështjet e ankimuara, shqyrtuara </t>
  </si>
  <si>
    <t>Çështje të shqyrtuara</t>
  </si>
  <si>
    <t>Produktet për Objektivin 1</t>
  </si>
  <si>
    <t>Numri i çështjeve të përfunduara në raport me numrin e çështjeve të ankimuara.</t>
  </si>
  <si>
    <t>Të shqyrtojë çështjet e ankimuara nën juridiksion, bazuar në një proçes të rregullt ligjor.</t>
  </si>
  <si>
    <t>Vlerësimi nga 0-4 (ku 0 përfaqëson nivelin me të ulët dhe 4 nivelin më të lartë)</t>
  </si>
  <si>
    <t>Pavarësia dhe funksionimi i sistemit ligjor</t>
  </si>
  <si>
    <t>Funksionimi i shtetit të së drejtës, pavarësisë së sistemit të drejtësisë si dhe rikthimi i besimit të publikut tek institucionet e këtij sistemi.</t>
  </si>
  <si>
    <t>Mbështetja e veprimtarisë së Kolegjit të Posaçëm të Apelimit për shqyrtimin e ankimeve ndaj vendimeve të Komisionit të Pavarur të Kualifikimit; ushtrimin e juridiksionit disiplinor ndaj subjekteve të përcaktuara në ligj si dhe shqyrtimin e ankimeve kundër vendimeve të organeve të sistemit të drejtësisë për vendosjen e masave disiplinore.</t>
  </si>
  <si>
    <t>03340</t>
  </si>
  <si>
    <t>Veprimtaria e apelimit të rivlerësimit kalimtar</t>
  </si>
  <si>
    <t>Formati standart i përgatitjes së kërkesave buxhetore</t>
  </si>
  <si>
    <t>Koordinatori i GMS/ NA</t>
  </si>
  <si>
    <t>Pranvera Strakosha</t>
  </si>
  <si>
    <t>Arbana Basha</t>
  </si>
  <si>
    <t>2000000</t>
  </si>
  <si>
    <t>Numër pajisje</t>
  </si>
  <si>
    <t>Pajisje elektronike dhe zyre te blera</t>
  </si>
  <si>
    <t>18AC201 - Pajisje elektronike dhe zyre te blera</t>
  </si>
  <si>
    <t>Blerje Pajisje Zyre dhe Elektonike</t>
  </si>
  <si>
    <t>18AC2</t>
  </si>
  <si>
    <t>0.0155</t>
  </si>
  <si>
    <t>0.0052</t>
  </si>
  <si>
    <t>-0.0026</t>
  </si>
  <si>
    <t>457586.05</t>
  </si>
  <si>
    <t>450609.3</t>
  </si>
  <si>
    <t>448283.72</t>
  </si>
  <si>
    <t>98381000</t>
  </si>
  <si>
    <t>96881000</t>
  </si>
  <si>
    <t>96381000</t>
  </si>
  <si>
    <t>96631000</t>
  </si>
  <si>
    <t>215</t>
  </si>
  <si>
    <t>Numër misionesh mbikëqyrjeje.</t>
  </si>
  <si>
    <t>Mbikëqyrje të kryera sipas planit vjetor si dhe inspektime të realizuara sipas problematikave te ndryshme.</t>
  </si>
  <si>
    <t>96701AA - Mbikëqyrje dhe inspektime të kryera.</t>
  </si>
  <si>
    <t>Jo-projekte (001-67-01110)</t>
  </si>
  <si>
    <t>96701</t>
  </si>
  <si>
    <t>77%</t>
  </si>
  <si>
    <t>Përqindja e grave në poste drejtuese në raport me totalin e posteve drejtuese në sherbimin civil në KMSHC.</t>
  </si>
  <si>
    <t>25%</t>
  </si>
  <si>
    <t>24%</t>
  </si>
  <si>
    <t>23%</t>
  </si>
  <si>
    <t>Procese inspektimi të filluara kryesisht në raport me nr. total të informacioneve të administruara nga Komisioneri.</t>
  </si>
  <si>
    <t>96%</t>
  </si>
  <si>
    <t>Mbikëqyrje të realizuara në raport me numrin e mbikëqyrjeve të planifikuara.</t>
  </si>
  <si>
    <t>Niveli i zbatimit te vendimeve te Komisionerit</t>
  </si>
  <si>
    <t>Rritja e nivelit te zbatimit te ligjit per sherbimin civil</t>
  </si>
  <si>
    <t>Garantimi dhe respektimi i ligjit per sherbimin civil ne institucionet qendrore, te pavarura dhe ato vendore.</t>
  </si>
  <si>
    <t>Realizimi i mbikëqyrjes, inspektimit dhe zbatimit të ligjit për administrimin e shërbimit civil në të gjitha institucionet që punësojnë nëpunës civil, dhe evidentimi i shkeljeve, në bazë të të cilave Komisioneri ushtron vendimarrjen e tij në përputhje me Nenin 15 të ligjit Nr. 152/2013, "Për nëpunësin civil", i ndryshuar. Menaxhimi me efektivitet dhe korrektësi i fondeve buxhetore të KMSHC-së.</t>
  </si>
  <si>
    <t>Komisioneri për  Mbikëqyrjen e Shërbimit Civil</t>
  </si>
  <si>
    <t>17142.86</t>
  </si>
  <si>
    <t>600000</t>
  </si>
  <si>
    <t>Permiresimi i infrastruktures per sigurine kibernetike</t>
  </si>
  <si>
    <t>Sisteme dhe infrastrukture TIK</t>
  </si>
  <si>
    <t>0.4286</t>
  </si>
  <si>
    <t>35000</t>
  </si>
  <si>
    <t>1400000</t>
  </si>
  <si>
    <t>Nr pajisje</t>
  </si>
  <si>
    <t>Blerje pajisje per permiresimin e kushteve  ne pune</t>
  </si>
  <si>
    <t>M660001 - Blerje pajisje dhe orendi zyre</t>
  </si>
  <si>
    <t>Blerje pajisjesh te ndryshme</t>
  </si>
  <si>
    <t>18AC1</t>
  </si>
  <si>
    <t>-0.0082</t>
  </si>
  <si>
    <t>-0.0203</t>
  </si>
  <si>
    <t>0.0039</t>
  </si>
  <si>
    <t>0.0135</t>
  </si>
  <si>
    <t>0.0207</t>
  </si>
  <si>
    <t>129939.33</t>
  </si>
  <si>
    <t>131019.59</t>
  </si>
  <si>
    <t>133730.34</t>
  </si>
  <si>
    <t>194909000</t>
  </si>
  <si>
    <t>193909000</t>
  </si>
  <si>
    <t>193159000</t>
  </si>
  <si>
    <t>1500</t>
  </si>
  <si>
    <t>1480</t>
  </si>
  <si>
    <t>1450</t>
  </si>
  <si>
    <t>Nr kerkesash te trajtura</t>
  </si>
  <si>
    <t>Zgjidhja e ankesave apo kërkesave të qytetarëve ndaj sjelljes,vendimeve apo mosveprimeve të parregullta e të paligjshme të administratës publike</t>
  </si>
  <si>
    <t>96601AA - Kërkesa të trajtuara</t>
  </si>
  <si>
    <t>Jo-projekte (001-66-03320)</t>
  </si>
  <si>
    <t>96601</t>
  </si>
  <si>
    <t>Numri i rekomandimeve për adresimin e shkeljeve me bazë gjinore</t>
  </si>
  <si>
    <t>Numri i rekomandimeve për adresimin e shkeljeve të të drejtave të grupeve vulnerabël</t>
  </si>
  <si>
    <t>55 %</t>
  </si>
  <si>
    <t>nr.grave ne postet drejtuese ndaj totalit te punonjesve drejtues</t>
  </si>
  <si>
    <t>Numri total i rekomandimeve te dhena nga AP</t>
  </si>
  <si>
    <t>1145</t>
  </si>
  <si>
    <t>1140</t>
  </si>
  <si>
    <t>Numri i inspektimeve / monitorimeve te kryera</t>
  </si>
  <si>
    <t>Zgjidhja e ankesave apo kërkesave të qytetarëve ndaj sjelljes,vendimeve apo mosveprimeve të parregullta e të paligjshme të administratës publike, nepermjet sigurimit te zbatimit dhe perputhshmerise ligjore te administrates publike ne sherbim te popullates si dhe ndergjegjesimit mbi te drejtat e njeriut.</t>
  </si>
  <si>
    <t>Numri i ankesave te qytetareve ndaj sjelljes, vendimeve apo mosveprimeve te parregullta e te paligjshme te administrates publike</t>
  </si>
  <si>
    <t>Ambicia strategjike e Avokatit te Popullit eshte te behet aktori kryesor i te drejtave te njeriut te nje sistemi kombetar mire-funksionues per te drejtat e njeriut ne Shqiperi.</t>
  </si>
  <si>
    <t>Fusha e veprimit kosiston në ofrimin e shërbimit ndaj indivitit në mënyrë të pavarur, të paanshëm, fleksibël dhe transparente.Funksioni  dhe misioni i Avokatit të Popullit është të shqyrtojë çështjet që lindin si pasojë e keqadministrimit në administratën publike. Instrumenti  i përditshëm është rekomandimi nëpërmjet të cilit synon ti zgjidhë problemet mbi baza ligjore. Zgjidhjet e arritura synojnë të sjellin përmirësime në standartet dhe cilësinë e shërbime të administratës publike ndaj qytetarëve.</t>
  </si>
  <si>
    <t>Shërbimi i Avokatisë</t>
  </si>
  <si>
    <t>Avokati i Popullit</t>
  </si>
  <si>
    <t>4000000</t>
  </si>
  <si>
    <t xml:space="preserve">Rikonstruksion godine
</t>
  </si>
  <si>
    <t>M240003 - Rikonstruksion godine</t>
  </si>
  <si>
    <t>Rikonstruksione dhe Ndertime</t>
  </si>
  <si>
    <t>20AE7</t>
  </si>
  <si>
    <t>Nr automjete</t>
  </si>
  <si>
    <t>Blerje automjete</t>
  </si>
  <si>
    <t>M240002 - Automjete te blera</t>
  </si>
  <si>
    <t>Blerje automjeti</t>
  </si>
  <si>
    <t>18AA9</t>
  </si>
  <si>
    <t>30303.03</t>
  </si>
  <si>
    <t>33</t>
  </si>
  <si>
    <t>Nr paisjesh</t>
  </si>
  <si>
    <t>Blerje Paisje Zyre</t>
  </si>
  <si>
    <t>M240010 - Pajise zyre te blera</t>
  </si>
  <si>
    <t>-0.2857</t>
  </si>
  <si>
    <t>140000</t>
  </si>
  <si>
    <t>7000000</t>
  </si>
  <si>
    <t>Blerje pajisje kompjuterike</t>
  </si>
  <si>
    <t>M240009 - Pajisje komjuterike te blera</t>
  </si>
  <si>
    <t>Blerje pajisje kompjuterike dhe zyre</t>
  </si>
  <si>
    <t>18AA8</t>
  </si>
  <si>
    <t>-0.0179</t>
  </si>
  <si>
    <t>-0.0213</t>
  </si>
  <si>
    <t>0.003</t>
  </si>
  <si>
    <t>-0.0169</t>
  </si>
  <si>
    <t>0.0213</t>
  </si>
  <si>
    <t>0.0217</t>
  </si>
  <si>
    <t>3494791.67</t>
  </si>
  <si>
    <t>3558510.64</t>
  </si>
  <si>
    <t>3635869.57</t>
  </si>
  <si>
    <t>671000000</t>
  </si>
  <si>
    <t>669000000</t>
  </si>
  <si>
    <t>680500000</t>
  </si>
  <si>
    <t>192</t>
  </si>
  <si>
    <t>188</t>
  </si>
  <si>
    <t>184</t>
  </si>
  <si>
    <t>Nr auditimesh</t>
  </si>
  <si>
    <t>Audtime te kryera</t>
  </si>
  <si>
    <t>92401AA - Audtime te kryera</t>
  </si>
  <si>
    <t>Jo-projekte (001-24-01120)</t>
  </si>
  <si>
    <t>92401</t>
  </si>
  <si>
    <t>Trendi ne rritje i nivelit te zbatueshmerise se rekomandimeve</t>
  </si>
  <si>
    <t>Rritja e impaktit te punes audituese nepermjet permiresimit te nivelit te zbatimit te rekomandimeve</t>
  </si>
  <si>
    <t>99.6%</t>
  </si>
  <si>
    <t>Trendi ne rritje i nivelit te pranueshmerise se rekomandimeve</t>
  </si>
  <si>
    <t>Ushtrimi i veprimtarisë audituese ne nje linje me standartet nderkombetare te auditimit mbi perdorimin me efektivitet eficence dhe ekonomicitet te fondeve publike ne funksion te rritjes se pergjegjshmerise se menaxhimit te financave e pasurise publike duke sjelle vlere te shtuar per shoqerine dhe ndryshim ne jeten e qytetareve</t>
  </si>
  <si>
    <t>Veprimtaria audituese e KLSH</t>
  </si>
  <si>
    <t>01120</t>
  </si>
  <si>
    <t>Veprimtaria Audituese e KLSH</t>
  </si>
  <si>
    <t>24</t>
  </si>
  <si>
    <t>Kontrolli Lartë i Shtetit</t>
  </si>
  <si>
    <t>Drejtoria e Arkivit të Shtetit</t>
  </si>
  <si>
    <t>Unifikimi i procedurave dhe menaxhimi i dokumentacionit arkivor ne RSH, per te siguruar ruajtjen, permiresimin dhe dixhitalizimin e tij.</t>
  </si>
  <si>
    <t>Ruajtja e vlerave historike kombetare permes aplikimit te standardeve bashkekohore per arkivimin e dokumenteve</t>
  </si>
  <si>
    <t>Nr i dokumenteve te perpunuara</t>
  </si>
  <si>
    <t>160000</t>
  </si>
  <si>
    <t>161000</t>
  </si>
  <si>
    <t>Perpunimi i fondit dhe digjitalizimi per te vene ne dispozicion te publikut informacionin e kerkuar.</t>
  </si>
  <si>
    <t>Nr i dokumenteve qe do te pershkruhen ne vit.</t>
  </si>
  <si>
    <t>Fonde arkivore te perpunuara ne meter linear</t>
  </si>
  <si>
    <t>Nr i dokumenteve te digjitalizuar kunddrejt totalit.</t>
  </si>
  <si>
    <t>92001</t>
  </si>
  <si>
    <t>Jo-projekte (001-20-01110)</t>
  </si>
  <si>
    <t>92001AA - Dokumenta te trajtuar ne vit</t>
  </si>
  <si>
    <t>Ruajtje,restaurim, pershkrim, skanim dhesherbim i fondeve arkivore.</t>
  </si>
  <si>
    <t>nr. dokumentash</t>
  </si>
  <si>
    <t>25200</t>
  </si>
  <si>
    <t>338700000</t>
  </si>
  <si>
    <t>338200000</t>
  </si>
  <si>
    <t>340200000</t>
  </si>
  <si>
    <t>13420.63</t>
  </si>
  <si>
    <t>13500</t>
  </si>
  <si>
    <t>-0.0015</t>
  </si>
  <si>
    <t>0.0059</t>
  </si>
  <si>
    <t>18AI3</t>
  </si>
  <si>
    <t>Rikontruksion dhe ndertim ambjentesh</t>
  </si>
  <si>
    <t>M200039 - Ndertim Godine e Re ne Vendruajtje Shkozë</t>
  </si>
  <si>
    <t>Ndertim Godine e Re ne Vendruajtje Shkozë</t>
  </si>
  <si>
    <t>nr. godine</t>
  </si>
  <si>
    <t>53800000</t>
  </si>
  <si>
    <t>84975000</t>
  </si>
  <si>
    <t>130204695</t>
  </si>
  <si>
    <t>0.5795</t>
  </si>
  <si>
    <t>0.5323</t>
  </si>
  <si>
    <t>18AI307 - Mbikqyrje punimesh</t>
  </si>
  <si>
    <t>Mbikqyrje punimesh</t>
  </si>
  <si>
    <t>Numri i Godinave</t>
  </si>
  <si>
    <t>650000</t>
  </si>
  <si>
    <t>769854</t>
  </si>
  <si>
    <t>1795305</t>
  </si>
  <si>
    <t>0.1844</t>
  </si>
  <si>
    <t>1.332</t>
  </si>
  <si>
    <t>18AI312 - Sistemi i mbrojtjes nga zjarri në Godinën B dhe në Vendruajtjen Rrëshen</t>
  </si>
  <si>
    <t>Sistemi i mbrojtjes nga zjarri ne Godinën B dhe në Vendruajtje Rrëshen</t>
  </si>
  <si>
    <t>Nr.godine</t>
  </si>
  <si>
    <t>18424825</t>
  </si>
  <si>
    <t>36400000</t>
  </si>
  <si>
    <t>-0.3858</t>
  </si>
  <si>
    <t>18AI314 - Rikonstruksion objektesh</t>
  </si>
  <si>
    <t>Rikonstruksion objektesh</t>
  </si>
  <si>
    <t>9564269</t>
  </si>
  <si>
    <t>13435731</t>
  </si>
  <si>
    <t>0.4048</t>
  </si>
  <si>
    <t>Blerje raftesh te levizshme</t>
  </si>
  <si>
    <t>nr.raftesh</t>
  </si>
  <si>
    <t>450</t>
  </si>
  <si>
    <t>43394590</t>
  </si>
  <si>
    <t>23000000</t>
  </si>
  <si>
    <t>144648.63</t>
  </si>
  <si>
    <t>153333.33</t>
  </si>
  <si>
    <t>133333.33</t>
  </si>
  <si>
    <t>-0.47</t>
  </si>
  <si>
    <t>1.6087</t>
  </si>
  <si>
    <t>0.06</t>
  </si>
  <si>
    <t>-0.1304</t>
  </si>
  <si>
    <t>18AI4</t>
  </si>
  <si>
    <t>Blerje pajisje dhe makineri te ndryshme</t>
  </si>
  <si>
    <t>18AI406 - Mobilim me pajisje zyre</t>
  </si>
  <si>
    <t>Mobilim me pajisje zyre</t>
  </si>
  <si>
    <t>Numri i pajisjeve</t>
  </si>
  <si>
    <t>60000</t>
  </si>
  <si>
    <t xml:space="preserve">18AI414 - Blerje pajisje kondicioneresh </t>
  </si>
  <si>
    <t xml:space="preserve">Blerje pajisje kondicioneresh </t>
  </si>
  <si>
    <t>18AI419 - Instalim panele diellore</t>
  </si>
  <si>
    <t>Instalim panele diellore</t>
  </si>
  <si>
    <t>6000000</t>
  </si>
  <si>
    <t>15000000</t>
  </si>
  <si>
    <t>18CF4</t>
  </si>
  <si>
    <t>Blerje Pajisje Elektronike (Back Up)</t>
  </si>
  <si>
    <t xml:space="preserve">18CF403 - Blerje kompjutera </t>
  </si>
  <si>
    <t xml:space="preserve">Blerje kompjutera </t>
  </si>
  <si>
    <t>Autoriteti Konkurencës</t>
  </si>
  <si>
    <t>77</t>
  </si>
  <si>
    <t>MBIKËQYRJA E TREGUT DHE ADVOKACIA E KONKURRENCËS</t>
  </si>
  <si>
    <t>04120</t>
  </si>
  <si>
    <t>Mbikqyrja e tregut per vendosjen e konkurrences se lire dhe efektive ne treg nepermjet ndalimit te abuzimit me poziten dominuese, evidentimit te marreveshjeve te ndaluara si dhe kontollit te perqendrimeve dhe advokacia e konkurrences.</t>
  </si>
  <si>
    <t>Qëllimi i programit është sigurimi i rregullave të barabarta të konkurrencës mes ndërmarrjeve në treg për të siguruar lirinë ekonomike të sipërmarrësve dhe sa më shumë zgjedhje për konsumatorët. Ndërhyrja ndaj sjelljeve antikonkurruese si marrëveshjet e ndaluara dhe abuzimi me pozitën dominuese për të siguruar funksionimin e konkurrencës së lirë dhe efektive në treg.</t>
  </si>
  <si>
    <t>Rritja e mundësisë së zgjedhjeve konsumatore(produkte dhe shërbime me cilësi të mirë dhe çmime të ulta</t>
  </si>
  <si>
    <t>Rritja e efiçencës së tregjeve nga performanca e ndërmarrjeve duke respektuar rregullat e konkurrencës</t>
  </si>
  <si>
    <t>94</t>
  </si>
  <si>
    <t>Ndërgjegjësimi I ndërrmarrjeve dhe konsumatorëve për përfitimet që vinë nga konkurrenca</t>
  </si>
  <si>
    <t>Administrator meshkuj te gjobitur</t>
  </si>
  <si>
    <t>Administrator femra te gjobitur</t>
  </si>
  <si>
    <t>Mbikëqyrja dhe hetimi i tregjeve prodhuese dhe jo-prodhuese (abuzimi me pozitën dominuese dhe marrëveshjet e ndaluara) si dhe kontrolli perqendrimeve</t>
  </si>
  <si>
    <t>Shkelje te konstatuara te  konkurences</t>
  </si>
  <si>
    <t>Rezultatet nga raportet dhe monitorimet</t>
  </si>
  <si>
    <t>22</t>
  </si>
  <si>
    <t>Vendime perqendrimesh</t>
  </si>
  <si>
    <t>Akte ligjore te vleresuara</t>
  </si>
  <si>
    <t>14</t>
  </si>
  <si>
    <t>Trajnime, workshopoe per stafin</t>
  </si>
  <si>
    <t>Ngjarje Advokacie</t>
  </si>
  <si>
    <t>Perniresimi i kushteve te punes</t>
  </si>
  <si>
    <t>97701</t>
  </si>
  <si>
    <t>Jo-projekte (001-77-04120)</t>
  </si>
  <si>
    <t>97701AA - Marreveshjet e ndaluara , abuzimi me poziten dominuese dhe perqendrime</t>
  </si>
  <si>
    <t>Realizimi I procedurave investigative në tregjet përkatese deri në hartimin e raportit përfundimtar dhe marrjes së vendimit nga komisioni I konkurrencës</t>
  </si>
  <si>
    <t>Numer Vendime/Raporte/akte nenligjore etj</t>
  </si>
  <si>
    <t>130</t>
  </si>
  <si>
    <t>114500000</t>
  </si>
  <si>
    <t>114250000</t>
  </si>
  <si>
    <t>115109000</t>
  </si>
  <si>
    <t>115250000</t>
  </si>
  <si>
    <t>878846.15</t>
  </si>
  <si>
    <t>885453.85</t>
  </si>
  <si>
    <t>886538.46</t>
  </si>
  <si>
    <t>0.0075</t>
  </si>
  <si>
    <t>18AC5</t>
  </si>
  <si>
    <t>18AC501 - Pajisje kompjuterike dhe sisteme</t>
  </si>
  <si>
    <t>Blerje pajisje kompjuterike dhe sisteme</t>
  </si>
  <si>
    <t>8820000</t>
  </si>
  <si>
    <t>71428.57</t>
  </si>
  <si>
    <t>-0.8866</t>
  </si>
  <si>
    <t>Këshilli Kombëtar i Kontabilitetit</t>
  </si>
  <si>
    <t>Planifikimi, Menaxhimi dhe Administrimi, konsiston ne planifikimin dhe menaxhimin e burimeve financiare, njerëzore dhe materiale për të realizuar detyrat funksionale të Këshillit Kombëtar të Kontabilitetit, në përputhje me Ligjin Nr. 9228 datë 29.04.2004, "Për Kontabilitetin dhe Pasqyrat Financiare" si dhe për të plotësuar misionin që ka ky institucion "Hartimi i një seti standardesh kombëtare të kontabilitetit me cilësi të lartë, të kuptueshme, të detyrueshme për zbatim për shoqëritë pa përgjegjësi publike, si dhe përkthimi në gjuhën shqipe, pa ndryshime nga teksti origjinal, i SNK/SNFR për t'i bërë ato detyrimisht të zbatueshme nga shoqëritë me përgjegjësi publike që veprojnë në territorin e Republikës së Shqipërisë".</t>
  </si>
  <si>
    <t>Politika që ndjek KKK, pra përsosja e vazhdueshme e raportimit financiar të njësive ekonomike në Republikën  e Shqipërisë, ka për qëllim  të rrisë besimin e investitorëvë të ndryshëm ,vendas e të huaj, me synim nxitjen e mëtejshme të investimeve në vend dhe hapjen e tregjeve të kapitaleve.</t>
  </si>
  <si>
    <t>Numri standardeve kombetare  te zbatuara/perafruara ne legjislacionin tone</t>
  </si>
  <si>
    <t>16</t>
  </si>
  <si>
    <t>Numri standardeve nderkombetare te zbatuara/perafruara ne legjislacionin tone</t>
  </si>
  <si>
    <t>62</t>
  </si>
  <si>
    <t>% e grave ne KKK ndaj totalit te punonjesve te institucionit</t>
  </si>
  <si>
    <t>83%</t>
  </si>
  <si>
    <t>Numri i  njesive ekonomike te monitoruara</t>
  </si>
  <si>
    <t>410</t>
  </si>
  <si>
    <t>Numri i subjekteve te cilat do te inspektohen/auditohen ne zbatim te standardeve kombetare</t>
  </si>
  <si>
    <t>135</t>
  </si>
  <si>
    <t>145</t>
  </si>
  <si>
    <t>Numri i subjekteve te cilat do te inspektohen/auditohen ne zbatim te standardeve nderkombetare</t>
  </si>
  <si>
    <t>98201</t>
  </si>
  <si>
    <t>Jo-projekte (001-82-01110)</t>
  </si>
  <si>
    <t>98201AA - Seti i Standardeve Kombëtare të Kontabilitetit (ekzistuese/të reja/të amenduara)</t>
  </si>
  <si>
    <t>Sipas Ligjit nr 25/2018 datë 10.05.2018 "Për kontabilitetin dhe pasqyrat financiare", neni 24, KKK ka për detyrë të hartojë SKK-të në përputhje me kërkesat e këtij ligji dhe në koherencë me SNRF-të.</t>
  </si>
  <si>
    <t>numer/cope</t>
  </si>
  <si>
    <t>17650000</t>
  </si>
  <si>
    <t>17550000</t>
  </si>
  <si>
    <t>19550000</t>
  </si>
  <si>
    <t>-0.0057</t>
  </si>
  <si>
    <t>0.114</t>
  </si>
  <si>
    <t>18AC8</t>
  </si>
  <si>
    <t>Blerje pajisje zyre</t>
  </si>
  <si>
    <t>M820001 - pajisje zyre te blera</t>
  </si>
  <si>
    <t>/cope</t>
  </si>
  <si>
    <t xml:space="preserve">   Buxheti 2025-2027 PER POLITIKAT EGZISTUESE SIPAS NEVOJAVE </t>
  </si>
  <si>
    <t xml:space="preserve">Komisioneri per te Drejten e Informimit dhe Mbrojtjen e te Dhenave Personale </t>
  </si>
  <si>
    <t xml:space="preserve">10890001  </t>
  </si>
  <si>
    <t>Qëllimi kryesor i këtij programi është  të nxisë përputhshmërinë e sektorit publik dhe privat me mbrojtjen e të dhënave personale dhe të drejtën e informimit, garantimi i zbatimit të së drejtës për informim dhe  mbrojtjes së të dhënave personale dhe ruajtjen e privatësisë,  nëpërmjet monitorimit të punës së autoriteteve publike gjatë zbatimit të ligjit për të drejtën e  informimit dhe ligjit për të dhënat e hapura dhe ripërdorimin e informacionit publik, si dhe ligjit për njoftimin dhe konsultimin publik, monitorimi i transparencës proaktive, nxitje dhe sensibilizim për cështje të së drejtës për informim dhe të të dhënave të hapura dhe ripërdorimin e informacionit publik, kryerjes së sondazheve, kryerjen e trajnimeve, dhënies së rekomandimeve, bashkëpunimit me autoritetet publike, shqyrtimin e ankesave, kryerjes së inspektimeve, nxjerrjen e vendimeve, deri në vendosje të sanksioneve për shkelje të konstatuara etj. Në  fushën e mbrojtjes së të  dhënave,   nëpërmjet  shqyrtimin e ankesave të shtetasve të cilët pretendojnë se u është cenuar e drejta për mbrojtjen e të dhënave personale,  kryerjen e hetimeve administrative pranë kontrolluesve publik/privat në lidhje me to,  mbikqyrjen dhe garantimin e sigurisë së sistemeve dhe databazave në Zyrën e Komisionerit, mbikqyrjen e zbatimit të kuadrit ligjor mbi përpunimin e të dhënave personale nga autoritetet kompetente për parandalimin dhe ndjekjen e veprave penale dhe sigurisë publike etj etj,   në bazë të të cilave Komisioneri ushtron vendimarrjen e tij. Menaxhimi me efektivitet dhe korrektësi i fondeve buxhetore të KDIMDP--së.</t>
  </si>
  <si>
    <t xml:space="preserve">Fuqizimi i funksionit mbikqyrës/monitorues  në funksion të   zbatimit të kuadrit ligjor në fuqi, për garantimin  e mbrojtjes së të dhënave personale dhe ruajtjen e privatësisë, në balancë me të drejtën informimit, duke garantuar qasje në informacion, transparencë dhe llogaridhënie maksimale  </t>
  </si>
  <si>
    <t xml:space="preserve">Perqindja/Numri i vendimeve të Komisionerit te lena ne fuqi nga gjykata kundrejt totalit </t>
  </si>
  <si>
    <t xml:space="preserve">Objektivi 1  </t>
  </si>
  <si>
    <r>
      <t xml:space="preserve">  Monitorimi i zbatimit të ligjit nr. 119/2014 “Për të drejtën e informimit”, i ndryshuar  </t>
    </r>
    <r>
      <rPr>
        <sz val="9"/>
        <color rgb="FFFF0000"/>
        <rFont val="Garamond"/>
        <family val="1"/>
      </rPr>
      <t xml:space="preserve"> </t>
    </r>
  </si>
  <si>
    <t xml:space="preserve">Objektivi 2 </t>
  </si>
  <si>
    <t xml:space="preserve">    Monitorimi i zbatimit të ligjit nr. 33/2022 “Për të dhënat e hapura dhe 
ripërdorimin e informacionit publik” dhe shqyrtimi i ankesave bazuar në ligjin nr. 146/2014 “Për njoftimin dhe konsultimin publik
</t>
  </si>
  <si>
    <t xml:space="preserve">Objektivi 3 </t>
  </si>
  <si>
    <t>Monitorimi i zbatimit të ligjit Nr.124/2024 “Për mbrojtjen e të     dhënave personale”</t>
  </si>
  <si>
    <t>Objektivi 4</t>
  </si>
  <si>
    <t>Identifikimi dhe garantimi i sigurisë teknike në kontrollues publikë dhe privatë me qëllim ruajtjen e konfidencialitetit, integritetit, disponueshmërinë dhe besueshmërinë e sigurisë së informacionit në procesin e përpunimit të të dhënave personale.</t>
  </si>
  <si>
    <t>Objektivi 5</t>
  </si>
  <si>
    <t>Ndërgjegjësimi dhe promovimi e të drejtave të qytetarëve me fokus, edukimin e brezit të ri.</t>
  </si>
  <si>
    <t>Treguesit e Performancës për Objektivin 1-2</t>
  </si>
  <si>
    <t>“Përqindja  e numrit të Autoriteteve Publike me program transparence të publikuar, sipas formatit të miratuar nga Komisoneri dhe të përditësuar me informacion kundrejt totalit te institucioneve"</t>
  </si>
  <si>
    <t xml:space="preserve">Niveli i zbatimit të akteve të Komisionerit  lidhur me të drejtën e innformimit kundrejt totalit  </t>
  </si>
  <si>
    <t xml:space="preserve">Niveli i zbatimit të akteve të Komisionerit  lidhur me  zbatimin  e ligjit  nr. 33/2022 “Për të dhënat e hapura dhe ripërdorimin e informacionit të sektorit publik” kundrejt totalit  </t>
  </si>
  <si>
    <t>Tregues performance per Objektivin nr. 3-5</t>
  </si>
  <si>
    <t xml:space="preserve">Niveli i zbatimit të akteve të Komisionerit  lidhur me   me mbrojtjen e të dhënave  të  zbatuara, kundrejt totalit  
</t>
  </si>
  <si>
    <t xml:space="preserve">Përqindja/ Kontrolle /mbikqyrje/ monitorime  për sigurinë e të dhënave/ kundrejt totalit </t>
  </si>
  <si>
    <t>Përqindja e grave në poste drejtuese në raport me totalin e posteve drejtuese në shërbimin civil në KDIMDP.</t>
  </si>
  <si>
    <t>Produktet për Objektivet 1-5</t>
  </si>
  <si>
    <t>Shpenzimet Korrente* 98901AA</t>
  </si>
  <si>
    <t xml:space="preserve"> Mbikëqyrje/ inspektime të kryera&amp;ankesa te trajtuara   </t>
  </si>
  <si>
    <t xml:space="preserve">Mbikëqyrje të kryera sipas planit vjetor &amp; inspektime të realizuara sipas problematikave &amp;trajtim I ankesa te qytetareve </t>
  </si>
  <si>
    <r>
      <t xml:space="preserve">Detajimi i Kostos Totale të </t>
    </r>
    <r>
      <rPr>
        <b/>
        <sz val="8"/>
        <color rgb="FFFF0000"/>
        <rFont val="Garamond"/>
        <family val="1"/>
      </rPr>
      <t>Produktit 1</t>
    </r>
    <r>
      <rPr>
        <b/>
        <sz val="8"/>
        <color theme="1"/>
        <rFont val="Garamond"/>
        <family val="1"/>
      </rPr>
      <t xml:space="preserve"> sipas Artikujve Ekonomikë</t>
    </r>
  </si>
  <si>
    <t>Kodi i Projektit të Investimeve****</t>
  </si>
  <si>
    <t>Produkti 1 (shto produkte sipas rastit)</t>
  </si>
  <si>
    <t xml:space="preserve">Dixhitalizimi I Programeve te Transparences </t>
  </si>
  <si>
    <t>M890005</t>
  </si>
  <si>
    <t xml:space="preserve">Dixhitalizim I programeve te Transparences </t>
  </si>
  <si>
    <t>nr. Pajisje</t>
  </si>
  <si>
    <t>M890008</t>
  </si>
  <si>
    <t xml:space="preserve">Dixhitalizim I programeve te Transpoarences </t>
  </si>
  <si>
    <t>nr. softi 1</t>
  </si>
  <si>
    <t>Produkti 2 (shto produkte sipas rastit)</t>
  </si>
  <si>
    <t xml:space="preserve">Blerje pajisje zyre &amp;Kompjuterike/elektronike/vegla e instrumenta </t>
  </si>
  <si>
    <t xml:space="preserve">18 AD 102 </t>
  </si>
  <si>
    <t xml:space="preserve">Blerje pajisje zyre/kompjuterike.elektronike/vegla e pajisje </t>
  </si>
  <si>
    <t xml:space="preserve">Blerje pajisje zyre/Elektronike/kompjterike/zyre </t>
  </si>
  <si>
    <t xml:space="preserve">nr </t>
  </si>
  <si>
    <t xml:space="preserve">Lindita Morina </t>
  </si>
  <si>
    <t xml:space="preserve">Koordinatori i GMS/ Nepunesi Autorizues/Sekretar I Pergjithshem </t>
  </si>
  <si>
    <t xml:space="preserve">Blerta Nerguti </t>
  </si>
  <si>
    <t xml:space="preserve">Nepunes Zbatues </t>
  </si>
  <si>
    <t>30.04.2025</t>
  </si>
  <si>
    <t>80000</t>
  </si>
  <si>
    <t>nr pajisje zyre</t>
  </si>
  <si>
    <t>Pajisja e zyrave te KMD me qellim permbushjen e nevojave te stafit per mirefunksionimin</t>
  </si>
  <si>
    <t>M910003 - Blerje pajisje zyrash</t>
  </si>
  <si>
    <t>6</t>
  </si>
  <si>
    <t>nr kompjuterash</t>
  </si>
  <si>
    <t>Blerje pajisje kompjuterike per mirefunksionimin e institiucionit</t>
  </si>
  <si>
    <t>M910004 - Blerje pajisje kompjuterike (informatike)</t>
  </si>
  <si>
    <t>18AD3</t>
  </si>
  <si>
    <t>1538.46</t>
  </si>
  <si>
    <t>3250</t>
  </si>
  <si>
    <t>Numër</t>
  </si>
  <si>
    <t>Qytetar dhe punonjës, të sektorit publik dhe privat, të informuar dhe të trajnuar në lidhje me mbrojtjen nga diskriminimi, rolin e KMD-së dhe Barazinë Gjinore.</t>
  </si>
  <si>
    <t>99101AB - Qytetarë të ndërgjegjësuar dhe punonjës të sektorit publik dhe privat, të trajnuar</t>
  </si>
  <si>
    <t>0.0072</t>
  </si>
  <si>
    <t>0.0073</t>
  </si>
  <si>
    <t>-0.0029</t>
  </si>
  <si>
    <t>205441.18</t>
  </si>
  <si>
    <t>203970.59</t>
  </si>
  <si>
    <t>202500</t>
  </si>
  <si>
    <t>69850000</t>
  </si>
  <si>
    <t>69350000</t>
  </si>
  <si>
    <t>68850000</t>
  </si>
  <si>
    <t>69050000</t>
  </si>
  <si>
    <t>340</t>
  </si>
  <si>
    <t>Procedurat administrative: hetime dhe inspektime, seanca dëgjimore, komunikime shkresore, vendimmarrje dhe përfaqësimi në procese gjyqësore, përfshirë hartimin e dokumentacionit, përcjelljen e akteve dhe ndjekjen e seancave, si dhe procedurat për ekzekutimin e titujve ekzekutiv, vendimeve te KMD.</t>
  </si>
  <si>
    <t>99101AA - Pritje, inspektime, prapësime, shpjegime dhe mendime me shkrim përpara gjykatës dhe procedurat e ekzekutimit te vendimeve te KMD</t>
  </si>
  <si>
    <t>Jo-projekte (001-91-01110)</t>
  </si>
  <si>
    <t>99101</t>
  </si>
  <si>
    <t>86%</t>
  </si>
  <si>
    <t>% e grave ne poste drejtuese te institucionit ndaj totalit te posteve drejtuese.</t>
  </si>
  <si>
    <t>9%</t>
  </si>
  <si>
    <t>Rritja e numrit të ankesave.</t>
  </si>
  <si>
    <t>Informacione të referuara nga organizata me interesa legjitime, institucione etj.</t>
  </si>
  <si>
    <t>Vendime mospranimi të ankesës</t>
  </si>
  <si>
    <t>Cështje të përfaqësuara me efektivitet në gjykatë (numri i vendimeve te konfirmuara nga gjykata me forme prere dhe vendime diskriminimi dhe demshperblim, ne raport me numrin total te çeshtjeve gjyqesore)</t>
  </si>
  <si>
    <t>43%</t>
  </si>
  <si>
    <t>Vendime diskriminimi të zbatuara nga subjektet të cilave u drejtohen</t>
  </si>
  <si>
    <t>30%</t>
  </si>
  <si>
    <t>Ankesa ndaj sektorit privat</t>
  </si>
  <si>
    <t>76%</t>
  </si>
  <si>
    <t>Ankesa drejtuar KMD</t>
  </si>
  <si>
    <t>Cështje të iniciuara nga KMD</t>
  </si>
  <si>
    <t>Evidentimi në kohë dhe trajtimi me efektivitet i cështjeve të diskriminimit dhe rrijtja e ndërgjegjësimit të qytetarëve, institucioneve dhe organizatave me interesa legjitime, në Shqipëri, lidhur me mbrojtjen nga dsikriminimi dhe rolin e KMD-së dhe bashkëpunimit me aktorë të ndryshëm.</t>
  </si>
  <si>
    <t>Raste të suksesshme diskriminimi ndaj totalit të cështjeve të gjykuara (numri i vendimeve te konfirmuara nga gjykata me forme prere dhe vendime diskriminimi dhe demshperblim, ne raport me numrin total te çeshtjeve gjyqesore)</t>
  </si>
  <si>
    <t>Sigurimi i të  drejtës së çdo personi për  barazi përpara ligjit dhe mbrojtje të barabartë nga ligji, barazi të shanseve dhe mundësive për të ushtruar të drejtat, për të gëzuar liritë dhe për të marrë pjesë në jetën publike, mbrojtje efektive nga diskriminimi dhe nga çdo formë sjellje që nxit diskriminimin.</t>
  </si>
  <si>
    <t>Fuqizimi i kapaciteteve të nevojshme për mirëfunksionimin e Zyrës së Komisionerit për Mbrojtjen nga Diskriminimi; përafrimi i legjislacionit në fushën e zbatimit të parimit të barazisë dhe mosdiskriminimit me legjislacionin e Bashkimit Europian; sigurimi i zbatimit të legjislacionit ekzistues dhe zbatimi i strategjive për realizimin e këtij synimi; vendosja e marrdhenjeve dhe hartimi marreveshjeve të bashkëpunimit me të gjithë aktorët që ndikojnë në zbatimin e kërkesave ligjore në fushën e zbatimit të parimit të barazisë; nxitja dhe ndërgjegjësimi i komuniteteve që kanë interes të drejtpërdrejtë si dhe të gjithe shoqërisë mbi mundësitë e zbatimit të parimit të mësipërm, për të garantuar maksimalisht parimin e barazisë dhe mosdiskrimimit.</t>
  </si>
  <si>
    <t>91</t>
  </si>
  <si>
    <t>Komisioneri per Mbrojtjen nga Diskriminimi</t>
  </si>
  <si>
    <t>342857.14</t>
  </si>
  <si>
    <t>12000000</t>
  </si>
  <si>
    <t>Botime (revista dhe libra )</t>
  </si>
  <si>
    <t>"Produkte kerkimore shkencore me nivel të lartë shkencor ne fushat  prioritare per kerkim dhe  zhvillim  te vendit dhe me gjere (Botime dhe monografi) dhe publikimeve shkencore kombetare,/ nderkombetare (revista """Journal of Natural and Technical Sciences""" dhe """Studia Albanica"""). Raportime te ASHSH per vepriimtarite e saj "</t>
  </si>
  <si>
    <t>92201AC - Botime (revista dhe libra )</t>
  </si>
  <si>
    <t>-0.0023</t>
  </si>
  <si>
    <t>5172000</t>
  </si>
  <si>
    <t>129300000</t>
  </si>
  <si>
    <t>129600000</t>
  </si>
  <si>
    <t>numer Projekte, ekspedita, Ligjerata te ndersjellta te akademikeve</t>
  </si>
  <si>
    <t>Produkte te punes Kerkimore e shkencore te  Asamblese se A.SH, seksioneve , komisioneve me impakt  ne Kerkom - zhvillimin  e Teknologjise &amp; Inovacionit   ne Shqiperi Kosove e me gjere. Pagat dhe shpenzimet administrative</t>
  </si>
  <si>
    <t>92201AA - Veprimtaria shkencore e zhvilluar</t>
  </si>
  <si>
    <t>Jo-projekte (001-22-01520)</t>
  </si>
  <si>
    <t>92201</t>
  </si>
  <si>
    <t>35%</t>
  </si>
  <si>
    <t>Perqindja e grave ne poste drejtuese ndaj totalit te posteve drejtuese</t>
  </si>
  <si>
    <t>Numri i Botimeve Shkencore te publikuara nga Akademike Gra</t>
  </si>
  <si>
    <t>Numri i akademikeve Gra</t>
  </si>
  <si>
    <t>Botime e monografi te ndryshme : Njohja e produkteve shkencore te Akademikeve me kontribut ne kerkim e zhvillim ne Shqiperi</t>
  </si>
  <si>
    <t>3 - Mbeshtetje te kerkuesve te rinj te sukseshme ne shkence (rrjetin e Akademikeve te rinj e me gjere)</t>
  </si>
  <si>
    <t>2- Çmime kombertare/nderkombetare  (ne perputhje me ligjin)</t>
  </si>
  <si>
    <t>"Kontributi i ASH. per kerkim dhe zhvillim ne perputhje me misionin e saj konform ligjit per rritjen e rolit te keshillimit te politikberjes , vendimmarrjes qeverisjes qendrore dhe lokale (ne fushat e kompetences) nepermjet kryerjes se studimeve, analizave e propozimeve ne nivele te ndryshme; me prioritet pregatitjen e burimeve te reja njerezore  te kerkimit nepermjet zhvillimit te veprimtarive te ndrysjhme me karakter ekonomik. "</t>
  </si>
  <si>
    <t>-0.1706</t>
  </si>
  <si>
    <t>-0.0871</t>
  </si>
  <si>
    <t>-0.3365</t>
  </si>
  <si>
    <t>-0.5436</t>
  </si>
  <si>
    <t>-0.2</t>
  </si>
  <si>
    <t>265000</t>
  </si>
  <si>
    <t>319500</t>
  </si>
  <si>
    <t>350000</t>
  </si>
  <si>
    <t>2120000</t>
  </si>
  <si>
    <t>3195000</t>
  </si>
  <si>
    <t>Pajisje laboratorike per qendra kerkimore shkencore</t>
  </si>
  <si>
    <t>24AJ001 - Pajisje laboratorike per qendra kerkimore shkencore</t>
  </si>
  <si>
    <t>Pajisje laboratorike per kerkimin shkencor biotek dhe gjenetike si dhe nanoshkence</t>
  </si>
  <si>
    <t>24AJ0</t>
  </si>
  <si>
    <t>-0.145</t>
  </si>
  <si>
    <t>0.2825</t>
  </si>
  <si>
    <t>1626666.67</t>
  </si>
  <si>
    <t>1902500</t>
  </si>
  <si>
    <t>4880000</t>
  </si>
  <si>
    <t>3805000</t>
  </si>
  <si>
    <t>Rikonstruksion Godine per QKBGJ</t>
  </si>
  <si>
    <t xml:space="preserve">Rikonstruksion Godine </t>
  </si>
  <si>
    <t>Rikonstruksion Godine</t>
  </si>
  <si>
    <t>18AF4</t>
  </si>
  <si>
    <t>-0.25</t>
  </si>
  <si>
    <t>nr pajisjesh</t>
  </si>
  <si>
    <t xml:space="preserve">Blerje pajisje zyre </t>
  </si>
  <si>
    <t>18AF301 - Blerje pajisje</t>
  </si>
  <si>
    <t>Blerje pajisje zyre dhe elektronike</t>
  </si>
  <si>
    <t>18AF3</t>
  </si>
  <si>
    <t>-0.1429</t>
  </si>
  <si>
    <t>0.0307</t>
  </si>
  <si>
    <t>0.0034</t>
  </si>
  <si>
    <t>37735000</t>
  </si>
  <si>
    <t>41840000</t>
  </si>
  <si>
    <t>48813333.33</t>
  </si>
  <si>
    <t>301880000</t>
  </si>
  <si>
    <t>292880000</t>
  </si>
  <si>
    <t>291880000</t>
  </si>
  <si>
    <t>Numer projekte</t>
  </si>
  <si>
    <t>Mbeshtetje me fonde per 6 Institutet e ASA</t>
  </si>
  <si>
    <t>92201AF - Transferta per ASA</t>
  </si>
  <si>
    <t>Cope (numer projektesh)</t>
  </si>
  <si>
    <t>Projektie madhore ne Albanologji</t>
  </si>
  <si>
    <t>92201AE - Projektie madhore ne Albanologji</t>
  </si>
  <si>
    <t>775000</t>
  </si>
  <si>
    <t>46500000</t>
  </si>
  <si>
    <t>Projekte, ekspedita, Ligjerata te ndersjellta te akademikeve dhe botime</t>
  </si>
  <si>
    <t>Veprimtaria e seksioneve, njesive kerkimore, komisioneve, veprimtaria promovuese( konferenca seminare, ligjerata, kongrese) etj,  veprimtari kerkimore studimore ( projekte ), konkurset e cmimeve per krijimtari,</t>
  </si>
  <si>
    <t>92201AB - Produkte të kartave të eventeve për politikat shkencore dhe qeverisje (qendrore /vendore) të KSHT&amp;I me impakt në K-Zh dhe prodhim.</t>
  </si>
  <si>
    <t>3- Kontribute shkencore per kerkim e zhvillim</t>
  </si>
  <si>
    <t>5 -  Kontribut i A.SH.SH. mbeshtetes ne reformat e sistemit te kerkimit shkencor ne vend ne pergjithesi</t>
  </si>
  <si>
    <t>4- Zhvillime te veprimtarive shkencore kombetare/nderkombetare: (konferenca, workshope, seminare, tavolina te rrumbullaketa, dite informimi, edukim shkencor) ne bashkepunim me partnere kombetare e nderkombetare brenda dhe jashte akademive</t>
  </si>
  <si>
    <t>1-  Mbeshtetje financiare per punonjesit shkencore te A.SH.SH.</t>
  </si>
  <si>
    <t>"Bashkëpunimi me institucione kërkimore dhe mësimore, brenda dhe jashtë vendit, që kanë kapacitetet e nevojshme fizike për kërkim, për kryerjen e studimeve në fusha të ndryshme të shkencës në përputhje me nevojat e zhvillimit të vendit. "</t>
  </si>
  <si>
    <t>Kerkues te rinj shkencore te mbeshtetur kundret totalit te kerkuesve te mbeshtetur</t>
  </si>
  <si>
    <t>Kontribute shkencore per kerkim dhe zhvillim kundrejt totalit te fondeve te veprimatrise</t>
  </si>
  <si>
    <t>Punime shkencore te mbeshtetura financiarisht nga ASHSH kundrejt totalit te propozimeve te paraqitura ne ASHSH</t>
  </si>
  <si>
    <t>Fusha te reja kerkimore te propozuara me interes shteteror per rritjen e nivelit te kerkimit shkencor baze, aplikimeve teknologjike dhe inovative ne sherbim te zhvillimit multiidisiplinor ne mbeshtetje te strategjive ekzistuese si dhe atyre qe do te formulohen</t>
  </si>
  <si>
    <t>"Fuqizimi i rolit të Akademisë së Shkencave, per te kryer misionin në zhvillimin e vendit, duke zbatuar prioritetet kombëtare në shkencë dhe nxitjes së kërkimeve në fushat përparësore, të zhvillimit ekonomik dhe teknologjik.  "</t>
  </si>
  <si>
    <t>Veprimtaria e Ash per ShTI e zhvillim social-ekonomik te vendit Ash protagonist i zhvillimit te ShTI dhe zhvillimit ekonomik,social e kulturor te vendit.Ky program synon realizimin e misionit te ASh ne zhvillimet shkencore,teknologjike dhe intelektuale,ne interes te integrimit europian te vendit,nepermjet:hulumtimit te aspekteve me te rendesishme social-ekonomike e trashegimise historiko-kulturore me qellim ruajtjen e promovimin e vlerave me te mira kombetare dhe zhvillimin e vlerave universale te demokracise e respektimit te te drejtave te njeriut;hulumtimit te shkencave natyrore e teknike me qellim perdorimin e metodologjive dhe teknologjive te perparuara;eficiente nga pikpamje ekonomike,te pranueshme nga pikpamja sociale dhe miqesore me mjedisin;rritjes se bashkepunimit kombetar e nderkombetar me institucionet e sistemit te ShTI dhe me akademite e botes (ALLEA,TWOS,IAP) dhe organizma te tjera shkencore(iv)vazhdimesise se bashkepunimit me AShA te Kosoves,Kroaci,Mal te Zi,Maqedoni</t>
  </si>
  <si>
    <t>01520</t>
  </si>
  <si>
    <t xml:space="preserve">Veprimtaria Akademike </t>
  </si>
  <si>
    <t>Akademia e Shkencave</t>
  </si>
  <si>
    <t>0.125</t>
  </si>
  <si>
    <t>1027.4</t>
  </si>
  <si>
    <t>43800</t>
  </si>
  <si>
    <t>ORE TRANSMETIMI</t>
  </si>
  <si>
    <t>ORE TRANSMETIMI EMISIONE INFORMATIVE NE 7 GJUHE TE HUAJA PER PUBLIKUN E HUAJ,EMISIONE KULTURORE,INFORMATIVE,MUZIKORE,ARTISTIKE NE GJUHEN SHQIPE PER BASHKATDHETARET</t>
  </si>
  <si>
    <t>91901AB - EMISIONE RADIOFONIKE TE TRANSMETUARA</t>
  </si>
  <si>
    <t>3127.85</t>
  </si>
  <si>
    <t>274000000</t>
  </si>
  <si>
    <t>87600</t>
  </si>
  <si>
    <t>ORE TRANSMETIMI TE EMISIONEVE TV TRANSMETUAR NE SATELIT PER SHQIPTARET JASHTE KUFIRIT</t>
  </si>
  <si>
    <t>91901AA - EMISIONE TELEVIZIVE TE TRANSMETUARA</t>
  </si>
  <si>
    <t>Jo-projekte (001-19-08310)</t>
  </si>
  <si>
    <t>91901</t>
  </si>
  <si>
    <t>11%</t>
  </si>
  <si>
    <t>ZGJERIMI I TREGUT TE REKLAMAVE</t>
  </si>
  <si>
    <t>12%</t>
  </si>
  <si>
    <t>RRITJA E NUMRIT TE PRODHIMEVE</t>
  </si>
  <si>
    <t>RRITJE E CILESISE SE PROGRAMEVE TELEVIZIVE,RADIOFONIKE NE NIVEL INFORMATIV,EDUKATIV,ARTISTIK</t>
  </si>
  <si>
    <t>%PROJEKTEVE TE INVESTIMEVE PUBLIKE QE PERFSHIN PERSPEKTIVEN GJINORE</t>
  </si>
  <si>
    <t>NUMRI I RASTEVE TE DISKRIMINIMIT ME BAZE GJINORE NE INSTITUCION</t>
  </si>
  <si>
    <t>42</t>
  </si>
  <si>
    <t>% E GRAVE NE POSTE DREJTUESE TE INSTITUCIONIT NDAJ TOTALIT TE POSTEVE DREJTUESE</t>
  </si>
  <si>
    <t>% E SHIKUESHMERIS SE KANALEVE TE RTSH KUNDREJT OPERATOREVE TE TJERE A/V</t>
  </si>
  <si>
    <t>8%</t>
  </si>
  <si>
    <t>7%</t>
  </si>
  <si>
    <t>6%</t>
  </si>
  <si>
    <t>5%</t>
  </si>
  <si>
    <t>RRITJE E SHIKUESHMERISE -AUDIENCA</t>
  </si>
  <si>
    <t>PERCJELLJA NE KOHE REALE NEPERMJET RADIOS E TELEVIZIONIT ,PER TE GJITHE SHQIPTARET QE JETOJNE JASHTE KUFIRIT,TE GJITHA ZHVILLIMET POLITIKE,EKONOMIKE,SOCIALKULTURORE,TRASHEGIMINE KULTURORE DHE HISTORIKE TE POPULLIT TONE,DUKE SYNUAR ZGJERIMIN NE MAKSIMUMET E MUNDSHME TE KOMUNIKIMIT ME SHQIPTARET KUDO NDODH</t>
  </si>
  <si>
    <t>INFORMIM I VAZHDUESHEM I I SHQIPTAREVE QE JETOJNE JASHTE ME ZHVILLIMET POLITIKE,EKONOMIKE,SOCIALKULTURORE DHE SPORTIVE NE SHQIPERI,MBI PROCESET INTEGRUESE NE BE,POR EDHE MBI TRASHEGIMINE KULTURORE,HISTORIKE TE  POPULLIT TONE, MBI POTENCIALET TURISTIKE E ZHVILLIMIN E TIJ</t>
  </si>
  <si>
    <t>08310</t>
  </si>
  <si>
    <t xml:space="preserve">Sherbimet per shqiptaret jashte kufirit </t>
  </si>
  <si>
    <t>19</t>
  </si>
  <si>
    <t>Drejtoria e Përgjithshme e RTSH</t>
  </si>
  <si>
    <t>31500000</t>
  </si>
  <si>
    <t>126000000</t>
  </si>
  <si>
    <t>NUMER PROGRAMESH</t>
  </si>
  <si>
    <t>PASQYRIM NGA RTSH I EVENTEVE ARTISTIKE ME RENDESI MBAREKOMBETARE</t>
  </si>
  <si>
    <t>91902AA - PROGRAME ARTISTIKE</t>
  </si>
  <si>
    <t>Jo-projekte (001-19-08330)</t>
  </si>
  <si>
    <t>91902</t>
  </si>
  <si>
    <t>PRODHIME TE RTSH TE REALIZUAR ME SUKSES KUNDREJT TOTALIT TE PLANIFIKUAR</t>
  </si>
  <si>
    <t>Te drejta ekskluzive transmetimi</t>
  </si>
  <si>
    <t>Cilesia e transmetimit</t>
  </si>
  <si>
    <t>13%</t>
  </si>
  <si>
    <t>Numri i prodhimeve</t>
  </si>
  <si>
    <t>PERMIRESIMI I CILESISE SE PRODHIMIT DHE TRANSMETIMIT,ZGJERIMI I LARMISHMERISE SE PROJEKTEVE.</t>
  </si>
  <si>
    <t>Ofrimi I Programeve me te mira dhe perpjekje te vazhdueshme per realizimin e nje sere projektesh cilesore,artistike,filmike ne fushen e radioe e televizinit</t>
  </si>
  <si>
    <t>REALIZIM I PROJEKTEVE CILESORE NE FUSHEN E RADIOS E TELEVIZIONIT,PERFSHIRE KETU AKTIVITETE TE RENDESISHME ARTISTIKE,SPORTIVE,KOMBETARE E NDERKOMBETARE ME PJESEMARRJE SHQIPTARE,SERIALE TELEVIZIVE,BASHKEPRODHIME ME TE TRETE ETJ.</t>
  </si>
  <si>
    <t>08330</t>
  </si>
  <si>
    <t>Prodhime filmike ose veprimtari artistike mbarekombetare</t>
  </si>
  <si>
    <t>4333333.33</t>
  </si>
  <si>
    <t>130000000</t>
  </si>
  <si>
    <t>NUMER KONCERTESH</t>
  </si>
  <si>
    <t>KONCERTE TE ORKESTRES,REGJISTRIME MATERIALESH ARKIVORE</t>
  </si>
  <si>
    <t>91903AA - Koncerte te Orkestres Simfonike</t>
  </si>
  <si>
    <t>Jo-projekte (001-19-08340)</t>
  </si>
  <si>
    <t>91903</t>
  </si>
  <si>
    <t>4%</t>
  </si>
  <si>
    <t>3%</t>
  </si>
  <si>
    <t>5000</t>
  </si>
  <si>
    <t>Numri I biletave te shitura per koncerte</t>
  </si>
  <si>
    <t>Numri I veprave te riprodhuara</t>
  </si>
  <si>
    <t>RRITJE E CILESISE SE PUNES,PLOTESIM FORMACIONI ME INSTRUMENTISTE,RINOVIM INSTRUMENNTA MUZIKORE</t>
  </si>
  <si>
    <t>Numer krijimesh te reja</t>
  </si>
  <si>
    <t>Riprodhim I veprave muzikore shqiptare e te huaja ,prodhim e regjistrimi muzikes se lehte dhe popullore,pergatitja e shfaqjeve dhe koncerteve te tjera publike,regjistrim i krijimeve artistike te vendit dhe te huaja,koncertet mujore,festivalet e krijimtari te tjera</t>
  </si>
  <si>
    <t>FORMACION I QENDRUESHEM E BASHKEKOHOR I ORKESTRES SIMFONIKE TE RTSH DHE ORGANIZIM I VAZHDUESHEM I AKTIVITETEVE TE SAJ KONCERTORE NE TIRANE,RRETHE DHE JASHTE VENDIT ME PJESEMARRJEN E HEREPASHERSHME TE TALENTEVE SHQIPTARE JASHTE SHQIPERISE ,SI EDHE TE ARTIS</t>
  </si>
  <si>
    <t>08340</t>
  </si>
  <si>
    <t>Orkestra simfonike e RTSH dhe Kinematografise</t>
  </si>
  <si>
    <t>2283.11</t>
  </si>
  <si>
    <t>200000000</t>
  </si>
  <si>
    <t>ORE SHERBIMI</t>
  </si>
  <si>
    <t>SHPENZIME PER SHERBIME MIREMBAJTJES SE SISTEMIT TE  INTEGRUAR DVB-T2 [PER RTSH</t>
  </si>
  <si>
    <t>91904AA - Rrjet transmetimi i mirembajtur</t>
  </si>
  <si>
    <t>Jo-projekte (001-19-08520)</t>
  </si>
  <si>
    <t>91904</t>
  </si>
  <si>
    <t>2%</t>
  </si>
  <si>
    <t>% investime ne panele diellore</t>
  </si>
  <si>
    <t>Nr i familjve qe kane akses ne nje aparat A/V</t>
  </si>
  <si>
    <t>Rritje e cilesese te prodhimit dhe transmetimit</t>
  </si>
  <si>
    <t>Dixhitalizimi materialeve arkivore</t>
  </si>
  <si>
    <t>Niveli I mbulimit te sinjalit</t>
  </si>
  <si>
    <t>KRIJIMI I KUSHTEVE OPTIMALE PER VIJUESHMERINE E SISTEMIT TE DIGJITALIZIMIT</t>
  </si>
  <si>
    <t>OPTIMIZIM I SINJALIT</t>
  </si>
  <si>
    <t>OFRIM I SHERBIMIT TE MULTIFLEKSIMIT,TRANSPORTIMIT DHE TRANSMETIMIT NE AJER NEPERMJET TEKNOLOGJISE DIGJITALE DVB-T2  TE PROGRAMEVE TELEVIZIVE TE RTSH-SE DHE GJITHE OPERATOREVE TE TJERE PRIVATE.SIGURIMI I VAZHDIMESISE SE PUNES NE MBI 99,8% TE KOHES.</t>
  </si>
  <si>
    <t>INVESTIME NE TEKNOLOGJI,PERSHTATJE E TEKNOLOGJISE EKZISTUESE,OPERIMI,DIAGNOSTIKIMI,MIREMBAJTJA PERIODIKE,MIREMBAJTJA EMERGJENCES,SHERBIMI I MBAJTJES NE GARANCI TE VAZHDUESHME TE PRODUKTEVE,PERDITESIMI DHE MIREMBAJTJA E SISTEMIT TE TRANSMETIMIT DIGJITAL AU</t>
  </si>
  <si>
    <t>08520</t>
  </si>
  <si>
    <t>Projekte teknike per futjen e teknologjive te reja</t>
  </si>
  <si>
    <t>Odise Moçka</t>
  </si>
  <si>
    <t>Shpresiona Shima</t>
  </si>
  <si>
    <t>Koordinatori i GMS/ Nepunesi Zbatues</t>
  </si>
  <si>
    <r>
      <t xml:space="preserve">Detajimi i Kostos Totale të </t>
    </r>
    <r>
      <rPr>
        <b/>
        <sz val="12"/>
        <color rgb="FFFF0000"/>
        <rFont val="Times New Roman"/>
        <family val="1"/>
      </rPr>
      <t>Produktit 2</t>
    </r>
    <r>
      <rPr>
        <b/>
        <sz val="12"/>
        <color theme="1"/>
        <rFont val="Times New Roman"/>
        <family val="1"/>
      </rPr>
      <t xml:space="preserve"> sipas Artikujve Ekonomikë</t>
    </r>
  </si>
  <si>
    <t>Pajisje elektronike sipas nevojave të institucionit (kompjuter desktop, laptop, skaner)</t>
  </si>
  <si>
    <t xml:space="preserve"> M140194 </t>
  </si>
  <si>
    <t>Pajisje zyre të blera</t>
  </si>
  <si>
    <t>Blerje orendi/pajisje zyre</t>
  </si>
  <si>
    <r>
      <t xml:space="preserve">Detajimi i Kostos Totale të </t>
    </r>
    <r>
      <rPr>
        <b/>
        <sz val="12"/>
        <color rgb="FFFF0000"/>
        <rFont val="Times New Roman"/>
        <family val="1"/>
      </rPr>
      <t>Produktit 1</t>
    </r>
    <r>
      <rPr>
        <b/>
        <sz val="12"/>
        <color theme="1"/>
        <rFont val="Times New Roman"/>
        <family val="1"/>
      </rPr>
      <t xml:space="preserve"> sipas Artikujve Ekonomikë</t>
    </r>
  </si>
  <si>
    <t>Pajisje zyre sipas nevojave të institucionit (rafte arkive, rafte dokumentash, tavolina pune, karrige)</t>
  </si>
  <si>
    <t>18AP901</t>
  </si>
  <si>
    <t xml:space="preserve">numer rastesh </t>
  </si>
  <si>
    <t xml:space="preserve">Ofrimit  të shërbimit të këshillimit dhe përfaqësimit në çdo rast të parashikuar në ligj. </t>
  </si>
  <si>
    <t>Këshillim dhe  perfaqesim i ofruar</t>
  </si>
  <si>
    <t>Treguesit e performances 3</t>
  </si>
  <si>
    <t>Vlera e Synuar</t>
  </si>
  <si>
    <t>Vlera Bazë</t>
  </si>
  <si>
    <t>Treguesit e performances 2</t>
  </si>
  <si>
    <t>Praktika te trajtuara perfaqesim dhe keshillim</t>
  </si>
  <si>
    <t xml:space="preserve">Ofrimi i shërbimit të keshillimit dhe përfaqësimit në cdo rast të parashikuar në ligj. </t>
  </si>
  <si>
    <t xml:space="preserve">Ofrimi i shërbimit të këshillimit dhe përfaqësimit në çdo rast të parashikuar nga ligji. </t>
  </si>
  <si>
    <t>Treguesit e Performancës ne nivel qellimi</t>
  </si>
  <si>
    <t xml:space="preserve">Mbrojtja e interesave pasurore të shtetit shqipëtar </t>
  </si>
  <si>
    <t>Programi synon:                                                                                                                                                                                                                      Ofrimin e shërbimt  këshillimor për veprimtarinë juridike të organeve të administratës shtetërore qendrore dhe enteve publike veçanërisht për lidhjen e kontrateve të cilat parashikojnë efekte financiare për shtetin.                                                                                                                                      Përfaqësimin dhe mbrojtjen e interesave  pasurore të shtetit shqiptar pranë gjykatave kombëtare e ndërkombëtare, në çështjet gjyqësore, në të cilat një organ i administratës shtetërore ose Republika e Shqipërisë është palë,                                                                                                                                                 Ofrimin e  asistencës juridike njësive të qeverisjes vendore sipas kritereve të përcaktuara në ligj,                                                                                              Përcaktimin e rregullave  për unifikimin e praktikave  dhe formulimin  e kritereve  të përgjithshme  të asistencës juridike të shtetit                                                                                                                                                  Ndërmjetësimin për zgjidhjen me pajtim të mosmarrëveshjeve ndërmjet organeve qendrore të administratës publike dhe enteve publike.                                                                                                                                            Programi zhvillohet duke u bazuar në ligjin nr. 10018, date 13.11.2008 "Për Avokaturën e Shtetit", i ndryshuar</t>
  </si>
  <si>
    <t xml:space="preserve">Sherbimi i Avokatisë Shtetërore </t>
  </si>
  <si>
    <t>Buxheti 2026-2028</t>
  </si>
  <si>
    <t>* Te lihet bosh ne rast se kemi te bejme me projekt te ri investimi publik, te paspecifikuar ne listen e investimeve per buxhetin e vitit 2019.</t>
  </si>
  <si>
    <t>* Ky kod duhet te plotesohet nga institucione per projektet ne vazhdim.</t>
  </si>
  <si>
    <r>
      <t>Sqarim:</t>
    </r>
    <r>
      <rPr>
        <b/>
        <sz val="8"/>
        <color rgb="FFFF0000"/>
        <rFont val="Times New Roman"/>
        <family val="1"/>
      </rPr>
      <t xml:space="preserve"> Kodi i Projektit te listes se investime</t>
    </r>
    <r>
      <rPr>
        <sz val="8"/>
        <color rgb="FF000000"/>
        <rFont val="Times New Roman"/>
        <family val="1"/>
      </rPr>
      <t>, me metodologjine e re do te jete kodi i produktit per projektet e investimeve.</t>
    </r>
  </si>
  <si>
    <r>
      <t xml:space="preserve">Detajimi i Kostos Totale të </t>
    </r>
    <r>
      <rPr>
        <b/>
        <sz val="8"/>
        <color rgb="FFFF0000"/>
        <rFont val="Garamond"/>
        <family val="1"/>
      </rPr>
      <t xml:space="preserve">Produktit 1 </t>
    </r>
    <r>
      <rPr>
        <b/>
        <sz val="8"/>
        <color rgb="FF000000"/>
        <rFont val="Garamond"/>
        <family val="1"/>
      </rPr>
      <t>sipas Artikujve Ekonomikë</t>
    </r>
  </si>
  <si>
    <t>Nr. pajisje</t>
  </si>
  <si>
    <t>Pajisje hardware per sistemimin online te inspekimit</t>
  </si>
  <si>
    <t>Projekti Nr.2</t>
  </si>
  <si>
    <r>
      <t xml:space="preserve">Detajimi i Kostos Totale të </t>
    </r>
    <r>
      <rPr>
        <b/>
        <sz val="8"/>
        <color rgb="FFFF0000"/>
        <rFont val="Garamond"/>
        <family val="1"/>
      </rPr>
      <t xml:space="preserve">Produktit 2 </t>
    </r>
    <r>
      <rPr>
        <b/>
        <sz val="8"/>
        <color rgb="FF000000"/>
        <rFont val="Garamond"/>
        <family val="1"/>
      </rPr>
      <t>sipas Artikujve Ekonomikë</t>
    </r>
  </si>
  <si>
    <t>Nr pajisjesh</t>
  </si>
  <si>
    <t>Mobilimi I zyrave, pajisje te tjera</t>
  </si>
  <si>
    <t>M870194</t>
  </si>
  <si>
    <t>Blerje automjet elektrik</t>
  </si>
  <si>
    <t xml:space="preserve">  kompjutera per punonjesit,  fotokopje, tableta per sistemin online(palisje hardwere) per inspektoret shteterore etj</t>
  </si>
  <si>
    <t>18AO601</t>
  </si>
  <si>
    <t>Projekti Nr.1</t>
  </si>
  <si>
    <r>
      <t xml:space="preserve">Detajimi i Kostos Totale të </t>
    </r>
    <r>
      <rPr>
        <b/>
        <sz val="8"/>
        <color rgb="FFFF0000"/>
        <rFont val="Garamond"/>
        <family val="1"/>
      </rPr>
      <t>Produktit 1</t>
    </r>
    <r>
      <rPr>
        <b/>
        <sz val="8"/>
        <color rgb="FF000000"/>
        <rFont val="Garamond"/>
        <family val="1"/>
      </rPr>
      <t xml:space="preserve"> sipas Artikujve Ekonomikë</t>
    </r>
  </si>
  <si>
    <t>Nr. Inspektimesh</t>
  </si>
  <si>
    <t>Numri I inspektimeve te kryera nga 17 Inspektoratet Shteterore, koordinimi dhe  mbikqyerja e kerkesave ligjore  ne fushen e  inspektimit per inspektoratet shteterore.</t>
  </si>
  <si>
    <t>Inspektime te kryera</t>
  </si>
  <si>
    <t>Numri I inspektimeve te realizuara online nga Inspektoratet shteterore kundrejt numrit total te inspektimeve tw planifikuara</t>
  </si>
  <si>
    <t>Numri I Inspektorateve shteterore qe kryejne inspektime online me bazw risku</t>
  </si>
  <si>
    <t>Programimi i inspektimeve me bazw risku pwr Inspektoratet Shtetwrore dhe Vendore, nwpwrmjet sistemit "e-Inspektimi", dhe kryerja e procesit inspektues me dokumenta tw standartizuara</t>
  </si>
  <si>
    <t xml:space="preserve">Numri I Inspektorateve shteterore qe kryejne inspektime online </t>
  </si>
  <si>
    <t xml:space="preserve">Realizimi i inpektimeve on-line, nëpërmjet portalit “e-Inspektimi” , për të siguruar programimin e inspektimeve  bazuar mbi vlerësimin e riskut,  dokumentimin e veprimtarisë inspektuese konform ligjit për inspektimin dhe ligjeve sektoriale, duke bashkërenduar  veprimtarinë inspektuese ndërmjet inspektorateve shtetërore, në përmbushje të misionit të Inspektoratit Qendror, për të rritur efektivitetin dhe përgjegjshmërinë e veprimtarisë inspektuese. </t>
  </si>
  <si>
    <t>Mbikëqyrja dhe koordinimi i veprimtarisë të  të gjithë Inspektorave Shtetërore, sipas Ligjit Nr.99/2024</t>
  </si>
  <si>
    <t>INSPEKTORATI QENDROR</t>
  </si>
  <si>
    <t>Anila Shehu</t>
  </si>
  <si>
    <t>Elona Kuçi</t>
  </si>
  <si>
    <r>
      <t xml:space="preserve">Detajimi i Kostos Totale të </t>
    </r>
    <r>
      <rPr>
        <b/>
        <sz val="9"/>
        <color rgb="FFFF0000"/>
        <rFont val="Garamond"/>
        <family val="1"/>
      </rPr>
      <t xml:space="preserve">Produktit 1 </t>
    </r>
    <r>
      <rPr>
        <b/>
        <sz val="9"/>
        <color theme="1"/>
        <rFont val="Garamond"/>
        <family val="1"/>
      </rPr>
      <t>sipas Artikujve Ekonomikë</t>
    </r>
  </si>
  <si>
    <t>Numer Projekesh</t>
  </si>
  <si>
    <t>Rritja e përafrimit të Shqipërisë me acquis të BE-së për ujin
Rezultati 1. Përmirësim gjithëpërfshrirës I kuadrit ligjor të Menaxhimit të Integruar të Ujit në përputhje me kërkesat acquis të BE-së dhe Direktivës Kuadër të Ujit dhe direktiva të tjera që lidhen me ujin.
Rezultati 2. Zbatimi i Planeve të Menaxhimi të Baseneve Lumore edhe në basenet e tjerëa në përputhje me Direktivën Kuadër të Ujit.
Rezultati 3. Përmirësim dhe qëndrueshmëri në Monitorimin dhe Raportimin e ujit në përputhje me kërkesat dhe direktivat e BE-së lidhur me ujin. (Ligj Nr.65/2022
Për Ratifikimin e Marrëveshjes Financiare Kuadër të Partneritetit Ndërmjet Republikës së Shqipërisë, Përfaqësuar nga Këshilli i Ministrave i Republikës së Shqipërisë, dhe Komisionit Evropian për Rregullat Specifike të Zbatimit të Asistencës Financiare të BE-së për Republikën e Shqipërisë në Kuadër të Instrumentit për Asistencën Paraanëtarësimit (IPA III)</t>
  </si>
  <si>
    <t>Kodi I projektit 18AQ203 dhe Kodi I TVSH 18AQ203</t>
  </si>
  <si>
    <t xml:space="preserve">Menaxhimi i Integruar i burimeve ujore </t>
  </si>
  <si>
    <t>"Dokumenti I veprimit/Be për lumenjte</t>
  </si>
  <si>
    <r>
      <t>Detajimi i Kostos Totale të</t>
    </r>
    <r>
      <rPr>
        <b/>
        <sz val="9"/>
        <color rgb="FFFF0000"/>
        <rFont val="Garamond"/>
        <family val="1"/>
      </rPr>
      <t xml:space="preserve"> Produktit 3 </t>
    </r>
    <r>
      <rPr>
        <b/>
        <sz val="9"/>
        <color theme="1"/>
        <rFont val="Garamond"/>
        <family val="1"/>
      </rPr>
      <t>sipas Artikujve Ekonomikë</t>
    </r>
  </si>
  <si>
    <t>Numër aplikimesh per përdorim burimi ujor, të trajtuara</t>
  </si>
  <si>
    <t>Hartimi i studimeve, raporteve statistikore, planeve te menaxhimit dhe politikave per reduktimin e ndotjes dhe rikuperimit te kostove. Marrja e vendimeve nga KBU dhe KKU në zbatim të politikave dhe të dokumentave strategjik dhe planifikues, me qellim manaxhimin e integruar te burimeve ujore</t>
  </si>
  <si>
    <t>Zbatimi  i  politikave dhe i dokumentave strategjik dhe planifikues, me qellim menaxhimin e integruar të burimeve ujore</t>
  </si>
  <si>
    <t>98708AC</t>
  </si>
  <si>
    <r>
      <t>Detajimi i Kostos Totale të</t>
    </r>
    <r>
      <rPr>
        <b/>
        <sz val="9"/>
        <color rgb="FFFF0000"/>
        <rFont val="Garamond"/>
        <family val="1"/>
      </rPr>
      <t xml:space="preserve"> Produktit 2 </t>
    </r>
    <r>
      <rPr>
        <b/>
        <sz val="9"/>
        <color theme="1"/>
        <rFont val="Garamond"/>
        <family val="1"/>
      </rPr>
      <t>sipas Artikujve Ekonomikë</t>
    </r>
  </si>
  <si>
    <t>% e të dhënave</t>
  </si>
  <si>
    <t>Bashkërendimi me institucionet përgjegjëse dhe me projektet me financim të huaj që asistojnë AMBU, me qëllim vënin në funksion të Kadastrës Kombëtare të Burimeve Ujore dhe proceset për standardizimin dhe krijimin e informacionit gjeohapësinor në funksion të saj. Krijimi dhe publikimi i informacionit gjeohapësinor për burimet ujore në forma  të tjera alternative (ASIG, WEB harta AMBU, etj.). Plotësimi, përditësimi dhe publikimi i regjistrit të subjekteve me leje/autorizim për përdorim burimi ujor.</t>
  </si>
  <si>
    <t>Sistemi i furnizimit me të dhëna i Kadastrës Kombëtare të Ujit i përmirësuar</t>
  </si>
  <si>
    <t>98708AB</t>
  </si>
  <si>
    <t xml:space="preserve">Kodi I Produktit </t>
  </si>
  <si>
    <r>
      <t xml:space="preserve">Detajimi i Kostos Totale të </t>
    </r>
    <r>
      <rPr>
        <b/>
        <sz val="9"/>
        <color rgb="FFFF0000"/>
        <rFont val="Garamond"/>
        <family val="1"/>
      </rPr>
      <t>Produktit 1</t>
    </r>
    <r>
      <rPr>
        <b/>
        <sz val="9"/>
        <color theme="1"/>
        <rFont val="Garamond"/>
        <family val="1"/>
      </rPr>
      <t xml:space="preserve"> sipas Artikujve Ekonomikë</t>
    </r>
  </si>
  <si>
    <t xml:space="preserve">Numer dokumentash </t>
  </si>
  <si>
    <t>Hartimi dhe miratimi i akteve ligjore dhe nenligjore ne permbushje te detyrimeve te ligjit nr.111/2012 "Per menaxhimin e burimeve ujore" i ndryshuar, si dhe ne kuader te perafrimit te legjislacionit kombetar me ate europian me synim permiresimin e procesit te vendimarrjes se KBU-ve dhe ABU-ve e KBU-ve/ABU lidhur me miremanaxhimin e ketyre burimeve.</t>
  </si>
  <si>
    <t>Akte ligjore dhe nënligjore për menaxhimin e integruar të burimeve ujore</t>
  </si>
  <si>
    <t>Zbatimi i Plani të Menaxhimi të Baseni Lumor Seman</t>
  </si>
  <si>
    <t>Zbatimi i Plani të Menaxhimi të Baseni Lumor Erzen</t>
  </si>
  <si>
    <t>Zbatimi i Plani të Menaxhimi të Baseni Lumor Ishëm</t>
  </si>
  <si>
    <t>Zbatimi i Plani të Menaxhimi të Baseni Lumor Mat</t>
  </si>
  <si>
    <t>Zbatimi i Plani të Menaxhimi të Baseni Lumor Drin-Bunë</t>
  </si>
  <si>
    <t>Rritja e nivelit të përmbushjes së detyrimeve institucionale dhe e bashkëpunimit ndërinstitucional në zbatim të legjislacionit për burimet ujore.</t>
  </si>
  <si>
    <t>3\9 masa</t>
  </si>
  <si>
    <t>6\9 masa</t>
  </si>
  <si>
    <t>Zbatimi i programit të masave të Planit për Menaxhimin e Riskut nga Përmbytjet në Basenin Lumor Drin Bunë ZRPP 4, 7 &amp; 8 (pjesa tjetër e Basenit)</t>
  </si>
  <si>
    <t>Zbatimi i programit të masave të Planit për Menaxhimin e Riskut nga Përmbytjet në Basenin Lumor Drin Bunë ZRPP 2&amp;3 (pjesa tjetër e Basenit)</t>
  </si>
  <si>
    <t>4\11 masa</t>
  </si>
  <si>
    <t>6\11 masa</t>
  </si>
  <si>
    <t>Zbatimi i programit të masave të Planit për Menaxhimin e Riskut nga Përmbytjet në Basenin Lumor Drin Bunë ZRPP 1 (pjesa tjetër e Basenit)</t>
  </si>
  <si>
    <t xml:space="preserve">1/1 masa </t>
  </si>
  <si>
    <t>Zbatimi i programit të masave të Planit për Menaxhimin e Riskut nga Përmbytjet në Basenin Lumor Shkumbin</t>
  </si>
  <si>
    <t>Zbatimi i programit të masave të Planit për Menaxhimin e Riskut nga Përmbytjet në Basenin Lumor Erzen</t>
  </si>
  <si>
    <t xml:space="preserve">1/2 masa </t>
  </si>
  <si>
    <t>Zbatimi i programit të masave të Planit për Menaxhimin e Riskut nga Përmbytjet në Basenin Lumor Ishëm</t>
  </si>
  <si>
    <t xml:space="preserve">8/40 masa </t>
  </si>
  <si>
    <t xml:space="preserve">24/40 masa </t>
  </si>
  <si>
    <t>Zbatimi i programit të masave të Planit për Menaxhimin e Riskut nga Përmbytjet në Basenin Lumor Drin Bunë (zona e nën Shkodrës)</t>
  </si>
  <si>
    <t>Inventarizimi i burimeve ujore ekzistuese dhe i te dhenave sasiore e cilesore ne lidhje me ato dhe pasqyrimi i tyre ne Kadastren Kombetare te Burimeve Ujore me tregues te matshem rritjen e te dhenave ne lidhje me burimet ujore.</t>
  </si>
  <si>
    <t>40%</t>
  </si>
  <si>
    <t xml:space="preserve">Ulja e informalitetit ne perdorimin e burimeve ujore nepermjet mekanizmave monitorues dhe ndergjegjesues me tregues te matshem rritjen e numrit te aplikimeve per pajisje me leje/autorizim per perdorim te burimeve ujore. </t>
  </si>
  <si>
    <t>Trend rrites</t>
  </si>
  <si>
    <t xml:space="preserve"> Sigurimi, mbrojtja dhe shfrytezimi racional i burimeve ujore</t>
  </si>
  <si>
    <t>1 (PMRP Mat)</t>
  </si>
  <si>
    <t>2 (PMRP Seman, Vjosë)</t>
  </si>
  <si>
    <t>3 (PMRP Erzen, Shkumbin, Drin-Bunë 2)</t>
  </si>
  <si>
    <t>1 (PMRP Ishëm)</t>
  </si>
  <si>
    <t>Plane për Menaxhimin e Riskut nga Përmbytjet në Basenin Lumor të hartuar e të miratuar për zbatim</t>
  </si>
  <si>
    <t>2 (miratimi i PMBL Vjose dhe Shkumbin)</t>
  </si>
  <si>
    <t>2 (miratimi i PMBL Drin-Buna dhe Seman)</t>
  </si>
  <si>
    <t>4 (hartimi i PMBL Drin-Buna dhe Seman, PMBL Vjosa dhe Shkumbin)</t>
  </si>
  <si>
    <t>2 (hartimi i PMBL Drin-Buna dhe Seman)</t>
  </si>
  <si>
    <t xml:space="preserve">Plane Menaxhimi Baseni Ujor te hartuar e te miratuar </t>
  </si>
  <si>
    <t>Mbrojtja dhe shfrytëzimi i qëndrueshëm i burimeve ujore përmes monitorimit, mirëadministrimit dhe zbatimit të masave për mbrojtjen e tyre.</t>
  </si>
  <si>
    <t xml:space="preserve">Programi i Administrimit të Ujrave mbështet administrimin e burimeve ujore si një nga burimet natyrore më të rëndësishëm dhe të domosdoshëm për jetën dhe zhvillimin social-ekonomik të vendit sot dhe në brezat e ardhshëm duke siguruar një përdorim racional dhe zhvillim të qëndrueshëm të burimeve ujore, kufizuar ndotjen e ujërave nëntokësore dhe sipërfaqësore nga shkarkimet urbane, aktivitet e veprimtarive industriale, bujqësore, që shkaktojnë dëmtim të ekosistemeve ujore dhe trupave ujorë dhe duke minimizuar ndikimin e ndryshimeve klimatike. </t>
  </si>
  <si>
    <t>05640</t>
  </si>
  <si>
    <t>ADMINISTRIMI I UJRAVE</t>
  </si>
  <si>
    <t>Arlinda Hoti</t>
  </si>
  <si>
    <t>Titullari i Institucionit / Koordinator i GMS</t>
  </si>
  <si>
    <t>Xheni Cani</t>
  </si>
  <si>
    <t>Sekretar i GMS/ Nepunesi Zbatues</t>
  </si>
  <si>
    <t>Kosto totale e produktit X</t>
  </si>
  <si>
    <r>
      <t xml:space="preserve">Detajimi i Kostos Totale të </t>
    </r>
    <r>
      <rPr>
        <b/>
        <sz val="12"/>
        <color indexed="10"/>
        <rFont val="Times New Roman"/>
        <family val="1"/>
      </rPr>
      <t>Produktit X</t>
    </r>
    <r>
      <rPr>
        <b/>
        <sz val="12"/>
        <color indexed="8"/>
        <rFont val="Times New Roman"/>
        <family val="1"/>
      </rPr>
      <t xml:space="preserve"> sipas Artikujve Ekonomikë</t>
    </r>
  </si>
  <si>
    <t>Produkti X (shto produkte sipas rastit)</t>
  </si>
  <si>
    <r>
      <t xml:space="preserve">Detajimi i Kostos Totale të </t>
    </r>
    <r>
      <rPr>
        <b/>
        <sz val="12"/>
        <color indexed="10"/>
        <rFont val="Times New Roman"/>
        <family val="1"/>
      </rPr>
      <t xml:space="preserve">Produktit X </t>
    </r>
    <r>
      <rPr>
        <b/>
        <sz val="12"/>
        <color indexed="8"/>
        <rFont val="Times New Roman"/>
        <family val="1"/>
      </rPr>
      <t>sipas Artikujve Ekonomikë</t>
    </r>
  </si>
  <si>
    <r>
      <t xml:space="preserve">Detajimi i Kostos Totale të </t>
    </r>
    <r>
      <rPr>
        <b/>
        <sz val="12"/>
        <color indexed="10"/>
        <rFont val="Times New Roman"/>
        <family val="1"/>
      </rPr>
      <t xml:space="preserve">Produktit 2 </t>
    </r>
    <r>
      <rPr>
        <b/>
        <sz val="12"/>
        <color indexed="8"/>
        <rFont val="Times New Roman"/>
        <family val="1"/>
      </rPr>
      <t>sipas Artikujve Ekonomikë</t>
    </r>
  </si>
  <si>
    <r>
      <t xml:space="preserve">Detajimi i Kostos Totale të </t>
    </r>
    <r>
      <rPr>
        <b/>
        <sz val="12"/>
        <color indexed="10"/>
        <rFont val="Times New Roman"/>
        <family val="1"/>
      </rPr>
      <t xml:space="preserve">Produktit 1 </t>
    </r>
    <r>
      <rPr>
        <b/>
        <sz val="12"/>
        <color indexed="8"/>
        <rFont val="Times New Roman"/>
        <family val="1"/>
      </rPr>
      <t>sipas Artikujve Ekonomikë</t>
    </r>
  </si>
  <si>
    <t xml:space="preserve"> </t>
  </si>
  <si>
    <t>Blerja e software te specializuara per vleresimin e testimit dhe pajisje elektonike TIK per kete proces per ASPA</t>
  </si>
  <si>
    <t xml:space="preserve"> Kodi 18AP202</t>
  </si>
  <si>
    <t>Kodi i Projektit të Investimeve 18AP202</t>
  </si>
  <si>
    <t>nr.sistemesh</t>
  </si>
  <si>
    <t xml:space="preserve">sisteme elektronike </t>
  </si>
  <si>
    <t>Software elektronik</t>
  </si>
  <si>
    <t xml:space="preserve">Kosto totale e projektit </t>
  </si>
  <si>
    <r>
      <t xml:space="preserve">Detajimi i Kostos Totale të </t>
    </r>
    <r>
      <rPr>
        <b/>
        <sz val="12"/>
        <color indexed="10"/>
        <rFont val="Times New Roman"/>
        <family val="1"/>
      </rPr>
      <t xml:space="preserve">Produktit 1&amp;2 …X </t>
    </r>
    <r>
      <rPr>
        <b/>
        <sz val="12"/>
        <color indexed="8"/>
        <rFont val="Times New Roman"/>
        <family val="1"/>
      </rPr>
      <t>sipas Artikujve Ekonomikë</t>
    </r>
  </si>
  <si>
    <t>m2 te rikonstruktuar</t>
  </si>
  <si>
    <t xml:space="preserve">Rikonstruksion godina ASPA </t>
  </si>
  <si>
    <t>Kodi  18BU901</t>
  </si>
  <si>
    <t>Produkti  18BU901</t>
  </si>
  <si>
    <t>Blerje  pajisje  zyre për sigurimin e ambienteve të përshtashme për mirëfunksionimin e ASPA</t>
  </si>
  <si>
    <t>Përshkrimi i Produktit: Kodi 18AP601</t>
  </si>
  <si>
    <t xml:space="preserve"> Kodi 18AP601</t>
  </si>
  <si>
    <t>Produkti 2  Blerje  pajisje  zyre  dhekompjuterike</t>
  </si>
  <si>
    <t>Blerja e pajisveve te zyres dhe kompjuterike per sigurimin e kushteve te pershtateshme per  mirefunksionimin e ASPA</t>
  </si>
  <si>
    <t>Blerje pajisje zyre dhe kompjuterike</t>
  </si>
  <si>
    <t>Kodi i Projektit të Investimeve 18AP601</t>
  </si>
  <si>
    <r>
      <t>Detajimi i Kostos Totale të</t>
    </r>
    <r>
      <rPr>
        <b/>
        <sz val="12"/>
        <color indexed="10"/>
        <rFont val="Times New Roman"/>
        <family val="1"/>
      </rPr>
      <t xml:space="preserve"> Produktit X </t>
    </r>
    <r>
      <rPr>
        <b/>
        <sz val="12"/>
        <color indexed="8"/>
        <rFont val="Times New Roman"/>
        <family val="1"/>
      </rPr>
      <t>sipas Artikujve Ekonomikë</t>
    </r>
  </si>
  <si>
    <r>
      <rPr>
        <b/>
        <sz val="12"/>
        <color indexed="10"/>
        <rFont val="Times New Roman"/>
        <family val="1"/>
      </rPr>
      <t>Produkti 3</t>
    </r>
    <r>
      <rPr>
        <sz val="12"/>
        <color indexed="8"/>
        <rFont val="Times New Roman"/>
        <family val="1"/>
      </rPr>
      <t>(shto produkte sipas rastit)</t>
    </r>
  </si>
  <si>
    <r>
      <rPr>
        <b/>
        <sz val="12"/>
        <color indexed="10"/>
        <rFont val="Times New Roman"/>
        <family val="1"/>
      </rPr>
      <t>Produkti 2</t>
    </r>
    <r>
      <rPr>
        <sz val="12"/>
        <color indexed="8"/>
        <rFont val="Times New Roman"/>
        <family val="1"/>
      </rPr>
      <t>(shto produkte sipas rastit)</t>
    </r>
  </si>
  <si>
    <r>
      <t xml:space="preserve">Detajimi i Kostos Totale të </t>
    </r>
    <r>
      <rPr>
        <b/>
        <sz val="12"/>
        <color indexed="10"/>
        <rFont val="Times New Roman"/>
        <family val="1"/>
      </rPr>
      <t>Produktit 1</t>
    </r>
    <r>
      <rPr>
        <b/>
        <sz val="12"/>
        <color indexed="8"/>
        <rFont val="Times New Roman"/>
        <family val="1"/>
      </rPr>
      <t xml:space="preserve"> sipas Artikujve Ekonomikë</t>
    </r>
  </si>
  <si>
    <t>Nr .pjesëmarrësve të trajnuar</t>
  </si>
  <si>
    <t xml:space="preserve"> Trajnimi  për punonjesit e administrates ne  pushtetin qendror, pushtetin vendor, institucionet e pavaruara dhe publikun e gjere.</t>
  </si>
  <si>
    <t xml:space="preserve">Persona te trajnuar </t>
  </si>
  <si>
    <t>Produktet për Objektivat</t>
  </si>
  <si>
    <t xml:space="preserve">  % e pjesëmarrësve të trajnuar me pagesë kundrejt totalit të planifikuar</t>
  </si>
  <si>
    <t>% e studentëve të trajnuar aspirantë për të qenë pjesë e administratës publike</t>
  </si>
  <si>
    <t>% e personave në periudhë prove që kanë kaluar provimin me sukses në raport me totalin që kanë ndjekur trajnimin</t>
  </si>
  <si>
    <t>% e pjesëmarrëseve femra të trajnuara kundrejt totalit në nivel vendor të parashikuar</t>
  </si>
  <si>
    <t>% e pjesëmarrëseve femra të trajnuara kundrejt totalit në nivel qëndror të parashikuar</t>
  </si>
  <si>
    <t>% e pjesëmarrëseve femrave të trajnuara në nivelet drejtuese kundrejt totalit të parashikuara</t>
  </si>
  <si>
    <t>% e pjesëmarrësve të certifikuar kundrejt totalit të pjesëmarrësve</t>
  </si>
  <si>
    <t>% e pjesëmarrësve të trajnuar nga institucionet e pavarura kundrejt totalit të parashikuar</t>
  </si>
  <si>
    <t>% e pjesëmarrësve të trajnuar në nivel vendor kundrejt totalit të parashikuar</t>
  </si>
  <si>
    <t>% e pjesëmarrësve të trajnuar në nivel qëndror kundrejt totalit të parashikuar</t>
  </si>
  <si>
    <r>
      <t xml:space="preserve">Treguesit e Performancës për </t>
    </r>
    <r>
      <rPr>
        <b/>
        <sz val="12"/>
        <rFont val="Times New Roman"/>
        <family val="1"/>
      </rPr>
      <t>Objektivin 1</t>
    </r>
  </si>
  <si>
    <t>Rritja e numrit të të trajnuarve nga ASPA dhe pëmbushja e e nevojave të administratës publike për performancë ekselente</t>
  </si>
  <si>
    <t>% e pjesëmarrësve të trajnuar të administratës publike kundrejt totalit të parashikuar</t>
  </si>
  <si>
    <t>ASPA Institucion ekselence në zhvillimin inovativ për ngritjen e kapaciteteteve të administratës publike si dhe mbështetës i rëndësishëm në përmbushjen  e përparësive strategjike të vendit.</t>
  </si>
  <si>
    <t>Shkolla Shqiptare e Administratës Publike (ASPA), është institucion publik qendror, me autonomi administrative dhe akademike, që ka për qëllim formimin e nëpunësve të pushtetit qendror, pushtetit vendor, si dhe institucioneve të pavaruara. Ajo ka për qëllim
formimin profesional të nëpunësve civilë, si dhe të çdo individi tjetër, vendas ose të
huaj, që nuk është pjesë e shërbimit civil dhe që plotëson kriteret e kërkuara, sipas parashikimeve në nenit 8, të ligjit 152/2013 Për Nënpunesin Civil të ndryshuar.</t>
  </si>
  <si>
    <t>01330</t>
  </si>
  <si>
    <t>Menaxhimi dhe Zhvillimi i Administrates Publike -ASPA</t>
  </si>
  <si>
    <t>Arjan Ymeri</t>
  </si>
  <si>
    <t xml:space="preserve">Titullari i Institucionit </t>
  </si>
  <si>
    <t>Armir Rizo</t>
  </si>
  <si>
    <r>
      <t xml:space="preserve">Detajimi i Kostos Totale të </t>
    </r>
    <r>
      <rPr>
        <b/>
        <sz val="12"/>
        <color rgb="FFFF0000"/>
        <rFont val="Garamond"/>
        <family val="1"/>
      </rPr>
      <t xml:space="preserve">Produktit 2 </t>
    </r>
    <r>
      <rPr>
        <b/>
        <sz val="12"/>
        <color theme="1"/>
        <rFont val="Garamond"/>
        <family val="1"/>
      </rPr>
      <t>sipas Artikujve Ekonomikë</t>
    </r>
  </si>
  <si>
    <t>Numri i kompanive të mbështetura</t>
  </si>
  <si>
    <t>Skema per mbeshtetjen e startupeve dhe lehtesuesve me grante ka si objektiv kryesor rritjen e financimit te sipermarresve dhe kompanive inovative ne shqiperi. Me qellim rritjen e ekositemit te sipermarrjes me vlwere ekonomike per vendin.</t>
  </si>
  <si>
    <t>98704AT- Kompani Start-up të mbështetura</t>
  </si>
  <si>
    <t>Shpenzimet Korrente*</t>
  </si>
  <si>
    <r>
      <t>Detajimi i Kostos Totale të</t>
    </r>
    <r>
      <rPr>
        <b/>
        <sz val="12"/>
        <color rgb="FFFF0000"/>
        <rFont val="Garamond"/>
        <family val="1"/>
      </rPr>
      <t xml:space="preserve"> Produktit X </t>
    </r>
    <r>
      <rPr>
        <b/>
        <sz val="12"/>
        <color theme="1"/>
        <rFont val="Garamond"/>
        <family val="1"/>
      </rPr>
      <t>sipas Artikujve Ekonomikë</t>
    </r>
  </si>
  <si>
    <r>
      <rPr>
        <b/>
        <sz val="12"/>
        <color rgb="FFFF0000"/>
        <rFont val="Garamond"/>
        <family val="1"/>
      </rPr>
      <t>Produkti 3</t>
    </r>
    <r>
      <rPr>
        <sz val="12"/>
        <color theme="1"/>
        <rFont val="Garamond"/>
        <family val="1"/>
      </rPr>
      <t>(shto produkte sipas rastit)</t>
    </r>
  </si>
  <si>
    <r>
      <rPr>
        <b/>
        <sz val="12"/>
        <color rgb="FFFF0000"/>
        <rFont val="Garamond"/>
        <family val="1"/>
      </rPr>
      <t>Produkti 2</t>
    </r>
    <r>
      <rPr>
        <sz val="12"/>
        <color theme="1"/>
        <rFont val="Garamond"/>
        <family val="1"/>
      </rPr>
      <t>(shto produkte sipas rastit)</t>
    </r>
  </si>
  <si>
    <t>Numri i takimeve te realizuara</t>
  </si>
  <si>
    <t xml:space="preserve">Shpenzimet korrente si paga, sigurime dhe shpenzime utilitare si dhe aktivitetet dhe takimet në ndihmë të startup-ve dhe lehtësuesve dhe suport financiar për pajisje dhe shërbimet e tjera që nevojiten për përmbushjen e objektivave të agjensisë. </t>
  </si>
  <si>
    <t>98704AS- Takime për përmirësimin e Klimës së Biznesit</t>
  </si>
  <si>
    <t>Numri i partneriteteve të krijuara midis startup-eve dhe korporatave/institucioneve publike dhe akademike</t>
  </si>
  <si>
    <t>Frekuenca e aktiviteteve të zhvillimit kapacitetesh (workshope, mentorime, etj.) të organizuara nga agjencia</t>
  </si>
  <si>
    <t xml:space="preserve">Rritja e ekosistemit të startup-eve nëpërmjet ndërkombëtarizimit te ekosistemit shqiptar. </t>
  </si>
  <si>
    <t>Numri I lehtesuesve  të mbështetur teknikisht dhe financiarisht</t>
  </si>
  <si>
    <t>Numri I startupeve te drejtuara/themeluara nga grate</t>
  </si>
  <si>
    <t>Numri i startup-eve shqiptare të mbështetura financiarisht</t>
  </si>
  <si>
    <t>Programi i mbështetjes së startup-eve dhe lehtësuesve  synon zhvillimin e startup-eve shqiptare në funksion të zhvillimit të vendit dhe përparimit në fushat ekonomike prioritare. Ky program do të stimulojë sipërmarrjen inovative dhe njësive mbështetëse duke ofruar financim dhe mbështetje për kompanitë startup më premtuese shqiptare.</t>
  </si>
  <si>
    <t>Shërbime të tjera</t>
  </si>
  <si>
    <t>01150</t>
  </si>
  <si>
    <t>Buxheti 2025-2027</t>
  </si>
  <si>
    <t>FORMAT 2: FORMATI STANDARD I PËRGATITJES SË KËRKESAVE BUXHETORE PBA 2025-2027</t>
  </si>
  <si>
    <t>30.04.2024</t>
  </si>
  <si>
    <t>Elida Sokoli</t>
  </si>
  <si>
    <t>Enkela Dudushi</t>
  </si>
  <si>
    <t>Drejtori i Drejtorise Ekonomike dhe Sherbimeve Mbeshtetese /Nepunesi Zbatues</t>
  </si>
  <si>
    <t>Pagesa e TVSH për projekte</t>
  </si>
  <si>
    <t>Kodi  18AP802</t>
  </si>
  <si>
    <t>Pagesë TVSH</t>
  </si>
  <si>
    <t xml:space="preserve">Nr reformash </t>
  </si>
  <si>
    <t>Zbatimi i reformes se Sherbimit Civil ne Administraten Publike</t>
  </si>
  <si>
    <t>Kodi  18BP504</t>
  </si>
  <si>
    <t xml:space="preserve">IPA 2014 Zbatimi i reformes se Sherbimit Civil ne Administraten Publike </t>
  </si>
  <si>
    <t>M2 te rikostruktuar/Godine e rikostruktuar</t>
  </si>
  <si>
    <t>M870290</t>
  </si>
  <si>
    <t>Kodi i Projektit të Investimeve  M870290</t>
  </si>
  <si>
    <t>Blerje  pajisje  zyre  dhe kompjuterike  për sigurimin e ambienteve të përshtashme për mirëfunksionimin e DAP</t>
  </si>
  <si>
    <t>Kodi     18AP601</t>
  </si>
  <si>
    <t>Pajise zyre</t>
  </si>
  <si>
    <t>Blerje e pajisje  zyre dhe komjuterike</t>
  </si>
  <si>
    <t>Kosto totale e produktit 9</t>
  </si>
  <si>
    <t>Detajimi i Kostos Totale të Produktit 9 sipas Artikujve Ekonomikë</t>
  </si>
  <si>
    <t>Procese</t>
  </si>
  <si>
    <t>Procese për sigurimin e mirëfunksionimit të institucionit</t>
  </si>
  <si>
    <t>Administrimi dhe funksionimi i DAP</t>
  </si>
  <si>
    <t>Produkti 9</t>
  </si>
  <si>
    <t>Kosto totale e produktit 8</t>
  </si>
  <si>
    <t>Detajimi i Kostos Totale të Produktit 8 sipas Artikujve Ekonomikë</t>
  </si>
  <si>
    <t>Proces inspektimi</t>
  </si>
  <si>
    <t>Procese monitorimi te kryera për zbatimin e legjislacionit të shërbimit civilsi dhe Inspektime për të monitoruar zbatimin e legjislacion it të shërbimit civil</t>
  </si>
  <si>
    <t>Procese monitorimi te kryera</t>
  </si>
  <si>
    <t>Produkti 8</t>
  </si>
  <si>
    <t>Kosto totale e produktit 7</t>
  </si>
  <si>
    <t>Detajimi i Kostos Totale të Produktit 7 sipas Artikujve Ekonomikë</t>
  </si>
  <si>
    <t>politika</t>
  </si>
  <si>
    <t>Hartimi i politikave për ngritjen e kapaciteteve dhe rritjen e integritetit në administratën publike</t>
  </si>
  <si>
    <t xml:space="preserve">Politika te ndermarra për zhvillimin profesional </t>
  </si>
  <si>
    <t>Produkti 7</t>
  </si>
  <si>
    <t>Kosto totale e produktit 4</t>
  </si>
  <si>
    <t>Detajimi i Kostos Totale të Produktit 6 sipas Artikujve Ekonomikë</t>
  </si>
  <si>
    <t>numër aktesh</t>
  </si>
  <si>
    <t xml:space="preserve">Hartimi i akteve ligjore dhe nënligjore në fushën e pagave, burimeve njerëzore dhe në fushën e organizimit të institucioneve </t>
  </si>
  <si>
    <t>Akte ligjore dhe nënligjore te hartuara</t>
  </si>
  <si>
    <t>Produkti 4</t>
  </si>
  <si>
    <t>Kosto totale e produktit 5</t>
  </si>
  <si>
    <t>Detajimi i Kostos Totale të Produktit 5 sipas Artikujve Ekonomikë</t>
  </si>
  <si>
    <t>Numër raportesh</t>
  </si>
  <si>
    <t>Hartimi dhe përgatitja e raporteve të monitorimit për zbatimin e strategjisë ndërsektoriale në administratën publike për organizmat ndërkombëtarë</t>
  </si>
  <si>
    <t>Raporte monitorimi te kryera</t>
  </si>
  <si>
    <r>
      <rPr>
        <b/>
        <sz val="8"/>
        <rFont val="Garamond"/>
        <family val="1"/>
      </rPr>
      <t xml:space="preserve">Produkti 5 </t>
    </r>
    <r>
      <rPr>
        <sz val="8"/>
        <rFont val="Garamond"/>
        <family val="1"/>
      </rPr>
      <t>(shto produkte sipas rastit)</t>
    </r>
  </si>
  <si>
    <t>Detajimi i Kostos Totale të Produktit 4 sipas Artikujve Ekonomikë</t>
  </si>
  <si>
    <t>Numër strategji/plan veprimi</t>
  </si>
  <si>
    <t>Hartimi dhe rishikimi i strategjive të miratuara në kuadër të reformës në administratës publike</t>
  </si>
  <si>
    <t xml:space="preserve">Strategji të miratuara </t>
  </si>
  <si>
    <t>Numër programesh/projektesh</t>
  </si>
  <si>
    <t>Hartimi i programeve dhe projekteve dhe përdorimi i mjeteve inovative për menaxhimin e burimeve njerëzore</t>
  </si>
  <si>
    <t xml:space="preserve">Programe/projekte ne fushën e shërbimit civil </t>
  </si>
  <si>
    <t>Numër procedurash/procesesh</t>
  </si>
  <si>
    <t>Përfaqësimi i Departamentit të Administratës Publike në procese gjyqësore ku është palë dhe pjesëmarrje në komisione disiplinore.</t>
  </si>
  <si>
    <t>Përfaqësim në procese gjyqësore dhe komisione disiplinore</t>
  </si>
  <si>
    <t>Numër procedurash</t>
  </si>
  <si>
    <t>Zhvillimi i procedurave të konkurimit në institucionet e administratës shtetërore (Konkurse pranimi në shërbimin civil, lëvizje paralele, ngritje në detyrë)</t>
  </si>
  <si>
    <t>Procedura konkurimi në shërbimin civil</t>
  </si>
  <si>
    <t>Realizimi I  performances së menaxhimit të burimeve njerëzore të shërbimit civil</t>
  </si>
  <si>
    <t>Emërtimi i Treguesit 1</t>
  </si>
  <si>
    <t xml:space="preserve">Rritja e performances së menaxhimit të burimeve njerëzore të shërbimit civil, ndërtimit të institutcioneve dhe organizimi i sistemit të pagave në administratën publike. Ngritja e kapacitetve të administratës publike me qëllim rritjen e efiçencës dhe përgjegjshmërisë së nëpunësve publikë dhe  monitorimi i zbatimit të legjislacionit të shërbimit civil </t>
  </si>
  <si>
    <t>Procese monitorimi të kryera</t>
  </si>
  <si>
    <t xml:space="preserve">Politika të ndërmarra për zhvillimin profesional </t>
  </si>
  <si>
    <t>Akte ligjore e nënligjore të hartuara , politika të ndërmarra për zhvillimin profesional ,interpretime dhe dhënie mendimi</t>
  </si>
  <si>
    <t>Raporte monitorimi të kryera</t>
  </si>
  <si>
    <t>Programe në fushën e shërbimit civil  dhe strategji të miratuara ,raportime të kryera</t>
  </si>
  <si>
    <t>Përfaqësim në procese gjyqësore, komisione disiplinore dhe procese  monitorimi të kryera</t>
  </si>
  <si>
    <t>Procedura konkurimi ,konkurse pranimi në shërbimin civil, lëvizje paralele, ngritje në detyrë</t>
  </si>
  <si>
    <t xml:space="preserve"> Departamenti i Administratës Publike ka për qëllim sigurimin e një shërbimi civil të qëndrueshëm, profesional, të bazuar në meritë, integritet moral dhe paanësi politike
</t>
  </si>
  <si>
    <t>Departamenti i Administratës Publike  zhvillon politika dhe strategji . Ai synon: zhvillimin dhe menaxhimin e burimeve njerëzore, si dhe thellimin e reformës në shërbimin civil ,zgjerimin e fushës së veprimit të këtij kuadri ligjor,  përcaktimin e standarteve të njëjta për nëpunësit civilë dhe punonjësit e tjerë të administratës publike, në kuptimin e rregullimit të marrëdhënieve të punës, pranimit në administratën publike, ecjen në karrierë, kualifikimin profesional të tyre, përcaktimin e standarteve të njëjta për ngritjen e institucioneve të administratës publike; ngritjen dhe fuqizimin e strukturave efektive për të gjitha institucionet e administratës publike, krijimin dhe zbatimin e politikave të pagave si dhe të gjitha skemave të tjera shpërblyese për të gjithë nëpunësit e administratës publike: trajnimin si mjet strategjik për zhvillimin e kapaciteteve të nëpunësve të administratës publike</t>
  </si>
  <si>
    <t>DEPARTAMENTI I ADMINISTRATES PUBLIKE</t>
  </si>
  <si>
    <t>Buxheti  2026-2028</t>
  </si>
  <si>
    <t>Vilma Tomço</t>
  </si>
  <si>
    <t>Besa Guri</t>
  </si>
  <si>
    <r>
      <rPr>
        <b/>
        <sz val="12"/>
        <color rgb="FF000000"/>
        <rFont val="Times New Roman"/>
        <family val="1"/>
      </rPr>
      <t xml:space="preserve">Detajimi i Kostos Totale të </t>
    </r>
    <r>
      <rPr>
        <b/>
        <sz val="12"/>
        <color rgb="FFFF0000"/>
        <rFont val="Times New Roman"/>
        <family val="1"/>
      </rPr>
      <t>Produktit 4</t>
    </r>
    <r>
      <rPr>
        <b/>
        <sz val="12"/>
        <color rgb="FF000000"/>
        <rFont val="Times New Roman"/>
        <family val="1"/>
      </rPr>
      <t xml:space="preserve"> sipas Artikujve Ekonomikë</t>
    </r>
  </si>
  <si>
    <t>Workshop</t>
  </si>
  <si>
    <t>Duke shfrytëzuar përvojat më të mira nga partnerët tanë perëndimorë, ne po hapim dritaren unike të mundësive për sipërmarrësit e rinj, themeluesit dhe ndërmarrjet inovative, si dhe qendrat startup në universitete. Ky program, i pari i këtij lloji në Evropë, po u sjell mundësi investitorëve, inovatorëve dhe firmave të Ballkanit Perëndimor të SHBA-së. MTSB po drejton tregjet në zhvillim të startup-eve të Evropës Juglindore drejt SHBA-së dhe gjithashtu po ndihmon në thellimin e sigurisë ekonomike rajonale dhe ndërtimin e lidhjeve më të forta SHBA-Evropë.</t>
  </si>
  <si>
    <t>24AJ301</t>
  </si>
  <si>
    <t>SOTMOVE</t>
  </si>
  <si>
    <t>Produkti 5</t>
  </si>
  <si>
    <t>copë</t>
  </si>
  <si>
    <t>Për realizimin e këtij projekti parashikohet të përgatitet një informacion i rëndësishem hartografik “Ortofoto” në vite për të gjithë Republikën e Shqipërisë rreth 28748 km2. Parashikohen të kryhet përpunimi, orientimi dhe korrektimi fotogrametrik për rreth 19000 fotografi ajrore dhe kryerja e shërbimit online i këtij produkti në Gjeoportalin Kombëtar</t>
  </si>
  <si>
    <t>18BV902</t>
  </si>
  <si>
    <t>Prodhim i ortofotove nga fotografitë ajrore historike</t>
  </si>
  <si>
    <r>
      <rPr>
        <b/>
        <sz val="12"/>
        <color rgb="FF000000"/>
        <rFont val="Times New Roman"/>
        <family val="1"/>
      </rPr>
      <t xml:space="preserve">Detajimi i Kostos Totale të </t>
    </r>
    <r>
      <rPr>
        <b/>
        <sz val="12"/>
        <color rgb="FFFF0000"/>
        <rFont val="Times New Roman"/>
        <family val="1"/>
      </rPr>
      <t>Produktit 3</t>
    </r>
    <r>
      <rPr>
        <b/>
        <sz val="12"/>
        <color rgb="FF000000"/>
        <rFont val="Times New Roman"/>
        <family val="1"/>
      </rPr>
      <t xml:space="preserve"> sipas Artikujve Ekonomikë</t>
    </r>
  </si>
  <si>
    <t>Pajisje për stacionet marografike të Shëngjinit dhe Orikumit</t>
  </si>
  <si>
    <t>18BV903</t>
  </si>
  <si>
    <t>Blerje dhe instalim pajisjesh për stacionet marografike të Shëngjinit dhe Orikumit</t>
  </si>
  <si>
    <r>
      <rPr>
        <b/>
        <sz val="12"/>
        <color rgb="FF000000"/>
        <rFont val="Times New Roman"/>
        <family val="1"/>
      </rPr>
      <t xml:space="preserve">Detajimi i Kostos Totale të </t>
    </r>
    <r>
      <rPr>
        <b/>
        <sz val="12"/>
        <color rgb="FFFF0000"/>
        <rFont val="Times New Roman"/>
        <family val="1"/>
      </rPr>
      <t>Produktit 2</t>
    </r>
    <r>
      <rPr>
        <b/>
        <sz val="12"/>
        <color rgb="FF000000"/>
        <rFont val="Times New Roman"/>
        <family val="1"/>
      </rPr>
      <t xml:space="preserve"> sipas Artikujve Ekonomikë</t>
    </r>
  </si>
  <si>
    <t>Sistem</t>
  </si>
  <si>
    <t>Ndërtimi i GIS-it Kombëtar. ASIG është duke ndërtuar Infrastrukturën Kombëtare të të Dhënave Gjeohapësinore në nivel kombëtar në konfromitet me standartet përcaktuara nga Direktiva e Bashkimit Europian INSPIRE. Në këto kushte në funksion të realizimit të detyrave të tij funksionale ASIG duhet të ndërmarrë hapat e nevojshëm për krijimin e GIS-eve për secilën temë të parashikuar nga ligji 72/2012 “Për Organizimin dhe Funksionimin e Infrastrukturës Kombëtare të Informacionit Gjeohapësinor në Republikën e Shqipërisë”, i ndryshuar.
Qëllimi i ndërtimit të GIS-it Kombëtar është të garantojë gjenerimin dhe shpërndarjen e gjeoinformacionit të azhornuar në mënyrë të pandërprerë për përdoruesit fundorë, sipas standardeve dhe specifikimeve të përgatitura gjatë projektimit, pra sipas përcaktimit të atributeve dhe kërkesave që gjeoinformacioni duhet të përmbushë. GIS Kombëtar është një sistem kompleks ku përfshihen implementi i  standarteve të Direktivës Europiane për Gjeoinformacioni INSPIRE, Software, Hardwere, rritje të kapaciteve teknike në autoritet publike etj.</t>
  </si>
  <si>
    <t>20AD 442</t>
  </si>
  <si>
    <t>Ndërtimi i GIS-it Kombëtar</t>
  </si>
  <si>
    <t>Ndërtimi I GIS-it Kombëtar</t>
  </si>
  <si>
    <t>nr. Sistemesh</t>
  </si>
  <si>
    <t xml:space="preserve">Ndërtimi i sistemit të rrjeteve gjeodezike të rrjeteve aktiv dhe pasiv (Rendi i Parë dhe Rendi II), ndërtimi i rrjeteve të nivelimit, rrjete gravametrike, magnometrike dhe marografike. </t>
  </si>
  <si>
    <t>M870302</t>
  </si>
  <si>
    <t>Ndërtimi i pjesshëm i Kornizës Referuese Gjeodezike</t>
  </si>
  <si>
    <t>Sistemit ALBCORS, ndërtimi i të cilit u mundësua me financimin e buxhetit të shtetit filloi funksionin e tij në Dhjetor të vitit 2019.
Implementimi i tij, do të mundësojë  shmangjen përfundimisht të shpenzimeve të dubluara për gjeoreferencim, pasaktësitë dhe konfuzionin që egziston aktualisht në Shqipëri, lidhur me informacionin hartografik, gjeoinformacionit në tërësi,veçanërisht gjatë procesit të regjistrimit të pronësisë duke i paraprirë njëkohësisht reformës qeveritare për tokën. Gjithashtu, do të mbështesë projektet për ndërtimin e infrastrukturës kombëtare. (turizmi, ujësjëllsi, kanalizime projekte rehabilitimi etj..).
Mirëmbajtja e  këtij  sistemi  pritet që të siguroje  dhënien e shërbimit (RTK dhe PP) për mbi 250 përdorues të sistemeve GNSS të cilët i përkasin zyrave të kadastrës, urbanizimit dhe projektuese të pushtetit qëndor,  pushtetit lokal dhe subjekteve private.
Në mënyrë që ky sistem te funksionojë 24 ore pa ndërprerje është lidhur kontratë 2- vjeçare mirëmbajtje me operatorin ekonomik i cili do të sigurojë :
1. Funksionimin e rrjetit aktiv të pozicionimit global "ALBCORS" ( 27 stacione CORS dhe qëndra e monitorimit) pa ndërprerje dhe sipas kushteve teknike të  kontratës.
2. Mbështetje dhe ndihmë teknike 24 orë në ditë për 7 ditë të javës.
3. Sigurimi "on-line" nëpërmjet internetit, telefonisë ose e-mail me ASIG.
4. Kontroll fizik në terren për mirëmbajtjen e stacioneve bazë dhe zgjidhjen e problematikës së  
    hasur.( software dhe hardware).</t>
  </si>
  <si>
    <t>Rrjeti Albcors i mirëmbajtur</t>
  </si>
  <si>
    <t>Nr. aktesh</t>
  </si>
  <si>
    <t>Hartimi dhe zbatimi i  standarteve dhe rregullave uniforme të infrastrukturës së informacionit gjeohapësinor për tu zbatuar nga autoritetet përgjegjëse të caktuar me ligj të cilat në aktivitetin e tyre kanë krijimin dhe përdorimin e gjeoinformacionit. ASIG harton programe pune në funksion të krijimit të kësaj infrastrukture për zbatimin e politikave, rregullave, procedurave dhe udhëzimeve të punës për temat e gjeoinfomarionit.</t>
  </si>
  <si>
    <t xml:space="preserve">Standarte dhe vendime normative të hartuara </t>
  </si>
  <si>
    <t>Grupe të dhënash të standartizuara</t>
  </si>
  <si>
    <t xml:space="preserve">Hartimi dhe zbatimi standardeve dhe rregullave uniforme të infrastrukturës së informacionit gjeohapësinor </t>
  </si>
  <si>
    <t>Imazhe satelitore të përpunuara</t>
  </si>
  <si>
    <t>Harta bazë e krijuar</t>
  </si>
  <si>
    <t>Numri i përdoruesve të sistemit ALBCORS</t>
  </si>
  <si>
    <t>Grupe të dhenash të standartizuara</t>
  </si>
  <si>
    <t xml:space="preserve">Shërbime online për të dhënat gjeohapësinore </t>
  </si>
  <si>
    <t>Numri i përdoruesve të Gjeoportalit Kombëtar</t>
  </si>
  <si>
    <t>Projektimi, ndërtimi, operimi, mirëmbajtja dhe përmirësimi i një sistemi gjeohapësinor funksional e të integruar (NSDI), i cili prodhon dhe përdor informacion dhe njohuri gjeohapësinore, në përputhje me standardet e BE/ INSPIRE</t>
  </si>
  <si>
    <t>Krijimi dhe implementimi i NSDI-se (Infrastrukutura Kombëtare e të Dhënave Gjeohapësinore), në Shqipëri është fushë e përgjegjësisë së ASIG-ut. Kjo është një infrastrukturë jetike për vendin tonë pasi lidhet ngushtësisht me aktivitetin e autoriteteve përgjegjëse për mbledhjen, procesimin, ruajtjen, shpërndarjen dhe përditësimin e të dhenave gjeohapësinore. Kjo infrastrukturë e përhershme është duke u ngritur në harmonizim të plotë me kërkesat e direktivës INSPIRE të Bashkimit Europian (BE), me synim ngritjen e mekanizmave të bashkepunimit me institucionet dhe organizatat e përfshira në mbledhjen, mirëmbajtjen dhe shpërndarjen e informacionit gjeohapësinor si dhe monitorimin dhe rregullimin /përshtatjen e punës sipas kërkesave të përdoruesve kryesore, grupeve të interesit dhe individëve. Përgjegjësia kryesore e ASIG-ut është koordinimi i punës për të siguruar krijimin dhe ofrimin e shërbimit të informacionit gjeohapësinor të plotë të saktë ,i përditesuar dhe lehtësisht i aksesueshëm për të gjithë grupet e interesuara. Puna e ASIG-ut konsiston në krijimin e standarteve dhe rregullave të përdorimit gjeohapësinor në funksion të hartimit të politikave zhvillimore dhe vendimmarrjes në nivel qendror dhe lokal.</t>
  </si>
  <si>
    <t>E-Qeverisja</t>
  </si>
  <si>
    <t>29.04.2025</t>
  </si>
  <si>
    <t xml:space="preserve">Dhurata Frashëri                             </t>
  </si>
  <si>
    <t>Anila BASHA</t>
  </si>
  <si>
    <t>m2</t>
  </si>
  <si>
    <t>Restaurim I Vilës Qeveritare Dajt, mbikqyrje dhe kolaudim</t>
  </si>
  <si>
    <t>Restaurim Vila Qeveritare Dajt</t>
  </si>
  <si>
    <t>1 vit</t>
  </si>
  <si>
    <t>Periudhe sherbimi</t>
  </si>
  <si>
    <t xml:space="preserve">Realizimi në kohë dhe në standart te lartë cilësie për shërbimet ndaj institucioneve të larta qëndrore shtetërore me prioritet tre Krerët e Shtetit Pritje/Përcjellje Personalitesh të vendit dhe të huaj.                                                                                                              Mirëmbatjen e Rezidencave dhe Vilave Qeveritare:  në të gjithë territorin e Republikës së Shqipërisë (Tiranë: Vila 30, Vila 31, Vila Dajt, Pall.Kongreseve, Pall. Brigadave, Vilat në Vlorë, Vila në Dhermi, Vilat në Pogradec, Vilat në Durrës, Vila Velipojë)                                                                                                                                                                                                 </t>
  </si>
  <si>
    <t xml:space="preserve">Organizim Eventesh dhe Pritje Përcjellje Personalitetesh të vendit dhe të huaj                                                                                                     </t>
  </si>
  <si>
    <t>Marrja e te gjitha masave për te realizuar sipas standarteve dhe kushteve  të percaktuara në detyrat dhe politikat e brëndshme të DSHQ për realizimin e misionit të saj.</t>
  </si>
  <si>
    <t>Emërtimi i Treguesit 3: Nr.i femrave ne nivel Drejtues kundrejt totalit</t>
  </si>
  <si>
    <t xml:space="preserve">Vlera e Synuar </t>
  </si>
  <si>
    <t xml:space="preserve">Rritja e investimeve të realizuara krahasuar me vitet paraardhëse      </t>
  </si>
  <si>
    <t xml:space="preserve">Vlera e investimeve të realizuara në vazhdim    </t>
  </si>
  <si>
    <t>Emërtimi i Treguesit 2: Realizimi i  projekteve të reja të investimeve dhe kryerja e investimeve, me qëllim kthimin e vilave dhe rezidencave në mjedise komode bashkëkohore të kërkuara për nivelin e lartë të personaliteteve</t>
  </si>
  <si>
    <t xml:space="preserve"> Rritja e numrit të shërbimeve të ofruara dhe ruajta e standarit të lartë të shërbimit</t>
  </si>
  <si>
    <t>Shërbime të ofruara dhe në vitet e mëparshme</t>
  </si>
  <si>
    <t>Emërtimi i Treguesit 1: Ofrimi i  shërbimeve me standart të lartë cilësie, ndaj institucioneve të larta qëndrore</t>
  </si>
  <si>
    <t>Realizimi në kohë dhe me standart të lartë cilësie për shërbime ndaj Institucioneve të larta Qëndrore Shtetërore,  Tre Krerëve të Shtetit dhe pritje -  përcjellje të delegacioneve të huaja. Rritja e cilesisë me kushte bashkëkohore të ambjenteve në zotërim të Drejtorisë së Shërbimeve Qeveritare si dhe suksesi financiar i realizuar nëpërmjet dhënies me qira dhe  shërbimit ushqimor për organizimin e aktiviteteve.</t>
  </si>
  <si>
    <t>Prioritet e DSHQ për vitin 2023-2025 janë: Ofrimi i një shërbimi cilësor sipas standarteve bashkëkohore, në zbatim të bazës ligjore mbi të cilën ushtron veprimtarinë DSHQ, realizimi i  investimeve dhe mirëmbatjes me qëllim kthimin e Vilave dhe Rezidencave Qeveritare në mjedise bashkëkohore, zbatimi i politikave që sigurojnë integritet, drejtësi dhe ndershmëri si në marrëdhëniet e brendshme dhe ato të jashtme për nga pikëpamja financiare por jo vetëm.</t>
  </si>
  <si>
    <t>01320</t>
  </si>
  <si>
    <t>Shërbimeve Qeveritare</t>
  </si>
  <si>
    <t>ERIDANA  CANO</t>
  </si>
  <si>
    <t xml:space="preserve">Mimoza Rexha </t>
  </si>
  <si>
    <t>Kosto totale e produktit  15</t>
  </si>
  <si>
    <r>
      <t xml:space="preserve">Detajimi i Kostos Totale të </t>
    </r>
    <r>
      <rPr>
        <b/>
        <sz val="12"/>
        <color rgb="FFFF0000"/>
        <rFont val="Times New Roman"/>
        <family val="1"/>
      </rPr>
      <t xml:space="preserve">Produktit  15 </t>
    </r>
    <r>
      <rPr>
        <b/>
        <sz val="12"/>
        <color theme="1"/>
        <rFont val="Times New Roman"/>
        <family val="1"/>
      </rPr>
      <t xml:space="preserve"> sipas Artikujve Ekonomikë</t>
    </r>
  </si>
  <si>
    <t>Nr projektesh</t>
  </si>
  <si>
    <t>Projekti i Asistencës Teknike për programin STEP synon forcimin e kapaciteteve administrative të vendeve pjesëmarrëse në Program.</t>
  </si>
  <si>
    <t>STEP</t>
  </si>
  <si>
    <t>18BS415</t>
  </si>
  <si>
    <t>Produkti  15</t>
  </si>
  <si>
    <t>Kosto totale e produktit 14</t>
  </si>
  <si>
    <r>
      <t xml:space="preserve">Detajimi i Kostos Totale të </t>
    </r>
    <r>
      <rPr>
        <b/>
        <sz val="12"/>
        <color rgb="FFFF0000"/>
        <rFont val="Times New Roman"/>
        <family val="1"/>
      </rPr>
      <t>Produktit 14</t>
    </r>
    <r>
      <rPr>
        <b/>
        <sz val="12"/>
        <color theme="1"/>
        <rFont val="Times New Roman"/>
        <family val="1"/>
      </rPr>
      <t xml:space="preserve"> sipas Artikujve Ekonomikë</t>
    </r>
  </si>
  <si>
    <t>Nr sherbimesh/praktikash</t>
  </si>
  <si>
    <t>Dixhitalizimi I sherbimeve publike sipas praktikave me te mira Europiane, ne sherbim te rritjes se aftesive te administrates publike , per menaxhimin dhe perthithjen e fondeve te BE</t>
  </si>
  <si>
    <t xml:space="preserve">GOVERNED </t>
  </si>
  <si>
    <t>18BS414</t>
  </si>
  <si>
    <t>Produkti  14</t>
  </si>
  <si>
    <t>Kosto totale e produktit 13</t>
  </si>
  <si>
    <r>
      <t xml:space="preserve">Detajimi i Kostos Totale të </t>
    </r>
    <r>
      <rPr>
        <b/>
        <sz val="12"/>
        <color rgb="FFFF0000"/>
        <rFont val="Times New Roman"/>
        <family val="1"/>
      </rPr>
      <t xml:space="preserve">Produktit  13 </t>
    </r>
    <r>
      <rPr>
        <b/>
        <sz val="12"/>
        <color theme="1"/>
        <rFont val="Times New Roman"/>
        <family val="1"/>
      </rPr>
      <t xml:space="preserve"> sipas Artikujve Ekonomikë</t>
    </r>
  </si>
  <si>
    <t>Nr trajnimesh /konferencash</t>
  </si>
  <si>
    <t>Projekti do te konsisitoje ne mundesine per te trajtuar problemin e  mosperputhjes dhe mungesen e aftesive ne sektoret e Ekonomise Blu duke u nisur nga nevojat dhe kerkesat e pershkruara nga NVM-te.</t>
  </si>
  <si>
    <t>Kompetenca të nivelit të lartë dhe që i përgjigjen tregut për “Adriatikun Jugor të aftësuar” Blu dhe te Dixhitalizuar. </t>
  </si>
  <si>
    <t>18BS413</t>
  </si>
  <si>
    <t>Produkti 13</t>
  </si>
  <si>
    <t>Kosto totale e produktit 12</t>
  </si>
  <si>
    <r>
      <t xml:space="preserve">Detajimi i Kostos Totale të </t>
    </r>
    <r>
      <rPr>
        <b/>
        <sz val="12"/>
        <color rgb="FFFF0000"/>
        <rFont val="Times New Roman"/>
        <family val="1"/>
      </rPr>
      <t>Produktit 12</t>
    </r>
    <r>
      <rPr>
        <b/>
        <sz val="12"/>
        <color theme="1"/>
        <rFont val="Times New Roman"/>
        <family val="1"/>
      </rPr>
      <t xml:space="preserve"> sipas Artikujve Ekonomikë</t>
    </r>
  </si>
  <si>
    <t>Nr i programeve/projekteve</t>
  </si>
  <si>
    <t>Projekti i Asistencës Teknike për programin INTERREG EUROPE synon forcimin e kapaciteteve administrative të vendeve pjesëmarrëse në Program.</t>
  </si>
  <si>
    <t>Asistencë teknike INTERREG EUROPE</t>
  </si>
  <si>
    <t>18BS412</t>
  </si>
  <si>
    <t>Produkti 12</t>
  </si>
  <si>
    <t>Kosto totale e produktit 11</t>
  </si>
  <si>
    <r>
      <t xml:space="preserve">Detajimi i Kostos Totale të </t>
    </r>
    <r>
      <rPr>
        <b/>
        <sz val="12"/>
        <color rgb="FFFF0000"/>
        <rFont val="Times New Roman"/>
        <family val="1"/>
      </rPr>
      <t>Produktit 11</t>
    </r>
    <r>
      <rPr>
        <b/>
        <sz val="12"/>
        <color theme="1"/>
        <rFont val="Times New Roman"/>
        <family val="1"/>
      </rPr>
      <t xml:space="preserve"> sipas Artikujve Ekonomikë</t>
    </r>
  </si>
  <si>
    <t>Projekti i Asistencës Teknike për programin INTERREG URBACT synon forcimin e kapaciteteve administrative të vendeve pjesëmarrëse në Program.</t>
  </si>
  <si>
    <t>Asistencë teknike INTERREG URBACT</t>
  </si>
  <si>
    <t>18BS411</t>
  </si>
  <si>
    <t>Produkti 11</t>
  </si>
  <si>
    <t>Kosto totale e produktit 10</t>
  </si>
  <si>
    <r>
      <t xml:space="preserve">Detajimi i Kostos Totale të </t>
    </r>
    <r>
      <rPr>
        <b/>
        <sz val="12"/>
        <color rgb="FFFF0000"/>
        <rFont val="Times New Roman"/>
        <family val="1"/>
      </rPr>
      <t xml:space="preserve">Produktit 10 </t>
    </r>
    <r>
      <rPr>
        <b/>
        <sz val="12"/>
        <color theme="1"/>
        <rFont val="Times New Roman"/>
        <family val="1"/>
      </rPr>
      <t>sipas Artikujve Ekonomikë</t>
    </r>
  </si>
  <si>
    <t>Nr i projekteve</t>
  </si>
  <si>
    <t>Projekti i Asistencës Teknike për programin Interreg Adrion synon forcimin e kapaciteteve administrative të vendeve pjesëmarrëse në Program.</t>
  </si>
  <si>
    <t>Asistence Teknike Programi INTERREG Adrion</t>
  </si>
  <si>
    <t>18BS410</t>
  </si>
  <si>
    <t>Produkti 10</t>
  </si>
  <si>
    <r>
      <t xml:space="preserve">Detajimi i Kostos Totale të </t>
    </r>
    <r>
      <rPr>
        <b/>
        <sz val="12"/>
        <color rgb="FFFF0000"/>
        <rFont val="Times New Roman"/>
        <family val="1"/>
      </rPr>
      <t>Produktit 9</t>
    </r>
    <r>
      <rPr>
        <b/>
        <sz val="12"/>
        <color theme="1"/>
        <rFont val="Times New Roman"/>
        <family val="1"/>
      </rPr>
      <t xml:space="preserve"> sipas Artikujve Ekonomikë</t>
    </r>
  </si>
  <si>
    <t>Asistencë teknike  INTERREG IPA CBC  Adriatiku Jugor synon forcimin e kapaciteteve administrative të vendeve pjesëmarrëse në Program.</t>
  </si>
  <si>
    <t>Asistencë teknike  INTERREG IPA CBC  Adriatiku Jugor</t>
  </si>
  <si>
    <t>18BS409</t>
  </si>
  <si>
    <r>
      <t xml:space="preserve">Detajimi i Kostos Totale të </t>
    </r>
    <r>
      <rPr>
        <b/>
        <sz val="12"/>
        <color rgb="FFFF0000"/>
        <rFont val="Times New Roman"/>
        <family val="1"/>
      </rPr>
      <t>Produktit 8</t>
    </r>
    <r>
      <rPr>
        <b/>
        <sz val="12"/>
        <color theme="1"/>
        <rFont val="Times New Roman"/>
        <family val="1"/>
      </rPr>
      <t xml:space="preserve"> sipas Artikujve Ekonomikë</t>
    </r>
  </si>
  <si>
    <t>Projekti i Asistencës Teknike për programin INTERREG MED synon forcimin e kapaciteteve administrative të vendeve pjesëmarrëse në Program.</t>
  </si>
  <si>
    <t>Asistencë teknike INTERREG MED</t>
  </si>
  <si>
    <t>18BS408</t>
  </si>
  <si>
    <t>Produkti  8</t>
  </si>
  <si>
    <r>
      <t xml:space="preserve">Detajimi i Kostos Totale të </t>
    </r>
    <r>
      <rPr>
        <b/>
        <sz val="12"/>
        <color rgb="FFFF0000"/>
        <rFont val="Times New Roman"/>
        <family val="1"/>
      </rPr>
      <t>Produktit 7</t>
    </r>
    <r>
      <rPr>
        <b/>
        <sz val="12"/>
        <color theme="1"/>
        <rFont val="Times New Roman"/>
        <family val="1"/>
      </rPr>
      <t xml:space="preserve"> sipas Artikujve Ekonomikë</t>
    </r>
  </si>
  <si>
    <t>Projekti EUSAIR është instrumenti për promovimin dhe lehtësinë e zbatimit të strategjisë, i cili ofron mbështetje operacionale për strukturat qeverisëse të EUSAIR</t>
  </si>
  <si>
    <t>Asistencë teknike projekti strategjik Adrion/EUSAIR</t>
  </si>
  <si>
    <t>18BS407</t>
  </si>
  <si>
    <t>Kosto totale e produktit 6</t>
  </si>
  <si>
    <r>
      <t xml:space="preserve">Detajimi i Kostos Totale të </t>
    </r>
    <r>
      <rPr>
        <b/>
        <sz val="12"/>
        <color rgb="FFFF0000"/>
        <rFont val="Times New Roman"/>
        <family val="1"/>
      </rPr>
      <t>Produktit 6</t>
    </r>
    <r>
      <rPr>
        <b/>
        <sz val="12"/>
        <color theme="1"/>
        <rFont val="Times New Roman"/>
        <family val="1"/>
      </rPr>
      <t xml:space="preserve"> sipas Artikujve Ekonomikë</t>
    </r>
  </si>
  <si>
    <t>Projekti synon forcimin dhe zhvillimin e kapacitetete te burimeve njerëzore të vendeve pjesmarrëse ne program respektivisht te Kosovës dhe Shqipërisë</t>
  </si>
  <si>
    <t>Asistencë Teknike IPA CBC Shqiperi-Kosove</t>
  </si>
  <si>
    <t>18BS406</t>
  </si>
  <si>
    <t>Produkti 6</t>
  </si>
  <si>
    <r>
      <t xml:space="preserve">Detajimi i Kostos Totale të </t>
    </r>
    <r>
      <rPr>
        <b/>
        <sz val="12"/>
        <color rgb="FFFF0000"/>
        <rFont val="Times New Roman"/>
        <family val="1"/>
      </rPr>
      <t>Produktit 5</t>
    </r>
    <r>
      <rPr>
        <b/>
        <sz val="12"/>
        <color theme="1"/>
        <rFont val="Times New Roman"/>
        <family val="1"/>
      </rPr>
      <t xml:space="preserve"> sipas Artikujve Ekonomikë</t>
    </r>
  </si>
  <si>
    <t>Projekti i Asistencës Teknike për programin Maqedoni e Veriut  - Shqipëri synon forcimin e kapaciteteve administrative të vendeve pjesëmarrëse në Program.</t>
  </si>
  <si>
    <t>Asistence Teknike IPA CBC Maqedoni e Veriut - Shqipëri</t>
  </si>
  <si>
    <t>18BS405</t>
  </si>
  <si>
    <r>
      <t xml:space="preserve">Detajimi i Kostos Totale të </t>
    </r>
    <r>
      <rPr>
        <b/>
        <sz val="12"/>
        <color rgb="FFFF0000"/>
        <rFont val="Times New Roman"/>
        <family val="1"/>
      </rPr>
      <t>Produktit 4</t>
    </r>
    <r>
      <rPr>
        <b/>
        <sz val="12"/>
        <color theme="1"/>
        <rFont val="Times New Roman"/>
        <family val="1"/>
      </rPr>
      <t xml:space="preserve"> sipas Artikujve Ekonomikë</t>
    </r>
  </si>
  <si>
    <t>Forcimi dhe zhvillim i kapaciteteve administrative të vendeve pjesëmarrëse në programin  INTERREG IPA CBC Greqi - Shqiperi.</t>
  </si>
  <si>
    <t>Asistence Teknike  INTERREG IPA CBC Greqi - Shqipëri</t>
  </si>
  <si>
    <t>18BS404</t>
  </si>
  <si>
    <r>
      <t xml:space="preserve">Detajimi i Kostos Totale të </t>
    </r>
    <r>
      <rPr>
        <b/>
        <sz val="12"/>
        <color rgb="FFFF0000"/>
        <rFont val="Times New Roman"/>
        <family val="1"/>
      </rPr>
      <t>Produktit 3</t>
    </r>
    <r>
      <rPr>
        <b/>
        <sz val="12"/>
        <color theme="1"/>
        <rFont val="Times New Roman"/>
        <family val="1"/>
      </rPr>
      <t xml:space="preserve"> sipas Artikujve Ekonomikë</t>
    </r>
  </si>
  <si>
    <t>Forcimi dhe zhvillim i kapaciteteve administrative të vendeve pjesëmarrëse në programin Mal i Zi - Shqipëri.</t>
  </si>
  <si>
    <t>Asistence Teknike IPA CBC Mal i Zi - Shqipëri</t>
  </si>
  <si>
    <t>18BS403</t>
  </si>
  <si>
    <t xml:space="preserve">Programe/projekte të Bashkëpunimit Ndërkufitar të Asistencës Financiare të BE-së </t>
  </si>
  <si>
    <t>Kategoria e investimit</t>
  </si>
  <si>
    <t>Kategoria 2: Shpenzimet per Investime  Kapitale Projekte/Programe</t>
  </si>
  <si>
    <t xml:space="preserve">Numer Projektesh/Raportesh/studime </t>
  </si>
  <si>
    <t>Shërbime konsulence për studime parafizibikliteti, studime fizibiliteti, oponenca dhe shkrime projektesh me qëllim ofrimin e mbështetjes për hartimin e dokumentave strategjikë, projekteve etj.</t>
  </si>
  <si>
    <t xml:space="preserve">Shërbime konsulence për studime parafizibikliteti, studime fizibiliteti, oponenca dhe shkrime projektesh </t>
  </si>
  <si>
    <t>18AN902</t>
  </si>
  <si>
    <t>Nr i marreveshjeve /raport performance</t>
  </si>
  <si>
    <t>Bashkerendim , negociim dhe nenshkrim I marreveshjeve/memorandumeve te mirekuptimit , protokolleve te bashkepunimit me komunitetin e donatoreve per ndihmen e huaj qe mer KM per programe dhe projekte zhvillimore ne funksion te realizimit te objektivave te SKZHIE-se dhe Integrimit Europian 2022-2030. Hartimi i raportit vjetor te performances se ndihmes se huaj si dhe organizim i takimeve dhe aktiviteteve me komunitetin e donatoreve.</t>
  </si>
  <si>
    <t>98704AQ</t>
  </si>
  <si>
    <t>Kodi i Produktit</t>
  </si>
  <si>
    <t>Menaxhimi i portofolit të ndihmës së huaj</t>
  </si>
  <si>
    <t>Koordinimi i  procesit të programimit, monitorimit të zbatimit dhe vlerësimit të asistencës financiare të BE-së, në bashkëpunim  me institucionet shqiptare potencialisht përfituese, me qëllim sigurimin e koherencës së prioriteteve të qeverisë me fokus integrimin në BE</t>
  </si>
  <si>
    <t>98704AP</t>
  </si>
  <si>
    <t>Sigurimi i mbështetjes për përgatitjen dhe miratimin e dokumentave strategjikë sipas fushës së përgjegjësisë së institucioneve (Strategji, Plane Veprimi etj), me synim harmonizimin e tyre me SKZHIE.</t>
  </si>
  <si>
    <t>98704AO</t>
  </si>
  <si>
    <t>Strategji Kombëtare, Sektoriale dhe Ndërsektoriale të koordinuara dhe të monitoruara</t>
  </si>
  <si>
    <t>Numri i dokumentave strategjikë të miratuar (Strategji, Plane Veprimi etj)</t>
  </si>
  <si>
    <t>Projekte te perfituara nga IPA Kombetare/Rajonale ne raport me aplikimet</t>
  </si>
  <si>
    <t xml:space="preserve">Koordinimi i ndihmës së huaj, sigurimi i mbështetjes në hartimin e dokumentave strategjikë dhe monitorimi i tyre.  </t>
  </si>
  <si>
    <t>Koordinimi i ndihmës së huaj me qëllim finalizimin e marëveshjeve të financimit/bashkëpunimit</t>
  </si>
  <si>
    <t>Hartimi dhe miratimi i dokumentave strategjikë në përputhje me SKZHIE</t>
  </si>
  <si>
    <t>Koordinim dhe bashkërendim i ndihmës së huaj si dhe ofrimi i mbështetjes metodologjike në hartimin e dokumentave strategjikë sektoriale dhe ndërsektoriale, monitorimi i zbatimit dhe harmonizimit të tyre me SKZHIE.</t>
  </si>
  <si>
    <t xml:space="preserve">Koordinim i ndihmës së huaj lidhur me programet dhe projektet zhvillimore dhe projektet me interes kombëtar duke ofruar mbështetje metodologjike në hartimin e dokumentave strategjikë sektoriale dhe ndësektoriale si dhe mmonitorimin e zbatimit të tyre me qëllim harmonizimin me SKZHIE. </t>
  </si>
  <si>
    <t xml:space="preserve">Përshkrimi i Programit </t>
  </si>
  <si>
    <t>SHËRBIME TË TJERA</t>
  </si>
  <si>
    <t>Alteo HYSI</t>
  </si>
  <si>
    <t>Violanda Likaj</t>
  </si>
  <si>
    <t>Detajimi i Kostos Totale të Produktit X sipas Artikujve Ekonomikë</t>
  </si>
  <si>
    <r>
      <rPr>
        <b/>
        <sz val="10"/>
        <color rgb="FFFF0000"/>
        <rFont val="Times New Roman"/>
        <family val="1"/>
      </rPr>
      <t>Sqarim:</t>
    </r>
    <r>
      <rPr>
        <b/>
        <sz val="8"/>
        <color rgb="FFFF0000"/>
        <rFont val="Times New Roman"/>
        <family val="1"/>
      </rPr>
      <t xml:space="preserve"> Kodi i Projektit te listes se investime</t>
    </r>
    <r>
      <rPr>
        <sz val="8"/>
        <color theme="1"/>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</si>
  <si>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t>Detajimi i Kostos Totale të Produktit 1&amp;2 …X sipas Artikujve Ekonomikë</t>
  </si>
  <si>
    <t>Pajisje per godinen e re</t>
  </si>
  <si>
    <t>Cope</t>
  </si>
  <si>
    <t>Sherbime te tjera</t>
  </si>
  <si>
    <r>
      <rPr>
        <b/>
        <sz val="10"/>
        <color theme="1"/>
        <rFont val="Garamond"/>
        <family val="1"/>
      </rPr>
      <t>Produkti 3</t>
    </r>
    <r>
      <rPr>
        <sz val="10"/>
        <color theme="1"/>
        <rFont val="Garamond"/>
        <family val="1"/>
      </rPr>
      <t>(shto produkte sipas rastit)</t>
    </r>
  </si>
  <si>
    <r>
      <rPr>
        <b/>
        <sz val="10"/>
        <color theme="1"/>
        <rFont val="Garamond"/>
        <family val="1"/>
      </rPr>
      <t>Produkti 2</t>
    </r>
    <r>
      <rPr>
        <sz val="10"/>
        <color theme="1"/>
        <rFont val="Garamond"/>
        <family val="1"/>
      </rPr>
      <t>(shto produkte sipas rastit)</t>
    </r>
  </si>
  <si>
    <t>Numer komunikimesh</t>
  </si>
  <si>
    <t xml:space="preserve">Komunikim dhe informim mediatik </t>
  </si>
  <si>
    <t>98704AN</t>
  </si>
  <si>
    <t>trend rrites</t>
  </si>
  <si>
    <t>Numri i femrave në postet drejtuese</t>
  </si>
  <si>
    <t>Rritja e aksesit dhe trasparences të medias,qytetareve në informacionin lidhur me vendimarjen dhe aktivitetet qeveritare</t>
  </si>
  <si>
    <t>Organizimi i aktiviteteve publike të Kryeministrit dhe Kryeministrisë si dhe realizimi i produksionit dhe postproduksionit të materialeve për publikim, lidhur me këto organizime.</t>
  </si>
  <si>
    <t xml:space="preserve">Dhënia e informacionit te qytetarët dhe media mbi veprimtarinë e Ministrive dhe Agjencive të varësisë, si dhe informimi i gazetarëve mbi çështje që lidhen me punën ndërsektoriale të Qeverisë.  </t>
  </si>
  <si>
    <t>Informimi i medias mbi vendimet dhe politikat e qeverisë, si dhe menaxhimi i marrëdhënieve me gazetarët që ndjekin aktivitetin e qeverisë.</t>
  </si>
  <si>
    <t>Informimi i qytetarëve mbi nismat, vendimet dhe politikat e qeverisë përmes të gjitha mjeteve të komunikimit masiv.</t>
  </si>
  <si>
    <t>Informimi i institucioneve mbi raportimet mediatike; prodhimi i përmbajtjes për komunikimin publik të qeverisë dhe përgatitja e sondazheve qeveritare.</t>
  </si>
  <si>
    <t xml:space="preserve">Parashikimi </t>
  </si>
  <si>
    <t xml:space="preserve">Buxheti </t>
  </si>
  <si>
    <t>Informim dhe komunikim me publikun dhe median.</t>
  </si>
  <si>
    <t>Të sigurojë transparencën në lidhje me politikat, aktivitetet, projektet, eventet, si dhe qëllimin, objektivat, risitë apo problematikat që zgjidhen nëpërmjet akteve të Këshillit të Ministrave dhe të akteve të tjera të Ministrave dhe çdo Institucioni të administratës shtetërore.</t>
  </si>
  <si>
    <t>2026  - 2028</t>
  </si>
  <si>
    <t>1150</t>
  </si>
  <si>
    <t>Buxheti 2026 - 2028</t>
  </si>
  <si>
    <t>FORMAT 2: FORMATI STANDARD I PËRGATITJES SË KËRKESAVE BUXHETORE PBA 2026  - 2028</t>
  </si>
  <si>
    <t>35.29</t>
  </si>
  <si>
    <t>170000</t>
  </si>
  <si>
    <t>Nr. Dokumetave te dixhitalizuara</t>
  </si>
  <si>
    <t>Dixhitalizimi i Arkives</t>
  </si>
  <si>
    <t>18AB001 - Dixhitalizimi i Arkives</t>
  </si>
  <si>
    <t>18AB0</t>
  </si>
  <si>
    <t>0.0149</t>
  </si>
  <si>
    <t>-0.0058</t>
  </si>
  <si>
    <t>0.0058</t>
  </si>
  <si>
    <t>1026.23</t>
  </si>
  <si>
    <t>1011.2</t>
  </si>
  <si>
    <t>1017.08</t>
  </si>
  <si>
    <t>88769000</t>
  </si>
  <si>
    <t>87469000</t>
  </si>
  <si>
    <t>86500</t>
  </si>
  <si>
    <t>86000</t>
  </si>
  <si>
    <t>Nr i lajmeve te realizuara</t>
  </si>
  <si>
    <t>Prodhim i informacionit te shpejte, perkthim informacioni ne menyre te sakte dhe transmetim i informacionit ne kohe reale.</t>
  </si>
  <si>
    <t>93101AA - Lajme te realizuara</t>
  </si>
  <si>
    <t>Jo-projekte (001-31-08320)</t>
  </si>
  <si>
    <t>93101</t>
  </si>
  <si>
    <t>92</t>
  </si>
  <si>
    <t>Programe trajnimi per pershtatjen ndaj ndryshimeve klimatike ,per te marre,per te marre sa me teper informacion praktik mbi masat pershtatese .</t>
  </si>
  <si>
    <t>Komunikimi ,pershtatja e shperndarja e informacionit per efektete e ndryshimeve  klimatike,duke perfshire reziqet e lidhura me klimen,per te rritur ndergjegjesimin e publikut</t>
  </si>
  <si>
    <t>Nr i femrave ne pozicione drejtuese</t>
  </si>
  <si>
    <t>nr i gazetareve femra te trajnuara /totali</t>
  </si>
  <si>
    <t>Informimi objektiv I publikut ne mase te gjere me qellim per te shmangur fake news</t>
  </si>
  <si>
    <t>Kryerja e veprimtarise operacionale ne transnmetimin e lajmit ne shqiperi dhe bote 24ore /dite</t>
  </si>
  <si>
    <t>Prodhim i lajmit me mbulim 82% te territorit te Republikes se Shqiperise.</t>
  </si>
  <si>
    <t>Nr i lajmeve te aksesuara</t>
  </si>
  <si>
    <t>Nr i ndjekesve te faqes</t>
  </si>
  <si>
    <t>93</t>
  </si>
  <si>
    <t>Nr i klikimeve te faqes/ne dite</t>
  </si>
  <si>
    <t>Shpejtesia e publikimit te lajmit</t>
  </si>
  <si>
    <t>Vertetesia e lajmit</t>
  </si>
  <si>
    <t>Qellimi i ATSH, eshte pasqyrimi i lajmit me vertetesi, shpjetesi dhe paanshmeri si dhe shperndarjen e materialeve mediatike brenda dhe jashte vendit nepermjet internet.</t>
  </si>
  <si>
    <t xml:space="preserve">Veprimtaria telegrafike e Agjencise Telegrafike Shqiptare, konsiston ne mbledhjen, perpunimin, perkthimin e lajmeve te konfirmuara nga burimet autentike dhe zyrtare. </t>
  </si>
  <si>
    <t>08320</t>
  </si>
  <si>
    <t>Veprimtaria Telegrafike e ATSH-se</t>
  </si>
  <si>
    <t>Agjensia Telegrafike Shqiptare</t>
  </si>
  <si>
    <t>15.04.2025</t>
  </si>
  <si>
    <t>Titullari i Institucionit/ Ministri</t>
  </si>
  <si>
    <t>Julja Mata</t>
  </si>
  <si>
    <t>Ermonela Daci</t>
  </si>
  <si>
    <r>
      <t xml:space="preserve">Detajimi i Kostos Totale të </t>
    </r>
    <r>
      <rPr>
        <b/>
        <sz val="12"/>
        <color indexed="10"/>
        <rFont val="Garamond"/>
        <family val="1"/>
      </rPr>
      <t>Produktit X</t>
    </r>
    <r>
      <rPr>
        <b/>
        <sz val="12"/>
        <color indexed="8"/>
        <rFont val="Garamond"/>
        <family val="1"/>
      </rPr>
      <t xml:space="preserve"> sipas Artikujve Ekonomikë</t>
    </r>
  </si>
  <si>
    <t>xxxxx</t>
  </si>
  <si>
    <r>
      <t xml:space="preserve">Detajimi i Kostos Totale të </t>
    </r>
    <r>
      <rPr>
        <b/>
        <sz val="12"/>
        <color indexed="10"/>
        <rFont val="Garamond"/>
        <family val="1"/>
      </rPr>
      <t>Produktit 1</t>
    </r>
    <r>
      <rPr>
        <b/>
        <sz val="12"/>
        <color indexed="8"/>
        <rFont val="Garamond"/>
        <family val="1"/>
      </rPr>
      <t xml:space="preserve"> sipas Artikujve Ekonomikë</t>
    </r>
  </si>
  <si>
    <t>Numër pajisjesh</t>
  </si>
  <si>
    <t xml:space="preserve">Pajisje kompjuterike dhe pajisje zyre sipas nevojave te institucionit </t>
  </si>
  <si>
    <t>18AN601</t>
  </si>
  <si>
    <t>Pajise elektronike</t>
  </si>
  <si>
    <t>Blerje pajisje të ndryshme</t>
  </si>
  <si>
    <r>
      <t>Detajimi i Kostos Totale të</t>
    </r>
    <r>
      <rPr>
        <b/>
        <sz val="12"/>
        <color indexed="10"/>
        <rFont val="Garamond"/>
        <family val="1"/>
      </rPr>
      <t xml:space="preserve"> Produktit X </t>
    </r>
    <r>
      <rPr>
        <b/>
        <sz val="12"/>
        <color indexed="8"/>
        <rFont val="Garamond"/>
        <family val="1"/>
      </rPr>
      <t>sipas Artikujve Ekonomikë</t>
    </r>
  </si>
  <si>
    <r>
      <rPr>
        <b/>
        <sz val="12"/>
        <color indexed="10"/>
        <rFont val="Garamond"/>
        <family val="1"/>
      </rPr>
      <t>Produkti 3</t>
    </r>
    <r>
      <rPr>
        <sz val="12"/>
        <color indexed="8"/>
        <rFont val="Garamond"/>
        <family val="1"/>
      </rPr>
      <t>(shto produkte sipas rastit)</t>
    </r>
  </si>
  <si>
    <t>Numër Auditimesh</t>
  </si>
  <si>
    <t>98704AA</t>
  </si>
  <si>
    <r>
      <rPr>
        <b/>
        <sz val="12"/>
        <color indexed="10"/>
        <rFont val="Garamond"/>
        <family val="1"/>
      </rPr>
      <t>Produkti 2</t>
    </r>
    <r>
      <rPr>
        <sz val="12"/>
        <color indexed="8"/>
        <rFont val="Garamond"/>
        <family val="1"/>
      </rPr>
      <t>(shto produkte sipas rastit)</t>
    </r>
  </si>
  <si>
    <t xml:space="preserve">Auditime të kryera për sistemin e menaxhimit dhe kontrollin e fondeve IPA të menaxhimit të decentralizuar. </t>
  </si>
  <si>
    <t>Norma e përmiresimit të eficensës në evidentimin e paligjshmërisë dhe parregullsisë së transaksioneve</t>
  </si>
  <si>
    <t>Norma e uljes së veprimeve që bien ndesh me dispozitat e vendosura në Marrëveshjen kuadër dhe cdo dsipozitë tjetër ligjore në fuqi , që përcakoton dhënien dhe përdorimin e fondeve të programit IPA</t>
  </si>
  <si>
    <t>Trend zbritës</t>
  </si>
  <si>
    <t>Përputhshmëria e sistemit të menaxhimit dhe kontrollit me Marrëveshjen kuadër dhe çdo marrëveshje tjetër të lidhur ndërmjet Komisionit Evropian dhe Republikës së Shqipërisë në kuadër të Programit IPA.</t>
  </si>
  <si>
    <t xml:space="preserve">Emërtimi i Treguesit 3                                                    Nr i femrave ne nivelet drejtuese kundrejt totalit                     </t>
  </si>
  <si>
    <t>Emërtimi i Treguesit 2                                 Ulja e paligjshmërisë dhe parregullsisë së transaksioneve përkatëse.</t>
  </si>
  <si>
    <t xml:space="preserve">Emërtimi i Treguesit 1                             Norma e uljes së pasaktesive dhe pavertetesive të raporteve dhe pasqyrave/deklaratave financiare vjetore, si dhe të llogarive vjetore që mbështetin këto pasqyra/deklarata .                                                                   </t>
  </si>
  <si>
    <t>Kryerja e veprimtarisë audituese me qëllim verifikim e vërtetësisë, saktësisë së raporteve dhe pasqyrave financiare vjetore , si dhe llogarive vjetore që mbështesin këto pasqyra.</t>
  </si>
  <si>
    <t xml:space="preserve">Auditimi me përgjegjësi i zbatimit të dispozitave ligjore nga subjektet që perfitojne fonde nga BE për Programet IPA dhe IPARD , i zbatimit të dispozitave ligjore nga Audituesit e Agjencise. 
</t>
  </si>
  <si>
    <t>Buxheti   2026-2028</t>
  </si>
  <si>
    <t xml:space="preserve">    </t>
  </si>
  <si>
    <r>
      <t xml:space="preserve">Detajimi i Kostos Totale të </t>
    </r>
    <r>
      <rPr>
        <b/>
        <sz val="8"/>
        <color rgb="FFFF0000"/>
        <rFont val="Garamond"/>
        <family val="1"/>
      </rPr>
      <t xml:space="preserve">Produktit 1 </t>
    </r>
    <r>
      <rPr>
        <b/>
        <sz val="8"/>
        <color theme="1"/>
        <rFont val="Garamond"/>
        <family val="1"/>
      </rPr>
      <t>sipas Artikujve Ekonomikë</t>
    </r>
  </si>
  <si>
    <t>Nr. Projektesh</t>
  </si>
  <si>
    <t xml:space="preserve">Projekti konsiston në vlerësim dhe analizë të gjendjes ekzistuese të territorit dhe ndryshimeve të ndodhura prej vitit 2015 deri më tani, vlerësim të potencialeve, risqeve dhe mundësive që paraqet territori për zhvillim të qëndrueshëm ekonomik, social dhe mjedisor.  Dokumenti do të shërbejnë si referencë dhe udhëzues për stafet e  administratës lokale për zbatimin e planeve lokale.
</t>
  </si>
  <si>
    <t>18AN901</t>
  </si>
  <si>
    <t>Planifikimi ne nivel qendror dhe Monitorimi i Territorit</t>
  </si>
  <si>
    <r>
      <t xml:space="preserve">Detajimi i Kostos Totale të </t>
    </r>
    <r>
      <rPr>
        <b/>
        <sz val="8"/>
        <color rgb="FFFF0000"/>
        <rFont val="Garamond"/>
        <family val="1"/>
      </rPr>
      <t>Produktit X</t>
    </r>
    <r>
      <rPr>
        <b/>
        <sz val="8"/>
        <color theme="1"/>
        <rFont val="Garamond"/>
        <family val="1"/>
      </rPr>
      <t xml:space="preserve"> sipas Artikujve Ekonomikë</t>
    </r>
  </si>
  <si>
    <t>Nr. Pajisjesh</t>
  </si>
  <si>
    <t>Realizimi i ketij projekti ka si objektiv te sjelle ne parametra bashkohore   funksionimin dhe mbarevajtjen e punes  ne AKPT , realizimi i ketij projekti eshte  domosdoshmeri per funksionimin e procesit te punes. Ky projekt perputhet me qellimet dhe objektivat e AKPT-se ne fushen e zhvillimit te territorit duke bere qe proçeset e punës te  organizohen dhe te kryen ne kohe reale dhe me cilesi.</t>
  </si>
  <si>
    <t>M870019</t>
  </si>
  <si>
    <t>Pajisje Zyre</t>
  </si>
  <si>
    <t>Pajisje ZYRE</t>
  </si>
  <si>
    <r>
      <t xml:space="preserve">Detajimi i Kostos Totale të </t>
    </r>
    <r>
      <rPr>
        <b/>
        <sz val="8"/>
        <color rgb="FFFF0000"/>
        <rFont val="Garamond"/>
        <family val="1"/>
      </rPr>
      <t xml:space="preserve">Produktit 1&amp;2 …X </t>
    </r>
    <r>
      <rPr>
        <b/>
        <sz val="8"/>
        <color theme="1"/>
        <rFont val="Garamond"/>
        <family val="1"/>
      </rPr>
      <t>sipas Artikujve Ekonomikë</t>
    </r>
  </si>
  <si>
    <r>
      <t xml:space="preserve">Detajimi i Kostos Totale të </t>
    </r>
    <r>
      <rPr>
        <b/>
        <sz val="8"/>
        <color rgb="FFFF0000"/>
        <rFont val="Garamond"/>
        <family val="1"/>
      </rPr>
      <t xml:space="preserve">Produktit 2 </t>
    </r>
    <r>
      <rPr>
        <b/>
        <sz val="8"/>
        <color theme="1"/>
        <rFont val="Garamond"/>
        <family val="1"/>
      </rPr>
      <t>sipas Artikujve Ekonomikë</t>
    </r>
  </si>
  <si>
    <t>Realizimi i ketij projekti ka si objektiv te sjelle ne parametra bashkohore per  funksionimin e pajisjeve informatike ne AKPT si dhe  Pajisja me licenca ARCGIS desktop Advance del domosdoshmeri per funksionimin e procesit te punes GIS, pasi ky aplikacion krijon / menaxhon / kontrollon /përpunon gjeodatabasa për Plane në nivel vendor dhe qëndor, ruan te dhenat dhe ka kapacitete shumë të mira analitike, topologjike dhe ofron rezultate më të besueshme. Ky projekt perputhet me qellimet dhe objektivat e programit ne fushen e zhvillimit te territorit dhe me ndihmen e këtij aplikacioni proçeset e punës organizohen dhe kryen me një saktesi shumë të larte.</t>
  </si>
  <si>
    <t>Pajisje informatike te blera (kompjutera, licenca)</t>
  </si>
  <si>
    <t>Pajisje informatike te blera (licenca, kompjutera ..)</t>
  </si>
  <si>
    <r>
      <t>Detajimi i Kostos Totale të</t>
    </r>
    <r>
      <rPr>
        <b/>
        <sz val="8"/>
        <color rgb="FFFF0000"/>
        <rFont val="Garamond"/>
        <family val="1"/>
      </rPr>
      <t xml:space="preserve"> Produktit X </t>
    </r>
    <r>
      <rPr>
        <b/>
        <sz val="8"/>
        <color theme="1"/>
        <rFont val="Garamond"/>
        <family val="1"/>
      </rPr>
      <t>sipas Artikujve Ekonomikë</t>
    </r>
  </si>
  <si>
    <r>
      <rPr>
        <b/>
        <sz val="8"/>
        <color rgb="FFFF0000"/>
        <rFont val="Garamond"/>
        <family val="1"/>
      </rPr>
      <t>Produkti 3</t>
    </r>
    <r>
      <rPr>
        <sz val="8"/>
        <color theme="1"/>
        <rFont val="Garamond"/>
        <family val="1"/>
      </rPr>
      <t>(shto produkte sipas rastit)</t>
    </r>
  </si>
  <si>
    <r>
      <rPr>
        <b/>
        <sz val="8"/>
        <color rgb="FFFF0000"/>
        <rFont val="Garamond"/>
        <family val="1"/>
      </rPr>
      <t>Produkti 2</t>
    </r>
    <r>
      <rPr>
        <sz val="8"/>
        <color theme="1"/>
        <rFont val="Garamond"/>
        <family val="1"/>
      </rPr>
      <t>(shto produkte sipas rastit)</t>
    </r>
  </si>
  <si>
    <t>nr. planesh te hartuara</t>
  </si>
  <si>
    <t>Sigurimi i sherbimeve per realizimin e politikave te planifikimit, Hartimi i planeve te pergjithshme kombetare, planeve vendore</t>
  </si>
  <si>
    <t>Plane të Përgjithshme Kombëtare/Plane Vendore të hartuara</t>
  </si>
  <si>
    <t>% e Përqindja e projekteve që përfundojnë në kohën e parashikuar</t>
  </si>
  <si>
    <t>Raporti femra/meshkuj në pozicione drejtuese (femrat dominojnë me 80%)</t>
  </si>
  <si>
    <t>% e punonjësve të trajnuar mbi politikat e planifikimit urban kundrejt totalit</t>
  </si>
  <si>
    <t>Administratë funksionale për realizimin e politikave të Planifikimit Urban</t>
  </si>
  <si>
    <t>Planifikimi dhe zhvillimi I qëndrueshëm I territorit</t>
  </si>
  <si>
    <t>Emërtimi i Treguesit x (shto tregues sipas rastit)</t>
  </si>
  <si>
    <t>PDYV (Planet e detyruara vendore) procesi I rindertimit; programet e procesit
të rindërtimit, funksionimin e fondit të rindërtimit dhe procedurat përkatëse.</t>
  </si>
  <si>
    <t>Rritja e transparencës në politikat territoriale, ekonomike dhe sociale</t>
  </si>
  <si>
    <t>Procesi i planifikimit te territorit, zhvillimi i qendrueshem i tij,  hartimi në bashkëpunim dhe bashkërendimi i proceseve te hartimit të dokumenteve të planifikimit të territorit, si dhe sigurimi i bashkërendimit ndërmjet autoriteteve të planifikimit të territorit, si atë horizontal (mes institucioneve të pushtetit qendror), ashtu edhe atë vertikal (mes institucioneve vendore e qendrore). Udhëheq, koordinon dhe ndërlidh veprimtaritë për modernizimin e modelit të planifikimit dhe promovimin e praktikave novatore në projektim urban dhe planifikim.</t>
  </si>
  <si>
    <t>Misioni ynë është të kontribuojmë për zhvillimin e qëndrueshëm të territorit të udhëhequr nga strategjitë e mirëplanifikuara dhe programet afatmesme e afgjata të zhvillimit; të sigurojmë zbatimin e ligjit dhe akteve nënligjore në fuqi që garantojnë mirëplanifikimin e territorit; si edhe të mbështesim dialogun profesional në fushën e planifikimit të territorit, duke përhapur njohuritë e fituara gjatë eksperiencës sonë në këtë fushë.</t>
  </si>
  <si>
    <t>UPS,</t>
  </si>
  <si>
    <t xml:space="preserve">Produkti </t>
  </si>
  <si>
    <t>karrige zyre, etj</t>
  </si>
  <si>
    <t>Pajisje zyre</t>
  </si>
  <si>
    <t>Blerje pajisje kompjuterike laptop, skaner etj.</t>
  </si>
  <si>
    <t>M870340</t>
  </si>
  <si>
    <t>Blerje pajisje TIK</t>
  </si>
  <si>
    <r>
      <t>Detajimi i Kostos Totale të</t>
    </r>
    <r>
      <rPr>
        <b/>
        <sz val="8"/>
        <color rgb="FFFF0000"/>
        <rFont val="Garamond"/>
        <family val="1"/>
      </rPr>
      <t xml:space="preserve"> Produktit 2 </t>
    </r>
    <r>
      <rPr>
        <b/>
        <sz val="8"/>
        <color theme="1"/>
        <rFont val="Garamond"/>
        <family val="1"/>
      </rPr>
      <t>sipas Artikujve Ekonomikë</t>
    </r>
  </si>
  <si>
    <t>Numër aktivitetesh/workshopesh</t>
  </si>
  <si>
    <t xml:space="preserve">Ndërtimi i infrastrukturës së një rrjeti rajonal me homologët e KSHK ku të trajtohen problematikat e përbashkëta  dhe të ndahen e promovohen praktikat e mira në lidhje me lirinë e fesë dhe besimit dhe marrëdhëniet e tyre me shtetet. </t>
  </si>
  <si>
    <t xml:space="preserve">Network rajonal mes homologësh   KODI 98709AD                                                                                 </t>
  </si>
  <si>
    <t>Numri i bashkësive</t>
  </si>
  <si>
    <t>Financim i bashkësive fetare, për pagat e personelit të administratës, të arsimtarëve dhe mbështetje për rikonstruksionet e objekteve të kultit, në zbatim të legjislacionit përkatës.</t>
  </si>
  <si>
    <t>Financim i Bashkësive fetare  KODI 98709AA</t>
  </si>
  <si>
    <t>Numër  dokumentash/ aktesh nënligjore</t>
  </si>
  <si>
    <t>Forcimi i kontributit të bashkësive fetare në të mirë të shoqërisë</t>
  </si>
  <si>
    <t>Forcimi i harmonisë fetare me anë të mbështetjes financiare  dhe hartimin e akteve ligjore dhe nënligjore për këtë qëllim.</t>
  </si>
  <si>
    <t>Trend në rritje</t>
  </si>
  <si>
    <t>Harmonia Fetare</t>
  </si>
  <si>
    <t>Garantimi i një mjedisi ku, çdo bashkësi fetare të shprehë dhe praktikojë lirisht të drejtën kushtetuese të besimit, nëpërmjet mbështetjes financiare nga shteti.</t>
  </si>
  <si>
    <t>Mbështetje financiare për bashkësitë fetare, për përmirësimin e infrastrukturës së tyre administrative, arsimore, shpirtërore e kulturore.</t>
  </si>
  <si>
    <t>08480</t>
  </si>
  <si>
    <t>Mbështetje për Kultet fetare</t>
  </si>
  <si>
    <t xml:space="preserve">Data </t>
  </si>
  <si>
    <t>Mirlimda Karçanaj</t>
  </si>
  <si>
    <t>Genciana Minxha</t>
  </si>
  <si>
    <t>Nr projekte</t>
  </si>
  <si>
    <t>Ne vazhdim</t>
  </si>
  <si>
    <r>
      <t xml:space="preserve">Detajimi i Kostos Totale të </t>
    </r>
    <r>
      <rPr>
        <b/>
        <sz val="12"/>
        <color rgb="FFFF0000"/>
        <rFont val="Garamond"/>
        <family val="1"/>
      </rPr>
      <t>Produktit X</t>
    </r>
    <r>
      <rPr>
        <b/>
        <sz val="12"/>
        <color theme="1"/>
        <rFont val="Garamond"/>
        <family val="1"/>
      </rPr>
      <t xml:space="preserve"> sipas Artikujve Ekonomikë</t>
    </r>
  </si>
  <si>
    <t>Nr. Sistemi</t>
  </si>
  <si>
    <t>Digital Economy (BE)</t>
  </si>
  <si>
    <t>Asistence teknike per projektet me BB</t>
  </si>
  <si>
    <r>
      <t xml:space="preserve">Detajimi i Kostos Totale të </t>
    </r>
    <r>
      <rPr>
        <b/>
        <sz val="12"/>
        <color rgb="FFFF0000"/>
        <rFont val="Garamond"/>
        <family val="1"/>
      </rPr>
      <t xml:space="preserve">Produktit 5 </t>
    </r>
    <r>
      <rPr>
        <b/>
        <sz val="12"/>
        <color theme="1"/>
        <rFont val="Garamond"/>
        <family val="1"/>
      </rPr>
      <t>sipas Artikujve Ekonomikë</t>
    </r>
  </si>
  <si>
    <t>23AC806</t>
  </si>
  <si>
    <r>
      <t xml:space="preserve">Detajimi i Kostos Totale të </t>
    </r>
    <r>
      <rPr>
        <b/>
        <sz val="12"/>
        <color rgb="FFFF0000"/>
        <rFont val="Garamond"/>
        <family val="1"/>
      </rPr>
      <t xml:space="preserve">Produktit 4 </t>
    </r>
    <r>
      <rPr>
        <b/>
        <sz val="12"/>
        <color theme="1"/>
        <rFont val="Garamond"/>
        <family val="1"/>
      </rPr>
      <t>sipas Artikujve Ekonomikë</t>
    </r>
  </si>
  <si>
    <t>23AC804</t>
  </si>
  <si>
    <t>Ngritja e Smart Labs- rrjeti I laboratoreve TIK per sistemin arsimir parauniversitar (WBIF, CEB)</t>
  </si>
  <si>
    <t>23AC803</t>
  </si>
  <si>
    <t>Ngritja e Smart Labs - rrjeti i laboratorëve TIK për sistemin arsimor parauniversitar (WBIF,CEB)</t>
  </si>
  <si>
    <t>Nr. Sistemesh</t>
  </si>
  <si>
    <t>Implementimi i infrastrukturës së qendërzuar hardware</t>
  </si>
  <si>
    <t>23AC801</t>
  </si>
  <si>
    <t>FINANCIM I HUAJ</t>
  </si>
  <si>
    <t>Kosto totale e produktit 18</t>
  </si>
  <si>
    <r>
      <t xml:space="preserve">Detajimi i Kostos Totale të </t>
    </r>
    <r>
      <rPr>
        <b/>
        <sz val="12"/>
        <color rgb="FFFF0000"/>
        <rFont val="Garamond"/>
        <family val="1"/>
      </rPr>
      <t xml:space="preserve">Produktit 18 </t>
    </r>
    <r>
      <rPr>
        <b/>
        <sz val="12"/>
        <color theme="1"/>
        <rFont val="Garamond"/>
        <family val="1"/>
      </rPr>
      <t>sipas Artikujve Ekonomikë</t>
    </r>
  </si>
  <si>
    <t>Ngritja e sistemit te  start up</t>
  </si>
  <si>
    <t>20AD431</t>
  </si>
  <si>
    <t>Produkti 18</t>
  </si>
  <si>
    <t>Kosto totale e produktit 17</t>
  </si>
  <si>
    <r>
      <t xml:space="preserve">Detajimi i Kostos Totale të </t>
    </r>
    <r>
      <rPr>
        <b/>
        <sz val="12"/>
        <color rgb="FFFF0000"/>
        <rFont val="Garamond"/>
        <family val="1"/>
      </rPr>
      <t xml:space="preserve">Produktit 17 </t>
    </r>
    <r>
      <rPr>
        <b/>
        <sz val="12"/>
        <color theme="1"/>
        <rFont val="Garamond"/>
        <family val="1"/>
      </rPr>
      <t>sipas Artikujve Ekonomikë</t>
    </r>
  </si>
  <si>
    <t>Numer laboratoresh      561</t>
  </si>
  <si>
    <t>“Ngritja e Smart Labs - rrjeti i laboratorëve TIK për sistemin arsimor parauniversitar”, (WBIF,CEB)</t>
  </si>
  <si>
    <t>Produkti 17</t>
  </si>
  <si>
    <t>Kosto totale e produktit 16</t>
  </si>
  <si>
    <r>
      <t xml:space="preserve">Detajimi i Kostos Totale të </t>
    </r>
    <r>
      <rPr>
        <b/>
        <sz val="12"/>
        <color rgb="FFFF0000"/>
        <rFont val="Garamond"/>
        <family val="1"/>
      </rPr>
      <t xml:space="preserve">Produktit 16 </t>
    </r>
    <r>
      <rPr>
        <b/>
        <sz val="12"/>
        <color theme="1"/>
        <rFont val="Garamond"/>
        <family val="1"/>
      </rPr>
      <t>sipas Artikujve Ekonomikë</t>
    </r>
  </si>
  <si>
    <t>kujdes tek lista e Visit eshte 26-27</t>
  </si>
  <si>
    <t>Optimizimi I strukturave te sigurise</t>
  </si>
  <si>
    <t>M870052</t>
  </si>
  <si>
    <t>Optimizimi dhe zgjerimi I strukturave te sigurise</t>
  </si>
  <si>
    <t>Produkti 16</t>
  </si>
  <si>
    <t>Kosto totale e produktit 19</t>
  </si>
  <si>
    <r>
      <t xml:space="preserve">Detajimi i Kostos Totale të </t>
    </r>
    <r>
      <rPr>
        <b/>
        <sz val="12"/>
        <color rgb="FFFF0000"/>
        <rFont val="Garamond"/>
        <family val="1"/>
      </rPr>
      <t xml:space="preserve">Produktit 19 </t>
    </r>
    <r>
      <rPr>
        <b/>
        <sz val="12"/>
        <color theme="1"/>
        <rFont val="Garamond"/>
        <family val="1"/>
      </rPr>
      <t>sipas Artikujve Ekonomikë</t>
    </r>
  </si>
  <si>
    <t>Permiresimi i infrastruktures hardware per sistemet doganore dhe rrjetet fizike</t>
  </si>
  <si>
    <t>I RI</t>
  </si>
  <si>
    <t>Produkti 19</t>
  </si>
  <si>
    <t>Kosto totale e produktit 15</t>
  </si>
  <si>
    <r>
      <t xml:space="preserve">Detajimi i Kostos Totale të </t>
    </r>
    <r>
      <rPr>
        <b/>
        <sz val="12"/>
        <color rgb="FFFF0000"/>
        <rFont val="Garamond"/>
        <family val="1"/>
      </rPr>
      <t xml:space="preserve">Produktit 15 </t>
    </r>
    <r>
      <rPr>
        <b/>
        <sz val="12"/>
        <color theme="1"/>
        <rFont val="Garamond"/>
        <family val="1"/>
      </rPr>
      <t>sipas Artikujve Ekonomikë</t>
    </r>
  </si>
  <si>
    <t>Permiresimi i sistemit e- leje</t>
  </si>
  <si>
    <t>20AD446</t>
  </si>
  <si>
    <t>Produkti 15</t>
  </si>
  <si>
    <r>
      <t xml:space="preserve">Detajimi i Kostos Totale të </t>
    </r>
    <r>
      <rPr>
        <b/>
        <sz val="12"/>
        <color rgb="FFFF0000"/>
        <rFont val="Garamond"/>
        <family val="1"/>
      </rPr>
      <t xml:space="preserve">Produktit 14 </t>
    </r>
    <r>
      <rPr>
        <b/>
        <sz val="12"/>
        <color theme="1"/>
        <rFont val="Garamond"/>
        <family val="1"/>
      </rPr>
      <t>sipas Artikujve Ekonomikë</t>
    </r>
  </si>
  <si>
    <t>Permiressimi i Sistemit Shqiptar te Ingruar te Informacionit ne Pyje ALFIS</t>
  </si>
  <si>
    <t>20AD455</t>
  </si>
  <si>
    <t>Produkti 14</t>
  </si>
  <si>
    <r>
      <t xml:space="preserve">Detajimi i Kostos Totale të </t>
    </r>
    <r>
      <rPr>
        <b/>
        <sz val="12"/>
        <color rgb="FFFF0000"/>
        <rFont val="Garamond"/>
        <family val="1"/>
      </rPr>
      <t xml:space="preserve">Produktit 13 </t>
    </r>
    <r>
      <rPr>
        <b/>
        <sz val="12"/>
        <color theme="1"/>
        <rFont val="Garamond"/>
        <family val="1"/>
      </rPr>
      <t>sipas Artikujve Ekonomikë</t>
    </r>
  </si>
  <si>
    <t>Permiresimi I sistemit te menaxhimit te informacionit parauniversitar SMIP</t>
  </si>
  <si>
    <t>20AD450</t>
  </si>
  <si>
    <r>
      <t xml:space="preserve">Detajimi i Kostos Totale të </t>
    </r>
    <r>
      <rPr>
        <b/>
        <sz val="12"/>
        <color rgb="FFFF0000"/>
        <rFont val="Garamond"/>
        <family val="1"/>
      </rPr>
      <t xml:space="preserve">Produktit 12 </t>
    </r>
    <r>
      <rPr>
        <b/>
        <sz val="12"/>
        <color theme="1"/>
        <rFont val="Garamond"/>
        <family val="1"/>
      </rPr>
      <t>sipas Artikujve Ekonomikë</t>
    </r>
  </si>
  <si>
    <t>Ngritja e platformes së asistentit virtual dhe sistemi helpdesk</t>
  </si>
  <si>
    <t>20AD451</t>
  </si>
  <si>
    <r>
      <t xml:space="preserve">Detajimi i Kostos Totale të </t>
    </r>
    <r>
      <rPr>
        <b/>
        <sz val="12"/>
        <color rgb="FFFF0000"/>
        <rFont val="Garamond"/>
        <family val="1"/>
      </rPr>
      <t xml:space="preserve">Produktit 11 </t>
    </r>
    <r>
      <rPr>
        <b/>
        <sz val="12"/>
        <color theme="1"/>
        <rFont val="Garamond"/>
        <family val="1"/>
      </rPr>
      <t>sipas Artikujve Ekonomikë</t>
    </r>
  </si>
  <si>
    <t>Sistemi I qenderzuar e-gjoba</t>
  </si>
  <si>
    <t>20AD453</t>
  </si>
  <si>
    <t>Produkti 111</t>
  </si>
  <si>
    <r>
      <t xml:space="preserve">Detajimi i Kostos Totale të </t>
    </r>
    <r>
      <rPr>
        <b/>
        <sz val="12"/>
        <color rgb="FFFF0000"/>
        <rFont val="Garamond"/>
        <family val="1"/>
      </rPr>
      <t xml:space="preserve">Produktit 10 </t>
    </r>
    <r>
      <rPr>
        <b/>
        <sz val="12"/>
        <color theme="1"/>
        <rFont val="Garamond"/>
        <family val="1"/>
      </rPr>
      <t>sipas Artikujve Ekonomikë</t>
    </r>
  </si>
  <si>
    <t>I ri</t>
  </si>
  <si>
    <t>Zgjerimi I rrjetit qeveritar Gov Net te ofruesit te sherbimeve shendetesore (Kontribut I Qeverise Shqiptare)</t>
  </si>
  <si>
    <r>
      <t xml:space="preserve">Detajimi i Kostos Totale të </t>
    </r>
    <r>
      <rPr>
        <b/>
        <sz val="12"/>
        <color rgb="FFFF0000"/>
        <rFont val="Garamond"/>
        <family val="1"/>
      </rPr>
      <t xml:space="preserve">Produktit 9 </t>
    </r>
    <r>
      <rPr>
        <b/>
        <sz val="12"/>
        <color theme="1"/>
        <rFont val="Garamond"/>
        <family val="1"/>
      </rPr>
      <t>sipas Artikujve Ekonomikë</t>
    </r>
  </si>
  <si>
    <t>20AD454</t>
  </si>
  <si>
    <t>Permiresimi i Sistemit te Integruar Mjedisor</t>
  </si>
  <si>
    <r>
      <t xml:space="preserve">Detajimi i Kostos Totale të </t>
    </r>
    <r>
      <rPr>
        <b/>
        <sz val="12"/>
        <color rgb="FFFF0000"/>
        <rFont val="Garamond"/>
        <family val="1"/>
      </rPr>
      <t xml:space="preserve">Produktit 8 </t>
    </r>
    <r>
      <rPr>
        <b/>
        <sz val="12"/>
        <color theme="1"/>
        <rFont val="Garamond"/>
        <family val="1"/>
      </rPr>
      <t>sipas Artikujve Ekonomikë</t>
    </r>
  </si>
  <si>
    <t>Ritja e kapaciteteve fizike te datacentr-it qeveritar</t>
  </si>
  <si>
    <r>
      <t xml:space="preserve">Detajimi i Kostos Totale të </t>
    </r>
    <r>
      <rPr>
        <b/>
        <sz val="12"/>
        <color rgb="FFFF0000"/>
        <rFont val="Garamond"/>
        <family val="1"/>
      </rPr>
      <t xml:space="preserve">Produktit 7 </t>
    </r>
    <r>
      <rPr>
        <b/>
        <sz val="12"/>
        <color theme="1"/>
        <rFont val="Garamond"/>
        <family val="1"/>
      </rPr>
      <t>sipas Artikujve Ekonomikë</t>
    </r>
  </si>
  <si>
    <t>Datanet per sistemin e burgjeve</t>
  </si>
  <si>
    <t>I Ri</t>
  </si>
  <si>
    <r>
      <t xml:space="preserve">Detajimi i Kostos Totale të </t>
    </r>
    <r>
      <rPr>
        <b/>
        <sz val="12"/>
        <color rgb="FFFF0000"/>
        <rFont val="Garamond"/>
        <family val="1"/>
      </rPr>
      <t xml:space="preserve">Produktit 6 </t>
    </r>
    <r>
      <rPr>
        <b/>
        <sz val="12"/>
        <color theme="1"/>
        <rFont val="Garamond"/>
        <family val="1"/>
      </rPr>
      <t>sipas Artikujve Ekonomikë</t>
    </r>
  </si>
  <si>
    <t>Përmirësimi i sistemit të Aplikimit për CSI dhe CSP</t>
  </si>
  <si>
    <t xml:space="preserve">Permiresimi I eficences se energjise </t>
  </si>
  <si>
    <t>20AD449</t>
  </si>
  <si>
    <t>Permiresimi I sistemit informatik te akreditimit</t>
  </si>
  <si>
    <t>Permiresimi Isistemit Informatik te akreditimit</t>
  </si>
  <si>
    <t>“Ngritja e Sistemit të menaxhimit të informacionit për ARK”.  </t>
  </si>
  <si>
    <t>Kategoria 3: Shpenzimet për projekte investimesh AKSHI+INSTITUCIONE</t>
  </si>
  <si>
    <t>Permiresimi I Sistemit Informatik te Menaxhimit Financiar (AFMIS) ne nivel qendror dhe lokal</t>
  </si>
  <si>
    <t xml:space="preserve">I ri </t>
  </si>
  <si>
    <t>Modernizimi I sistemit te prokurimeve publike (GOVTECH/2)</t>
  </si>
  <si>
    <t>Implementimi i Platformës Qeveritare të Ndërveprimit 2.0 dhe site sekondar</t>
  </si>
  <si>
    <t xml:space="preserve">Përmirësimi i shërbimeve elektronike me teknologji mikroservisi </t>
  </si>
  <si>
    <t>23AC805</t>
  </si>
  <si>
    <t>Digitalizimi I Sherbimeve te qeverisjes vendore</t>
  </si>
  <si>
    <t>Implementimi i Sistemit Menaxhimit të Dokumenteve Elektronike dhe arkivës elektronike 2.0 dhe site sekondar - Administrata pa letër, faza 2</t>
  </si>
  <si>
    <t>20AD434</t>
  </si>
  <si>
    <t>Nr sistemi</t>
  </si>
  <si>
    <t>Qendrat Rinore të Inovacionit</t>
  </si>
  <si>
    <t>23AC802</t>
  </si>
  <si>
    <t>Ngritja e sistemeve per Institucionet qendrore</t>
  </si>
  <si>
    <t>Kategoria 2: Shpenzimet për projekte investimesh Banka Boterore (GOVTECH /1 &amp;GOVTECH/2</t>
  </si>
  <si>
    <r>
      <t xml:space="preserve">Detajimi i Kostos Totale të </t>
    </r>
    <r>
      <rPr>
        <b/>
        <sz val="12"/>
        <color rgb="FFFF0000"/>
        <rFont val="Garamond"/>
        <family val="1"/>
      </rPr>
      <t>Produktit 2</t>
    </r>
    <r>
      <rPr>
        <b/>
        <sz val="12"/>
        <color theme="1"/>
        <rFont val="Garamond"/>
        <family val="1"/>
      </rPr>
      <t xml:space="preserve"> sipas Artikujve Ekonomikë</t>
    </r>
  </si>
  <si>
    <t>M870018</t>
  </si>
  <si>
    <t>Numer License</t>
  </si>
  <si>
    <t>Konsulence dhe Asistence Jons&amp;Dart</t>
  </si>
  <si>
    <t xml:space="preserve"> Liçensa te ndryshme sigurie dhe Sherbime te Microsoft Company, ne vitin 2024 do te riperterihet Marreveshja ndermjet Qeverise Shqiptare, perfaqesuar nga AKSHI, dhe Kompanise Microsoft</t>
  </si>
  <si>
    <t>Licensa software</t>
  </si>
  <si>
    <t>Numer Sitemesh</t>
  </si>
  <si>
    <t xml:space="preserve">Mirëmbajtja e sistemeve IT të AKSHI dhe Institucioneve Qeveritare, pagesa e  Internetit dhe intranetit per AKSHI dhe Institucionet qeveritare, shkollat dhe qendrat shendetesore ne te gjithe vendin,  etj  </t>
  </si>
  <si>
    <t>Mirëmbajtja e sistemeve IT të AKSHI dhe Institucioneve Qeveritare</t>
  </si>
  <si>
    <t>Ri-inxhinierimin e proceseve lokale për zhvillimin ekonomik dhe forcimin e mëtejshëm të investimeve lokale dhe drejtuesve të aseteve.</t>
  </si>
  <si>
    <t>Përmirësimi I zhvillimit ekonomik lokal nëpërmjet miratimit dhe operacionalizimit të reformave të përzgjedhura për zhvillimin e zgjeruar ekonomik lokal</t>
  </si>
  <si>
    <t>Ri-inxhinierimi i sherbimeve lokale dhe modernizimi i pushtetit vendor, integrimi ne e-albania I ketyre sherbimeve</t>
  </si>
  <si>
    <t>Forcimi i pushtetit vendor për zhvillimin e qëndrueshëm ekonomik drejt BE-së, nepermjet konsolidimit te mëtejshëm të procesit të decentralizimit, shërbimeve me cilësi të lartë dhe gjithëpërfshirëse, efikasitetit dhe transparencës sipas standardeve evropiane (Kredi e Bankes Boterore)</t>
  </si>
  <si>
    <t>Edukimi dhe nxitja e perdorimit te TIK ne mase me te gjere nga publiku, sidomos nga te rinjte.                                  -  Ngritja e Laboratoreve SMART ne 615 shkolla  te vendit                                                        -   Ngritja e Qendrave Rinore</t>
  </si>
  <si>
    <t>Nxitja e investimeve ne fushen e teknologjise, promovimi I teknologjive te reja ne sektorin e shoqerise se informacionit, edukimi dhe nxitja e perdorimit te teknologjise se informacionit ne mase te gjere nga publiku</t>
  </si>
  <si>
    <t>Zbatimin e politikave e te strategjive, per zhvillimin e sektorit te shoqerise se informacionit ( SHI) dhe ne vecanti te teknologjise se informacionit dhe komunikimit (TIK).                                                                                                                                                                                                                                b) Bashkerendimin  e programeve ne fushen e SHse dhe ne vecanti te TIK-ut.                                                                                                                                                                                                                                                                                                                                                                           c) Nxitjen e investimeve ne fushen SHI.                                                                                                                                                                                                                                                                                                                                                           ç)Promovimin e teknologjive te reja ne fushen e SHI-se                                                                                                                                                                                                                                                    d)Dhenien e kontributit ne edukimin dhe nxitjen e perdorimit te TIK-ut nga publiku</t>
  </si>
  <si>
    <t>Modernizimi i proceseve te prokurimit publik, perdorimi i AI ne keto procese. Eliminimi i korrupsionit dhe abuzimit ne proceset e prokurimit publik. Krijimi I nje mjedisi me efikas dhe transparent per shpenzimet publike</t>
  </si>
  <si>
    <t>Siguria e sistemeve, menaxhimi I risqeve të sigurisë së informacionit, monitorim dhe trajtm I të gjithë incidenteve kibernetike ku AKSHI operon.</t>
  </si>
  <si>
    <t>Garantimi i aksesit ne internet dhe intranet në çdo institucion publik ne varësi të Këshillit Ministrave në të gjithë vendin.me nje shpejtësi deri në 200 MB, si dhe ne te gjitha shkollat e arsimit parauniversitar</t>
  </si>
  <si>
    <r>
      <t xml:space="preserve">Mirëmbajtja e sistemeve dhe Infrastrukturës TIK në mbi </t>
    </r>
    <r>
      <rPr>
        <b/>
        <sz val="11"/>
        <color theme="1"/>
        <rFont val="Garamond"/>
        <family val="1"/>
      </rPr>
      <t>722 intitucione</t>
    </r>
    <r>
      <rPr>
        <sz val="11"/>
        <color theme="1"/>
        <rFont val="Garamond"/>
        <family val="1"/>
      </rPr>
      <t xml:space="preserve"> në varësi të Këshillit të Ministrave.</t>
    </r>
  </si>
  <si>
    <t>Shpenzime operative dhe investime për sistemet dhe infrastrukturen TI per Agjencine Kombetare te Shoqerise se Informacionit dhe institucionet ne vartesi te Keshillit te Ministrave. Keto shpenzime jane hartuar mbështetur në Ligjin nr.43/2023 "Per qeverisjen elektronike", si dhe ne Strategjine Digitale 2022-2026</t>
  </si>
  <si>
    <t>e-Qeverisja</t>
  </si>
  <si>
    <t>1087027</t>
  </si>
  <si>
    <t>AGJENCIA KOMBETARE E SHOQERISE SE INFORMACIONIT</t>
  </si>
  <si>
    <t>Pajisje elektronike dhe kopjuterike</t>
  </si>
  <si>
    <t>M870099</t>
  </si>
  <si>
    <t>Platforma per raportimin e incidenteve per femijet dhe qytetaret</t>
  </si>
  <si>
    <t>18AM602</t>
  </si>
  <si>
    <t>Laboratori për Sigurinë Kibernetike në Sistemet IoT, OT dhe IT "</t>
  </si>
  <si>
    <t>18AN004</t>
  </si>
  <si>
    <t>Sistemi i Menaxhimit të Rrezikut Kibernetik</t>
  </si>
  <si>
    <t>18AM402</t>
  </si>
  <si>
    <t>Hartimi I Akteve Ligjore dhe Nenligjore</t>
  </si>
  <si>
    <t>% e grave ne poste drejtuese ndaj totalit te posteve</t>
  </si>
  <si>
    <t>Menaxhimi i nje institucioni qe nepermjet zbatimit te ligjit dhe standarteve teknike nderkombetare me tolerance zero, krijon besueshmeri per perdoruesit e nenshkrimit elektronik, identifikimit elektronik, sherbimeve te besuara si dhe rrit sigurine ne rrjetet e sistemit te informacionit ne RSH.</t>
  </si>
  <si>
    <t>Numri i trajnimeve kundrejt CII dhe universiteteve</t>
  </si>
  <si>
    <t>Numri i indikatorëve të kompromitetit të analizuara</t>
  </si>
  <si>
    <t>Numri i raporteve të vulnerabiliteteve</t>
  </si>
  <si>
    <t>Numri i raporteve  të analizave së malwareve, fushatave të kërcënimeve nga aktorë keqdashës</t>
  </si>
  <si>
    <t>Numri i skedarëve malinj të analizuar</t>
  </si>
  <si>
    <t>Raportimet dhe menaxhime të incindenteve kibernetike</t>
  </si>
  <si>
    <t>Monitorim 24/7 te infrastrukturave te informacionit nepermjet platformave te monitorimit (numer infrastrukturash)</t>
  </si>
  <si>
    <t>Vlerësimi i Riskut për infrastruktura kritike (numër raportesh)</t>
  </si>
  <si>
    <t xml:space="preserve">
Auditime të infrastrukturave Kritike dhe të Rëndësishme (numër infrastrukturash)</t>
  </si>
  <si>
    <t>Garanton sigurinë për shërbimet e besuara, në veçanti për garantimin e besueshmërisë dhe sigurisë në transaksionet elektronike ndërmjet qytetarëve, biznesit dhe autoriteteve publike, duke rritur efektivitetin e shërbimeve publike e private dhe tregtisë elektronike si dhe përcakton standardet minimale teknike për sigurinë e të dhënave dhe rrjeteve/sistemeve kompjuterike të shoqërisë së informacionit, në përputhje me standardet ndërkombëtare në këtë fushë, me qellim krijimin e nje mjedisi te sigurt elektronik.</t>
  </si>
  <si>
    <r>
      <t xml:space="preserve">Detajimi i Kostos Totale të </t>
    </r>
    <r>
      <rPr>
        <b/>
        <sz val="12"/>
        <color rgb="FFFF0000"/>
        <rFont val="Times New Roman"/>
        <family val="1"/>
      </rPr>
      <t>Produktit 1&amp;2</t>
    </r>
    <r>
      <rPr>
        <b/>
        <sz val="12"/>
        <color theme="1"/>
        <rFont val="Times New Roman"/>
        <family val="1"/>
      </rPr>
      <t xml:space="preserve"> sipas Artikujve Ekonomikë</t>
    </r>
  </si>
  <si>
    <t xml:space="preserve">Blerje pajisje kompjuterike dhe pajisje  zyre </t>
  </si>
  <si>
    <t>18Am201</t>
  </si>
  <si>
    <t xml:space="preserve">Pajisje te blera elektonike dhe zyre
</t>
  </si>
  <si>
    <t xml:space="preserve">Blerje pajisje zyre dhe elektronike </t>
  </si>
  <si>
    <t>Numër monitorimesh ( procedurash &amp; kontratash)</t>
  </si>
  <si>
    <t>Mirëfunksionim i sistemit të Prokurimit Publik nëpërmjet përmirësimit të legjistlacionit, verifikimit të zbatimit të ligjshmërisë në proçedurat e prokurimit dhe monitorimit të vazhdueshëm të kontratave publike.</t>
  </si>
  <si>
    <t>Procedura dhe kontrata të kryera</t>
  </si>
  <si>
    <t>Numri I femrave në nivele drejtuese  kundrejt totalit</t>
  </si>
  <si>
    <t>Procedura të finalizuara me fitues në gjashtëmujorin e parë, në raport me fondin total te parashikuar ne rregjister</t>
  </si>
  <si>
    <t>Numri I procedurave të asistuara pa problematika në raport me totalin procedurave të asistuara.</t>
  </si>
  <si>
    <t xml:space="preserve">Procedura të fituara ku është përdorur "oferta ekonomikisht me e favorshme bazuar në kosto" në raport me vlerën totale të  procedurave të fituara.  </t>
  </si>
  <si>
    <t>Rritja e efiçencës së përdorimit të fondeve publike nëpërmjet përmiresimit të  legjistlacionit të Prokurimit Publik, verifikimit të zbatimit të proçedurave, monitorimit të vazhdueshem të zbatimit të kontratave, dhe garantimit të mirëfunksionimit të sistemit elektronik.</t>
  </si>
  <si>
    <t>Numri I procedurave te publikuara në raport me procedurat e krijuara ne SPE</t>
  </si>
  <si>
    <t>trend zbrites</t>
  </si>
  <si>
    <t>Numri i procedurave me negocim pa shpallje paraprake në raport me procedurat e perfunduara me fitues ne Sistemin e Prokurimit Elektronik</t>
  </si>
  <si>
    <r>
      <t xml:space="preserve">Garantimi i mirëfunksionimit të sistemit të Prokurimit Publik në Shqipëri, duke u fokusuar në përmiresimin e kuadrit rregullator dhe të sistemit elektronik të prokurimit, </t>
    </r>
    <r>
      <rPr>
        <sz val="12"/>
        <color theme="1"/>
        <rFont val="Times New Roman"/>
        <family val="1"/>
      </rPr>
      <t xml:space="preserve">për të garantuar  përdorim me efikasitet dhe efiçencë të fondeve publike.                                                 </t>
    </r>
  </si>
  <si>
    <t xml:space="preserve">Shërbimi i Prokurimit Publik, synon rritjen e efekasitetit të përdorimit të fondeve publike, nëpërmjet mbikqyrjes të sistemit të prokurimit publik, konçesioneve, PPP dhe ankandit publik në Shqipëri. Ndjekjen e mirëzbatimit të legjislacionit te prokurimit publik nëpërmjet trajnimit të vazhdueshëm të punonjësve që janë ngarkuar me zbatimin e tij në Autoritetet Kontraktore, verifikimit të procedurave të kryera nga këto Autoritete Kontraktore, monitorimin e zbatimit te kontratave si dhe dhënien e këshillave dhe asistencës së nevojshme. </t>
  </si>
  <si>
    <t>01130</t>
  </si>
  <si>
    <t>Shërbimi i Prokurimit Publik</t>
  </si>
  <si>
    <t>Konstantina Beziani</t>
  </si>
  <si>
    <t>Genti Koti</t>
  </si>
  <si>
    <t>Pajisje kompjuterike dhe zyre</t>
  </si>
  <si>
    <t>Pajisje te blera kompjuterike dhe zyre</t>
  </si>
  <si>
    <t>Nr Projektesh</t>
  </si>
  <si>
    <t xml:space="preserve">Mbeshtetja e nismave dhe projekteve që synojnë mbrojtjen e të drejtave të pakicave kombëtare, ruajtjen dhe promovimin e identitetit të tyre të dallueshëm kulturor, etnik, gjuhësor, tradicional dhe fetar të pakicave kombëtare.
</t>
  </si>
  <si>
    <t xml:space="preserve">Projekte/nisma te financuara </t>
  </si>
  <si>
    <t xml:space="preserve">Nr.takimesh/aktivitetesh
</t>
  </si>
  <si>
    <t>Takime periodike me perfaqesuesit e PK per tu informuar mbi ecurine e problematikave te tyre dhe amendimin e kuadrit ligjor si dhe aktivitete te perbashketa me institucione te ngjashme te fushes.</t>
  </si>
  <si>
    <t>Takime te kryera/Aktivitete</t>
  </si>
  <si>
    <t>Rend rrites</t>
  </si>
  <si>
    <t>Perqindja e  projekteve te realizuara kundrejt  projekteve te paraqitura</t>
  </si>
  <si>
    <t xml:space="preserve">Perqindja e takimeve /aktiviteteve te realizuara kundrejt  takimeve /aktiviteteve te parashikuara </t>
  </si>
  <si>
    <t xml:space="preserve">Zbatimi i kuadrit ligjor dhe politikave shteterore ne lidhje me pakicat kombetare, si edhe financimi i projekteve dhe nismave per fuqizimin, mbrojtjen e te drejtave, ruajtjen e promovimin e identitetit kombetar, kulturor e gjuhesor te tyre.
</t>
  </si>
  <si>
    <t>Perqindja/Numri  rasteve te diskriminimit te pakicave kombetare kundrejt totalit te diskriminimeve</t>
  </si>
  <si>
    <t>Sigurimi i ushtrimit te të drejtave specifike të personave që u përkasin një pakice kombëtare, si një përbërës thelbësor i një shoqërie të integruar dhe që garantojnë mosdiskriminimin dhe barazinë e plotë para ligjit.</t>
  </si>
  <si>
    <t>Koordinim dhe monitorim i administrimit dhe zbatimit ne praktike te kuadrit ligjor dhe politikave mbi pakicat kombetare.</t>
  </si>
  <si>
    <t>Angelo Koleka</t>
  </si>
  <si>
    <t>Rudina Fortuzi</t>
  </si>
  <si>
    <t>Blerje paisje kompjuterike dhe materiale zyre</t>
  </si>
  <si>
    <t>Numri i aktiviteteve</t>
  </si>
  <si>
    <t xml:space="preserve">Mbështetjen e projekteve e të programeve për një shoqëri të hapur dhe për institucione më pranë qytetarëve, shoqërisë civile, rinisë dhe aktorëve të tjerë në fusha të ndryshme, si: inovacioni, krijimtaria, transparenca, arsimi, rinia, shkenca, arti, kultura, grupet vulnerabël  shtetërore dhe institucionet qeverisëse. </t>
  </si>
  <si>
    <t>Produkti 2 AC</t>
  </si>
  <si>
    <t>Produktet për Objektivin 2</t>
  </si>
  <si>
    <t>Numri i ankesave të shqyruara</t>
  </si>
  <si>
    <t>Shqyrtimi i të gjitha ankesave, që lidhen me problematika me institucionet e ndryshme shtetërore.</t>
  </si>
  <si>
    <t>Numri i ankesave të shqyrtuara</t>
  </si>
  <si>
    <t>Produkti 1 AB</t>
  </si>
  <si>
    <t>Numri çështjeve të ardhura/Numrit të çështjeve të zgjidhura</t>
  </si>
  <si>
    <t xml:space="preserve">Ofrimin direkt të shërbimeve publike për të garantuar bashkëqeverisje e gjithëpërfshirje edhe nëpërmjet ndërveprimit në platformën elektronike “Me ty, për Shqipërinë që duam” të qytetarëve, të organizatave jofitimprurëse e të sipërmarrjes private me administratën shtetërore dhe institucionet qeverisëse. </t>
  </si>
  <si>
    <t>Të realizojë bashkëqeverisjen me qytetarët nëpërmjet gjithëpërfshirjes së tyre në politikëbërje, garantimit të pjesëmarrjes së tyre në procedurat administrative vendimmarrëse dhe rritjes së përgjegjshmërisë e të llogaridhënies së administratës shtetërore.                                                                                                                                                                                    Të realizojë, të nxisë dhe të mbështesë nismat për një shoqëri të hapur dhe për institucione më pranë qytetarëve dhe shoqërisë rinisë dhe aktorëve të tjerë në fusha të ndryshme, si: inovacioni, krijimtaria, rinia, shkenca, arti, kultura etj.</t>
  </si>
  <si>
    <t>Agjencia për Dialog dhe Bashkëqeverisje ka si mision të sigurojë realizimin e bashkëqeverisjes me qytetarët nëpërmjet gjithëpërfshirjes së tyre në politikëbërje, garantimit të pjesëmarrjes së tyre në procedurat administrative vendimmarrëse dhe rritjes së përgjegjshmërisë e të llogaridhënies së administratës shtetërore, si dhe të realizojë, të nxisë dhe të mbështesë nismat për një shoqëri të hapur dhe për institucione më pranë qytetarëve dhe shoqërisë rinisë dhe aktorëve të tjerë në fusha të ndryshme, si: inovacioni, krijimtaria, rinia, shkenca, arti, kultura etj.</t>
  </si>
  <si>
    <t>Geron Ibrahimi</t>
  </si>
  <si>
    <t>Juela Shamku</t>
  </si>
  <si>
    <t xml:space="preserve">   </t>
  </si>
  <si>
    <t xml:space="preserve">Financim I huaj </t>
  </si>
  <si>
    <t>Kompleksi Rinor “Syri i Sheganit</t>
  </si>
  <si>
    <t xml:space="preserve">Qendra Rinore Dixhitale për aftësitë e rinisë dhe punësimin- Digital Youth Hub - Bashkia Perrenjas </t>
  </si>
  <si>
    <t>Ndërtim infrastrukture aventuriere për të rinjtë e Librazhdit</t>
  </si>
  <si>
    <t>“YOUTecH”
Qendra Rinore e Teknologjisë dhe Inovacionit Lushnje</t>
  </si>
  <si>
    <t xml:space="preserve">Produkti 5 </t>
  </si>
  <si>
    <t xml:space="preserve">Bibloteka Delvine </t>
  </si>
  <si>
    <t xml:space="preserve">Produkti 4 </t>
  </si>
  <si>
    <t>Biblioteka në qytetin tim - Bashkia Cerrik</t>
  </si>
  <si>
    <t xml:space="preserve">Rikonstruksioni i Qendrës Rinore Lapardha - Bashkia Berat </t>
  </si>
  <si>
    <t xml:space="preserve">FN -Fondi për QR nëpër Bashki  ( Fondi I Ngrire) </t>
  </si>
  <si>
    <t xml:space="preserve">Blerje pajisje Elektronike AKR </t>
  </si>
  <si>
    <t>98710AB  Fushate Informuese per programin e praktikave</t>
  </si>
  <si>
    <t>Të  aftësojë studentët me përvojë pune, përmes pjesëmarrjes në programin kombëtar të praktikave të punës në Institucionet e administratës shtetërore</t>
  </si>
  <si>
    <t>98710AA  Studente pjesmarres ne programin kombetar te praktikave te punes</t>
  </si>
  <si>
    <t>Numri i projekteve/aktiviteteve</t>
  </si>
  <si>
    <t xml:space="preserve">Realizimi i aktiviteve mbi lidershipin rinor, pjesëmarrjen në vendimmarrje, punësimin, kreativitetin dhe vullnetarizimin  informimin e të rinjve, shkëmbimin e  informacionit dhe pjesmarrjen në zbatim të Strategjisë Kombëtre të Rinisë </t>
  </si>
  <si>
    <t>98710AC Plani kombetar te veprimit per rinine i zbatuar</t>
  </si>
  <si>
    <t>6.1 Numri i të rejave të trajnuara ne trajnime jo formale</t>
  </si>
  <si>
    <t>6. Numri i të rinjve të informuar mbi programet dhe mundesite per te rinjte nepermjet nismave te AKR</t>
  </si>
  <si>
    <t xml:space="preserve">5.1 numri i te rejave te promovuara </t>
  </si>
  <si>
    <t>5. Numri i të rinjve të talentuar te mbeshtetur dhe te promovuar</t>
  </si>
  <si>
    <t>4.1 Numri i të rejave femra  pjesëmarrëse  në trajnime formale dhe joformale, shkembime, mbeshtetur nga AKR</t>
  </si>
  <si>
    <t>4.  Numri i të rinjve pjesëmarrës në trajnime formale dhe joformale, shkembime, mbeshtetur nga AKR</t>
  </si>
  <si>
    <t>3.2 Numri i te rejave femra te impaktuara nga grantet neper bashki</t>
  </si>
  <si>
    <t>3.1. Numri i të rinjëve të impaktuar grante për bashki.</t>
  </si>
  <si>
    <t>3. Numri i granteve të dhëna nga Thirrja për grante për bashkitë.</t>
  </si>
  <si>
    <t>2.2  Numri  i te rejave femra te impaktura nga grantet per organizat jofitimprurese</t>
  </si>
  <si>
    <t xml:space="preserve">2.1 Numri i të rinjëve të impaktuar nga grante për organizata të jofitim prurëse. </t>
  </si>
  <si>
    <t>2. Numri i granteve të dhëna nga Thirrja për grante për organizata të jofitim prurëse.</t>
  </si>
  <si>
    <t xml:space="preserve">1.1 Numri i te rejave femra re përfshire ne programin e praktikave te punes.  </t>
  </si>
  <si>
    <t xml:space="preserve">1. Nurmi i të rinjëve të përfshirë në praktikat e punës.  </t>
  </si>
  <si>
    <t>Qëllimi 1: Të rejat dhe të rinjtë marrin pjesë aktivisht në shoqëri dhe ndihen të fuqizuar, mbështetet dhe nxitet novacioni rinor, rritja e aftësive dhe profesionalizmit  përmes edukimit cilësor, rritja e  mirëqënies aktive, fizike, sociale dhe mendore e të rinjve, rritet siguria, mbrojtja dhe përfshirja e të rinjve. 
-Të rinjtë janë të mirë-informuar rreth mundësive për të mësuar, fituar përvojë organizative dhe vullnetarizëm, dhe për të marrë pjesë aktivisht në jetën qytetare, sociale dhe politike.
-Politika rinore është e koordinuar, e bazuar në analiza dhe e harmonizuar në sektorë të ndryshëm duke kërkuar kohezionin dhe optimizmin e burimeve dhe duke forcuar si instrument zbatues të këtyre politikave Agjencinë Kombëtare të Rinisë.
-Studimet rinore dhe të dhënat për rininë nxiten të zhvillohen dhe të bëhen pjesë e programeve të studimit në institucionet e arsimit të lartë dhe referenca për zhvillimet e mëtejshme në fushën e rinisë.
Qëllimi 2: Mbështetet dhe nxitet novacioni rinor dhe rritja e aftësive dhe profesionalizmit të të rejave dhe të rinjve përmes edukimit cilësor në TIK dhe fusha të tjera të zhvillimit digjital duke rritur dhe përmirësuar kështu mundësitë për të hyrë në tregun e punës.
-Të rinjtë janë të aftësuar, të mirinformuar në lidhje me mundësitë për punësim dhe në gjendje të bëjnë zgjedhje autonome kur i bashkohen popullsisë ekonomikisht aktive.
- Të rinjtë janë të informuar mirë për mundësitë arsimore të lidhura me tregun e punës dhe  ju mundësohet i mësuari cilësor si në arsimin formal ashtu edhe në atë joformal duke kontribuar në zhvillimin e  kompetencave, aftësive dhe virtyteve.
-Të rinjtë, në të gjitha kushtet dhe situatat, përfaqësojnë një fokus të veçantë në aftësim, punësimin, sipërmarrje dhe politika punësimi. 
 Qëllimi 3:Mirëqenia aktive, e shëndetshme, fizike, sociale dhe mendore e të rinjve. Siguria, mbrojtja dhe përfshirja e të rinjve në të gjithë diversitetin e tyre, veçanërisht për ata të rinj që janë në situatë rreziku apo mënjanimi social.
-Mbrojtja mbështetja dhe siguria e të rejave dhe të rinjve, veçanërisht e atyre në situatë rreziku, në vendin ku jetojnë dhe hapësirën digjitale.
- Të rejave dhe të rinjve ju ofrohen shërbime shëndetësore miqësore dhe  ata praktikojnë stile jetese të shëndetshme, veçanërisht në lidhje me shëndetin dhe mirëqenien e tyre mendore, sociale, fizike dhe seksuale.
-Të rejat dhe të rinjtë mbështeten në përfshirjen dhe integrimin e tyre në shoqëri duke pasur mundësi për strehim dhe argëtim (në kulturë, art dhe sport).</t>
  </si>
  <si>
    <t>Misioni i Agjencisë Kombëtare të Rinisë është garantimi i mbrojtjes dhe i promovimit të të drejtave të të rinjve, nëpërmjet mbështetjes për edukim joformal, ndërveprimit e aktivizimit të rinisë dhe financimit të veprimtarive rinore, në zbatim të politikave shtetërore në fushën e rinisë.</t>
  </si>
  <si>
    <t>08610</t>
  </si>
  <si>
    <t>Mbështetje për Rininë dhe Fëmijët</t>
  </si>
  <si>
    <t>numër sisteme</t>
  </si>
  <si>
    <t>Ndërtim i sistemit të mbrojtjes së zjarrit dhe shpëtimit.</t>
  </si>
  <si>
    <t>M020042 - Sistem i mbrojtjes kundra zjarrit ne Kryesi</t>
  </si>
  <si>
    <t>48000000</t>
  </si>
  <si>
    <t>numër</t>
  </si>
  <si>
    <t>Rikonstruksion i Sallës së Seancave Plenare.</t>
  </si>
  <si>
    <t>M020009 - Riaftësim dhe rikonstruksion  i salles se Seancave Plenare</t>
  </si>
  <si>
    <t>Rikonstruksion i ambienteve</t>
  </si>
  <si>
    <t>18AA5</t>
  </si>
  <si>
    <t>1.2149</t>
  </si>
  <si>
    <t>39867646</t>
  </si>
  <si>
    <t>18000000</t>
  </si>
  <si>
    <t>18AA421 - Rritje e kapaciteteve të sigurisë kibernetike</t>
  </si>
  <si>
    <t>SISTEME ELEKTRONIKE</t>
  </si>
  <si>
    <t>18AA4</t>
  </si>
  <si>
    <t>636029.5</t>
  </si>
  <si>
    <t>7632354</t>
  </si>
  <si>
    <t>23390240</t>
  </si>
  <si>
    <t>12</t>
  </si>
  <si>
    <t>numër pajisje</t>
  </si>
  <si>
    <t>Blerje e pajisjeve te ndryshme per zyra, elektronike dhe jo vetem ne funksion te veprimtarise se Kuvendit</t>
  </si>
  <si>
    <t>M020002 - Pajisje zyre te blera</t>
  </si>
  <si>
    <t>Blerje pajisje zyre dhe makina e makineri te ndryshme</t>
  </si>
  <si>
    <t>18AA2</t>
  </si>
  <si>
    <t>0.0151</t>
  </si>
  <si>
    <t>-0.1446</t>
  </si>
  <si>
    <t>1920985.92</t>
  </si>
  <si>
    <t>1892450.7</t>
  </si>
  <si>
    <t>1892816.9</t>
  </si>
  <si>
    <t>136390000</t>
  </si>
  <si>
    <t>134364000</t>
  </si>
  <si>
    <t>134390000</t>
  </si>
  <si>
    <t>157100000</t>
  </si>
  <si>
    <t>71</t>
  </si>
  <si>
    <t>Numër njësish që do të mirëmbahen</t>
  </si>
  <si>
    <t>Mirëmbajtja e planifikuar e ndërtesave, zyrave, pajisjeve, sistemeve, autoveturave etj.</t>
  </si>
  <si>
    <t>90201AC - Ndërtesa, zyra, sisteme dhe makineri e pajisje të mirëmbajtura.</t>
  </si>
  <si>
    <t>Jo-projekte (001-02-01110)</t>
  </si>
  <si>
    <t>90201</t>
  </si>
  <si>
    <t>Automjete të mirëmbajtura në dispozicion të kërkesave dhe veprimtarisë parlamentare</t>
  </si>
  <si>
    <t>Njësi shërbimi në kuadër të funksioneve të godinave parlamentare, kushteve të punës dhe standarteve të pritje-përcjelljes së delegacioneve</t>
  </si>
  <si>
    <t>Njësi për kursim energjie nëpërmjet impianteve bashkëkohore fotovoltanike</t>
  </si>
  <si>
    <t>Numri i sistemeve të teknologjisë së informacionit në mbështetje të përdoruesëve të tyrë, për të prodhuar dhe marrë informacione në kohë reale</t>
  </si>
  <si>
    <t>Të sigurohet arkitekturë optimale dhe bashkëkohore e teknologjisë së informacionit si dhe infrastrukturë dhe kushte pune me standarte për veprimtarinë parlamentare, në përgjigje të sfidave të reja.</t>
  </si>
  <si>
    <t>14285.71</t>
  </si>
  <si>
    <t>numër libra</t>
  </si>
  <si>
    <t>SHTIMI I FONDIT TE LIBRIT NE BIBLIOTEKEN E KUVENDIT</t>
  </si>
  <si>
    <t>M020029 - Libra te blere</t>
  </si>
  <si>
    <t>0.0876</t>
  </si>
  <si>
    <t>255588.24</t>
  </si>
  <si>
    <t>8690000</t>
  </si>
  <si>
    <t>7990000</t>
  </si>
  <si>
    <t>34</t>
  </si>
  <si>
    <t>Numër shërbimesh</t>
  </si>
  <si>
    <t>Kuvendi zhvillon aktivitete në rritjen e nivelit të transparencës dhe edukimit qytetar. Gjithashtu Kuvendi harton strategji me politika për përmirësimin e marrdhënieve të tij me median, lehtësimin e përdorimit të faqes zyrtare të internetit, dhënien e informacionit në mënyrën dhe kohën e duhur për publikun e gjerë me qëllim arritjen e një parlamenti dixhital dhe të hapur. Kuvendi zhvillon edhe aktivitete mbi edukimin qytetar dhe krijon lehtësinë e nevojshme për të pasqyruar kontributin e shoqërisë civile dhe grupeve të interesit që dëshirojnë të jenë pjesëmarrës aktivë në vendimmarrje.</t>
  </si>
  <si>
    <t>90201AB - Informim publik, edukim qytetar dhe transparencë maksimale e bashkëpunim me median për pasqyrimin real të veprimtarisë së Kuvendit.</t>
  </si>
  <si>
    <t>-0.0909</t>
  </si>
  <si>
    <t>0.1</t>
  </si>
  <si>
    <t>9918709.09</t>
  </si>
  <si>
    <t>10910580</t>
  </si>
  <si>
    <t>545529000</t>
  </si>
  <si>
    <t>534319000</t>
  </si>
  <si>
    <t>Numri i nëpunësve që trajnohen dhe rekrutohen</t>
  </si>
  <si>
    <t>Rritja e kapaciteteve njerëzore për të suportuar ligjvënësit në mënyrë sa më profesionale me punë kërkimore, ekspertizë profesionale dhe të paanshme.</t>
  </si>
  <si>
    <t>90201AA - Burime njerëzore të mirëmenaxhuara në përputhje me sfidat e kërkesat e kohës.</t>
  </si>
  <si>
    <t>Aktivitete trajnuese të stafit për rritjen e kapaciteteve profesionale</t>
  </si>
  <si>
    <t>935</t>
  </si>
  <si>
    <t>930</t>
  </si>
  <si>
    <t>920</t>
  </si>
  <si>
    <t>Njoftime në kohë reale në kuadër të transparencës së publikut</t>
  </si>
  <si>
    <t>Sesione informuese lidhur me analizat dhe punën kërkimore për deputetët dhe stafin e Kuvendit</t>
  </si>
  <si>
    <t>Numri i grave në pozicione drejtuese në Kuvend</t>
  </si>
  <si>
    <t>6000</t>
  </si>
  <si>
    <t>5600</t>
  </si>
  <si>
    <t>5500</t>
  </si>
  <si>
    <t>Numri i nxënësve dhe studentëve të cilët vizitojnë Kuvendin dhe informohen mbi veprimtarinë e tij</t>
  </si>
  <si>
    <t>Të rritet niveli i transparencës, objektivitetit të informimit dhe aksesi i publikut në çështjet parlamentare duke punuar me kapacitete njerëzore profesionale gjithnjë në rritje.</t>
  </si>
  <si>
    <t>Aktivitete parlamentare dhe sociale në kuadër të marrdhënieve të parlamentit me publikun dhe mediat</t>
  </si>
  <si>
    <t>110</t>
  </si>
  <si>
    <t>Analiza dhe punë kërkimore në mbështetje të anëtarëve të parlamentit</t>
  </si>
  <si>
    <t>Numri i punonjësve të trajnuar dhe rikualifikuar</t>
  </si>
  <si>
    <t>Politika e programit synon përmirësim të vazhdueshëm të punës për ndërgjegjësimin dhe angazhimin e qytetarëve në veprimtarinë e Kuvendit, rritje të efektivitetit dhe paanshmërisë në ofrimin e shërbimeve kërkimore, rritje të nivelit të tekonologjisë së informacionit duke përfshirë dhe sigurimin e punës në distancë, përmirësim i kuadrit rregullator, rritje e kapaciteteve njerëzore, si edhe përmirësim i komunikimit të brendshëm dhe infrastrukturës e kushteve të punës.</t>
  </si>
  <si>
    <t xml:space="preserve">Programi mundëson projektimin dhe planifikimin efiçent dhe efikas të shërbimeve që do të kryhen në Kuvendin e Shqipërisë me një impakt të lartë në veprimtarinë parlamentare, në përmbushje të funksioneve kushtetuese të Institucionit. Për të administruar me efikasistet resurset teknologjike, financiare dhe njerëzore, programi përcakton objektiva të qartë, të pranueshëm, realistë dhe të matshëm në kohë. Përmbushja e tyre garanton autonominë financiare dhe administrative të Kuvendit, rritje të kapaciteteve të administratës në përputhje me sfidat dhe kërkesat e reja, përmirësim të menaxhimit dhe komunikimit të brendshëm organizativ të administratës, transparencë dhe komunikim me qytetarët, bashkëpunim me shoqërinë civile, përmirësim të marrdhënieve me median për pasqyrim real të veprimtarisë së Kuvendit, paanshmëri në ofrimin e shërbimeve kërkimore dhe edukuese, si edhe përmirësim të mjediseve, pajisjeve dhe kushteve të punës.
</t>
  </si>
  <si>
    <t>02</t>
  </si>
  <si>
    <t>Kuvendi</t>
  </si>
  <si>
    <t>Numër organizata ndërkombëtare</t>
  </si>
  <si>
    <t>Kuvendi i Shqipërisë ka detyrimin e pagesës së anëtarësimit në ato organizata ndërkombëtare ku ka të drejta të plota</t>
  </si>
  <si>
    <t>90202AC - Partneritet dhe mbështetje nga organizatat ndërkombëtare</t>
  </si>
  <si>
    <t>0.0029</t>
  </si>
  <si>
    <t>0.155</t>
  </si>
  <si>
    <t>946171.43</t>
  </si>
  <si>
    <t>943457.14</t>
  </si>
  <si>
    <t>132464000</t>
  </si>
  <si>
    <t>132084000</t>
  </si>
  <si>
    <t>114356000</t>
  </si>
  <si>
    <t>Numër delegacionesh</t>
  </si>
  <si>
    <t>pjesemarrje e delegacioneve parlamentare ne vizita zyrtare, konferenca, asamble parlamentare brenda dhe jashte vendit.</t>
  </si>
  <si>
    <t>90202AB - Marrëdhënie ndërkombëtare të intensifikuara</t>
  </si>
  <si>
    <t>0.0017</t>
  </si>
  <si>
    <t>0.0032</t>
  </si>
  <si>
    <t>0.0064</t>
  </si>
  <si>
    <t>3072193.02</t>
  </si>
  <si>
    <t>3076817.83</t>
  </si>
  <si>
    <t>3096541.03</t>
  </si>
  <si>
    <t>967740800</t>
  </si>
  <si>
    <t>966120800</t>
  </si>
  <si>
    <t>1085302000</t>
  </si>
  <si>
    <t>315</t>
  </si>
  <si>
    <t>314</t>
  </si>
  <si>
    <t>312</t>
  </si>
  <si>
    <t>Numër aktesh</t>
  </si>
  <si>
    <t>miratimi i akteve ligjore në Kuvend është një ëprmbledhje e punës së komisioneve parlamentare, diskutimeve, takimeve me grupet e interesit dhe shoqërinë civile,</t>
  </si>
  <si>
    <t>90202AA - Akte të miratuara në Kuvend</t>
  </si>
  <si>
    <t>Jo-projekte (001-02-01120)</t>
  </si>
  <si>
    <t>90202</t>
  </si>
  <si>
    <t>122</t>
  </si>
  <si>
    <t>Pjesëmarrës nga Kuvendi në vizita zyrtare parlamentare jashtë vendit (vizita të Kryetarit të Kuvendit dhe delegacioneve parlamentare)</t>
  </si>
  <si>
    <t>26</t>
  </si>
  <si>
    <t>Organizim i konferencave dhe vizitave zyrtare në Shqipëri, të delegacioneve parlametare nga vende të ndryshme</t>
  </si>
  <si>
    <t>Zhvillimi i Shkollës së Integrimit Europian nga Kuvendi</t>
  </si>
  <si>
    <t>Rritja e efektivitetit të diplomacisë parlamentare në funksion të Integrimit Europian dhe zgjerimi i marrdhënieve dypalëshe dhe shumëpalëshe me parlamentet e tjera dhe organizatat ndërkombëtare.</t>
  </si>
  <si>
    <t>1.1393</t>
  </si>
  <si>
    <t>759.1</t>
  </si>
  <si>
    <t>2353200</t>
  </si>
  <si>
    <t>3100</t>
  </si>
  <si>
    <t>Numër botimesh</t>
  </si>
  <si>
    <t>90202AD - Botime Parlamentare</t>
  </si>
  <si>
    <t>Tryeza konsultimi të aspektit juridik me ekspertë të jashtëm për çështje të hartimit të legjislacionit</t>
  </si>
  <si>
    <t>Aktivitete të organizuara në mbështetje të punës së Këshillit Kombëtar të Integrimit Europian (KKIE)</t>
  </si>
  <si>
    <t>295</t>
  </si>
  <si>
    <t>290</t>
  </si>
  <si>
    <t>272</t>
  </si>
  <si>
    <t>Projektligje, projektrezoluta dhe vendime që shqyrtohen dhe miratohen në Kuvend, përfshirë dhe aspektet gjinore nëpërmjet punës në komisionet parlamentare dhe seancat plenare</t>
  </si>
  <si>
    <t>1605</t>
  </si>
  <si>
    <t>Numri i botimeve analitike të cilët mundësojnë vendimarrjen bazuar në të dhëna, rritjen e transparencës dhe informimin qytetarëve</t>
  </si>
  <si>
    <t>Të synohet rritja e cilësisë së projektligjeve të propozuara, shtimi i nismave nga deputetët dhe nga vetë zgjedhësit si dhe respektim i plotë i rregullave proceduriale në mbledhjet e komisioneve, takimet me grupet e interesit dhe shoqërinë civile, si edhe përgatitja e opinioneve ligjore me përafrim me acquis communautaire.</t>
  </si>
  <si>
    <t>Pjesmarrje në veprimtari periodike të komisioneve parlamentare për Integrim dhe Çështjet Europiane</t>
  </si>
  <si>
    <t>Aktivitete për çështjet me ndjeshmëri gjinore brenda dhe jashtë mjediseve të Kuvendit</t>
  </si>
  <si>
    <t>Takime ndërgjegjësuese në rrethe të ndryshme të vendit mbi procesin e Integrimit Europian</t>
  </si>
  <si>
    <t>Analiza dhe raporte monitorimi të institucioneve të pavarura</t>
  </si>
  <si>
    <t>Aktivitete me organizata të shoqërisë civile brenda mjediseve të Kuvendit</t>
  </si>
  <si>
    <t>58</t>
  </si>
  <si>
    <t>Seanca plenare të zakonshme dhe të jashtëzakonshme në kuadër të veprimtarisë parlamentare</t>
  </si>
  <si>
    <t>Përmirësimi i punës në procesin e shqyrtimit dhe miratimit të projektakteve në komisionet parlamentare, seancë plenare, duke përfshirë aspektet gjinore dhe objektivat e zhvillimit të qëndrueshëm, përmirësimi i mekanizmave dhe praktikave të mbikëqyrjes parlamentare dhe i ndërveprimit deputet-qytetar në ushtrimin e funksionit përfaqësues dhe llogaridhënies ndaj zgjedhësve, zbatimi efektiv i mekanizmit ndër-institucional Kuvend-institucione të pavarura-ekzekutiv, përdorimi më efiçent i teknologjisë së informacionit në përmirësimin e funksioneve të Kuvendit dhe për punën në distancë.</t>
  </si>
  <si>
    <t xml:space="preserve">Në përmbushje të detyrimeve kushtetuese, Kuvendi i Shqipërisë ushtron funksionin ligjvënës të kontrollit mbi zbatueshmërinë e ligjeve, të zgjedhjes së qeverisë dhe miratimit të programit politik të saj, si dhe të emërimit ose dhënies së pëlqimit për anëtarët e organeve kushtetuese apo të krijuara me ligj, monitorimit dhe zbatimit të kuadrit ligjor dhe mbikqyrjen e zbatimit të pllitikave për çeshtjet e integrimit europian. Deputetët apo grupet parlamentare, të shumicës qeverisëse dhe të opozitës zhvillojnë debatin politik në Kuvend si përfaqësues të popullit. Përmes marrëdhënieve intensive ndërparlamentare bilaterale dhe multiraterale, Kuvendi zhvillon një diplomaci parlamentare me synimin e forcimit të marredhenieve  me vendet e BE, rajonit dhe të gjitha ato vende me interesa strategjike. Një rol thelbësor luan Kuvendi dhe  në procesin e integrimit europian të vendit, duke i garantuar procesit legjitimitetin e nevojshëm demokratik si dhe duke siguruar kontrollin ligjor dhe politik. Në ushtrim të funksionit përfaqësues dhe llogaridhënies, lidhja e deputetëve me zgjedhësit bëhet nëpërmjet zyrave të deputetëve në qarqe dhe përdorimit të mjeteve e mënyrave të tjera të komunikimit. </t>
  </si>
  <si>
    <t>Veprimtaria Ligjvënëse</t>
  </si>
  <si>
    <t>0.0214</t>
  </si>
  <si>
    <t>136142.86</t>
  </si>
  <si>
    <t>158833.33</t>
  </si>
  <si>
    <t>47650000</t>
  </si>
  <si>
    <t>46650000</t>
  </si>
  <si>
    <t>numer aktivitetesh</t>
  </si>
  <si>
    <t>Organizimi i veprimtarive ne Institucion, si  edhe organizimi i aktiviteteve brenda vendit.</t>
  </si>
  <si>
    <t>90101AC - Veprimtari protokollare brenda vendit</t>
  </si>
  <si>
    <t>0.0241</t>
  </si>
  <si>
    <t>1417333.33</t>
  </si>
  <si>
    <t>1384000</t>
  </si>
  <si>
    <t>42520000</t>
  </si>
  <si>
    <t>41520000</t>
  </si>
  <si>
    <t>Organizimi i pritjeve, percjelljeve dhe trajtim te personaliteteve te ftuar nga Presidenti i Republikes, si edhe organizimi i vizitave te Presidentit te Republikes jashte vendit.</t>
  </si>
  <si>
    <t>90101AB - Aktivitete nderkombetare per promovimin e vendit</t>
  </si>
  <si>
    <t>Jo-projekte (001-01-01120)</t>
  </si>
  <si>
    <t>90101</t>
  </si>
  <si>
    <t>Partnere biznesi, organizata  dhe individë te takuar</t>
  </si>
  <si>
    <t>Partnerë ndërkombetarë të takuar</t>
  </si>
  <si>
    <t>Synimet e politikës së jashtme të vendit, promovimi i Shqipërisë në arenën ndërkombëtare, si edhe njohja, nxitja dhe mbështetja e vlerave kombëtare në vend.</t>
  </si>
  <si>
    <t>-0.29</t>
  </si>
  <si>
    <t>213000000</t>
  </si>
  <si>
    <t>300000000</t>
  </si>
  <si>
    <t>23AC501 - Projekti i Rikonstruksionit te godines ekzistuese te Institucionit te Presidentit te Republikes</t>
  </si>
  <si>
    <t>Rikonstruksioni i godines ekzistuese i Institucionit te Presidentit te Republikes</t>
  </si>
  <si>
    <t>23AC5</t>
  </si>
  <si>
    <t>Blerja e pajisjeve kompjuterike dhe elektronike</t>
  </si>
  <si>
    <t>M010020 - Pajisje kompjuterike dhe elektronike te blera</t>
  </si>
  <si>
    <t>-0.0291</t>
  </si>
  <si>
    <t>5.0083</t>
  </si>
  <si>
    <t>-0.5146</t>
  </si>
  <si>
    <t>33.3333</t>
  </si>
  <si>
    <t>4.7143</t>
  </si>
  <si>
    <t>515000</t>
  </si>
  <si>
    <t>85714.29</t>
  </si>
  <si>
    <t>103000000</t>
  </si>
  <si>
    <t>Blerje e orendive dhe pajisjeve per zyra</t>
  </si>
  <si>
    <t>M010003 - Orendi dhe pajisje zyre</t>
  </si>
  <si>
    <t>Blerje pajisje, sisteme, makineri të ndryshme</t>
  </si>
  <si>
    <t>18AA1</t>
  </si>
  <si>
    <t>-0.0165</t>
  </si>
  <si>
    <t>-0.0338</t>
  </si>
  <si>
    <t>0.0014</t>
  </si>
  <si>
    <t>0.0026</t>
  </si>
  <si>
    <t>-0.0052</t>
  </si>
  <si>
    <t>0.0182</t>
  </si>
  <si>
    <t>0.0377</t>
  </si>
  <si>
    <t>446089.29</t>
  </si>
  <si>
    <t>453578.18</t>
  </si>
  <si>
    <t>469452.83</t>
  </si>
  <si>
    <t>249810000</t>
  </si>
  <si>
    <t>249468000</t>
  </si>
  <si>
    <t>248810000</t>
  </si>
  <si>
    <t>250110000</t>
  </si>
  <si>
    <t>560</t>
  </si>
  <si>
    <t>530</t>
  </si>
  <si>
    <t>nr dekretesh/ligjesh</t>
  </si>
  <si>
    <t>Studimi i dosjeve per shpallje te ligjeve, studim dhe perpunim praktikash per dhenie e lenie te nenshtetesise, si edhe per dhenie te dekoratave e titujve te nderit.</t>
  </si>
  <si>
    <t>90101AA - Dekrete për shpallje ligjesh, për shtetësinë shqiptare dhe dekorata e tituj nderi</t>
  </si>
  <si>
    <t>53%</t>
  </si>
  <si>
    <t>47%</t>
  </si>
  <si>
    <t>% e grave ne poste drejtuese te Institucionit ndaj totalit te posteve drejtuese</t>
  </si>
  <si>
    <t>Dekorata e tituj nderi të akorduara, ndaj totalit te propozuar</t>
  </si>
  <si>
    <t>93%</t>
  </si>
  <si>
    <t>92%</t>
  </si>
  <si>
    <t>Dekrete për ligje e shtetësi, ndaj totalit propozuar</t>
  </si>
  <si>
    <t>Ushtrimi i funksioneve kushtetuese të Presidentit nëpërmjet dekretimeve të ndryshme për shpallje ligjesh, shtetësinë shqiptare dhe për dekorata e tituj nderi</t>
  </si>
  <si>
    <t>Garantimi i zbatimit të Kushtetutës së Shqiperisë</t>
  </si>
  <si>
    <t>Sigurimi i ekuilibrit midis organeve kushtetuese, që kryejnë drejtimin politik në vend, si edhe zbatimi dhe respektimi nga të gjitha palet i Kushtetutës së Shqiperisë.</t>
  </si>
  <si>
    <t>Veprimtaria e Presidentit
Sigurimi i ekuilibrit midis organeve kushtetuese, që kryejnë drejtimin politik në vend, nëpërmjet ushtrimit të kompetencave të Presidentit të Republikës, të dhëna nga Kushteuta.</t>
  </si>
  <si>
    <t>Veprimtaria e Presidentit</t>
  </si>
  <si>
    <t>01</t>
  </si>
  <si>
    <t>Presidenca</t>
  </si>
  <si>
    <t>0.275</t>
  </si>
  <si>
    <t>-0.2157</t>
  </si>
  <si>
    <t>83333.33</t>
  </si>
  <si>
    <t>65359.48</t>
  </si>
  <si>
    <t>153</t>
  </si>
  <si>
    <t xml:space="preserve">M030038 - Blerje pajisje zyre </t>
  </si>
  <si>
    <t>Meter katror</t>
  </si>
  <si>
    <t>M030029 - Godine e rikonstruktuar</t>
  </si>
  <si>
    <t>18AE8</t>
  </si>
  <si>
    <t>0.2121</t>
  </si>
  <si>
    <t>-0.1316</t>
  </si>
  <si>
    <t>33000000</t>
  </si>
  <si>
    <t>38000000</t>
  </si>
  <si>
    <t>nr projekti</t>
  </si>
  <si>
    <t>Mbështet përpjekjet  kombëtare të vendit në zhvillim për zgjidhjen e problemeve të zhvillimit ekonomik dhe për të promovuar përparimin shoqëror në standartet e jetesës në përfitim të popullit të saj.</t>
  </si>
  <si>
    <t>90301AC - Asistenca e PNUD për projekte Zhvillimi</t>
  </si>
  <si>
    <t>105100</t>
  </si>
  <si>
    <t>105100000</t>
  </si>
  <si>
    <t>1000</t>
  </si>
  <si>
    <t>Nr takimesh/eventesh</t>
  </si>
  <si>
    <t>Veprimtaria e Kryeministrit, takimeve dhe eventeve në të cilat merr pjesë Kryeministri për të arritur misionin e tij.</t>
  </si>
  <si>
    <t>90301AB - Takime /evente të KM</t>
  </si>
  <si>
    <t>-0.0074</t>
  </si>
  <si>
    <t>0.0069</t>
  </si>
  <si>
    <t>558166.67</t>
  </si>
  <si>
    <t>562333.33</t>
  </si>
  <si>
    <t>669800000</t>
  </si>
  <si>
    <t>674800000</t>
  </si>
  <si>
    <t>670200000</t>
  </si>
  <si>
    <t>1200</t>
  </si>
  <si>
    <t>nr aktesh ligjore/nenligjore</t>
  </si>
  <si>
    <t>Veprimtaria e aparatit të Kryeministrisë për hartimin, rregullimin dhe miratimin e të gjitha  akteve ligjore/nënligjore të Republikës se Shqipërise</t>
  </si>
  <si>
    <t>90301AA - Akte ligjore/nenligjore te hartuara dhe miratuara</t>
  </si>
  <si>
    <t>Jo-projekte (001-03-01110)</t>
  </si>
  <si>
    <t>90301</t>
  </si>
  <si>
    <t>% e punonjësve të trajnuar kundrejt totalit të punonjësve të programit</t>
  </si>
  <si>
    <t>Fuqizimi i funksionit menaxhues, në funksion të implementimit të suksesshëm të programit konform kërkesave të kuadrit ligjor në fuqi.</t>
  </si>
  <si>
    <t>Ushtrimi i funksioneve të Kryeministrit në përputhje me përgjegjësitë që i jep Kushtetuta dhe drejtimet kryesore të politikës së përgjithshme shtetërore.</t>
  </si>
  <si>
    <t>Planifikim, Menaxhim dhe Administrim</t>
  </si>
  <si>
    <t>03</t>
  </si>
  <si>
    <t>Kryeministria</t>
  </si>
  <si>
    <t>0.0675</t>
  </si>
  <si>
    <t>0.0048</t>
  </si>
  <si>
    <t>2013115.38</t>
  </si>
  <si>
    <t>1885788.46</t>
  </si>
  <si>
    <t>1876726.92</t>
  </si>
  <si>
    <t>523410000</t>
  </si>
  <si>
    <t>490305000</t>
  </si>
  <si>
    <t>487949000</t>
  </si>
  <si>
    <t>483730000</t>
  </si>
  <si>
    <t>numer punonjesish</t>
  </si>
  <si>
    <t>Pjesemarrja e personelit në vrojtimet statistikore,në kurse te ndryshme , seminare, work shope  etj.</t>
  </si>
  <si>
    <t>95001AC - Personel i trajnuar</t>
  </si>
  <si>
    <t>Jo-projekte (001-50-01320)</t>
  </si>
  <si>
    <t>95001</t>
  </si>
  <si>
    <t>23</t>
  </si>
  <si>
    <t>Rritja e numrit  te Grave në pozicione drejtuese</t>
  </si>
  <si>
    <t>Rritja e numrit te auditimeve</t>
  </si>
  <si>
    <t>-7</t>
  </si>
  <si>
    <t>-55</t>
  </si>
  <si>
    <t>% e punonjesve te trajnuar</t>
  </si>
  <si>
    <t>Rritja e perfomancës  së  institucionit duke aplikuar një menaxhim të lartë administrativ, financiar e  njerëzor dhe përmirësimit te infrastrukturës së prodhimit statistikor"</t>
  </si>
  <si>
    <t>100000000</t>
  </si>
  <si>
    <t>cop</t>
  </si>
  <si>
    <t>GM50002 - Projekti i Regjistrimit te pergjithshem te popullsise e banesave</t>
  </si>
  <si>
    <t>CENS 2020</t>
  </si>
  <si>
    <t>21AB0</t>
  </si>
  <si>
    <t>-0.375</t>
  </si>
  <si>
    <t>-0.0555</t>
  </si>
  <si>
    <t>8000000</t>
  </si>
  <si>
    <t>8470000</t>
  </si>
  <si>
    <t>Numer/Cope</t>
  </si>
  <si>
    <t>TVSH</t>
  </si>
  <si>
    <t>M500005 - TVSH</t>
  </si>
  <si>
    <t>Statistika të Forta Vendore Shqiptare / SALSTAT</t>
  </si>
  <si>
    <t>18AA7</t>
  </si>
  <si>
    <t>0.584</t>
  </si>
  <si>
    <t>2620000</t>
  </si>
  <si>
    <t>1654000</t>
  </si>
  <si>
    <t>Blerja paisjeve teknologjise se informacionit  për të pajisur punonjësit me bazën e nevojshme  per grumbullimin edhe perpunimin e te dhenave</t>
  </si>
  <si>
    <t>M500002 - Pajisje te teknologjise se informacionit te blera</t>
  </si>
  <si>
    <t>0.0038</t>
  </si>
  <si>
    <t>0.1152</t>
  </si>
  <si>
    <t>0.1771</t>
  </si>
  <si>
    <t>0.182</t>
  </si>
  <si>
    <t>0.0556</t>
  </si>
  <si>
    <t>472631.58</t>
  </si>
  <si>
    <t>470842.11</t>
  </si>
  <si>
    <t>422222.22</t>
  </si>
  <si>
    <t>8980000</t>
  </si>
  <si>
    <t>8946000</t>
  </si>
  <si>
    <t>7600000</t>
  </si>
  <si>
    <t>6430000</t>
  </si>
  <si>
    <t>Blerja e licencave të software-ve për të përditësuar infrastrukturen e nevojshme për kryerjen e proceseve të përpunimit të të dhenave statistikore.</t>
  </si>
  <si>
    <t>M500011 - Infrastrukture e nevojshme software- te perditsuara</t>
  </si>
  <si>
    <t>Blerje pajisje, sisteme te ndryshme</t>
  </si>
  <si>
    <t>18AA6</t>
  </si>
  <si>
    <t>0.0079</t>
  </si>
  <si>
    <t>0.0265</t>
  </si>
  <si>
    <t>0.0065</t>
  </si>
  <si>
    <t>-0.0824</t>
  </si>
  <si>
    <t>-0.0273</t>
  </si>
  <si>
    <t>1062.15</t>
  </si>
  <si>
    <t>1053.85</t>
  </si>
  <si>
    <t>1026.61</t>
  </si>
  <si>
    <t>390490000</t>
  </si>
  <si>
    <t>387965000</t>
  </si>
  <si>
    <t>388551000</t>
  </si>
  <si>
    <t>423420000</t>
  </si>
  <si>
    <t>367641</t>
  </si>
  <si>
    <t>368141</t>
  </si>
  <si>
    <t>378481</t>
  </si>
  <si>
    <t>Anketimi i  njësive statistikore për marrjen e informacioneve ekonomiko- sociale, për të zgjeruar shkallën e përfaqësimit të popullatës.</t>
  </si>
  <si>
    <t>95001AA - Njësi statistikore të vrojtuara</t>
  </si>
  <si>
    <t>Rritja e  numrit  të publikimeve me statistika gjinore</t>
  </si>
  <si>
    <t>-0.1</t>
  </si>
  <si>
    <t>-5</t>
  </si>
  <si>
    <t>11.3</t>
  </si>
  <si>
    <t>Rritja numrit të njësive statistikore të vrojtuara</t>
  </si>
  <si>
    <t>Përmirësimi i cilësisë së vrojtimeve statistikore, prodhimi dhe shpërndarja në kohë e me cilësi  të produkteve statistikore</t>
  </si>
  <si>
    <t>50-01130 Rritja e cilësisë  së prodhimit statistikor dhe shtimi i burimeve primare të të dhënave nëpërmjet përforcimit të kapaciteteve profesionale të stafit të INSTAT dhe përmirësimit të infrastrukturës së prodhimit statistikor.</t>
  </si>
  <si>
    <t>Konsiston në prodhimin e të dhënave statistikore zyrtare, cilësore dhe të besueshme, të nevojshme për vëzhgimin e situatës socio-ekonomike në Republikën e Shqipërisë, duke respektuar të drejtën e përdoruesve për të dhëna zyrtare si dhe në përmbushje të detyrimeve që lindin nga Programi pesëvjeçar për Statistikat Zyrtare, i miratuar nga Kuvendi. Cilësia statistikore arrihet nëpërmjet përmirësimit të funksionimit dhe menaxhimit të Institucionit, zhvillimit të kapaciteteve menaxhuese në implementimin e objektivave afatshkurtra dhe afatmesme që bëjnë të mundur përmbushjen e standarteve të vendosura nga BE , në garantimin e përmirësimit të vazhdueshëm të përdorimit të burimeve njerzore dhe financiare të INSTAT-it.</t>
  </si>
  <si>
    <t>Veprimtaria Statistikore</t>
  </si>
  <si>
    <t>Instituti Statistikës</t>
  </si>
  <si>
    <t>0.25</t>
  </si>
  <si>
    <t>125000</t>
  </si>
  <si>
    <t>Blerje pajisje kompjutrike ,printer kompjutera</t>
  </si>
  <si>
    <t>M570005 - Pajisje kompjuterike te blera</t>
  </si>
  <si>
    <t>Blerje pajisje</t>
  </si>
  <si>
    <t>M570002 - Pajsje zyre te blera</t>
  </si>
  <si>
    <t>18AB1</t>
  </si>
  <si>
    <t>-0.1306</t>
  </si>
  <si>
    <t>-0.0263</t>
  </si>
  <si>
    <t>-0.0256</t>
  </si>
  <si>
    <t>0.12</t>
  </si>
  <si>
    <t>1321428.57</t>
  </si>
  <si>
    <t>1520000</t>
  </si>
  <si>
    <t>1900000</t>
  </si>
  <si>
    <t>37000000</t>
  </si>
  <si>
    <t>Numer Projekte Kinematografike</t>
  </si>
  <si>
    <t>Financimi i festivaleve  te filmit te cilat jane dhe markete te medha per tregun dhe bashkepunimin e kooproduksioneve boterore ,njeri eshte ai qe zhvillohet ne muajin shkurt ne Berlin,tjetri ne muajin Maj xhvillohet ne qytetin e Cannesne France  dhe nje ne Trieste ,gjate diteve ku marrin pjese kineaste te cilet kane fituar nje pjese te financimit nga QKK shkojne per te bere biseda per basjkeprodhime te mundeshm,e per projektet e tyre kinematografike.mer pjese edhe nje pjese e stafit te qkk kukane ne kujdesje stenden e Shqiperise dhe ku zhvillohen takime te ndryshme me personalitete te kinematografise ,gjithashtu edhe festivalet nderkombetare dhe rajonal qe zhvillohen ne qytetet e Shqiperise ,Shkoder ,Gjirokaster,Sarande,Pogradec,Korce si dhe Tirane</t>
  </si>
  <si>
    <t>95701AB - Projekte Kinematografike</t>
  </si>
  <si>
    <t>-0.0124</t>
  </si>
  <si>
    <t>0.0235</t>
  </si>
  <si>
    <t>0.0063</t>
  </si>
  <si>
    <t>0.0364</t>
  </si>
  <si>
    <t>2295578.95</t>
  </si>
  <si>
    <t>2324509.09</t>
  </si>
  <si>
    <t>2556960</t>
  </si>
  <si>
    <t>130848000</t>
  </si>
  <si>
    <t>127848000</t>
  </si>
  <si>
    <t>127048000</t>
  </si>
  <si>
    <t>Numer Filmash</t>
  </si>
  <si>
    <t>Financimet  filmike te te gjitha zhanreve  behen  nepermjet projektit I cili paraqitet per financim nga qkk, zakonisht ne kete zhanere  aplikojn regjizoret e karieres ,ato per veper te pare ,financimi per kete projekt eshte deri 51% te vleres totale ,keto  projekte jane  nje cooproduksion filmik montazhi financiar I te cileve  behet nga producenti duke aplikuar neper institucione te tjera te filmit neper europe dhe me gjere si dhe nga institucione te artit dhe kultures ne shqiperi.</t>
  </si>
  <si>
    <t>95701AA - Filma te financuara</t>
  </si>
  <si>
    <t>Jo-projekte (001-57-08220)</t>
  </si>
  <si>
    <t>95701</t>
  </si>
  <si>
    <t>Rritja e perqindjes se pjesemarrjes se grave ne poste drejtuese ne institucion</t>
  </si>
  <si>
    <t>Filma Knematografik te vlersuar ne festivalet kombetare dhe nderkombetare kundrejt totalit te filmave te mbeshtetur financiarisht.</t>
  </si>
  <si>
    <t>Projekte kinematografike me autore dhe producente femra te mbeshtetura financiarisht kundrejt totalit te projekteve</t>
  </si>
  <si>
    <t>Prezenca me stenda te dedikuara filmit shqiptar ne markete dhe festivale te rendesishme evropiane dhe me gjere me qellim promovimin e produktit kinematografik shqiptar dhe bashkeprodhimet minore.</t>
  </si>
  <si>
    <t>Objektivi i kesaj politike eshte qe filmi shqiptar te behet sa me kompetitiv dhe I vleresuar ne festivale kombetare dhe nderkombetare .</t>
  </si>
  <si>
    <t>Perfaqesimi dinjitoz i kinematografise shqiptare ne konkurime nderkombetare rajonale, evropiane dhe boterore.</t>
  </si>
  <si>
    <t>Mbeshtejta e produkteve kinematografike cilesore me qellim rritjen e interesit te publikut (vendas dhe te huaj) per filmat artistike shqiptare.</t>
  </si>
  <si>
    <t>48%</t>
  </si>
  <si>
    <t>Dhenia e mbeshtetjes, asistences dhe lehtesimi i procedurave per ti krijuar mundesi producenteve per realizimin e produkteve kinematografike ne kohe dhe me cilesi</t>
  </si>
  <si>
    <t>72%</t>
  </si>
  <si>
    <t>68%</t>
  </si>
  <si>
    <t>Mbeshtejta e produkteve kinematografike cilesore me qellim rritjen e interesit te publikut vendas per filmat shqiptare, ne konkurim te pabarabarte me prodhimet kinematografike evropiane dhe atyre boterore.</t>
  </si>
  <si>
    <t>Organizimi dhe zhvillimi i kinematografisë shqiptare (si forma e të shprehurit artistik) dhe mbështetjen ekonomike nga shteti te projekteve kinematografike (produkt kinematografik), te cilat realizohen nga producentet shqiptare. Mbeshtetja financiare synon nxitjen e producenteve shqiptare per realizimin e produkteve kinematografike me mbeshtetje sa me te gjere bashkeprodhuese duke siguruar fonde alternative publike apo private ne rajon, Evrope dhe me gjere ne bote. Kjo mbeshtetje, si pjese e trashegimise kulturore, gjithashtu synon orientimin e prodhimit te ri kinematografik drejt integrimit dhe konkurimit te denje ne rrjetin dhe tregun europian dhe boteror te kinemase.</t>
  </si>
  <si>
    <t>Financim i pjesshem I projekteve kinematografike i cili synon nxitjen e producenteve per te siguruar fonde alternative ne europe e me gjere per te mundesuar produktin kinematografik,kjo mbeshtetje ekonomike  synon orjentimin e prodhimit kinematografik drejt integrimit ne tregun boteror.</t>
  </si>
  <si>
    <t>08220</t>
  </si>
  <si>
    <t>Mbështetje financiare per veprimtarinë kinematografike</t>
  </si>
  <si>
    <t>Qendra Kombetare Kinematografike</t>
  </si>
  <si>
    <t>Numer pajisjesh elektronike per sistemin IT si dhe mobilie per Institucionin</t>
  </si>
  <si>
    <t>Pajisje/mobilje te blera per mirefunksionimin e Institucionit</t>
  </si>
  <si>
    <t>M880001 - Pajisje/mobilje te blera per mirefunksionimin e Institucionit</t>
  </si>
  <si>
    <t>18AC9</t>
  </si>
  <si>
    <t>20000</t>
  </si>
  <si>
    <t>Numer monitorimesh/inpektimesh te kryera</t>
  </si>
  <si>
    <t>Projektet e financuara nga AMSHC- ja, ndiqen pergjate vitit dhe monitorohen si nga pikpamja e realizimit te aktiviteteve te pershkruara ne kontrate dhe ky monitorim realizohet  ne terren prane OJFve dhe aty ku realizohen aktivitetet,  ashtu edhe nga ana financiare persa I takon dokumentave justifikues te OJF-ve ne lidhje me perdorimin e fondit.</t>
  </si>
  <si>
    <t>98801AB - Monitorime/Inpektime ne terren te projekteve te financuara</t>
  </si>
  <si>
    <t>-0.0038</t>
  </si>
  <si>
    <t>1326750</t>
  </si>
  <si>
    <t>1331750</t>
  </si>
  <si>
    <t>132675000</t>
  </si>
  <si>
    <t>133175000</t>
  </si>
  <si>
    <t>132775000</t>
  </si>
  <si>
    <t>Numri I projekteve te financuara</t>
  </si>
  <si>
    <t>Ky produkt nenkupton ndjekjen  me sukses te proçesit te shpalljes se Thirrjes per projektpropozime, vleresimeve te projekteve qe aplikojne prane AMSHC- se per financim bazuar ne Ligjin per Krijimin e AMSHC -se. Pas kesaj shpallen projektet qe do financohen gjithmone sipas programeve te interesit te cilat percaktohen nga Bordi Mbikqyres i AMSHC -se ne bazuar mbi programet strategjike te AMSHC- se si dhe bazuar ne gjetjet e takimeve konsultative te cilat organizohen nga AMSHC- ja para çdo shpallje te Thirrjeve.</t>
  </si>
  <si>
    <t>98801AA - Projekte te financuara nga AMSHC- ja</t>
  </si>
  <si>
    <t>Jo-projekte (001-88-01110)</t>
  </si>
  <si>
    <t>98801</t>
  </si>
  <si>
    <t>Perqindja e grave ne poste drejtuese te institucionit ndaj totalit te posteve drejtuese</t>
  </si>
  <si>
    <t>65</t>
  </si>
  <si>
    <t>Numer projektesh te monitoruara ne terren nga AMSHC</t>
  </si>
  <si>
    <t>Numer takimesh trajnuese, informuese, workshops te realizuara</t>
  </si>
  <si>
    <t>Numer projektesh te financuara</t>
  </si>
  <si>
    <t>Mbeshtetje financiare dhe monitorim per me shume projekte te OJF ve sipas programeve te percaktuara nga Bordi Mbikqyres i AMSHC -se ne vit</t>
  </si>
  <si>
    <t>Rrirtja e kapacitetit te OJf ve dhe aftesise se tyre ne sigurimin e projekteve ne perputhshmeri me qellimin e programit te financuara nga buxheti i shtetit.</t>
  </si>
  <si>
    <t>Organizata te shoqerise Civile te perfshira ne monitorimin dhe zbatimin e politikave publike ne te mire dhe ne interes publik.</t>
  </si>
  <si>
    <t>Krijimi i kushteve per rritje te qendrueshme te shoqerise civile ne vend permes nje shoqerie civile me vibrante dhe pjesemarrese ne vendimarje dhe monitorim politikash publike</t>
  </si>
  <si>
    <t>Misioni i Agjencisë për Mbështetjen e Shoqërisë Civile është nxitja, nëpërmjet asistencës financiare, e zhvillimit të qëndrueshëm të shoqërisë civile dhe krijimi i kushteve të favorshme për nisma qytetare në të mirë dhe interes të publikut, dhe me përparësitë e strategjitë e programit qeveritar, sipas fushave përkatëse sic vendosur nga Bordi Mbikqyres i AMSHC -se ne linje me prioritetet  strategjike    te zhvillimit te qendrueshem te Qeverise Shqiptare</t>
  </si>
  <si>
    <t>Mbështetje për Shoqërinë Civile</t>
  </si>
  <si>
    <t>3333.33</t>
  </si>
  <si>
    <t>ISKK, ne funksion te rritjes se efikasitetit te punes se punonjesve merr persiper te bleje literature te huaj per periudhen komuniste. M920013</t>
  </si>
  <si>
    <t>Fond Biblioteke</t>
  </si>
  <si>
    <t>300000</t>
  </si>
  <si>
    <t>Numer pajisjesh kompjuterike</t>
  </si>
  <si>
    <t>ISKK, ne funksion te rritjes se efikasitetit te punes se punonjesve merr persiper te bleje pajisje te reja kompjuterike sipas standarteve ne fuqi te AKSHI-it</t>
  </si>
  <si>
    <t>M920009 - Pajisje Kompjuterike te blera</t>
  </si>
  <si>
    <t>Zgjerimi i rafteve te bibliotekes per ekzpozimin e librave te botuar ne ambjente te tjera brenda ISKK</t>
  </si>
  <si>
    <t>M920008 - Pajisje Zyre te blera</t>
  </si>
  <si>
    <t>Blerje pajisje, sisteme, makineri</t>
  </si>
  <si>
    <t>18AD4</t>
  </si>
  <si>
    <t>312500</t>
  </si>
  <si>
    <t>Numer konferencash, ekspozitash</t>
  </si>
  <si>
    <t>Organizimi i Konferencave dhe Ekspozitave me karakter promovues, informues per periudhen komuniste  etj</t>
  </si>
  <si>
    <t xml:space="preserve">99201AB - Konferenca, Simpoziume dhe  Ekspozita kombetare dhe nderkombetare  </t>
  </si>
  <si>
    <t>0.0178</t>
  </si>
  <si>
    <t>-0.0667</t>
  </si>
  <si>
    <t>0.0162</t>
  </si>
  <si>
    <t>0.0714</t>
  </si>
  <si>
    <t>7641.33</t>
  </si>
  <si>
    <t>7508</t>
  </si>
  <si>
    <t>8044.29</t>
  </si>
  <si>
    <t>57310000</t>
  </si>
  <si>
    <t>56310000</t>
  </si>
  <si>
    <t>55410000</t>
  </si>
  <si>
    <t>7500</t>
  </si>
  <si>
    <t>7000</t>
  </si>
  <si>
    <t>Numer librash</t>
  </si>
  <si>
    <t>Mbledhja,  perpunimi i dokumentave, intervistave per te pergatitur dhe botuar  Kolanen e 10-13 librave qe jane deshmi, memuare, studime shkencore, albume etj, si pjese e kolanes se pervitshme te librave te botuar, si dhe numrin e dosjeve me dokumenta te marra nga arkivat brenda dhe jashte Shqipërise si dhe pergatitjen e Video Dokumentarëve dhe te tjera filma me metrazh te shkurter  per periudhen e regjimit komunist ne Shqipëri.</t>
  </si>
  <si>
    <t>99201AA - Libra për të botuar dhe te tjera aktivitete - Kolana e pervitshme e librave</t>
  </si>
  <si>
    <t>Jo-projekte (001-92-01110)</t>
  </si>
  <si>
    <t>99201</t>
  </si>
  <si>
    <t>e pa lidhur me politikën</t>
  </si>
  <si>
    <t>% e grave në poste drejtuese të ISKK ndaj totalit të posteve drejtuese.</t>
  </si>
  <si>
    <t>Pergatitja dhe botimi i  Kolanes  se 10-15 librave qe jane deshmi, memuare, studime shkencore, albume nga periudha komuniste.</t>
  </si>
  <si>
    <t>Numri i konferencave, ekspozitave dhe dokumentarëve të përgatitura lidhur me periudhën komuniste.</t>
  </si>
  <si>
    <t>Numri i intervistave të marra nga ish të persekutuar  të mbetur akoma gjallë, dhe transkriptimi i tyre.</t>
  </si>
  <si>
    <t>15000</t>
  </si>
  <si>
    <t>Numri  Dosjeve me dokumenta të marra nga të gjitha  arkivat brenda vendit dhe nga arkiva të ndryshme jashtë vendit.</t>
  </si>
  <si>
    <t>Ndergjegjesimi dhe njohja e opinionit publik, shkencor dhe akademik nepermjet botimit, publikimit, organizimit te konfererencave dhe ekspozitave kombetare e nderkombetare si dhe shpërndarjes të të gjitha materialeve të mbledhura dhe të analizuara të periudhës së regjimit komunist.</t>
  </si>
  <si>
    <t xml:space="preserve">Programi përfshin shpenzimet buxhetore që kryhen për studimin, grumbullimin, analizën, informimin dhe vlerësimin objektiv të dokumentacionit të periudhës së regjimit komunist. Aktivitetet  dhe objektivat e këtij programi rrisin performancën e ISKK për një përdorim sa më eficent dhe efektiv të burimeve njerëzore dhe financiare. </t>
  </si>
  <si>
    <t>Instituti i Studimeve te Krimeve te Komunizmit</t>
  </si>
  <si>
    <t>-0.2222</t>
  </si>
  <si>
    <t>0.3714</t>
  </si>
  <si>
    <t>0.2857</t>
  </si>
  <si>
    <t>-0.2708</t>
  </si>
  <si>
    <t>22222.22</t>
  </si>
  <si>
    <t>28571.43</t>
  </si>
  <si>
    <t>20833.33</t>
  </si>
  <si>
    <t>48</t>
  </si>
  <si>
    <t>Blerja e pajisjeve te zyres me qellim plotesimin e nevojave dhe kerkesave te punes</t>
  </si>
  <si>
    <t>18BV408 - Blerje mobilje zyrash</t>
  </si>
  <si>
    <t>0.1818</t>
  </si>
  <si>
    <t>-0.1538</t>
  </si>
  <si>
    <t>11363.64</t>
  </si>
  <si>
    <t>9615.38</t>
  </si>
  <si>
    <t>104</t>
  </si>
  <si>
    <t>Bleje pajisje te reja kompjuterike sipas standarteve ne fuqi te AKSHI-it</t>
  </si>
  <si>
    <t>18BV402 - Blerje pajisje kompjuterike</t>
  </si>
  <si>
    <t>Blerje pajisje, sisteme, makineri (95-01110)</t>
  </si>
  <si>
    <t>18BV4</t>
  </si>
  <si>
    <t>0.0057</t>
  </si>
  <si>
    <t>86594.59</t>
  </si>
  <si>
    <t>86054.05</t>
  </si>
  <si>
    <t>160200000</t>
  </si>
  <si>
    <t>159200000</t>
  </si>
  <si>
    <t>158300000</t>
  </si>
  <si>
    <t>1850</t>
  </si>
  <si>
    <t>Numër kërkesash</t>
  </si>
  <si>
    <t>Pranimi, identifikimi, deklasifikimi, përpunimi, dekodifikimi i kërkesës dhe përgjigja ndaj kërkuesve</t>
  </si>
  <si>
    <t>99501AA - Kërkesa të trajtuara</t>
  </si>
  <si>
    <t>Jo-projekte (001-95-01110)</t>
  </si>
  <si>
    <t>99501</t>
  </si>
  <si>
    <t>Numri i rasteve te diskriminimit me baze gjinore ne institucion te trajtuar .</t>
  </si>
  <si>
    <t>% e grave ne poste drejtuese te institucionit ndaj totalit te posteve drejtuese .</t>
  </si>
  <si>
    <t>numri i ankesave</t>
  </si>
  <si>
    <t>90000</t>
  </si>
  <si>
    <t>numri i faqeve te vena ne dispzicion</t>
  </si>
  <si>
    <t>Përmbushja në kohë dhe me cilesi e shërbimit ndaj kërkuesve( qytetar, institucione, media-studiues), nëpërmjet procedurave sa më fleksibël e në përputhje me ligjin nëpërmjet dixhitalizimit për të vënë në dispozicion të interesuarve informacione të ndryshme.</t>
  </si>
  <si>
    <t>Të identifikojë, mbledhë dhe krijojë një arkiv të integruar të të gjitha dokumenteve të njohura të prodhuara nga/ose të lidhura me veprimtarinë e ish-Sigurimit;bëjë regjistrimet në dispozicion të publikut sipas dispozitave të parashikuara në ligj, duke përfshirë sigurimin e qasjes në informata në formë dixhitale;krijimi i Autoritetit si një burim arkivor qendror, për hulumtimin e aktiviteteve të ish-Sigurimit;të drejtojë informimin publik për të krijuar Autoritetin si një platformë, për angazhimin dhe kuptimin e së kaluarës komuniste në Shqipëri;mbështesë punën e dokumentimit të krimeve të komunizmit, duke përfshirë kontributin në bërjen e drejtësisë;mbështesë procesin e kërkimit, gjetjes, identifikimit dhe rimëkëmbjes së mbetjeve të atyre që u zhdukën ose u ekzekutuan gjatë komunizmit;mbështesë verifikimin e zyrtarëve që konkurrojnë për tu zgjedhur ose emëruar në administratën publike/shtetërore.</t>
  </si>
  <si>
    <t>Të identifikojë, mbledhë dhe krijojë një arkiv të integruar të të gjitha dokumenteve të njohura të prodhuara nga/ose të lidhura me veprimtarinë e ish-Sigurimit;bëjë regjistrimet në dispozicion të publikut sipas dispozitave të parashikuara në ligj.</t>
  </si>
  <si>
    <t>Autoriteti per te Drejten e Informimit</t>
  </si>
  <si>
    <t>02.05.2025</t>
  </si>
  <si>
    <t>Politika Ekzistuese</t>
  </si>
  <si>
    <t>Aktivitete në AKSIK</t>
  </si>
  <si>
    <t>Qëllimi e Politikës së Programit</t>
  </si>
  <si>
    <t>Sigurimi i informacionit të klasifikuar "sekret shtetëror", të NATO-s, BE-s, shteteve e organizatave të tjera ndërkombëtare.</t>
  </si>
  <si>
    <t>Treguesi i Performancës në nivel Qëllimi</t>
  </si>
  <si>
    <t>Raste të konstatuara të shkeljes së sigurisë kundrejt totalit të rasteve.</t>
  </si>
  <si>
    <t xml:space="preserve">Hartimi, implementimi i politikave, standartizimi i masave dhe mbikëqyrja, për mbrojtjen e informacionit të klasifikuar "sekret shtetëror", të NATO-s, BE-së, shteteve e organizatave të tjera ndërkombëtare si dhe marrja e masave dhe organizimi i trajnimeve me qëllim rritjen e nivelit profesional të punonjësve të ministrive dhe institucioneve të tjera. </t>
  </si>
  <si>
    <t xml:space="preserve">Treguesit e Performancës për Objektivin </t>
  </si>
  <si>
    <t>Përputhshmëria e akteve tona me aktet e BE-së.</t>
  </si>
  <si>
    <t>Përqindja e punonjësve të trajnuar në fushën e sigurisë kombëtare kundrejt totalit.</t>
  </si>
  <si>
    <t>Trend rritës</t>
  </si>
  <si>
    <t>Numri i punonjësve të pajisur me çertifikatë sigurie kundrejt totalit të kërkesave.</t>
  </si>
  <si>
    <t>Numri i femrave në nivelet drejtuese kundrejt totalit.</t>
  </si>
  <si>
    <t xml:space="preserve">Produktet për Objektivin </t>
  </si>
  <si>
    <t xml:space="preserve">Shpenzimet Korrente </t>
  </si>
  <si>
    <t>Certifikata Sigurie Personi, Industriale dhe Sistemesh.</t>
  </si>
  <si>
    <t>Veprimtari administrative dhe operative në përmbushje të Qëllimit të Politikës së Programit</t>
  </si>
  <si>
    <t xml:space="preserve">Numer </t>
  </si>
  <si>
    <r>
      <t xml:space="preserve">Detajimi i Kostos Totale të </t>
    </r>
    <r>
      <rPr>
        <b/>
        <sz val="8"/>
        <color rgb="FFFF0000"/>
        <rFont val="Garamond"/>
        <family val="1"/>
      </rPr>
      <t xml:space="preserve">Produktit </t>
    </r>
    <r>
      <rPr>
        <b/>
        <sz val="8"/>
        <color theme="1"/>
        <rFont val="Garamond"/>
        <family val="1"/>
      </rPr>
      <t xml:space="preserve"> sipas Artikujve Ekonomikë</t>
    </r>
  </si>
  <si>
    <t>Blerje orendi zyre dhe kompjuterike</t>
  </si>
  <si>
    <t>Orendi zyre</t>
  </si>
  <si>
    <t>Kodi i Projektit sipas listës së investimeve</t>
  </si>
  <si>
    <t>Pajisje zyre dhe kompjuterike</t>
  </si>
  <si>
    <t>Përgjegjës i Sektorit të Financës/Nëpunësi Zbatues</t>
  </si>
  <si>
    <t>Ervin BRARI</t>
  </si>
  <si>
    <t>Drejtuesi i EMP/ Nëpunësi Autorizues</t>
  </si>
  <si>
    <t>Altin JANI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</si>
</sst>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
    <numFmt numFmtId="165" formatCode="0.0%"/>
    <numFmt numFmtId="166" formatCode="#,##0.0"/>
    <numFmt numFmtId="167" formatCode="_-* #,##0_L_e_k_-;\-* #,##0_L_e_k_-;_-* &quot;-&quot;??_L_e_k_-;_-@_-"/>
    <numFmt numFmtId="168" formatCode="_-* #,##0.00_L_e_k_-;\-* #,##0.00_L_e_k_-;_-* &quot;-&quot;??_L_e_k_-;_-@_-"/>
    <numFmt numFmtId="169" formatCode="_(* #,##0_);_(* \(#,##0\);_(* &quot;-&quot;??_);_(@_)"/>
    <numFmt numFmtId="170" formatCode="_(* #,##0.0_);_(* \(#,##0.0\);_(* &quot;-&quot;??_);_(@_)"/>
    <numFmt numFmtId="171" formatCode="_-* #,##0_-;\-* #,##0_-;_-* &quot;-&quot;??_-;_-@_-"/>
    <numFmt numFmtId="172" formatCode="_-* #,##0.00_-;\-* #,##0.00_-;_-* &quot;-&quot;??_-;_-@_-"/>
  </numFmts>
  <fonts count="179" x14ac:knownFonts="1">
    <font>
      <sz val="11"/>
      <color theme="1"/>
      <name val="Aptos Narrow"/>
      <family val="2"/>
      <scheme val="minor"/>
    </font>
    <font>
      <b/>
      <sz val="9"/>
      <color rgb="FF000000"/>
      <name val="Garamond"/>
      <family val="2"/>
    </font>
    <font>
      <b/>
      <sz val="9"/>
      <color rgb="FFDE342F"/>
      <name val="Garamond"/>
      <family val="2"/>
    </font>
    <font>
      <b/>
      <sz val="8"/>
      <color rgb="FF000000"/>
      <name val="Garamond"/>
      <family val="2"/>
    </font>
    <font>
      <sz val="8"/>
      <color rgb="FF000000"/>
      <name val="Garamond"/>
      <family val="2"/>
    </font>
    <font>
      <sz val="9"/>
      <color rgb="FF000000"/>
      <name val="Garamond"/>
      <family val="2"/>
    </font>
    <font>
      <b/>
      <sz val="7"/>
      <color rgb="FFDE342F"/>
      <name val="Garamond"/>
      <family val="2"/>
    </font>
    <font>
      <sz val="7"/>
      <color rgb="FF000000"/>
      <name val="Garamond"/>
      <family val="2"/>
    </font>
    <font>
      <sz val="8"/>
      <color rgb="FFDE342F"/>
      <name val="Garamond"/>
      <family val="2"/>
    </font>
    <font>
      <i/>
      <sz val="8"/>
      <color rgb="FF000000"/>
      <name val="Garamond"/>
      <family val="2"/>
    </font>
    <font>
      <i/>
      <sz val="8"/>
      <color rgb="FFDE342F"/>
      <name val="Garamond"/>
      <family val="2"/>
    </font>
    <font>
      <sz val="8"/>
      <color rgb="FFFAF3F2"/>
      <name val="Garamond"/>
      <family val="2"/>
    </font>
    <font>
      <b/>
      <sz val="7"/>
      <color rgb="FF000000"/>
      <name val="Garamond"/>
      <family val="2"/>
    </font>
    <font>
      <sz val="11"/>
      <color theme="1"/>
      <name val="Aptos Narrow"/>
      <family val="2"/>
      <scheme val="minor"/>
    </font>
    <font>
      <sz val="12"/>
      <color theme="1"/>
      <name val="Aptos Narrow"/>
      <family val="2"/>
      <scheme val="minor"/>
    </font>
    <font>
      <b/>
      <i/>
      <sz val="12"/>
      <color rgb="FFFF0000"/>
      <name val="Aptos Narrow"/>
      <family val="2"/>
      <scheme val="minor"/>
    </font>
    <font>
      <b/>
      <sz val="12"/>
      <name val="Garamond"/>
      <family val="1"/>
    </font>
    <font>
      <b/>
      <sz val="12"/>
      <color theme="1"/>
      <name val="Garamond"/>
      <family val="1"/>
    </font>
    <font>
      <sz val="12"/>
      <color theme="1"/>
      <name val="Garamond"/>
      <family val="1"/>
    </font>
    <font>
      <b/>
      <sz val="12"/>
      <color rgb="FFFF0000"/>
      <name val="Garamond"/>
      <family val="1"/>
    </font>
    <font>
      <i/>
      <sz val="12"/>
      <color theme="1"/>
      <name val="Garamond"/>
      <family val="1"/>
    </font>
    <font>
      <b/>
      <i/>
      <sz val="12"/>
      <color rgb="FFFF0000"/>
      <name val="Garamond"/>
      <family val="1"/>
    </font>
    <font>
      <sz val="12"/>
      <name val="Garamond"/>
      <family val="1"/>
    </font>
    <font>
      <b/>
      <sz val="12"/>
      <color theme="1"/>
      <name val="Garamond"/>
      <family val="1"/>
      <charset val="238"/>
    </font>
    <font>
      <b/>
      <sz val="12"/>
      <color rgb="FFFF0000"/>
      <name val="Garamond"/>
      <family val="1"/>
      <charset val="238"/>
    </font>
    <font>
      <b/>
      <sz val="11"/>
      <color rgb="FFFF0000"/>
      <name val="Aptos Narrow"/>
      <family val="2"/>
      <scheme val="minor"/>
    </font>
    <font>
      <b/>
      <sz val="12"/>
      <color theme="1"/>
      <name val="Aptos Narrow"/>
      <family val="2"/>
      <scheme val="minor"/>
    </font>
    <font>
      <b/>
      <sz val="11"/>
      <color theme="1"/>
      <name val="Aptos Narrow"/>
      <family val="2"/>
      <scheme val="minor"/>
    </font>
    <font>
      <sz val="11"/>
      <name val="Aptos Narrow"/>
      <family val="2"/>
      <scheme val="minor"/>
    </font>
    <font>
      <i/>
      <sz val="9"/>
      <name val="Aptos Narrow"/>
      <family val="2"/>
      <scheme val="minor"/>
    </font>
    <font>
      <b/>
      <i/>
      <sz val="9"/>
      <name val="Aptos Narrow"/>
      <family val="2"/>
      <scheme val="minor"/>
    </font>
    <font>
      <i/>
      <sz val="9"/>
      <color theme="1"/>
      <name val="Aptos Narrow"/>
      <family val="2"/>
      <scheme val="minor"/>
    </font>
    <font>
      <b/>
      <sz val="9"/>
      <name val="Garamond"/>
      <family val="1"/>
    </font>
    <font>
      <b/>
      <sz val="10"/>
      <name val="Garamond"/>
      <family val="1"/>
    </font>
    <font>
      <sz val="8"/>
      <name val="Garamond"/>
      <family val="1"/>
    </font>
    <font>
      <b/>
      <sz val="8"/>
      <name val="Garamond"/>
      <family val="1"/>
    </font>
    <font>
      <i/>
      <sz val="8"/>
      <name val="Garamond"/>
      <family val="1"/>
    </font>
    <font>
      <i/>
      <sz val="9"/>
      <name val="Garamond"/>
      <family val="1"/>
    </font>
    <font>
      <sz val="9"/>
      <name val="Garamond"/>
      <family val="1"/>
    </font>
    <font>
      <b/>
      <i/>
      <sz val="8"/>
      <name val="Garamond"/>
      <family val="1"/>
    </font>
    <font>
      <b/>
      <i/>
      <sz val="9"/>
      <name val="Garamond"/>
      <family val="1"/>
    </font>
    <font>
      <sz val="10"/>
      <name val="Garamond"/>
      <family val="1"/>
    </font>
    <font>
      <sz val="8"/>
      <color theme="1"/>
      <name val="Aptos Narrow"/>
      <family val="2"/>
      <scheme val="minor"/>
    </font>
    <font>
      <sz val="8"/>
      <color theme="1"/>
      <name val="Times New Roman"/>
      <family val="1"/>
    </font>
    <font>
      <sz val="10"/>
      <color theme="1"/>
      <name val="Garamond"/>
      <family val="1"/>
    </font>
    <font>
      <b/>
      <sz val="11"/>
      <name val="Aptos Narrow"/>
      <family val="2"/>
      <scheme val="minor"/>
    </font>
    <font>
      <b/>
      <sz val="8"/>
      <color rgb="FFFAF3F2"/>
      <name val="Garamond"/>
      <family val="2"/>
    </font>
    <font>
      <b/>
      <i/>
      <sz val="8"/>
      <color rgb="FF000000"/>
      <name val="Garamond"/>
      <family val="2"/>
    </font>
    <font>
      <b/>
      <i/>
      <sz val="8"/>
      <color rgb="FFDE342F"/>
      <name val="Garamond"/>
      <family val="2"/>
    </font>
    <font>
      <b/>
      <sz val="8"/>
      <color rgb="FFDE342F"/>
      <name val="Garamond"/>
      <family val="2"/>
    </font>
    <font>
      <b/>
      <sz val="10"/>
      <color theme="1"/>
      <name val="Garamond"/>
      <family val="1"/>
    </font>
    <font>
      <sz val="9"/>
      <color theme="1"/>
      <name val="Garamond"/>
      <family val="1"/>
    </font>
    <font>
      <sz val="8"/>
      <color theme="1"/>
      <name val="Garamond"/>
      <family val="1"/>
    </font>
    <font>
      <b/>
      <sz val="9"/>
      <color theme="1"/>
      <name val="Garamond"/>
      <family val="1"/>
    </font>
    <font>
      <sz val="9"/>
      <color rgb="FFFF0000"/>
      <name val="Garamond"/>
      <family val="1"/>
    </font>
    <font>
      <sz val="12"/>
      <color theme="1"/>
      <name val="Times New Roman"/>
      <family val="1"/>
    </font>
    <font>
      <sz val="12"/>
      <color theme="1" tint="4.9989318521683403E-2"/>
      <name val="Times New Roman"/>
      <family val="1"/>
    </font>
    <font>
      <b/>
      <sz val="8"/>
      <color theme="1"/>
      <name val="Garamond"/>
      <family val="1"/>
    </font>
    <font>
      <b/>
      <sz val="8"/>
      <color rgb="FFFF0000"/>
      <name val="Garamond"/>
      <family val="1"/>
    </font>
    <font>
      <i/>
      <sz val="9"/>
      <color theme="1"/>
      <name val="Garamond"/>
      <family val="1"/>
    </font>
    <font>
      <i/>
      <sz val="8"/>
      <color theme="1"/>
      <name val="Garamond"/>
      <family val="1"/>
    </font>
    <font>
      <b/>
      <i/>
      <sz val="9"/>
      <color rgb="FFFF0000"/>
      <name val="Garamond"/>
      <family val="1"/>
    </font>
    <font>
      <b/>
      <sz val="9"/>
      <color rgb="FFFF0000"/>
      <name val="Garamond"/>
      <family val="1"/>
    </font>
    <font>
      <b/>
      <sz val="8"/>
      <color theme="1" tint="4.9989318521683403E-2"/>
      <name val="Garamond"/>
      <family val="1"/>
    </font>
    <font>
      <b/>
      <i/>
      <sz val="9"/>
      <color rgb="FFFF0000"/>
      <name val="Aptos Narrow"/>
      <family val="2"/>
      <scheme val="minor"/>
    </font>
    <font>
      <sz val="11"/>
      <color rgb="FF9C0006"/>
      <name val="Aptos Narrow"/>
      <family val="2"/>
      <scheme val="minor"/>
    </font>
    <font>
      <i/>
      <sz val="12"/>
      <color theme="1"/>
      <name val="Times New Roman"/>
      <family val="1"/>
    </font>
    <font>
      <b/>
      <i/>
      <sz val="12"/>
      <color rgb="FFFF0000"/>
      <name val="Times New Roman"/>
      <family val="1"/>
    </font>
    <font>
      <b/>
      <sz val="12"/>
      <name val="Times New Roman"/>
      <family val="1"/>
    </font>
    <font>
      <b/>
      <sz val="12"/>
      <color theme="1"/>
      <name val="Times New Roman"/>
      <family val="1"/>
    </font>
    <font>
      <b/>
      <sz val="12"/>
      <color rgb="FFFF0000"/>
      <name val="Times New Roman"/>
      <family val="1"/>
    </font>
    <font>
      <sz val="12"/>
      <name val="Times New Roman"/>
      <family val="1"/>
    </font>
    <font>
      <sz val="12"/>
      <color rgb="FFFF0000"/>
      <name val="Times New Roman"/>
      <family val="1"/>
    </font>
    <font>
      <sz val="11"/>
      <color rgb="FF000000"/>
      <name val="Aptos Narrow"/>
      <family val="2"/>
      <scheme val="minor"/>
    </font>
    <font>
      <sz val="8"/>
      <color rgb="FF000000"/>
      <name val="Times New Roman"/>
      <family val="1"/>
    </font>
    <font>
      <b/>
      <sz val="10"/>
      <color rgb="FFFF0000"/>
      <name val="Times New Roman"/>
      <family val="1"/>
    </font>
    <font>
      <b/>
      <sz val="8"/>
      <color rgb="FFFF0000"/>
      <name val="Times New Roman"/>
      <family val="1"/>
    </font>
    <font>
      <b/>
      <sz val="9"/>
      <color rgb="FF000000"/>
      <name val="Garamond"/>
      <family val="1"/>
    </font>
    <font>
      <sz val="8"/>
      <color rgb="FF000000"/>
      <name val="Garamond"/>
      <family val="1"/>
    </font>
    <font>
      <b/>
      <sz val="8"/>
      <color rgb="FF000000"/>
      <name val="Garamond"/>
      <family val="1"/>
    </font>
    <font>
      <i/>
      <sz val="9"/>
      <color rgb="FF000000"/>
      <name val="Garamond"/>
      <family val="1"/>
    </font>
    <font>
      <sz val="9"/>
      <color rgb="FF000000"/>
      <name val="Garamond"/>
      <family val="1"/>
    </font>
    <font>
      <i/>
      <sz val="8"/>
      <color rgb="FF000000"/>
      <name val="Garamond"/>
      <family val="1"/>
    </font>
    <font>
      <b/>
      <sz val="10"/>
      <color rgb="FF000000"/>
      <name val="Garamond"/>
      <family val="1"/>
    </font>
    <font>
      <sz val="8"/>
      <color rgb="FFFF0000"/>
      <name val="Garamond"/>
      <family val="1"/>
    </font>
    <font>
      <sz val="10"/>
      <color rgb="FF000000"/>
      <name val="Garamond"/>
      <family val="1"/>
    </font>
    <font>
      <b/>
      <sz val="11"/>
      <color rgb="FF000000"/>
      <name val="Aptos Narrow"/>
      <family val="2"/>
      <scheme val="minor"/>
    </font>
    <font>
      <b/>
      <sz val="9"/>
      <color indexed="81"/>
      <name val="Tahoma"/>
      <family val="2"/>
      <charset val="238"/>
    </font>
    <font>
      <sz val="9"/>
      <color indexed="81"/>
      <name val="Tahoma"/>
      <family val="2"/>
      <charset val="238"/>
    </font>
    <font>
      <sz val="9"/>
      <color theme="1"/>
      <name val="Aptos Narrow"/>
      <family val="2"/>
      <scheme val="minor"/>
    </font>
    <font>
      <sz val="9"/>
      <color theme="1"/>
      <name val="Times New Roman"/>
      <family val="1"/>
    </font>
    <font>
      <b/>
      <sz val="9"/>
      <color theme="1"/>
      <name val="Garamond"/>
      <family val="1"/>
      <charset val="238"/>
    </font>
    <font>
      <b/>
      <i/>
      <sz val="9"/>
      <color theme="1"/>
      <name val="Garamond"/>
      <family val="1"/>
      <charset val="238"/>
    </font>
    <font>
      <sz val="9"/>
      <color theme="1"/>
      <name val="Garamond"/>
      <family val="1"/>
      <charset val="238"/>
    </font>
    <font>
      <b/>
      <sz val="9"/>
      <name val="Garamond"/>
      <family val="1"/>
      <charset val="238"/>
    </font>
    <font>
      <sz val="9"/>
      <name val="Garamond"/>
      <family val="1"/>
      <charset val="238"/>
    </font>
    <font>
      <sz val="9"/>
      <color rgb="FFFF0000"/>
      <name val="Garamond"/>
      <family val="1"/>
      <charset val="238"/>
    </font>
    <font>
      <i/>
      <sz val="9"/>
      <name val="Garamond"/>
      <family val="1"/>
      <charset val="238"/>
    </font>
    <font>
      <sz val="11"/>
      <color theme="1"/>
      <name val="Aptos Narrow"/>
      <family val="2"/>
      <charset val="238"/>
      <scheme val="minor"/>
    </font>
    <font>
      <sz val="8"/>
      <name val="Arial"/>
      <family val="2"/>
    </font>
    <font>
      <sz val="10"/>
      <name val="Garamond"/>
      <family val="1"/>
      <charset val="238"/>
    </font>
    <font>
      <sz val="10"/>
      <color theme="1" tint="4.9989318521683403E-2"/>
      <name val="Garamond"/>
      <family val="1"/>
      <charset val="238"/>
    </font>
    <font>
      <b/>
      <sz val="9"/>
      <color rgb="FFFF0000"/>
      <name val="Aptos Narrow"/>
      <family val="2"/>
      <scheme val="minor"/>
    </font>
    <font>
      <b/>
      <sz val="9"/>
      <color theme="1"/>
      <name val="Aptos Narrow"/>
      <family val="2"/>
      <scheme val="minor"/>
    </font>
    <font>
      <b/>
      <sz val="9"/>
      <color indexed="81"/>
      <name val="Tahoma"/>
      <family val="2"/>
    </font>
    <font>
      <sz val="9"/>
      <color indexed="81"/>
      <name val="Tahoma"/>
      <family val="2"/>
    </font>
    <font>
      <b/>
      <sz val="12"/>
      <color indexed="10"/>
      <name val="Times New Roman"/>
      <family val="1"/>
    </font>
    <font>
      <b/>
      <sz val="12"/>
      <color indexed="8"/>
      <name val="Times New Roman"/>
      <family val="1"/>
    </font>
    <font>
      <i/>
      <sz val="12"/>
      <name val="Times New Roman"/>
      <family val="1"/>
    </font>
    <font>
      <sz val="12"/>
      <color rgb="FFC00000"/>
      <name val="Times New Roman"/>
      <family val="1"/>
    </font>
    <font>
      <sz val="12"/>
      <color indexed="8"/>
      <name val="Times New Roman"/>
      <family val="1"/>
    </font>
    <font>
      <i/>
      <sz val="12"/>
      <color theme="1"/>
      <name val="Aptos Narrow"/>
      <family val="2"/>
      <scheme val="minor"/>
    </font>
    <font>
      <b/>
      <sz val="12"/>
      <color rgb="FF000000"/>
      <name val="Garamond"/>
      <family val="1"/>
    </font>
    <font>
      <i/>
      <sz val="12"/>
      <color rgb="FFFF0000"/>
      <name val="Garamond"/>
      <family val="1"/>
    </font>
    <font>
      <sz val="12"/>
      <color rgb="FFFF0000"/>
      <name val="Aptos Narrow"/>
      <family val="2"/>
      <scheme val="minor"/>
    </font>
    <font>
      <sz val="12"/>
      <color rgb="FFFF0000"/>
      <name val="Garamond"/>
      <family val="1"/>
    </font>
    <font>
      <b/>
      <sz val="12"/>
      <color rgb="FFFF0000"/>
      <name val="Aptos Narrow"/>
      <family val="2"/>
      <scheme val="minor"/>
    </font>
    <font>
      <i/>
      <sz val="8"/>
      <name val="Garamond"/>
      <family val="1"/>
      <charset val="238"/>
    </font>
    <font>
      <b/>
      <sz val="10"/>
      <name val="Aptos Narrow"/>
      <family val="2"/>
      <scheme val="minor"/>
    </font>
    <font>
      <b/>
      <sz val="9"/>
      <name val="Aptos Narrow"/>
      <family val="2"/>
      <scheme val="minor"/>
    </font>
    <font>
      <sz val="11"/>
      <color theme="1"/>
      <name val="Times New Roman"/>
      <family val="1"/>
    </font>
    <font>
      <b/>
      <sz val="9"/>
      <name val="Times New Roman"/>
      <family val="1"/>
    </font>
    <font>
      <b/>
      <sz val="9"/>
      <color theme="1"/>
      <name val="Times New Roman"/>
      <family val="1"/>
    </font>
    <font>
      <i/>
      <sz val="9"/>
      <color theme="1"/>
      <name val="Times New Roman"/>
      <family val="1"/>
    </font>
    <font>
      <b/>
      <sz val="12"/>
      <color rgb="FF000000"/>
      <name val="Times New Roman"/>
      <family val="1"/>
    </font>
    <font>
      <sz val="12"/>
      <color rgb="FF000000"/>
      <name val="Times New Roman"/>
      <family val="1"/>
    </font>
    <font>
      <sz val="10"/>
      <color rgb="FF000000"/>
      <name val="Times New Roman"/>
      <family val="1"/>
    </font>
    <font>
      <b/>
      <sz val="11"/>
      <color theme="1"/>
      <name val="Times New Roman"/>
      <family val="1"/>
    </font>
    <font>
      <sz val="18"/>
      <color theme="1"/>
      <name val="Aptos Narrow"/>
      <family val="2"/>
      <scheme val="minor"/>
    </font>
    <font>
      <b/>
      <sz val="14"/>
      <color theme="1"/>
      <name val="Garamond"/>
      <family val="1"/>
    </font>
    <font>
      <i/>
      <sz val="14"/>
      <color theme="1"/>
      <name val="Garamond"/>
      <family val="1"/>
    </font>
    <font>
      <b/>
      <i/>
      <sz val="12"/>
      <color theme="1"/>
      <name val="Garamond"/>
      <family val="1"/>
    </font>
    <font>
      <sz val="14"/>
      <color theme="1"/>
      <name val="Garamond"/>
      <family val="1"/>
    </font>
    <font>
      <b/>
      <i/>
      <sz val="14"/>
      <color theme="1"/>
      <name val="Garamond"/>
      <family val="1"/>
    </font>
    <font>
      <b/>
      <sz val="14"/>
      <color theme="1"/>
      <name val="Aptos Narrow"/>
      <family val="2"/>
      <scheme val="minor"/>
    </font>
    <font>
      <b/>
      <sz val="16"/>
      <color rgb="FFFF0000"/>
      <name val="Aptos Narrow"/>
      <family val="2"/>
      <scheme val="minor"/>
    </font>
    <font>
      <sz val="10"/>
      <color theme="1"/>
      <name val="Aptos Narrow"/>
      <family val="2"/>
      <scheme val="minor"/>
    </font>
    <font>
      <i/>
      <sz val="10"/>
      <color theme="1"/>
      <name val="Times New Roman"/>
      <family val="1"/>
    </font>
    <font>
      <b/>
      <i/>
      <sz val="10"/>
      <color rgb="FFFF0000"/>
      <name val="Times New Roman"/>
      <family val="1"/>
    </font>
    <font>
      <sz val="10"/>
      <color theme="1"/>
      <name val="Times New Roman"/>
      <family val="1"/>
    </font>
    <font>
      <b/>
      <i/>
      <sz val="12"/>
      <color theme="1"/>
      <name val="Times New Roman"/>
      <family val="1"/>
    </font>
    <font>
      <b/>
      <sz val="12"/>
      <color theme="1"/>
      <name val="Times New Roman"/>
      <family val="1"/>
      <charset val="238"/>
    </font>
    <font>
      <sz val="10"/>
      <color theme="1"/>
      <name val="Times New Roman"/>
      <family val="1"/>
      <charset val="238"/>
    </font>
    <font>
      <sz val="11"/>
      <color theme="1"/>
      <name val="Garamond"/>
      <family val="1"/>
      <charset val="238"/>
    </font>
    <font>
      <b/>
      <sz val="10"/>
      <color theme="1"/>
      <name val="Times New Roman"/>
      <family val="1"/>
      <charset val="238"/>
    </font>
    <font>
      <b/>
      <sz val="10"/>
      <name val="Times New Roman"/>
      <family val="1"/>
      <charset val="238"/>
    </font>
    <font>
      <b/>
      <i/>
      <sz val="12"/>
      <color theme="1"/>
      <name val="Times New Roman"/>
      <family val="1"/>
      <charset val="238"/>
    </font>
    <font>
      <sz val="12"/>
      <color theme="1"/>
      <name val="Garamond"/>
      <family val="1"/>
      <charset val="238"/>
    </font>
    <font>
      <b/>
      <sz val="12"/>
      <name val="Garamond"/>
      <family val="1"/>
      <charset val="238"/>
    </font>
    <font>
      <b/>
      <i/>
      <sz val="12"/>
      <name val="Times New Roman"/>
      <family val="1"/>
    </font>
    <font>
      <sz val="12"/>
      <color rgb="FF000000"/>
      <name val="Garamond"/>
      <family val="1"/>
      <charset val="238"/>
    </font>
    <font>
      <sz val="12"/>
      <name val="Garamond"/>
      <family val="1"/>
      <charset val="238"/>
    </font>
    <font>
      <sz val="10"/>
      <name val="Times New Roman"/>
      <family val="1"/>
      <charset val="238"/>
    </font>
    <font>
      <sz val="12"/>
      <name val="Times New Roman"/>
      <family val="1"/>
      <charset val="238"/>
    </font>
    <font>
      <sz val="12"/>
      <color theme="1"/>
      <name val="Times New Roman"/>
      <family val="1"/>
      <charset val="238"/>
    </font>
    <font>
      <i/>
      <sz val="10"/>
      <color theme="1"/>
      <name val="Aptos Narrow"/>
      <family val="2"/>
      <scheme val="minor"/>
    </font>
    <font>
      <b/>
      <i/>
      <sz val="10"/>
      <color rgb="FFFF0000"/>
      <name val="Aptos Narrow"/>
      <family val="2"/>
      <scheme val="minor"/>
    </font>
    <font>
      <i/>
      <sz val="10"/>
      <color theme="1"/>
      <name val="Garamond"/>
      <family val="1"/>
    </font>
    <font>
      <b/>
      <i/>
      <sz val="10"/>
      <color theme="1"/>
      <name val="Garamond"/>
      <family val="1"/>
    </font>
    <font>
      <b/>
      <sz val="10"/>
      <color rgb="FFFF0000"/>
      <name val="Aptos Narrow"/>
      <family val="2"/>
      <scheme val="minor"/>
    </font>
    <font>
      <sz val="10"/>
      <color theme="1"/>
      <name val="Symbol"/>
      <family val="1"/>
      <charset val="2"/>
    </font>
    <font>
      <b/>
      <sz val="10"/>
      <name val="Times New Roman"/>
      <family val="1"/>
    </font>
    <font>
      <b/>
      <sz val="13"/>
      <name val="Garamond"/>
      <family val="1"/>
    </font>
    <font>
      <b/>
      <sz val="14"/>
      <name val="Garamond"/>
      <family val="1"/>
    </font>
    <font>
      <b/>
      <sz val="12"/>
      <color indexed="10"/>
      <name val="Garamond"/>
      <family val="1"/>
    </font>
    <font>
      <b/>
      <sz val="12"/>
      <color indexed="8"/>
      <name val="Garamond"/>
      <family val="1"/>
    </font>
    <font>
      <sz val="12"/>
      <color indexed="8"/>
      <name val="Garamond"/>
      <family val="1"/>
    </font>
    <font>
      <b/>
      <sz val="11"/>
      <color theme="1"/>
      <name val="Garamond"/>
      <family val="1"/>
    </font>
    <font>
      <sz val="11"/>
      <color theme="1"/>
      <name val="Garamond"/>
      <family val="1"/>
    </font>
    <font>
      <sz val="12"/>
      <color rgb="FF000000"/>
      <name val="Garamond"/>
      <family val="1"/>
    </font>
    <font>
      <sz val="12"/>
      <name val="Aptos Narrow"/>
      <family val="2"/>
      <scheme val="minor"/>
    </font>
    <font>
      <sz val="10"/>
      <name val="Times New Roman"/>
      <family val="1"/>
    </font>
    <font>
      <sz val="10"/>
      <name val="Arial"/>
      <family val="2"/>
    </font>
    <font>
      <sz val="12"/>
      <color rgb="FF000000"/>
      <name val="Aptos Narrow"/>
      <family val="2"/>
      <scheme val="minor"/>
    </font>
    <font>
      <sz val="14"/>
      <name val="Times New Roman"/>
      <family val="1"/>
    </font>
    <font>
      <sz val="14"/>
      <color theme="1"/>
      <name val="Aptos Narrow"/>
      <family val="2"/>
      <scheme val="minor"/>
    </font>
    <font>
      <sz val="13"/>
      <color theme="1"/>
      <name val="Garamond"/>
      <family val="1"/>
    </font>
    <font>
      <b/>
      <sz val="10"/>
      <color theme="1"/>
      <name val="Aptos Narrow"/>
      <family val="2"/>
      <scheme val="minor"/>
    </font>
    <font>
      <sz val="8"/>
      <color theme="1" tint="4.9989318521683403E-2"/>
      <name val="Times New Roman"/>
      <family val="1"/>
    </font>
  </fonts>
  <fills count="72">
    <fill>
      <patternFill patternType="none"/>
    </fill>
    <fill>
      <patternFill patternType="gray125"/>
    </fill>
    <fill>
      <patternFill patternType="none"/>
    </fill>
    <fill>
      <patternFill patternType="solid">
        <fgColor rgb="FFFFFFFF"/>
      </patternFill>
    </fill>
    <fill>
      <patternFill patternType="solid">
        <fgColor rgb="FFFFFFFF"/>
      </patternFill>
    </fill>
    <fill>
      <patternFill patternType="solid">
        <fgColor rgb="FFDFEFF5"/>
      </patternFill>
    </fill>
    <fill>
      <patternFill patternType="solid">
        <fgColor rgb="FFDFEFF5"/>
      </patternFill>
    </fill>
    <fill>
      <patternFill patternType="solid">
        <fgColor rgb="FFFFFFFF"/>
      </patternFill>
    </fill>
    <fill>
      <patternFill patternType="none"/>
    </fill>
    <fill>
      <patternFill patternType="none"/>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none"/>
    </fill>
    <fill>
      <patternFill patternType="none"/>
    </fill>
    <fill>
      <patternFill patternType="solid">
        <fgColor rgb="FFF0F0F0"/>
      </patternFill>
    </fill>
    <fill>
      <patternFill patternType="solid">
        <fgColor rgb="FFF0F0F0"/>
      </patternFill>
    </fill>
    <fill>
      <patternFill patternType="solid">
        <fgColor rgb="FFF0F0F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0F0F0"/>
      </patternFill>
    </fill>
    <fill>
      <patternFill patternType="solid">
        <fgColor rgb="FFF0F0F0"/>
      </patternFill>
    </fill>
    <fill>
      <patternFill patternType="solid">
        <fgColor rgb="FFF0F0F0"/>
      </patternFill>
    </fill>
    <fill>
      <patternFill patternType="solid">
        <fgColor rgb="FFF0F0F0"/>
      </patternFill>
    </fill>
    <fill>
      <patternFill patternType="solid">
        <fgColor rgb="FFF0F0F0"/>
      </patternFill>
    </fill>
    <fill>
      <patternFill patternType="solid">
        <fgColor rgb="FFFFFFFF"/>
      </patternFill>
    </fill>
    <fill>
      <patternFill patternType="none"/>
    </fill>
    <fill>
      <patternFill patternType="none"/>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CDAD9"/>
      </patternFill>
    </fill>
    <fill>
      <patternFill patternType="solid">
        <fgColor rgb="FFFCDAD9"/>
      </patternFill>
    </fill>
    <fill>
      <patternFill patternType="solid">
        <fgColor rgb="FFF0F0F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7CE"/>
      </patternFill>
    </fill>
    <fill>
      <patternFill patternType="solid">
        <fgColor theme="5" tint="0.59999389629810485"/>
        <bgColor indexed="64"/>
      </patternFill>
    </fill>
    <fill>
      <patternFill patternType="solid">
        <fgColor rgb="FFDDEBF7"/>
        <bgColor rgb="FF000000"/>
      </patternFill>
    </fill>
    <fill>
      <patternFill patternType="solid">
        <fgColor rgb="FFF2F2F2"/>
        <bgColor rgb="FF000000"/>
      </patternFill>
    </fill>
    <fill>
      <patternFill patternType="solid">
        <fgColor rgb="FFF8CBAD"/>
        <bgColor rgb="FF000000"/>
      </patternFill>
    </fill>
    <fill>
      <patternFill patternType="solid">
        <fgColor rgb="FFFFFFFF"/>
        <bgColor rgb="FF000000"/>
      </patternFill>
    </fill>
    <fill>
      <patternFill patternType="solid">
        <fgColor rgb="FFD9D9D9"/>
        <bgColor rgb="FF000000"/>
      </patternFill>
    </fill>
    <fill>
      <patternFill patternType="solid">
        <fgColor theme="6"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92D050"/>
        <bgColor indexed="64"/>
      </patternFill>
    </fill>
  </fills>
  <borders count="166">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rgb="FF2E74B5"/>
      </right>
      <top/>
      <bottom style="medium">
        <color indexed="64"/>
      </bottom>
      <diagonal/>
    </border>
    <border>
      <left style="medium">
        <color indexed="64"/>
      </left>
      <right style="medium">
        <color rgb="FF2E74B5"/>
      </right>
      <top/>
      <bottom style="medium">
        <color indexed="64"/>
      </bottom>
      <diagonal/>
    </border>
    <border>
      <left/>
      <right style="medium">
        <color rgb="FF2E74B5"/>
      </right>
      <top/>
      <bottom style="medium">
        <color rgb="FF2E74B5"/>
      </bottom>
      <diagonal/>
    </border>
    <border>
      <left style="medium">
        <color indexed="64"/>
      </left>
      <right style="medium">
        <color rgb="FF2E74B5"/>
      </right>
      <top/>
      <bottom style="medium">
        <color rgb="FF2E74B5"/>
      </bottom>
      <diagonal/>
    </border>
    <border>
      <left/>
      <right style="medium">
        <color indexed="64"/>
      </right>
      <top/>
      <bottom style="medium">
        <color rgb="FF2E74B5"/>
      </bottom>
      <diagonal/>
    </border>
    <border>
      <left style="medium">
        <color rgb="FF2E74B5"/>
      </left>
      <right style="medium">
        <color rgb="FF2E74B5"/>
      </right>
      <top/>
      <bottom style="medium">
        <color rgb="FF2E74B5"/>
      </bottom>
      <diagonal/>
    </border>
    <border>
      <left/>
      <right style="medium">
        <color rgb="FF2E74B5"/>
      </right>
      <top style="medium">
        <color rgb="FF2E74B5"/>
      </top>
      <bottom style="medium">
        <color rgb="FF2E74B5"/>
      </bottom>
      <diagonal/>
    </border>
    <border>
      <left/>
      <right/>
      <top style="medium">
        <color rgb="FF2E74B5"/>
      </top>
      <bottom style="medium">
        <color rgb="FF2E74B5"/>
      </bottom>
      <diagonal/>
    </border>
    <border>
      <left style="medium">
        <color rgb="FF2E74B5"/>
      </left>
      <right/>
      <top style="medium">
        <color rgb="FF2E74B5"/>
      </top>
      <bottom style="medium">
        <color rgb="FF2E74B5"/>
      </bottom>
      <diagonal/>
    </border>
    <border>
      <left/>
      <right style="medium">
        <color indexed="64"/>
      </right>
      <top/>
      <bottom/>
      <diagonal/>
    </border>
    <border>
      <left/>
      <right style="medium">
        <color rgb="FF2E74B5"/>
      </right>
      <top/>
      <bottom/>
      <diagonal/>
    </border>
    <border>
      <left style="medium">
        <color rgb="FF2E74B5"/>
      </left>
      <right style="medium">
        <color rgb="FF2E74B5"/>
      </right>
      <top style="medium">
        <color rgb="FF2E74B5"/>
      </top>
      <bottom/>
      <diagonal/>
    </border>
    <border>
      <left/>
      <right style="medium">
        <color indexed="64"/>
      </right>
      <top style="medium">
        <color rgb="FF2E74B5"/>
      </top>
      <bottom style="medium">
        <color rgb="FF2E74B5"/>
      </bottom>
      <diagonal/>
    </border>
    <border>
      <left style="medium">
        <color rgb="FF2E74B5"/>
      </left>
      <right style="medium">
        <color rgb="FF2E74B5"/>
      </right>
      <top style="medium">
        <color rgb="FF2E74B5"/>
      </top>
      <bottom style="medium">
        <color rgb="FF2E74B5"/>
      </bottom>
      <diagonal/>
    </border>
    <border>
      <left style="medium">
        <color rgb="FF2E74B5"/>
      </left>
      <right style="medium">
        <color indexed="64"/>
      </right>
      <top/>
      <bottom style="medium">
        <color rgb="FF2E74B5"/>
      </bottom>
      <diagonal/>
    </border>
    <border>
      <left style="medium">
        <color indexed="64"/>
      </left>
      <right style="medium">
        <color rgb="FF2E74B5"/>
      </right>
      <top/>
      <bottom/>
      <diagonal/>
    </border>
    <border>
      <left style="medium">
        <color indexed="64"/>
      </left>
      <right style="medium">
        <color rgb="FF2E74B5"/>
      </right>
      <top style="medium">
        <color rgb="FF2E74B5"/>
      </top>
      <bottom style="thin">
        <color indexed="64"/>
      </bottom>
      <diagonal/>
    </border>
    <border>
      <left style="medium">
        <color indexed="64"/>
      </left>
      <right style="medium">
        <color rgb="FF2E74B5"/>
      </right>
      <top style="medium">
        <color rgb="FF2E74B5"/>
      </top>
      <bottom/>
      <diagonal/>
    </border>
    <border>
      <left style="medium">
        <color indexed="64"/>
      </left>
      <right/>
      <top style="medium">
        <color rgb="FF2E74B5"/>
      </top>
      <bottom style="medium">
        <color rgb="FF2E74B5"/>
      </bottom>
      <diagonal/>
    </border>
    <border>
      <left/>
      <right style="medium">
        <color indexed="64"/>
      </right>
      <top style="medium">
        <color indexed="64"/>
      </top>
      <bottom style="medium">
        <color rgb="FF2E74B5"/>
      </bottom>
      <diagonal/>
    </border>
    <border>
      <left/>
      <right/>
      <top style="medium">
        <color indexed="64"/>
      </top>
      <bottom style="medium">
        <color rgb="FF2E74B5"/>
      </bottom>
      <diagonal/>
    </border>
    <border>
      <left style="medium">
        <color indexed="64"/>
      </left>
      <right/>
      <top style="medium">
        <color indexed="64"/>
      </top>
      <bottom style="medium">
        <color rgb="FF2E74B5"/>
      </bottom>
      <diagonal/>
    </border>
    <border>
      <left/>
      <right style="medium">
        <color indexed="64"/>
      </right>
      <top/>
      <bottom style="medium">
        <color indexed="64"/>
      </bottom>
      <diagonal/>
    </border>
    <border>
      <left style="medium">
        <color rgb="FF2E74B5"/>
      </left>
      <right style="medium">
        <color rgb="FF2E74B5"/>
      </right>
      <top/>
      <bottom style="medium">
        <color indexed="64"/>
      </bottom>
      <diagonal/>
    </border>
    <border>
      <left/>
      <right style="thin">
        <color indexed="64"/>
      </right>
      <top style="medium">
        <color rgb="FF2E74B5"/>
      </top>
      <bottom style="medium">
        <color rgb="FF2E74B5"/>
      </bottom>
      <diagonal/>
    </border>
    <border>
      <left style="thin">
        <color indexed="64"/>
      </left>
      <right/>
      <top style="medium">
        <color rgb="FF2E74B5"/>
      </top>
      <bottom style="medium">
        <color rgb="FF2E74B5"/>
      </bottom>
      <diagonal/>
    </border>
    <border>
      <left style="medium">
        <color rgb="FF2E74B5"/>
      </left>
      <right/>
      <top/>
      <bottom style="medium">
        <color rgb="FF2E74B5"/>
      </bottom>
      <diagonal/>
    </border>
    <border>
      <left style="medium">
        <color indexed="64"/>
      </left>
      <right style="medium">
        <color rgb="FF2E74B5"/>
      </right>
      <top style="medium">
        <color rgb="FF2E74B5"/>
      </top>
      <bottom style="medium">
        <color rgb="FF2E74B5"/>
      </bottom>
      <diagonal/>
    </border>
    <border>
      <left style="medium">
        <color rgb="FF2E74B5"/>
      </left>
      <right/>
      <top style="medium">
        <color indexed="64"/>
      </top>
      <bottom style="medium">
        <color rgb="FF2E74B5"/>
      </bottom>
      <diagonal/>
    </border>
    <border>
      <left style="medium">
        <color indexed="64"/>
      </left>
      <right style="medium">
        <color rgb="FF2E74B5"/>
      </right>
      <top style="medium">
        <color indexed="64"/>
      </top>
      <bottom style="medium">
        <color rgb="FF2E74B5"/>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medium">
        <color rgb="FF2E74B5"/>
      </bottom>
      <diagonal/>
    </border>
    <border>
      <left style="medium">
        <color rgb="FF2E74B5"/>
      </left>
      <right style="medium">
        <color rgb="FF2E74B5"/>
      </right>
      <top/>
      <bottom/>
      <diagonal/>
    </border>
    <border>
      <left/>
      <right style="medium">
        <color rgb="FF2E74B5"/>
      </right>
      <top style="medium">
        <color rgb="FF2E74B5"/>
      </top>
      <bottom/>
      <diagonal/>
    </border>
    <border>
      <left/>
      <right/>
      <top style="medium">
        <color rgb="FF2E74B5"/>
      </top>
      <bottom/>
      <diagonal/>
    </border>
    <border>
      <left style="medium">
        <color rgb="FF2E74B5"/>
      </left>
      <right/>
      <top/>
      <bottom/>
      <diagonal/>
    </border>
    <border>
      <left style="medium">
        <color rgb="FF2E74B5"/>
      </left>
      <right/>
      <top style="medium">
        <color rgb="FF2E74B5"/>
      </top>
      <bottom/>
      <diagonal/>
    </border>
    <border>
      <left style="thin">
        <color rgb="FF000000"/>
      </left>
      <right style="medium">
        <color indexed="64"/>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style="medium">
        <color indexed="64"/>
      </bottom>
      <diagonal/>
    </border>
    <border>
      <left style="medium">
        <color indexed="64"/>
      </left>
      <right style="thin">
        <color rgb="FF000000"/>
      </right>
      <top/>
      <bottom style="medium">
        <color indexed="64"/>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diagonal/>
    </border>
    <border>
      <left style="thin">
        <color rgb="FF000000"/>
      </left>
      <right style="medium">
        <color indexed="64"/>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diagonal/>
    </border>
    <border>
      <left style="medium">
        <color theme="4" tint="-0.24994659260841701"/>
      </left>
      <right style="medium">
        <color rgb="FF2E74B5"/>
      </right>
      <top style="medium">
        <color rgb="FF2E74B5"/>
      </top>
      <bottom style="medium">
        <color rgb="FF2E74B5"/>
      </bottom>
      <diagonal/>
    </border>
    <border>
      <left style="medium">
        <color theme="4" tint="-0.24994659260841701"/>
      </left>
      <right style="medium">
        <color theme="4" tint="-0.24994659260841701"/>
      </right>
      <top style="medium">
        <color rgb="FF2E74B5"/>
      </top>
      <bottom style="medium">
        <color rgb="FF2E74B5"/>
      </bottom>
      <diagonal/>
    </border>
    <border>
      <left style="medium">
        <color rgb="FF2E74B5"/>
      </left>
      <right style="medium">
        <color theme="4" tint="-0.24994659260841701"/>
      </right>
      <top style="medium">
        <color rgb="FF2E74B5"/>
      </top>
      <bottom style="medium">
        <color rgb="FF2E74B5"/>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rgb="FF2E74B5"/>
      </left>
      <right style="medium">
        <color rgb="FF2E74B5"/>
      </right>
      <top style="medium">
        <color rgb="FF2E74B5"/>
      </top>
      <bottom style="thin">
        <color indexed="64"/>
      </bottom>
      <diagonal/>
    </border>
    <border>
      <left style="medium">
        <color rgb="FF2E74B5"/>
      </left>
      <right style="thin">
        <color indexed="64"/>
      </right>
      <top style="thin">
        <color indexed="64"/>
      </top>
      <bottom/>
      <diagonal/>
    </border>
    <border>
      <left/>
      <right style="medium">
        <color rgb="FF2E74B5"/>
      </right>
      <top style="medium">
        <color indexed="64"/>
      </top>
      <bottom style="medium">
        <color rgb="FF2E74B5"/>
      </bottom>
      <diagonal/>
    </border>
    <border>
      <left style="medium">
        <color rgb="FF2E74B5"/>
      </left>
      <right style="medium">
        <color rgb="FF2E74B5"/>
      </right>
      <top style="medium">
        <color indexed="64"/>
      </top>
      <bottom style="medium">
        <color indexed="64"/>
      </bottom>
      <diagonal/>
    </border>
    <border>
      <left style="medium">
        <color indexed="64"/>
      </left>
      <right style="medium">
        <color rgb="FF2E74B5"/>
      </right>
      <top style="medium">
        <color indexed="64"/>
      </top>
      <bottom style="medium">
        <color indexed="64"/>
      </bottom>
      <diagonal/>
    </border>
    <border>
      <left style="medium">
        <color theme="4" tint="-0.249977111117893"/>
      </left>
      <right style="medium">
        <color theme="4" tint="-0.249977111117893"/>
      </right>
      <top style="medium">
        <color theme="4" tint="-0.249977111117893"/>
      </top>
      <bottom style="medium">
        <color theme="4" tint="-0.249977111117893"/>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rgb="FF0070C0"/>
      </left>
      <right/>
      <top style="medium">
        <color indexed="64"/>
      </top>
      <bottom style="medium">
        <color indexed="64"/>
      </bottom>
      <diagonal/>
    </border>
    <border>
      <left style="medium">
        <color indexed="64"/>
      </left>
      <right style="medium">
        <color rgb="FF0070C0"/>
      </right>
      <top style="medium">
        <color indexed="64"/>
      </top>
      <bottom style="medium">
        <color indexed="64"/>
      </bottom>
      <diagonal/>
    </border>
    <border>
      <left style="thin">
        <color indexed="64"/>
      </left>
      <right style="medium">
        <color rgb="FF0070C0"/>
      </right>
      <top style="medium">
        <color rgb="FF0070C0"/>
      </top>
      <bottom/>
      <diagonal/>
    </border>
    <border>
      <left style="thin">
        <color indexed="64"/>
      </left>
      <right style="thin">
        <color indexed="64"/>
      </right>
      <top style="medium">
        <color rgb="FF0070C0"/>
      </top>
      <bottom/>
      <diagonal/>
    </border>
    <border>
      <left style="medium">
        <color rgb="FF0070C0"/>
      </left>
      <right style="thin">
        <color indexed="64"/>
      </right>
      <top style="medium">
        <color rgb="FF0070C0"/>
      </top>
      <bottom/>
      <diagonal/>
    </border>
    <border>
      <left style="medium">
        <color rgb="FF0070C0"/>
      </left>
      <right style="medium">
        <color rgb="FF0070C0"/>
      </right>
      <top style="medium">
        <color rgb="FF0070C0"/>
      </top>
      <bottom style="medium">
        <color rgb="FF0070C0"/>
      </bottom>
      <diagonal/>
    </border>
    <border>
      <left style="thin">
        <color indexed="64"/>
      </left>
      <right style="medium">
        <color rgb="FF0070C0"/>
      </right>
      <top style="medium">
        <color rgb="FF0070C0"/>
      </top>
      <bottom style="medium">
        <color rgb="FF0070C0"/>
      </bottom>
      <diagonal/>
    </border>
    <border>
      <left style="thin">
        <color indexed="64"/>
      </left>
      <right style="thin">
        <color indexed="64"/>
      </right>
      <top style="medium">
        <color rgb="FF0070C0"/>
      </top>
      <bottom style="medium">
        <color rgb="FF0070C0"/>
      </bottom>
      <diagonal/>
    </border>
    <border>
      <left style="medium">
        <color rgb="FF0070C0"/>
      </left>
      <right style="thin">
        <color indexed="64"/>
      </right>
      <top style="medium">
        <color rgb="FF0070C0"/>
      </top>
      <bottom style="medium">
        <color rgb="FF0070C0"/>
      </bottom>
      <diagonal/>
    </border>
    <border>
      <left/>
      <right style="medium">
        <color rgb="FF0070C0"/>
      </right>
      <top/>
      <bottom style="medium">
        <color rgb="FF0070C0"/>
      </bottom>
      <diagonal/>
    </border>
    <border>
      <left style="medium">
        <color rgb="FF0070C0"/>
      </left>
      <right/>
      <top/>
      <bottom style="medium">
        <color rgb="FF0070C0"/>
      </bottom>
      <diagonal/>
    </border>
    <border>
      <left/>
      <right style="medium">
        <color rgb="FF0070C0"/>
      </right>
      <top style="medium">
        <color rgb="FF0070C0"/>
      </top>
      <bottom style="medium">
        <color rgb="FF0070C0"/>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bottom/>
      <diagonal/>
    </border>
    <border>
      <left style="medium">
        <color rgb="FF0070C0"/>
      </left>
      <right/>
      <top/>
      <bottom/>
      <diagonal/>
    </border>
    <border>
      <left style="medium">
        <color rgb="FF2E74B5"/>
      </left>
      <right style="medium">
        <color rgb="FF0070C0"/>
      </right>
      <top/>
      <bottom/>
      <diagonal/>
    </border>
    <border>
      <left/>
      <right style="medium">
        <color rgb="FF2E74B5"/>
      </right>
      <top style="medium">
        <color rgb="FF0070C0"/>
      </top>
      <bottom style="medium">
        <color rgb="FF0070C0"/>
      </bottom>
      <diagonal/>
    </border>
    <border>
      <left style="medium">
        <color rgb="FF0070C0"/>
      </left>
      <right style="medium">
        <color rgb="FF0070C0"/>
      </right>
      <top style="medium">
        <color rgb="FF0070C0"/>
      </top>
      <bottom/>
      <diagonal/>
    </border>
    <border>
      <left/>
      <right style="medium">
        <color rgb="FF0070C0"/>
      </right>
      <top style="medium">
        <color rgb="FF0070C0"/>
      </top>
      <bottom/>
      <diagonal/>
    </border>
    <border>
      <left style="medium">
        <color rgb="FF0070C0"/>
      </left>
      <right/>
      <top style="medium">
        <color rgb="FF0070C0"/>
      </top>
      <bottom/>
      <diagonal/>
    </border>
    <border>
      <left style="thin">
        <color indexed="64"/>
      </left>
      <right style="thin">
        <color indexed="64"/>
      </right>
      <top style="thin">
        <color indexed="64"/>
      </top>
      <bottom/>
      <diagonal/>
    </border>
    <border>
      <left/>
      <right style="medium">
        <color theme="4"/>
      </right>
      <top/>
      <bottom/>
      <diagonal/>
    </border>
    <border>
      <left style="medium">
        <color theme="4"/>
      </left>
      <right/>
      <top/>
      <bottom/>
      <diagonal/>
    </border>
    <border>
      <left style="medium">
        <color theme="4"/>
      </left>
      <right style="medium">
        <color theme="4"/>
      </right>
      <top/>
      <bottom/>
      <diagonal/>
    </border>
    <border>
      <left style="thin">
        <color indexed="64"/>
      </left>
      <right style="medium">
        <color theme="4"/>
      </right>
      <top style="medium">
        <color theme="4"/>
      </top>
      <bottom style="medium">
        <color theme="4"/>
      </bottom>
      <diagonal/>
    </border>
    <border>
      <left style="thin">
        <color indexed="64"/>
      </left>
      <right style="thin">
        <color indexed="64"/>
      </right>
      <top style="medium">
        <color theme="4"/>
      </top>
      <bottom style="medium">
        <color theme="4"/>
      </bottom>
      <diagonal/>
    </border>
    <border>
      <left/>
      <right style="thin">
        <color indexed="64"/>
      </right>
      <top style="medium">
        <color theme="4"/>
      </top>
      <bottom style="medium">
        <color theme="4"/>
      </bottom>
      <diagonal/>
    </border>
    <border>
      <left/>
      <right style="thin">
        <color rgb="FF000000"/>
      </right>
      <top style="medium">
        <color rgb="FF2E74B5"/>
      </top>
      <bottom style="medium">
        <color rgb="FF2E74B5"/>
      </bottom>
      <diagonal/>
    </border>
    <border>
      <left/>
      <right style="medium">
        <color theme="4"/>
      </right>
      <top style="medium">
        <color theme="4"/>
      </top>
      <bottom style="medium">
        <color theme="4"/>
      </bottom>
      <diagonal/>
    </border>
    <border>
      <left style="medium">
        <color theme="4"/>
      </left>
      <right/>
      <top style="medium">
        <color theme="4"/>
      </top>
      <bottom style="medium">
        <color theme="4"/>
      </bottom>
      <diagonal/>
    </border>
    <border>
      <left style="medium">
        <color theme="4"/>
      </left>
      <right style="medium">
        <color theme="4"/>
      </right>
      <top style="medium">
        <color theme="4"/>
      </top>
      <bottom style="medium">
        <color theme="4"/>
      </bottom>
      <diagonal/>
    </border>
    <border>
      <left/>
      <right/>
      <top style="medium">
        <color theme="4"/>
      </top>
      <bottom style="medium">
        <color theme="4"/>
      </bottom>
      <diagonal/>
    </border>
    <border>
      <left style="thin">
        <color theme="8"/>
      </left>
      <right style="medium">
        <color theme="4"/>
      </right>
      <top style="medium">
        <color theme="4"/>
      </top>
      <bottom style="medium">
        <color theme="4"/>
      </bottom>
      <diagonal/>
    </border>
    <border>
      <left style="thin">
        <color theme="8"/>
      </left>
      <right style="thin">
        <color theme="8"/>
      </right>
      <top style="medium">
        <color theme="4"/>
      </top>
      <bottom style="medium">
        <color theme="4"/>
      </bottom>
      <diagonal/>
    </border>
    <border>
      <left style="medium">
        <color theme="4"/>
      </left>
      <right style="thin">
        <color theme="8"/>
      </right>
      <top style="medium">
        <color theme="4"/>
      </top>
      <bottom style="medium">
        <color theme="4"/>
      </bottom>
      <diagonal/>
    </border>
    <border>
      <left style="thin">
        <color indexed="64"/>
      </left>
      <right style="medium">
        <color rgb="FF2E74B5"/>
      </right>
      <top/>
      <bottom style="thin">
        <color indexed="64"/>
      </bottom>
      <diagonal/>
    </border>
    <border>
      <left style="thin">
        <color indexed="64"/>
      </left>
      <right style="thin">
        <color indexed="64"/>
      </right>
      <top/>
      <bottom style="thin">
        <color indexed="64"/>
      </bottom>
      <diagonal/>
    </border>
    <border>
      <left style="thin">
        <color indexed="64"/>
      </left>
      <right style="medium">
        <color rgb="FF2E74B5"/>
      </right>
      <top/>
      <bottom style="medium">
        <color rgb="FF2E74B5"/>
      </bottom>
      <diagonal/>
    </border>
    <border>
      <left style="thin">
        <color indexed="64"/>
      </left>
      <right style="medium">
        <color theme="4"/>
      </right>
      <top/>
      <bottom style="medium">
        <color theme="4"/>
      </bottom>
      <diagonal/>
    </border>
    <border>
      <left style="thin">
        <color theme="8"/>
      </left>
      <right style="medium">
        <color rgb="FF0070C0"/>
      </right>
      <top style="medium">
        <color rgb="FF0070C0"/>
      </top>
      <bottom style="medium">
        <color rgb="FF0070C0"/>
      </bottom>
      <diagonal/>
    </border>
    <border>
      <left style="thin">
        <color theme="8"/>
      </left>
      <right style="thin">
        <color theme="8"/>
      </right>
      <top style="medium">
        <color rgb="FF0070C0"/>
      </top>
      <bottom style="medium">
        <color rgb="FF0070C0"/>
      </bottom>
      <diagonal/>
    </border>
    <border>
      <left style="medium">
        <color rgb="FF0070C0"/>
      </left>
      <right style="thin">
        <color theme="8"/>
      </right>
      <top style="medium">
        <color rgb="FF0070C0"/>
      </top>
      <bottom style="medium">
        <color rgb="FF0070C0"/>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medium">
        <color indexed="64"/>
      </left>
      <right/>
      <top/>
      <bottom style="medium">
        <color rgb="FF2E74B5"/>
      </bottom>
      <diagonal/>
    </border>
    <border>
      <left style="medium">
        <color rgb="FF2E74B5"/>
      </left>
      <right style="medium">
        <color indexed="64"/>
      </right>
      <top style="medium">
        <color rgb="FF2E74B5"/>
      </top>
      <bottom style="medium">
        <color rgb="FF2E74B5"/>
      </bottom>
      <diagonal/>
    </border>
    <border>
      <left/>
      <right style="medium">
        <color rgb="FF2E74B5"/>
      </right>
      <top style="medium">
        <color rgb="FF2E74B5"/>
      </top>
      <bottom style="thin">
        <color auto="1"/>
      </bottom>
      <diagonal/>
    </border>
    <border>
      <left/>
      <right/>
      <top style="medium">
        <color rgb="FF2E74B5"/>
      </top>
      <bottom style="thin">
        <color auto="1"/>
      </bottom>
      <diagonal/>
    </border>
    <border>
      <left style="medium">
        <color rgb="FF2E74B5"/>
      </left>
      <right/>
      <top style="medium">
        <color rgb="FF2E74B5"/>
      </top>
      <bottom style="thin">
        <color auto="1"/>
      </bottom>
      <diagonal/>
    </border>
    <border>
      <left/>
      <right/>
      <top/>
      <bottom style="thin">
        <color auto="1"/>
      </bottom>
      <diagonal/>
    </border>
    <border>
      <left/>
      <right style="medium">
        <color rgb="FF2E74B5"/>
      </right>
      <top style="medium">
        <color indexed="64"/>
      </top>
      <bottom style="medium">
        <color indexed="64"/>
      </bottom>
      <diagonal/>
    </border>
    <border>
      <left style="medium">
        <color rgb="FF2E74B5"/>
      </left>
      <right style="medium">
        <color rgb="FF2E74B5"/>
      </right>
      <top style="medium">
        <color rgb="FF2E74B5"/>
      </top>
      <bottom style="medium">
        <color rgb="FF0070C0"/>
      </bottom>
      <diagonal/>
    </border>
    <border>
      <left style="medium">
        <color rgb="FF0070C0"/>
      </left>
      <right style="medium">
        <color theme="4" tint="-0.249977111117893"/>
      </right>
      <top style="medium">
        <color rgb="FF0070C0"/>
      </top>
      <bottom style="medium">
        <color rgb="FF0070C0"/>
      </bottom>
      <diagonal/>
    </border>
    <border>
      <left style="medium">
        <color theme="4" tint="-0.249977111117893"/>
      </left>
      <right style="medium">
        <color theme="4" tint="-0.249977111117893"/>
      </right>
      <top style="medium">
        <color rgb="FF0070C0"/>
      </top>
      <bottom style="medium">
        <color rgb="FF0070C0"/>
      </bottom>
      <diagonal/>
    </border>
    <border>
      <left style="medium">
        <color theme="4" tint="-0.249977111117893"/>
      </left>
      <right style="medium">
        <color rgb="FF0070C0"/>
      </right>
      <top style="medium">
        <color rgb="FF0070C0"/>
      </top>
      <bottom style="medium">
        <color rgb="FF0070C0"/>
      </bottom>
      <diagonal/>
    </border>
    <border>
      <left style="medium">
        <color rgb="FF0070C0"/>
      </left>
      <right style="medium">
        <color rgb="FF0070C0"/>
      </right>
      <top/>
      <bottom style="medium">
        <color theme="4" tint="-0.249977111117893"/>
      </bottom>
      <diagonal/>
    </border>
    <border>
      <left style="medium">
        <color theme="4" tint="-0.249977111117893"/>
      </left>
      <right style="medium">
        <color theme="4" tint="-0.249977111117893"/>
      </right>
      <top/>
      <bottom style="medium">
        <color rgb="FF0070C0"/>
      </bottom>
      <diagonal/>
    </border>
    <border>
      <left style="medium">
        <color theme="4" tint="-0.249977111117893"/>
      </left>
      <right style="medium">
        <color theme="4" tint="-0.249977111117893"/>
      </right>
      <top/>
      <bottom style="medium">
        <color theme="4" tint="-0.249977111117893"/>
      </bottom>
      <diagonal/>
    </border>
    <border>
      <left style="medium">
        <color theme="4" tint="-0.249977111117893"/>
      </left>
      <right/>
      <top style="medium">
        <color theme="4" tint="-0.249977111117893"/>
      </top>
      <bottom style="medium">
        <color rgb="FF0070C0"/>
      </bottom>
      <diagonal/>
    </border>
    <border>
      <left style="medium">
        <color rgb="FF2E74B5"/>
      </left>
      <right/>
      <top style="medium">
        <color rgb="FF0070C0"/>
      </top>
      <bottom style="medium">
        <color rgb="FF2E74B5"/>
      </bottom>
      <diagonal/>
    </border>
    <border>
      <left/>
      <right/>
      <top style="medium">
        <color rgb="FF0070C0"/>
      </top>
      <bottom style="medium">
        <color rgb="FF2E74B5"/>
      </bottom>
      <diagonal/>
    </border>
    <border>
      <left/>
      <right style="medium">
        <color rgb="FF2E74B5"/>
      </right>
      <top style="medium">
        <color rgb="FF0070C0"/>
      </top>
      <bottom style="medium">
        <color rgb="FF2E74B5"/>
      </bottom>
      <diagonal/>
    </border>
    <border>
      <left style="medium">
        <color rgb="FF2E74B5"/>
      </left>
      <right style="medium">
        <color rgb="FF2E74B5"/>
      </right>
      <top style="medium">
        <color rgb="FF2E74B5"/>
      </top>
      <bottom style="medium">
        <color indexed="64"/>
      </bottom>
      <diagonal/>
    </border>
    <border>
      <left/>
      <right style="medium">
        <color rgb="FF2E74B5"/>
      </right>
      <top style="medium">
        <color rgb="FF2E74B5"/>
      </top>
      <bottom style="medium">
        <color indexed="64"/>
      </bottom>
      <diagonal/>
    </border>
    <border>
      <left style="medium">
        <color indexed="64"/>
      </left>
      <right style="medium">
        <color rgb="FF2E74B5"/>
      </right>
      <top style="medium">
        <color indexed="64"/>
      </top>
      <bottom/>
      <diagonal/>
    </border>
    <border>
      <left/>
      <right style="medium">
        <color rgb="FF2E74B5"/>
      </right>
      <top style="medium">
        <color indexed="64"/>
      </top>
      <bottom/>
      <diagonal/>
    </border>
  </borders>
  <cellStyleXfs count="11">
    <xf numFmtId="0" fontId="0" fillId="0" borderId="0"/>
    <xf numFmtId="0" fontId="13" fillId="31" borderId="2"/>
    <xf numFmtId="0" fontId="13" fillId="31" borderId="2"/>
    <xf numFmtId="9" fontId="13" fillId="31" borderId="2" applyFont="0" applyFill="0" applyBorder="0" applyAlignment="0" applyProtection="0"/>
    <xf numFmtId="43" fontId="13" fillId="31" borderId="2" applyFont="0" applyFill="0" applyBorder="0" applyAlignment="0" applyProtection="0"/>
    <xf numFmtId="168" fontId="13" fillId="31" borderId="2" applyFont="0" applyFill="0" applyBorder="0" applyAlignment="0" applyProtection="0"/>
    <xf numFmtId="0" fontId="98" fillId="31" borderId="2"/>
    <xf numFmtId="0" fontId="65" fillId="59" borderId="2" applyNumberFormat="0" applyBorder="0" applyAlignment="0" applyProtection="0"/>
    <xf numFmtId="0" fontId="14" fillId="31" borderId="2"/>
    <xf numFmtId="0" fontId="172" fillId="31" borderId="2"/>
    <xf numFmtId="172" fontId="13" fillId="31" borderId="2" applyFont="0" applyFill="0" applyBorder="0" applyAlignment="0" applyProtection="0"/>
  </cellStyleXfs>
  <cellXfs count="2347">
    <xf numFmtId="0" fontId="0" fillId="0" borderId="0" xfId="0"/>
    <xf numFmtId="0" fontId="0" fillId="2" borderId="0" xfId="0" applyFill="1" applyAlignment="1" applyProtection="1">
      <alignment wrapText="1"/>
      <protection locked="0"/>
    </xf>
    <xf numFmtId="0" fontId="3" fillId="7" borderId="3" xfId="0" applyFont="1" applyFill="1" applyBorder="1" applyAlignment="1">
      <alignment horizontal="left" vertical="center" wrapText="1"/>
    </xf>
    <xf numFmtId="0" fontId="3" fillId="16" borderId="3" xfId="0" applyFont="1" applyFill="1" applyBorder="1" applyAlignment="1">
      <alignment horizontal="left" vertical="center" wrapText="1"/>
    </xf>
    <xf numFmtId="0" fontId="4" fillId="19" borderId="3" xfId="0" applyFont="1" applyFill="1" applyBorder="1" applyAlignment="1">
      <alignment horizontal="left" vertical="center" wrapText="1"/>
    </xf>
    <xf numFmtId="164" fontId="4" fillId="20" borderId="4" xfId="0" applyNumberFormat="1" applyFont="1" applyFill="1" applyBorder="1" applyAlignment="1">
      <alignment horizontal="center" vertical="center" wrapText="1"/>
    </xf>
    <xf numFmtId="0" fontId="4" fillId="21" borderId="3" xfId="0" applyFont="1" applyFill="1" applyBorder="1" applyAlignment="1" applyProtection="1">
      <alignment horizontal="left" vertical="center" wrapText="1"/>
      <protection locked="0"/>
    </xf>
    <xf numFmtId="0" fontId="4" fillId="22" borderId="5" xfId="0" applyFont="1" applyFill="1" applyBorder="1" applyAlignment="1">
      <alignment horizontal="center" vertical="center" wrapText="1"/>
    </xf>
    <xf numFmtId="0" fontId="4" fillId="23" borderId="3" xfId="0" applyFont="1" applyFill="1" applyBorder="1" applyAlignment="1">
      <alignment horizontal="right" vertical="center" wrapText="1"/>
    </xf>
    <xf numFmtId="0" fontId="3" fillId="24" borderId="3" xfId="0" applyFont="1" applyFill="1" applyBorder="1" applyAlignment="1">
      <alignment horizontal="center" vertical="center" wrapText="1"/>
    </xf>
    <xf numFmtId="0" fontId="6" fillId="26" borderId="3" xfId="0" applyFont="1" applyFill="1" applyBorder="1" applyAlignment="1">
      <alignment horizontal="left" vertical="center" wrapText="1"/>
    </xf>
    <xf numFmtId="0" fontId="7" fillId="29" borderId="3" xfId="0" applyFont="1" applyFill="1" applyBorder="1" applyAlignment="1">
      <alignment horizontal="left" vertical="center" wrapText="1"/>
    </xf>
    <xf numFmtId="0" fontId="0" fillId="32" borderId="4" xfId="0" applyFill="1" applyBorder="1" applyAlignment="1" applyProtection="1">
      <alignment wrapText="1"/>
      <protection locked="0"/>
    </xf>
    <xf numFmtId="164" fontId="3" fillId="33" borderId="4" xfId="0" applyNumberFormat="1" applyFont="1" applyFill="1" applyBorder="1" applyAlignment="1">
      <alignment horizontal="center" vertical="center" wrapText="1"/>
    </xf>
    <xf numFmtId="0" fontId="0" fillId="34" borderId="5" xfId="0" applyFill="1" applyBorder="1" applyAlignment="1" applyProtection="1">
      <alignment wrapText="1"/>
      <protection locked="0"/>
    </xf>
    <xf numFmtId="0" fontId="3" fillId="35" borderId="5" xfId="0" applyFont="1" applyFill="1" applyBorder="1" applyAlignment="1">
      <alignment horizontal="center" vertical="center" wrapText="1"/>
    </xf>
    <xf numFmtId="0" fontId="9" fillId="38" borderId="3" xfId="0" applyFont="1" applyFill="1" applyBorder="1" applyAlignment="1">
      <alignment horizontal="left" vertical="center" wrapText="1"/>
    </xf>
    <xf numFmtId="3" fontId="9" fillId="39" borderId="3" xfId="0" applyNumberFormat="1" applyFont="1" applyFill="1" applyBorder="1" applyAlignment="1">
      <alignment horizontal="right" vertical="center" wrapText="1"/>
    </xf>
    <xf numFmtId="0" fontId="10" fillId="40" borderId="3" xfId="0" applyFont="1" applyFill="1" applyBorder="1" applyAlignment="1">
      <alignment horizontal="center" vertical="center" wrapText="1"/>
    </xf>
    <xf numFmtId="0" fontId="9" fillId="41" borderId="3" xfId="0" applyFont="1" applyFill="1" applyBorder="1" applyAlignment="1">
      <alignment horizontal="right" vertical="center" wrapText="1"/>
    </xf>
    <xf numFmtId="0" fontId="4" fillId="42" borderId="3" xfId="0" applyFont="1" applyFill="1" applyBorder="1" applyAlignment="1">
      <alignment horizontal="left" vertical="center" wrapText="1"/>
    </xf>
    <xf numFmtId="0" fontId="11" fillId="43" borderId="3" xfId="0" applyFont="1" applyFill="1" applyBorder="1" applyAlignment="1">
      <alignment horizontal="left" vertical="center" wrapText="1"/>
    </xf>
    <xf numFmtId="3" fontId="3" fillId="44" borderId="3" xfId="0" applyNumberFormat="1" applyFont="1" applyFill="1" applyBorder="1" applyAlignment="1">
      <alignment horizontal="right" vertical="center" wrapText="1"/>
    </xf>
    <xf numFmtId="3" fontId="4" fillId="45" borderId="3" xfId="0" applyNumberFormat="1" applyFont="1" applyFill="1" applyBorder="1" applyAlignment="1">
      <alignment horizontal="right" vertical="center" wrapText="1"/>
    </xf>
    <xf numFmtId="3" fontId="4" fillId="46" borderId="4" xfId="0" applyNumberFormat="1" applyFont="1" applyFill="1" applyBorder="1" applyAlignment="1">
      <alignment horizontal="right" vertical="center" wrapText="1"/>
    </xf>
    <xf numFmtId="0" fontId="7" fillId="47" borderId="1" xfId="0" applyFont="1" applyFill="1" applyBorder="1" applyAlignment="1">
      <alignment horizontal="left" vertical="center" wrapText="1"/>
    </xf>
    <xf numFmtId="0" fontId="12" fillId="48" borderId="4" xfId="0" applyFont="1" applyFill="1" applyBorder="1" applyAlignment="1">
      <alignment horizontal="center" wrapText="1"/>
    </xf>
    <xf numFmtId="0" fontId="12" fillId="49" borderId="4" xfId="0" applyFont="1" applyFill="1" applyBorder="1" applyAlignment="1">
      <alignment horizontal="left" wrapText="1"/>
    </xf>
    <xf numFmtId="0" fontId="3" fillId="50" borderId="1" xfId="0" applyFont="1" applyFill="1" applyBorder="1" applyAlignment="1">
      <alignment horizontal="left" vertical="center" wrapText="1"/>
    </xf>
    <xf numFmtId="0" fontId="12" fillId="51" borderId="6" xfId="0" applyFont="1" applyFill="1" applyBorder="1" applyAlignment="1">
      <alignment horizontal="center" vertical="center" wrapText="1"/>
    </xf>
    <xf numFmtId="0" fontId="12" fillId="52" borderId="5" xfId="0" applyFont="1" applyFill="1" applyBorder="1" applyAlignment="1">
      <alignment horizontal="left" vertical="center" wrapText="1"/>
    </xf>
    <xf numFmtId="0" fontId="13" fillId="31" borderId="2" xfId="1"/>
    <xf numFmtId="0" fontId="7" fillId="52" borderId="3" xfId="1" applyFont="1" applyFill="1" applyBorder="1" applyAlignment="1">
      <alignment horizontal="left" vertical="center" wrapText="1"/>
    </xf>
    <xf numFmtId="0" fontId="12" fillId="52" borderId="5" xfId="1" applyFont="1" applyFill="1" applyBorder="1" applyAlignment="1">
      <alignment horizontal="left" vertical="center" wrapText="1"/>
    </xf>
    <xf numFmtId="0" fontId="13" fillId="31" borderId="2" xfId="1" applyAlignment="1" applyProtection="1">
      <alignment wrapText="1"/>
      <protection locked="0"/>
    </xf>
    <xf numFmtId="0" fontId="12" fillId="52" borderId="6" xfId="1" applyFont="1" applyFill="1" applyBorder="1" applyAlignment="1">
      <alignment horizontal="center" vertical="center" wrapText="1"/>
    </xf>
    <xf numFmtId="0" fontId="12" fillId="52" borderId="4" xfId="1" applyFont="1" applyFill="1" applyBorder="1" applyAlignment="1">
      <alignment horizontal="left" wrapText="1"/>
    </xf>
    <xf numFmtId="0" fontId="3" fillId="52" borderId="2" xfId="1" applyFont="1" applyFill="1" applyAlignment="1">
      <alignment horizontal="left" vertical="center" wrapText="1"/>
    </xf>
    <xf numFmtId="0" fontId="12" fillId="52" borderId="4" xfId="1" applyFont="1" applyFill="1" applyBorder="1" applyAlignment="1">
      <alignment horizontal="center" wrapText="1"/>
    </xf>
    <xf numFmtId="0" fontId="7" fillId="52" borderId="2" xfId="1" applyFont="1" applyFill="1" applyAlignment="1">
      <alignment horizontal="left" vertical="center" wrapText="1"/>
    </xf>
    <xf numFmtId="3" fontId="4" fillId="52" borderId="3" xfId="1" applyNumberFormat="1" applyFont="1" applyFill="1" applyBorder="1" applyAlignment="1">
      <alignment horizontal="right" vertical="center" wrapText="1"/>
    </xf>
    <xf numFmtId="0" fontId="4" fillId="52" borderId="3" xfId="1" applyFont="1" applyFill="1" applyBorder="1" applyAlignment="1">
      <alignment horizontal="left" vertical="center" wrapText="1"/>
    </xf>
    <xf numFmtId="3" fontId="4" fillId="52" borderId="4" xfId="1" applyNumberFormat="1" applyFont="1" applyFill="1" applyBorder="1" applyAlignment="1">
      <alignment horizontal="right" vertical="center" wrapText="1"/>
    </xf>
    <xf numFmtId="3" fontId="3" fillId="44" borderId="3" xfId="1" applyNumberFormat="1" applyFont="1" applyFill="1" applyBorder="1" applyAlignment="1">
      <alignment horizontal="right" vertical="center" wrapText="1"/>
    </xf>
    <xf numFmtId="0" fontId="3" fillId="44" borderId="3" xfId="1" applyFont="1" applyFill="1" applyBorder="1" applyAlignment="1">
      <alignment horizontal="left" vertical="center" wrapText="1"/>
    </xf>
    <xf numFmtId="0" fontId="11" fillId="43" borderId="3" xfId="1" applyFont="1" applyFill="1" applyBorder="1" applyAlignment="1">
      <alignment horizontal="left" vertical="center" wrapText="1"/>
    </xf>
    <xf numFmtId="0" fontId="4" fillId="43" borderId="3" xfId="1" applyFont="1" applyFill="1" applyBorder="1" applyAlignment="1">
      <alignment horizontal="left" vertical="center" wrapText="1"/>
    </xf>
    <xf numFmtId="3" fontId="9" fillId="52" borderId="3" xfId="1" applyNumberFormat="1" applyFont="1" applyFill="1" applyBorder="1" applyAlignment="1">
      <alignment horizontal="right" vertical="center" wrapText="1"/>
    </xf>
    <xf numFmtId="0" fontId="10" fillId="52" borderId="3" xfId="1" applyFont="1" applyFill="1" applyBorder="1" applyAlignment="1">
      <alignment horizontal="center" vertical="center" wrapText="1"/>
    </xf>
    <xf numFmtId="0" fontId="9" fillId="52" borderId="3" xfId="1" applyFont="1" applyFill="1" applyBorder="1" applyAlignment="1">
      <alignment horizontal="left" vertical="center" wrapText="1"/>
    </xf>
    <xf numFmtId="0" fontId="3" fillId="52" borderId="5" xfId="1" applyFont="1" applyFill="1" applyBorder="1" applyAlignment="1">
      <alignment horizontal="center" vertical="center" wrapText="1"/>
    </xf>
    <xf numFmtId="0" fontId="13" fillId="52" borderId="5" xfId="1" applyFill="1" applyBorder="1" applyAlignment="1" applyProtection="1">
      <alignment wrapText="1"/>
      <protection locked="0"/>
    </xf>
    <xf numFmtId="164" fontId="3" fillId="52" borderId="4" xfId="1" applyNumberFormat="1" applyFont="1" applyFill="1" applyBorder="1" applyAlignment="1">
      <alignment horizontal="center" vertical="center" wrapText="1"/>
    </xf>
    <xf numFmtId="0" fontId="13" fillId="52" borderId="4" xfId="1" applyFill="1" applyBorder="1" applyAlignment="1" applyProtection="1">
      <alignment wrapText="1"/>
      <protection locked="0"/>
    </xf>
    <xf numFmtId="0" fontId="4" fillId="52" borderId="3" xfId="1" applyFont="1" applyFill="1" applyBorder="1" applyAlignment="1">
      <alignment horizontal="right" vertical="center" wrapText="1"/>
    </xf>
    <xf numFmtId="0" fontId="6" fillId="44" borderId="3" xfId="1" applyFont="1" applyFill="1" applyBorder="1" applyAlignment="1">
      <alignment horizontal="left" vertical="center" wrapText="1"/>
    </xf>
    <xf numFmtId="0" fontId="3" fillId="44" borderId="3" xfId="1" applyFont="1" applyFill="1" applyBorder="1" applyAlignment="1">
      <alignment horizontal="center" vertical="center" wrapText="1"/>
    </xf>
    <xf numFmtId="0" fontId="4" fillId="52" borderId="5" xfId="1" applyFont="1" applyFill="1" applyBorder="1" applyAlignment="1">
      <alignment horizontal="center" vertical="center" wrapText="1"/>
    </xf>
    <xf numFmtId="0" fontId="4" fillId="52" borderId="3" xfId="1" applyFont="1" applyFill="1" applyBorder="1" applyAlignment="1" applyProtection="1">
      <alignment horizontal="left" vertical="center" wrapText="1"/>
      <protection locked="0"/>
    </xf>
    <xf numFmtId="164" fontId="4" fillId="52" borderId="4" xfId="1" applyNumberFormat="1" applyFont="1" applyFill="1" applyBorder="1" applyAlignment="1">
      <alignment horizontal="center" vertical="center" wrapText="1"/>
    </xf>
    <xf numFmtId="0" fontId="3" fillId="52" borderId="3" xfId="1" applyFont="1" applyFill="1" applyBorder="1" applyAlignment="1">
      <alignment horizontal="left" vertical="center" wrapText="1"/>
    </xf>
    <xf numFmtId="0" fontId="9" fillId="52" borderId="3" xfId="1" applyFont="1" applyFill="1" applyBorder="1" applyAlignment="1">
      <alignment horizontal="right" vertical="center" wrapText="1"/>
    </xf>
    <xf numFmtId="0" fontId="4" fillId="52" borderId="4" xfId="1" applyFont="1" applyFill="1" applyBorder="1" applyAlignment="1">
      <alignment horizontal="right" vertical="center" wrapText="1"/>
    </xf>
    <xf numFmtId="0" fontId="14" fillId="31" borderId="2" xfId="1" applyFont="1"/>
    <xf numFmtId="0" fontId="16" fillId="31" borderId="2" xfId="1" applyFont="1"/>
    <xf numFmtId="0" fontId="16" fillId="31" borderId="2" xfId="1" applyFont="1" applyAlignment="1">
      <alignment horizontal="center" vertical="center" wrapText="1"/>
    </xf>
    <xf numFmtId="0" fontId="17" fillId="31" borderId="2" xfId="1" applyFont="1"/>
    <xf numFmtId="0" fontId="16" fillId="31" borderId="10" xfId="1" applyFont="1" applyBorder="1" applyAlignment="1">
      <alignment horizontal="center"/>
    </xf>
    <xf numFmtId="0" fontId="16" fillId="31" borderId="12" xfId="1" applyFont="1" applyBorder="1"/>
    <xf numFmtId="0" fontId="16" fillId="31" borderId="13" xfId="1" applyFont="1" applyBorder="1"/>
    <xf numFmtId="0" fontId="16" fillId="31" borderId="15" xfId="1" applyFont="1" applyBorder="1"/>
    <xf numFmtId="0" fontId="16" fillId="31" borderId="16" xfId="1" applyFont="1" applyBorder="1" applyAlignment="1">
      <alignment horizontal="center"/>
    </xf>
    <xf numFmtId="0" fontId="16" fillId="31" borderId="18" xfId="1" applyFont="1" applyBorder="1" applyAlignment="1">
      <alignment horizontal="center"/>
    </xf>
    <xf numFmtId="0" fontId="16" fillId="31" borderId="19" xfId="1" applyFont="1" applyBorder="1" applyAlignment="1">
      <alignment horizontal="center"/>
    </xf>
    <xf numFmtId="0" fontId="16" fillId="31" borderId="20" xfId="1" applyFont="1" applyBorder="1"/>
    <xf numFmtId="3" fontId="18" fillId="31" borderId="2" xfId="1" applyNumberFormat="1" applyFont="1" applyAlignment="1">
      <alignment horizontal="center" vertical="center"/>
    </xf>
    <xf numFmtId="0" fontId="17" fillId="31" borderId="2" xfId="1" applyFont="1" applyAlignment="1">
      <alignment horizontal="left" vertical="center" wrapText="1" indent="1"/>
    </xf>
    <xf numFmtId="3" fontId="17" fillId="53" borderId="21" xfId="1" applyNumberFormat="1" applyFont="1" applyFill="1" applyBorder="1" applyAlignment="1">
      <alignment horizontal="center" vertical="center"/>
    </xf>
    <xf numFmtId="0" fontId="19" fillId="53" borderId="22" xfId="1" applyFont="1" applyFill="1" applyBorder="1" applyAlignment="1">
      <alignment vertical="center" wrapText="1"/>
    </xf>
    <xf numFmtId="3" fontId="18" fillId="31" borderId="23" xfId="1" applyNumberFormat="1" applyFont="1" applyBorder="1" applyAlignment="1">
      <alignment horizontal="center" vertical="center"/>
    </xf>
    <xf numFmtId="0" fontId="20" fillId="31" borderId="24" xfId="1" applyFont="1" applyBorder="1" applyAlignment="1">
      <alignment horizontal="left" vertical="center" wrapText="1" indent="1"/>
    </xf>
    <xf numFmtId="3" fontId="17" fillId="31" borderId="23" xfId="1" applyNumberFormat="1" applyFont="1" applyBorder="1" applyAlignment="1">
      <alignment horizontal="center" vertical="center"/>
    </xf>
    <xf numFmtId="0" fontId="18" fillId="31" borderId="24" xfId="1" applyFont="1" applyBorder="1" applyAlignment="1">
      <alignment horizontal="left" vertical="center" wrapText="1" indent="1"/>
    </xf>
    <xf numFmtId="3" fontId="17" fillId="31" borderId="25" xfId="1" applyNumberFormat="1" applyFont="1" applyBorder="1" applyAlignment="1">
      <alignment horizontal="center" vertical="center"/>
    </xf>
    <xf numFmtId="3" fontId="20" fillId="31" borderId="23" xfId="1" applyNumberFormat="1" applyFont="1" applyBorder="1" applyAlignment="1">
      <alignment horizontal="center" vertical="center"/>
    </xf>
    <xf numFmtId="3" fontId="14" fillId="31" borderId="2" xfId="1" applyNumberFormat="1" applyFont="1"/>
    <xf numFmtId="3" fontId="17" fillId="54" borderId="23" xfId="1" applyNumberFormat="1" applyFont="1" applyFill="1" applyBorder="1" applyAlignment="1">
      <alignment horizontal="center" vertical="center"/>
    </xf>
    <xf numFmtId="0" fontId="17" fillId="54" borderId="24" xfId="1" applyFont="1" applyFill="1" applyBorder="1" applyAlignment="1">
      <alignment vertical="center" wrapText="1"/>
    </xf>
    <xf numFmtId="3" fontId="17" fillId="53" borderId="23" xfId="1" applyNumberFormat="1" applyFont="1" applyFill="1" applyBorder="1" applyAlignment="1">
      <alignment horizontal="center" vertical="center"/>
    </xf>
    <xf numFmtId="0" fontId="19" fillId="53" borderId="24" xfId="1" applyFont="1" applyFill="1" applyBorder="1" applyAlignment="1">
      <alignment vertical="center" wrapText="1"/>
    </xf>
    <xf numFmtId="0" fontId="17" fillId="31" borderId="26" xfId="1" applyFont="1" applyBorder="1" applyAlignment="1">
      <alignment horizontal="left" vertical="center" wrapText="1" indent="1"/>
    </xf>
    <xf numFmtId="0" fontId="20" fillId="31" borderId="26" xfId="1" applyFont="1" applyBorder="1" applyAlignment="1">
      <alignment horizontal="left" vertical="center" wrapText="1" indent="1"/>
    </xf>
    <xf numFmtId="3" fontId="18" fillId="55" borderId="26" xfId="1" applyNumberFormat="1" applyFont="1" applyFill="1" applyBorder="1" applyAlignment="1">
      <alignment horizontal="center" vertical="center" wrapText="1"/>
    </xf>
    <xf numFmtId="0" fontId="18" fillId="31" borderId="26" xfId="1" applyFont="1" applyBorder="1" applyAlignment="1">
      <alignment horizontal="left" vertical="center" wrapText="1" indent="1"/>
    </xf>
    <xf numFmtId="3" fontId="20" fillId="55" borderId="23" xfId="1" applyNumberFormat="1" applyFont="1" applyFill="1" applyBorder="1" applyAlignment="1">
      <alignment horizontal="center" vertical="center"/>
    </xf>
    <xf numFmtId="165" fontId="18" fillId="55" borderId="23" xfId="1" applyNumberFormat="1" applyFont="1" applyFill="1" applyBorder="1" applyAlignment="1">
      <alignment horizontal="center" vertical="center"/>
    </xf>
    <xf numFmtId="0" fontId="18" fillId="55" borderId="26" xfId="1" applyFont="1" applyFill="1" applyBorder="1" applyAlignment="1">
      <alignment horizontal="center" vertical="center" wrapText="1"/>
    </xf>
    <xf numFmtId="0" fontId="18" fillId="55" borderId="26" xfId="1" applyFont="1" applyFill="1" applyBorder="1" applyAlignment="1">
      <alignment horizontal="left" vertical="center" wrapText="1"/>
    </xf>
    <xf numFmtId="3" fontId="18" fillId="55" borderId="23" xfId="1" applyNumberFormat="1" applyFont="1" applyFill="1" applyBorder="1" applyAlignment="1">
      <alignment horizontal="center" vertical="center"/>
    </xf>
    <xf numFmtId="0" fontId="17" fillId="55" borderId="23" xfId="1" applyFont="1" applyFill="1" applyBorder="1" applyAlignment="1">
      <alignment horizontal="center" vertical="center" wrapText="1"/>
    </xf>
    <xf numFmtId="0" fontId="17" fillId="55" borderId="30" xfId="1" applyFont="1" applyFill="1" applyBorder="1" applyAlignment="1">
      <alignment horizontal="center" vertical="center" wrapText="1"/>
    </xf>
    <xf numFmtId="0" fontId="17" fillId="55" borderId="31" xfId="1" applyFont="1" applyFill="1" applyBorder="1" applyAlignment="1">
      <alignment horizontal="center" vertical="center" wrapText="1"/>
    </xf>
    <xf numFmtId="0" fontId="18" fillId="55" borderId="32" xfId="1" applyFont="1" applyFill="1" applyBorder="1" applyAlignment="1">
      <alignment horizontal="center" vertical="center" wrapText="1"/>
    </xf>
    <xf numFmtId="9" fontId="19" fillId="54" borderId="34" xfId="1" applyNumberFormat="1" applyFont="1" applyFill="1" applyBorder="1" applyAlignment="1">
      <alignment horizontal="center" vertical="center" wrapText="1"/>
    </xf>
    <xf numFmtId="0" fontId="19" fillId="54" borderId="29" xfId="1" applyFont="1" applyFill="1" applyBorder="1" applyAlignment="1">
      <alignment horizontal="center" vertical="center" wrapText="1"/>
    </xf>
    <xf numFmtId="0" fontId="19" fillId="54" borderId="24" xfId="1" applyFont="1" applyFill="1" applyBorder="1" applyAlignment="1">
      <alignment horizontal="left" vertical="center" wrapText="1"/>
    </xf>
    <xf numFmtId="0" fontId="18" fillId="54" borderId="26" xfId="1" applyFont="1" applyFill="1" applyBorder="1" applyAlignment="1">
      <alignment horizontal="left" vertical="center" wrapText="1"/>
    </xf>
    <xf numFmtId="0" fontId="14" fillId="55" borderId="2" xfId="1" applyFont="1" applyFill="1"/>
    <xf numFmtId="3" fontId="18" fillId="55" borderId="35" xfId="1" applyNumberFormat="1" applyFont="1" applyFill="1" applyBorder="1" applyAlignment="1">
      <alignment horizontal="center" vertical="center" wrapText="1"/>
    </xf>
    <xf numFmtId="3" fontId="20" fillId="31" borderId="25" xfId="1" applyNumberFormat="1" applyFont="1" applyBorder="1" applyAlignment="1">
      <alignment horizontal="center" vertical="center"/>
    </xf>
    <xf numFmtId="9" fontId="19" fillId="54" borderId="29" xfId="1" applyNumberFormat="1" applyFont="1" applyFill="1" applyBorder="1" applyAlignment="1">
      <alignment horizontal="center" vertical="center" wrapText="1"/>
    </xf>
    <xf numFmtId="3" fontId="17" fillId="53" borderId="31" xfId="1" applyNumberFormat="1" applyFont="1" applyFill="1" applyBorder="1" applyAlignment="1">
      <alignment horizontal="center" vertical="center"/>
    </xf>
    <xf numFmtId="0" fontId="19" fillId="53" borderId="36" xfId="1" applyFont="1" applyFill="1" applyBorder="1" applyAlignment="1">
      <alignment vertical="center" wrapText="1"/>
    </xf>
    <xf numFmtId="0" fontId="14" fillId="56" borderId="2" xfId="1" applyFont="1" applyFill="1"/>
    <xf numFmtId="0" fontId="21" fillId="55" borderId="37" xfId="1" applyFont="1" applyFill="1" applyBorder="1" applyAlignment="1">
      <alignment horizontal="left" vertical="center" wrapText="1" indent="1"/>
    </xf>
    <xf numFmtId="3" fontId="18" fillId="55" borderId="25" xfId="1" applyNumberFormat="1" applyFont="1" applyFill="1" applyBorder="1" applyAlignment="1">
      <alignment horizontal="center" vertical="center"/>
    </xf>
    <xf numFmtId="0" fontId="20" fillId="55" borderId="24" xfId="1" applyFont="1" applyFill="1" applyBorder="1" applyAlignment="1">
      <alignment horizontal="left" vertical="center" wrapText="1" indent="1"/>
    </xf>
    <xf numFmtId="3" fontId="20" fillId="55" borderId="25" xfId="1" applyNumberFormat="1" applyFont="1" applyFill="1" applyBorder="1" applyAlignment="1">
      <alignment horizontal="center" vertical="center"/>
    </xf>
    <xf numFmtId="0" fontId="18" fillId="55" borderId="24" xfId="1" applyFont="1" applyFill="1" applyBorder="1" applyAlignment="1">
      <alignment horizontal="left" vertical="center" wrapText="1" indent="1"/>
    </xf>
    <xf numFmtId="3" fontId="18" fillId="31" borderId="25" xfId="1" applyNumberFormat="1" applyFont="1" applyBorder="1" applyAlignment="1">
      <alignment horizontal="center" vertical="center"/>
    </xf>
    <xf numFmtId="0" fontId="17" fillId="55" borderId="25" xfId="1" applyFont="1" applyFill="1" applyBorder="1" applyAlignment="1">
      <alignment horizontal="center" vertical="center" wrapText="1"/>
    </xf>
    <xf numFmtId="165" fontId="18" fillId="55" borderId="25" xfId="1" applyNumberFormat="1" applyFont="1" applyFill="1" applyBorder="1" applyAlignment="1">
      <alignment horizontal="center" vertical="center"/>
    </xf>
    <xf numFmtId="0" fontId="18" fillId="55" borderId="24" xfId="1" applyFont="1" applyFill="1" applyBorder="1" applyAlignment="1">
      <alignment horizontal="left" vertical="center" wrapText="1"/>
    </xf>
    <xf numFmtId="0" fontId="19" fillId="54" borderId="26" xfId="1" applyFont="1" applyFill="1" applyBorder="1" applyAlignment="1">
      <alignment horizontal="center" vertical="center" wrapText="1"/>
    </xf>
    <xf numFmtId="0" fontId="21" fillId="31" borderId="37" xfId="1" applyFont="1" applyBorder="1" applyAlignment="1">
      <alignment horizontal="left" vertical="center" wrapText="1" indent="1"/>
    </xf>
    <xf numFmtId="3" fontId="18" fillId="31" borderId="26" xfId="1" applyNumberFormat="1" applyFont="1" applyBorder="1" applyAlignment="1">
      <alignment horizontal="center" vertical="center" wrapText="1"/>
    </xf>
    <xf numFmtId="0" fontId="18" fillId="31" borderId="26" xfId="1" applyFont="1" applyBorder="1" applyAlignment="1">
      <alignment horizontal="center" vertical="center" wrapText="1"/>
    </xf>
    <xf numFmtId="3" fontId="17" fillId="53" borderId="25" xfId="1" applyNumberFormat="1" applyFont="1" applyFill="1" applyBorder="1" applyAlignment="1">
      <alignment horizontal="center" vertical="center"/>
    </xf>
    <xf numFmtId="0" fontId="21" fillId="55" borderId="36" xfId="1" applyFont="1" applyFill="1" applyBorder="1" applyAlignment="1">
      <alignment horizontal="left" vertical="center" wrapText="1" indent="1"/>
    </xf>
    <xf numFmtId="165" fontId="18" fillId="55" borderId="43" xfId="1" applyNumberFormat="1" applyFont="1" applyFill="1" applyBorder="1" applyAlignment="1">
      <alignment horizontal="center" vertical="center"/>
    </xf>
    <xf numFmtId="165" fontId="18" fillId="55" borderId="21" xfId="1" applyNumberFormat="1" applyFont="1" applyFill="1" applyBorder="1" applyAlignment="1">
      <alignment horizontal="center" vertical="center"/>
    </xf>
    <xf numFmtId="0" fontId="18" fillId="55" borderId="44" xfId="1" applyFont="1" applyFill="1" applyBorder="1" applyAlignment="1">
      <alignment horizontal="center" vertical="center" wrapText="1"/>
    </xf>
    <xf numFmtId="0" fontId="18" fillId="55" borderId="22" xfId="1" applyFont="1" applyFill="1" applyBorder="1" applyAlignment="1">
      <alignment horizontal="left" vertical="center" wrapText="1"/>
    </xf>
    <xf numFmtId="3" fontId="22" fillId="31" borderId="26" xfId="1" applyNumberFormat="1" applyFont="1" applyBorder="1" applyAlignment="1">
      <alignment horizontal="center" vertical="center" wrapText="1"/>
    </xf>
    <xf numFmtId="0" fontId="18" fillId="31" borderId="24" xfId="1" applyFont="1" applyBorder="1" applyAlignment="1">
      <alignment horizontal="left" vertical="center" wrapText="1"/>
    </xf>
    <xf numFmtId="0" fontId="24" fillId="53" borderId="47" xfId="2" applyFont="1" applyFill="1" applyBorder="1" applyAlignment="1">
      <alignment vertical="center" wrapText="1"/>
    </xf>
    <xf numFmtId="0" fontId="18" fillId="55" borderId="23" xfId="1" applyFont="1" applyFill="1" applyBorder="1" applyAlignment="1">
      <alignment horizontal="center" vertical="center"/>
    </xf>
    <xf numFmtId="1" fontId="18" fillId="55" borderId="23" xfId="1" applyNumberFormat="1" applyFont="1" applyFill="1" applyBorder="1" applyAlignment="1">
      <alignment horizontal="center" vertical="center"/>
    </xf>
    <xf numFmtId="1" fontId="18" fillId="55" borderId="23" xfId="3" applyNumberFormat="1" applyFont="1" applyFill="1" applyBorder="1" applyAlignment="1">
      <alignment horizontal="center" vertical="center"/>
    </xf>
    <xf numFmtId="10" fontId="18" fillId="55" borderId="23" xfId="1" applyNumberFormat="1" applyFont="1" applyFill="1" applyBorder="1" applyAlignment="1">
      <alignment horizontal="center" vertical="center"/>
    </xf>
    <xf numFmtId="1" fontId="18" fillId="31" borderId="23" xfId="1" applyNumberFormat="1" applyFont="1" applyBorder="1" applyAlignment="1">
      <alignment horizontal="center" vertical="center"/>
    </xf>
    <xf numFmtId="10" fontId="22" fillId="31" borderId="26" xfId="1" applyNumberFormat="1" applyFont="1" applyBorder="1" applyAlignment="1">
      <alignment horizontal="center" vertical="center" wrapText="1"/>
    </xf>
    <xf numFmtId="9" fontId="18" fillId="31" borderId="23" xfId="1" applyNumberFormat="1" applyFont="1" applyBorder="1" applyAlignment="1">
      <alignment horizontal="center" vertical="center"/>
    </xf>
    <xf numFmtId="0" fontId="18" fillId="55" borderId="25" xfId="1" applyFont="1" applyFill="1" applyBorder="1" applyAlignment="1">
      <alignment horizontal="center" vertical="center" wrapText="1"/>
    </xf>
    <xf numFmtId="0" fontId="18" fillId="55" borderId="23" xfId="1" applyFont="1" applyFill="1" applyBorder="1" applyAlignment="1">
      <alignment horizontal="center" vertical="center" wrapText="1"/>
    </xf>
    <xf numFmtId="0" fontId="18" fillId="55" borderId="31" xfId="1" applyFont="1" applyFill="1" applyBorder="1" applyAlignment="1">
      <alignment horizontal="center" vertical="center" wrapText="1"/>
    </xf>
    <xf numFmtId="0" fontId="18" fillId="55" borderId="30" xfId="1" applyFont="1" applyFill="1" applyBorder="1" applyAlignment="1">
      <alignment horizontal="center" vertical="center" wrapText="1"/>
    </xf>
    <xf numFmtId="0" fontId="17" fillId="54" borderId="48" xfId="1" applyFont="1" applyFill="1" applyBorder="1" applyAlignment="1">
      <alignment horizontal="center" vertical="center" wrapText="1"/>
    </xf>
    <xf numFmtId="0" fontId="17" fillId="55" borderId="48" xfId="1" applyFont="1" applyFill="1" applyBorder="1" applyAlignment="1">
      <alignment horizontal="left" vertical="center" wrapText="1"/>
    </xf>
    <xf numFmtId="0" fontId="18" fillId="55" borderId="40" xfId="1" applyFont="1" applyFill="1" applyBorder="1" applyAlignment="1">
      <alignment horizontal="center" vertical="center"/>
    </xf>
    <xf numFmtId="0" fontId="18" fillId="55" borderId="41" xfId="1" applyFont="1" applyFill="1" applyBorder="1" applyAlignment="1">
      <alignment vertical="center"/>
    </xf>
    <xf numFmtId="0" fontId="18" fillId="55" borderId="49" xfId="1" applyFont="1" applyFill="1" applyBorder="1" applyAlignment="1">
      <alignment vertical="center"/>
    </xf>
    <xf numFmtId="0" fontId="17" fillId="55" borderId="50" xfId="1" applyFont="1" applyFill="1" applyBorder="1" applyAlignment="1">
      <alignment horizontal="left" vertical="center" wrapText="1"/>
    </xf>
    <xf numFmtId="0" fontId="26" fillId="31" borderId="2" xfId="1" applyFont="1" applyAlignment="1">
      <alignment horizontal="center"/>
    </xf>
    <xf numFmtId="0" fontId="13" fillId="31" borderId="2" xfId="2"/>
    <xf numFmtId="0" fontId="28" fillId="31" borderId="2" xfId="2" applyFont="1"/>
    <xf numFmtId="0" fontId="31" fillId="31" borderId="2" xfId="2" applyFont="1" applyAlignment="1">
      <alignment wrapText="1"/>
    </xf>
    <xf numFmtId="0" fontId="32" fillId="31" borderId="2" xfId="2" applyFont="1" applyAlignment="1">
      <alignment horizontal="center" vertical="center" wrapText="1"/>
    </xf>
    <xf numFmtId="0" fontId="31" fillId="31" borderId="2" xfId="2" applyFont="1" applyAlignment="1">
      <alignment horizontal="left" wrapText="1"/>
    </xf>
    <xf numFmtId="0" fontId="32" fillId="31" borderId="2" xfId="2" applyFont="1"/>
    <xf numFmtId="0" fontId="33" fillId="53" borderId="57" xfId="2" applyFont="1" applyFill="1" applyBorder="1"/>
    <xf numFmtId="0" fontId="32" fillId="31" borderId="10" xfId="2" applyFont="1" applyBorder="1"/>
    <xf numFmtId="0" fontId="32" fillId="31" borderId="12" xfId="2" applyFont="1" applyBorder="1"/>
    <xf numFmtId="0" fontId="32" fillId="31" borderId="13" xfId="2" applyFont="1" applyBorder="1"/>
    <xf numFmtId="0" fontId="32" fillId="31" borderId="15" xfId="2" applyFont="1" applyBorder="1"/>
    <xf numFmtId="0" fontId="32" fillId="55" borderId="19" xfId="2" applyFont="1" applyFill="1" applyBorder="1"/>
    <xf numFmtId="0" fontId="32" fillId="31" borderId="20" xfId="2" applyFont="1" applyBorder="1"/>
    <xf numFmtId="0" fontId="32" fillId="31" borderId="19" xfId="2" applyFont="1" applyBorder="1"/>
    <xf numFmtId="3" fontId="34" fillId="31" borderId="2" xfId="2" applyNumberFormat="1" applyFont="1" applyAlignment="1">
      <alignment horizontal="center" vertical="center"/>
    </xf>
    <xf numFmtId="0" fontId="32" fillId="31" borderId="2" xfId="2" applyFont="1" applyAlignment="1">
      <alignment horizontal="left" vertical="center" wrapText="1" indent="1"/>
    </xf>
    <xf numFmtId="3" fontId="34" fillId="31" borderId="23" xfId="2" applyNumberFormat="1" applyFont="1" applyBorder="1" applyAlignment="1">
      <alignment horizontal="center" vertical="center"/>
    </xf>
    <xf numFmtId="0" fontId="32" fillId="31" borderId="26" xfId="2" applyFont="1" applyBorder="1" applyAlignment="1">
      <alignment horizontal="left" vertical="center" wrapText="1" indent="1"/>
    </xf>
    <xf numFmtId="3" fontId="35" fillId="53" borderId="23" xfId="2" applyNumberFormat="1" applyFont="1" applyFill="1" applyBorder="1" applyAlignment="1">
      <alignment horizontal="center" vertical="center"/>
    </xf>
    <xf numFmtId="3" fontId="35" fillId="31" borderId="23" xfId="2" applyNumberFormat="1" applyFont="1" applyBorder="1" applyAlignment="1">
      <alignment horizontal="center" vertical="center"/>
    </xf>
    <xf numFmtId="0" fontId="32" fillId="53" borderId="26" xfId="2" applyFont="1" applyFill="1" applyBorder="1" applyAlignment="1">
      <alignment vertical="center" wrapText="1"/>
    </xf>
    <xf numFmtId="0" fontId="13" fillId="55" borderId="2" xfId="2" applyFill="1"/>
    <xf numFmtId="165" fontId="36" fillId="31" borderId="23" xfId="2" applyNumberFormat="1" applyFont="1" applyBorder="1" applyAlignment="1">
      <alignment horizontal="center" vertical="center"/>
    </xf>
    <xf numFmtId="3" fontId="36" fillId="31" borderId="23" xfId="2" applyNumberFormat="1" applyFont="1" applyBorder="1" applyAlignment="1">
      <alignment horizontal="center" vertical="center"/>
    </xf>
    <xf numFmtId="0" fontId="37" fillId="31" borderId="26" xfId="2" applyFont="1" applyBorder="1" applyAlignment="1">
      <alignment horizontal="left" vertical="center" wrapText="1" indent="1"/>
    </xf>
    <xf numFmtId="0" fontId="38" fillId="31" borderId="26" xfId="2" applyFont="1" applyBorder="1" applyAlignment="1">
      <alignment horizontal="left" vertical="center" wrapText="1" indent="1"/>
    </xf>
    <xf numFmtId="3" fontId="35" fillId="54" borderId="23" xfId="2" applyNumberFormat="1" applyFont="1" applyFill="1" applyBorder="1" applyAlignment="1">
      <alignment horizontal="center" vertical="center"/>
    </xf>
    <xf numFmtId="3" fontId="34" fillId="54" borderId="23" xfId="2" applyNumberFormat="1" applyFont="1" applyFill="1" applyBorder="1" applyAlignment="1">
      <alignment horizontal="center" vertical="center"/>
    </xf>
    <xf numFmtId="166" fontId="36" fillId="31" borderId="23" xfId="2" applyNumberFormat="1" applyFont="1" applyBorder="1" applyAlignment="1">
      <alignment horizontal="center" vertical="center"/>
    </xf>
    <xf numFmtId="165" fontId="39" fillId="31" borderId="23" xfId="2" applyNumberFormat="1" applyFont="1" applyBorder="1" applyAlignment="1">
      <alignment horizontal="center" vertical="center"/>
    </xf>
    <xf numFmtId="3" fontId="39" fillId="31" borderId="23" xfId="2" applyNumberFormat="1" applyFont="1" applyBorder="1" applyAlignment="1">
      <alignment horizontal="center" vertical="center"/>
    </xf>
    <xf numFmtId="0" fontId="40" fillId="55" borderId="26" xfId="2" applyFont="1" applyFill="1" applyBorder="1" applyAlignment="1">
      <alignment vertical="center" wrapText="1"/>
    </xf>
    <xf numFmtId="0" fontId="32" fillId="54" borderId="26" xfId="2" applyFont="1" applyFill="1" applyBorder="1" applyAlignment="1">
      <alignment vertical="center" wrapText="1"/>
    </xf>
    <xf numFmtId="3" fontId="13" fillId="31" borderId="2" xfId="2" applyNumberFormat="1"/>
    <xf numFmtId="0" fontId="40" fillId="31" borderId="34" xfId="2" applyFont="1" applyBorder="1" applyAlignment="1">
      <alignment horizontal="left" vertical="center" wrapText="1" indent="1"/>
    </xf>
    <xf numFmtId="0" fontId="35" fillId="55" borderId="23" xfId="2" applyFont="1" applyFill="1" applyBorder="1" applyAlignment="1">
      <alignment horizontal="center" vertical="center" wrapText="1"/>
    </xf>
    <xf numFmtId="0" fontId="35" fillId="31" borderId="23" xfId="2" applyFont="1" applyBorder="1" applyAlignment="1">
      <alignment horizontal="center" vertical="center" wrapText="1"/>
    </xf>
    <xf numFmtId="0" fontId="34" fillId="55" borderId="26" xfId="2" applyFont="1" applyFill="1" applyBorder="1" applyAlignment="1">
      <alignment horizontal="center" vertical="center" wrapText="1"/>
    </xf>
    <xf numFmtId="0" fontId="35" fillId="55" borderId="31" xfId="2" applyFont="1" applyFill="1" applyBorder="1" applyAlignment="1">
      <alignment horizontal="center" vertical="center" wrapText="1"/>
    </xf>
    <xf numFmtId="0" fontId="35" fillId="31" borderId="31" xfId="2" applyFont="1" applyBorder="1" applyAlignment="1">
      <alignment horizontal="center" vertical="center" wrapText="1"/>
    </xf>
    <xf numFmtId="0" fontId="34" fillId="55" borderId="32" xfId="2" applyFont="1" applyFill="1" applyBorder="1" applyAlignment="1">
      <alignment horizontal="center" vertical="center" wrapText="1"/>
    </xf>
    <xf numFmtId="165" fontId="34" fillId="55" borderId="23" xfId="2" applyNumberFormat="1" applyFont="1" applyFill="1" applyBorder="1" applyAlignment="1">
      <alignment horizontal="center" vertical="center"/>
    </xf>
    <xf numFmtId="0" fontId="34" fillId="31" borderId="26" xfId="2" applyFont="1" applyBorder="1" applyAlignment="1">
      <alignment horizontal="center" vertical="center" wrapText="1"/>
    </xf>
    <xf numFmtId="0" fontId="34" fillId="55" borderId="26" xfId="2" applyFont="1" applyFill="1" applyBorder="1" applyAlignment="1">
      <alignment horizontal="left" vertical="center" wrapText="1"/>
    </xf>
    <xf numFmtId="3" fontId="34" fillId="55" borderId="26" xfId="2" applyNumberFormat="1" applyFont="1" applyFill="1" applyBorder="1" applyAlignment="1">
      <alignment horizontal="center" vertical="center" wrapText="1"/>
    </xf>
    <xf numFmtId="3" fontId="34" fillId="31" borderId="26" xfId="2" applyNumberFormat="1" applyFont="1" applyBorder="1" applyAlignment="1">
      <alignment horizontal="center" vertical="center" wrapText="1"/>
    </xf>
    <xf numFmtId="0" fontId="34" fillId="31" borderId="26" xfId="2" applyFont="1" applyBorder="1" applyAlignment="1">
      <alignment horizontal="center" vertical="center"/>
    </xf>
    <xf numFmtId="0" fontId="32" fillId="31" borderId="26" xfId="2" applyFont="1" applyBorder="1" applyAlignment="1">
      <alignment horizontal="left" vertical="center" wrapText="1"/>
    </xf>
    <xf numFmtId="0" fontId="35" fillId="54" borderId="26" xfId="2" applyFont="1" applyFill="1" applyBorder="1" applyAlignment="1">
      <alignment horizontal="left" vertical="center" wrapText="1"/>
    </xf>
    <xf numFmtId="0" fontId="33" fillId="54" borderId="26" xfId="2" applyFont="1" applyFill="1" applyBorder="1" applyAlignment="1">
      <alignment horizontal="left" vertical="center" wrapText="1"/>
    </xf>
    <xf numFmtId="0" fontId="40" fillId="31" borderId="59" xfId="2" applyFont="1" applyBorder="1" applyAlignment="1">
      <alignment horizontal="left" vertical="center" wrapText="1" indent="1"/>
    </xf>
    <xf numFmtId="0" fontId="28" fillId="57" borderId="2" xfId="2" applyFont="1" applyFill="1"/>
    <xf numFmtId="0" fontId="34" fillId="54" borderId="34" xfId="2" applyFont="1" applyFill="1" applyBorder="1" applyAlignment="1">
      <alignment horizontal="left" vertical="center" wrapText="1"/>
    </xf>
    <xf numFmtId="0" fontId="41" fillId="55" borderId="34" xfId="2" applyFont="1" applyFill="1" applyBorder="1" applyAlignment="1">
      <alignment vertical="center"/>
    </xf>
    <xf numFmtId="9" fontId="33" fillId="31" borderId="34" xfId="2" applyNumberFormat="1" applyFont="1" applyBorder="1" applyAlignment="1">
      <alignment vertical="center"/>
    </xf>
    <xf numFmtId="0" fontId="42" fillId="31" borderId="2" xfId="2" applyFont="1"/>
    <xf numFmtId="9" fontId="41" fillId="55" borderId="34" xfId="2" applyNumberFormat="1" applyFont="1" applyFill="1" applyBorder="1" applyAlignment="1">
      <alignment vertical="center"/>
    </xf>
    <xf numFmtId="1" fontId="33" fillId="31" borderId="34" xfId="2" applyNumberFormat="1" applyFont="1" applyBorder="1" applyAlignment="1">
      <alignment vertical="center"/>
    </xf>
    <xf numFmtId="0" fontId="34" fillId="54" borderId="26" xfId="2" applyFont="1" applyFill="1" applyBorder="1" applyAlignment="1">
      <alignment horizontal="left" vertical="center" wrapText="1"/>
    </xf>
    <xf numFmtId="0" fontId="43" fillId="31" borderId="2" xfId="2" applyFont="1"/>
    <xf numFmtId="9" fontId="36" fillId="31" borderId="23" xfId="3" applyFont="1" applyBorder="1" applyAlignment="1">
      <alignment horizontal="center" vertical="center"/>
    </xf>
    <xf numFmtId="9" fontId="34" fillId="55" borderId="23" xfId="2" applyNumberFormat="1" applyFont="1" applyFill="1" applyBorder="1" applyAlignment="1">
      <alignment horizontal="center" vertical="center"/>
    </xf>
    <xf numFmtId="9" fontId="34" fillId="31" borderId="23" xfId="2" applyNumberFormat="1" applyFont="1" applyBorder="1" applyAlignment="1">
      <alignment horizontal="center" vertical="center"/>
    </xf>
    <xf numFmtId="0" fontId="34" fillId="55" borderId="26" xfId="2" applyFont="1" applyFill="1" applyBorder="1" applyAlignment="1">
      <alignment vertical="center" wrapText="1"/>
    </xf>
    <xf numFmtId="2" fontId="34" fillId="55" borderId="23" xfId="2" applyNumberFormat="1" applyFont="1" applyFill="1" applyBorder="1" applyAlignment="1">
      <alignment horizontal="center" vertical="center"/>
    </xf>
    <xf numFmtId="0" fontId="34" fillId="55" borderId="23" xfId="2" applyFont="1" applyFill="1" applyBorder="1" applyAlignment="1">
      <alignment horizontal="center" vertical="center" wrapText="1"/>
    </xf>
    <xf numFmtId="0" fontId="34" fillId="31" borderId="23" xfId="2" applyFont="1" applyBorder="1" applyAlignment="1">
      <alignment horizontal="center" vertical="center" wrapText="1"/>
    </xf>
    <xf numFmtId="0" fontId="34" fillId="55" borderId="31" xfId="2" applyFont="1" applyFill="1" applyBorder="1" applyAlignment="1">
      <alignment horizontal="center" vertical="center" wrapText="1"/>
    </xf>
    <xf numFmtId="0" fontId="34" fillId="31" borderId="31" xfId="2" applyFont="1" applyBorder="1" applyAlignment="1">
      <alignment horizontal="center" vertical="center" wrapText="1"/>
    </xf>
    <xf numFmtId="0" fontId="44" fillId="55" borderId="62" xfId="2" applyFont="1" applyFill="1" applyBorder="1" applyAlignment="1">
      <alignment vertical="center" wrapText="1"/>
    </xf>
    <xf numFmtId="0" fontId="33" fillId="54" borderId="34" xfId="2" applyFont="1" applyFill="1" applyBorder="1" applyAlignment="1">
      <alignment vertical="center" wrapText="1"/>
    </xf>
    <xf numFmtId="0" fontId="33" fillId="55" borderId="34" xfId="2" applyFont="1" applyFill="1" applyBorder="1" applyAlignment="1">
      <alignment horizontal="left" vertical="center" wrapText="1"/>
    </xf>
    <xf numFmtId="0" fontId="27" fillId="31" borderId="2" xfId="2" applyFont="1" applyAlignment="1">
      <alignment horizontal="center"/>
    </xf>
    <xf numFmtId="0" fontId="45" fillId="53" borderId="2" xfId="2" applyFont="1" applyFill="1" applyAlignment="1">
      <alignment horizontal="center"/>
    </xf>
    <xf numFmtId="0" fontId="45" fillId="31" borderId="2" xfId="2" applyFont="1" applyAlignment="1">
      <alignment horizontal="center"/>
    </xf>
    <xf numFmtId="0" fontId="34" fillId="55" borderId="23" xfId="2" applyFont="1" applyFill="1" applyBorder="1" applyAlignment="1">
      <alignment horizontal="center" vertical="center"/>
    </xf>
    <xf numFmtId="0" fontId="34" fillId="31" borderId="23" xfId="2" applyFont="1" applyBorder="1" applyAlignment="1">
      <alignment horizontal="center" vertical="center"/>
    </xf>
    <xf numFmtId="0" fontId="27" fillId="31" borderId="2" xfId="2" applyFont="1"/>
    <xf numFmtId="0" fontId="27" fillId="31" borderId="2" xfId="2" applyFont="1" applyAlignment="1" applyProtection="1">
      <alignment wrapText="1"/>
      <protection locked="0"/>
    </xf>
    <xf numFmtId="0" fontId="12" fillId="52" borderId="64" xfId="2" applyFont="1" applyFill="1" applyBorder="1" applyAlignment="1">
      <alignment horizontal="left" vertical="center" wrapText="1"/>
    </xf>
    <xf numFmtId="0" fontId="12" fillId="52" borderId="65" xfId="2" applyFont="1" applyFill="1" applyBorder="1" applyAlignment="1">
      <alignment horizontal="left" vertical="center" wrapText="1"/>
    </xf>
    <xf numFmtId="0" fontId="12" fillId="52" borderId="66" xfId="2" applyFont="1" applyFill="1" applyBorder="1" applyAlignment="1">
      <alignment horizontal="left" vertical="center" wrapText="1"/>
    </xf>
    <xf numFmtId="0" fontId="12" fillId="52" borderId="67" xfId="2" applyFont="1" applyFill="1" applyBorder="1" applyAlignment="1">
      <alignment horizontal="left" vertical="center" wrapText="1"/>
    </xf>
    <xf numFmtId="0" fontId="12" fillId="52" borderId="68" xfId="2" applyFont="1" applyFill="1" applyBorder="1" applyAlignment="1">
      <alignment horizontal="left" vertical="center" wrapText="1"/>
    </xf>
    <xf numFmtId="0" fontId="12" fillId="52" borderId="3" xfId="2" applyFont="1" applyFill="1" applyBorder="1" applyAlignment="1">
      <alignment horizontal="left" vertical="center" wrapText="1"/>
    </xf>
    <xf numFmtId="0" fontId="12" fillId="52" borderId="6" xfId="2" applyFont="1" applyFill="1" applyBorder="1" applyAlignment="1">
      <alignment horizontal="center" vertical="center" wrapText="1"/>
    </xf>
    <xf numFmtId="0" fontId="12" fillId="52" borderId="69" xfId="2" applyFont="1" applyFill="1" applyBorder="1" applyAlignment="1">
      <alignment horizontal="center" vertical="center" wrapText="1"/>
    </xf>
    <xf numFmtId="0" fontId="3" fillId="52" borderId="2" xfId="2" applyFont="1" applyFill="1" applyAlignment="1">
      <alignment horizontal="left" vertical="center" wrapText="1"/>
    </xf>
    <xf numFmtId="0" fontId="12" fillId="52" borderId="70" xfId="2" applyFont="1" applyFill="1" applyBorder="1" applyAlignment="1">
      <alignment horizontal="left" vertical="center" wrapText="1"/>
    </xf>
    <xf numFmtId="0" fontId="12" fillId="52" borderId="71" xfId="2" applyFont="1" applyFill="1" applyBorder="1" applyAlignment="1">
      <alignment horizontal="left" vertical="center" wrapText="1"/>
    </xf>
    <xf numFmtId="0" fontId="12" fillId="52" borderId="72" xfId="2" applyFont="1" applyFill="1" applyBorder="1" applyAlignment="1">
      <alignment horizontal="left" wrapText="1"/>
    </xf>
    <xf numFmtId="0" fontId="12" fillId="52" borderId="73" xfId="2" applyFont="1" applyFill="1" applyBorder="1" applyAlignment="1">
      <alignment horizontal="center" wrapText="1"/>
    </xf>
    <xf numFmtId="0" fontId="12" fillId="52" borderId="2" xfId="2" applyFont="1" applyFill="1" applyAlignment="1">
      <alignment horizontal="left" vertical="center" wrapText="1"/>
    </xf>
    <xf numFmtId="3" fontId="3" fillId="52" borderId="64" xfId="2" applyNumberFormat="1" applyFont="1" applyFill="1" applyBorder="1" applyAlignment="1">
      <alignment horizontal="right" vertical="center" wrapText="1"/>
    </xf>
    <xf numFmtId="3" fontId="3" fillId="52" borderId="65" xfId="2" applyNumberFormat="1" applyFont="1" applyFill="1" applyBorder="1" applyAlignment="1">
      <alignment horizontal="right" vertical="center" wrapText="1"/>
    </xf>
    <xf numFmtId="0" fontId="3" fillId="52" borderId="74" xfId="2" applyFont="1" applyFill="1" applyBorder="1" applyAlignment="1">
      <alignment horizontal="left" vertical="center" wrapText="1"/>
    </xf>
    <xf numFmtId="3" fontId="3" fillId="52" borderId="68" xfId="2" applyNumberFormat="1" applyFont="1" applyFill="1" applyBorder="1" applyAlignment="1">
      <alignment horizontal="right" vertical="center" wrapText="1"/>
    </xf>
    <xf numFmtId="3" fontId="3" fillId="52" borderId="3" xfId="2" applyNumberFormat="1" applyFont="1" applyFill="1" applyBorder="1" applyAlignment="1">
      <alignment horizontal="right" vertical="center" wrapText="1"/>
    </xf>
    <xf numFmtId="0" fontId="3" fillId="52" borderId="75" xfId="2" applyFont="1" applyFill="1" applyBorder="1" applyAlignment="1">
      <alignment horizontal="left" vertical="center" wrapText="1"/>
    </xf>
    <xf numFmtId="3" fontId="3" fillId="52" borderId="76" xfId="2" applyNumberFormat="1" applyFont="1" applyFill="1" applyBorder="1" applyAlignment="1">
      <alignment horizontal="right" vertical="center" wrapText="1"/>
    </xf>
    <xf numFmtId="3" fontId="3" fillId="52" borderId="4" xfId="2" applyNumberFormat="1" applyFont="1" applyFill="1" applyBorder="1" applyAlignment="1">
      <alignment horizontal="right" vertical="center" wrapText="1"/>
    </xf>
    <xf numFmtId="3" fontId="3" fillId="44" borderId="68" xfId="2" applyNumberFormat="1" applyFont="1" applyFill="1" applyBorder="1" applyAlignment="1">
      <alignment horizontal="right" vertical="center" wrapText="1"/>
    </xf>
    <xf numFmtId="3" fontId="3" fillId="44" borderId="3" xfId="2" applyNumberFormat="1" applyFont="1" applyFill="1" applyBorder="1" applyAlignment="1">
      <alignment horizontal="right" vertical="center" wrapText="1"/>
    </xf>
    <xf numFmtId="0" fontId="3" fillId="44" borderId="75" xfId="2" applyFont="1" applyFill="1" applyBorder="1" applyAlignment="1">
      <alignment horizontal="left" vertical="center" wrapText="1"/>
    </xf>
    <xf numFmtId="0" fontId="46" fillId="43" borderId="68" xfId="2" applyFont="1" applyFill="1" applyBorder="1" applyAlignment="1">
      <alignment horizontal="left" vertical="center" wrapText="1"/>
    </xf>
    <xf numFmtId="0" fontId="46" fillId="43" borderId="3" xfId="2" applyFont="1" applyFill="1" applyBorder="1" applyAlignment="1">
      <alignment horizontal="left" vertical="center" wrapText="1"/>
    </xf>
    <xf numFmtId="0" fontId="3" fillId="43" borderId="75" xfId="2" applyFont="1" applyFill="1" applyBorder="1" applyAlignment="1">
      <alignment horizontal="left" vertical="center" wrapText="1"/>
    </xf>
    <xf numFmtId="3" fontId="47" fillId="52" borderId="68" xfId="2" applyNumberFormat="1" applyFont="1" applyFill="1" applyBorder="1" applyAlignment="1">
      <alignment horizontal="right" vertical="center" wrapText="1"/>
    </xf>
    <xf numFmtId="3" fontId="47" fillId="52" borderId="3" xfId="2" applyNumberFormat="1" applyFont="1" applyFill="1" applyBorder="1" applyAlignment="1">
      <alignment horizontal="right" vertical="center" wrapText="1"/>
    </xf>
    <xf numFmtId="0" fontId="48" fillId="52" borderId="75" xfId="2" applyFont="1" applyFill="1" applyBorder="1" applyAlignment="1">
      <alignment horizontal="center" vertical="center" wrapText="1"/>
    </xf>
    <xf numFmtId="0" fontId="47" fillId="52" borderId="75" xfId="2" applyFont="1" applyFill="1" applyBorder="1" applyAlignment="1">
      <alignment horizontal="left" vertical="center" wrapText="1"/>
    </xf>
    <xf numFmtId="0" fontId="3" fillId="52" borderId="77" xfId="2" applyFont="1" applyFill="1" applyBorder="1" applyAlignment="1">
      <alignment horizontal="center" vertical="center" wrapText="1"/>
    </xf>
    <xf numFmtId="0" fontId="3" fillId="52" borderId="5" xfId="2" applyFont="1" applyFill="1" applyBorder="1" applyAlignment="1">
      <alignment horizontal="center" vertical="center" wrapText="1"/>
    </xf>
    <xf numFmtId="0" fontId="27" fillId="52" borderId="78" xfId="2" applyFont="1" applyFill="1" applyBorder="1" applyAlignment="1" applyProtection="1">
      <alignment wrapText="1"/>
      <protection locked="0"/>
    </xf>
    <xf numFmtId="164" fontId="3" fillId="52" borderId="76" xfId="2" applyNumberFormat="1" applyFont="1" applyFill="1" applyBorder="1" applyAlignment="1">
      <alignment horizontal="center" vertical="center" wrapText="1"/>
    </xf>
    <xf numFmtId="164" fontId="3" fillId="52" borderId="4" xfId="2" applyNumberFormat="1" applyFont="1" applyFill="1" applyBorder="1" applyAlignment="1">
      <alignment horizontal="center" vertical="center" wrapText="1"/>
    </xf>
    <xf numFmtId="0" fontId="27" fillId="52" borderId="79" xfId="2" applyFont="1" applyFill="1" applyBorder="1" applyAlignment="1" applyProtection="1">
      <alignment wrapText="1"/>
      <protection locked="0"/>
    </xf>
    <xf numFmtId="0" fontId="3" fillId="52" borderId="68" xfId="2" applyFont="1" applyFill="1" applyBorder="1" applyAlignment="1">
      <alignment horizontal="right" vertical="center" wrapText="1"/>
    </xf>
    <xf numFmtId="0" fontId="3" fillId="52" borderId="3" xfId="2" applyFont="1" applyFill="1" applyBorder="1" applyAlignment="1">
      <alignment horizontal="right" vertical="center" wrapText="1"/>
    </xf>
    <xf numFmtId="0" fontId="12" fillId="52" borderId="75" xfId="2" applyFont="1" applyFill="1" applyBorder="1" applyAlignment="1">
      <alignment horizontal="left" vertical="center" wrapText="1"/>
    </xf>
    <xf numFmtId="0" fontId="6" fillId="44" borderId="75" xfId="2" applyFont="1" applyFill="1" applyBorder="1" applyAlignment="1">
      <alignment horizontal="left" vertical="center" wrapText="1"/>
    </xf>
    <xf numFmtId="0" fontId="3" fillId="44" borderId="75" xfId="2" applyFont="1" applyFill="1" applyBorder="1" applyAlignment="1">
      <alignment horizontal="center" vertical="center" wrapText="1"/>
    </xf>
    <xf numFmtId="0" fontId="3" fillId="52" borderId="75" xfId="2" applyFont="1" applyFill="1" applyBorder="1" applyAlignment="1" applyProtection="1">
      <alignment horizontal="left" vertical="center" wrapText="1"/>
      <protection locked="0"/>
    </xf>
    <xf numFmtId="0" fontId="7" fillId="52" borderId="3" xfId="2" applyFont="1" applyFill="1" applyBorder="1" applyAlignment="1">
      <alignment horizontal="left" vertical="center" wrapText="1"/>
    </xf>
    <xf numFmtId="0" fontId="12" fillId="52" borderId="5" xfId="2" applyFont="1" applyFill="1" applyBorder="1" applyAlignment="1">
      <alignment horizontal="left" vertical="center" wrapText="1"/>
    </xf>
    <xf numFmtId="0" fontId="0" fillId="31" borderId="2" xfId="2" applyFont="1" applyAlignment="1" applyProtection="1">
      <alignment wrapText="1"/>
      <protection locked="0"/>
    </xf>
    <xf numFmtId="0" fontId="12" fillId="52" borderId="4" xfId="2" applyFont="1" applyFill="1" applyBorder="1" applyAlignment="1">
      <alignment horizontal="left" wrapText="1"/>
    </xf>
    <xf numFmtId="0" fontId="12" fillId="52" borderId="4" xfId="2" applyFont="1" applyFill="1" applyBorder="1" applyAlignment="1">
      <alignment horizontal="center" wrapText="1"/>
    </xf>
    <xf numFmtId="0" fontId="7" fillId="52" borderId="2" xfId="2" applyFont="1" applyFill="1" applyAlignment="1">
      <alignment horizontal="left" vertical="center" wrapText="1"/>
    </xf>
    <xf numFmtId="3" fontId="4" fillId="52" borderId="3" xfId="2" applyNumberFormat="1" applyFont="1" applyFill="1" applyBorder="1" applyAlignment="1">
      <alignment horizontal="right" vertical="center" wrapText="1"/>
    </xf>
    <xf numFmtId="0" fontId="4" fillId="52" borderId="3" xfId="2" applyFont="1" applyFill="1" applyBorder="1" applyAlignment="1">
      <alignment horizontal="left" vertical="center" wrapText="1"/>
    </xf>
    <xf numFmtId="3" fontId="4" fillId="52" borderId="4" xfId="2" applyNumberFormat="1" applyFont="1" applyFill="1" applyBorder="1" applyAlignment="1">
      <alignment horizontal="right" vertical="center" wrapText="1"/>
    </xf>
    <xf numFmtId="0" fontId="3" fillId="44" borderId="3" xfId="2" applyFont="1" applyFill="1" applyBorder="1" applyAlignment="1">
      <alignment horizontal="left" vertical="center" wrapText="1"/>
    </xf>
    <xf numFmtId="0" fontId="11" fillId="43" borderId="3" xfId="2" applyFont="1" applyFill="1" applyBorder="1" applyAlignment="1">
      <alignment horizontal="left" vertical="center" wrapText="1"/>
    </xf>
    <xf numFmtId="0" fontId="4" fillId="43" borderId="3" xfId="2" applyFont="1" applyFill="1" applyBorder="1" applyAlignment="1">
      <alignment horizontal="left" vertical="center" wrapText="1"/>
    </xf>
    <xf numFmtId="3" fontId="9" fillId="52" borderId="3" xfId="2" applyNumberFormat="1" applyFont="1" applyFill="1" applyBorder="1" applyAlignment="1">
      <alignment horizontal="right" vertical="center" wrapText="1"/>
    </xf>
    <xf numFmtId="0" fontId="10" fillId="52" borderId="3" xfId="2" applyFont="1" applyFill="1" applyBorder="1" applyAlignment="1">
      <alignment horizontal="center" vertical="center" wrapText="1"/>
    </xf>
    <xf numFmtId="0" fontId="9" fillId="52" borderId="3" xfId="2" applyFont="1" applyFill="1" applyBorder="1" applyAlignment="1">
      <alignment horizontal="right" vertical="center" wrapText="1"/>
    </xf>
    <xf numFmtId="0" fontId="9" fillId="52" borderId="3" xfId="2" applyFont="1" applyFill="1" applyBorder="1" applyAlignment="1">
      <alignment horizontal="left" vertical="center" wrapText="1"/>
    </xf>
    <xf numFmtId="0" fontId="0" fillId="52" borderId="5" xfId="2" applyFont="1" applyFill="1" applyBorder="1" applyAlignment="1" applyProtection="1">
      <alignment wrapText="1"/>
      <protection locked="0"/>
    </xf>
    <xf numFmtId="0" fontId="0" fillId="52" borderId="4" xfId="2" applyFont="1" applyFill="1" applyBorder="1" applyAlignment="1" applyProtection="1">
      <alignment wrapText="1"/>
      <protection locked="0"/>
    </xf>
    <xf numFmtId="0" fontId="4" fillId="52" borderId="3" xfId="2" applyFont="1" applyFill="1" applyBorder="1" applyAlignment="1">
      <alignment horizontal="right" vertical="center" wrapText="1"/>
    </xf>
    <xf numFmtId="0" fontId="6" fillId="44" borderId="3" xfId="2" applyFont="1" applyFill="1" applyBorder="1" applyAlignment="1">
      <alignment horizontal="left" vertical="center" wrapText="1"/>
    </xf>
    <xf numFmtId="0" fontId="3" fillId="44" borderId="3" xfId="2" applyFont="1" applyFill="1" applyBorder="1" applyAlignment="1">
      <alignment horizontal="center" vertical="center" wrapText="1"/>
    </xf>
    <xf numFmtId="0" fontId="4" fillId="52" borderId="5" xfId="2" applyFont="1" applyFill="1" applyBorder="1" applyAlignment="1">
      <alignment horizontal="center" vertical="center" wrapText="1"/>
    </xf>
    <xf numFmtId="0" fontId="4" fillId="52" borderId="3" xfId="2" applyFont="1" applyFill="1" applyBorder="1" applyAlignment="1" applyProtection="1">
      <alignment horizontal="left" vertical="center" wrapText="1"/>
      <protection locked="0"/>
    </xf>
    <xf numFmtId="164" fontId="4" fillId="52" borderId="4" xfId="2" applyNumberFormat="1" applyFont="1" applyFill="1" applyBorder="1" applyAlignment="1">
      <alignment horizontal="center" vertical="center" wrapText="1"/>
    </xf>
    <xf numFmtId="0" fontId="3" fillId="52" borderId="3" xfId="2" applyFont="1" applyFill="1" applyBorder="1" applyAlignment="1">
      <alignment horizontal="left" vertical="center" wrapText="1"/>
    </xf>
    <xf numFmtId="0" fontId="13" fillId="31" borderId="2" xfId="2" applyAlignment="1" applyProtection="1">
      <alignment wrapText="1"/>
      <protection locked="0"/>
    </xf>
    <xf numFmtId="0" fontId="13" fillId="52" borderId="4" xfId="2" applyFill="1" applyBorder="1" applyAlignment="1" applyProtection="1">
      <alignment wrapText="1"/>
      <protection locked="0"/>
    </xf>
    <xf numFmtId="0" fontId="13" fillId="52" borderId="5" xfId="2" applyFill="1" applyBorder="1" applyAlignment="1" applyProtection="1">
      <alignment wrapText="1"/>
      <protection locked="0"/>
    </xf>
    <xf numFmtId="0" fontId="50" fillId="55" borderId="34" xfId="2" applyFont="1" applyFill="1" applyBorder="1" applyAlignment="1">
      <alignment horizontal="left" vertical="center" wrapText="1"/>
    </xf>
    <xf numFmtId="0" fontId="50" fillId="54" borderId="34" xfId="2" applyFont="1" applyFill="1" applyBorder="1" applyAlignment="1">
      <alignment vertical="center" wrapText="1"/>
    </xf>
    <xf numFmtId="0" fontId="52" fillId="55" borderId="31" xfId="2" applyFont="1" applyFill="1" applyBorder="1" applyAlignment="1">
      <alignment horizontal="center" vertical="center" wrapText="1"/>
    </xf>
    <xf numFmtId="0" fontId="52" fillId="55" borderId="23" xfId="2" applyFont="1" applyFill="1" applyBorder="1" applyAlignment="1">
      <alignment horizontal="center" vertical="center" wrapText="1"/>
    </xf>
    <xf numFmtId="0" fontId="52" fillId="55" borderId="26" xfId="2" applyFont="1" applyFill="1" applyBorder="1" applyAlignment="1">
      <alignment horizontal="left" vertical="center" wrapText="1"/>
    </xf>
    <xf numFmtId="9" fontId="52" fillId="58" borderId="23" xfId="2" applyNumberFormat="1" applyFont="1" applyFill="1" applyBorder="1" applyAlignment="1">
      <alignment horizontal="center" vertical="center"/>
    </xf>
    <xf numFmtId="0" fontId="53" fillId="54" borderId="26" xfId="2" applyFont="1" applyFill="1" applyBorder="1" applyAlignment="1">
      <alignment vertical="center" wrapText="1"/>
    </xf>
    <xf numFmtId="0" fontId="53" fillId="54" borderId="47" xfId="2" applyFont="1" applyFill="1" applyBorder="1" applyAlignment="1">
      <alignment vertical="center" wrapText="1"/>
    </xf>
    <xf numFmtId="0" fontId="55" fillId="55" borderId="26" xfId="2" applyFont="1" applyFill="1" applyBorder="1" applyAlignment="1">
      <alignment horizontal="left" vertical="center" wrapText="1"/>
    </xf>
    <xf numFmtId="0" fontId="56" fillId="55" borderId="47" xfId="2" applyFont="1" applyFill="1" applyBorder="1" applyAlignment="1">
      <alignment horizontal="left" vertical="center" wrapText="1"/>
    </xf>
    <xf numFmtId="43" fontId="56" fillId="58" borderId="58" xfId="4" applyFont="1" applyFill="1" applyBorder="1" applyAlignment="1">
      <alignment horizontal="center" vertical="center"/>
    </xf>
    <xf numFmtId="9" fontId="56" fillId="58" borderId="2" xfId="4" applyNumberFormat="1" applyFont="1" applyFill="1" applyBorder="1" applyAlignment="1">
      <alignment horizontal="center" vertical="center"/>
    </xf>
    <xf numFmtId="0" fontId="50" fillId="54" borderId="28" xfId="2" applyFont="1" applyFill="1" applyBorder="1" applyAlignment="1">
      <alignment horizontal="center" vertical="center"/>
    </xf>
    <xf numFmtId="0" fontId="58" fillId="54" borderId="26" xfId="2" applyFont="1" applyFill="1" applyBorder="1" applyAlignment="1">
      <alignment horizontal="left" vertical="center" wrapText="1"/>
    </xf>
    <xf numFmtId="0" fontId="57" fillId="55" borderId="31" xfId="2" applyFont="1" applyFill="1" applyBorder="1" applyAlignment="1">
      <alignment horizontal="center" vertical="center" wrapText="1"/>
    </xf>
    <xf numFmtId="0" fontId="57" fillId="55" borderId="23" xfId="2" applyFont="1" applyFill="1" applyBorder="1" applyAlignment="1">
      <alignment horizontal="center" vertical="center" wrapText="1"/>
    </xf>
    <xf numFmtId="3" fontId="52" fillId="55" borderId="26" xfId="2" applyNumberFormat="1" applyFont="1" applyFill="1" applyBorder="1" applyAlignment="1">
      <alignment horizontal="center" vertical="center" wrapText="1"/>
    </xf>
    <xf numFmtId="0" fontId="52" fillId="55" borderId="26" xfId="2" applyFont="1" applyFill="1" applyBorder="1" applyAlignment="1">
      <alignment horizontal="center" vertical="center" wrapText="1"/>
    </xf>
    <xf numFmtId="165" fontId="52" fillId="55" borderId="23" xfId="2" applyNumberFormat="1" applyFont="1" applyFill="1" applyBorder="1" applyAlignment="1">
      <alignment horizontal="center" vertical="center"/>
    </xf>
    <xf numFmtId="0" fontId="51" fillId="31" borderId="26" xfId="2" applyFont="1" applyBorder="1" applyAlignment="1">
      <alignment horizontal="left" vertical="center" wrapText="1" indent="1"/>
    </xf>
    <xf numFmtId="3" fontId="52" fillId="31" borderId="23" xfId="2" applyNumberFormat="1" applyFont="1" applyBorder="1" applyAlignment="1">
      <alignment horizontal="center" vertical="center"/>
    </xf>
    <xf numFmtId="0" fontId="59" fillId="31" borderId="26" xfId="2" applyFont="1" applyBorder="1" applyAlignment="1">
      <alignment horizontal="left" vertical="center" wrapText="1" indent="1"/>
    </xf>
    <xf numFmtId="3" fontId="60" fillId="55" borderId="23" xfId="2" applyNumberFormat="1" applyFont="1" applyFill="1" applyBorder="1" applyAlignment="1">
      <alignment horizontal="center" vertical="center"/>
    </xf>
    <xf numFmtId="3" fontId="60" fillId="31" borderId="23" xfId="2" applyNumberFormat="1" applyFont="1" applyBorder="1" applyAlignment="1">
      <alignment horizontal="center" vertical="center"/>
    </xf>
    <xf numFmtId="3" fontId="52" fillId="55" borderId="23" xfId="2" applyNumberFormat="1" applyFont="1" applyFill="1" applyBorder="1" applyAlignment="1">
      <alignment horizontal="center" vertical="center"/>
    </xf>
    <xf numFmtId="43" fontId="52" fillId="31" borderId="23" xfId="4" applyFont="1" applyBorder="1" applyAlignment="1">
      <alignment horizontal="center" vertical="center"/>
    </xf>
    <xf numFmtId="165" fontId="52" fillId="31" borderId="23" xfId="3" applyNumberFormat="1" applyFont="1" applyBorder="1" applyAlignment="1">
      <alignment horizontal="center" vertical="center"/>
    </xf>
    <xf numFmtId="9" fontId="52" fillId="31" borderId="23" xfId="3" applyFont="1" applyBorder="1" applyAlignment="1">
      <alignment horizontal="center" vertical="center"/>
    </xf>
    <xf numFmtId="0" fontId="61" fillId="31" borderId="59" xfId="2" applyFont="1" applyBorder="1" applyAlignment="1">
      <alignment horizontal="left" vertical="center" wrapText="1" indent="1"/>
    </xf>
    <xf numFmtId="0" fontId="62" fillId="53" borderId="26" xfId="2" applyFont="1" applyFill="1" applyBorder="1" applyAlignment="1">
      <alignment vertical="center" wrapText="1"/>
    </xf>
    <xf numFmtId="3" fontId="57" fillId="53" borderId="23" xfId="2" applyNumberFormat="1" applyFont="1" applyFill="1" applyBorder="1" applyAlignment="1">
      <alignment horizontal="center" vertical="center"/>
    </xf>
    <xf numFmtId="0" fontId="63" fillId="54" borderId="26" xfId="2" applyFont="1" applyFill="1" applyBorder="1" applyAlignment="1">
      <alignment horizontal="left" vertical="center" wrapText="1"/>
    </xf>
    <xf numFmtId="9" fontId="63" fillId="54" borderId="34" xfId="2" applyNumberFormat="1" applyFont="1" applyFill="1" applyBorder="1" applyAlignment="1">
      <alignment horizontal="center" vertical="center" wrapText="1"/>
    </xf>
    <xf numFmtId="0" fontId="58" fillId="54" borderId="26" xfId="2" applyFont="1" applyFill="1" applyBorder="1" applyAlignment="1">
      <alignment horizontal="left" vertical="center"/>
    </xf>
    <xf numFmtId="0" fontId="52" fillId="55" borderId="59" xfId="2" applyFont="1" applyFill="1" applyBorder="1" applyAlignment="1">
      <alignment horizontal="left" vertical="center" wrapText="1"/>
    </xf>
    <xf numFmtId="0" fontId="52" fillId="55" borderId="59" xfId="2" applyFont="1" applyFill="1" applyBorder="1" applyAlignment="1">
      <alignment horizontal="center" vertical="center" wrapText="1"/>
    </xf>
    <xf numFmtId="165" fontId="52" fillId="55" borderId="31" xfId="2" applyNumberFormat="1" applyFont="1" applyFill="1" applyBorder="1" applyAlignment="1">
      <alignment horizontal="center" vertical="center"/>
    </xf>
    <xf numFmtId="0" fontId="52" fillId="55" borderId="15" xfId="2" applyFont="1" applyFill="1" applyBorder="1" applyAlignment="1">
      <alignment horizontal="left" vertical="center" wrapText="1"/>
    </xf>
    <xf numFmtId="0" fontId="52" fillId="55" borderId="15" xfId="2" applyFont="1" applyFill="1" applyBorder="1" applyAlignment="1">
      <alignment horizontal="center" vertical="center" wrapText="1"/>
    </xf>
    <xf numFmtId="165" fontId="52" fillId="55" borderId="15" xfId="2" applyNumberFormat="1" applyFont="1" applyFill="1" applyBorder="1" applyAlignment="1">
      <alignment horizontal="center" vertical="center"/>
    </xf>
    <xf numFmtId="0" fontId="61" fillId="31" borderId="32" xfId="2" applyFont="1" applyBorder="1" applyAlignment="1">
      <alignment horizontal="left" vertical="center" wrapText="1" indent="1"/>
    </xf>
    <xf numFmtId="3" fontId="60" fillId="31" borderId="31" xfId="2" applyNumberFormat="1" applyFont="1" applyBorder="1" applyAlignment="1">
      <alignment horizontal="center" vertical="center"/>
    </xf>
    <xf numFmtId="0" fontId="61" fillId="31" borderId="15" xfId="2" applyFont="1" applyBorder="1" applyAlignment="1">
      <alignment horizontal="left" vertical="center" wrapText="1" indent="1"/>
    </xf>
    <xf numFmtId="3" fontId="60" fillId="31" borderId="15" xfId="2" applyNumberFormat="1" applyFont="1" applyBorder="1" applyAlignment="1">
      <alignment horizontal="center" vertical="center"/>
    </xf>
    <xf numFmtId="0" fontId="59" fillId="31" borderId="59" xfId="2" applyFont="1" applyBorder="1" applyAlignment="1">
      <alignment horizontal="left" vertical="center" wrapText="1" indent="1"/>
    </xf>
    <xf numFmtId="3" fontId="52" fillId="31" borderId="31" xfId="2" applyNumberFormat="1" applyFont="1" applyBorder="1" applyAlignment="1">
      <alignment horizontal="center" vertical="center"/>
    </xf>
    <xf numFmtId="0" fontId="59" fillId="31" borderId="15" xfId="2" applyFont="1" applyBorder="1" applyAlignment="1">
      <alignment horizontal="left" vertical="center" wrapText="1" indent="1"/>
    </xf>
    <xf numFmtId="3" fontId="52" fillId="31" borderId="15" xfId="2" applyNumberFormat="1" applyFont="1" applyBorder="1" applyAlignment="1">
      <alignment horizontal="center" vertical="center"/>
    </xf>
    <xf numFmtId="3" fontId="57" fillId="31" borderId="23" xfId="2" applyNumberFormat="1" applyFont="1" applyBorder="1" applyAlignment="1">
      <alignment horizontal="center" vertical="center"/>
    </xf>
    <xf numFmtId="0" fontId="53" fillId="31" borderId="2" xfId="2" applyFont="1" applyAlignment="1">
      <alignment horizontal="left" vertical="center" wrapText="1" indent="1"/>
    </xf>
    <xf numFmtId="3" fontId="52" fillId="31" borderId="2" xfId="2" applyNumberFormat="1" applyFont="1" applyAlignment="1">
      <alignment horizontal="center" vertical="center"/>
    </xf>
    <xf numFmtId="0" fontId="53" fillId="31" borderId="2" xfId="2" applyFont="1"/>
    <xf numFmtId="0" fontId="55" fillId="31" borderId="2" xfId="2" applyFont="1"/>
    <xf numFmtId="0" fontId="68" fillId="31" borderId="2" xfId="2" applyFont="1"/>
    <xf numFmtId="0" fontId="68" fillId="31" borderId="2" xfId="2" applyFont="1" applyAlignment="1">
      <alignment horizontal="center" vertical="center" wrapText="1"/>
    </xf>
    <xf numFmtId="0" fontId="69" fillId="31" borderId="2" xfId="2" applyFont="1"/>
    <xf numFmtId="0" fontId="68" fillId="31" borderId="12" xfId="2" applyFont="1" applyBorder="1" applyAlignment="1">
      <alignment vertical="center"/>
    </xf>
    <xf numFmtId="0" fontId="68" fillId="31" borderId="13" xfId="2" applyFont="1" applyBorder="1"/>
    <xf numFmtId="0" fontId="68" fillId="31" borderId="15" xfId="2" applyFont="1" applyBorder="1"/>
    <xf numFmtId="0" fontId="68" fillId="31" borderId="19" xfId="2" applyFont="1" applyBorder="1"/>
    <xf numFmtId="0" fontId="68" fillId="31" borderId="20" xfId="2" applyFont="1" applyBorder="1"/>
    <xf numFmtId="3" fontId="55" fillId="31" borderId="2" xfId="2" applyNumberFormat="1" applyFont="1" applyAlignment="1">
      <alignment horizontal="center" vertical="center"/>
    </xf>
    <xf numFmtId="0" fontId="69" fillId="31" borderId="2" xfId="2" applyFont="1" applyAlignment="1">
      <alignment horizontal="left" vertical="center" wrapText="1" indent="1"/>
    </xf>
    <xf numFmtId="3" fontId="69" fillId="53" borderId="23" xfId="2" applyNumberFormat="1" applyFont="1" applyFill="1" applyBorder="1" applyAlignment="1">
      <alignment horizontal="center" vertical="center"/>
    </xf>
    <xf numFmtId="0" fontId="70" fillId="53" borderId="26" xfId="2" applyFont="1" applyFill="1" applyBorder="1" applyAlignment="1">
      <alignment vertical="center" wrapText="1"/>
    </xf>
    <xf numFmtId="165" fontId="66" fillId="31" borderId="23" xfId="2" applyNumberFormat="1" applyFont="1" applyBorder="1" applyAlignment="1">
      <alignment horizontal="center" vertical="center"/>
    </xf>
    <xf numFmtId="3" fontId="66" fillId="31" borderId="23" xfId="2" applyNumberFormat="1" applyFont="1" applyBorder="1" applyAlignment="1">
      <alignment horizontal="center" vertical="center"/>
    </xf>
    <xf numFmtId="0" fontId="66" fillId="31" borderId="26" xfId="2" applyFont="1" applyBorder="1" applyAlignment="1">
      <alignment horizontal="left" vertical="center" wrapText="1" indent="1"/>
    </xf>
    <xf numFmtId="3" fontId="55" fillId="31" borderId="23" xfId="2" applyNumberFormat="1" applyFont="1" applyBorder="1" applyAlignment="1">
      <alignment horizontal="center" vertical="center"/>
    </xf>
    <xf numFmtId="0" fontId="55" fillId="31" borderId="26" xfId="2" applyFont="1" applyBorder="1" applyAlignment="1">
      <alignment horizontal="left" vertical="center" wrapText="1" indent="1"/>
    </xf>
    <xf numFmtId="3" fontId="69" fillId="31" borderId="23" xfId="2" applyNumberFormat="1" applyFont="1" applyBorder="1" applyAlignment="1">
      <alignment horizontal="center" vertical="center"/>
    </xf>
    <xf numFmtId="3" fontId="55" fillId="31" borderId="2" xfId="2" applyNumberFormat="1" applyFont="1"/>
    <xf numFmtId="3" fontId="69" fillId="55" borderId="23" xfId="2" applyNumberFormat="1" applyFont="1" applyFill="1" applyBorder="1" applyAlignment="1">
      <alignment horizontal="center" vertical="center"/>
    </xf>
    <xf numFmtId="3" fontId="69" fillId="60" borderId="23" xfId="2" applyNumberFormat="1" applyFont="1" applyFill="1" applyBorder="1" applyAlignment="1">
      <alignment horizontal="center" vertical="center"/>
    </xf>
    <xf numFmtId="0" fontId="69" fillId="60" borderId="26" xfId="2" applyFont="1" applyFill="1" applyBorder="1" applyAlignment="1">
      <alignment vertical="center" wrapText="1"/>
    </xf>
    <xf numFmtId="3" fontId="69" fillId="60" borderId="34" xfId="2" applyNumberFormat="1" applyFont="1" applyFill="1" applyBorder="1" applyAlignment="1">
      <alignment horizontal="center" vertical="center"/>
    </xf>
    <xf numFmtId="0" fontId="69" fillId="60" borderId="34" xfId="2" applyFont="1" applyFill="1" applyBorder="1" applyAlignment="1">
      <alignment vertical="center" wrapText="1"/>
    </xf>
    <xf numFmtId="0" fontId="67" fillId="31" borderId="59" xfId="2" applyFont="1" applyBorder="1" applyAlignment="1">
      <alignment horizontal="left" vertical="center" wrapText="1" indent="1"/>
    </xf>
    <xf numFmtId="3" fontId="55" fillId="55" borderId="23" xfId="2" applyNumberFormat="1" applyFont="1" applyFill="1" applyBorder="1" applyAlignment="1">
      <alignment horizontal="center" vertical="center"/>
    </xf>
    <xf numFmtId="0" fontId="69" fillId="55" borderId="23" xfId="2" applyFont="1" applyFill="1" applyBorder="1" applyAlignment="1">
      <alignment horizontal="center" vertical="center" wrapText="1"/>
    </xf>
    <xf numFmtId="0" fontId="69" fillId="55" borderId="31" xfId="2" applyFont="1" applyFill="1" applyBorder="1" applyAlignment="1">
      <alignment horizontal="center" vertical="center" wrapText="1"/>
    </xf>
    <xf numFmtId="165" fontId="55" fillId="55" borderId="23" xfId="2" applyNumberFormat="1" applyFont="1" applyFill="1" applyBorder="1" applyAlignment="1">
      <alignment horizontal="center" vertical="center"/>
    </xf>
    <xf numFmtId="0" fontId="55" fillId="55" borderId="26" xfId="2" applyFont="1" applyFill="1" applyBorder="1" applyAlignment="1">
      <alignment horizontal="center" vertical="center" wrapText="1"/>
    </xf>
    <xf numFmtId="3" fontId="55" fillId="55" borderId="26" xfId="2" applyNumberFormat="1" applyFont="1" applyFill="1" applyBorder="1" applyAlignment="1">
      <alignment horizontal="center" vertical="center" wrapText="1"/>
    </xf>
    <xf numFmtId="0" fontId="13" fillId="57" borderId="2" xfId="2" applyFill="1"/>
    <xf numFmtId="0" fontId="55" fillId="57" borderId="2" xfId="2" applyFont="1" applyFill="1"/>
    <xf numFmtId="3" fontId="55" fillId="57" borderId="26" xfId="2" applyNumberFormat="1" applyFont="1" applyFill="1" applyBorder="1" applyAlignment="1">
      <alignment horizontal="center" vertical="center" wrapText="1"/>
    </xf>
    <xf numFmtId="0" fontId="55" fillId="55" borderId="31" xfId="2" applyFont="1" applyFill="1" applyBorder="1" applyAlignment="1">
      <alignment horizontal="center" vertical="center" wrapText="1"/>
    </xf>
    <xf numFmtId="0" fontId="70" fillId="54" borderId="26" xfId="2" applyFont="1" applyFill="1" applyBorder="1" applyAlignment="1">
      <alignment horizontal="left" vertical="center"/>
    </xf>
    <xf numFmtId="9" fontId="70" fillId="54" borderId="34" xfId="2" applyNumberFormat="1" applyFont="1" applyFill="1" applyBorder="1" applyAlignment="1">
      <alignment horizontal="center" vertical="center" wrapText="1"/>
    </xf>
    <xf numFmtId="0" fontId="69" fillId="54" borderId="26" xfId="2" applyFont="1" applyFill="1" applyBorder="1" applyAlignment="1">
      <alignment horizontal="left" vertical="top" wrapText="1"/>
    </xf>
    <xf numFmtId="0" fontId="70" fillId="54" borderId="26" xfId="2" applyFont="1" applyFill="1" applyBorder="1" applyAlignment="1">
      <alignment horizontal="left" vertical="center" wrapText="1"/>
    </xf>
    <xf numFmtId="0" fontId="69" fillId="54" borderId="26" xfId="2" applyFont="1" applyFill="1" applyBorder="1" applyAlignment="1">
      <alignment horizontal="left" vertical="center" wrapText="1"/>
    </xf>
    <xf numFmtId="0" fontId="70" fillId="54" borderId="34" xfId="2" applyFont="1" applyFill="1" applyBorder="1" applyAlignment="1">
      <alignment horizontal="left" vertical="center" wrapText="1"/>
    </xf>
    <xf numFmtId="3" fontId="66" fillId="55" borderId="23" xfId="2" applyNumberFormat="1" applyFont="1" applyFill="1" applyBorder="1" applyAlignment="1">
      <alignment horizontal="center" vertical="center"/>
    </xf>
    <xf numFmtId="9" fontId="55" fillId="31" borderId="23" xfId="3" applyFont="1" applyBorder="1" applyAlignment="1">
      <alignment horizontal="center" vertical="center"/>
    </xf>
    <xf numFmtId="165" fontId="55" fillId="31" borderId="23" xfId="3" applyNumberFormat="1" applyFont="1" applyBorder="1" applyAlignment="1">
      <alignment horizontal="center" vertical="center"/>
    </xf>
    <xf numFmtId="0" fontId="70" fillId="55" borderId="26" xfId="2" applyFont="1" applyFill="1" applyBorder="1" applyAlignment="1">
      <alignment horizontal="left" vertical="center" wrapText="1"/>
    </xf>
    <xf numFmtId="9" fontId="55" fillId="58" borderId="80" xfId="2" applyNumberFormat="1" applyFont="1" applyFill="1" applyBorder="1" applyAlignment="1">
      <alignment horizontal="center" vertical="center"/>
    </xf>
    <xf numFmtId="9" fontId="55" fillId="58" borderId="81" xfId="2" applyNumberFormat="1" applyFont="1" applyFill="1" applyBorder="1" applyAlignment="1">
      <alignment horizontal="center" vertical="center"/>
    </xf>
    <xf numFmtId="3" fontId="68" fillId="58" borderId="82" xfId="3" applyNumberFormat="1" applyFont="1" applyFill="1" applyBorder="1" applyAlignment="1">
      <alignment horizontal="center" vertical="center"/>
    </xf>
    <xf numFmtId="0" fontId="55" fillId="58" borderId="26" xfId="2" applyFont="1" applyFill="1" applyBorder="1" applyAlignment="1">
      <alignment vertical="center" wrapText="1"/>
    </xf>
    <xf numFmtId="9" fontId="72" fillId="58" borderId="31" xfId="2" applyNumberFormat="1" applyFont="1" applyFill="1" applyBorder="1" applyAlignment="1">
      <alignment horizontal="center" vertical="center"/>
    </xf>
    <xf numFmtId="1" fontId="70" fillId="58" borderId="31" xfId="2" applyNumberFormat="1" applyFont="1" applyFill="1" applyBorder="1" applyAlignment="1">
      <alignment horizontal="center" vertical="center"/>
    </xf>
    <xf numFmtId="3" fontId="70" fillId="58" borderId="23" xfId="3" applyNumberFormat="1" applyFont="1" applyFill="1" applyBorder="1" applyAlignment="1">
      <alignment horizontal="center" vertical="center"/>
    </xf>
    <xf numFmtId="0" fontId="69" fillId="54" borderId="26" xfId="2" applyFont="1" applyFill="1" applyBorder="1" applyAlignment="1">
      <alignment vertical="center" wrapText="1"/>
    </xf>
    <xf numFmtId="9" fontId="55" fillId="58" borderId="34" xfId="2" applyNumberFormat="1" applyFont="1" applyFill="1" applyBorder="1" applyAlignment="1">
      <alignment horizontal="center" vertical="center"/>
    </xf>
    <xf numFmtId="1" fontId="55" fillId="58" borderId="34" xfId="2" applyNumberFormat="1" applyFont="1" applyFill="1" applyBorder="1" applyAlignment="1">
      <alignment horizontal="center" vertical="center"/>
    </xf>
    <xf numFmtId="9" fontId="55" fillId="58" borderId="23" xfId="2" applyNumberFormat="1" applyFont="1" applyFill="1" applyBorder="1" applyAlignment="1">
      <alignment horizontal="center" vertical="center"/>
    </xf>
    <xf numFmtId="1" fontId="69" fillId="58" borderId="23" xfId="2" applyNumberFormat="1" applyFont="1" applyFill="1" applyBorder="1" applyAlignment="1">
      <alignment horizontal="center" vertical="center"/>
    </xf>
    <xf numFmtId="0" fontId="55" fillId="55" borderId="2" xfId="2" applyFont="1" applyFill="1"/>
    <xf numFmtId="9" fontId="69" fillId="58" borderId="23" xfId="2" applyNumberFormat="1" applyFont="1" applyFill="1" applyBorder="1" applyAlignment="1">
      <alignment horizontal="center" vertical="center"/>
    </xf>
    <xf numFmtId="0" fontId="55" fillId="55" borderId="23" xfId="2" applyFont="1" applyFill="1" applyBorder="1" applyAlignment="1">
      <alignment horizontal="center" vertical="center" wrapText="1"/>
    </xf>
    <xf numFmtId="0" fontId="69" fillId="54" borderId="34" xfId="2" applyFont="1" applyFill="1" applyBorder="1" applyAlignment="1">
      <alignment vertical="center" wrapText="1"/>
    </xf>
    <xf numFmtId="0" fontId="69" fillId="55" borderId="34" xfId="2" applyFont="1" applyFill="1" applyBorder="1" applyAlignment="1">
      <alignment horizontal="left" vertical="center" wrapText="1"/>
    </xf>
    <xf numFmtId="0" fontId="69" fillId="31" borderId="2" xfId="2" applyFont="1" applyAlignment="1">
      <alignment horizontal="center"/>
    </xf>
    <xf numFmtId="0" fontId="73" fillId="31" borderId="2" xfId="2" applyFont="1"/>
    <xf numFmtId="0" fontId="77" fillId="31" borderId="2" xfId="2" applyFont="1"/>
    <xf numFmtId="0" fontId="32" fillId="31" borderId="43" xfId="2" applyFont="1" applyBorder="1"/>
    <xf numFmtId="0" fontId="32" fillId="31" borderId="51" xfId="2" applyFont="1" applyBorder="1"/>
    <xf numFmtId="0" fontId="32" fillId="31" borderId="52" xfId="2" applyFont="1" applyBorder="1"/>
    <xf numFmtId="0" fontId="32" fillId="31" borderId="83" xfId="2" applyFont="1" applyBorder="1"/>
    <xf numFmtId="0" fontId="32" fillId="31" borderId="7" xfId="2" applyFont="1" applyBorder="1"/>
    <xf numFmtId="0" fontId="32" fillId="31" borderId="8" xfId="2" applyFont="1" applyBorder="1"/>
    <xf numFmtId="0" fontId="32" fillId="31" borderId="9" xfId="2" applyFont="1" applyBorder="1"/>
    <xf numFmtId="0" fontId="32" fillId="31" borderId="84" xfId="2" applyFont="1" applyBorder="1"/>
    <xf numFmtId="0" fontId="32" fillId="31" borderId="54" xfId="2" applyFont="1" applyBorder="1"/>
    <xf numFmtId="0" fontId="32" fillId="31" borderId="55" xfId="2" applyFont="1" applyBorder="1"/>
    <xf numFmtId="0" fontId="32" fillId="31" borderId="56" xfId="2" applyFont="1" applyBorder="1"/>
    <xf numFmtId="0" fontId="32" fillId="31" borderId="18" xfId="2" applyFont="1" applyBorder="1"/>
    <xf numFmtId="0" fontId="73" fillId="31" borderId="43" xfId="2" applyFont="1" applyBorder="1"/>
    <xf numFmtId="0" fontId="73" fillId="31" borderId="51" xfId="2" applyFont="1" applyBorder="1"/>
    <xf numFmtId="0" fontId="73" fillId="31" borderId="7" xfId="2" applyFont="1" applyBorder="1"/>
    <xf numFmtId="0" fontId="73" fillId="31" borderId="8" xfId="2" applyFont="1" applyBorder="1"/>
    <xf numFmtId="0" fontId="73" fillId="31" borderId="54" xfId="2" applyFont="1" applyBorder="1"/>
    <xf numFmtId="0" fontId="73" fillId="31" borderId="55" xfId="2" applyFont="1" applyBorder="1"/>
    <xf numFmtId="0" fontId="78" fillId="31" borderId="2" xfId="2" applyFont="1" applyAlignment="1">
      <alignment horizontal="center" vertical="center"/>
    </xf>
    <xf numFmtId="0" fontId="77" fillId="31" borderId="2" xfId="2" applyFont="1" applyAlignment="1">
      <alignment horizontal="left" vertical="center" wrapText="1" indent="1"/>
    </xf>
    <xf numFmtId="0" fontId="79" fillId="61" borderId="23" xfId="2" applyFont="1" applyFill="1" applyBorder="1" applyAlignment="1">
      <alignment horizontal="center" vertical="center"/>
    </xf>
    <xf numFmtId="0" fontId="62" fillId="61" borderId="26" xfId="2" applyFont="1" applyFill="1" applyBorder="1" applyAlignment="1">
      <alignment vertical="center" wrapText="1"/>
    </xf>
    <xf numFmtId="3" fontId="78" fillId="31" borderId="23" xfId="2" applyNumberFormat="1" applyFont="1" applyBorder="1" applyAlignment="1">
      <alignment horizontal="center" vertical="center"/>
    </xf>
    <xf numFmtId="0" fontId="80" fillId="31" borderId="26" xfId="2" applyFont="1" applyBorder="1" applyAlignment="1">
      <alignment horizontal="left" vertical="center" wrapText="1" indent="1"/>
    </xf>
    <xf numFmtId="3" fontId="79" fillId="31" borderId="23" xfId="2" applyNumberFormat="1" applyFont="1" applyBorder="1" applyAlignment="1">
      <alignment horizontal="center" vertical="center"/>
    </xf>
    <xf numFmtId="0" fontId="81" fillId="31" borderId="26" xfId="2" applyFont="1" applyBorder="1" applyAlignment="1">
      <alignment horizontal="left" vertical="center" wrapText="1" indent="1"/>
    </xf>
    <xf numFmtId="0" fontId="78" fillId="31" borderId="23" xfId="2" applyFont="1" applyBorder="1" applyAlignment="1">
      <alignment horizontal="center" vertical="center"/>
    </xf>
    <xf numFmtId="0" fontId="79" fillId="31" borderId="23" xfId="2" applyFont="1" applyBorder="1" applyAlignment="1">
      <alignment horizontal="center" vertical="center"/>
    </xf>
    <xf numFmtId="3" fontId="82" fillId="31" borderId="23" xfId="2" applyNumberFormat="1" applyFont="1" applyBorder="1" applyAlignment="1">
      <alignment horizontal="center" vertical="center"/>
    </xf>
    <xf numFmtId="3" fontId="79" fillId="62" borderId="23" xfId="2" applyNumberFormat="1" applyFont="1" applyFill="1" applyBorder="1" applyAlignment="1">
      <alignment horizontal="center" vertical="center"/>
    </xf>
    <xf numFmtId="0" fontId="77" fillId="62" borderId="26" xfId="2" applyFont="1" applyFill="1" applyBorder="1" applyAlignment="1">
      <alignment vertical="center" wrapText="1"/>
    </xf>
    <xf numFmtId="0" fontId="79" fillId="63" borderId="23" xfId="2" applyFont="1" applyFill="1" applyBorder="1" applyAlignment="1">
      <alignment horizontal="center" vertical="center"/>
    </xf>
    <xf numFmtId="0" fontId="62" fillId="63" borderId="26" xfId="2" applyFont="1" applyFill="1" applyBorder="1" applyAlignment="1">
      <alignment vertical="center" wrapText="1"/>
    </xf>
    <xf numFmtId="0" fontId="82" fillId="31" borderId="23" xfId="2" applyFont="1" applyBorder="1" applyAlignment="1">
      <alignment horizontal="center" vertical="center"/>
    </xf>
    <xf numFmtId="0" fontId="61" fillId="31" borderId="85" xfId="2" applyFont="1" applyBorder="1" applyAlignment="1">
      <alignment horizontal="left" vertical="center" wrapText="1" indent="1"/>
    </xf>
    <xf numFmtId="0" fontId="79" fillId="64" borderId="23" xfId="2" applyFont="1" applyFill="1" applyBorder="1" applyAlignment="1">
      <alignment horizontal="center" vertical="center" wrapText="1"/>
    </xf>
    <xf numFmtId="0" fontId="79" fillId="64" borderId="31" xfId="2" applyFont="1" applyFill="1" applyBorder="1" applyAlignment="1">
      <alignment horizontal="center" vertical="center" wrapText="1"/>
    </xf>
    <xf numFmtId="0" fontId="78" fillId="64" borderId="23" xfId="2" applyFont="1" applyFill="1" applyBorder="1" applyAlignment="1">
      <alignment horizontal="center" vertical="center"/>
    </xf>
    <xf numFmtId="0" fontId="78" fillId="64" borderId="26" xfId="2" applyFont="1" applyFill="1" applyBorder="1" applyAlignment="1">
      <alignment horizontal="center" vertical="center" wrapText="1"/>
    </xf>
    <xf numFmtId="0" fontId="78" fillId="64" borderId="26" xfId="2" applyFont="1" applyFill="1" applyBorder="1" applyAlignment="1">
      <alignment horizontal="left" vertical="center" wrapText="1"/>
    </xf>
    <xf numFmtId="0" fontId="78" fillId="64" borderId="47" xfId="2" applyFont="1" applyFill="1" applyBorder="1" applyAlignment="1">
      <alignment horizontal="left" vertical="center" wrapText="1"/>
    </xf>
    <xf numFmtId="0" fontId="58" fillId="62" borderId="26" xfId="2" applyFont="1" applyFill="1" applyBorder="1" applyAlignment="1">
      <alignment horizontal="left" vertical="center"/>
    </xf>
    <xf numFmtId="0" fontId="58" fillId="62" borderId="34" xfId="2" applyFont="1" applyFill="1" applyBorder="1" applyAlignment="1">
      <alignment horizontal="center" vertical="center" wrapText="1"/>
    </xf>
    <xf numFmtId="0" fontId="58" fillId="62" borderId="26" xfId="2" applyFont="1" applyFill="1" applyBorder="1" applyAlignment="1">
      <alignment horizontal="left" vertical="center" wrapText="1"/>
    </xf>
    <xf numFmtId="0" fontId="78" fillId="31" borderId="26" xfId="2" applyFont="1" applyBorder="1" applyAlignment="1">
      <alignment horizontal="center" vertical="center" wrapText="1"/>
    </xf>
    <xf numFmtId="10" fontId="78" fillId="64" borderId="23" xfId="2" applyNumberFormat="1" applyFont="1" applyFill="1" applyBorder="1" applyAlignment="1">
      <alignment horizontal="center" vertical="center"/>
    </xf>
    <xf numFmtId="1" fontId="78" fillId="64" borderId="26" xfId="2" applyNumberFormat="1" applyFont="1" applyFill="1" applyBorder="1" applyAlignment="1">
      <alignment horizontal="center" vertical="center" wrapText="1"/>
    </xf>
    <xf numFmtId="3" fontId="58" fillId="64" borderId="26" xfId="2" applyNumberFormat="1" applyFont="1" applyFill="1" applyBorder="1" applyAlignment="1">
      <alignment horizontal="center" vertical="center" wrapText="1"/>
    </xf>
    <xf numFmtId="0" fontId="58" fillId="64" borderId="26" xfId="2" applyFont="1" applyFill="1" applyBorder="1" applyAlignment="1">
      <alignment horizontal="center" vertical="center" wrapText="1"/>
    </xf>
    <xf numFmtId="2" fontId="78" fillId="64" borderId="26" xfId="2" applyNumberFormat="1" applyFont="1" applyFill="1" applyBorder="1" applyAlignment="1">
      <alignment horizontal="center" vertical="center" wrapText="1"/>
    </xf>
    <xf numFmtId="3" fontId="78" fillId="64" borderId="26" xfId="2" applyNumberFormat="1" applyFont="1" applyFill="1" applyBorder="1" applyAlignment="1">
      <alignment horizontal="center" vertical="center" wrapText="1"/>
    </xf>
    <xf numFmtId="3" fontId="78" fillId="31" borderId="26" xfId="2" applyNumberFormat="1" applyFont="1" applyBorder="1" applyAlignment="1">
      <alignment horizontal="center" vertical="center" wrapText="1"/>
    </xf>
    <xf numFmtId="9" fontId="84" fillId="65" borderId="23" xfId="2" applyNumberFormat="1" applyFont="1" applyFill="1" applyBorder="1" applyAlignment="1">
      <alignment horizontal="center" vertical="center"/>
    </xf>
    <xf numFmtId="10" fontId="84" fillId="65" borderId="23" xfId="2" applyNumberFormat="1" applyFont="1" applyFill="1" applyBorder="1" applyAlignment="1">
      <alignment horizontal="center" vertical="center"/>
    </xf>
    <xf numFmtId="0" fontId="78" fillId="65" borderId="26" xfId="2" applyFont="1" applyFill="1" applyBorder="1" applyAlignment="1">
      <alignment vertical="center" wrapText="1"/>
    </xf>
    <xf numFmtId="9" fontId="78" fillId="65" borderId="23" xfId="2" applyNumberFormat="1" applyFont="1" applyFill="1" applyBorder="1" applyAlignment="1">
      <alignment horizontal="center" vertical="center"/>
    </xf>
    <xf numFmtId="10" fontId="78" fillId="65" borderId="23" xfId="2" applyNumberFormat="1" applyFont="1" applyFill="1" applyBorder="1" applyAlignment="1">
      <alignment horizontal="center" vertical="center"/>
    </xf>
    <xf numFmtId="0" fontId="78" fillId="64" borderId="2" xfId="2" applyFont="1" applyFill="1" applyAlignment="1">
      <alignment horizontal="center" vertical="center"/>
    </xf>
    <xf numFmtId="9" fontId="78" fillId="64" borderId="23" xfId="2" applyNumberFormat="1" applyFont="1" applyFill="1" applyBorder="1" applyAlignment="1">
      <alignment horizontal="center" vertical="center"/>
    </xf>
    <xf numFmtId="0" fontId="78" fillId="31" borderId="26" xfId="2" applyFont="1" applyBorder="1" applyAlignment="1">
      <alignment vertical="center" wrapText="1"/>
    </xf>
    <xf numFmtId="0" fontId="78" fillId="64" borderId="23" xfId="2" applyFont="1" applyFill="1" applyBorder="1" applyAlignment="1">
      <alignment horizontal="center" vertical="center" wrapText="1"/>
    </xf>
    <xf numFmtId="0" fontId="83" fillId="62" borderId="34" xfId="2" applyFont="1" applyFill="1" applyBorder="1" applyAlignment="1">
      <alignment vertical="center" wrapText="1"/>
    </xf>
    <xf numFmtId="0" fontId="83" fillId="64" borderId="34" xfId="2" applyFont="1" applyFill="1" applyBorder="1" applyAlignment="1">
      <alignment horizontal="left" vertical="center" wrapText="1"/>
    </xf>
    <xf numFmtId="0" fontId="86" fillId="31" borderId="2" xfId="2" applyFont="1" applyAlignment="1">
      <alignment horizontal="center"/>
    </xf>
    <xf numFmtId="0" fontId="89" fillId="31" borderId="2" xfId="2" applyFont="1"/>
    <xf numFmtId="0" fontId="90" fillId="31" borderId="2" xfId="2" applyFont="1"/>
    <xf numFmtId="167" fontId="89" fillId="31" borderId="2" xfId="2" applyNumberFormat="1" applyFont="1"/>
    <xf numFmtId="3" fontId="51" fillId="31" borderId="2" xfId="2" applyNumberFormat="1" applyFont="1" applyAlignment="1">
      <alignment horizontal="center" vertical="center"/>
    </xf>
    <xf numFmtId="3" fontId="53" fillId="53" borderId="23" xfId="2" applyNumberFormat="1" applyFont="1" applyFill="1" applyBorder="1" applyAlignment="1">
      <alignment horizontal="center" vertical="center"/>
    </xf>
    <xf numFmtId="3" fontId="91" fillId="31" borderId="23" xfId="2" applyNumberFormat="1" applyFont="1" applyBorder="1" applyAlignment="1">
      <alignment horizontal="center" vertical="center"/>
    </xf>
    <xf numFmtId="3" fontId="53" fillId="31" borderId="23" xfId="2" applyNumberFormat="1" applyFont="1" applyBorder="1" applyAlignment="1">
      <alignment horizontal="center" vertical="center"/>
    </xf>
    <xf numFmtId="3" fontId="89" fillId="31" borderId="2" xfId="2" applyNumberFormat="1" applyFont="1"/>
    <xf numFmtId="3" fontId="59" fillId="31" borderId="23" xfId="2" applyNumberFormat="1" applyFont="1" applyBorder="1" applyAlignment="1">
      <alignment horizontal="center" vertical="center"/>
    </xf>
    <xf numFmtId="3" fontId="51" fillId="31" borderId="23" xfId="2" applyNumberFormat="1" applyFont="1" applyBorder="1" applyAlignment="1">
      <alignment horizontal="center" vertical="center"/>
    </xf>
    <xf numFmtId="3" fontId="53" fillId="55" borderId="23" xfId="2" applyNumberFormat="1" applyFont="1" applyFill="1" applyBorder="1" applyAlignment="1">
      <alignment horizontal="center" vertical="center"/>
    </xf>
    <xf numFmtId="3" fontId="53" fillId="60" borderId="23" xfId="2" applyNumberFormat="1" applyFont="1" applyFill="1" applyBorder="1" applyAlignment="1">
      <alignment horizontal="center" vertical="center"/>
    </xf>
    <xf numFmtId="0" fontId="62" fillId="60" borderId="26" xfId="2" applyFont="1" applyFill="1" applyBorder="1" applyAlignment="1">
      <alignment vertical="center" wrapText="1"/>
    </xf>
    <xf numFmtId="3" fontId="92" fillId="31" borderId="23" xfId="2" applyNumberFormat="1" applyFont="1" applyBorder="1" applyAlignment="1">
      <alignment horizontal="center" vertical="center"/>
    </xf>
    <xf numFmtId="3" fontId="54" fillId="31" borderId="23" xfId="2" applyNumberFormat="1" applyFont="1" applyBorder="1" applyAlignment="1">
      <alignment horizontal="center" vertical="center"/>
    </xf>
    <xf numFmtId="3" fontId="38" fillId="31" borderId="23" xfId="2" applyNumberFormat="1" applyFont="1" applyBorder="1" applyAlignment="1">
      <alignment horizontal="center" vertical="center"/>
    </xf>
    <xf numFmtId="0" fontId="53" fillId="55" borderId="23" xfId="2" applyFont="1" applyFill="1" applyBorder="1" applyAlignment="1">
      <alignment horizontal="center" vertical="center" wrapText="1"/>
    </xf>
    <xf numFmtId="0" fontId="53" fillId="55" borderId="31" xfId="2" applyFont="1" applyFill="1" applyBorder="1" applyAlignment="1">
      <alignment horizontal="center" vertical="center" wrapText="1"/>
    </xf>
    <xf numFmtId="165" fontId="51" fillId="31" borderId="23" xfId="2" applyNumberFormat="1" applyFont="1" applyBorder="1" applyAlignment="1">
      <alignment horizontal="center" vertical="center"/>
    </xf>
    <xf numFmtId="0" fontId="51" fillId="31" borderId="26" xfId="2" applyFont="1" applyBorder="1" applyAlignment="1">
      <alignment horizontal="center" vertical="center" wrapText="1"/>
    </xf>
    <xf numFmtId="0" fontId="51" fillId="55" borderId="26" xfId="2" applyFont="1" applyFill="1" applyBorder="1" applyAlignment="1">
      <alignment horizontal="left" vertical="center" wrapText="1"/>
    </xf>
    <xf numFmtId="3" fontId="51" fillId="31" borderId="26" xfId="2" applyNumberFormat="1" applyFont="1" applyBorder="1" applyAlignment="1">
      <alignment horizontal="center" vertical="center" wrapText="1"/>
    </xf>
    <xf numFmtId="0" fontId="62" fillId="54" borderId="26" xfId="2" applyFont="1" applyFill="1" applyBorder="1" applyAlignment="1">
      <alignment horizontal="left" vertical="center"/>
    </xf>
    <xf numFmtId="9" fontId="62" fillId="54" borderId="34" xfId="2" applyNumberFormat="1" applyFont="1" applyFill="1" applyBorder="1" applyAlignment="1">
      <alignment horizontal="center" vertical="center" wrapText="1"/>
    </xf>
    <xf numFmtId="0" fontId="94" fillId="54" borderId="26" xfId="2" applyFont="1" applyFill="1" applyBorder="1" applyAlignment="1">
      <alignment horizontal="center" vertical="center" wrapText="1"/>
    </xf>
    <xf numFmtId="0" fontId="62" fillId="54" borderId="26" xfId="2" applyFont="1" applyFill="1" applyBorder="1" applyAlignment="1">
      <alignment horizontal="left" vertical="center" wrapText="1"/>
    </xf>
    <xf numFmtId="0" fontId="62" fillId="31" borderId="59" xfId="2" applyFont="1" applyBorder="1" applyAlignment="1">
      <alignment horizontal="left" vertical="center" wrapText="1" indent="1"/>
    </xf>
    <xf numFmtId="3" fontId="93" fillId="31" borderId="23" xfId="2" applyNumberFormat="1" applyFont="1" applyBorder="1" applyAlignment="1">
      <alignment horizontal="center" vertical="center"/>
    </xf>
    <xf numFmtId="165" fontId="59" fillId="31" borderId="23" xfId="2" applyNumberFormat="1" applyFont="1" applyBorder="1" applyAlignment="1">
      <alignment horizontal="center" vertical="center"/>
    </xf>
    <xf numFmtId="3" fontId="38" fillId="31" borderId="26" xfId="2" applyNumberFormat="1" applyFont="1" applyBorder="1" applyAlignment="1">
      <alignment horizontal="center" vertical="center" wrapText="1"/>
    </xf>
    <xf numFmtId="0" fontId="89" fillId="55" borderId="2" xfId="2" applyFont="1" applyFill="1"/>
    <xf numFmtId="0" fontId="62" fillId="54" borderId="26" xfId="2" applyFont="1" applyFill="1" applyBorder="1" applyAlignment="1">
      <alignment vertical="center" wrapText="1"/>
    </xf>
    <xf numFmtId="0" fontId="62" fillId="31" borderId="15" xfId="2" applyFont="1" applyBorder="1" applyAlignment="1">
      <alignment horizontal="left" vertical="center" wrapText="1" indent="1"/>
    </xf>
    <xf numFmtId="3" fontId="95" fillId="31" borderId="23" xfId="2" applyNumberFormat="1" applyFont="1" applyBorder="1" applyAlignment="1">
      <alignment horizontal="center" vertical="center"/>
    </xf>
    <xf numFmtId="3" fontId="94" fillId="31" borderId="23" xfId="2" applyNumberFormat="1" applyFont="1" applyBorder="1" applyAlignment="1">
      <alignment horizontal="center" vertical="center"/>
    </xf>
    <xf numFmtId="9" fontId="51" fillId="31" borderId="26" xfId="2" applyNumberFormat="1" applyFont="1" applyBorder="1" applyAlignment="1">
      <alignment horizontal="center" vertical="center" wrapText="1"/>
    </xf>
    <xf numFmtId="0" fontId="62" fillId="53" borderId="15" xfId="2" applyFont="1" applyFill="1" applyBorder="1" applyAlignment="1">
      <alignment vertical="center" wrapText="1"/>
    </xf>
    <xf numFmtId="9" fontId="51" fillId="31" borderId="23" xfId="3" applyFont="1" applyBorder="1" applyAlignment="1">
      <alignment horizontal="center" vertical="center"/>
    </xf>
    <xf numFmtId="165" fontId="51" fillId="31" borderId="23" xfId="3" applyNumberFormat="1" applyFont="1" applyBorder="1" applyAlignment="1">
      <alignment horizontal="center" vertical="center"/>
    </xf>
    <xf numFmtId="1" fontId="51" fillId="31" borderId="23" xfId="3" applyNumberFormat="1" applyFont="1" applyBorder="1" applyAlignment="1">
      <alignment horizontal="center" vertical="center"/>
    </xf>
    <xf numFmtId="168" fontId="89" fillId="31" borderId="2" xfId="5" applyFont="1"/>
    <xf numFmtId="3" fontId="96" fillId="31" borderId="23" xfId="2" applyNumberFormat="1" applyFont="1" applyBorder="1" applyAlignment="1">
      <alignment horizontal="center" vertical="center"/>
    </xf>
    <xf numFmtId="165" fontId="97" fillId="31" borderId="23" xfId="2" applyNumberFormat="1" applyFont="1" applyBorder="1" applyAlignment="1">
      <alignment horizontal="center" vertical="center"/>
    </xf>
    <xf numFmtId="3" fontId="97" fillId="31" borderId="23" xfId="2" applyNumberFormat="1" applyFont="1" applyBorder="1" applyAlignment="1">
      <alignment horizontal="center" vertical="center"/>
    </xf>
    <xf numFmtId="43" fontId="90" fillId="31" borderId="2" xfId="2" applyNumberFormat="1" applyFont="1"/>
    <xf numFmtId="165" fontId="51" fillId="55" borderId="23" xfId="2" applyNumberFormat="1" applyFont="1" applyFill="1" applyBorder="1" applyAlignment="1">
      <alignment horizontal="center" vertical="center"/>
    </xf>
    <xf numFmtId="0" fontId="51" fillId="55" borderId="26" xfId="2" applyFont="1" applyFill="1" applyBorder="1" applyAlignment="1">
      <alignment horizontal="center" vertical="center" wrapText="1"/>
    </xf>
    <xf numFmtId="3" fontId="99" fillId="55" borderId="2" xfId="6" applyNumberFormat="1" applyFont="1" applyFill="1"/>
    <xf numFmtId="168" fontId="90" fillId="31" borderId="2" xfId="5" applyFont="1" applyBorder="1"/>
    <xf numFmtId="167" fontId="90" fillId="31" borderId="2" xfId="2" applyNumberFormat="1" applyFont="1"/>
    <xf numFmtId="3" fontId="38" fillId="55" borderId="26" xfId="2" applyNumberFormat="1" applyFont="1" applyFill="1" applyBorder="1" applyAlignment="1">
      <alignment horizontal="center" vertical="center" wrapText="1"/>
    </xf>
    <xf numFmtId="167" fontId="90" fillId="31" borderId="2" xfId="5" applyNumberFormat="1" applyFont="1"/>
    <xf numFmtId="9" fontId="54" fillId="58" borderId="23" xfId="2" applyNumberFormat="1" applyFont="1" applyFill="1" applyBorder="1" applyAlignment="1">
      <alignment horizontal="center" vertical="center"/>
    </xf>
    <xf numFmtId="9" fontId="54" fillId="58" borderId="58" xfId="2" applyNumberFormat="1" applyFont="1" applyFill="1" applyBorder="1" applyAlignment="1">
      <alignment horizontal="center" vertical="center"/>
    </xf>
    <xf numFmtId="3" fontId="54" fillId="58" borderId="58" xfId="3" applyNumberFormat="1" applyFont="1" applyFill="1" applyBorder="1" applyAlignment="1">
      <alignment horizontal="center" vertical="center"/>
    </xf>
    <xf numFmtId="0" fontId="51" fillId="58" borderId="47" xfId="2" applyFont="1" applyFill="1" applyBorder="1" applyAlignment="1">
      <alignment horizontal="left" vertical="center" wrapText="1"/>
    </xf>
    <xf numFmtId="49" fontId="100" fillId="55" borderId="15" xfId="3" applyNumberFormat="1" applyFont="1" applyFill="1" applyBorder="1" applyAlignment="1">
      <alignment horizontal="center" vertical="center" wrapText="1"/>
    </xf>
    <xf numFmtId="9" fontId="100" fillId="55" borderId="15" xfId="3" applyFont="1" applyFill="1" applyBorder="1" applyAlignment="1">
      <alignment horizontal="center" vertical="center" wrapText="1"/>
    </xf>
    <xf numFmtId="0" fontId="38" fillId="55" borderId="15" xfId="2" applyFont="1" applyFill="1" applyBorder="1" applyAlignment="1">
      <alignment horizontal="left" vertical="center" wrapText="1"/>
    </xf>
    <xf numFmtId="0" fontId="38" fillId="55" borderId="15" xfId="2" applyFont="1" applyFill="1" applyBorder="1" applyAlignment="1">
      <alignment vertical="center" wrapText="1"/>
    </xf>
    <xf numFmtId="49" fontId="101" fillId="55" borderId="15" xfId="3" applyNumberFormat="1" applyFont="1" applyFill="1" applyBorder="1" applyAlignment="1">
      <alignment horizontal="center" vertical="center" wrapText="1"/>
    </xf>
    <xf numFmtId="49" fontId="41" fillId="55" borderId="31" xfId="3" applyNumberFormat="1" applyFont="1" applyFill="1" applyBorder="1" applyAlignment="1">
      <alignment horizontal="center" vertical="center"/>
    </xf>
    <xf numFmtId="0" fontId="38" fillId="55" borderId="86" xfId="2" applyFont="1" applyFill="1" applyBorder="1" applyAlignment="1">
      <alignment horizontal="left" vertical="center" wrapText="1"/>
    </xf>
    <xf numFmtId="0" fontId="38" fillId="55" borderId="15" xfId="2" applyFont="1" applyFill="1" applyBorder="1" applyAlignment="1">
      <alignment horizontal="center" vertical="center"/>
    </xf>
    <xf numFmtId="16" fontId="38" fillId="55" borderId="15" xfId="2" applyNumberFormat="1" applyFont="1" applyFill="1" applyBorder="1" applyAlignment="1">
      <alignment horizontal="center" vertical="center" wrapText="1"/>
    </xf>
    <xf numFmtId="0" fontId="38" fillId="55" borderId="15" xfId="2" applyFont="1" applyFill="1" applyBorder="1" applyAlignment="1">
      <alignment horizontal="center" vertical="center" wrapText="1"/>
    </xf>
    <xf numFmtId="0" fontId="38" fillId="55" borderId="47" xfId="2" applyFont="1" applyFill="1" applyBorder="1" applyAlignment="1">
      <alignment vertical="center" wrapText="1"/>
    </xf>
    <xf numFmtId="49" fontId="100" fillId="55" borderId="23" xfId="3" applyNumberFormat="1" applyFont="1" applyFill="1" applyBorder="1" applyAlignment="1">
      <alignment horizontal="center" vertical="center"/>
    </xf>
    <xf numFmtId="49" fontId="100" fillId="55" borderId="23" xfId="3" applyNumberFormat="1" applyFont="1" applyFill="1" applyBorder="1" applyAlignment="1">
      <alignment horizontal="left" vertical="center" wrapText="1"/>
    </xf>
    <xf numFmtId="0" fontId="51" fillId="55" borderId="15" xfId="2" applyFont="1" applyFill="1" applyBorder="1" applyAlignment="1">
      <alignment horizontal="left" vertical="center" wrapText="1"/>
    </xf>
    <xf numFmtId="9" fontId="100" fillId="31" borderId="23" xfId="2" applyNumberFormat="1" applyFont="1" applyBorder="1" applyAlignment="1">
      <alignment horizontal="center" vertical="center"/>
    </xf>
    <xf numFmtId="9" fontId="100" fillId="31" borderId="31" xfId="2" applyNumberFormat="1" applyFont="1" applyBorder="1" applyAlignment="1">
      <alignment horizontal="center" vertical="center"/>
    </xf>
    <xf numFmtId="49" fontId="100" fillId="31" borderId="23" xfId="3" applyNumberFormat="1" applyFont="1" applyFill="1" applyBorder="1" applyAlignment="1">
      <alignment horizontal="center" vertical="center"/>
    </xf>
    <xf numFmtId="0" fontId="51" fillId="58" borderId="15" xfId="2" applyFont="1" applyFill="1" applyBorder="1" applyAlignment="1">
      <alignment horizontal="left" vertical="center" wrapText="1"/>
    </xf>
    <xf numFmtId="0" fontId="51" fillId="55" borderId="31" xfId="2" applyFont="1" applyFill="1" applyBorder="1" applyAlignment="1">
      <alignment horizontal="center" vertical="center" wrapText="1"/>
    </xf>
    <xf numFmtId="0" fontId="51" fillId="31" borderId="26" xfId="2" applyFont="1" applyBorder="1" applyAlignment="1">
      <alignment vertical="center" wrapText="1"/>
    </xf>
    <xf numFmtId="0" fontId="51" fillId="31" borderId="23" xfId="2" applyFont="1" applyBorder="1" applyAlignment="1">
      <alignment horizontal="center" vertical="center" wrapText="1"/>
    </xf>
    <xf numFmtId="0" fontId="51" fillId="31" borderId="31" xfId="2" applyFont="1" applyBorder="1" applyAlignment="1">
      <alignment horizontal="center" vertical="center" wrapText="1"/>
    </xf>
    <xf numFmtId="0" fontId="53" fillId="31" borderId="34" xfId="2" applyFont="1" applyBorder="1" applyAlignment="1">
      <alignment vertical="center" wrapText="1"/>
    </xf>
    <xf numFmtId="0" fontId="53" fillId="55" borderId="34" xfId="2" applyFont="1" applyFill="1" applyBorder="1" applyAlignment="1">
      <alignment horizontal="left" vertical="center" wrapText="1"/>
    </xf>
    <xf numFmtId="0" fontId="103" fillId="31" borderId="2" xfId="2" applyFont="1"/>
    <xf numFmtId="0" fontId="66" fillId="55" borderId="2" xfId="2" applyFont="1" applyFill="1" applyAlignment="1">
      <alignment horizontal="left" vertical="top" wrapText="1"/>
    </xf>
    <xf numFmtId="0" fontId="68" fillId="55" borderId="2" xfId="2" applyFont="1" applyFill="1"/>
    <xf numFmtId="0" fontId="68" fillId="31" borderId="10" xfId="2" applyFont="1" applyBorder="1"/>
    <xf numFmtId="0" fontId="68" fillId="31" borderId="12" xfId="2" applyFont="1" applyBorder="1"/>
    <xf numFmtId="3" fontId="55" fillId="55" borderId="2" xfId="2" applyNumberFormat="1" applyFont="1" applyFill="1" applyAlignment="1">
      <alignment horizontal="center" vertical="center"/>
    </xf>
    <xf numFmtId="3" fontId="69" fillId="55" borderId="2" xfId="2" applyNumberFormat="1" applyFont="1" applyFill="1" applyAlignment="1">
      <alignment horizontal="center" vertical="center"/>
    </xf>
    <xf numFmtId="3" fontId="66" fillId="55" borderId="2" xfId="2" applyNumberFormat="1" applyFont="1" applyFill="1" applyAlignment="1">
      <alignment horizontal="center" vertical="center"/>
    </xf>
    <xf numFmtId="0" fontId="70" fillId="55" borderId="26" xfId="2" applyFont="1" applyFill="1" applyBorder="1" applyAlignment="1">
      <alignment vertical="center" wrapText="1"/>
    </xf>
    <xf numFmtId="0" fontId="69" fillId="55" borderId="2" xfId="2" applyFont="1" applyFill="1" applyAlignment="1">
      <alignment horizontal="center" vertical="center" wrapText="1"/>
    </xf>
    <xf numFmtId="165" fontId="55" fillId="55" borderId="2" xfId="2" applyNumberFormat="1" applyFont="1" applyFill="1" applyAlignment="1">
      <alignment horizontal="center" vertical="center"/>
    </xf>
    <xf numFmtId="3" fontId="55" fillId="55" borderId="2" xfId="2" applyNumberFormat="1" applyFont="1" applyFill="1" applyAlignment="1">
      <alignment horizontal="center" vertical="center" wrapText="1"/>
    </xf>
    <xf numFmtId="0" fontId="55" fillId="55" borderId="2" xfId="2" applyFont="1" applyFill="1" applyAlignment="1">
      <alignment horizontal="left" vertical="center" wrapText="1"/>
    </xf>
    <xf numFmtId="0" fontId="55" fillId="55" borderId="2" xfId="2" applyFont="1" applyFill="1" applyAlignment="1">
      <alignment horizontal="center" vertical="center"/>
    </xf>
    <xf numFmtId="0" fontId="55" fillId="55" borderId="2" xfId="2" applyFont="1" applyFill="1" applyAlignment="1">
      <alignment horizontal="center" vertical="center" wrapText="1"/>
    </xf>
    <xf numFmtId="0" fontId="70" fillId="54" borderId="34" xfId="2" applyFont="1" applyFill="1" applyBorder="1" applyAlignment="1">
      <alignment vertical="center" wrapText="1"/>
    </xf>
    <xf numFmtId="0" fontId="55" fillId="54" borderId="29" xfId="2" applyFont="1" applyFill="1" applyBorder="1" applyAlignment="1">
      <alignment vertical="center"/>
    </xf>
    <xf numFmtId="9" fontId="55" fillId="55" borderId="2" xfId="2" applyNumberFormat="1" applyFont="1" applyFill="1" applyAlignment="1">
      <alignment horizontal="center" vertical="center"/>
    </xf>
    <xf numFmtId="0" fontId="67" fillId="31" borderId="85" xfId="2" applyFont="1" applyBorder="1" applyAlignment="1">
      <alignment horizontal="left" vertical="center" wrapText="1" indent="1"/>
    </xf>
    <xf numFmtId="0" fontId="71" fillId="55" borderId="2" xfId="2" applyFont="1" applyFill="1" applyAlignment="1">
      <alignment horizontal="center" vertical="center" wrapText="1"/>
    </xf>
    <xf numFmtId="0" fontId="55" fillId="31" borderId="26" xfId="2" applyFont="1" applyBorder="1" applyAlignment="1">
      <alignment horizontal="left" vertical="center" wrapText="1"/>
    </xf>
    <xf numFmtId="0" fontId="70" fillId="55" borderId="2" xfId="2" applyFont="1" applyFill="1" applyAlignment="1">
      <alignment horizontal="center" vertical="center" wrapText="1"/>
    </xf>
    <xf numFmtId="0" fontId="70" fillId="31" borderId="26" xfId="2" applyFont="1" applyBorder="1" applyAlignment="1">
      <alignment horizontal="left" vertical="center" wrapText="1"/>
    </xf>
    <xf numFmtId="0" fontId="69" fillId="55" borderId="2" xfId="2" applyFont="1" applyFill="1" applyAlignment="1">
      <alignment horizontal="center" vertical="center"/>
    </xf>
    <xf numFmtId="0" fontId="71" fillId="55" borderId="26" xfId="2" applyFont="1" applyFill="1" applyBorder="1" applyAlignment="1">
      <alignment horizontal="center" vertical="center" wrapText="1"/>
    </xf>
    <xf numFmtId="0" fontId="55" fillId="55" borderId="2" xfId="2" applyFont="1" applyFill="1" applyAlignment="1">
      <alignment vertical="center"/>
    </xf>
    <xf numFmtId="0" fontId="55" fillId="54" borderId="27" xfId="2" applyFont="1" applyFill="1" applyBorder="1" applyAlignment="1">
      <alignment vertical="center"/>
    </xf>
    <xf numFmtId="0" fontId="55" fillId="54" borderId="28" xfId="2" applyFont="1" applyFill="1" applyBorder="1" applyAlignment="1">
      <alignment vertical="center"/>
    </xf>
    <xf numFmtId="3" fontId="108" fillId="55" borderId="2" xfId="2" applyNumberFormat="1" applyFont="1" applyFill="1" applyAlignment="1">
      <alignment horizontal="center" vertical="center"/>
    </xf>
    <xf numFmtId="3" fontId="108" fillId="57" borderId="23" xfId="2" applyNumberFormat="1" applyFont="1" applyFill="1" applyBorder="1" applyAlignment="1">
      <alignment horizontal="center" vertical="center"/>
    </xf>
    <xf numFmtId="3" fontId="108" fillId="31" borderId="23" xfId="2" applyNumberFormat="1" applyFont="1" applyBorder="1" applyAlignment="1">
      <alignment horizontal="center" vertical="center"/>
    </xf>
    <xf numFmtId="3" fontId="109" fillId="31" borderId="23" xfId="2" applyNumberFormat="1" applyFont="1" applyBorder="1" applyAlignment="1">
      <alignment horizontal="center" vertical="center"/>
    </xf>
    <xf numFmtId="3" fontId="71" fillId="55" borderId="2" xfId="2" applyNumberFormat="1" applyFont="1" applyFill="1" applyAlignment="1">
      <alignment horizontal="center" vertical="center"/>
    </xf>
    <xf numFmtId="3" fontId="71" fillId="31" borderId="23" xfId="2" applyNumberFormat="1" applyFont="1" applyBorder="1" applyAlignment="1">
      <alignment horizontal="center" vertical="center"/>
    </xf>
    <xf numFmtId="3" fontId="71" fillId="55" borderId="26" xfId="2" applyNumberFormat="1" applyFont="1" applyFill="1" applyBorder="1" applyAlignment="1">
      <alignment horizontal="center" vertical="center" wrapText="1"/>
    </xf>
    <xf numFmtId="0" fontId="68" fillId="55" borderId="2" xfId="2" applyFont="1" applyFill="1" applyAlignment="1">
      <alignment horizontal="center" vertical="center" wrapText="1"/>
    </xf>
    <xf numFmtId="0" fontId="70" fillId="31" borderId="59" xfId="2" applyFont="1" applyBorder="1" applyAlignment="1">
      <alignment horizontal="left" vertical="center" wrapText="1" indent="1"/>
    </xf>
    <xf numFmtId="165" fontId="66" fillId="55" borderId="2" xfId="2" applyNumberFormat="1" applyFont="1" applyFill="1" applyAlignment="1">
      <alignment horizontal="center" vertical="center"/>
    </xf>
    <xf numFmtId="3" fontId="55" fillId="31" borderId="26" xfId="2" applyNumberFormat="1" applyFont="1" applyBorder="1" applyAlignment="1">
      <alignment horizontal="center" vertical="center" wrapText="1"/>
    </xf>
    <xf numFmtId="0" fontId="55" fillId="54" borderId="26" xfId="2" applyFont="1" applyFill="1" applyBorder="1" applyAlignment="1">
      <alignment vertical="center" wrapText="1"/>
    </xf>
    <xf numFmtId="0" fontId="70" fillId="53" borderId="15" xfId="2" applyFont="1" applyFill="1" applyBorder="1" applyAlignment="1">
      <alignment vertical="center" wrapText="1"/>
    </xf>
    <xf numFmtId="9" fontId="55" fillId="55" borderId="2" xfId="3" applyFont="1" applyFill="1" applyBorder="1" applyAlignment="1">
      <alignment horizontal="center" vertical="center"/>
    </xf>
    <xf numFmtId="3" fontId="108" fillId="55" borderId="23" xfId="2" applyNumberFormat="1" applyFont="1" applyFill="1" applyBorder="1" applyAlignment="1">
      <alignment horizontal="center" vertical="center"/>
    </xf>
    <xf numFmtId="3" fontId="71" fillId="55" borderId="2" xfId="7" applyNumberFormat="1" applyFont="1" applyFill="1" applyBorder="1" applyAlignment="1">
      <alignment horizontal="center" vertical="center" wrapText="1"/>
    </xf>
    <xf numFmtId="3" fontId="71" fillId="55" borderId="26" xfId="7" applyNumberFormat="1" applyFont="1" applyFill="1" applyBorder="1" applyAlignment="1">
      <alignment horizontal="center" vertical="center" wrapText="1"/>
    </xf>
    <xf numFmtId="9" fontId="71" fillId="55" borderId="2" xfId="7" applyNumberFormat="1" applyFont="1" applyFill="1" applyBorder="1" applyAlignment="1">
      <alignment horizontal="center" vertical="center"/>
    </xf>
    <xf numFmtId="9" fontId="71" fillId="55" borderId="23" xfId="7" applyNumberFormat="1" applyFont="1" applyFill="1" applyBorder="1" applyAlignment="1">
      <alignment horizontal="center" vertical="center"/>
    </xf>
    <xf numFmtId="0" fontId="71" fillId="55" borderId="26" xfId="2" applyFont="1" applyFill="1" applyBorder="1" applyAlignment="1">
      <alignment horizontal="left" vertical="center" wrapText="1"/>
    </xf>
    <xf numFmtId="0" fontId="71" fillId="55" borderId="26" xfId="2" applyFont="1" applyFill="1" applyBorder="1" applyAlignment="1">
      <alignment vertical="center" wrapText="1"/>
    </xf>
    <xf numFmtId="0" fontId="68" fillId="54" borderId="26" xfId="2" applyFont="1" applyFill="1" applyBorder="1" applyAlignment="1">
      <alignment vertical="center" wrapText="1"/>
    </xf>
    <xf numFmtId="0" fontId="69" fillId="55" borderId="2" xfId="2" applyFont="1" applyFill="1" applyAlignment="1">
      <alignment horizontal="center"/>
    </xf>
    <xf numFmtId="49" fontId="55" fillId="55" borderId="2" xfId="2" applyNumberFormat="1" applyFont="1" applyFill="1" applyAlignment="1">
      <alignment horizontal="center" vertical="center"/>
    </xf>
    <xf numFmtId="0" fontId="70" fillId="55" borderId="2" xfId="2" applyFont="1" applyFill="1" applyAlignment="1">
      <alignment horizontal="center"/>
    </xf>
    <xf numFmtId="0" fontId="14" fillId="31" borderId="2" xfId="2" applyFont="1"/>
    <xf numFmtId="0" fontId="16" fillId="31" borderId="2" xfId="2" applyFont="1"/>
    <xf numFmtId="0" fontId="16" fillId="31" borderId="2" xfId="2" applyFont="1" applyAlignment="1">
      <alignment horizontal="center" vertical="center" wrapText="1"/>
    </xf>
    <xf numFmtId="0" fontId="17" fillId="31" borderId="2" xfId="2" applyFont="1"/>
    <xf numFmtId="0" fontId="16" fillId="31" borderId="10" xfId="2" applyFont="1" applyBorder="1"/>
    <xf numFmtId="0" fontId="16" fillId="31" borderId="12" xfId="2" applyFont="1" applyBorder="1"/>
    <xf numFmtId="0" fontId="16" fillId="31" borderId="13" xfId="2" applyFont="1" applyBorder="1"/>
    <xf numFmtId="0" fontId="16" fillId="31" borderId="15" xfId="2" applyFont="1" applyBorder="1"/>
    <xf numFmtId="0" fontId="16" fillId="31" borderId="19" xfId="2" applyFont="1" applyBorder="1"/>
    <xf numFmtId="0" fontId="16" fillId="31" borderId="20" xfId="2" applyFont="1" applyBorder="1"/>
    <xf numFmtId="3" fontId="18" fillId="31" borderId="2" xfId="2" applyNumberFormat="1" applyFont="1" applyAlignment="1">
      <alignment horizontal="center" vertical="center"/>
    </xf>
    <xf numFmtId="0" fontId="17" fillId="31" borderId="2" xfId="2" applyFont="1" applyAlignment="1">
      <alignment horizontal="left" vertical="center" wrapText="1" indent="1"/>
    </xf>
    <xf numFmtId="3" fontId="17" fillId="53" borderId="23" xfId="2" applyNumberFormat="1" applyFont="1" applyFill="1" applyBorder="1" applyAlignment="1">
      <alignment horizontal="center" vertical="center"/>
    </xf>
    <xf numFmtId="0" fontId="19" fillId="53" borderId="26" xfId="2" applyFont="1" applyFill="1" applyBorder="1" applyAlignment="1">
      <alignment vertical="center" wrapText="1"/>
    </xf>
    <xf numFmtId="3" fontId="18" fillId="31" borderId="23" xfId="2" applyNumberFormat="1" applyFont="1" applyBorder="1" applyAlignment="1">
      <alignment horizontal="center" vertical="center"/>
    </xf>
    <xf numFmtId="0" fontId="20" fillId="31" borderId="26" xfId="2" applyFont="1" applyBorder="1" applyAlignment="1">
      <alignment horizontal="left" vertical="center" wrapText="1" indent="1"/>
    </xf>
    <xf numFmtId="3" fontId="17" fillId="31" borderId="23" xfId="2" applyNumberFormat="1" applyFont="1" applyBorder="1" applyAlignment="1">
      <alignment horizontal="center" vertical="center"/>
    </xf>
    <xf numFmtId="0" fontId="18" fillId="31" borderId="26" xfId="2" applyFont="1" applyBorder="1" applyAlignment="1">
      <alignment horizontal="left" vertical="center" wrapText="1" indent="1"/>
    </xf>
    <xf numFmtId="3" fontId="20" fillId="31" borderId="23" xfId="2" applyNumberFormat="1" applyFont="1" applyBorder="1" applyAlignment="1">
      <alignment horizontal="center" vertical="center"/>
    </xf>
    <xf numFmtId="3" fontId="17" fillId="54" borderId="23" xfId="2" applyNumberFormat="1" applyFont="1" applyFill="1" applyBorder="1" applyAlignment="1">
      <alignment horizontal="center" vertical="center"/>
    </xf>
    <xf numFmtId="0" fontId="17" fillId="54" borderId="26" xfId="2" applyFont="1" applyFill="1" applyBorder="1" applyAlignment="1">
      <alignment vertical="center" wrapText="1"/>
    </xf>
    <xf numFmtId="0" fontId="21" fillId="31" borderId="85" xfId="2" applyFont="1" applyBorder="1" applyAlignment="1">
      <alignment horizontal="left" vertical="center" wrapText="1" indent="1"/>
    </xf>
    <xf numFmtId="0" fontId="17" fillId="55" borderId="23" xfId="2" applyFont="1" applyFill="1" applyBorder="1" applyAlignment="1">
      <alignment horizontal="center" vertical="center" wrapText="1"/>
    </xf>
    <xf numFmtId="0" fontId="112" fillId="64" borderId="31" xfId="2" applyFont="1" applyFill="1" applyBorder="1" applyAlignment="1">
      <alignment horizontal="center" vertical="center" wrapText="1"/>
    </xf>
    <xf numFmtId="165" fontId="18" fillId="55" borderId="23" xfId="2" applyNumberFormat="1" applyFont="1" applyFill="1" applyBorder="1" applyAlignment="1">
      <alignment horizontal="center" vertical="center"/>
    </xf>
    <xf numFmtId="0" fontId="18" fillId="55" borderId="26" xfId="2" applyFont="1" applyFill="1" applyBorder="1" applyAlignment="1">
      <alignment horizontal="center" vertical="center" wrapText="1"/>
    </xf>
    <xf numFmtId="0" fontId="18" fillId="55" borderId="26" xfId="2" applyFont="1" applyFill="1" applyBorder="1" applyAlignment="1">
      <alignment horizontal="left" vertical="center" wrapText="1"/>
    </xf>
    <xf numFmtId="3" fontId="14" fillId="31" borderId="2" xfId="2" applyNumberFormat="1" applyFont="1"/>
    <xf numFmtId="3" fontId="18" fillId="55" borderId="26" xfId="2" applyNumberFormat="1" applyFont="1" applyFill="1" applyBorder="1" applyAlignment="1">
      <alignment horizontal="center" vertical="center" wrapText="1"/>
    </xf>
    <xf numFmtId="0" fontId="19" fillId="54" borderId="26" xfId="2" applyFont="1" applyFill="1" applyBorder="1" applyAlignment="1">
      <alignment horizontal="left" vertical="center"/>
    </xf>
    <xf numFmtId="9" fontId="19" fillId="54" borderId="34" xfId="2" applyNumberFormat="1" applyFont="1" applyFill="1" applyBorder="1" applyAlignment="1">
      <alignment horizontal="center" vertical="center" wrapText="1"/>
    </xf>
    <xf numFmtId="0" fontId="19" fillId="54" borderId="26" xfId="2" applyFont="1" applyFill="1" applyBorder="1" applyAlignment="1">
      <alignment horizontal="left" vertical="center" wrapText="1"/>
    </xf>
    <xf numFmtId="0" fontId="21" fillId="31" borderId="59" xfId="2" applyFont="1" applyBorder="1" applyAlignment="1">
      <alignment horizontal="left" vertical="center" wrapText="1" indent="1"/>
    </xf>
    <xf numFmtId="165" fontId="0" fillId="31" borderId="2" xfId="3" applyNumberFormat="1" applyFont="1"/>
    <xf numFmtId="165" fontId="14" fillId="31" borderId="2" xfId="3" applyNumberFormat="1" applyFont="1"/>
    <xf numFmtId="0" fontId="14" fillId="31" borderId="2" xfId="2" applyFont="1" applyAlignment="1">
      <alignment wrapText="1"/>
    </xf>
    <xf numFmtId="3" fontId="18" fillId="55" borderId="23" xfId="2" applyNumberFormat="1" applyFont="1" applyFill="1" applyBorder="1" applyAlignment="1">
      <alignment horizontal="center" vertical="center"/>
    </xf>
    <xf numFmtId="3" fontId="20" fillId="55" borderId="23" xfId="2" applyNumberFormat="1" applyFont="1" applyFill="1" applyBorder="1" applyAlignment="1">
      <alignment horizontal="center" vertical="center"/>
    </xf>
    <xf numFmtId="3" fontId="113" fillId="31" borderId="23" xfId="2" applyNumberFormat="1" applyFont="1" applyBorder="1" applyAlignment="1">
      <alignment horizontal="center" vertical="center"/>
    </xf>
    <xf numFmtId="0" fontId="114" fillId="31" borderId="2" xfId="2" applyFont="1"/>
    <xf numFmtId="3" fontId="113" fillId="55" borderId="23" xfId="2" applyNumberFormat="1" applyFont="1" applyFill="1" applyBorder="1" applyAlignment="1">
      <alignment horizontal="center" vertical="center"/>
    </xf>
    <xf numFmtId="3" fontId="115" fillId="31" borderId="23" xfId="2" applyNumberFormat="1" applyFont="1" applyBorder="1" applyAlignment="1">
      <alignment horizontal="center" vertical="center"/>
    </xf>
    <xf numFmtId="0" fontId="14" fillId="55" borderId="2" xfId="2" applyFont="1" applyFill="1"/>
    <xf numFmtId="0" fontId="17" fillId="55" borderId="31" xfId="2" applyFont="1" applyFill="1" applyBorder="1" applyAlignment="1">
      <alignment horizontal="center" vertical="center" wrapText="1"/>
    </xf>
    <xf numFmtId="0" fontId="19" fillId="31" borderId="59" xfId="2" applyFont="1" applyBorder="1" applyAlignment="1">
      <alignment horizontal="left" vertical="center" wrapText="1" indent="1"/>
    </xf>
    <xf numFmtId="165" fontId="20" fillId="31" borderId="23" xfId="2" applyNumberFormat="1" applyFont="1" applyBorder="1" applyAlignment="1">
      <alignment horizontal="center" vertical="center"/>
    </xf>
    <xf numFmtId="3" fontId="18" fillId="31" borderId="26" xfId="2" applyNumberFormat="1" applyFont="1" applyBorder="1" applyAlignment="1">
      <alignment horizontal="center" vertical="center" wrapText="1"/>
    </xf>
    <xf numFmtId="0" fontId="18" fillId="54" borderId="26" xfId="2" applyFont="1" applyFill="1" applyBorder="1" applyAlignment="1">
      <alignment vertical="center" wrapText="1"/>
    </xf>
    <xf numFmtId="3" fontId="18" fillId="55" borderId="23" xfId="3" applyNumberFormat="1" applyFont="1" applyFill="1" applyBorder="1" applyAlignment="1">
      <alignment horizontal="center" vertical="center"/>
    </xf>
    <xf numFmtId="0" fontId="116" fillId="31" borderId="2" xfId="2" applyFont="1"/>
    <xf numFmtId="4" fontId="14" fillId="31" borderId="2" xfId="2" applyNumberFormat="1" applyFont="1"/>
    <xf numFmtId="1" fontId="18" fillId="55" borderId="23" xfId="4" applyNumberFormat="1" applyFont="1" applyFill="1" applyBorder="1" applyAlignment="1">
      <alignment horizontal="center" vertical="center"/>
    </xf>
    <xf numFmtId="0" fontId="18" fillId="55" borderId="59" xfId="2" applyFont="1" applyFill="1" applyBorder="1" applyAlignment="1">
      <alignment horizontal="left" vertical="center" wrapText="1"/>
    </xf>
    <xf numFmtId="0" fontId="18" fillId="55" borderId="23" xfId="2" applyFont="1" applyFill="1" applyBorder="1" applyAlignment="1">
      <alignment horizontal="center" vertical="center" wrapText="1"/>
    </xf>
    <xf numFmtId="0" fontId="18" fillId="55" borderId="31" xfId="2" applyFont="1" applyFill="1" applyBorder="1" applyAlignment="1">
      <alignment horizontal="center" vertical="center" wrapText="1"/>
    </xf>
    <xf numFmtId="0" fontId="17" fillId="54" borderId="34" xfId="2" applyFont="1" applyFill="1" applyBorder="1" applyAlignment="1">
      <alignment vertical="center" wrapText="1"/>
    </xf>
    <xf numFmtId="0" fontId="17" fillId="55" borderId="34" xfId="2" applyFont="1" applyFill="1" applyBorder="1" applyAlignment="1">
      <alignment horizontal="left" vertical="center" wrapText="1"/>
    </xf>
    <xf numFmtId="0" fontId="26" fillId="31" borderId="2" xfId="2" applyFont="1" applyAlignment="1">
      <alignment horizontal="center"/>
    </xf>
    <xf numFmtId="0" fontId="16" fillId="31" borderId="10" xfId="2" applyFont="1" applyBorder="1" applyAlignment="1">
      <alignment horizontal="center" vertical="center"/>
    </xf>
    <xf numFmtId="0" fontId="16" fillId="31" borderId="12" xfId="2" applyFont="1" applyBorder="1" applyAlignment="1">
      <alignment horizontal="center" vertical="center"/>
    </xf>
    <xf numFmtId="0" fontId="16" fillId="31" borderId="15" xfId="2" applyFont="1" applyBorder="1" applyAlignment="1">
      <alignment vertical="center"/>
    </xf>
    <xf numFmtId="0" fontId="16" fillId="31" borderId="20" xfId="2" applyFont="1" applyBorder="1" applyAlignment="1">
      <alignment horizontal="left"/>
    </xf>
    <xf numFmtId="169" fontId="0" fillId="31" borderId="2" xfId="4" applyNumberFormat="1" applyFont="1"/>
    <xf numFmtId="169" fontId="13" fillId="31" borderId="2" xfId="2" applyNumberFormat="1"/>
    <xf numFmtId="3" fontId="34" fillId="55" borderId="23" xfId="2" applyNumberFormat="1" applyFont="1" applyFill="1" applyBorder="1" applyAlignment="1">
      <alignment horizontal="center" vertical="center"/>
    </xf>
    <xf numFmtId="170" fontId="0" fillId="31" borderId="2" xfId="4" applyNumberFormat="1" applyFont="1"/>
    <xf numFmtId="3" fontId="35" fillId="54" borderId="43" xfId="2" applyNumberFormat="1" applyFont="1" applyFill="1" applyBorder="1" applyAlignment="1">
      <alignment horizontal="center" vertical="center"/>
    </xf>
    <xf numFmtId="3" fontId="35" fillId="54" borderId="21" xfId="2" applyNumberFormat="1" applyFont="1" applyFill="1" applyBorder="1" applyAlignment="1">
      <alignment horizontal="center" vertical="center"/>
    </xf>
    <xf numFmtId="0" fontId="32" fillId="54" borderId="22" xfId="2" applyFont="1" applyFill="1" applyBorder="1" applyAlignment="1">
      <alignment vertical="center" wrapText="1"/>
    </xf>
    <xf numFmtId="3" fontId="35" fillId="54" borderId="40" xfId="2" applyNumberFormat="1" applyFont="1" applyFill="1" applyBorder="1" applyAlignment="1">
      <alignment horizontal="center" vertical="center"/>
    </xf>
    <xf numFmtId="3" fontId="35" fillId="54" borderId="87" xfId="2" applyNumberFormat="1" applyFont="1" applyFill="1" applyBorder="1" applyAlignment="1">
      <alignment horizontal="center" vertical="center"/>
    </xf>
    <xf numFmtId="0" fontId="32" fillId="54" borderId="50" xfId="2" applyFont="1" applyFill="1" applyBorder="1" applyAlignment="1">
      <alignment vertical="center" wrapText="1"/>
    </xf>
    <xf numFmtId="3" fontId="35" fillId="60" borderId="31" xfId="2" applyNumberFormat="1" applyFont="1" applyFill="1" applyBorder="1" applyAlignment="1">
      <alignment horizontal="center" vertical="center"/>
    </xf>
    <xf numFmtId="0" fontId="32" fillId="60" borderId="59" xfId="2" applyFont="1" applyFill="1" applyBorder="1" applyAlignment="1">
      <alignment vertical="center" wrapText="1"/>
    </xf>
    <xf numFmtId="3" fontId="36" fillId="31" borderId="2" xfId="2" applyNumberFormat="1" applyFont="1" applyAlignment="1">
      <alignment horizontal="center" vertical="center"/>
    </xf>
    <xf numFmtId="3" fontId="35" fillId="31" borderId="2" xfId="2" applyNumberFormat="1" applyFont="1" applyAlignment="1">
      <alignment horizontal="center" vertical="center"/>
    </xf>
    <xf numFmtId="3" fontId="28" fillId="31" borderId="2" xfId="2" applyNumberFormat="1" applyFont="1"/>
    <xf numFmtId="0" fontId="34" fillId="54" borderId="27" xfId="2" applyFont="1" applyFill="1" applyBorder="1" applyAlignment="1">
      <alignment horizontal="center" vertical="center"/>
    </xf>
    <xf numFmtId="0" fontId="34" fillId="54" borderId="28" xfId="2" applyFont="1" applyFill="1" applyBorder="1" applyAlignment="1">
      <alignment vertical="center"/>
    </xf>
    <xf numFmtId="0" fontId="35" fillId="54" borderId="34" xfId="2" applyFont="1" applyFill="1" applyBorder="1" applyAlignment="1">
      <alignment horizontal="left" vertical="center" wrapText="1"/>
    </xf>
    <xf numFmtId="0" fontId="35" fillId="54" borderId="34" xfId="2" applyFont="1" applyFill="1" applyBorder="1" applyAlignment="1">
      <alignment vertical="center"/>
    </xf>
    <xf numFmtId="0" fontId="34" fillId="54" borderId="7" xfId="2" applyFont="1" applyFill="1" applyBorder="1" applyAlignment="1">
      <alignment horizontal="center" vertical="center"/>
    </xf>
    <xf numFmtId="0" fontId="34" fillId="31" borderId="8" xfId="2" applyFont="1" applyBorder="1" applyAlignment="1">
      <alignment vertical="center"/>
    </xf>
    <xf numFmtId="0" fontId="35" fillId="54" borderId="88" xfId="2" applyFont="1" applyFill="1" applyBorder="1" applyAlignment="1">
      <alignment horizontal="left" vertical="center" wrapText="1"/>
    </xf>
    <xf numFmtId="0" fontId="34" fillId="54" borderId="88" xfId="2" applyFont="1" applyFill="1" applyBorder="1" applyAlignment="1">
      <alignment vertical="center" wrapText="1"/>
    </xf>
    <xf numFmtId="0" fontId="35" fillId="54" borderId="89" xfId="2" applyFont="1" applyFill="1" applyBorder="1" applyAlignment="1">
      <alignment horizontal="left" vertical="center" wrapText="1"/>
    </xf>
    <xf numFmtId="0" fontId="34" fillId="54" borderId="59" xfId="2" applyFont="1" applyFill="1" applyBorder="1" applyAlignment="1">
      <alignment horizontal="left" vertical="center" wrapText="1"/>
    </xf>
    <xf numFmtId="165" fontId="34" fillId="31" borderId="23" xfId="2" applyNumberFormat="1" applyFont="1" applyBorder="1" applyAlignment="1">
      <alignment horizontal="center" vertical="center"/>
    </xf>
    <xf numFmtId="0" fontId="34" fillId="31" borderId="26" xfId="2" applyFont="1" applyBorder="1" applyAlignment="1">
      <alignment horizontal="left" vertical="center" wrapText="1"/>
    </xf>
    <xf numFmtId="0" fontId="35" fillId="31" borderId="26" xfId="2" applyFont="1" applyBorder="1" applyAlignment="1">
      <alignment horizontal="left" vertical="center"/>
    </xf>
    <xf numFmtId="9" fontId="35" fillId="31" borderId="34" xfId="2" applyNumberFormat="1" applyFont="1" applyBorder="1" applyAlignment="1">
      <alignment horizontal="center" vertical="center" wrapText="1"/>
    </xf>
    <xf numFmtId="0" fontId="35" fillId="31" borderId="26" xfId="2" applyFont="1" applyBorder="1" applyAlignment="1">
      <alignment horizontal="left" vertical="center" wrapText="1"/>
    </xf>
    <xf numFmtId="0" fontId="35" fillId="31" borderId="26" xfId="2" applyFont="1" applyBorder="1" applyAlignment="1">
      <alignment horizontal="center" vertical="center" wrapText="1"/>
    </xf>
    <xf numFmtId="3" fontId="36" fillId="55" borderId="23" xfId="2" applyNumberFormat="1" applyFont="1" applyFill="1" applyBorder="1" applyAlignment="1">
      <alignment horizontal="center" vertical="center"/>
    </xf>
    <xf numFmtId="9" fontId="34" fillId="31" borderId="23" xfId="3" applyFont="1" applyBorder="1" applyAlignment="1">
      <alignment horizontal="center" vertical="center"/>
    </xf>
    <xf numFmtId="165" fontId="34" fillId="31" borderId="23" xfId="3" applyNumberFormat="1" applyFont="1" applyBorder="1" applyAlignment="1">
      <alignment horizontal="center" vertical="center"/>
    </xf>
    <xf numFmtId="3" fontId="117" fillId="31" borderId="23" xfId="2" applyNumberFormat="1" applyFont="1" applyBorder="1" applyAlignment="1">
      <alignment horizontal="center" vertical="center"/>
    </xf>
    <xf numFmtId="3" fontId="34" fillId="55" borderId="2" xfId="2" applyNumberFormat="1" applyFont="1" applyFill="1" applyAlignment="1">
      <alignment horizontal="center" vertical="center" wrapText="1"/>
    </xf>
    <xf numFmtId="3" fontId="34" fillId="55" borderId="62" xfId="2" applyNumberFormat="1" applyFont="1" applyFill="1" applyBorder="1" applyAlignment="1">
      <alignment horizontal="center" vertical="center" wrapText="1"/>
    </xf>
    <xf numFmtId="10" fontId="34" fillId="55" borderId="26" xfId="2" applyNumberFormat="1" applyFont="1" applyFill="1" applyBorder="1" applyAlignment="1">
      <alignment horizontal="center" vertical="center" wrapText="1"/>
    </xf>
    <xf numFmtId="3" fontId="36" fillId="57" borderId="23" xfId="2" applyNumberFormat="1" applyFont="1" applyFill="1" applyBorder="1" applyAlignment="1">
      <alignment horizontal="center" vertical="center"/>
    </xf>
    <xf numFmtId="0" fontId="32" fillId="31" borderId="59" xfId="2" applyFont="1" applyBorder="1" applyAlignment="1">
      <alignment horizontal="left" vertical="center" wrapText="1" indent="1"/>
    </xf>
    <xf numFmtId="0" fontId="34" fillId="67" borderId="26" xfId="2" applyFont="1" applyFill="1" applyBorder="1" applyAlignment="1">
      <alignment vertical="center" wrapText="1"/>
    </xf>
    <xf numFmtId="0" fontId="35" fillId="68" borderId="26" xfId="2" applyFont="1" applyFill="1" applyBorder="1" applyAlignment="1">
      <alignment horizontal="left" vertical="center" wrapText="1"/>
    </xf>
    <xf numFmtId="0" fontId="32" fillId="53" borderId="15" xfId="2" applyFont="1" applyFill="1" applyBorder="1" applyAlignment="1">
      <alignment vertical="center" wrapText="1"/>
    </xf>
    <xf numFmtId="9" fontId="34" fillId="58" borderId="23" xfId="2" applyNumberFormat="1" applyFont="1" applyFill="1" applyBorder="1" applyAlignment="1">
      <alignment horizontal="center" vertical="center"/>
    </xf>
    <xf numFmtId="0" fontId="34" fillId="58" borderId="26" xfId="2" applyFont="1" applyFill="1" applyBorder="1" applyAlignment="1">
      <alignment horizontal="center" vertical="center" wrapText="1"/>
    </xf>
    <xf numFmtId="3" fontId="34" fillId="58" borderId="23" xfId="3" applyNumberFormat="1" applyFont="1" applyFill="1" applyBorder="1" applyAlignment="1">
      <alignment horizontal="center" vertical="center"/>
    </xf>
    <xf numFmtId="0" fontId="32" fillId="54" borderId="26" xfId="2" applyFont="1" applyFill="1" applyBorder="1" applyAlignment="1">
      <alignment horizontal="center" vertical="center" wrapText="1"/>
    </xf>
    <xf numFmtId="0" fontId="13" fillId="31" borderId="2" xfId="2" applyAlignment="1">
      <alignment vertical="center"/>
    </xf>
    <xf numFmtId="0" fontId="28" fillId="31" borderId="2" xfId="2" applyFont="1" applyAlignment="1">
      <alignment vertical="center"/>
    </xf>
    <xf numFmtId="0" fontId="118" fillId="31" borderId="2" xfId="2" applyFont="1" applyAlignment="1">
      <alignment horizontal="center"/>
    </xf>
    <xf numFmtId="0" fontId="119" fillId="31" borderId="2" xfId="2" applyFont="1" applyAlignment="1">
      <alignment horizontal="center"/>
    </xf>
    <xf numFmtId="0" fontId="120" fillId="31" borderId="2" xfId="2" applyFont="1"/>
    <xf numFmtId="0" fontId="121" fillId="31" borderId="2" xfId="2" applyFont="1"/>
    <xf numFmtId="0" fontId="121" fillId="31" borderId="2" xfId="2" applyFont="1" applyAlignment="1">
      <alignment horizontal="center" vertical="center" wrapText="1"/>
    </xf>
    <xf numFmtId="0" fontId="122" fillId="31" borderId="2" xfId="2" applyFont="1"/>
    <xf numFmtId="0" fontId="123" fillId="31" borderId="2" xfId="2" applyFont="1" applyAlignment="1">
      <alignment wrapText="1"/>
    </xf>
    <xf numFmtId="0" fontId="123" fillId="31" borderId="2" xfId="2" applyFont="1" applyAlignment="1">
      <alignment horizontal="left" wrapText="1"/>
    </xf>
    <xf numFmtId="3" fontId="120" fillId="31" borderId="2" xfId="2" applyNumberFormat="1" applyFont="1"/>
    <xf numFmtId="0" fontId="70" fillId="54" borderId="26" xfId="2" applyFont="1" applyFill="1" applyBorder="1" applyAlignment="1">
      <alignment horizontal="center" vertical="center" wrapText="1"/>
    </xf>
    <xf numFmtId="0" fontId="70" fillId="31" borderId="26" xfId="2" applyFont="1" applyBorder="1" applyAlignment="1">
      <alignment horizontal="center" vertical="center" wrapText="1"/>
    </xf>
    <xf numFmtId="3" fontId="55" fillId="31" borderId="23" xfId="3" applyNumberFormat="1" applyFont="1" applyBorder="1" applyAlignment="1">
      <alignment horizontal="center" vertical="center"/>
    </xf>
    <xf numFmtId="3" fontId="69" fillId="31" borderId="26" xfId="2" applyNumberFormat="1" applyFont="1" applyBorder="1" applyAlignment="1">
      <alignment horizontal="center" vertical="center" wrapText="1"/>
    </xf>
    <xf numFmtId="0" fontId="69" fillId="31" borderId="23" xfId="2" applyFont="1" applyBorder="1" applyAlignment="1">
      <alignment horizontal="center" vertical="center" wrapText="1"/>
    </xf>
    <xf numFmtId="0" fontId="55" fillId="31" borderId="31" xfId="2" applyFont="1" applyBorder="1" applyAlignment="1">
      <alignment horizontal="center" vertical="center" wrapText="1"/>
    </xf>
    <xf numFmtId="9" fontId="72" fillId="31" borderId="23" xfId="2" applyNumberFormat="1" applyFont="1" applyBorder="1" applyAlignment="1">
      <alignment horizontal="center" vertical="center"/>
    </xf>
    <xf numFmtId="3" fontId="55" fillId="31" borderId="23" xfId="3" applyNumberFormat="1" applyFont="1" applyFill="1" applyBorder="1" applyAlignment="1">
      <alignment horizontal="center" vertical="center"/>
    </xf>
    <xf numFmtId="0" fontId="126" fillId="31" borderId="26" xfId="2" applyFont="1" applyBorder="1" applyAlignment="1">
      <alignment wrapText="1"/>
    </xf>
    <xf numFmtId="9" fontId="55" fillId="31" borderId="90" xfId="2" applyNumberFormat="1" applyFont="1" applyBorder="1" applyAlignment="1">
      <alignment horizontal="center" vertical="center"/>
    </xf>
    <xf numFmtId="0" fontId="126" fillId="31" borderId="47" xfId="2" applyFont="1" applyBorder="1" applyAlignment="1">
      <alignment wrapText="1"/>
    </xf>
    <xf numFmtId="9" fontId="55" fillId="31" borderId="31" xfId="2" applyNumberFormat="1" applyFont="1" applyBorder="1" applyAlignment="1">
      <alignment horizontal="center" vertical="center"/>
    </xf>
    <xf numFmtId="9" fontId="55" fillId="31" borderId="23" xfId="2" applyNumberFormat="1" applyFont="1" applyBorder="1" applyAlignment="1">
      <alignment horizontal="center" vertical="center"/>
    </xf>
    <xf numFmtId="0" fontId="127" fillId="31" borderId="2" xfId="2" applyFont="1"/>
    <xf numFmtId="0" fontId="128" fillId="31" borderId="2" xfId="2" applyFont="1"/>
    <xf numFmtId="0" fontId="14" fillId="31" borderId="2" xfId="2" applyFont="1" applyAlignment="1">
      <alignment vertical="center"/>
    </xf>
    <xf numFmtId="0" fontId="128" fillId="31" borderId="2" xfId="2" applyFont="1" applyAlignment="1">
      <alignment vertical="center"/>
    </xf>
    <xf numFmtId="0" fontId="16" fillId="31" borderId="10" xfId="2" applyFont="1" applyBorder="1" applyAlignment="1">
      <alignment horizontal="center"/>
    </xf>
    <xf numFmtId="0" fontId="16" fillId="31" borderId="12" xfId="2" applyFont="1" applyBorder="1" applyAlignment="1">
      <alignment horizontal="left"/>
    </xf>
    <xf numFmtId="0" fontId="16" fillId="31" borderId="13" xfId="2" applyFont="1" applyBorder="1" applyAlignment="1">
      <alignment horizontal="center"/>
    </xf>
    <xf numFmtId="0" fontId="16" fillId="31" borderId="15" xfId="2" applyFont="1" applyBorder="1" applyAlignment="1">
      <alignment horizontal="left"/>
    </xf>
    <xf numFmtId="0" fontId="32" fillId="31" borderId="19" xfId="2" applyFont="1" applyBorder="1" applyAlignment="1">
      <alignment horizontal="center" wrapText="1"/>
    </xf>
    <xf numFmtId="0" fontId="17" fillId="31" borderId="2" xfId="2" applyFont="1" applyAlignment="1">
      <alignment horizontal="center"/>
    </xf>
    <xf numFmtId="0" fontId="14" fillId="31" borderId="2" xfId="2" applyFont="1" applyAlignment="1">
      <alignment horizontal="center"/>
    </xf>
    <xf numFmtId="0" fontId="16" fillId="31" borderId="91" xfId="2" applyFont="1" applyBorder="1"/>
    <xf numFmtId="0" fontId="16" fillId="31" borderId="92" xfId="2" applyFont="1" applyBorder="1"/>
    <xf numFmtId="0" fontId="16" fillId="31" borderId="19" xfId="2" applyFont="1" applyBorder="1" applyAlignment="1">
      <alignment horizontal="center"/>
    </xf>
    <xf numFmtId="0" fontId="16" fillId="31" borderId="93" xfId="2" applyFont="1" applyBorder="1"/>
    <xf numFmtId="3" fontId="129" fillId="53" borderId="23" xfId="2" applyNumberFormat="1" applyFont="1" applyFill="1" applyBorder="1" applyAlignment="1">
      <alignment horizontal="center" vertical="center"/>
    </xf>
    <xf numFmtId="3" fontId="130" fillId="31" borderId="23" xfId="2" applyNumberFormat="1" applyFont="1" applyBorder="1" applyAlignment="1">
      <alignment horizontal="center" vertical="center"/>
    </xf>
    <xf numFmtId="3" fontId="129" fillId="31" borderId="23" xfId="2" applyNumberFormat="1" applyFont="1" applyBorder="1" applyAlignment="1">
      <alignment horizontal="center" vertical="center"/>
    </xf>
    <xf numFmtId="0" fontId="21" fillId="31" borderId="26" xfId="2" applyFont="1" applyBorder="1" applyAlignment="1">
      <alignment horizontal="left" vertical="center" wrapText="1" indent="1"/>
    </xf>
    <xf numFmtId="0" fontId="19" fillId="54" borderId="34" xfId="2" applyFont="1" applyFill="1" applyBorder="1" applyAlignment="1">
      <alignment horizontal="left" vertical="center" wrapText="1"/>
    </xf>
    <xf numFmtId="3" fontId="131" fillId="31" borderId="23" xfId="2" applyNumberFormat="1" applyFont="1" applyBorder="1" applyAlignment="1">
      <alignment horizontal="center" vertical="center"/>
    </xf>
    <xf numFmtId="165" fontId="132" fillId="55" borderId="23" xfId="2" applyNumberFormat="1" applyFont="1" applyFill="1" applyBorder="1" applyAlignment="1">
      <alignment horizontal="center" vertical="center"/>
    </xf>
    <xf numFmtId="0" fontId="132" fillId="55" borderId="26" xfId="2" applyFont="1" applyFill="1" applyBorder="1" applyAlignment="1">
      <alignment horizontal="center" vertical="center" wrapText="1"/>
    </xf>
    <xf numFmtId="3" fontId="132" fillId="55" borderId="26" xfId="2" applyNumberFormat="1" applyFont="1" applyFill="1" applyBorder="1" applyAlignment="1">
      <alignment horizontal="center" vertical="center" wrapText="1"/>
    </xf>
    <xf numFmtId="0" fontId="132" fillId="55" borderId="26" xfId="2" applyFont="1" applyFill="1" applyBorder="1" applyAlignment="1">
      <alignment horizontal="left" vertical="center" wrapText="1"/>
    </xf>
    <xf numFmtId="0" fontId="17" fillId="55" borderId="23" xfId="2" applyFont="1" applyFill="1" applyBorder="1" applyAlignment="1">
      <alignment horizontal="center" wrapText="1"/>
    </xf>
    <xf numFmtId="0" fontId="18" fillId="54" borderId="27" xfId="2" applyFont="1" applyFill="1" applyBorder="1" applyAlignment="1">
      <alignment vertical="center"/>
    </xf>
    <xf numFmtId="0" fontId="18" fillId="54" borderId="28" xfId="2" applyFont="1" applyFill="1" applyBorder="1" applyAlignment="1">
      <alignment vertical="center"/>
    </xf>
    <xf numFmtId="0" fontId="19" fillId="54" borderId="34" xfId="2" applyFont="1" applyFill="1" applyBorder="1" applyAlignment="1">
      <alignment vertical="center" wrapText="1"/>
    </xf>
    <xf numFmtId="0" fontId="68" fillId="55" borderId="26" xfId="2" applyFont="1" applyFill="1" applyBorder="1" applyAlignment="1">
      <alignment horizontal="left" vertical="center" wrapText="1"/>
    </xf>
    <xf numFmtId="3" fontId="133" fillId="31" borderId="27" xfId="2" applyNumberFormat="1" applyFont="1" applyBorder="1" applyAlignment="1">
      <alignment horizontal="center" vertical="center"/>
    </xf>
    <xf numFmtId="0" fontId="21" fillId="31" borderId="34" xfId="2" applyFont="1" applyBorder="1" applyAlignment="1">
      <alignment horizontal="left" vertical="center" wrapText="1" indent="1"/>
    </xf>
    <xf numFmtId="0" fontId="134" fillId="31" borderId="2" xfId="2" applyFont="1" applyAlignment="1">
      <alignment horizontal="center"/>
    </xf>
    <xf numFmtId="3" fontId="130" fillId="55" borderId="23" xfId="2" applyNumberFormat="1" applyFont="1" applyFill="1" applyBorder="1" applyAlignment="1">
      <alignment horizontal="center" vertical="center"/>
    </xf>
    <xf numFmtId="3" fontId="132" fillId="31" borderId="23" xfId="2" applyNumberFormat="1" applyFont="1" applyBorder="1" applyAlignment="1">
      <alignment horizontal="center" vertical="center"/>
    </xf>
    <xf numFmtId="0" fontId="134" fillId="31" borderId="2" xfId="2" applyFont="1"/>
    <xf numFmtId="3" fontId="132" fillId="55" borderId="23" xfId="2" applyNumberFormat="1" applyFont="1" applyFill="1" applyBorder="1" applyAlignment="1">
      <alignment horizontal="center" vertical="center"/>
    </xf>
    <xf numFmtId="0" fontId="18" fillId="55" borderId="32" xfId="2" applyFont="1" applyFill="1" applyBorder="1" applyAlignment="1">
      <alignment horizontal="center" vertical="center" wrapText="1"/>
    </xf>
    <xf numFmtId="9" fontId="18" fillId="31" borderId="23" xfId="2" applyNumberFormat="1" applyFont="1" applyBorder="1" applyAlignment="1">
      <alignment horizontal="center" vertical="center"/>
    </xf>
    <xf numFmtId="9" fontId="18" fillId="31" borderId="23" xfId="2" applyNumberFormat="1" applyFont="1" applyBorder="1" applyAlignment="1">
      <alignment horizontal="left" vertical="center" wrapText="1"/>
    </xf>
    <xf numFmtId="0" fontId="18" fillId="31" borderId="23" xfId="2" applyFont="1" applyBorder="1" applyAlignment="1">
      <alignment horizontal="center" vertical="center" wrapText="1"/>
    </xf>
    <xf numFmtId="0" fontId="136" fillId="31" borderId="2" xfId="2" applyFont="1"/>
    <xf numFmtId="0" fontId="136" fillId="55" borderId="2" xfId="2" applyFont="1" applyFill="1"/>
    <xf numFmtId="0" fontId="139" fillId="31" borderId="2" xfId="2" applyFont="1"/>
    <xf numFmtId="49" fontId="68" fillId="55" borderId="10" xfId="2" applyNumberFormat="1" applyFont="1" applyFill="1" applyBorder="1" applyAlignment="1">
      <alignment horizontal="center" vertical="center"/>
    </xf>
    <xf numFmtId="0" fontId="68" fillId="55" borderId="12" xfId="2" applyFont="1" applyFill="1" applyBorder="1" applyAlignment="1">
      <alignment vertical="center"/>
    </xf>
    <xf numFmtId="0" fontId="68" fillId="55" borderId="13" xfId="2" applyFont="1" applyFill="1" applyBorder="1"/>
    <xf numFmtId="0" fontId="68" fillId="55" borderId="15" xfId="2" applyFont="1" applyFill="1" applyBorder="1"/>
    <xf numFmtId="0" fontId="13" fillId="57" borderId="2" xfId="2" applyFill="1" applyAlignment="1">
      <alignment vertical="center"/>
    </xf>
    <xf numFmtId="0" fontId="13" fillId="55" borderId="2" xfId="2" applyFill="1" applyAlignment="1">
      <alignment vertical="center"/>
    </xf>
    <xf numFmtId="0" fontId="68" fillId="55" borderId="19" xfId="2" applyFont="1" applyFill="1" applyBorder="1" applyAlignment="1">
      <alignment horizontal="center" vertical="center"/>
    </xf>
    <xf numFmtId="0" fontId="68" fillId="55" borderId="20" xfId="2" applyFont="1" applyFill="1" applyBorder="1" applyAlignment="1">
      <alignment vertical="center"/>
    </xf>
    <xf numFmtId="0" fontId="69" fillId="55" borderId="2" xfId="2" applyFont="1" applyFill="1" applyAlignment="1">
      <alignment horizontal="left" vertical="center" wrapText="1" indent="1"/>
    </xf>
    <xf numFmtId="0" fontId="66" fillId="55" borderId="26" xfId="2" applyFont="1" applyFill="1" applyBorder="1" applyAlignment="1">
      <alignment horizontal="left" vertical="center" wrapText="1" indent="1"/>
    </xf>
    <xf numFmtId="0" fontId="55" fillId="55" borderId="26" xfId="2" applyFont="1" applyFill="1" applyBorder="1" applyAlignment="1">
      <alignment horizontal="left" vertical="center" wrapText="1" indent="1"/>
    </xf>
    <xf numFmtId="3" fontId="140" fillId="55" borderId="23" xfId="2" applyNumberFormat="1" applyFont="1" applyFill="1" applyBorder="1" applyAlignment="1">
      <alignment horizontal="center" vertical="center"/>
    </xf>
    <xf numFmtId="3" fontId="141" fillId="60" borderId="23" xfId="2" applyNumberFormat="1" applyFont="1" applyFill="1" applyBorder="1" applyAlignment="1">
      <alignment horizontal="center" vertical="center"/>
    </xf>
    <xf numFmtId="0" fontId="141" fillId="60" borderId="34" xfId="2" applyFont="1" applyFill="1" applyBorder="1" applyAlignment="1">
      <alignment vertical="center" wrapText="1"/>
    </xf>
    <xf numFmtId="0" fontId="67" fillId="55" borderId="85" xfId="2" applyFont="1" applyFill="1" applyBorder="1" applyAlignment="1">
      <alignment horizontal="left" vertical="center" wrapText="1" indent="1"/>
    </xf>
    <xf numFmtId="165" fontId="66" fillId="55" borderId="23" xfId="2" applyNumberFormat="1" applyFont="1" applyFill="1" applyBorder="1" applyAlignment="1">
      <alignment horizontal="center" vertical="center"/>
    </xf>
    <xf numFmtId="0" fontId="55" fillId="55" borderId="47" xfId="2" applyFont="1" applyFill="1" applyBorder="1" applyAlignment="1">
      <alignment horizontal="left" vertical="center" wrapText="1"/>
    </xf>
    <xf numFmtId="9" fontId="70" fillId="55" borderId="8" xfId="2" applyNumberFormat="1" applyFont="1" applyFill="1" applyBorder="1" applyAlignment="1">
      <alignment horizontal="center" vertical="center" wrapText="1"/>
    </xf>
    <xf numFmtId="0" fontId="69" fillId="55" borderId="95" xfId="2" applyFont="1" applyFill="1" applyBorder="1" applyAlignment="1">
      <alignment horizontal="center" vertical="center" wrapText="1"/>
    </xf>
    <xf numFmtId="0" fontId="70" fillId="69" borderId="47" xfId="2" applyFont="1" applyFill="1" applyBorder="1" applyAlignment="1">
      <alignment horizontal="left" vertical="center" wrapText="1"/>
    </xf>
    <xf numFmtId="0" fontId="69" fillId="55" borderId="99" xfId="2" applyFont="1" applyFill="1" applyBorder="1" applyAlignment="1">
      <alignment horizontal="left" vertical="center" wrapText="1"/>
    </xf>
    <xf numFmtId="3" fontId="66" fillId="55" borderId="31" xfId="2" applyNumberFormat="1" applyFont="1" applyFill="1" applyBorder="1" applyAlignment="1">
      <alignment horizontal="center" vertical="center"/>
    </xf>
    <xf numFmtId="0" fontId="67" fillId="55" borderId="32" xfId="2" applyFont="1" applyFill="1" applyBorder="1" applyAlignment="1">
      <alignment horizontal="left" vertical="center" wrapText="1" indent="1"/>
    </xf>
    <xf numFmtId="9" fontId="70" fillId="55" borderId="34" xfId="2" applyNumberFormat="1" applyFont="1" applyFill="1" applyBorder="1" applyAlignment="1">
      <alignment horizontal="center" vertical="center" wrapText="1"/>
    </xf>
    <xf numFmtId="0" fontId="69" fillId="55" borderId="99" xfId="2" applyFont="1" applyFill="1" applyBorder="1" applyAlignment="1">
      <alignment horizontal="center" vertical="center" wrapText="1"/>
    </xf>
    <xf numFmtId="0" fontId="70" fillId="69" borderId="26" xfId="2" applyFont="1" applyFill="1" applyBorder="1" applyAlignment="1">
      <alignment horizontal="left" vertical="center" wrapText="1"/>
    </xf>
    <xf numFmtId="0" fontId="69" fillId="55" borderId="15" xfId="2" applyFont="1" applyFill="1" applyBorder="1" applyAlignment="1">
      <alignment horizontal="left" vertical="center" wrapText="1"/>
    </xf>
    <xf numFmtId="9" fontId="70" fillId="55" borderId="58" xfId="2" applyNumberFormat="1" applyFont="1" applyFill="1" applyBorder="1" applyAlignment="1">
      <alignment horizontal="center" vertical="center" wrapText="1"/>
    </xf>
    <xf numFmtId="3" fontId="146" fillId="55" borderId="23" xfId="2" applyNumberFormat="1" applyFont="1" applyFill="1" applyBorder="1" applyAlignment="1">
      <alignment horizontal="center" vertical="center"/>
    </xf>
    <xf numFmtId="9" fontId="70" fillId="55" borderId="23" xfId="2" applyNumberFormat="1" applyFont="1" applyFill="1" applyBorder="1" applyAlignment="1">
      <alignment horizontal="center" vertical="center" wrapText="1"/>
    </xf>
    <xf numFmtId="9" fontId="70" fillId="55" borderId="2" xfId="2" applyNumberFormat="1" applyFont="1" applyFill="1" applyAlignment="1">
      <alignment horizontal="center" vertical="center" wrapText="1"/>
    </xf>
    <xf numFmtId="0" fontId="69" fillId="55" borderId="110" xfId="2" applyFont="1" applyFill="1" applyBorder="1" applyAlignment="1">
      <alignment horizontal="center" vertical="center" wrapText="1"/>
    </xf>
    <xf numFmtId="3" fontId="66" fillId="31" borderId="99" xfId="2" applyNumberFormat="1" applyFont="1" applyBorder="1" applyAlignment="1">
      <alignment horizontal="center" vertical="center"/>
    </xf>
    <xf numFmtId="3" fontId="66" fillId="31" borderId="2" xfId="2" applyNumberFormat="1" applyFont="1" applyAlignment="1">
      <alignment horizontal="center" vertical="center"/>
    </xf>
    <xf numFmtId="3" fontId="66" fillId="31" borderId="31" xfId="2" applyNumberFormat="1" applyFont="1" applyBorder="1" applyAlignment="1">
      <alignment horizontal="center" vertical="center"/>
    </xf>
    <xf numFmtId="0" fontId="67" fillId="31" borderId="32" xfId="2" applyFont="1" applyBorder="1" applyAlignment="1">
      <alignment horizontal="left" vertical="center" wrapText="1" indent="1"/>
    </xf>
    <xf numFmtId="165" fontId="66" fillId="31" borderId="31" xfId="2" applyNumberFormat="1" applyFont="1" applyBorder="1" applyAlignment="1">
      <alignment horizontal="center" vertical="center"/>
    </xf>
    <xf numFmtId="3" fontId="140" fillId="31" borderId="23" xfId="2" applyNumberFormat="1" applyFont="1" applyBorder="1" applyAlignment="1">
      <alignment horizontal="center" vertical="center"/>
    </xf>
    <xf numFmtId="9" fontId="70" fillId="54" borderId="58" xfId="2" applyNumberFormat="1" applyFont="1" applyFill="1" applyBorder="1" applyAlignment="1">
      <alignment horizontal="center" vertical="center" wrapText="1"/>
    </xf>
    <xf numFmtId="9" fontId="23" fillId="54" borderId="99" xfId="2" applyNumberFormat="1" applyFont="1" applyFill="1" applyBorder="1" applyAlignment="1">
      <alignment horizontal="center" vertical="center"/>
    </xf>
    <xf numFmtId="0" fontId="68" fillId="70" borderId="47" xfId="2" applyFont="1" applyFill="1" applyBorder="1" applyAlignment="1">
      <alignment horizontal="left" vertical="center" wrapText="1"/>
    </xf>
    <xf numFmtId="0" fontId="69" fillId="54" borderId="99" xfId="2" applyFont="1" applyFill="1" applyBorder="1" applyAlignment="1">
      <alignment horizontal="left" vertical="center" wrapText="1"/>
    </xf>
    <xf numFmtId="9" fontId="70" fillId="54" borderId="2" xfId="2" applyNumberFormat="1" applyFont="1" applyFill="1" applyAlignment="1">
      <alignment horizontal="center" vertical="center" wrapText="1"/>
    </xf>
    <xf numFmtId="9" fontId="23" fillId="54" borderId="112" xfId="2" applyNumberFormat="1" applyFont="1" applyFill="1" applyBorder="1" applyAlignment="1">
      <alignment horizontal="center" vertical="center"/>
    </xf>
    <xf numFmtId="3" fontId="149" fillId="31" borderId="23" xfId="2" applyNumberFormat="1" applyFont="1" applyBorder="1" applyAlignment="1">
      <alignment horizontal="center" vertical="center"/>
    </xf>
    <xf numFmtId="9" fontId="70" fillId="54" borderId="62" xfId="2" applyNumberFormat="1" applyFont="1" applyFill="1" applyBorder="1" applyAlignment="1">
      <alignment horizontal="center" vertical="center" wrapText="1"/>
    </xf>
    <xf numFmtId="9" fontId="23" fillId="54" borderId="115" xfId="2" applyNumberFormat="1" applyFont="1" applyFill="1" applyBorder="1" applyAlignment="1">
      <alignment horizontal="center" vertical="center"/>
    </xf>
    <xf numFmtId="0" fontId="68" fillId="70" borderId="26" xfId="2" applyFont="1" applyFill="1" applyBorder="1" applyAlignment="1">
      <alignment horizontal="left" vertical="center" wrapText="1"/>
    </xf>
    <xf numFmtId="165" fontId="66" fillId="31" borderId="99" xfId="2" applyNumberFormat="1" applyFont="1" applyBorder="1" applyAlignment="1">
      <alignment horizontal="center" vertical="center"/>
    </xf>
    <xf numFmtId="165" fontId="66" fillId="31" borderId="58" xfId="2" applyNumberFormat="1" applyFont="1" applyBorder="1" applyAlignment="1">
      <alignment horizontal="center" vertical="center"/>
    </xf>
    <xf numFmtId="3" fontId="55" fillId="31" borderId="31" xfId="2" applyNumberFormat="1" applyFont="1" applyBorder="1" applyAlignment="1">
      <alignment horizontal="center" vertical="center"/>
    </xf>
    <xf numFmtId="9" fontId="70" fillId="54" borderId="47" xfId="2" applyNumberFormat="1" applyFont="1" applyFill="1" applyBorder="1" applyAlignment="1">
      <alignment horizontal="center" vertical="center" wrapText="1"/>
    </xf>
    <xf numFmtId="9" fontId="23" fillId="54" borderId="15" xfId="2" applyNumberFormat="1" applyFont="1" applyFill="1" applyBorder="1" applyAlignment="1">
      <alignment horizontal="center" vertical="center"/>
    </xf>
    <xf numFmtId="9" fontId="23" fillId="54" borderId="60" xfId="2" applyNumberFormat="1" applyFont="1" applyFill="1" applyBorder="1" applyAlignment="1">
      <alignment horizontal="center" vertical="center"/>
    </xf>
    <xf numFmtId="9" fontId="23" fillId="54" borderId="118" xfId="2" applyNumberFormat="1" applyFont="1" applyFill="1" applyBorder="1" applyAlignment="1">
      <alignment horizontal="center" vertical="center"/>
    </xf>
    <xf numFmtId="9" fontId="23" fillId="54" borderId="125" xfId="2" applyNumberFormat="1" applyFont="1" applyFill="1" applyBorder="1" applyAlignment="1">
      <alignment horizontal="center" vertical="center"/>
    </xf>
    <xf numFmtId="0" fontId="69" fillId="54" borderId="47" xfId="2" applyFont="1" applyFill="1" applyBorder="1" applyAlignment="1">
      <alignment horizontal="left" vertical="center" wrapText="1"/>
    </xf>
    <xf numFmtId="0" fontId="55" fillId="55" borderId="130" xfId="2" applyFont="1" applyFill="1" applyBorder="1" applyAlignment="1">
      <alignment horizontal="left" vertical="center" wrapText="1"/>
    </xf>
    <xf numFmtId="3" fontId="23" fillId="53" borderId="131" xfId="2" applyNumberFormat="1" applyFont="1" applyFill="1" applyBorder="1" applyAlignment="1">
      <alignment horizontal="center" vertical="center"/>
    </xf>
    <xf numFmtId="0" fontId="68" fillId="70" borderId="132" xfId="2" applyFont="1" applyFill="1" applyBorder="1" applyAlignment="1">
      <alignment horizontal="left" vertical="center" wrapText="1"/>
    </xf>
    <xf numFmtId="3" fontId="69" fillId="53" borderId="31" xfId="2" applyNumberFormat="1" applyFont="1" applyFill="1" applyBorder="1" applyAlignment="1">
      <alignment horizontal="center" vertical="center"/>
    </xf>
    <xf numFmtId="0" fontId="70" fillId="53" borderId="59" xfId="2" applyFont="1" applyFill="1" applyBorder="1" applyAlignment="1">
      <alignment vertical="center" wrapText="1"/>
    </xf>
    <xf numFmtId="3" fontId="69" fillId="55" borderId="26" xfId="2" applyNumberFormat="1" applyFont="1" applyFill="1" applyBorder="1" applyAlignment="1">
      <alignment horizontal="center" vertical="center" wrapText="1"/>
    </xf>
    <xf numFmtId="0" fontId="69" fillId="54" borderId="125" xfId="2" applyFont="1" applyFill="1" applyBorder="1" applyAlignment="1">
      <alignment horizontal="left" vertical="center" wrapText="1"/>
    </xf>
    <xf numFmtId="0" fontId="70" fillId="56" borderId="26" xfId="2" applyFont="1" applyFill="1" applyBorder="1" applyAlignment="1">
      <alignment horizontal="left" vertical="center" wrapText="1"/>
    </xf>
    <xf numFmtId="3" fontId="68" fillId="31" borderId="23" xfId="2" applyNumberFormat="1" applyFont="1" applyBorder="1" applyAlignment="1">
      <alignment horizontal="center" vertical="center"/>
    </xf>
    <xf numFmtId="0" fontId="70" fillId="53" borderId="99" xfId="2" applyFont="1" applyFill="1" applyBorder="1" applyAlignment="1">
      <alignment vertical="center" wrapText="1"/>
    </xf>
    <xf numFmtId="3" fontId="13" fillId="55" borderId="2" xfId="2" applyNumberFormat="1" applyFill="1"/>
    <xf numFmtId="0" fontId="13" fillId="58" borderId="99" xfId="2" applyFill="1" applyBorder="1" applyAlignment="1">
      <alignment horizontal="center" vertical="center"/>
    </xf>
    <xf numFmtId="0" fontId="152" fillId="55" borderId="99" xfId="2" applyFont="1" applyFill="1" applyBorder="1" applyAlignment="1">
      <alignment horizontal="left" vertical="center" wrapText="1"/>
    </xf>
    <xf numFmtId="1" fontId="14" fillId="58" borderId="23" xfId="2" applyNumberFormat="1" applyFont="1" applyFill="1" applyBorder="1" applyAlignment="1">
      <alignment horizontal="center" vertical="center"/>
    </xf>
    <xf numFmtId="3" fontId="13" fillId="58" borderId="23" xfId="3" applyNumberFormat="1" applyFont="1" applyFill="1" applyBorder="1" applyAlignment="1">
      <alignment horizontal="center" vertical="center"/>
    </xf>
    <xf numFmtId="0" fontId="142" fillId="55" borderId="99" xfId="2" applyFont="1" applyFill="1" applyBorder="1" applyAlignment="1">
      <alignment horizontal="left" vertical="center" wrapText="1"/>
    </xf>
    <xf numFmtId="0" fontId="152" fillId="31" borderId="26" xfId="2" applyFont="1" applyBorder="1" applyAlignment="1">
      <alignment horizontal="left" vertical="center" wrapText="1"/>
    </xf>
    <xf numFmtId="0" fontId="152" fillId="31" borderId="47" xfId="2" applyFont="1" applyBorder="1" applyAlignment="1">
      <alignment horizontal="left" vertical="center" wrapText="1"/>
    </xf>
    <xf numFmtId="0" fontId="141" fillId="55" borderId="23" xfId="2" applyFont="1" applyFill="1" applyBorder="1" applyAlignment="1">
      <alignment horizontal="center" vertical="center" wrapText="1"/>
    </xf>
    <xf numFmtId="0" fontId="141" fillId="55" borderId="31" xfId="2" applyFont="1" applyFill="1" applyBorder="1" applyAlignment="1">
      <alignment horizontal="center" vertical="center" wrapText="1"/>
    </xf>
    <xf numFmtId="0" fontId="55" fillId="31" borderId="2" xfId="2" applyFont="1" applyAlignment="1">
      <alignment horizontal="center"/>
    </xf>
    <xf numFmtId="0" fontId="50" fillId="55" borderId="2" xfId="2" applyFont="1" applyFill="1"/>
    <xf numFmtId="0" fontId="50" fillId="55" borderId="2" xfId="2" applyFont="1" applyFill="1" applyAlignment="1">
      <alignment horizontal="center" vertical="center" wrapText="1"/>
    </xf>
    <xf numFmtId="0" fontId="33" fillId="55" borderId="10" xfId="2" applyFont="1" applyFill="1" applyBorder="1"/>
    <xf numFmtId="0" fontId="33" fillId="31" borderId="12" xfId="2" applyFont="1" applyBorder="1"/>
    <xf numFmtId="0" fontId="50" fillId="55" borderId="12" xfId="2" applyFont="1" applyFill="1" applyBorder="1"/>
    <xf numFmtId="0" fontId="33" fillId="31" borderId="13" xfId="2" applyFont="1" applyBorder="1"/>
    <xf numFmtId="0" fontId="33" fillId="31" borderId="15" xfId="2" applyFont="1" applyBorder="1"/>
    <xf numFmtId="0" fontId="50" fillId="55" borderId="13" xfId="2" applyFont="1" applyFill="1" applyBorder="1"/>
    <xf numFmtId="0" fontId="50" fillId="55" borderId="15" xfId="2" applyFont="1" applyFill="1" applyBorder="1"/>
    <xf numFmtId="0" fontId="33" fillId="55" borderId="19" xfId="2" applyFont="1" applyFill="1" applyBorder="1"/>
    <xf numFmtId="0" fontId="33" fillId="31" borderId="20" xfId="2" applyFont="1" applyBorder="1"/>
    <xf numFmtId="0" fontId="50" fillId="55" borderId="19" xfId="2" applyFont="1" applyFill="1" applyBorder="1"/>
    <xf numFmtId="0" fontId="50" fillId="55" borderId="20" xfId="2" applyFont="1" applyFill="1" applyBorder="1"/>
    <xf numFmtId="3" fontId="44" fillId="55" borderId="2" xfId="2" applyNumberFormat="1" applyFont="1" applyFill="1" applyAlignment="1">
      <alignment horizontal="center" vertical="center"/>
    </xf>
    <xf numFmtId="0" fontId="50" fillId="55" borderId="2" xfId="2" applyFont="1" applyFill="1" applyAlignment="1">
      <alignment horizontal="left" vertical="center" wrapText="1" indent="1"/>
    </xf>
    <xf numFmtId="0" fontId="32" fillId="55" borderId="10" xfId="2" applyFont="1" applyFill="1" applyBorder="1"/>
    <xf numFmtId="3" fontId="50" fillId="55" borderId="23" xfId="2" applyNumberFormat="1" applyFont="1" applyFill="1" applyBorder="1" applyAlignment="1">
      <alignment horizontal="center" vertical="center"/>
    </xf>
    <xf numFmtId="0" fontId="50" fillId="55" borderId="26" xfId="2" applyFont="1" applyFill="1" applyBorder="1" applyAlignment="1">
      <alignment vertical="center" wrapText="1"/>
    </xf>
    <xf numFmtId="0" fontId="53" fillId="55" borderId="13" xfId="2" applyFont="1" applyFill="1" applyBorder="1"/>
    <xf numFmtId="3" fontId="44" fillId="55" borderId="23" xfId="2" applyNumberFormat="1" applyFont="1" applyFill="1" applyBorder="1" applyAlignment="1">
      <alignment horizontal="center" vertical="center"/>
    </xf>
    <xf numFmtId="0" fontId="157" fillId="55" borderId="26" xfId="2" applyFont="1" applyFill="1" applyBorder="1" applyAlignment="1">
      <alignment horizontal="left" vertical="center" wrapText="1" indent="1"/>
    </xf>
    <xf numFmtId="0" fontId="53" fillId="55" borderId="19" xfId="2" applyFont="1" applyFill="1" applyBorder="1"/>
    <xf numFmtId="0" fontId="44" fillId="55" borderId="26" xfId="2" applyFont="1" applyFill="1" applyBorder="1" applyAlignment="1">
      <alignment horizontal="left" vertical="center" wrapText="1" indent="1"/>
    </xf>
    <xf numFmtId="3" fontId="157" fillId="55" borderId="23" xfId="2" applyNumberFormat="1" applyFont="1" applyFill="1" applyBorder="1" applyAlignment="1">
      <alignment horizontal="center" vertical="center"/>
    </xf>
    <xf numFmtId="0" fontId="158" fillId="55" borderId="59" xfId="2" applyFont="1" applyFill="1" applyBorder="1" applyAlignment="1">
      <alignment horizontal="left" vertical="center" wrapText="1" indent="1"/>
    </xf>
    <xf numFmtId="0" fontId="50" fillId="55" borderId="23" xfId="2" applyFont="1" applyFill="1" applyBorder="1" applyAlignment="1">
      <alignment horizontal="center" vertical="center" wrapText="1"/>
    </xf>
    <xf numFmtId="0" fontId="44" fillId="55" borderId="31" xfId="2" applyFont="1" applyFill="1" applyBorder="1" applyAlignment="1">
      <alignment horizontal="center" vertical="center" wrapText="1"/>
    </xf>
    <xf numFmtId="165" fontId="44" fillId="55" borderId="23" xfId="2" applyNumberFormat="1" applyFont="1" applyFill="1" applyBorder="1" applyAlignment="1">
      <alignment horizontal="center" vertical="center"/>
    </xf>
    <xf numFmtId="0" fontId="44" fillId="55" borderId="26" xfId="2" applyFont="1" applyFill="1" applyBorder="1" applyAlignment="1">
      <alignment horizontal="center" vertical="center" wrapText="1"/>
    </xf>
    <xf numFmtId="0" fontId="44" fillId="55" borderId="26" xfId="2" applyFont="1" applyFill="1" applyBorder="1" applyAlignment="1">
      <alignment horizontal="left" vertical="center" wrapText="1"/>
    </xf>
    <xf numFmtId="3" fontId="136" fillId="31" borderId="2" xfId="2" applyNumberFormat="1" applyFont="1"/>
    <xf numFmtId="3" fontId="44" fillId="55" borderId="26" xfId="2" applyNumberFormat="1" applyFont="1" applyFill="1" applyBorder="1" applyAlignment="1">
      <alignment horizontal="center" vertical="center" wrapText="1"/>
    </xf>
    <xf numFmtId="0" fontId="44" fillId="55" borderId="27" xfId="2" applyFont="1" applyFill="1" applyBorder="1" applyAlignment="1">
      <alignment vertical="center"/>
    </xf>
    <xf numFmtId="0" fontId="44" fillId="55" borderId="28" xfId="2" applyFont="1" applyFill="1" applyBorder="1" applyAlignment="1">
      <alignment vertical="center"/>
    </xf>
    <xf numFmtId="0" fontId="50" fillId="55" borderId="34" xfId="2" applyFont="1" applyFill="1" applyBorder="1" applyAlignment="1">
      <alignment vertical="center" wrapText="1"/>
    </xf>
    <xf numFmtId="0" fontId="44" fillId="55" borderId="29" xfId="2" applyFont="1" applyFill="1" applyBorder="1" applyAlignment="1">
      <alignment vertical="center"/>
    </xf>
    <xf numFmtId="0" fontId="50" fillId="55" borderId="26" xfId="2" applyFont="1" applyFill="1" applyBorder="1" applyAlignment="1">
      <alignment horizontal="left" vertical="center" wrapText="1"/>
    </xf>
    <xf numFmtId="0" fontId="13" fillId="31" borderId="2" xfId="2" applyAlignment="1">
      <alignment wrapText="1"/>
    </xf>
    <xf numFmtId="0" fontId="136" fillId="31" borderId="2" xfId="2" applyFont="1" applyAlignment="1">
      <alignment wrapText="1"/>
    </xf>
    <xf numFmtId="3" fontId="157" fillId="55" borderId="23" xfId="2" applyNumberFormat="1" applyFont="1" applyFill="1" applyBorder="1" applyAlignment="1">
      <alignment horizontal="center" vertical="center" wrapText="1"/>
    </xf>
    <xf numFmtId="0" fontId="158" fillId="55" borderId="85" xfId="2" applyFont="1" applyFill="1" applyBorder="1" applyAlignment="1">
      <alignment horizontal="left" vertical="center" wrapText="1"/>
    </xf>
    <xf numFmtId="3" fontId="44" fillId="55" borderId="23" xfId="2" applyNumberFormat="1" applyFont="1" applyFill="1" applyBorder="1" applyAlignment="1">
      <alignment horizontal="center" vertical="center" wrapText="1"/>
    </xf>
    <xf numFmtId="0" fontId="157" fillId="55" borderId="26" xfId="2" applyFont="1" applyFill="1" applyBorder="1" applyAlignment="1">
      <alignment horizontal="left" vertical="center" wrapText="1"/>
    </xf>
    <xf numFmtId="0" fontId="44" fillId="55" borderId="26" xfId="2" applyFont="1" applyFill="1" applyBorder="1" applyAlignment="1">
      <alignment vertical="center" wrapText="1"/>
    </xf>
    <xf numFmtId="0" fontId="44" fillId="55" borderId="32" xfId="2" applyFont="1" applyFill="1" applyBorder="1" applyAlignment="1">
      <alignment vertical="center" wrapText="1"/>
    </xf>
    <xf numFmtId="0" fontId="50" fillId="55" borderId="27" xfId="2" applyFont="1" applyFill="1" applyBorder="1" applyAlignment="1">
      <alignment vertical="center" wrapText="1"/>
    </xf>
    <xf numFmtId="0" fontId="50" fillId="55" borderId="28" xfId="2" applyFont="1" applyFill="1" applyBorder="1" applyAlignment="1">
      <alignment vertical="center" wrapText="1"/>
    </xf>
    <xf numFmtId="0" fontId="50" fillId="55" borderId="29" xfId="2" applyFont="1" applyFill="1" applyBorder="1" applyAlignment="1">
      <alignment vertical="center" wrapText="1"/>
    </xf>
    <xf numFmtId="165" fontId="44" fillId="55" borderId="23" xfId="2" applyNumberFormat="1" applyFont="1" applyFill="1" applyBorder="1" applyAlignment="1">
      <alignment horizontal="center" vertical="center" wrapText="1"/>
    </xf>
    <xf numFmtId="3" fontId="13" fillId="31" borderId="2" xfId="2" applyNumberFormat="1" applyAlignment="1">
      <alignment wrapText="1"/>
    </xf>
    <xf numFmtId="3" fontId="136" fillId="31" borderId="2" xfId="2" applyNumberFormat="1" applyFont="1" applyAlignment="1">
      <alignment wrapText="1"/>
    </xf>
    <xf numFmtId="0" fontId="50" fillId="55" borderId="31" xfId="2" applyFont="1" applyFill="1" applyBorder="1" applyAlignment="1">
      <alignment horizontal="center" vertical="center" wrapText="1"/>
    </xf>
    <xf numFmtId="0" fontId="44" fillId="55" borderId="27" xfId="2" applyFont="1" applyFill="1" applyBorder="1" applyAlignment="1">
      <alignment vertical="center" wrapText="1"/>
    </xf>
    <xf numFmtId="0" fontId="44" fillId="55" borderId="28" xfId="2" applyFont="1" applyFill="1" applyBorder="1" applyAlignment="1">
      <alignment vertical="center" wrapText="1"/>
    </xf>
    <xf numFmtId="0" fontId="44" fillId="55" borderId="29" xfId="2" applyFont="1" applyFill="1" applyBorder="1" applyAlignment="1">
      <alignment vertical="center" wrapText="1"/>
    </xf>
    <xf numFmtId="9" fontId="44" fillId="55" borderId="27" xfId="2" applyNumberFormat="1" applyFont="1" applyFill="1" applyBorder="1" applyAlignment="1">
      <alignment vertical="center" wrapText="1"/>
    </xf>
    <xf numFmtId="9" fontId="44" fillId="55" borderId="28" xfId="2" applyNumberFormat="1" applyFont="1" applyFill="1" applyBorder="1" applyAlignment="1">
      <alignment vertical="center" wrapText="1"/>
    </xf>
    <xf numFmtId="9" fontId="50" fillId="55" borderId="34" xfId="2" applyNumberFormat="1" applyFont="1" applyFill="1" applyBorder="1" applyAlignment="1">
      <alignment horizontal="center" vertical="center" wrapText="1"/>
    </xf>
    <xf numFmtId="0" fontId="43" fillId="53" borderId="43" xfId="2" applyFont="1" applyFill="1" applyBorder="1" applyAlignment="1">
      <alignment vertical="top" wrapText="1"/>
    </xf>
    <xf numFmtId="0" fontId="43" fillId="53" borderId="51" xfId="2" applyFont="1" applyFill="1" applyBorder="1" applyAlignment="1">
      <alignment vertical="top" wrapText="1"/>
    </xf>
    <xf numFmtId="0" fontId="43" fillId="53" borderId="52" xfId="2" applyFont="1" applyFill="1" applyBorder="1" applyAlignment="1">
      <alignment vertical="top" wrapText="1"/>
    </xf>
    <xf numFmtId="0" fontId="43" fillId="53" borderId="30" xfId="2" applyFont="1" applyFill="1" applyBorder="1" applyAlignment="1">
      <alignment vertical="top" wrapText="1"/>
    </xf>
    <xf numFmtId="0" fontId="43" fillId="53" borderId="2" xfId="2" applyFont="1" applyFill="1" applyAlignment="1">
      <alignment vertical="top" wrapText="1"/>
    </xf>
    <xf numFmtId="0" fontId="43" fillId="53" borderId="53" xfId="2" applyFont="1" applyFill="1" applyBorder="1" applyAlignment="1">
      <alignment vertical="top" wrapText="1"/>
    </xf>
    <xf numFmtId="9" fontId="44" fillId="55" borderId="58" xfId="2" applyNumberFormat="1" applyFont="1" applyFill="1" applyBorder="1" applyAlignment="1">
      <alignment vertical="center" wrapText="1"/>
    </xf>
    <xf numFmtId="9" fontId="44" fillId="55" borderId="29" xfId="2" applyNumberFormat="1" applyFont="1" applyFill="1" applyBorder="1" applyAlignment="1">
      <alignment vertical="center" wrapText="1"/>
    </xf>
    <xf numFmtId="0" fontId="43" fillId="53" borderId="54" xfId="2" applyFont="1" applyFill="1" applyBorder="1" applyAlignment="1">
      <alignment vertical="top" wrapText="1"/>
    </xf>
    <xf numFmtId="0" fontId="43" fillId="53" borderId="55" xfId="2" applyFont="1" applyFill="1" applyBorder="1" applyAlignment="1">
      <alignment vertical="top" wrapText="1"/>
    </xf>
    <xf numFmtId="0" fontId="43" fillId="53" borderId="56" xfId="2" applyFont="1" applyFill="1" applyBorder="1" applyAlignment="1">
      <alignment vertical="top" wrapText="1"/>
    </xf>
    <xf numFmtId="0" fontId="158" fillId="55" borderId="59" xfId="2" applyFont="1" applyFill="1" applyBorder="1" applyAlignment="1">
      <alignment horizontal="left" vertical="center" wrapText="1"/>
    </xf>
    <xf numFmtId="0" fontId="158" fillId="55" borderId="85" xfId="2" applyFont="1" applyFill="1" applyBorder="1" applyAlignment="1">
      <alignment horizontal="left" vertical="center" wrapText="1" indent="1"/>
    </xf>
    <xf numFmtId="0" fontId="50" fillId="55" borderId="26" xfId="2" applyFont="1" applyFill="1" applyBorder="1" applyAlignment="1">
      <alignment horizontal="left" vertical="center"/>
    </xf>
    <xf numFmtId="0" fontId="50" fillId="55" borderId="59" xfId="2" applyFont="1" applyFill="1" applyBorder="1" applyAlignment="1">
      <alignment horizontal="left" vertical="center" wrapText="1" indent="1"/>
    </xf>
    <xf numFmtId="165" fontId="157" fillId="55" borderId="23" xfId="2" applyNumberFormat="1" applyFont="1" applyFill="1" applyBorder="1" applyAlignment="1">
      <alignment horizontal="center" vertical="center"/>
    </xf>
    <xf numFmtId="9" fontId="44" fillId="55" borderId="23" xfId="3" applyFont="1" applyFill="1" applyBorder="1" applyAlignment="1">
      <alignment horizontal="center" vertical="center"/>
    </xf>
    <xf numFmtId="165" fontId="44" fillId="55" borderId="23" xfId="3" applyNumberFormat="1" applyFont="1" applyFill="1" applyBorder="1" applyAlignment="1">
      <alignment horizontal="center" vertical="center"/>
    </xf>
    <xf numFmtId="0" fontId="42" fillId="31" borderId="2" xfId="2" applyFont="1" applyAlignment="1">
      <alignment wrapText="1"/>
    </xf>
    <xf numFmtId="0" fontId="33" fillId="55" borderId="26" xfId="2" applyFont="1" applyFill="1" applyBorder="1" applyAlignment="1">
      <alignment horizontal="left" vertical="center" wrapText="1"/>
    </xf>
    <xf numFmtId="3" fontId="44" fillId="55" borderId="23" xfId="3" applyNumberFormat="1" applyFont="1" applyFill="1" applyBorder="1" applyAlignment="1">
      <alignment horizontal="center" vertical="center"/>
    </xf>
    <xf numFmtId="0" fontId="159" fillId="31" borderId="2" xfId="2" applyFont="1"/>
    <xf numFmtId="9" fontId="44" fillId="55" borderId="23" xfId="2" applyNumberFormat="1" applyFont="1" applyFill="1" applyBorder="1" applyAlignment="1">
      <alignment horizontal="center" vertical="center"/>
    </xf>
    <xf numFmtId="4" fontId="13" fillId="31" borderId="2" xfId="2" applyNumberFormat="1"/>
    <xf numFmtId="0" fontId="160" fillId="31" borderId="2" xfId="2" applyFont="1" applyAlignment="1">
      <alignment horizontal="justify" vertical="center"/>
    </xf>
    <xf numFmtId="0" fontId="44" fillId="55" borderId="2" xfId="2" applyFont="1" applyFill="1" applyAlignment="1">
      <alignment horizontal="center" vertical="center"/>
    </xf>
    <xf numFmtId="0" fontId="44" fillId="55" borderId="23" xfId="2" applyFont="1" applyFill="1" applyBorder="1" applyAlignment="1">
      <alignment horizontal="center" vertical="center"/>
    </xf>
    <xf numFmtId="0" fontId="44" fillId="55" borderId="15" xfId="2" applyFont="1" applyFill="1" applyBorder="1" applyAlignment="1">
      <alignment horizontal="left" vertical="center" wrapText="1"/>
    </xf>
    <xf numFmtId="1" fontId="44" fillId="55" borderId="2" xfId="2" applyNumberFormat="1" applyFont="1" applyFill="1" applyAlignment="1">
      <alignment horizontal="center" vertical="center"/>
    </xf>
    <xf numFmtId="1" fontId="44" fillId="55" borderId="23" xfId="2" applyNumberFormat="1" applyFont="1" applyFill="1" applyBorder="1" applyAlignment="1">
      <alignment horizontal="center" vertical="center"/>
    </xf>
    <xf numFmtId="0" fontId="44" fillId="55" borderId="23" xfId="2" applyFont="1" applyFill="1" applyBorder="1" applyAlignment="1">
      <alignment horizontal="center" vertical="center" wrapText="1"/>
    </xf>
    <xf numFmtId="0" fontId="139" fillId="55" borderId="2" xfId="2" applyFont="1" applyFill="1"/>
    <xf numFmtId="0" fontId="122" fillId="55" borderId="2" xfId="2" applyFont="1" applyFill="1"/>
    <xf numFmtId="0" fontId="18" fillId="31" borderId="2" xfId="2" applyFont="1"/>
    <xf numFmtId="0" fontId="162" fillId="31" borderId="10" xfId="2" applyFont="1" applyBorder="1"/>
    <xf numFmtId="0" fontId="163" fillId="31" borderId="13" xfId="2" applyFont="1" applyBorder="1"/>
    <xf numFmtId="0" fontId="163" fillId="31" borderId="19" xfId="2" applyFont="1" applyBorder="1" applyAlignment="1">
      <alignment horizontal="center"/>
    </xf>
    <xf numFmtId="3" fontId="17" fillId="60" borderId="23" xfId="2" applyNumberFormat="1" applyFont="1" applyFill="1" applyBorder="1" applyAlignment="1">
      <alignment horizontal="center" vertical="center"/>
    </xf>
    <xf numFmtId="0" fontId="19" fillId="60" borderId="26" xfId="2" applyFont="1" applyFill="1" applyBorder="1" applyAlignment="1">
      <alignment vertical="center" wrapText="1"/>
    </xf>
    <xf numFmtId="3" fontId="18" fillId="31" borderId="2" xfId="2" applyNumberFormat="1" applyFont="1"/>
    <xf numFmtId="0" fontId="19" fillId="54" borderId="137" xfId="2" applyFont="1" applyFill="1" applyBorder="1" applyAlignment="1">
      <alignment vertical="center" wrapText="1"/>
    </xf>
    <xf numFmtId="0" fontId="18" fillId="54" borderId="29" xfId="2" applyFont="1" applyFill="1" applyBorder="1" applyAlignment="1">
      <alignment vertical="center"/>
    </xf>
    <xf numFmtId="0" fontId="18" fillId="54" borderId="26" xfId="2" applyFont="1" applyFill="1" applyBorder="1" applyAlignment="1">
      <alignment horizontal="left" vertical="center" wrapText="1"/>
    </xf>
    <xf numFmtId="0" fontId="18" fillId="54" borderId="34" xfId="2" applyFont="1" applyFill="1" applyBorder="1" applyAlignment="1">
      <alignment vertical="center"/>
    </xf>
    <xf numFmtId="0" fontId="18" fillId="31" borderId="26" xfId="2" applyFont="1" applyBorder="1" applyAlignment="1">
      <alignment horizontal="center" vertical="center" wrapText="1"/>
    </xf>
    <xf numFmtId="0" fontId="19" fillId="54" borderId="34" xfId="2" applyFont="1" applyFill="1" applyBorder="1" applyAlignment="1">
      <alignment horizontal="center" vertical="center" wrapText="1"/>
    </xf>
    <xf numFmtId="9" fontId="18" fillId="31" borderId="23" xfId="3" applyFont="1" applyBorder="1" applyAlignment="1">
      <alignment horizontal="center" vertical="center"/>
    </xf>
    <xf numFmtId="165" fontId="18" fillId="31" borderId="23" xfId="3" applyNumberFormat="1" applyFont="1" applyBorder="1" applyAlignment="1">
      <alignment horizontal="center" vertical="center"/>
    </xf>
    <xf numFmtId="0" fontId="18" fillId="31" borderId="2" xfId="2" applyFont="1" applyAlignment="1">
      <alignment wrapText="1"/>
    </xf>
    <xf numFmtId="3" fontId="18" fillId="58" borderId="26" xfId="2" applyNumberFormat="1" applyFont="1" applyFill="1" applyBorder="1" applyAlignment="1">
      <alignment horizontal="center" vertical="center" wrapText="1"/>
    </xf>
    <xf numFmtId="9" fontId="18" fillId="58" borderId="23" xfId="2" applyNumberFormat="1" applyFont="1" applyFill="1" applyBorder="1" applyAlignment="1">
      <alignment horizontal="center" vertical="center"/>
    </xf>
    <xf numFmtId="0" fontId="18" fillId="58" borderId="26" xfId="2" applyFont="1" applyFill="1" applyBorder="1" applyAlignment="1">
      <alignment horizontal="left" vertical="top" wrapText="1"/>
    </xf>
    <xf numFmtId="0" fontId="18" fillId="58" borderId="26" xfId="2" applyFont="1" applyFill="1" applyBorder="1" applyAlignment="1">
      <alignment horizontal="left" vertical="center" wrapText="1"/>
    </xf>
    <xf numFmtId="0" fontId="19" fillId="31" borderId="2" xfId="2" applyFont="1"/>
    <xf numFmtId="3" fontId="18" fillId="58" borderId="23" xfId="3" applyNumberFormat="1" applyFont="1" applyFill="1" applyBorder="1" applyAlignment="1">
      <alignment horizontal="center" vertical="center"/>
    </xf>
    <xf numFmtId="0" fontId="18" fillId="58" borderId="26" xfId="2" applyFont="1" applyFill="1" applyBorder="1" applyAlignment="1">
      <alignment vertical="center" wrapText="1"/>
    </xf>
    <xf numFmtId="4" fontId="18" fillId="31" borderId="2" xfId="2" applyNumberFormat="1" applyFont="1"/>
    <xf numFmtId="0" fontId="18" fillId="55" borderId="26" xfId="2" applyFont="1" applyFill="1" applyBorder="1" applyAlignment="1">
      <alignment horizontal="left" vertical="top" wrapText="1"/>
    </xf>
    <xf numFmtId="0" fontId="32" fillId="31" borderId="51" xfId="2" applyFont="1" applyBorder="1" applyAlignment="1">
      <alignment horizontal="center" vertical="center" wrapText="1"/>
    </xf>
    <xf numFmtId="0" fontId="32" fillId="31" borderId="138" xfId="2" applyFont="1" applyBorder="1"/>
    <xf numFmtId="0" fontId="32" fillId="31" borderId="84" xfId="2" applyFont="1" applyBorder="1" applyAlignment="1">
      <alignment horizontal="center" vertical="center" wrapText="1"/>
    </xf>
    <xf numFmtId="0" fontId="32" fillId="31" borderId="16" xfId="2" applyFont="1" applyBorder="1"/>
    <xf numFmtId="0" fontId="32" fillId="31" borderId="18" xfId="2" applyFont="1" applyBorder="1" applyAlignment="1">
      <alignment horizontal="center" vertical="center" wrapText="1"/>
    </xf>
    <xf numFmtId="3" fontId="57" fillId="55" borderId="23" xfId="2" applyNumberFormat="1" applyFont="1" applyFill="1" applyBorder="1" applyAlignment="1">
      <alignment horizontal="center" vertical="center"/>
    </xf>
    <xf numFmtId="3" fontId="57" fillId="54" borderId="23" xfId="2" applyNumberFormat="1" applyFont="1" applyFill="1" applyBorder="1" applyAlignment="1">
      <alignment horizontal="center" vertical="center"/>
    </xf>
    <xf numFmtId="3" fontId="57" fillId="60" borderId="23" xfId="2" applyNumberFormat="1" applyFont="1" applyFill="1" applyBorder="1" applyAlignment="1">
      <alignment horizontal="center" vertical="center"/>
    </xf>
    <xf numFmtId="3" fontId="60" fillId="54" borderId="23" xfId="2" applyNumberFormat="1" applyFont="1" applyFill="1" applyBorder="1" applyAlignment="1">
      <alignment horizontal="center" vertical="center"/>
    </xf>
    <xf numFmtId="0" fontId="61" fillId="54" borderId="59" xfId="2" applyFont="1" applyFill="1" applyBorder="1" applyAlignment="1">
      <alignment horizontal="left" vertical="center" wrapText="1" indent="1"/>
    </xf>
    <xf numFmtId="0" fontId="59" fillId="54" borderId="26" xfId="2" applyFont="1" applyFill="1" applyBorder="1" applyAlignment="1">
      <alignment horizontal="left" vertical="center" wrapText="1" indent="1"/>
    </xf>
    <xf numFmtId="0" fontId="51" fillId="54" borderId="26" xfId="2" applyFont="1" applyFill="1" applyBorder="1" applyAlignment="1">
      <alignment horizontal="left" vertical="center" wrapText="1" indent="1"/>
    </xf>
    <xf numFmtId="3" fontId="52" fillId="54" borderId="23" xfId="2" applyNumberFormat="1" applyFont="1" applyFill="1" applyBorder="1" applyAlignment="1">
      <alignment horizontal="center" vertical="center"/>
    </xf>
    <xf numFmtId="0" fontId="57" fillId="54" borderId="23" xfId="2" applyFont="1" applyFill="1" applyBorder="1" applyAlignment="1">
      <alignment horizontal="center" vertical="center" wrapText="1"/>
    </xf>
    <xf numFmtId="9" fontId="58" fillId="54" borderId="34" xfId="2" applyNumberFormat="1" applyFont="1" applyFill="1" applyBorder="1" applyAlignment="1">
      <alignment horizontal="center" vertical="center" wrapText="1"/>
    </xf>
    <xf numFmtId="0" fontId="57" fillId="54" borderId="26" xfId="2" applyFont="1" applyFill="1" applyBorder="1" applyAlignment="1">
      <alignment horizontal="left" vertical="center" wrapText="1"/>
    </xf>
    <xf numFmtId="0" fontId="52" fillId="54" borderId="27" xfId="2" applyFont="1" applyFill="1" applyBorder="1" applyAlignment="1">
      <alignment vertical="center"/>
    </xf>
    <xf numFmtId="0" fontId="58" fillId="54" borderId="34" xfId="2" applyFont="1" applyFill="1" applyBorder="1" applyAlignment="1">
      <alignment vertical="center" wrapText="1"/>
    </xf>
    <xf numFmtId="0" fontId="167" fillId="54" borderId="29" xfId="2" applyFont="1" applyFill="1" applyBorder="1" applyAlignment="1">
      <alignment vertical="center"/>
    </xf>
    <xf numFmtId="0" fontId="58" fillId="54" borderId="34" xfId="2" applyFont="1" applyFill="1" applyBorder="1" applyAlignment="1">
      <alignment horizontal="left" vertical="center" wrapText="1"/>
    </xf>
    <xf numFmtId="0" fontId="52" fillId="54" borderId="28" xfId="2" applyFont="1" applyFill="1" applyBorder="1" applyAlignment="1">
      <alignment vertical="center"/>
    </xf>
    <xf numFmtId="0" fontId="52" fillId="54" borderId="29" xfId="2" applyFont="1" applyFill="1" applyBorder="1" applyAlignment="1">
      <alignment vertical="center"/>
    </xf>
    <xf numFmtId="165" fontId="84" fillId="55" borderId="23" xfId="2" applyNumberFormat="1" applyFont="1" applyFill="1" applyBorder="1" applyAlignment="1">
      <alignment horizontal="center" vertical="center"/>
    </xf>
    <xf numFmtId="0" fontId="57" fillId="71" borderId="23" xfId="2" applyFont="1" applyFill="1" applyBorder="1" applyAlignment="1">
      <alignment horizontal="center" vertical="center" wrapText="1"/>
    </xf>
    <xf numFmtId="0" fontId="52" fillId="71" borderId="31" xfId="2" applyFont="1" applyFill="1" applyBorder="1" applyAlignment="1">
      <alignment horizontal="center" vertical="center" wrapText="1"/>
    </xf>
    <xf numFmtId="165" fontId="60" fillId="31" borderId="23" xfId="2" applyNumberFormat="1" applyFont="1" applyBorder="1" applyAlignment="1">
      <alignment horizontal="center" vertical="center"/>
    </xf>
    <xf numFmtId="3" fontId="52" fillId="31" borderId="26" xfId="2" applyNumberFormat="1" applyFont="1" applyBorder="1" applyAlignment="1">
      <alignment horizontal="center" vertical="center" wrapText="1"/>
    </xf>
    <xf numFmtId="0" fontId="52" fillId="54" borderId="26" xfId="2" applyFont="1" applyFill="1" applyBorder="1" applyAlignment="1">
      <alignment vertical="center" wrapText="1"/>
    </xf>
    <xf numFmtId="9" fontId="52" fillId="55" borderId="23" xfId="3" applyFont="1" applyFill="1" applyBorder="1" applyAlignment="1">
      <alignment horizontal="center" vertical="center"/>
    </xf>
    <xf numFmtId="165" fontId="52" fillId="55" borderId="23" xfId="3" applyNumberFormat="1" applyFont="1" applyFill="1" applyBorder="1" applyAlignment="1">
      <alignment horizontal="center" vertical="center"/>
    </xf>
    <xf numFmtId="9" fontId="84" fillId="55" borderId="23" xfId="2" applyNumberFormat="1" applyFont="1" applyFill="1" applyBorder="1" applyAlignment="1">
      <alignment horizontal="center" vertical="center"/>
    </xf>
    <xf numFmtId="3" fontId="52" fillId="55" borderId="23" xfId="3" applyNumberFormat="1" applyFont="1" applyFill="1" applyBorder="1" applyAlignment="1">
      <alignment horizontal="center" vertical="center"/>
    </xf>
    <xf numFmtId="0" fontId="52" fillId="31" borderId="26" xfId="2" applyFont="1" applyBorder="1" applyAlignment="1">
      <alignment vertical="center" wrapText="1"/>
    </xf>
    <xf numFmtId="0" fontId="25" fillId="31" borderId="2" xfId="2" applyFont="1"/>
    <xf numFmtId="0" fontId="52" fillId="55" borderId="24" xfId="2" applyFont="1" applyFill="1" applyBorder="1" applyAlignment="1">
      <alignment horizontal="left" vertical="center" wrapText="1"/>
    </xf>
    <xf numFmtId="9" fontId="52" fillId="55" borderId="23" xfId="2" applyNumberFormat="1" applyFont="1" applyFill="1" applyBorder="1" applyAlignment="1">
      <alignment horizontal="center" vertical="center"/>
    </xf>
    <xf numFmtId="0" fontId="52" fillId="31" borderId="27" xfId="2" applyFont="1" applyBorder="1" applyAlignment="1">
      <alignment vertical="center"/>
    </xf>
    <xf numFmtId="0" fontId="52" fillId="31" borderId="28" xfId="2" applyFont="1" applyBorder="1" applyAlignment="1">
      <alignment vertical="center"/>
    </xf>
    <xf numFmtId="0" fontId="58" fillId="31" borderId="34" xfId="2" applyFont="1" applyBorder="1" applyAlignment="1">
      <alignment vertical="center" wrapText="1"/>
    </xf>
    <xf numFmtId="0" fontId="52" fillId="31" borderId="29" xfId="2" applyFont="1" applyBorder="1" applyAlignment="1">
      <alignment vertical="center" wrapText="1"/>
    </xf>
    <xf numFmtId="0" fontId="58" fillId="31" borderId="26" xfId="2" applyFont="1" applyBorder="1" applyAlignment="1">
      <alignment horizontal="left" vertical="center" wrapText="1"/>
    </xf>
    <xf numFmtId="0" fontId="52" fillId="31" borderId="26" xfId="2" applyFont="1" applyBorder="1" applyAlignment="1">
      <alignment horizontal="center" vertical="center" wrapText="1"/>
    </xf>
    <xf numFmtId="3" fontId="35" fillId="31" borderId="26" xfId="2" applyNumberFormat="1" applyFont="1" applyBorder="1" applyAlignment="1">
      <alignment horizontal="center" vertical="center" wrapText="1"/>
    </xf>
    <xf numFmtId="0" fontId="34" fillId="31" borderId="34" xfId="2" applyFont="1" applyBorder="1" applyAlignment="1">
      <alignment vertical="center" wrapText="1"/>
    </xf>
    <xf numFmtId="3" fontId="34" fillId="31" borderId="23" xfId="3" applyNumberFormat="1" applyFont="1" applyFill="1" applyBorder="1" applyAlignment="1">
      <alignment horizontal="center" vertical="center"/>
    </xf>
    <xf numFmtId="3" fontId="52" fillId="55" borderId="23" xfId="3" applyNumberFormat="1" applyFont="1" applyFill="1" applyBorder="1" applyAlignment="1">
      <alignment horizontal="center" vertical="center" wrapText="1"/>
    </xf>
    <xf numFmtId="0" fontId="32" fillId="55" borderId="2" xfId="2" applyFont="1" applyFill="1"/>
    <xf numFmtId="0" fontId="55" fillId="31" borderId="139" xfId="2" applyFont="1" applyBorder="1"/>
    <xf numFmtId="0" fontId="16" fillId="31" borderId="11" xfId="2" applyFont="1" applyBorder="1" applyAlignment="1">
      <alignment horizontal="center" vertical="center" wrapText="1"/>
    </xf>
    <xf numFmtId="0" fontId="16" fillId="31" borderId="14" xfId="2" applyFont="1" applyBorder="1" applyAlignment="1">
      <alignment horizontal="center" vertical="center" wrapText="1"/>
    </xf>
    <xf numFmtId="0" fontId="16" fillId="31" borderId="17" xfId="2" applyFont="1" applyBorder="1" applyAlignment="1">
      <alignment horizontal="center" vertical="center" wrapText="1"/>
    </xf>
    <xf numFmtId="3" fontId="17" fillId="53" borderId="2" xfId="2" applyNumberFormat="1" applyFont="1" applyFill="1" applyAlignment="1">
      <alignment horizontal="center" vertical="center"/>
    </xf>
    <xf numFmtId="0" fontId="19" fillId="53" borderId="2" xfId="2" applyFont="1" applyFill="1" applyAlignment="1">
      <alignment vertical="center" wrapText="1"/>
    </xf>
    <xf numFmtId="3" fontId="17" fillId="53" borderId="43" xfId="2" applyNumberFormat="1" applyFont="1" applyFill="1" applyBorder="1" applyAlignment="1">
      <alignment horizontal="center" vertical="center"/>
    </xf>
    <xf numFmtId="3" fontId="17" fillId="53" borderId="21" xfId="2" applyNumberFormat="1" applyFont="1" applyFill="1" applyBorder="1" applyAlignment="1">
      <alignment horizontal="center" vertical="center"/>
    </xf>
    <xf numFmtId="0" fontId="19" fillId="53" borderId="22" xfId="2" applyFont="1" applyFill="1" applyBorder="1" applyAlignment="1">
      <alignment vertical="center" wrapText="1"/>
    </xf>
    <xf numFmtId="3" fontId="18" fillId="31" borderId="25" xfId="2" applyNumberFormat="1" applyFont="1" applyBorder="1" applyAlignment="1">
      <alignment horizontal="center" vertical="center"/>
    </xf>
    <xf numFmtId="0" fontId="20" fillId="31" borderId="24" xfId="2" applyFont="1" applyBorder="1" applyAlignment="1">
      <alignment horizontal="left" vertical="center" wrapText="1" indent="1"/>
    </xf>
    <xf numFmtId="169" fontId="13" fillId="55" borderId="2" xfId="2" applyNumberFormat="1" applyFill="1"/>
    <xf numFmtId="169" fontId="0" fillId="55" borderId="2" xfId="4" applyNumberFormat="1" applyFont="1" applyFill="1" applyBorder="1"/>
    <xf numFmtId="3" fontId="22" fillId="31" borderId="23" xfId="2" applyNumberFormat="1" applyFont="1" applyBorder="1" applyAlignment="1">
      <alignment horizontal="center" vertical="center"/>
    </xf>
    <xf numFmtId="3" fontId="17" fillId="55" borderId="2" xfId="2" applyNumberFormat="1" applyFont="1" applyFill="1" applyAlignment="1">
      <alignment horizontal="center" vertical="center"/>
    </xf>
    <xf numFmtId="3" fontId="17" fillId="31" borderId="25" xfId="2" applyNumberFormat="1" applyFont="1" applyBorder="1" applyAlignment="1">
      <alignment horizontal="center" vertical="center"/>
    </xf>
    <xf numFmtId="0" fontId="18" fillId="31" borderId="24" xfId="2" applyFont="1" applyBorder="1" applyAlignment="1">
      <alignment horizontal="left" vertical="center" wrapText="1" indent="1"/>
    </xf>
    <xf numFmtId="3" fontId="20" fillId="31" borderId="25" xfId="2" applyNumberFormat="1" applyFont="1" applyBorder="1" applyAlignment="1">
      <alignment horizontal="center" vertical="center"/>
    </xf>
    <xf numFmtId="0" fontId="17" fillId="54" borderId="24" xfId="2" applyFont="1" applyFill="1" applyBorder="1" applyAlignment="1">
      <alignment vertical="center" wrapText="1"/>
    </xf>
    <xf numFmtId="3" fontId="17" fillId="60" borderId="25" xfId="2" applyNumberFormat="1" applyFont="1" applyFill="1" applyBorder="1" applyAlignment="1">
      <alignment horizontal="center" vertical="center"/>
    </xf>
    <xf numFmtId="0" fontId="19" fillId="60" borderId="24" xfId="2" applyFont="1" applyFill="1" applyBorder="1" applyAlignment="1">
      <alignment vertical="center" wrapText="1"/>
    </xf>
    <xf numFmtId="0" fontId="21" fillId="31" borderId="37" xfId="2" applyFont="1" applyBorder="1" applyAlignment="1">
      <alignment horizontal="left" vertical="center" wrapText="1" indent="1"/>
    </xf>
    <xf numFmtId="0" fontId="17" fillId="55" borderId="25" xfId="2" applyFont="1" applyFill="1" applyBorder="1" applyAlignment="1">
      <alignment horizontal="center" vertical="center" wrapText="1"/>
    </xf>
    <xf numFmtId="0" fontId="17" fillId="55" borderId="30" xfId="2" applyFont="1" applyFill="1" applyBorder="1" applyAlignment="1">
      <alignment horizontal="center" vertical="center" wrapText="1"/>
    </xf>
    <xf numFmtId="165" fontId="18" fillId="55" borderId="25" xfId="2" applyNumberFormat="1" applyFont="1" applyFill="1" applyBorder="1" applyAlignment="1">
      <alignment horizontal="center" vertical="center"/>
    </xf>
    <xf numFmtId="0" fontId="18" fillId="55" borderId="24" xfId="2" applyFont="1" applyFill="1" applyBorder="1" applyAlignment="1">
      <alignment horizontal="left" vertical="center" wrapText="1"/>
    </xf>
    <xf numFmtId="3" fontId="18" fillId="55" borderId="35" xfId="2" applyNumberFormat="1" applyFont="1" applyFill="1" applyBorder="1" applyAlignment="1">
      <alignment horizontal="center" vertical="center" wrapText="1"/>
    </xf>
    <xf numFmtId="0" fontId="19" fillId="54" borderId="24" xfId="2" applyFont="1" applyFill="1" applyBorder="1" applyAlignment="1">
      <alignment horizontal="left" vertical="center"/>
    </xf>
    <xf numFmtId="0" fontId="18" fillId="54" borderId="29" xfId="2" applyFont="1" applyFill="1" applyBorder="1" applyAlignment="1">
      <alignment vertical="center" wrapText="1"/>
    </xf>
    <xf numFmtId="0" fontId="19" fillId="54" borderId="24" xfId="2" applyFont="1" applyFill="1" applyBorder="1" applyAlignment="1">
      <alignment horizontal="left" vertical="center" wrapText="1"/>
    </xf>
    <xf numFmtId="0" fontId="21" fillId="31" borderId="36" xfId="2" applyFont="1" applyBorder="1" applyAlignment="1">
      <alignment horizontal="left" vertical="center" wrapText="1" indent="1"/>
    </xf>
    <xf numFmtId="0" fontId="18" fillId="55" borderId="35" xfId="2" applyFont="1" applyFill="1" applyBorder="1" applyAlignment="1">
      <alignment horizontal="left" vertical="center" wrapText="1"/>
    </xf>
    <xf numFmtId="0" fontId="19" fillId="54" borderId="48" xfId="2" applyFont="1" applyFill="1" applyBorder="1" applyAlignment="1">
      <alignment horizontal="left" vertical="center" wrapText="1"/>
    </xf>
    <xf numFmtId="3" fontId="52" fillId="55" borderId="2" xfId="2" applyNumberFormat="1" applyFont="1" applyFill="1" applyAlignment="1">
      <alignment horizontal="center" vertical="center"/>
    </xf>
    <xf numFmtId="0" fontId="169" fillId="64" borderId="25" xfId="2" applyFont="1" applyFill="1" applyBorder="1" applyAlignment="1">
      <alignment horizontal="center" vertical="center" wrapText="1"/>
    </xf>
    <xf numFmtId="0" fontId="169" fillId="64" borderId="23" xfId="2" applyFont="1" applyFill="1" applyBorder="1" applyAlignment="1">
      <alignment horizontal="center" vertical="center" wrapText="1"/>
    </xf>
    <xf numFmtId="0" fontId="112" fillId="64" borderId="30" xfId="2" applyFont="1" applyFill="1" applyBorder="1" applyAlignment="1">
      <alignment horizontal="center" vertical="center" wrapText="1"/>
    </xf>
    <xf numFmtId="0" fontId="18" fillId="55" borderId="35" xfId="2" applyFont="1" applyFill="1" applyBorder="1" applyAlignment="1">
      <alignment horizontal="center" vertical="center" wrapText="1"/>
    </xf>
    <xf numFmtId="0" fontId="71" fillId="31" borderId="15" xfId="8" applyFont="1" applyBorder="1" applyAlignment="1">
      <alignment horizontal="left" vertical="center" wrapText="1"/>
    </xf>
    <xf numFmtId="3" fontId="18" fillId="31" borderId="13" xfId="2" applyNumberFormat="1" applyFont="1" applyBorder="1" applyAlignment="1">
      <alignment horizontal="center" vertical="center"/>
    </xf>
    <xf numFmtId="3" fontId="18" fillId="31" borderId="15" xfId="2" applyNumberFormat="1" applyFont="1" applyBorder="1" applyAlignment="1">
      <alignment horizontal="center" vertical="center"/>
    </xf>
    <xf numFmtId="3" fontId="20" fillId="31" borderId="15" xfId="2" applyNumberFormat="1" applyFont="1" applyBorder="1" applyAlignment="1">
      <alignment horizontal="center" vertical="center"/>
    </xf>
    <xf numFmtId="3" fontId="18" fillId="31" borderId="24" xfId="2" applyNumberFormat="1" applyFont="1" applyBorder="1" applyAlignment="1">
      <alignment horizontal="center" vertical="center"/>
    </xf>
    <xf numFmtId="0" fontId="18" fillId="31" borderId="15" xfId="2" applyFont="1" applyBorder="1" applyAlignment="1">
      <alignment horizontal="justify" vertical="center"/>
    </xf>
    <xf numFmtId="0" fontId="18" fillId="54" borderId="33" xfId="2" applyFont="1" applyFill="1" applyBorder="1" applyAlignment="1">
      <alignment vertical="center"/>
    </xf>
    <xf numFmtId="0" fontId="19" fillId="55" borderId="24" xfId="2" applyFont="1" applyFill="1" applyBorder="1" applyAlignment="1">
      <alignment horizontal="left" vertical="center"/>
    </xf>
    <xf numFmtId="0" fontId="18" fillId="31" borderId="131" xfId="2" applyFont="1" applyBorder="1" applyAlignment="1">
      <alignment horizontal="justify" vertical="center"/>
    </xf>
    <xf numFmtId="3" fontId="20" fillId="57" borderId="23" xfId="2" applyNumberFormat="1" applyFont="1" applyFill="1" applyBorder="1" applyAlignment="1">
      <alignment horizontal="center" vertical="center"/>
    </xf>
    <xf numFmtId="169" fontId="170" fillId="31" borderId="140" xfId="4" applyNumberFormat="1" applyFont="1" applyFill="1" applyBorder="1" applyAlignment="1">
      <alignment horizontal="left" vertical="center" wrapText="1"/>
    </xf>
    <xf numFmtId="0" fontId="171" fillId="31" borderId="84" xfId="8" applyFont="1" applyBorder="1" applyAlignment="1">
      <alignment horizontal="left" vertical="center" wrapText="1"/>
    </xf>
    <xf numFmtId="3" fontId="60" fillId="55" borderId="2" xfId="2" applyNumberFormat="1" applyFont="1" applyFill="1" applyAlignment="1">
      <alignment horizontal="center" vertical="center"/>
    </xf>
    <xf numFmtId="0" fontId="18" fillId="31" borderId="15" xfId="2" applyFont="1" applyBorder="1" applyAlignment="1">
      <alignment wrapText="1"/>
    </xf>
    <xf numFmtId="0" fontId="71" fillId="55" borderId="13" xfId="9" applyFont="1" applyFill="1" applyBorder="1" applyAlignment="1">
      <alignment horizontal="center" vertical="center"/>
    </xf>
    <xf numFmtId="171" fontId="172" fillId="31" borderId="13" xfId="4" applyNumberFormat="1" applyFont="1" applyFill="1" applyBorder="1" applyAlignment="1">
      <alignment vertical="top"/>
    </xf>
    <xf numFmtId="171" fontId="172" fillId="31" borderId="15" xfId="4" applyNumberFormat="1" applyFont="1" applyFill="1" applyBorder="1" applyAlignment="1">
      <alignment vertical="top"/>
    </xf>
    <xf numFmtId="0" fontId="26" fillId="55" borderId="15" xfId="2" applyFont="1" applyFill="1" applyBorder="1" applyAlignment="1">
      <alignment wrapText="1"/>
    </xf>
    <xf numFmtId="3" fontId="18" fillId="31" borderId="25" xfId="2" applyNumberFormat="1" applyFont="1" applyBorder="1" applyAlignment="1">
      <alignment horizontal="right" vertical="center"/>
    </xf>
    <xf numFmtId="0" fontId="14" fillId="55" borderId="115" xfId="2" applyFont="1" applyFill="1" applyBorder="1" applyAlignment="1">
      <alignment wrapText="1"/>
    </xf>
    <xf numFmtId="171" fontId="172" fillId="31" borderId="13" xfId="4" applyNumberFormat="1" applyFont="1" applyFill="1" applyBorder="1" applyAlignment="1">
      <alignment horizontal="center" vertical="top"/>
    </xf>
    <xf numFmtId="171" fontId="172" fillId="31" borderId="15" xfId="4" applyNumberFormat="1" applyFont="1" applyFill="1" applyBorder="1" applyAlignment="1">
      <alignment horizontal="center" vertical="top"/>
    </xf>
    <xf numFmtId="0" fontId="26" fillId="55" borderId="15" xfId="2" applyFont="1" applyFill="1" applyBorder="1" applyAlignment="1">
      <alignment vertical="top" wrapText="1"/>
    </xf>
    <xf numFmtId="171" fontId="172" fillId="55" borderId="13" xfId="4" applyNumberFormat="1" applyFont="1" applyFill="1" applyBorder="1" applyAlignment="1">
      <alignment vertical="top"/>
    </xf>
    <xf numFmtId="171" fontId="172" fillId="55" borderId="15" xfId="4" applyNumberFormat="1" applyFont="1" applyFill="1" applyBorder="1" applyAlignment="1">
      <alignment vertical="top"/>
    </xf>
    <xf numFmtId="0" fontId="173" fillId="31" borderId="2" xfId="2" applyFont="1" applyAlignment="1">
      <alignment vertical="top" wrapText="1"/>
    </xf>
    <xf numFmtId="0" fontId="174" fillId="55" borderId="141" xfId="2" applyFont="1" applyFill="1" applyBorder="1" applyAlignment="1">
      <alignment vertical="top" wrapText="1"/>
    </xf>
    <xf numFmtId="0" fontId="173" fillId="31" borderId="15" xfId="2" applyFont="1" applyBorder="1" applyAlignment="1">
      <alignment vertical="top" wrapText="1"/>
    </xf>
    <xf numFmtId="171" fontId="13" fillId="55" borderId="2" xfId="2" applyNumberFormat="1" applyFill="1"/>
    <xf numFmtId="171" fontId="34" fillId="55" borderId="2" xfId="4" applyNumberFormat="1" applyFont="1" applyFill="1" applyBorder="1" applyAlignment="1"/>
    <xf numFmtId="171" fontId="34" fillId="55" borderId="2" xfId="4" applyNumberFormat="1" applyFont="1" applyFill="1" applyBorder="1" applyAlignment="1">
      <alignment horizontal="center"/>
    </xf>
    <xf numFmtId="171" fontId="22" fillId="31" borderId="13" xfId="4" applyNumberFormat="1" applyFont="1" applyFill="1" applyBorder="1" applyAlignment="1"/>
    <xf numFmtId="171" fontId="22" fillId="31" borderId="15" xfId="4" applyNumberFormat="1" applyFont="1" applyFill="1" applyBorder="1" applyAlignment="1">
      <alignment horizontal="center"/>
    </xf>
    <xf numFmtId="3" fontId="114" fillId="31" borderId="2" xfId="2" applyNumberFormat="1" applyFont="1"/>
    <xf numFmtId="0" fontId="17" fillId="55" borderId="15" xfId="2" applyFont="1" applyFill="1" applyBorder="1" applyAlignment="1">
      <alignment wrapText="1"/>
    </xf>
    <xf numFmtId="0" fontId="18" fillId="55" borderId="15" xfId="2" applyFont="1" applyFill="1" applyBorder="1" applyAlignment="1">
      <alignment wrapText="1"/>
    </xf>
    <xf numFmtId="0" fontId="14" fillId="55" borderId="15" xfId="2" applyFont="1" applyFill="1" applyBorder="1" applyAlignment="1">
      <alignment vertical="top" wrapText="1"/>
    </xf>
    <xf numFmtId="0" fontId="17" fillId="55" borderId="115" xfId="2" applyFont="1" applyFill="1" applyBorder="1" applyAlignment="1">
      <alignment wrapText="1"/>
    </xf>
    <xf numFmtId="0" fontId="55" fillId="31" borderId="2" xfId="2" applyFont="1" applyAlignment="1">
      <alignment wrapText="1"/>
    </xf>
    <xf numFmtId="0" fontId="18" fillId="54" borderId="15" xfId="2" applyFont="1" applyFill="1" applyBorder="1" applyAlignment="1">
      <alignment wrapText="1"/>
    </xf>
    <xf numFmtId="0" fontId="139" fillId="31" borderId="53" xfId="2" applyFont="1" applyBorder="1" applyAlignment="1">
      <alignment wrapText="1"/>
    </xf>
    <xf numFmtId="0" fontId="16" fillId="55" borderId="15" xfId="2" applyFont="1" applyFill="1" applyBorder="1" applyAlignment="1">
      <alignment wrapText="1"/>
    </xf>
    <xf numFmtId="0" fontId="174" fillId="55" borderId="142" xfId="2" applyFont="1" applyFill="1" applyBorder="1" applyAlignment="1">
      <alignment vertical="top" wrapText="1"/>
    </xf>
    <xf numFmtId="0" fontId="175" fillId="55" borderId="15" xfId="2" applyFont="1" applyFill="1" applyBorder="1" applyAlignment="1">
      <alignment vertical="top" wrapText="1"/>
    </xf>
    <xf numFmtId="0" fontId="17" fillId="55" borderId="2" xfId="2" applyFont="1" applyFill="1" applyAlignment="1">
      <alignment horizontal="center" vertical="center" wrapText="1"/>
    </xf>
    <xf numFmtId="0" fontId="19" fillId="54" borderId="34" xfId="2" applyFont="1" applyFill="1" applyBorder="1" applyAlignment="1">
      <alignment vertical="top" wrapText="1"/>
    </xf>
    <xf numFmtId="0" fontId="174" fillId="55" borderId="143" xfId="2" applyFont="1" applyFill="1" applyBorder="1" applyAlignment="1">
      <alignment vertical="top" wrapText="1"/>
    </xf>
    <xf numFmtId="0" fontId="19" fillId="55" borderId="24" xfId="2" applyFont="1" applyFill="1" applyBorder="1" applyAlignment="1">
      <alignment horizontal="left" vertical="center" wrapText="1"/>
    </xf>
    <xf numFmtId="3" fontId="17" fillId="53" borderId="25" xfId="2" applyNumberFormat="1" applyFont="1" applyFill="1" applyBorder="1" applyAlignment="1">
      <alignment horizontal="center" vertical="center"/>
    </xf>
    <xf numFmtId="0" fontId="19" fillId="53" borderId="24" xfId="2" applyFont="1" applyFill="1" applyBorder="1" applyAlignment="1">
      <alignment vertical="center" wrapText="1"/>
    </xf>
    <xf numFmtId="9" fontId="18" fillId="31" borderId="25" xfId="3" applyFont="1" applyBorder="1" applyAlignment="1">
      <alignment horizontal="center" vertical="center"/>
    </xf>
    <xf numFmtId="165" fontId="0" fillId="55" borderId="2" xfId="3" applyNumberFormat="1" applyFont="1" applyFill="1" applyBorder="1"/>
    <xf numFmtId="0" fontId="42" fillId="55" borderId="2" xfId="2" applyFont="1" applyFill="1" applyAlignment="1">
      <alignment wrapText="1"/>
    </xf>
    <xf numFmtId="3" fontId="18" fillId="57" borderId="25" xfId="2" applyNumberFormat="1" applyFont="1" applyFill="1" applyBorder="1" applyAlignment="1">
      <alignment horizontal="center" vertical="center"/>
    </xf>
    <xf numFmtId="3" fontId="18" fillId="57" borderId="23" xfId="2" applyNumberFormat="1" applyFont="1" applyFill="1" applyBorder="1" applyAlignment="1">
      <alignment horizontal="center" vertical="center"/>
    </xf>
    <xf numFmtId="3" fontId="20" fillId="55" borderId="25" xfId="2" applyNumberFormat="1" applyFont="1" applyFill="1" applyBorder="1" applyAlignment="1">
      <alignment horizontal="center" vertical="center"/>
    </xf>
    <xf numFmtId="3" fontId="18" fillId="55" borderId="25" xfId="2" applyNumberFormat="1" applyFont="1" applyFill="1" applyBorder="1" applyAlignment="1">
      <alignment horizontal="center" vertical="center"/>
    </xf>
    <xf numFmtId="0" fontId="19" fillId="31" borderId="36" xfId="2" applyFont="1" applyBorder="1" applyAlignment="1">
      <alignment horizontal="left" vertical="center" wrapText="1" indent="1"/>
    </xf>
    <xf numFmtId="165" fontId="20" fillId="31" borderId="25" xfId="2" applyNumberFormat="1" applyFont="1" applyBorder="1" applyAlignment="1">
      <alignment horizontal="center" vertical="center"/>
    </xf>
    <xf numFmtId="3" fontId="18" fillId="31" borderId="35" xfId="2" applyNumberFormat="1" applyFont="1" applyBorder="1" applyAlignment="1">
      <alignment horizontal="center" vertical="center" wrapText="1"/>
    </xf>
    <xf numFmtId="0" fontId="18" fillId="54" borderId="24" xfId="2" applyFont="1" applyFill="1" applyBorder="1" applyAlignment="1">
      <alignment vertical="center" wrapText="1"/>
    </xf>
    <xf numFmtId="3" fontId="20" fillId="31" borderId="15" xfId="2" applyNumberFormat="1" applyFont="1" applyBorder="1" applyAlignment="1">
      <alignment vertical="center"/>
    </xf>
    <xf numFmtId="0" fontId="20" fillId="31" borderId="144" xfId="2" applyFont="1" applyBorder="1" applyAlignment="1">
      <alignment horizontal="left" vertical="center" wrapText="1" indent="1"/>
    </xf>
    <xf numFmtId="3" fontId="18" fillId="55" borderId="23" xfId="2" applyNumberFormat="1" applyFont="1" applyFill="1" applyBorder="1" applyAlignment="1">
      <alignment horizontal="center" vertical="center" wrapText="1"/>
    </xf>
    <xf numFmtId="169" fontId="18" fillId="31" borderId="15" xfId="4" applyNumberFormat="1" applyFont="1" applyBorder="1" applyAlignment="1">
      <alignment vertical="center"/>
    </xf>
    <xf numFmtId="3" fontId="18" fillId="31" borderId="15" xfId="2" applyNumberFormat="1" applyFont="1" applyBorder="1" applyAlignment="1">
      <alignment vertical="center"/>
    </xf>
    <xf numFmtId="0" fontId="18" fillId="31" borderId="144" xfId="2" applyFont="1" applyBorder="1" applyAlignment="1">
      <alignment horizontal="left" vertical="center" wrapText="1" indent="1"/>
    </xf>
    <xf numFmtId="3" fontId="18" fillId="31" borderId="31" xfId="2" applyNumberFormat="1" applyFont="1" applyBorder="1" applyAlignment="1">
      <alignment vertical="center"/>
    </xf>
    <xf numFmtId="3" fontId="20" fillId="31" borderId="23" xfId="2" applyNumberFormat="1" applyFont="1" applyBorder="1" applyAlignment="1">
      <alignment vertical="center"/>
    </xf>
    <xf numFmtId="169" fontId="18" fillId="31" borderId="2" xfId="4" applyNumberFormat="1" applyFont="1" applyBorder="1" applyAlignment="1">
      <alignment vertical="center"/>
    </xf>
    <xf numFmtId="3" fontId="18" fillId="31" borderId="23" xfId="2" applyNumberFormat="1" applyFont="1" applyBorder="1" applyAlignment="1">
      <alignment vertical="center"/>
    </xf>
    <xf numFmtId="43" fontId="0" fillId="55" borderId="2" xfId="4" applyFont="1" applyFill="1" applyBorder="1"/>
    <xf numFmtId="0" fontId="25" fillId="55" borderId="2" xfId="2" applyFont="1" applyFill="1"/>
    <xf numFmtId="9" fontId="22" fillId="55" borderId="25" xfId="2" applyNumberFormat="1" applyFont="1" applyFill="1" applyBorder="1" applyAlignment="1">
      <alignment horizontal="center" vertical="center"/>
    </xf>
    <xf numFmtId="9" fontId="22" fillId="55" borderId="23" xfId="2" applyNumberFormat="1" applyFont="1" applyFill="1" applyBorder="1" applyAlignment="1">
      <alignment horizontal="center" vertical="center"/>
    </xf>
    <xf numFmtId="0" fontId="18" fillId="31" borderId="15" xfId="2" applyFont="1" applyBorder="1" applyAlignment="1">
      <alignment vertical="center" wrapText="1"/>
    </xf>
    <xf numFmtId="4" fontId="13" fillId="55" borderId="2" xfId="2" applyNumberFormat="1" applyFill="1"/>
    <xf numFmtId="0" fontId="18" fillId="58" borderId="25" xfId="2" applyFont="1" applyFill="1" applyBorder="1" applyAlignment="1">
      <alignment horizontal="center" vertical="center"/>
    </xf>
    <xf numFmtId="0" fontId="18" fillId="58" borderId="23" xfId="2" applyFont="1" applyFill="1" applyBorder="1" applyAlignment="1">
      <alignment horizontal="center" vertical="center"/>
    </xf>
    <xf numFmtId="3" fontId="22" fillId="55" borderId="23" xfId="3" applyNumberFormat="1" applyFont="1" applyFill="1" applyBorder="1" applyAlignment="1">
      <alignment horizontal="center" vertical="center"/>
    </xf>
    <xf numFmtId="0" fontId="18" fillId="31" borderId="92" xfId="2" applyFont="1" applyBorder="1" applyAlignment="1">
      <alignment vertical="center" wrapText="1"/>
    </xf>
    <xf numFmtId="0" fontId="168" fillId="31" borderId="92" xfId="2" applyFont="1" applyBorder="1" applyAlignment="1">
      <alignment vertical="center" wrapText="1"/>
    </xf>
    <xf numFmtId="0" fontId="18" fillId="55" borderId="25" xfId="2" applyFont="1" applyFill="1" applyBorder="1" applyAlignment="1">
      <alignment horizontal="center" vertical="center" wrapText="1"/>
    </xf>
    <xf numFmtId="0" fontId="129" fillId="54" borderId="48" xfId="2" applyFont="1" applyFill="1" applyBorder="1" applyAlignment="1">
      <alignment vertical="center" wrapText="1"/>
    </xf>
    <xf numFmtId="0" fontId="129" fillId="55" borderId="48" xfId="2" applyFont="1" applyFill="1" applyBorder="1" applyAlignment="1">
      <alignment horizontal="left" vertical="center" wrapText="1"/>
    </xf>
    <xf numFmtId="0" fontId="14" fillId="31" borderId="54" xfId="2" applyFont="1" applyBorder="1"/>
    <xf numFmtId="0" fontId="14" fillId="31" borderId="55" xfId="2" applyFont="1" applyBorder="1"/>
    <xf numFmtId="0" fontId="14" fillId="31" borderId="56" xfId="2" applyFont="1" applyBorder="1"/>
    <xf numFmtId="0" fontId="26" fillId="31" borderId="2" xfId="2" applyFont="1"/>
    <xf numFmtId="172" fontId="13" fillId="31" borderId="2" xfId="2" applyNumberFormat="1"/>
    <xf numFmtId="43" fontId="13" fillId="31" borderId="2" xfId="2" applyNumberFormat="1"/>
    <xf numFmtId="3" fontId="69" fillId="31" borderId="2" xfId="2" applyNumberFormat="1" applyFont="1" applyAlignment="1">
      <alignment horizontal="center" vertical="center"/>
    </xf>
    <xf numFmtId="172" fontId="0" fillId="31" borderId="2" xfId="10" applyFont="1"/>
    <xf numFmtId="165" fontId="55" fillId="55" borderId="58" xfId="2" applyNumberFormat="1" applyFont="1" applyFill="1" applyBorder="1" applyAlignment="1">
      <alignment horizontal="center" vertical="center"/>
    </xf>
    <xf numFmtId="0" fontId="55" fillId="55" borderId="58" xfId="2" applyFont="1" applyFill="1" applyBorder="1" applyAlignment="1">
      <alignment horizontal="center" vertical="center" wrapText="1"/>
    </xf>
    <xf numFmtId="10" fontId="13" fillId="31" borderId="2" xfId="2" applyNumberFormat="1"/>
    <xf numFmtId="9" fontId="55" fillId="58" borderId="31" xfId="2" applyNumberFormat="1" applyFont="1" applyFill="1" applyBorder="1" applyAlignment="1">
      <alignment horizontal="center" vertical="center"/>
    </xf>
    <xf numFmtId="1" fontId="68" fillId="58" borderId="31" xfId="2" applyNumberFormat="1" applyFont="1" applyFill="1" applyBorder="1" applyAlignment="1">
      <alignment horizontal="center" vertical="center"/>
    </xf>
    <xf numFmtId="3" fontId="69" fillId="54" borderId="23" xfId="2" applyNumberFormat="1" applyFont="1" applyFill="1" applyBorder="1" applyAlignment="1">
      <alignment horizontal="center" vertical="center"/>
    </xf>
    <xf numFmtId="9" fontId="69" fillId="54" borderId="34" xfId="2" applyNumberFormat="1" applyFont="1" applyFill="1" applyBorder="1" applyAlignment="1">
      <alignment horizontal="center" vertical="center" wrapText="1"/>
    </xf>
    <xf numFmtId="0" fontId="71" fillId="58" borderId="26" xfId="2" applyFont="1" applyFill="1" applyBorder="1" applyAlignment="1">
      <alignment horizontal="left" vertical="center" wrapText="1"/>
    </xf>
    <xf numFmtId="0" fontId="71" fillId="55" borderId="23" xfId="2" applyFont="1" applyFill="1" applyBorder="1" applyAlignment="1">
      <alignment horizontal="left" vertical="center" wrapText="1"/>
    </xf>
    <xf numFmtId="0" fontId="71" fillId="55" borderId="2" xfId="2" applyFont="1" applyFill="1" applyAlignment="1">
      <alignment horizontal="left" vertical="center" wrapText="1"/>
    </xf>
    <xf numFmtId="0" fontId="71" fillId="58" borderId="15" xfId="2" applyFont="1" applyFill="1" applyBorder="1" applyAlignment="1">
      <alignment horizontal="center" vertical="center" wrapText="1"/>
    </xf>
    <xf numFmtId="0" fontId="71" fillId="58" borderId="47" xfId="2" applyFont="1" applyFill="1" applyBorder="1" applyAlignment="1">
      <alignment horizontal="center" vertical="center" wrapText="1"/>
    </xf>
    <xf numFmtId="0" fontId="71" fillId="58" borderId="26" xfId="2" applyFont="1" applyFill="1" applyBorder="1" applyAlignment="1">
      <alignment horizontal="center" vertical="center" wrapText="1"/>
    </xf>
    <xf numFmtId="0" fontId="55" fillId="58" borderId="26" xfId="2" applyFont="1" applyFill="1" applyBorder="1" applyAlignment="1">
      <alignment horizontal="left" vertical="center" wrapText="1"/>
    </xf>
    <xf numFmtId="9" fontId="55" fillId="55" borderId="23" xfId="2" applyNumberFormat="1" applyFont="1" applyFill="1" applyBorder="1" applyAlignment="1">
      <alignment horizontal="center" vertical="center"/>
    </xf>
    <xf numFmtId="14" fontId="32" fillId="31" borderId="10" xfId="2" applyNumberFormat="1" applyFont="1" applyBorder="1"/>
    <xf numFmtId="3" fontId="52" fillId="31" borderId="27" xfId="2" applyNumberFormat="1" applyFont="1" applyBorder="1" applyAlignment="1">
      <alignment horizontal="center" vertical="center"/>
    </xf>
    <xf numFmtId="0" fontId="59" fillId="31" borderId="34" xfId="2" applyFont="1" applyBorder="1" applyAlignment="1">
      <alignment horizontal="left" vertical="center" wrapText="1" indent="1"/>
    </xf>
    <xf numFmtId="3" fontId="57" fillId="31" borderId="27" xfId="2" applyNumberFormat="1" applyFont="1" applyBorder="1" applyAlignment="1">
      <alignment horizontal="center" vertical="center"/>
    </xf>
    <xf numFmtId="0" fontId="51" fillId="31" borderId="34" xfId="2" applyFont="1" applyBorder="1" applyAlignment="1">
      <alignment horizontal="left" vertical="center" wrapText="1" indent="1"/>
    </xf>
    <xf numFmtId="0" fontId="13" fillId="31" borderId="149" xfId="2" applyBorder="1"/>
    <xf numFmtId="0" fontId="67" fillId="55" borderId="59" xfId="2" applyFont="1" applyFill="1" applyBorder="1" applyAlignment="1">
      <alignment horizontal="left" vertical="center" wrapText="1" indent="1"/>
    </xf>
    <xf numFmtId="3" fontId="70" fillId="55" borderId="26" xfId="2" applyNumberFormat="1" applyFont="1" applyFill="1" applyBorder="1" applyAlignment="1">
      <alignment horizontal="center" vertical="center" wrapText="1"/>
    </xf>
    <xf numFmtId="3" fontId="69" fillId="58" borderId="23" xfId="3" applyNumberFormat="1" applyFont="1" applyFill="1" applyBorder="1" applyAlignment="1">
      <alignment horizontal="center" vertical="center"/>
    </xf>
    <xf numFmtId="3" fontId="66" fillId="31" borderId="150" xfId="2" applyNumberFormat="1" applyFont="1" applyBorder="1" applyAlignment="1">
      <alignment horizontal="center" vertical="center"/>
    </xf>
    <xf numFmtId="0" fontId="67" fillId="31" borderId="89" xfId="2" applyFont="1" applyBorder="1" applyAlignment="1">
      <alignment horizontal="left" vertical="center" wrapText="1" indent="1"/>
    </xf>
    <xf numFmtId="0" fontId="66" fillId="31" borderId="59" xfId="2" applyFont="1" applyBorder="1" applyAlignment="1">
      <alignment horizontal="left" vertical="center" wrapText="1" indent="1"/>
    </xf>
    <xf numFmtId="0" fontId="67" fillId="31" borderId="15" xfId="2" applyFont="1" applyBorder="1" applyAlignment="1">
      <alignment horizontal="left" vertical="center" wrapText="1" indent="1"/>
    </xf>
    <xf numFmtId="0" fontId="55" fillId="31" borderId="2" xfId="2" applyFont="1" applyAlignment="1">
      <alignment horizontal="center" wrapText="1"/>
    </xf>
    <xf numFmtId="0" fontId="55" fillId="31" borderId="2" xfId="2" applyFont="1" applyAlignment="1">
      <alignment horizontal="left" wrapText="1"/>
    </xf>
    <xf numFmtId="0" fontId="55" fillId="58" borderId="15" xfId="2" applyFont="1" applyFill="1" applyBorder="1" applyAlignment="1">
      <alignment horizontal="center" vertical="center"/>
    </xf>
    <xf numFmtId="0" fontId="55" fillId="58" borderId="23" xfId="2" applyFont="1" applyFill="1" applyBorder="1" applyAlignment="1">
      <alignment horizontal="center" vertical="center"/>
    </xf>
    <xf numFmtId="0" fontId="55" fillId="31" borderId="23" xfId="2" applyFont="1" applyBorder="1" applyAlignment="1">
      <alignment horizontal="center" vertical="center"/>
    </xf>
    <xf numFmtId="0" fontId="55" fillId="58" borderId="31" xfId="2" applyFont="1" applyFill="1" applyBorder="1" applyAlignment="1">
      <alignment horizontal="center" vertical="center"/>
    </xf>
    <xf numFmtId="3" fontId="18" fillId="0" borderId="26" xfId="2" applyNumberFormat="1" applyFont="1" applyFill="1" applyBorder="1" applyAlignment="1">
      <alignment horizontal="center" vertical="center" wrapText="1"/>
    </xf>
    <xf numFmtId="3" fontId="18" fillId="0" borderId="35" xfId="2" applyNumberFormat="1" applyFont="1" applyFill="1" applyBorder="1" applyAlignment="1">
      <alignment horizontal="center" vertical="center" wrapText="1"/>
    </xf>
    <xf numFmtId="0" fontId="19" fillId="0" borderId="24" xfId="2" applyFont="1" applyFill="1" applyBorder="1" applyAlignment="1">
      <alignment horizontal="left" vertical="center" wrapText="1"/>
    </xf>
    <xf numFmtId="0" fontId="17" fillId="0" borderId="15" xfId="2" applyFont="1" applyFill="1" applyBorder="1" applyAlignment="1">
      <alignment wrapText="1"/>
    </xf>
    <xf numFmtId="0" fontId="21" fillId="0" borderId="15" xfId="2" applyFont="1" applyFill="1" applyBorder="1" applyAlignment="1">
      <alignment horizontal="left" vertical="center" wrapText="1" indent="1"/>
    </xf>
    <xf numFmtId="3" fontId="20" fillId="0" borderId="2" xfId="2" applyNumberFormat="1" applyFont="1" applyFill="1" applyAlignment="1">
      <alignment horizontal="center" vertical="center"/>
    </xf>
    <xf numFmtId="3" fontId="20" fillId="0" borderId="23" xfId="2" applyNumberFormat="1" applyFont="1" applyFill="1" applyBorder="1" applyAlignment="1">
      <alignment horizontal="center" vertical="center"/>
    </xf>
    <xf numFmtId="3" fontId="20" fillId="0" borderId="58" xfId="2" applyNumberFormat="1" applyFont="1" applyFill="1" applyBorder="1" applyAlignment="1">
      <alignment horizontal="center" vertical="center"/>
    </xf>
    <xf numFmtId="3" fontId="20" fillId="0" borderId="25" xfId="2" applyNumberFormat="1" applyFont="1" applyFill="1" applyBorder="1" applyAlignment="1">
      <alignment horizontal="center" vertical="center"/>
    </xf>
    <xf numFmtId="3" fontId="69" fillId="0" borderId="26" xfId="2" applyNumberFormat="1" applyFont="1" applyFill="1" applyBorder="1" applyAlignment="1">
      <alignment horizontal="center" vertical="center" wrapText="1"/>
    </xf>
    <xf numFmtId="0" fontId="55" fillId="0" borderId="2" xfId="2" applyFont="1" applyFill="1"/>
    <xf numFmtId="0" fontId="55" fillId="0" borderId="31" xfId="2" applyFont="1" applyFill="1" applyBorder="1" applyAlignment="1">
      <alignment horizontal="center" vertical="center" wrapText="1"/>
    </xf>
    <xf numFmtId="0" fontId="55" fillId="0" borderId="23" xfId="2" applyFont="1" applyFill="1" applyBorder="1" applyAlignment="1">
      <alignment horizontal="center" vertical="center" wrapText="1"/>
    </xf>
    <xf numFmtId="9" fontId="71" fillId="0" borderId="23" xfId="2" applyNumberFormat="1" applyFont="1" applyFill="1" applyBorder="1" applyAlignment="1">
      <alignment horizontal="center" vertical="center"/>
    </xf>
    <xf numFmtId="165" fontId="68" fillId="0" borderId="23" xfId="3" applyNumberFormat="1" applyFont="1" applyFill="1" applyBorder="1" applyAlignment="1">
      <alignment horizontal="center" vertical="center"/>
    </xf>
    <xf numFmtId="9" fontId="68" fillId="0" borderId="23" xfId="2" applyNumberFormat="1" applyFont="1" applyFill="1" applyBorder="1" applyAlignment="1">
      <alignment horizontal="center" vertical="center"/>
    </xf>
    <xf numFmtId="0" fontId="69" fillId="0" borderId="23" xfId="2" applyFont="1" applyFill="1" applyBorder="1" applyAlignment="1">
      <alignment horizontal="center" vertical="center" wrapText="1"/>
    </xf>
    <xf numFmtId="3" fontId="55" fillId="0" borderId="26" xfId="2" applyNumberFormat="1" applyFont="1" applyFill="1" applyBorder="1" applyAlignment="1">
      <alignment horizontal="center" vertical="center" wrapText="1"/>
    </xf>
    <xf numFmtId="0" fontId="55" fillId="0" borderId="26" xfId="2" applyFont="1" applyFill="1" applyBorder="1" applyAlignment="1">
      <alignment horizontal="center" vertical="center" wrapText="1"/>
    </xf>
    <xf numFmtId="0" fontId="69" fillId="0" borderId="31" xfId="2" applyFont="1" applyFill="1" applyBorder="1" applyAlignment="1">
      <alignment horizontal="center" vertical="center" wrapText="1"/>
    </xf>
    <xf numFmtId="3" fontId="55" fillId="0" borderId="23" xfId="2" applyNumberFormat="1" applyFont="1" applyFill="1" applyBorder="1" applyAlignment="1">
      <alignment horizontal="center" vertical="center"/>
    </xf>
    <xf numFmtId="3" fontId="71" fillId="0" borderId="15" xfId="2" applyNumberFormat="1" applyFont="1" applyFill="1" applyBorder="1" applyAlignment="1">
      <alignment horizontal="center" vertical="center"/>
    </xf>
    <xf numFmtId="3" fontId="66" fillId="0" borderId="23" xfId="2" applyNumberFormat="1" applyFont="1" applyFill="1" applyBorder="1" applyAlignment="1">
      <alignment horizontal="center" vertical="center"/>
    </xf>
    <xf numFmtId="3" fontId="69" fillId="0" borderId="23" xfId="2" applyNumberFormat="1" applyFont="1" applyFill="1" applyBorder="1" applyAlignment="1">
      <alignment horizontal="center" vertical="center"/>
    </xf>
    <xf numFmtId="0" fontId="69" fillId="0" borderId="26" xfId="2" applyFont="1" applyFill="1" applyBorder="1" applyAlignment="1">
      <alignment horizontal="left" vertical="top" wrapText="1"/>
    </xf>
    <xf numFmtId="3" fontId="55" fillId="0" borderId="2" xfId="2" applyNumberFormat="1" applyFont="1" applyFill="1" applyAlignment="1">
      <alignment horizontal="center" vertical="center"/>
    </xf>
    <xf numFmtId="0" fontId="68" fillId="0" borderId="19" xfId="2" applyFont="1" applyFill="1" applyBorder="1"/>
    <xf numFmtId="0" fontId="68" fillId="0" borderId="13" xfId="2" applyFont="1" applyFill="1" applyBorder="1"/>
    <xf numFmtId="0" fontId="68" fillId="0" borderId="10" xfId="2" applyFont="1" applyFill="1" applyBorder="1"/>
    <xf numFmtId="0" fontId="69" fillId="0" borderId="2" xfId="2" applyFont="1" applyFill="1"/>
    <xf numFmtId="0" fontId="13" fillId="0" borderId="2" xfId="2" applyFill="1"/>
    <xf numFmtId="0" fontId="32" fillId="0" borderId="2" xfId="2" applyFont="1" applyFill="1"/>
    <xf numFmtId="0" fontId="55" fillId="0" borderId="15" xfId="2" applyFont="1" applyFill="1" applyBorder="1" applyAlignment="1">
      <alignment horizontal="center" vertical="center"/>
    </xf>
    <xf numFmtId="0" fontId="68" fillId="54" borderId="34" xfId="2" applyFont="1" applyFill="1" applyBorder="1" applyAlignment="1">
      <alignment vertical="center" wrapText="1"/>
    </xf>
    <xf numFmtId="0" fontId="71" fillId="0" borderId="47" xfId="2" applyFont="1" applyFill="1" applyBorder="1" applyAlignment="1">
      <alignment horizontal="left" vertical="center" wrapText="1"/>
    </xf>
    <xf numFmtId="0" fontId="71" fillId="0" borderId="26" xfId="2" applyFont="1" applyFill="1" applyBorder="1" applyAlignment="1">
      <alignment horizontal="left" vertical="center" wrapText="1"/>
    </xf>
    <xf numFmtId="0" fontId="71" fillId="55" borderId="62" xfId="2" applyFont="1" applyFill="1" applyBorder="1" applyAlignment="1">
      <alignment horizontal="left" vertical="center" wrapText="1"/>
    </xf>
    <xf numFmtId="0" fontId="71" fillId="0" borderId="15" xfId="2" applyFont="1" applyFill="1" applyBorder="1" applyAlignment="1">
      <alignment horizontal="left" vertical="center" wrapText="1"/>
    </xf>
    <xf numFmtId="0" fontId="55" fillId="0" borderId="31" xfId="2" applyFont="1" applyFill="1" applyBorder="1" applyAlignment="1">
      <alignment horizontal="center" vertical="center"/>
    </xf>
    <xf numFmtId="0" fontId="55" fillId="0" borderId="23" xfId="2" applyFont="1" applyFill="1" applyBorder="1" applyAlignment="1">
      <alignment horizontal="center" vertical="center"/>
    </xf>
    <xf numFmtId="0" fontId="53" fillId="0" borderId="26" xfId="2" applyFont="1" applyFill="1" applyBorder="1" applyAlignment="1">
      <alignment vertical="center" wrapText="1"/>
    </xf>
    <xf numFmtId="3" fontId="57" fillId="0" borderId="23" xfId="2" applyNumberFormat="1" applyFont="1" applyFill="1" applyBorder="1" applyAlignment="1">
      <alignment horizontal="center" vertical="center"/>
    </xf>
    <xf numFmtId="0" fontId="50" fillId="31" borderId="2" xfId="2" applyFont="1" applyAlignment="1">
      <alignment vertical="center" wrapText="1"/>
    </xf>
    <xf numFmtId="0" fontId="50" fillId="31" borderId="2" xfId="2" applyFont="1" applyAlignment="1">
      <alignment vertical="center"/>
    </xf>
    <xf numFmtId="0" fontId="52" fillId="58" borderId="26" xfId="2" applyFont="1" applyFill="1" applyBorder="1" applyAlignment="1">
      <alignment vertical="center" wrapText="1"/>
    </xf>
    <xf numFmtId="0" fontId="52" fillId="58" borderId="26" xfId="2" applyFont="1" applyFill="1" applyBorder="1" applyAlignment="1">
      <alignment horizontal="center" vertical="center" wrapText="1"/>
    </xf>
    <xf numFmtId="165" fontId="52" fillId="55" borderId="26" xfId="2" applyNumberFormat="1" applyFont="1" applyFill="1" applyBorder="1" applyAlignment="1">
      <alignment horizontal="center" vertical="center" wrapText="1"/>
    </xf>
    <xf numFmtId="9" fontId="52" fillId="31" borderId="31" xfId="2" applyNumberFormat="1" applyFont="1" applyBorder="1" applyAlignment="1">
      <alignment horizontal="center" vertical="center"/>
    </xf>
    <xf numFmtId="0" fontId="52" fillId="58" borderId="59" xfId="2" applyFont="1" applyFill="1" applyBorder="1" applyAlignment="1">
      <alignment vertical="center" wrapText="1"/>
    </xf>
    <xf numFmtId="0" fontId="52" fillId="58" borderId="151" xfId="2" applyFont="1" applyFill="1" applyBorder="1" applyAlignment="1">
      <alignment horizontal="center" vertical="center" wrapText="1"/>
    </xf>
    <xf numFmtId="0" fontId="52" fillId="58" borderId="32" xfId="2" applyFont="1" applyFill="1" applyBorder="1" applyAlignment="1">
      <alignment horizontal="center" vertical="center" wrapText="1"/>
    </xf>
    <xf numFmtId="0" fontId="51" fillId="54" borderId="152" xfId="2" applyFont="1" applyFill="1" applyBorder="1" applyAlignment="1">
      <alignment vertical="center" wrapText="1"/>
    </xf>
    <xf numFmtId="49" fontId="52" fillId="54" borderId="153" xfId="2" applyNumberFormat="1" applyFont="1" applyFill="1" applyBorder="1" applyAlignment="1">
      <alignment horizontal="center" vertical="center" wrapText="1"/>
    </xf>
    <xf numFmtId="9" fontId="52" fillId="54" borderId="2" xfId="2" applyNumberFormat="1" applyFont="1" applyFill="1" applyAlignment="1">
      <alignment horizontal="center" vertical="center" wrapText="1"/>
    </xf>
    <xf numFmtId="9" fontId="52" fillId="54" borderId="154" xfId="2" applyNumberFormat="1" applyFont="1" applyFill="1" applyBorder="1" applyAlignment="1">
      <alignment horizontal="center" vertical="center" wrapText="1"/>
    </xf>
    <xf numFmtId="9" fontId="52" fillId="54" borderId="155" xfId="2" applyNumberFormat="1" applyFont="1" applyFill="1" applyBorder="1" applyAlignment="1">
      <alignment horizontal="center" vertical="center" wrapText="1"/>
    </xf>
    <xf numFmtId="49" fontId="52" fillId="54" borderId="156" xfId="2" applyNumberFormat="1" applyFont="1" applyFill="1" applyBorder="1" applyAlignment="1">
      <alignment horizontal="center" vertical="center" wrapText="1"/>
    </xf>
    <xf numFmtId="0" fontId="52" fillId="54" borderId="153" xfId="2" applyFont="1" applyFill="1" applyBorder="1" applyAlignment="1">
      <alignment horizontal="center" vertical="center" wrapText="1"/>
    </xf>
    <xf numFmtId="0" fontId="52" fillId="54" borderId="157" xfId="2" applyFont="1" applyFill="1" applyBorder="1" applyAlignment="1">
      <alignment horizontal="center" vertical="center" wrapText="1"/>
    </xf>
    <xf numFmtId="0" fontId="52" fillId="54" borderId="158" xfId="2" applyFont="1" applyFill="1" applyBorder="1" applyAlignment="1">
      <alignment horizontal="center" vertical="center" wrapText="1"/>
    </xf>
    <xf numFmtId="0" fontId="13" fillId="31" borderId="109" xfId="2" applyBorder="1"/>
    <xf numFmtId="0" fontId="51" fillId="54" borderId="99" xfId="2" applyFont="1" applyFill="1" applyBorder="1" applyAlignment="1">
      <alignment vertical="center" wrapText="1"/>
    </xf>
    <xf numFmtId="9" fontId="34" fillId="54" borderId="99" xfId="2" applyNumberFormat="1" applyFont="1" applyFill="1" applyBorder="1" applyAlignment="1">
      <alignment horizontal="center" vertical="center" wrapText="1"/>
    </xf>
    <xf numFmtId="0" fontId="34" fillId="54" borderId="106" xfId="2" applyFont="1" applyFill="1" applyBorder="1" applyAlignment="1">
      <alignment horizontal="center" vertical="center" wrapText="1"/>
    </xf>
    <xf numFmtId="0" fontId="34" fillId="54" borderId="99" xfId="2" applyFont="1" applyFill="1" applyBorder="1" applyAlignment="1">
      <alignment horizontal="center" vertical="center" wrapText="1"/>
    </xf>
    <xf numFmtId="0" fontId="51" fillId="54" borderId="112" xfId="2" applyFont="1" applyFill="1" applyBorder="1" applyAlignment="1">
      <alignment vertical="center" wrapText="1"/>
    </xf>
    <xf numFmtId="9" fontId="34" fillId="54" borderId="112" xfId="2" applyNumberFormat="1" applyFont="1" applyFill="1" applyBorder="1" applyAlignment="1">
      <alignment horizontal="center" vertical="center" wrapText="1"/>
    </xf>
    <xf numFmtId="0" fontId="34" fillId="54" borderId="112" xfId="2" applyFont="1" applyFill="1" applyBorder="1" applyAlignment="1">
      <alignment horizontal="center" vertical="center" wrapText="1"/>
    </xf>
    <xf numFmtId="0" fontId="34" fillId="54" borderId="114" xfId="2" applyFont="1" applyFill="1" applyBorder="1" applyAlignment="1">
      <alignment horizontal="center" vertical="center" wrapText="1"/>
    </xf>
    <xf numFmtId="0" fontId="13" fillId="31" borderId="2" xfId="2" applyAlignment="1">
      <alignment horizontal="right"/>
    </xf>
    <xf numFmtId="0" fontId="13" fillId="55" borderId="2" xfId="2" applyFill="1" applyAlignment="1">
      <alignment horizontal="right"/>
    </xf>
    <xf numFmtId="0" fontId="61" fillId="31" borderId="162" xfId="2" applyFont="1" applyBorder="1" applyAlignment="1">
      <alignment horizontal="left" vertical="center" wrapText="1" indent="1"/>
    </xf>
    <xf numFmtId="3" fontId="60" fillId="31" borderId="163" xfId="2" applyNumberFormat="1" applyFont="1" applyBorder="1" applyAlignment="1">
      <alignment horizontal="center" vertical="center"/>
    </xf>
    <xf numFmtId="0" fontId="57" fillId="55" borderId="165" xfId="2" applyFont="1" applyFill="1" applyBorder="1" applyAlignment="1">
      <alignment horizontal="center" vertical="center" wrapText="1"/>
    </xf>
    <xf numFmtId="0" fontId="57" fillId="55" borderId="54" xfId="2" applyFont="1" applyFill="1" applyBorder="1" applyAlignment="1">
      <alignment horizontal="center" vertical="center" wrapText="1"/>
    </xf>
    <xf numFmtId="0" fontId="57" fillId="55" borderId="21" xfId="2" applyFont="1" applyFill="1" applyBorder="1" applyAlignment="1">
      <alignment horizontal="center" vertical="center" wrapText="1"/>
    </xf>
    <xf numFmtId="0" fontId="57" fillId="55" borderId="43" xfId="2" applyFont="1" applyFill="1" applyBorder="1" applyAlignment="1">
      <alignment horizontal="center" vertical="center" wrapText="1"/>
    </xf>
    <xf numFmtId="0" fontId="32" fillId="55" borderId="93" xfId="2" applyFont="1" applyFill="1" applyBorder="1"/>
    <xf numFmtId="0" fontId="32" fillId="31" borderId="2" xfId="2" applyFont="1" applyAlignment="1">
      <alignment vertical="center" wrapText="1"/>
    </xf>
    <xf numFmtId="0" fontId="32" fillId="55" borderId="92" xfId="2" applyFont="1" applyFill="1" applyBorder="1"/>
    <xf numFmtId="0" fontId="32" fillId="55" borderId="91" xfId="2" applyFont="1" applyFill="1" applyBorder="1"/>
    <xf numFmtId="0" fontId="32" fillId="31" borderId="93" xfId="2" applyFont="1" applyBorder="1"/>
    <xf numFmtId="0" fontId="32" fillId="31" borderId="92" xfId="2" applyFont="1" applyBorder="1"/>
    <xf numFmtId="0" fontId="32" fillId="31" borderId="91" xfId="2" applyFont="1" applyBorder="1"/>
    <xf numFmtId="0" fontId="1" fillId="52" borderId="2" xfId="2" applyFont="1" applyFill="1" applyAlignment="1">
      <alignment horizontal="center" vertical="center" wrapText="1"/>
    </xf>
    <xf numFmtId="0" fontId="1" fillId="52" borderId="2" xfId="2" applyFont="1" applyFill="1" applyAlignment="1" applyProtection="1">
      <alignment horizontal="center" vertical="center" wrapText="1"/>
      <protection locked="0"/>
    </xf>
    <xf numFmtId="0" fontId="2" fillId="6" borderId="2" xfId="2" applyFont="1" applyFill="1" applyAlignment="1">
      <alignment horizontal="center" vertical="center" wrapText="1"/>
    </xf>
    <xf numFmtId="0" fontId="2" fillId="6" borderId="2" xfId="2" applyFont="1" applyFill="1" applyAlignment="1" applyProtection="1">
      <alignment horizontal="center" vertical="center" wrapText="1"/>
      <protection locked="0"/>
    </xf>
    <xf numFmtId="0" fontId="4" fillId="31" borderId="3" xfId="2" applyFont="1" applyBorder="1" applyAlignment="1">
      <alignment horizontal="center" vertical="center" wrapText="1"/>
    </xf>
    <xf numFmtId="0" fontId="4" fillId="31" borderId="3" xfId="2" applyFont="1" applyBorder="1" applyAlignment="1" applyProtection="1">
      <alignment horizontal="center" vertical="center" wrapText="1"/>
      <protection locked="0"/>
    </xf>
    <xf numFmtId="0" fontId="3" fillId="44" borderId="3" xfId="2" applyFont="1" applyFill="1" applyBorder="1" applyAlignment="1">
      <alignment horizontal="center" vertical="center" wrapText="1"/>
    </xf>
    <xf numFmtId="0" fontId="3" fillId="44" borderId="3" xfId="2" applyFont="1" applyFill="1" applyBorder="1" applyAlignment="1" applyProtection="1">
      <alignment horizontal="center" vertical="center" wrapText="1"/>
      <protection locked="0"/>
    </xf>
    <xf numFmtId="0" fontId="7" fillId="44" borderId="3" xfId="2" applyFont="1" applyFill="1" applyBorder="1" applyAlignment="1">
      <alignment horizontal="left" vertical="center" wrapText="1"/>
    </xf>
    <xf numFmtId="0" fontId="7" fillId="44" borderId="3" xfId="2" applyFont="1" applyFill="1" applyBorder="1" applyAlignment="1" applyProtection="1">
      <alignment horizontal="left" vertical="center" wrapText="1"/>
      <protection locked="0"/>
    </xf>
    <xf numFmtId="0" fontId="7" fillId="31" borderId="3" xfId="2" applyFont="1" applyBorder="1" applyAlignment="1">
      <alignment horizontal="left" vertical="center" wrapText="1"/>
    </xf>
    <xf numFmtId="0" fontId="7" fillId="31" borderId="3" xfId="2" applyFont="1" applyBorder="1" applyAlignment="1" applyProtection="1">
      <alignment horizontal="left" vertical="center" wrapText="1"/>
      <protection locked="0"/>
    </xf>
    <xf numFmtId="0" fontId="5" fillId="52" borderId="3" xfId="2" applyFont="1" applyFill="1" applyBorder="1" applyAlignment="1">
      <alignment horizontal="center" vertical="center" wrapText="1"/>
    </xf>
    <xf numFmtId="0" fontId="5" fillId="52" borderId="3" xfId="2" applyFont="1" applyFill="1" applyBorder="1" applyAlignment="1" applyProtection="1">
      <alignment horizontal="center" vertical="center" wrapText="1"/>
      <protection locked="0"/>
    </xf>
    <xf numFmtId="0" fontId="3" fillId="52" borderId="3" xfId="2" applyFont="1" applyFill="1" applyBorder="1" applyAlignment="1">
      <alignment horizontal="center" vertical="center" wrapText="1"/>
    </xf>
    <xf numFmtId="0" fontId="3" fillId="52" borderId="3" xfId="2" applyFont="1" applyFill="1" applyBorder="1" applyAlignment="1" applyProtection="1">
      <alignment horizontal="center" vertical="center" wrapText="1"/>
      <protection locked="0"/>
    </xf>
    <xf numFmtId="0" fontId="4" fillId="31" borderId="3" xfId="2" applyFont="1" applyBorder="1" applyAlignment="1">
      <alignment horizontal="left" vertical="center" wrapText="1"/>
    </xf>
    <xf numFmtId="0" fontId="4" fillId="31" borderId="3" xfId="2" applyFont="1" applyBorder="1" applyAlignment="1" applyProtection="1">
      <alignment horizontal="left" vertical="center" wrapText="1"/>
      <protection locked="0"/>
    </xf>
    <xf numFmtId="0" fontId="4" fillId="44" borderId="3" xfId="2" applyFont="1" applyFill="1" applyBorder="1" applyAlignment="1">
      <alignment horizontal="left" vertical="center" wrapText="1"/>
    </xf>
    <xf numFmtId="0" fontId="4" fillId="44" borderId="3" xfId="2" applyFont="1" applyFill="1" applyBorder="1" applyAlignment="1" applyProtection="1">
      <alignment horizontal="left" vertical="center" wrapText="1"/>
      <protection locked="0"/>
    </xf>
    <xf numFmtId="0" fontId="8" fillId="52" borderId="3" xfId="2" applyFont="1" applyFill="1" applyBorder="1" applyAlignment="1">
      <alignment horizontal="center" vertical="center" wrapText="1"/>
    </xf>
    <xf numFmtId="0" fontId="8" fillId="52" borderId="3" xfId="2" applyFont="1" applyFill="1" applyBorder="1" applyAlignment="1" applyProtection="1">
      <alignment horizontal="center" vertical="center" wrapText="1"/>
      <protection locked="0"/>
    </xf>
    <xf numFmtId="0" fontId="3" fillId="44" borderId="3" xfId="1" applyFont="1" applyFill="1" applyBorder="1" applyAlignment="1">
      <alignment horizontal="center" vertical="center" wrapText="1"/>
    </xf>
    <xf numFmtId="0" fontId="3" fillId="44" borderId="3" xfId="1" applyFont="1" applyFill="1" applyBorder="1" applyAlignment="1" applyProtection="1">
      <alignment horizontal="center" vertical="center" wrapText="1"/>
      <protection locked="0"/>
    </xf>
    <xf numFmtId="0" fontId="1" fillId="52" borderId="2" xfId="1" applyFont="1" applyFill="1" applyAlignment="1">
      <alignment horizontal="center" vertical="center" wrapText="1"/>
    </xf>
    <xf numFmtId="0" fontId="1" fillId="52" borderId="2" xfId="1" applyFont="1" applyFill="1" applyAlignment="1" applyProtection="1">
      <alignment horizontal="center" vertical="center" wrapText="1"/>
      <protection locked="0"/>
    </xf>
    <xf numFmtId="0" fontId="2" fillId="6" borderId="2" xfId="1" applyFont="1" applyFill="1" applyAlignment="1">
      <alignment horizontal="center" vertical="center" wrapText="1"/>
    </xf>
    <xf numFmtId="0" fontId="2" fillId="6" borderId="2" xfId="1" applyFont="1" applyFill="1" applyAlignment="1" applyProtection="1">
      <alignment horizontal="center" vertical="center" wrapText="1"/>
      <protection locked="0"/>
    </xf>
    <xf numFmtId="0" fontId="4" fillId="31" borderId="3" xfId="1" applyFont="1" applyBorder="1" applyAlignment="1">
      <alignment horizontal="center" vertical="center" wrapText="1"/>
    </xf>
    <xf numFmtId="0" fontId="4" fillId="31" borderId="3" xfId="1" applyFont="1" applyBorder="1" applyAlignment="1" applyProtection="1">
      <alignment horizontal="center" vertical="center" wrapText="1"/>
      <protection locked="0"/>
    </xf>
    <xf numFmtId="0" fontId="5" fillId="52" borderId="3" xfId="1" applyFont="1" applyFill="1" applyBorder="1" applyAlignment="1">
      <alignment horizontal="center" vertical="center" wrapText="1"/>
    </xf>
    <xf numFmtId="0" fontId="5" fillId="52" borderId="3" xfId="1" applyFont="1" applyFill="1" applyBorder="1" applyAlignment="1" applyProtection="1">
      <alignment horizontal="center" vertical="center" wrapText="1"/>
      <protection locked="0"/>
    </xf>
    <xf numFmtId="0" fontId="3" fillId="52" borderId="3" xfId="1" applyFont="1" applyFill="1" applyBorder="1" applyAlignment="1">
      <alignment horizontal="center" vertical="center" wrapText="1"/>
    </xf>
    <xf numFmtId="0" fontId="3" fillId="52" borderId="3" xfId="1" applyFont="1" applyFill="1" applyBorder="1" applyAlignment="1" applyProtection="1">
      <alignment horizontal="center" vertical="center" wrapText="1"/>
      <protection locked="0"/>
    </xf>
    <xf numFmtId="0" fontId="4" fillId="31" borderId="3" xfId="1" applyFont="1" applyBorder="1" applyAlignment="1">
      <alignment horizontal="left" vertical="center" wrapText="1"/>
    </xf>
    <xf numFmtId="0" fontId="4" fillId="31" borderId="3" xfId="1" applyFont="1" applyBorder="1" applyAlignment="1" applyProtection="1">
      <alignment horizontal="left" vertical="center" wrapText="1"/>
      <protection locked="0"/>
    </xf>
    <xf numFmtId="0" fontId="4" fillId="44" borderId="3" xfId="1" applyFont="1" applyFill="1" applyBorder="1" applyAlignment="1">
      <alignment horizontal="left" vertical="center" wrapText="1"/>
    </xf>
    <xf numFmtId="0" fontId="4" fillId="44" borderId="3" xfId="1" applyFont="1" applyFill="1" applyBorder="1" applyAlignment="1" applyProtection="1">
      <alignment horizontal="left" vertical="center" wrapText="1"/>
      <protection locked="0"/>
    </xf>
    <xf numFmtId="0" fontId="7" fillId="44" borderId="3" xfId="1" applyFont="1" applyFill="1" applyBorder="1" applyAlignment="1">
      <alignment horizontal="left" vertical="center" wrapText="1"/>
    </xf>
    <xf numFmtId="0" fontId="7" fillId="44" borderId="3" xfId="1" applyFont="1" applyFill="1" applyBorder="1" applyAlignment="1" applyProtection="1">
      <alignment horizontal="left" vertical="center" wrapText="1"/>
      <protection locked="0"/>
    </xf>
    <xf numFmtId="0" fontId="7" fillId="31" borderId="3" xfId="1" applyFont="1" applyBorder="1" applyAlignment="1">
      <alignment horizontal="left" vertical="center" wrapText="1"/>
    </xf>
    <xf numFmtId="0" fontId="7" fillId="31" borderId="3" xfId="1" applyFont="1" applyBorder="1" applyAlignment="1" applyProtection="1">
      <alignment horizontal="left" vertical="center" wrapText="1"/>
      <protection locked="0"/>
    </xf>
    <xf numFmtId="0" fontId="8" fillId="52" borderId="3" xfId="1" applyFont="1" applyFill="1" applyBorder="1" applyAlignment="1">
      <alignment horizontal="center" vertical="center" wrapText="1"/>
    </xf>
    <xf numFmtId="0" fontId="8" fillId="52" borderId="3" xfId="1" applyFont="1" applyFill="1" applyBorder="1" applyAlignment="1" applyProtection="1">
      <alignment horizontal="center" vertical="center" wrapText="1"/>
      <protection locked="0"/>
    </xf>
    <xf numFmtId="0" fontId="1" fillId="3" borderId="1" xfId="0" applyFont="1" applyFill="1" applyBorder="1" applyAlignment="1">
      <alignment horizontal="center" vertical="center" wrapText="1"/>
    </xf>
    <xf numFmtId="0" fontId="1" fillId="4" borderId="1" xfId="0" applyFont="1" applyFill="1" applyBorder="1" applyAlignment="1" applyProtection="1">
      <alignment horizontal="center" vertical="center" wrapText="1"/>
      <protection locked="0"/>
    </xf>
    <xf numFmtId="0" fontId="2" fillId="5" borderId="2" xfId="0" applyFont="1" applyFill="1" applyBorder="1" applyAlignment="1">
      <alignment horizontal="center" vertical="center" wrapText="1"/>
    </xf>
    <xf numFmtId="0" fontId="2" fillId="6" borderId="2" xfId="0" applyFont="1" applyFill="1" applyBorder="1" applyAlignment="1" applyProtection="1">
      <alignment horizontal="center" vertical="center" wrapText="1"/>
      <protection locked="0"/>
    </xf>
    <xf numFmtId="0" fontId="4" fillId="8" borderId="3" xfId="0" applyFont="1" applyFill="1" applyBorder="1" applyAlignment="1">
      <alignment horizontal="center" vertical="center" wrapText="1"/>
    </xf>
    <xf numFmtId="0" fontId="4" fillId="9" borderId="3" xfId="0" applyFont="1" applyFill="1" applyBorder="1" applyAlignment="1" applyProtection="1">
      <alignment horizontal="center" vertical="center" wrapText="1"/>
      <protection locked="0"/>
    </xf>
    <xf numFmtId="0" fontId="5" fillId="10" borderId="3" xfId="0" applyFont="1" applyFill="1" applyBorder="1" applyAlignment="1">
      <alignment horizontal="center" vertical="center" wrapText="1"/>
    </xf>
    <xf numFmtId="0" fontId="5" fillId="11" borderId="3" xfId="0" applyFont="1" applyFill="1" applyBorder="1" applyAlignment="1" applyProtection="1">
      <alignment horizontal="center" vertical="center" wrapText="1"/>
      <protection locked="0"/>
    </xf>
    <xf numFmtId="0" fontId="3" fillId="12" borderId="3" xfId="0" applyFont="1" applyFill="1" applyBorder="1" applyAlignment="1">
      <alignment horizontal="center" vertical="center" wrapText="1"/>
    </xf>
    <xf numFmtId="0" fontId="3" fillId="13" borderId="3" xfId="0" applyFont="1" applyFill="1" applyBorder="1" applyAlignment="1" applyProtection="1">
      <alignment horizontal="center" vertical="center" wrapText="1"/>
      <protection locked="0"/>
    </xf>
    <xf numFmtId="0" fontId="4" fillId="14" borderId="3" xfId="0" applyFont="1" applyFill="1" applyBorder="1" applyAlignment="1">
      <alignment horizontal="left" vertical="center" wrapText="1"/>
    </xf>
    <xf numFmtId="0" fontId="4" fillId="15" borderId="3" xfId="0" applyFont="1" applyFill="1" applyBorder="1" applyAlignment="1" applyProtection="1">
      <alignment horizontal="left" vertical="center" wrapText="1"/>
      <protection locked="0"/>
    </xf>
    <xf numFmtId="0" fontId="4" fillId="17" borderId="3" xfId="0" applyFont="1" applyFill="1" applyBorder="1" applyAlignment="1">
      <alignment horizontal="left" vertical="center" wrapText="1"/>
    </xf>
    <xf numFmtId="0" fontId="4" fillId="18" borderId="3" xfId="0" applyFont="1" applyFill="1" applyBorder="1" applyAlignment="1" applyProtection="1">
      <alignment horizontal="left" vertical="center" wrapText="1"/>
      <protection locked="0"/>
    </xf>
    <xf numFmtId="0" fontId="3" fillId="24" borderId="3" xfId="0" applyFont="1" applyFill="1" applyBorder="1" applyAlignment="1">
      <alignment horizontal="center" vertical="center" wrapText="1"/>
    </xf>
    <xf numFmtId="0" fontId="3" fillId="25" borderId="3" xfId="0" applyFont="1" applyFill="1" applyBorder="1" applyAlignment="1" applyProtection="1">
      <alignment horizontal="center" vertical="center" wrapText="1"/>
      <protection locked="0"/>
    </xf>
    <xf numFmtId="0" fontId="7" fillId="27" borderId="3" xfId="0" applyFont="1" applyFill="1" applyBorder="1" applyAlignment="1">
      <alignment horizontal="left" vertical="center" wrapText="1"/>
    </xf>
    <xf numFmtId="0" fontId="7" fillId="28" borderId="3" xfId="0" applyFont="1" applyFill="1" applyBorder="1" applyAlignment="1" applyProtection="1">
      <alignment horizontal="left" vertical="center" wrapText="1"/>
      <protection locked="0"/>
    </xf>
    <xf numFmtId="0" fontId="7" fillId="30" borderId="3" xfId="0" applyFont="1" applyFill="1" applyBorder="1" applyAlignment="1">
      <alignment horizontal="left" vertical="center" wrapText="1"/>
    </xf>
    <xf numFmtId="0" fontId="7" fillId="31" borderId="3" xfId="0" applyFont="1" applyFill="1" applyBorder="1" applyAlignment="1" applyProtection="1">
      <alignment horizontal="left" vertical="center" wrapText="1"/>
      <protection locked="0"/>
    </xf>
    <xf numFmtId="0" fontId="8" fillId="36" borderId="3" xfId="0" applyFont="1" applyFill="1" applyBorder="1" applyAlignment="1">
      <alignment horizontal="center" vertical="center" wrapText="1"/>
    </xf>
    <xf numFmtId="0" fontId="8" fillId="37" borderId="3" xfId="0" applyFont="1" applyFill="1" applyBorder="1" applyAlignment="1" applyProtection="1">
      <alignment horizontal="center" vertical="center" wrapText="1"/>
      <protection locked="0"/>
    </xf>
    <xf numFmtId="3" fontId="23" fillId="53" borderId="46" xfId="2" applyNumberFormat="1" applyFont="1" applyFill="1" applyBorder="1" applyAlignment="1">
      <alignment horizontal="center" vertical="center"/>
    </xf>
    <xf numFmtId="3" fontId="23" fillId="53" borderId="28" xfId="2" applyNumberFormat="1" applyFont="1" applyFill="1" applyBorder="1" applyAlignment="1">
      <alignment horizontal="center" vertical="center"/>
    </xf>
    <xf numFmtId="3" fontId="23" fillId="53" borderId="45" xfId="2" applyNumberFormat="1" applyFont="1" applyFill="1" applyBorder="1" applyAlignment="1">
      <alignment horizontal="center" vertical="center"/>
    </xf>
    <xf numFmtId="0" fontId="26" fillId="31" borderId="2" xfId="1" applyFont="1" applyAlignment="1">
      <alignment horizontal="center" wrapText="1"/>
    </xf>
    <xf numFmtId="0" fontId="17" fillId="54" borderId="39" xfId="1" applyFont="1" applyFill="1" applyBorder="1" applyAlignment="1">
      <alignment horizontal="center" vertical="center"/>
    </xf>
    <xf numFmtId="0" fontId="17" fillId="54" borderId="28" xfId="1" applyFont="1" applyFill="1" applyBorder="1" applyAlignment="1">
      <alignment horizontal="center" vertical="center"/>
    </xf>
    <xf numFmtId="0" fontId="17" fillId="54" borderId="33" xfId="1" applyFont="1" applyFill="1" applyBorder="1" applyAlignment="1">
      <alignment horizontal="center" vertical="center"/>
    </xf>
    <xf numFmtId="0" fontId="25" fillId="53" borderId="2" xfId="1" applyFont="1" applyFill="1" applyAlignment="1">
      <alignment horizontal="center"/>
    </xf>
    <xf numFmtId="49" fontId="18" fillId="55" borderId="29" xfId="1" applyNumberFormat="1" applyFont="1" applyFill="1" applyBorder="1" applyAlignment="1">
      <alignment horizontal="center" vertical="center"/>
    </xf>
    <xf numFmtId="49" fontId="18" fillId="55" borderId="28" xfId="1" applyNumberFormat="1" applyFont="1" applyFill="1" applyBorder="1" applyAlignment="1">
      <alignment horizontal="center" vertical="center"/>
    </xf>
    <xf numFmtId="49" fontId="18" fillId="55" borderId="33" xfId="1" applyNumberFormat="1" applyFont="1" applyFill="1" applyBorder="1" applyAlignment="1">
      <alignment horizontal="center" vertical="center"/>
    </xf>
    <xf numFmtId="0" fontId="18" fillId="55" borderId="29" xfId="1" applyFont="1" applyFill="1" applyBorder="1" applyAlignment="1">
      <alignment horizontal="center" vertical="center" wrapText="1"/>
    </xf>
    <xf numFmtId="0" fontId="18" fillId="55" borderId="28" xfId="1" applyFont="1" applyFill="1" applyBorder="1" applyAlignment="1">
      <alignment horizontal="center" vertical="center" wrapText="1"/>
    </xf>
    <xf numFmtId="0" fontId="18" fillId="55" borderId="33" xfId="1" applyFont="1" applyFill="1" applyBorder="1" applyAlignment="1">
      <alignment horizontal="center" vertical="center" wrapText="1"/>
    </xf>
    <xf numFmtId="0" fontId="17" fillId="31" borderId="39" xfId="1" applyFont="1" applyBorder="1" applyAlignment="1">
      <alignment horizontal="center"/>
    </xf>
    <xf numFmtId="0" fontId="17" fillId="31" borderId="28" xfId="1" applyFont="1" applyBorder="1" applyAlignment="1">
      <alignment horizontal="center"/>
    </xf>
    <xf numFmtId="0" fontId="17" fillId="31" borderId="33" xfId="1" applyFont="1" applyBorder="1" applyAlignment="1">
      <alignment horizontal="center"/>
    </xf>
    <xf numFmtId="0" fontId="18" fillId="55" borderId="27" xfId="1" applyFont="1" applyFill="1" applyBorder="1" applyAlignment="1">
      <alignment horizontal="center" vertical="center" wrapText="1"/>
    </xf>
    <xf numFmtId="0" fontId="18" fillId="31" borderId="29" xfId="1" applyFont="1" applyBorder="1" applyAlignment="1">
      <alignment horizontal="center" vertical="center" wrapText="1"/>
    </xf>
    <xf numFmtId="0" fontId="18" fillId="31" borderId="28" xfId="1" applyFont="1" applyBorder="1" applyAlignment="1">
      <alignment horizontal="center" vertical="center" wrapText="1"/>
    </xf>
    <xf numFmtId="0" fontId="18" fillId="31" borderId="33" xfId="1" applyFont="1" applyBorder="1" applyAlignment="1">
      <alignment horizontal="center" vertical="center" wrapText="1"/>
    </xf>
    <xf numFmtId="0" fontId="18" fillId="55" borderId="38" xfId="1" applyFont="1" applyFill="1" applyBorder="1" applyAlignment="1">
      <alignment horizontal="center" vertical="center" wrapText="1"/>
    </xf>
    <xf numFmtId="0" fontId="18" fillId="55" borderId="24" xfId="1" applyFont="1" applyFill="1" applyBorder="1" applyAlignment="1">
      <alignment horizontal="center" vertical="center" wrapText="1"/>
    </xf>
    <xf numFmtId="0" fontId="18" fillId="54" borderId="29" xfId="1" applyFont="1" applyFill="1" applyBorder="1" applyAlignment="1">
      <alignment horizontal="center" vertical="center" wrapText="1"/>
    </xf>
    <xf numFmtId="0" fontId="18" fillId="54" borderId="28" xfId="1" applyFont="1" applyFill="1" applyBorder="1" applyAlignment="1">
      <alignment horizontal="center" vertical="center" wrapText="1"/>
    </xf>
    <xf numFmtId="0" fontId="18" fillId="54" borderId="33" xfId="1" applyFont="1" applyFill="1" applyBorder="1" applyAlignment="1">
      <alignment horizontal="center" vertical="center" wrapText="1"/>
    </xf>
    <xf numFmtId="0" fontId="18" fillId="55" borderId="39" xfId="1" applyFont="1" applyFill="1" applyBorder="1" applyAlignment="1">
      <alignment horizontal="center" vertical="center" wrapText="1"/>
    </xf>
    <xf numFmtId="0" fontId="18" fillId="55" borderId="29" xfId="1" applyFont="1" applyFill="1" applyBorder="1" applyAlignment="1">
      <alignment horizontal="center" vertical="center"/>
    </xf>
    <xf numFmtId="0" fontId="18" fillId="55" borderId="28" xfId="1" applyFont="1" applyFill="1" applyBorder="1" applyAlignment="1">
      <alignment horizontal="center" vertical="center"/>
    </xf>
    <xf numFmtId="0" fontId="18" fillId="55" borderId="33" xfId="1" applyFont="1" applyFill="1" applyBorder="1" applyAlignment="1">
      <alignment horizontal="center" vertical="center"/>
    </xf>
    <xf numFmtId="0" fontId="17" fillId="54" borderId="39" xfId="1" applyFont="1" applyFill="1" applyBorder="1" applyAlignment="1">
      <alignment horizontal="center" vertical="center" wrapText="1"/>
    </xf>
    <xf numFmtId="0" fontId="17" fillId="54" borderId="28" xfId="1" applyFont="1" applyFill="1" applyBorder="1" applyAlignment="1">
      <alignment horizontal="center" vertical="center" wrapText="1"/>
    </xf>
    <xf numFmtId="0" fontId="17" fillId="54" borderId="33" xfId="1" applyFont="1" applyFill="1" applyBorder="1" applyAlignment="1">
      <alignment horizontal="center" vertical="center" wrapText="1"/>
    </xf>
    <xf numFmtId="9" fontId="18" fillId="54" borderId="29" xfId="1" applyNumberFormat="1" applyFont="1" applyFill="1" applyBorder="1" applyAlignment="1">
      <alignment horizontal="center" vertical="center"/>
    </xf>
    <xf numFmtId="9" fontId="18" fillId="54" borderId="33" xfId="1" applyNumberFormat="1" applyFont="1" applyFill="1" applyBorder="1" applyAlignment="1">
      <alignment horizontal="center" vertical="center"/>
    </xf>
    <xf numFmtId="0" fontId="22" fillId="31" borderId="29" xfId="1" applyFont="1" applyBorder="1" applyAlignment="1">
      <alignment horizontal="center" vertical="center" wrapText="1"/>
    </xf>
    <xf numFmtId="0" fontId="22" fillId="31" borderId="28" xfId="1" applyFont="1" applyBorder="1" applyAlignment="1">
      <alignment horizontal="center" vertical="center" wrapText="1"/>
    </xf>
    <xf numFmtId="0" fontId="22" fillId="31" borderId="33" xfId="1" applyFont="1" applyBorder="1" applyAlignment="1">
      <alignment horizontal="center" vertical="center" wrapText="1"/>
    </xf>
    <xf numFmtId="0" fontId="17" fillId="54" borderId="42" xfId="1" applyFont="1" applyFill="1" applyBorder="1" applyAlignment="1">
      <alignment horizontal="center" vertical="center" wrapText="1"/>
    </xf>
    <xf numFmtId="0" fontId="17" fillId="54" borderId="41" xfId="1" applyFont="1" applyFill="1" applyBorder="1" applyAlignment="1">
      <alignment horizontal="center" vertical="center" wrapText="1"/>
    </xf>
    <xf numFmtId="0" fontId="17" fillId="54" borderId="40" xfId="1" applyFont="1" applyFill="1" applyBorder="1" applyAlignment="1">
      <alignment horizontal="center" vertical="center" wrapText="1"/>
    </xf>
    <xf numFmtId="9" fontId="18" fillId="31" borderId="29" xfId="1" applyNumberFormat="1" applyFont="1" applyBorder="1" applyAlignment="1">
      <alignment horizontal="center" vertical="center"/>
    </xf>
    <xf numFmtId="9" fontId="18" fillId="31" borderId="33" xfId="1" applyNumberFormat="1" applyFont="1" applyBorder="1" applyAlignment="1">
      <alignment horizontal="center" vertical="center"/>
    </xf>
    <xf numFmtId="0" fontId="17" fillId="55" borderId="39" xfId="1" applyFont="1" applyFill="1" applyBorder="1" applyAlignment="1">
      <alignment horizontal="center" vertical="center" wrapText="1"/>
    </xf>
    <xf numFmtId="0" fontId="17" fillId="55" borderId="28" xfId="1" applyFont="1" applyFill="1" applyBorder="1" applyAlignment="1">
      <alignment horizontal="center" vertical="center" wrapText="1"/>
    </xf>
    <xf numFmtId="0" fontId="17" fillId="55" borderId="33" xfId="1" applyFont="1" applyFill="1" applyBorder="1" applyAlignment="1">
      <alignment horizontal="center" vertical="center" wrapText="1"/>
    </xf>
    <xf numFmtId="0" fontId="18" fillId="31" borderId="29" xfId="1" applyFont="1" applyBorder="1" applyAlignment="1">
      <alignment horizontal="center" vertical="center"/>
    </xf>
    <xf numFmtId="0" fontId="18" fillId="31" borderId="28" xfId="1" applyFont="1" applyBorder="1" applyAlignment="1">
      <alignment horizontal="center" vertical="center"/>
    </xf>
    <xf numFmtId="0" fontId="18" fillId="31" borderId="33" xfId="1" applyFont="1" applyBorder="1" applyAlignment="1">
      <alignment horizontal="center" vertical="center"/>
    </xf>
    <xf numFmtId="0" fontId="18" fillId="54" borderId="27" xfId="1" applyFont="1" applyFill="1" applyBorder="1" applyAlignment="1">
      <alignment horizontal="center" vertical="center" wrapText="1"/>
    </xf>
    <xf numFmtId="0" fontId="16" fillId="31" borderId="17" xfId="1" applyFont="1" applyBorder="1" applyAlignment="1">
      <alignment horizontal="center" vertical="center" wrapText="1"/>
    </xf>
    <xf numFmtId="0" fontId="16" fillId="31" borderId="14" xfId="1" applyFont="1" applyBorder="1" applyAlignment="1">
      <alignment horizontal="center" vertical="center" wrapText="1"/>
    </xf>
    <xf numFmtId="0" fontId="16" fillId="31" borderId="11" xfId="1" applyFont="1" applyBorder="1" applyAlignment="1">
      <alignment horizontal="center" vertical="center" wrapText="1"/>
    </xf>
    <xf numFmtId="0" fontId="15" fillId="53" borderId="9" xfId="1" applyFont="1" applyFill="1" applyBorder="1" applyAlignment="1">
      <alignment horizontal="left" vertical="top" wrapText="1"/>
    </xf>
    <xf numFmtId="0" fontId="15" fillId="53" borderId="8" xfId="1" applyFont="1" applyFill="1" applyBorder="1" applyAlignment="1">
      <alignment horizontal="left" vertical="top" wrapText="1"/>
    </xf>
    <xf numFmtId="0" fontId="15" fillId="53" borderId="7" xfId="1" applyFont="1" applyFill="1" applyBorder="1" applyAlignment="1">
      <alignment horizontal="left" vertical="top" wrapText="1"/>
    </xf>
    <xf numFmtId="9" fontId="18" fillId="54" borderId="28" xfId="1" applyNumberFormat="1" applyFont="1" applyFill="1" applyBorder="1" applyAlignment="1">
      <alignment horizontal="center" vertical="center"/>
    </xf>
    <xf numFmtId="9" fontId="18" fillId="54" borderId="27" xfId="1" applyNumberFormat="1" applyFont="1" applyFill="1" applyBorder="1" applyAlignment="1">
      <alignment horizontal="center" vertical="center"/>
    </xf>
    <xf numFmtId="0" fontId="34" fillId="55" borderId="32" xfId="2" applyFont="1" applyFill="1" applyBorder="1" applyAlignment="1">
      <alignment horizontal="center" vertical="center" wrapText="1"/>
    </xf>
    <xf numFmtId="0" fontId="34" fillId="55" borderId="26" xfId="2" applyFont="1" applyFill="1" applyBorder="1" applyAlignment="1">
      <alignment horizontal="center" vertical="center" wrapText="1"/>
    </xf>
    <xf numFmtId="0" fontId="38" fillId="54" borderId="29" xfId="2" applyFont="1" applyFill="1" applyBorder="1" applyAlignment="1">
      <alignment horizontal="left" vertical="center" wrapText="1"/>
    </xf>
    <xf numFmtId="0" fontId="38" fillId="54" borderId="28" xfId="2" applyFont="1" applyFill="1" applyBorder="1" applyAlignment="1">
      <alignment horizontal="left" vertical="center" wrapText="1"/>
    </xf>
    <xf numFmtId="0" fontId="38" fillId="54" borderId="27" xfId="2" applyFont="1" applyFill="1" applyBorder="1" applyAlignment="1">
      <alignment horizontal="left" vertical="center" wrapText="1"/>
    </xf>
    <xf numFmtId="0" fontId="34" fillId="55" borderId="29" xfId="2" applyFont="1" applyFill="1" applyBorder="1" applyAlignment="1">
      <alignment horizontal="center" vertical="center" wrapText="1"/>
    </xf>
    <xf numFmtId="0" fontId="34" fillId="55" borderId="28" xfId="2" applyFont="1" applyFill="1" applyBorder="1" applyAlignment="1">
      <alignment horizontal="center" vertical="center" wrapText="1"/>
    </xf>
    <xf numFmtId="0" fontId="34" fillId="55" borderId="27" xfId="2" applyFont="1" applyFill="1" applyBorder="1" applyAlignment="1">
      <alignment horizontal="center" vertical="center" wrapText="1"/>
    </xf>
    <xf numFmtId="0" fontId="35" fillId="54" borderId="29" xfId="2" applyFont="1" applyFill="1" applyBorder="1" applyAlignment="1">
      <alignment horizontal="center" vertical="center"/>
    </xf>
    <xf numFmtId="0" fontId="35" fillId="54" borderId="28" xfId="2" applyFont="1" applyFill="1" applyBorder="1" applyAlignment="1">
      <alignment horizontal="center" vertical="center"/>
    </xf>
    <xf numFmtId="0" fontId="35" fillId="54" borderId="27" xfId="2" applyFont="1" applyFill="1" applyBorder="1" applyAlignment="1">
      <alignment horizontal="center" vertical="center"/>
    </xf>
    <xf numFmtId="0" fontId="27" fillId="31" borderId="2" xfId="2" applyFont="1" applyAlignment="1">
      <alignment horizontal="center"/>
    </xf>
    <xf numFmtId="0" fontId="45" fillId="53" borderId="2" xfId="2" applyFont="1" applyFill="1" applyAlignment="1">
      <alignment horizontal="center"/>
    </xf>
    <xf numFmtId="0" fontId="41" fillId="55" borderId="34" xfId="2" applyFont="1" applyFill="1" applyBorder="1" applyAlignment="1">
      <alignment horizontal="center" vertical="center"/>
    </xf>
    <xf numFmtId="49" fontId="41" fillId="55" borderId="29" xfId="2" applyNumberFormat="1" applyFont="1" applyFill="1" applyBorder="1" applyAlignment="1">
      <alignment horizontal="center" vertical="center"/>
    </xf>
    <xf numFmtId="49" fontId="41" fillId="55" borderId="28" xfId="2" applyNumberFormat="1" applyFont="1" applyFill="1" applyBorder="1" applyAlignment="1">
      <alignment horizontal="center" vertical="center"/>
    </xf>
    <xf numFmtId="49" fontId="41" fillId="55" borderId="27" xfId="2" applyNumberFormat="1" applyFont="1" applyFill="1" applyBorder="1" applyAlignment="1">
      <alignment horizontal="center" vertical="center"/>
    </xf>
    <xf numFmtId="0" fontId="41" fillId="55" borderId="29" xfId="2" applyFont="1" applyFill="1" applyBorder="1" applyAlignment="1">
      <alignment horizontal="center" vertical="center" wrapText="1"/>
    </xf>
    <xf numFmtId="0" fontId="41" fillId="55" borderId="28" xfId="2" applyFont="1" applyFill="1" applyBorder="1" applyAlignment="1">
      <alignment horizontal="center" vertical="center" wrapText="1"/>
    </xf>
    <xf numFmtId="0" fontId="41" fillId="55" borderId="27" xfId="2" applyFont="1" applyFill="1" applyBorder="1" applyAlignment="1">
      <alignment horizontal="center" vertical="center" wrapText="1"/>
    </xf>
    <xf numFmtId="0" fontId="33" fillId="31" borderId="29" xfId="2" applyFont="1" applyBorder="1" applyAlignment="1">
      <alignment horizontal="center"/>
    </xf>
    <xf numFmtId="0" fontId="33" fillId="31" borderId="28" xfId="2" applyFont="1" applyBorder="1" applyAlignment="1">
      <alignment horizontal="center"/>
    </xf>
    <xf numFmtId="0" fontId="33" fillId="31" borderId="27" xfId="2" applyFont="1" applyBorder="1" applyAlignment="1">
      <alignment horizontal="center"/>
    </xf>
    <xf numFmtId="0" fontId="41" fillId="31" borderId="29" xfId="2" applyFont="1" applyBorder="1" applyAlignment="1">
      <alignment vertical="center" wrapText="1"/>
    </xf>
    <xf numFmtId="0" fontId="41" fillId="31" borderId="28" xfId="2" applyFont="1" applyBorder="1" applyAlignment="1">
      <alignment vertical="center" wrapText="1"/>
    </xf>
    <xf numFmtId="0" fontId="41" fillId="31" borderId="27" xfId="2" applyFont="1" applyBorder="1" applyAlignment="1">
      <alignment vertical="center" wrapText="1"/>
    </xf>
    <xf numFmtId="0" fontId="41" fillId="54" borderId="28" xfId="2" applyFont="1" applyFill="1" applyBorder="1" applyAlignment="1">
      <alignment horizontal="left" vertical="center" wrapText="1"/>
    </xf>
    <xf numFmtId="0" fontId="41" fillId="54" borderId="28" xfId="2" applyFont="1" applyFill="1" applyBorder="1" applyAlignment="1">
      <alignment horizontal="left" vertical="center"/>
    </xf>
    <xf numFmtId="0" fontId="41" fillId="54" borderId="27" xfId="2" applyFont="1" applyFill="1" applyBorder="1" applyAlignment="1">
      <alignment horizontal="left" vertical="center"/>
    </xf>
    <xf numFmtId="0" fontId="33" fillId="54" borderId="29" xfId="2" applyFont="1" applyFill="1" applyBorder="1" applyAlignment="1">
      <alignment horizontal="center" vertical="center"/>
    </xf>
    <xf numFmtId="0" fontId="33" fillId="54" borderId="28" xfId="2" applyFont="1" applyFill="1" applyBorder="1" applyAlignment="1">
      <alignment horizontal="center" vertical="center"/>
    </xf>
    <xf numFmtId="0" fontId="33" fillId="54" borderId="27" xfId="2" applyFont="1" applyFill="1" applyBorder="1" applyAlignment="1">
      <alignment horizontal="center" vertical="center"/>
    </xf>
    <xf numFmtId="0" fontId="41" fillId="54" borderId="29" xfId="2" applyFont="1" applyFill="1" applyBorder="1" applyAlignment="1">
      <alignment horizontal="center" vertical="center"/>
    </xf>
    <xf numFmtId="0" fontId="41" fillId="54" borderId="28" xfId="2" applyFont="1" applyFill="1" applyBorder="1" applyAlignment="1">
      <alignment horizontal="center" vertical="center"/>
    </xf>
    <xf numFmtId="0" fontId="41" fillId="54" borderId="27" xfId="2" applyFont="1" applyFill="1" applyBorder="1" applyAlignment="1">
      <alignment horizontal="center" vertical="center"/>
    </xf>
    <xf numFmtId="0" fontId="41" fillId="55" borderId="29" xfId="2" applyFont="1" applyFill="1" applyBorder="1" applyAlignment="1">
      <alignment horizontal="center" vertical="center"/>
    </xf>
    <xf numFmtId="0" fontId="41" fillId="55" borderId="28" xfId="2" applyFont="1" applyFill="1" applyBorder="1" applyAlignment="1">
      <alignment horizontal="center" vertical="center"/>
    </xf>
    <xf numFmtId="0" fontId="41" fillId="55" borderId="27" xfId="2" applyFont="1" applyFill="1" applyBorder="1" applyAlignment="1">
      <alignment horizontal="center" vertical="center"/>
    </xf>
    <xf numFmtId="0" fontId="35" fillId="54" borderId="29" xfId="2" applyFont="1" applyFill="1" applyBorder="1" applyAlignment="1">
      <alignment horizontal="center" vertical="center" wrapText="1"/>
    </xf>
    <xf numFmtId="0" fontId="35" fillId="54" borderId="28" xfId="2" applyFont="1" applyFill="1" applyBorder="1" applyAlignment="1">
      <alignment horizontal="center" vertical="center" wrapText="1"/>
    </xf>
    <xf numFmtId="0" fontId="35" fillId="54" borderId="27" xfId="2" applyFont="1" applyFill="1" applyBorder="1" applyAlignment="1">
      <alignment horizontal="center" vertical="center" wrapText="1"/>
    </xf>
    <xf numFmtId="0" fontId="34" fillId="55" borderId="32" xfId="2" applyFont="1" applyFill="1" applyBorder="1" applyAlignment="1">
      <alignment vertical="center" wrapText="1"/>
    </xf>
    <xf numFmtId="0" fontId="34" fillId="55" borderId="59" xfId="2" applyFont="1" applyFill="1" applyBorder="1" applyAlignment="1">
      <alignment vertical="center" wrapText="1"/>
    </xf>
    <xf numFmtId="0" fontId="34" fillId="55" borderId="26" xfId="2" applyFont="1" applyFill="1" applyBorder="1" applyAlignment="1">
      <alignment vertical="center" wrapText="1"/>
    </xf>
    <xf numFmtId="0" fontId="38" fillId="55" borderId="63" xfId="2" applyFont="1" applyFill="1" applyBorder="1" applyAlignment="1">
      <alignment horizontal="left" vertical="center" wrapText="1"/>
    </xf>
    <xf numFmtId="0" fontId="38" fillId="55" borderId="61" xfId="2" applyFont="1" applyFill="1" applyBorder="1" applyAlignment="1">
      <alignment horizontal="left" vertical="center" wrapText="1"/>
    </xf>
    <xf numFmtId="0" fontId="38" fillId="55" borderId="60" xfId="2" applyFont="1" applyFill="1" applyBorder="1" applyAlignment="1">
      <alignment horizontal="left" vertical="center" wrapText="1"/>
    </xf>
    <xf numFmtId="0" fontId="38" fillId="55" borderId="62" xfId="2" applyFont="1" applyFill="1" applyBorder="1" applyAlignment="1">
      <alignment horizontal="left" vertical="center" wrapText="1"/>
    </xf>
    <xf numFmtId="0" fontId="38" fillId="55" borderId="2" xfId="2" applyFont="1" applyFill="1" applyAlignment="1">
      <alignment horizontal="left" vertical="center" wrapText="1"/>
    </xf>
    <xf numFmtId="0" fontId="38" fillId="55" borderId="31" xfId="2" applyFont="1" applyFill="1" applyBorder="1" applyAlignment="1">
      <alignment horizontal="left" vertical="center" wrapText="1"/>
    </xf>
    <xf numFmtId="0" fontId="38" fillId="55" borderId="47" xfId="2" applyFont="1" applyFill="1" applyBorder="1" applyAlignment="1">
      <alignment horizontal="left" vertical="center" wrapText="1"/>
    </xf>
    <xf numFmtId="0" fontId="38" fillId="55" borderId="58" xfId="2" applyFont="1" applyFill="1" applyBorder="1" applyAlignment="1">
      <alignment horizontal="left" vertical="center" wrapText="1"/>
    </xf>
    <xf numFmtId="0" fontId="38" fillId="55" borderId="23" xfId="2" applyFont="1" applyFill="1" applyBorder="1" applyAlignment="1">
      <alignment horizontal="left" vertical="center" wrapText="1"/>
    </xf>
    <xf numFmtId="0" fontId="33" fillId="55" borderId="29" xfId="2" applyFont="1" applyFill="1" applyBorder="1" applyAlignment="1">
      <alignment horizontal="center" vertical="center"/>
    </xf>
    <xf numFmtId="0" fontId="33" fillId="55" borderId="27" xfId="2" applyFont="1" applyFill="1" applyBorder="1" applyAlignment="1">
      <alignment horizontal="center" vertical="center"/>
    </xf>
    <xf numFmtId="0" fontId="38" fillId="31" borderId="63" xfId="2" applyFont="1" applyBorder="1" applyAlignment="1">
      <alignment vertical="center" wrapText="1"/>
    </xf>
    <xf numFmtId="0" fontId="38" fillId="31" borderId="61" xfId="2" applyFont="1" applyBorder="1" applyAlignment="1">
      <alignment vertical="center" wrapText="1"/>
    </xf>
    <xf numFmtId="0" fontId="38" fillId="31" borderId="60" xfId="2" applyFont="1" applyBorder="1" applyAlignment="1">
      <alignment vertical="center" wrapText="1"/>
    </xf>
    <xf numFmtId="0" fontId="38" fillId="31" borderId="62" xfId="2" applyFont="1" applyBorder="1" applyAlignment="1">
      <alignment vertical="center" wrapText="1"/>
    </xf>
    <xf numFmtId="0" fontId="38" fillId="31" borderId="2" xfId="2" applyFont="1" applyAlignment="1">
      <alignment vertical="center" wrapText="1"/>
    </xf>
    <xf numFmtId="0" fontId="38" fillId="31" borderId="31" xfId="2" applyFont="1" applyBorder="1" applyAlignment="1">
      <alignment vertical="center" wrapText="1"/>
    </xf>
    <xf numFmtId="0" fontId="38" fillId="31" borderId="47" xfId="2" applyFont="1" applyBorder="1" applyAlignment="1">
      <alignment vertical="center" wrapText="1"/>
    </xf>
    <xf numFmtId="0" fontId="38" fillId="31" borderId="58" xfId="2" applyFont="1" applyBorder="1" applyAlignment="1">
      <alignment vertical="center" wrapText="1"/>
    </xf>
    <xf numFmtId="0" fontId="38" fillId="31" borderId="23" xfId="2" applyFont="1" applyBorder="1" applyAlignment="1">
      <alignment vertical="center" wrapText="1"/>
    </xf>
    <xf numFmtId="9" fontId="33" fillId="55" borderId="29" xfId="2" applyNumberFormat="1" applyFont="1" applyFill="1" applyBorder="1" applyAlignment="1">
      <alignment horizontal="center" vertical="center"/>
    </xf>
    <xf numFmtId="9" fontId="33" fillId="55" borderId="28" xfId="2" applyNumberFormat="1" applyFont="1" applyFill="1" applyBorder="1" applyAlignment="1">
      <alignment horizontal="center" vertical="center"/>
    </xf>
    <xf numFmtId="9" fontId="33" fillId="55" borderId="27" xfId="2" applyNumberFormat="1" applyFont="1" applyFill="1" applyBorder="1" applyAlignment="1">
      <alignment horizontal="center" vertical="center"/>
    </xf>
    <xf numFmtId="0" fontId="41" fillId="55" borderId="29" xfId="2" applyFont="1" applyFill="1" applyBorder="1" applyAlignment="1">
      <alignment horizontal="left" vertical="center" wrapText="1"/>
    </xf>
    <xf numFmtId="0" fontId="41" fillId="55" borderId="28" xfId="2" applyFont="1" applyFill="1" applyBorder="1" applyAlignment="1">
      <alignment horizontal="left" vertical="center" wrapText="1"/>
    </xf>
    <xf numFmtId="0" fontId="41" fillId="55" borderId="27" xfId="2" applyFont="1" applyFill="1" applyBorder="1" applyAlignment="1">
      <alignment horizontal="left" vertical="center" wrapText="1"/>
    </xf>
    <xf numFmtId="0" fontId="34" fillId="55" borderId="63" xfId="2" applyFont="1" applyFill="1" applyBorder="1" applyAlignment="1">
      <alignment horizontal="center" vertical="center"/>
    </xf>
    <xf numFmtId="0" fontId="34" fillId="55" borderId="61" xfId="2" applyFont="1" applyFill="1" applyBorder="1" applyAlignment="1">
      <alignment horizontal="center" vertical="center"/>
    </xf>
    <xf numFmtId="0" fontId="34" fillId="55" borderId="60" xfId="2" applyFont="1" applyFill="1" applyBorder="1" applyAlignment="1">
      <alignment horizontal="center" vertical="center"/>
    </xf>
    <xf numFmtId="0" fontId="34" fillId="55" borderId="62" xfId="2" applyFont="1" applyFill="1" applyBorder="1" applyAlignment="1">
      <alignment horizontal="center" vertical="center"/>
    </xf>
    <xf numFmtId="0" fontId="34" fillId="55" borderId="2" xfId="2" applyFont="1" applyFill="1" applyAlignment="1">
      <alignment horizontal="center" vertical="center"/>
    </xf>
    <xf numFmtId="0" fontId="34" fillId="55" borderId="31" xfId="2" applyFont="1" applyFill="1" applyBorder="1" applyAlignment="1">
      <alignment horizontal="center" vertical="center"/>
    </xf>
    <xf numFmtId="0" fontId="34" fillId="55" borderId="47" xfId="2" applyFont="1" applyFill="1" applyBorder="1" applyAlignment="1">
      <alignment horizontal="center" vertical="center"/>
    </xf>
    <xf numFmtId="0" fontId="34" fillId="55" borderId="58" xfId="2" applyFont="1" applyFill="1" applyBorder="1" applyAlignment="1">
      <alignment horizontal="center" vertical="center"/>
    </xf>
    <xf numFmtId="0" fontId="34" fillId="55" borderId="23" xfId="2" applyFont="1" applyFill="1" applyBorder="1" applyAlignment="1">
      <alignment horizontal="center" vertical="center"/>
    </xf>
    <xf numFmtId="0" fontId="34" fillId="31" borderId="32" xfId="2" applyFont="1" applyBorder="1" applyAlignment="1">
      <alignment vertical="center" wrapText="1"/>
    </xf>
    <xf numFmtId="0" fontId="34" fillId="31" borderId="59" xfId="2" applyFont="1" applyBorder="1" applyAlignment="1">
      <alignment vertical="center" wrapText="1"/>
    </xf>
    <xf numFmtId="0" fontId="34" fillId="31" borderId="26" xfId="2" applyFont="1" applyBorder="1" applyAlignment="1">
      <alignment vertical="center" wrapText="1"/>
    </xf>
    <xf numFmtId="0" fontId="32" fillId="31" borderId="17" xfId="2" applyFont="1" applyBorder="1" applyAlignment="1">
      <alignment horizontal="center" vertical="center" wrapText="1"/>
    </xf>
    <xf numFmtId="0" fontId="32" fillId="31" borderId="14" xfId="2" applyFont="1" applyBorder="1" applyAlignment="1">
      <alignment horizontal="center" vertical="center" wrapText="1"/>
    </xf>
    <xf numFmtId="0" fontId="32" fillId="31" borderId="11" xfId="2" applyFont="1" applyBorder="1" applyAlignment="1">
      <alignment horizontal="center" vertical="center" wrapText="1"/>
    </xf>
    <xf numFmtId="9" fontId="33" fillId="57" borderId="29" xfId="2" applyNumberFormat="1" applyFont="1" applyFill="1" applyBorder="1" applyAlignment="1">
      <alignment horizontal="center" vertical="center"/>
    </xf>
    <xf numFmtId="9" fontId="33" fillId="57" borderId="28" xfId="2" applyNumberFormat="1" applyFont="1" applyFill="1" applyBorder="1" applyAlignment="1">
      <alignment horizontal="center" vertical="center"/>
    </xf>
    <xf numFmtId="9" fontId="33" fillId="57" borderId="27" xfId="2" applyNumberFormat="1" applyFont="1" applyFill="1" applyBorder="1" applyAlignment="1">
      <alignment horizontal="center" vertical="center"/>
    </xf>
    <xf numFmtId="9" fontId="33" fillId="31" borderId="29" xfId="2" applyNumberFormat="1" applyFont="1" applyBorder="1" applyAlignment="1">
      <alignment horizontal="center" vertical="center"/>
    </xf>
    <xf numFmtId="9" fontId="33" fillId="31" borderId="28" xfId="2" applyNumberFormat="1" applyFont="1" applyBorder="1" applyAlignment="1">
      <alignment horizontal="center" vertical="center"/>
    </xf>
    <xf numFmtId="9" fontId="33" fillId="31" borderId="27" xfId="2" applyNumberFormat="1" applyFont="1" applyBorder="1" applyAlignment="1">
      <alignment horizontal="center" vertical="center"/>
    </xf>
    <xf numFmtId="0" fontId="34" fillId="31" borderId="61" xfId="2" applyFont="1" applyBorder="1" applyAlignment="1">
      <alignment horizontal="center" vertical="center"/>
    </xf>
    <xf numFmtId="0" fontId="34" fillId="31" borderId="60" xfId="2" applyFont="1" applyBorder="1" applyAlignment="1">
      <alignment horizontal="center" vertical="center"/>
    </xf>
    <xf numFmtId="0" fontId="34" fillId="31" borderId="2" xfId="2" applyFont="1" applyAlignment="1">
      <alignment horizontal="center" vertical="center"/>
    </xf>
    <xf numFmtId="0" fontId="34" fillId="31" borderId="31" xfId="2" applyFont="1" applyBorder="1" applyAlignment="1">
      <alignment horizontal="center" vertical="center"/>
    </xf>
    <xf numFmtId="0" fontId="34" fillId="31" borderId="58" xfId="2" applyFont="1" applyBorder="1" applyAlignment="1">
      <alignment horizontal="center" vertical="center"/>
    </xf>
    <xf numFmtId="0" fontId="34" fillId="31" borderId="23" xfId="2" applyFont="1" applyBorder="1" applyAlignment="1">
      <alignment horizontal="center" vertical="center"/>
    </xf>
    <xf numFmtId="9" fontId="33" fillId="31" borderId="29" xfId="2" applyNumberFormat="1" applyFont="1" applyBorder="1" applyAlignment="1">
      <alignment horizontal="center" vertical="center" wrapText="1"/>
    </xf>
    <xf numFmtId="9" fontId="33" fillId="31" borderId="27" xfId="2" applyNumberFormat="1" applyFont="1" applyBorder="1" applyAlignment="1">
      <alignment horizontal="center" vertical="center" wrapText="1"/>
    </xf>
    <xf numFmtId="9" fontId="33" fillId="57" borderId="29" xfId="2" applyNumberFormat="1" applyFont="1" applyFill="1" applyBorder="1" applyAlignment="1">
      <alignment horizontal="center" vertical="center" wrapText="1"/>
    </xf>
    <xf numFmtId="9" fontId="33" fillId="57" borderId="27" xfId="2" applyNumberFormat="1" applyFont="1" applyFill="1" applyBorder="1" applyAlignment="1">
      <alignment horizontal="center" vertical="center" wrapText="1"/>
    </xf>
    <xf numFmtId="0" fontId="30" fillId="53" borderId="53" xfId="2" applyFont="1" applyFill="1" applyBorder="1" applyAlignment="1">
      <alignment horizontal="left" vertical="top" wrapText="1"/>
    </xf>
    <xf numFmtId="0" fontId="29" fillId="53" borderId="2" xfId="2" applyFont="1" applyFill="1" applyAlignment="1">
      <alignment horizontal="left" vertical="top" wrapText="1"/>
    </xf>
    <xf numFmtId="0" fontId="29" fillId="53" borderId="30" xfId="2" applyFont="1" applyFill="1" applyBorder="1" applyAlignment="1">
      <alignment horizontal="left" vertical="top" wrapText="1"/>
    </xf>
    <xf numFmtId="0" fontId="30" fillId="53" borderId="52" xfId="2" applyFont="1" applyFill="1" applyBorder="1" applyAlignment="1">
      <alignment horizontal="left" vertical="top" wrapText="1"/>
    </xf>
    <xf numFmtId="0" fontId="29" fillId="53" borderId="51" xfId="2" applyFont="1" applyFill="1" applyBorder="1" applyAlignment="1">
      <alignment horizontal="left" vertical="top" wrapText="1"/>
    </xf>
    <xf numFmtId="0" fontId="29" fillId="53" borderId="43" xfId="2" applyFont="1" applyFill="1" applyBorder="1" applyAlignment="1">
      <alignment horizontal="left" vertical="top" wrapText="1"/>
    </xf>
    <xf numFmtId="0" fontId="29" fillId="53" borderId="56" xfId="2" applyFont="1" applyFill="1" applyBorder="1" applyAlignment="1">
      <alignment horizontal="left" vertical="top" wrapText="1"/>
    </xf>
    <xf numFmtId="0" fontId="29" fillId="53" borderId="55" xfId="2" applyFont="1" applyFill="1" applyBorder="1" applyAlignment="1">
      <alignment horizontal="left" vertical="top" wrapText="1"/>
    </xf>
    <xf numFmtId="0" fontId="29" fillId="53" borderId="54" xfId="2" applyFont="1" applyFill="1" applyBorder="1" applyAlignment="1">
      <alignment horizontal="left" vertical="top" wrapText="1"/>
    </xf>
    <xf numFmtId="0" fontId="30" fillId="53" borderId="2" xfId="2" applyFont="1" applyFill="1" applyAlignment="1">
      <alignment horizontal="left" vertical="top" wrapText="1"/>
    </xf>
    <xf numFmtId="0" fontId="30" fillId="53" borderId="30" xfId="2" applyFont="1" applyFill="1" applyBorder="1" applyAlignment="1">
      <alignment horizontal="left" vertical="top" wrapText="1"/>
    </xf>
    <xf numFmtId="0" fontId="29" fillId="53" borderId="53" xfId="2" applyFont="1" applyFill="1" applyBorder="1" applyAlignment="1">
      <alignment horizontal="left" wrapText="1"/>
    </xf>
    <xf numFmtId="0" fontId="29" fillId="53" borderId="2" xfId="2" applyFont="1" applyFill="1" applyAlignment="1">
      <alignment horizontal="left" wrapText="1"/>
    </xf>
    <xf numFmtId="0" fontId="29" fillId="53" borderId="30" xfId="2" applyFont="1" applyFill="1" applyBorder="1" applyAlignment="1">
      <alignment horizontal="left" wrapText="1"/>
    </xf>
    <xf numFmtId="0" fontId="29" fillId="53" borderId="53" xfId="2" applyFont="1" applyFill="1" applyBorder="1" applyAlignment="1">
      <alignment horizontal="left" vertical="top" wrapText="1"/>
    </xf>
    <xf numFmtId="0" fontId="3" fillId="31" borderId="3" xfId="2" applyFont="1" applyBorder="1" applyAlignment="1">
      <alignment horizontal="center" vertical="center" wrapText="1"/>
    </xf>
    <xf numFmtId="0" fontId="3" fillId="31" borderId="3" xfId="2" applyFont="1" applyBorder="1" applyAlignment="1" applyProtection="1">
      <alignment horizontal="center" vertical="center" wrapText="1"/>
      <protection locked="0"/>
    </xf>
    <xf numFmtId="0" fontId="3" fillId="31" borderId="68" xfId="2" applyFont="1" applyBorder="1" applyAlignment="1" applyProtection="1">
      <alignment horizontal="center" vertical="center" wrapText="1"/>
      <protection locked="0"/>
    </xf>
    <xf numFmtId="0" fontId="49" fillId="52" borderId="75" xfId="2" applyFont="1" applyFill="1" applyBorder="1" applyAlignment="1">
      <alignment horizontal="center" vertical="center" wrapText="1"/>
    </xf>
    <xf numFmtId="0" fontId="49" fillId="52" borderId="3" xfId="2" applyFont="1" applyFill="1" applyBorder="1" applyAlignment="1" applyProtection="1">
      <alignment horizontal="center" vertical="center" wrapText="1"/>
      <protection locked="0"/>
    </xf>
    <xf numFmtId="0" fontId="49" fillId="52" borderId="68" xfId="2" applyFont="1" applyFill="1" applyBorder="1" applyAlignment="1" applyProtection="1">
      <alignment horizontal="center" vertical="center" wrapText="1"/>
      <protection locked="0"/>
    </xf>
    <xf numFmtId="0" fontId="3" fillId="44" borderId="75" xfId="2" applyFont="1" applyFill="1" applyBorder="1" applyAlignment="1">
      <alignment horizontal="center" vertical="center" wrapText="1"/>
    </xf>
    <xf numFmtId="0" fontId="3" fillId="44" borderId="68" xfId="2" applyFont="1" applyFill="1" applyBorder="1" applyAlignment="1" applyProtection="1">
      <alignment horizontal="center" vertical="center" wrapText="1"/>
      <protection locked="0"/>
    </xf>
    <xf numFmtId="0" fontId="1" fillId="52" borderId="3" xfId="2" applyFont="1" applyFill="1" applyBorder="1" applyAlignment="1">
      <alignment horizontal="center" vertical="center" wrapText="1"/>
    </xf>
    <xf numFmtId="0" fontId="1" fillId="52" borderId="3" xfId="2" applyFont="1" applyFill="1" applyBorder="1" applyAlignment="1" applyProtection="1">
      <alignment horizontal="center" vertical="center" wrapText="1"/>
      <protection locked="0"/>
    </xf>
    <xf numFmtId="0" fontId="1" fillId="52" borderId="68" xfId="2" applyFont="1" applyFill="1" applyBorder="1" applyAlignment="1" applyProtection="1">
      <alignment horizontal="center" vertical="center" wrapText="1"/>
      <protection locked="0"/>
    </xf>
    <xf numFmtId="0" fontId="3" fillId="52" borderId="75" xfId="2" applyFont="1" applyFill="1" applyBorder="1" applyAlignment="1">
      <alignment horizontal="center" vertical="center" wrapText="1"/>
    </xf>
    <xf numFmtId="0" fontId="3" fillId="52" borderId="68" xfId="2" applyFont="1" applyFill="1" applyBorder="1" applyAlignment="1" applyProtection="1">
      <alignment horizontal="center" vertical="center" wrapText="1"/>
      <protection locked="0"/>
    </xf>
    <xf numFmtId="0" fontId="3" fillId="31" borderId="75" xfId="2" applyFont="1" applyBorder="1" applyAlignment="1">
      <alignment horizontal="left" vertical="center" wrapText="1"/>
    </xf>
    <xf numFmtId="0" fontId="3" fillId="31" borderId="3" xfId="2" applyFont="1" applyBorder="1" applyAlignment="1" applyProtection="1">
      <alignment horizontal="left" vertical="center" wrapText="1"/>
      <protection locked="0"/>
    </xf>
    <xf numFmtId="0" fontId="3" fillId="31" borderId="68" xfId="2" applyFont="1" applyBorder="1" applyAlignment="1" applyProtection="1">
      <alignment horizontal="left" vertical="center" wrapText="1"/>
      <protection locked="0"/>
    </xf>
    <xf numFmtId="0" fontId="3" fillId="44" borderId="3" xfId="2" applyFont="1" applyFill="1" applyBorder="1" applyAlignment="1">
      <alignment horizontal="left" vertical="center" wrapText="1"/>
    </xf>
    <xf numFmtId="0" fontId="3" fillId="44" borderId="3" xfId="2" applyFont="1" applyFill="1" applyBorder="1" applyAlignment="1" applyProtection="1">
      <alignment horizontal="left" vertical="center" wrapText="1"/>
      <protection locked="0"/>
    </xf>
    <xf numFmtId="0" fontId="3" fillId="44" borderId="68" xfId="2" applyFont="1" applyFill="1" applyBorder="1" applyAlignment="1" applyProtection="1">
      <alignment horizontal="left" vertical="center" wrapText="1"/>
      <protection locked="0"/>
    </xf>
    <xf numFmtId="0" fontId="12" fillId="31" borderId="3" xfId="2" applyFont="1" applyBorder="1" applyAlignment="1">
      <alignment horizontal="left" vertical="center" wrapText="1"/>
    </xf>
    <xf numFmtId="0" fontId="12" fillId="31" borderId="3" xfId="2" applyFont="1" applyBorder="1" applyAlignment="1" applyProtection="1">
      <alignment horizontal="left" vertical="center" wrapText="1"/>
      <protection locked="0"/>
    </xf>
    <xf numFmtId="0" fontId="12" fillId="31" borderId="68" xfId="2" applyFont="1" applyBorder="1" applyAlignment="1" applyProtection="1">
      <alignment horizontal="left" vertical="center" wrapText="1"/>
      <protection locked="0"/>
    </xf>
    <xf numFmtId="0" fontId="2" fillId="6" borderId="56" xfId="2" applyFont="1" applyFill="1" applyBorder="1" applyAlignment="1">
      <alignment horizontal="center" vertical="center" wrapText="1"/>
    </xf>
    <xf numFmtId="0" fontId="2" fillId="6" borderId="55" xfId="2" applyFont="1" applyFill="1" applyBorder="1" applyAlignment="1" applyProtection="1">
      <alignment horizontal="center" vertical="center" wrapText="1"/>
      <protection locked="0"/>
    </xf>
    <xf numFmtId="0" fontId="2" fillId="6" borderId="54" xfId="2" applyFont="1" applyFill="1" applyBorder="1" applyAlignment="1" applyProtection="1">
      <alignment horizontal="center" vertical="center" wrapText="1"/>
      <protection locked="0"/>
    </xf>
    <xf numFmtId="0" fontId="12" fillId="44" borderId="3" xfId="2" applyFont="1" applyFill="1" applyBorder="1" applyAlignment="1">
      <alignment horizontal="left" vertical="center" wrapText="1"/>
    </xf>
    <xf numFmtId="0" fontId="12" fillId="44" borderId="3" xfId="2" applyFont="1" applyFill="1" applyBorder="1" applyAlignment="1" applyProtection="1">
      <alignment horizontal="left" vertical="center" wrapText="1"/>
      <protection locked="0"/>
    </xf>
    <xf numFmtId="0" fontId="12" fillId="44" borderId="68" xfId="2" applyFont="1" applyFill="1" applyBorder="1" applyAlignment="1" applyProtection="1">
      <alignment horizontal="left" vertical="center" wrapText="1"/>
      <protection locked="0"/>
    </xf>
    <xf numFmtId="0" fontId="69" fillId="31" borderId="29" xfId="2" applyFont="1" applyBorder="1" applyAlignment="1">
      <alignment horizontal="center"/>
    </xf>
    <xf numFmtId="0" fontId="69" fillId="31" borderId="28" xfId="2" applyFont="1" applyBorder="1" applyAlignment="1">
      <alignment horizontal="center"/>
    </xf>
    <xf numFmtId="0" fontId="69" fillId="31" borderId="27" xfId="2" applyFont="1" applyBorder="1" applyAlignment="1">
      <alignment horizontal="center"/>
    </xf>
    <xf numFmtId="0" fontId="69" fillId="31" borderId="2" xfId="2" applyFont="1" applyAlignment="1">
      <alignment horizontal="center"/>
    </xf>
    <xf numFmtId="0" fontId="70" fillId="53" borderId="2" xfId="2" applyFont="1" applyFill="1" applyAlignment="1">
      <alignment horizontal="center"/>
    </xf>
    <xf numFmtId="0" fontId="55" fillId="55" borderId="34" xfId="2" applyFont="1" applyFill="1" applyBorder="1" applyAlignment="1">
      <alignment horizontal="center" vertical="center"/>
    </xf>
    <xf numFmtId="49" fontId="55" fillId="55" borderId="29" xfId="2" applyNumberFormat="1" applyFont="1" applyFill="1" applyBorder="1" applyAlignment="1">
      <alignment horizontal="center" vertical="center"/>
    </xf>
    <xf numFmtId="49" fontId="55" fillId="55" borderId="28" xfId="2" applyNumberFormat="1" applyFont="1" applyFill="1" applyBorder="1" applyAlignment="1">
      <alignment horizontal="center" vertical="center"/>
    </xf>
    <xf numFmtId="49" fontId="55" fillId="55" borderId="27" xfId="2" applyNumberFormat="1" applyFont="1" applyFill="1" applyBorder="1" applyAlignment="1">
      <alignment horizontal="center" vertical="center"/>
    </xf>
    <xf numFmtId="0" fontId="55" fillId="55" borderId="29" xfId="2" applyFont="1" applyFill="1" applyBorder="1" applyAlignment="1">
      <alignment horizontal="center" vertical="center" wrapText="1"/>
    </xf>
    <xf numFmtId="0" fontId="55" fillId="55" borderId="28" xfId="2" applyFont="1" applyFill="1" applyBorder="1" applyAlignment="1">
      <alignment horizontal="center" vertical="center" wrapText="1"/>
    </xf>
    <xf numFmtId="0" fontId="55" fillId="55" borderId="27" xfId="2" applyFont="1" applyFill="1" applyBorder="1" applyAlignment="1">
      <alignment horizontal="center" vertical="center" wrapText="1"/>
    </xf>
    <xf numFmtId="0" fontId="69" fillId="54" borderId="29" xfId="2" applyFont="1" applyFill="1" applyBorder="1" applyAlignment="1">
      <alignment horizontal="center" vertical="center" wrapText="1"/>
    </xf>
    <xf numFmtId="0" fontId="69" fillId="54" borderId="28" xfId="2" applyFont="1" applyFill="1" applyBorder="1" applyAlignment="1">
      <alignment horizontal="center" vertical="center" wrapText="1"/>
    </xf>
    <xf numFmtId="0" fontId="69" fillId="54" borderId="27" xfId="2" applyFont="1" applyFill="1" applyBorder="1" applyAlignment="1">
      <alignment horizontal="center" vertical="center" wrapText="1"/>
    </xf>
    <xf numFmtId="0" fontId="55" fillId="31" borderId="29" xfId="2" applyFont="1" applyBorder="1" applyAlignment="1">
      <alignment horizontal="left" vertical="center" wrapText="1"/>
    </xf>
    <xf numFmtId="0" fontId="55" fillId="31" borderId="28" xfId="2" applyFont="1" applyBorder="1" applyAlignment="1">
      <alignment horizontal="left" vertical="center" wrapText="1"/>
    </xf>
    <xf numFmtId="0" fontId="55" fillId="31" borderId="27" xfId="2" applyFont="1" applyBorder="1" applyAlignment="1">
      <alignment horizontal="left" vertical="center" wrapText="1"/>
    </xf>
    <xf numFmtId="0" fontId="55" fillId="54" borderId="28" xfId="2" applyFont="1" applyFill="1" applyBorder="1" applyAlignment="1">
      <alignment horizontal="center" vertical="center" wrapText="1"/>
    </xf>
    <xf numFmtId="0" fontId="55" fillId="54" borderId="28" xfId="2" applyFont="1" applyFill="1" applyBorder="1" applyAlignment="1">
      <alignment horizontal="center" vertical="center"/>
    </xf>
    <xf numFmtId="0" fontId="55" fillId="54" borderId="27" xfId="2" applyFont="1" applyFill="1" applyBorder="1" applyAlignment="1">
      <alignment horizontal="center" vertical="center"/>
    </xf>
    <xf numFmtId="0" fontId="55" fillId="55" borderId="32" xfId="2" applyFont="1" applyFill="1" applyBorder="1" applyAlignment="1">
      <alignment horizontal="center" vertical="center" wrapText="1"/>
    </xf>
    <xf numFmtId="0" fontId="55" fillId="55" borderId="26" xfId="2" applyFont="1" applyFill="1" applyBorder="1" applyAlignment="1">
      <alignment horizontal="center" vertical="center" wrapText="1"/>
    </xf>
    <xf numFmtId="0" fontId="55" fillId="54" borderId="47" xfId="2" applyFont="1" applyFill="1" applyBorder="1" applyAlignment="1">
      <alignment horizontal="center" vertical="center" wrapText="1"/>
    </xf>
    <xf numFmtId="0" fontId="55" fillId="54" borderId="58" xfId="2" applyFont="1" applyFill="1" applyBorder="1" applyAlignment="1">
      <alignment horizontal="center" vertical="center" wrapText="1"/>
    </xf>
    <xf numFmtId="0" fontId="55" fillId="54" borderId="23" xfId="2" applyFont="1" applyFill="1" applyBorder="1" applyAlignment="1">
      <alignment horizontal="center" vertical="center" wrapText="1"/>
    </xf>
    <xf numFmtId="0" fontId="69" fillId="54" borderId="47" xfId="2" applyFont="1" applyFill="1" applyBorder="1" applyAlignment="1">
      <alignment horizontal="center" vertical="center"/>
    </xf>
    <xf numFmtId="0" fontId="69" fillId="54" borderId="58" xfId="2" applyFont="1" applyFill="1" applyBorder="1" applyAlignment="1">
      <alignment horizontal="center" vertical="center"/>
    </xf>
    <xf numFmtId="0" fontId="69" fillId="54" borderId="23" xfId="2" applyFont="1" applyFill="1" applyBorder="1" applyAlignment="1">
      <alignment horizontal="center" vertical="center"/>
    </xf>
    <xf numFmtId="0" fontId="69" fillId="54" borderId="29" xfId="2" applyFont="1" applyFill="1" applyBorder="1" applyAlignment="1">
      <alignment horizontal="center" vertical="center"/>
    </xf>
    <xf numFmtId="0" fontId="69" fillId="54" borderId="28" xfId="2" applyFont="1" applyFill="1" applyBorder="1" applyAlignment="1">
      <alignment horizontal="center" vertical="center"/>
    </xf>
    <xf numFmtId="0" fontId="69" fillId="54" borderId="27" xfId="2" applyFont="1" applyFill="1" applyBorder="1" applyAlignment="1">
      <alignment horizontal="center" vertical="center"/>
    </xf>
    <xf numFmtId="0" fontId="55" fillId="54" borderId="29" xfId="2" applyFont="1" applyFill="1" applyBorder="1" applyAlignment="1">
      <alignment horizontal="center" vertical="center" wrapText="1"/>
    </xf>
    <xf numFmtId="0" fontId="71" fillId="55" borderId="29" xfId="2" applyFont="1" applyFill="1" applyBorder="1" applyAlignment="1">
      <alignment horizontal="left" vertical="center" wrapText="1"/>
    </xf>
    <xf numFmtId="0" fontId="71" fillId="55" borderId="28" xfId="2" applyFont="1" applyFill="1" applyBorder="1" applyAlignment="1">
      <alignment horizontal="left" vertical="center" wrapText="1"/>
    </xf>
    <xf numFmtId="0" fontId="71" fillId="55" borderId="27" xfId="2" applyFont="1" applyFill="1" applyBorder="1" applyAlignment="1">
      <alignment horizontal="left" vertical="center" wrapText="1"/>
    </xf>
    <xf numFmtId="0" fontId="55" fillId="55" borderId="29" xfId="2" applyFont="1" applyFill="1" applyBorder="1" applyAlignment="1">
      <alignment horizontal="center" vertical="center"/>
    </xf>
    <xf numFmtId="0" fontId="55" fillId="55" borderId="28" xfId="2" applyFont="1" applyFill="1" applyBorder="1" applyAlignment="1">
      <alignment horizontal="center" vertical="center"/>
    </xf>
    <xf numFmtId="0" fontId="55" fillId="55" borderId="27" xfId="2" applyFont="1" applyFill="1" applyBorder="1" applyAlignment="1">
      <alignment horizontal="center" vertical="center"/>
    </xf>
    <xf numFmtId="9" fontId="55" fillId="54" borderId="29" xfId="2" applyNumberFormat="1" applyFont="1" applyFill="1" applyBorder="1" applyAlignment="1">
      <alignment horizontal="center" vertical="center"/>
    </xf>
    <xf numFmtId="9" fontId="55" fillId="54" borderId="28" xfId="2" applyNumberFormat="1" applyFont="1" applyFill="1" applyBorder="1" applyAlignment="1">
      <alignment horizontal="center" vertical="center"/>
    </xf>
    <xf numFmtId="9" fontId="55" fillId="54" borderId="27" xfId="2" applyNumberFormat="1" applyFont="1" applyFill="1" applyBorder="1" applyAlignment="1">
      <alignment horizontal="center" vertical="center"/>
    </xf>
    <xf numFmtId="9" fontId="55" fillId="54" borderId="61" xfId="2" applyNumberFormat="1" applyFont="1" applyFill="1" applyBorder="1" applyAlignment="1">
      <alignment horizontal="center" vertical="center"/>
    </xf>
    <xf numFmtId="9" fontId="69" fillId="55" borderId="28" xfId="2" applyNumberFormat="1" applyFont="1" applyFill="1" applyBorder="1" applyAlignment="1">
      <alignment horizontal="center" vertical="center"/>
    </xf>
    <xf numFmtId="9" fontId="69" fillId="55" borderId="27" xfId="2" applyNumberFormat="1" applyFont="1" applyFill="1" applyBorder="1" applyAlignment="1">
      <alignment horizontal="center" vertical="center"/>
    </xf>
    <xf numFmtId="9" fontId="55" fillId="54" borderId="58" xfId="2" applyNumberFormat="1" applyFont="1" applyFill="1" applyBorder="1" applyAlignment="1">
      <alignment horizontal="center" vertical="center"/>
    </xf>
    <xf numFmtId="0" fontId="32" fillId="31" borderId="2" xfId="2" applyFont="1" applyAlignment="1">
      <alignment horizontal="center" vertical="center" wrapText="1"/>
    </xf>
    <xf numFmtId="0" fontId="68" fillId="31" borderId="17" xfId="2" applyFont="1" applyBorder="1" applyAlignment="1">
      <alignment horizontal="center" vertical="center" wrapText="1"/>
    </xf>
    <xf numFmtId="0" fontId="68" fillId="31" borderId="14" xfId="2" applyFont="1" applyBorder="1" applyAlignment="1">
      <alignment horizontal="center" vertical="center" wrapText="1"/>
    </xf>
    <xf numFmtId="0" fontId="68" fillId="31" borderId="11" xfId="2" applyFont="1" applyBorder="1" applyAlignment="1">
      <alignment horizontal="center" vertical="center" wrapText="1"/>
    </xf>
    <xf numFmtId="0" fontId="67" fillId="53" borderId="9" xfId="2" applyFont="1" applyFill="1" applyBorder="1" applyAlignment="1">
      <alignment horizontal="left" vertical="top" wrapText="1"/>
    </xf>
    <xf numFmtId="0" fontId="66" fillId="53" borderId="8" xfId="2" applyFont="1" applyFill="1" applyBorder="1" applyAlignment="1">
      <alignment horizontal="left" vertical="top" wrapText="1"/>
    </xf>
    <xf numFmtId="0" fontId="66" fillId="53" borderId="7" xfId="2" applyFont="1" applyFill="1" applyBorder="1" applyAlignment="1">
      <alignment horizontal="left" vertical="top" wrapText="1"/>
    </xf>
    <xf numFmtId="0" fontId="83" fillId="31" borderId="29" xfId="2" applyFont="1" applyBorder="1" applyAlignment="1">
      <alignment horizontal="center"/>
    </xf>
    <xf numFmtId="0" fontId="83" fillId="31" borderId="28" xfId="2" applyFont="1" applyBorder="1" applyAlignment="1">
      <alignment horizontal="center"/>
    </xf>
    <xf numFmtId="0" fontId="86" fillId="31" borderId="2" xfId="2" applyFont="1" applyAlignment="1">
      <alignment horizontal="center"/>
    </xf>
    <xf numFmtId="0" fontId="25" fillId="61" borderId="2" xfId="2" applyFont="1" applyFill="1" applyAlignment="1">
      <alignment horizontal="center"/>
    </xf>
    <xf numFmtId="0" fontId="85" fillId="64" borderId="29" xfId="2" applyFont="1" applyFill="1" applyBorder="1" applyAlignment="1">
      <alignment horizontal="center" vertical="center"/>
    </xf>
    <xf numFmtId="0" fontId="85" fillId="64" borderId="28" xfId="2" applyFont="1" applyFill="1" applyBorder="1" applyAlignment="1">
      <alignment horizontal="center" vertical="center"/>
    </xf>
    <xf numFmtId="0" fontId="85" fillId="64" borderId="27" xfId="2" applyFont="1" applyFill="1" applyBorder="1" applyAlignment="1">
      <alignment horizontal="center" vertical="center"/>
    </xf>
    <xf numFmtId="0" fontId="85" fillId="64" borderId="29" xfId="2" applyFont="1" applyFill="1" applyBorder="1" applyAlignment="1">
      <alignment horizontal="center" vertical="center" wrapText="1"/>
    </xf>
    <xf numFmtId="0" fontId="85" fillId="64" borderId="28" xfId="2" applyFont="1" applyFill="1" applyBorder="1" applyAlignment="1">
      <alignment horizontal="center" vertical="center" wrapText="1"/>
    </xf>
    <xf numFmtId="0" fontId="79" fillId="62" borderId="29" xfId="2" applyFont="1" applyFill="1" applyBorder="1" applyAlignment="1">
      <alignment horizontal="center" vertical="center"/>
    </xf>
    <xf numFmtId="0" fontId="79" fillId="62" borderId="28" xfId="2" applyFont="1" applyFill="1" applyBorder="1" applyAlignment="1">
      <alignment horizontal="center" vertical="center"/>
    </xf>
    <xf numFmtId="0" fontId="83" fillId="62" borderId="29" xfId="2" applyFont="1" applyFill="1" applyBorder="1" applyAlignment="1">
      <alignment horizontal="center" vertical="center"/>
    </xf>
    <xf numFmtId="0" fontId="83" fillId="62" borderId="28" xfId="2" applyFont="1" applyFill="1" applyBorder="1" applyAlignment="1">
      <alignment horizontal="center" vertical="center"/>
    </xf>
    <xf numFmtId="0" fontId="78" fillId="31" borderId="29" xfId="2" applyFont="1" applyBorder="1" applyAlignment="1">
      <alignment horizontal="center" vertical="center" wrapText="1"/>
    </xf>
    <xf numFmtId="0" fontId="78" fillId="31" borderId="28" xfId="2" applyFont="1" applyBorder="1" applyAlignment="1">
      <alignment horizontal="center" vertical="center" wrapText="1"/>
    </xf>
    <xf numFmtId="0" fontId="34" fillId="64" borderId="29" xfId="2" applyFont="1" applyFill="1" applyBorder="1" applyAlignment="1">
      <alignment horizontal="center" vertical="center" wrapText="1"/>
    </xf>
    <xf numFmtId="0" fontId="34" fillId="64" borderId="28" xfId="2" applyFont="1" applyFill="1" applyBorder="1" applyAlignment="1">
      <alignment horizontal="center" vertical="center" wrapText="1"/>
    </xf>
    <xf numFmtId="0" fontId="78" fillId="64" borderId="29" xfId="2" applyFont="1" applyFill="1" applyBorder="1" applyAlignment="1">
      <alignment horizontal="center" vertical="center"/>
    </xf>
    <xf numFmtId="0" fontId="78" fillId="64" borderId="28" xfId="2" applyFont="1" applyFill="1" applyBorder="1" applyAlignment="1">
      <alignment horizontal="center" vertical="center"/>
    </xf>
    <xf numFmtId="0" fontId="78" fillId="64" borderId="32" xfId="2" applyFont="1" applyFill="1" applyBorder="1" applyAlignment="1">
      <alignment horizontal="center" vertical="center" wrapText="1"/>
    </xf>
    <xf numFmtId="0" fontId="78" fillId="64" borderId="59" xfId="2" applyFont="1" applyFill="1" applyBorder="1" applyAlignment="1">
      <alignment horizontal="center" vertical="center" wrapText="1"/>
    </xf>
    <xf numFmtId="0" fontId="79" fillId="62" borderId="29" xfId="2" applyFont="1" applyFill="1" applyBorder="1" applyAlignment="1">
      <alignment horizontal="center" vertical="center" wrapText="1"/>
    </xf>
    <xf numFmtId="0" fontId="79" fillId="62" borderId="28" xfId="2" applyFont="1" applyFill="1" applyBorder="1" applyAlignment="1">
      <alignment horizontal="center" vertical="center" wrapText="1"/>
    </xf>
    <xf numFmtId="0" fontId="81" fillId="31" borderId="63" xfId="2" applyFont="1" applyBorder="1" applyAlignment="1">
      <alignment horizontal="center" vertical="center" wrapText="1"/>
    </xf>
    <xf numFmtId="0" fontId="81" fillId="31" borderId="61" xfId="2" applyFont="1" applyBorder="1" applyAlignment="1">
      <alignment horizontal="center" vertical="center" wrapText="1"/>
    </xf>
    <xf numFmtId="0" fontId="81" fillId="31" borderId="62" xfId="2" applyFont="1" applyBorder="1" applyAlignment="1">
      <alignment horizontal="center" vertical="center" wrapText="1"/>
    </xf>
    <xf numFmtId="0" fontId="81" fillId="31" borderId="2" xfId="2" applyFont="1" applyAlignment="1">
      <alignment horizontal="center" vertical="center" wrapText="1"/>
    </xf>
    <xf numFmtId="0" fontId="81" fillId="31" borderId="47" xfId="2" applyFont="1" applyBorder="1" applyAlignment="1">
      <alignment horizontal="center" vertical="center" wrapText="1"/>
    </xf>
    <xf numFmtId="0" fontId="81" fillId="31" borderId="58" xfId="2" applyFont="1" applyBorder="1" applyAlignment="1">
      <alignment horizontal="center" vertical="center" wrapText="1"/>
    </xf>
    <xf numFmtId="0" fontId="85" fillId="62" borderId="29" xfId="2" applyFont="1" applyFill="1" applyBorder="1" applyAlignment="1">
      <alignment horizontal="center" vertical="center" wrapText="1"/>
    </xf>
    <xf numFmtId="0" fontId="85" fillId="62" borderId="28" xfId="2" applyFont="1" applyFill="1" applyBorder="1" applyAlignment="1">
      <alignment horizontal="center" vertical="center" wrapText="1"/>
    </xf>
    <xf numFmtId="0" fontId="81" fillId="62" borderId="29" xfId="2" applyFont="1" applyFill="1" applyBorder="1" applyAlignment="1">
      <alignment horizontal="center" vertical="center" wrapText="1"/>
    </xf>
    <xf numFmtId="0" fontId="81" fillId="62" borderId="28" xfId="2" applyFont="1" applyFill="1" applyBorder="1" applyAlignment="1">
      <alignment horizontal="center" vertical="center" wrapText="1"/>
    </xf>
    <xf numFmtId="0" fontId="78" fillId="64" borderId="29" xfId="2" applyFont="1" applyFill="1" applyBorder="1" applyAlignment="1">
      <alignment horizontal="center" vertical="center" wrapText="1"/>
    </xf>
    <xf numFmtId="0" fontId="78" fillId="64" borderId="28" xfId="2" applyFont="1" applyFill="1" applyBorder="1" applyAlignment="1">
      <alignment horizontal="center" vertical="center" wrapText="1"/>
    </xf>
    <xf numFmtId="0" fontId="78" fillId="62" borderId="29" xfId="2" applyFont="1" applyFill="1" applyBorder="1" applyAlignment="1">
      <alignment horizontal="center" vertical="center"/>
    </xf>
    <xf numFmtId="0" fontId="78" fillId="62" borderId="28" xfId="2" applyFont="1" applyFill="1" applyBorder="1" applyAlignment="1">
      <alignment horizontal="center" vertical="center"/>
    </xf>
    <xf numFmtId="0" fontId="78" fillId="62" borderId="29" xfId="2" applyFont="1" applyFill="1" applyBorder="1" applyAlignment="1">
      <alignment horizontal="center" vertical="center" wrapText="1"/>
    </xf>
    <xf numFmtId="0" fontId="78" fillId="62" borderId="28" xfId="2" applyFont="1" applyFill="1" applyBorder="1" applyAlignment="1">
      <alignment horizontal="center" vertical="center" wrapText="1"/>
    </xf>
    <xf numFmtId="0" fontId="75" fillId="61" borderId="56" xfId="2" applyFont="1" applyFill="1" applyBorder="1" applyAlignment="1">
      <alignment horizontal="left" vertical="top" wrapText="1"/>
    </xf>
    <xf numFmtId="0" fontId="75" fillId="61" borderId="55" xfId="2" applyFont="1" applyFill="1" applyBorder="1" applyAlignment="1">
      <alignment horizontal="left" vertical="top" wrapText="1"/>
    </xf>
    <xf numFmtId="0" fontId="74" fillId="61" borderId="53" xfId="2" applyFont="1" applyFill="1" applyBorder="1" applyAlignment="1">
      <alignment horizontal="left" vertical="top" wrapText="1"/>
    </xf>
    <xf numFmtId="0" fontId="74" fillId="61" borderId="2" xfId="2" applyFont="1" applyFill="1" applyAlignment="1">
      <alignment horizontal="left" vertical="top" wrapText="1"/>
    </xf>
    <xf numFmtId="0" fontId="64" fillId="61" borderId="9" xfId="2" applyFont="1" applyFill="1" applyBorder="1" applyAlignment="1">
      <alignment horizontal="left" vertical="top" wrapText="1"/>
    </xf>
    <xf numFmtId="0" fontId="64" fillId="61" borderId="8" xfId="2" applyFont="1" applyFill="1" applyBorder="1" applyAlignment="1">
      <alignment horizontal="left" vertical="top" wrapText="1"/>
    </xf>
    <xf numFmtId="0" fontId="51" fillId="55" borderId="29" xfId="2" applyFont="1" applyFill="1" applyBorder="1" applyAlignment="1">
      <alignment horizontal="center" vertical="center" wrapText="1"/>
    </xf>
    <xf numFmtId="0" fontId="51" fillId="55" borderId="28" xfId="2" applyFont="1" applyFill="1" applyBorder="1" applyAlignment="1">
      <alignment horizontal="center" vertical="center" wrapText="1"/>
    </xf>
    <xf numFmtId="0" fontId="51" fillId="55" borderId="27" xfId="2" applyFont="1" applyFill="1" applyBorder="1" applyAlignment="1">
      <alignment horizontal="center" vertical="center" wrapText="1"/>
    </xf>
    <xf numFmtId="0" fontId="51" fillId="31" borderId="32" xfId="2" applyFont="1" applyBorder="1" applyAlignment="1">
      <alignment horizontal="center" vertical="center" wrapText="1"/>
    </xf>
    <xf numFmtId="0" fontId="51" fillId="31" borderId="26" xfId="2" applyFont="1" applyBorder="1" applyAlignment="1">
      <alignment horizontal="center" vertical="center" wrapText="1"/>
    </xf>
    <xf numFmtId="0" fontId="91" fillId="54" borderId="47" xfId="2" applyFont="1" applyFill="1" applyBorder="1" applyAlignment="1">
      <alignment horizontal="center" vertical="center" wrapText="1"/>
    </xf>
    <xf numFmtId="0" fontId="91" fillId="54" borderId="58" xfId="2" applyFont="1" applyFill="1" applyBorder="1" applyAlignment="1">
      <alignment horizontal="center" vertical="center" wrapText="1"/>
    </xf>
    <xf numFmtId="0" fontId="91" fillId="54" borderId="23" xfId="2" applyFont="1" applyFill="1" applyBorder="1" applyAlignment="1">
      <alignment horizontal="center" vertical="center" wrapText="1"/>
    </xf>
    <xf numFmtId="0" fontId="94" fillId="54" borderId="29" xfId="2" applyFont="1" applyFill="1" applyBorder="1" applyAlignment="1">
      <alignment horizontal="center" vertical="center" wrapText="1"/>
    </xf>
    <xf numFmtId="0" fontId="94" fillId="54" borderId="28" xfId="2" applyFont="1" applyFill="1" applyBorder="1" applyAlignment="1">
      <alignment horizontal="center" vertical="center" wrapText="1"/>
    </xf>
    <xf numFmtId="0" fontId="94" fillId="54" borderId="27" xfId="2" applyFont="1" applyFill="1" applyBorder="1" applyAlignment="1">
      <alignment horizontal="center" vertical="center" wrapText="1"/>
    </xf>
    <xf numFmtId="0" fontId="102" fillId="53" borderId="2" xfId="2" applyFont="1" applyFill="1" applyAlignment="1">
      <alignment horizontal="center"/>
    </xf>
    <xf numFmtId="0" fontId="38" fillId="55" borderId="34" xfId="2" applyFont="1" applyFill="1" applyBorder="1" applyAlignment="1">
      <alignment horizontal="center" vertical="center"/>
    </xf>
    <xf numFmtId="49" fontId="51" fillId="55" borderId="29" xfId="2" applyNumberFormat="1" applyFont="1" applyFill="1" applyBorder="1" applyAlignment="1">
      <alignment horizontal="center" vertical="center"/>
    </xf>
    <xf numFmtId="49" fontId="51" fillId="55" borderId="28" xfId="2" applyNumberFormat="1" applyFont="1" applyFill="1" applyBorder="1" applyAlignment="1">
      <alignment horizontal="center" vertical="center"/>
    </xf>
    <xf numFmtId="49" fontId="51" fillId="55" borderId="27" xfId="2" applyNumberFormat="1" applyFont="1" applyFill="1" applyBorder="1" applyAlignment="1">
      <alignment horizontal="center" vertical="center"/>
    </xf>
    <xf numFmtId="0" fontId="53" fillId="31" borderId="29" xfId="2" applyFont="1" applyBorder="1" applyAlignment="1">
      <alignment horizontal="center"/>
    </xf>
    <xf numFmtId="0" fontId="53" fillId="31" borderId="28" xfId="2" applyFont="1" applyBorder="1" applyAlignment="1">
      <alignment horizontal="center"/>
    </xf>
    <xf numFmtId="0" fontId="53" fillId="31" borderId="27" xfId="2" applyFont="1" applyBorder="1" applyAlignment="1">
      <alignment horizontal="center"/>
    </xf>
    <xf numFmtId="0" fontId="51" fillId="31" borderId="29" xfId="2" applyFont="1" applyBorder="1" applyAlignment="1">
      <alignment horizontal="center" vertical="center" wrapText="1"/>
    </xf>
    <xf numFmtId="0" fontId="51" fillId="31" borderId="28" xfId="2" applyFont="1" applyBorder="1" applyAlignment="1">
      <alignment horizontal="center" vertical="center" wrapText="1"/>
    </xf>
    <xf numFmtId="0" fontId="51" fillId="31" borderId="27" xfId="2" applyFont="1" applyBorder="1" applyAlignment="1">
      <alignment horizontal="center" vertical="center" wrapText="1"/>
    </xf>
    <xf numFmtId="0" fontId="38" fillId="55" borderId="29" xfId="2" applyFont="1" applyFill="1" applyBorder="1" applyAlignment="1">
      <alignment horizontal="center" vertical="center" wrapText="1"/>
    </xf>
    <xf numFmtId="0" fontId="38" fillId="55" borderId="28" xfId="2" applyFont="1" applyFill="1" applyBorder="1" applyAlignment="1">
      <alignment horizontal="center" vertical="center" wrapText="1"/>
    </xf>
    <xf numFmtId="0" fontId="38" fillId="55" borderId="27" xfId="2" applyFont="1" applyFill="1" applyBorder="1" applyAlignment="1">
      <alignment horizontal="center" vertical="center" wrapText="1"/>
    </xf>
    <xf numFmtId="0" fontId="38" fillId="55" borderId="29" xfId="2" applyFont="1" applyFill="1" applyBorder="1" applyAlignment="1">
      <alignment horizontal="center" vertical="center"/>
    </xf>
    <xf numFmtId="0" fontId="38" fillId="55" borderId="28" xfId="2" applyFont="1" applyFill="1" applyBorder="1" applyAlignment="1">
      <alignment horizontal="center" vertical="center"/>
    </xf>
    <xf numFmtId="0" fontId="38" fillId="55" borderId="27" xfId="2" applyFont="1" applyFill="1" applyBorder="1" applyAlignment="1">
      <alignment horizontal="center" vertical="center"/>
    </xf>
    <xf numFmtId="0" fontId="51" fillId="55" borderId="29" xfId="2" applyFont="1" applyFill="1" applyBorder="1" applyAlignment="1">
      <alignment horizontal="center" vertical="center"/>
    </xf>
    <xf numFmtId="0" fontId="51" fillId="55" borderId="28" xfId="2" applyFont="1" applyFill="1" applyBorder="1" applyAlignment="1">
      <alignment horizontal="center" vertical="center"/>
    </xf>
    <xf numFmtId="0" fontId="51" fillId="55" borderId="27" xfId="2" applyFont="1" applyFill="1" applyBorder="1" applyAlignment="1">
      <alignment horizontal="center" vertical="center"/>
    </xf>
    <xf numFmtId="0" fontId="51" fillId="55" borderId="32" xfId="2" applyFont="1" applyFill="1" applyBorder="1" applyAlignment="1">
      <alignment horizontal="center" vertical="center" wrapText="1"/>
    </xf>
    <xf numFmtId="0" fontId="51" fillId="55" borderId="26" xfId="2" applyFont="1" applyFill="1" applyBorder="1" applyAlignment="1">
      <alignment horizontal="center" vertical="center" wrapText="1"/>
    </xf>
    <xf numFmtId="0" fontId="53" fillId="54" borderId="29" xfId="2" applyFont="1" applyFill="1" applyBorder="1" applyAlignment="1">
      <alignment horizontal="center" vertical="center" wrapText="1"/>
    </xf>
    <xf numFmtId="0" fontId="53" fillId="54" borderId="28" xfId="2" applyFont="1" applyFill="1" applyBorder="1" applyAlignment="1">
      <alignment horizontal="center" vertical="center" wrapText="1"/>
    </xf>
    <xf numFmtId="0" fontId="53" fillId="54" borderId="27" xfId="2" applyFont="1" applyFill="1" applyBorder="1" applyAlignment="1">
      <alignment horizontal="center" vertical="center" wrapText="1"/>
    </xf>
    <xf numFmtId="3" fontId="53" fillId="53" borderId="29" xfId="2" applyNumberFormat="1" applyFont="1" applyFill="1" applyBorder="1" applyAlignment="1">
      <alignment horizontal="center" vertical="center"/>
    </xf>
    <xf numFmtId="3" fontId="53" fillId="53" borderId="28" xfId="2" applyNumberFormat="1" applyFont="1" applyFill="1" applyBorder="1" applyAlignment="1">
      <alignment horizontal="center" vertical="center"/>
    </xf>
    <xf numFmtId="3" fontId="53" fillId="53" borderId="27" xfId="2" applyNumberFormat="1" applyFont="1" applyFill="1" applyBorder="1" applyAlignment="1">
      <alignment horizontal="center" vertical="center"/>
    </xf>
    <xf numFmtId="0" fontId="94" fillId="31" borderId="29" xfId="2" applyFont="1" applyBorder="1" applyAlignment="1">
      <alignment horizontal="center" vertical="center" wrapText="1"/>
    </xf>
    <xf numFmtId="0" fontId="94" fillId="31" borderId="28" xfId="2" applyFont="1" applyBorder="1" applyAlignment="1">
      <alignment horizontal="center" vertical="center" wrapText="1"/>
    </xf>
    <xf numFmtId="0" fontId="94" fillId="31" borderId="27" xfId="2" applyFont="1" applyBorder="1" applyAlignment="1">
      <alignment horizontal="center" vertical="center" wrapText="1"/>
    </xf>
    <xf numFmtId="0" fontId="53" fillId="54" borderId="29" xfId="2" applyFont="1" applyFill="1" applyBorder="1" applyAlignment="1">
      <alignment horizontal="center" vertical="center"/>
    </xf>
    <xf numFmtId="0" fontId="53" fillId="54" borderId="28" xfId="2" applyFont="1" applyFill="1" applyBorder="1" applyAlignment="1">
      <alignment horizontal="center" vertical="center"/>
    </xf>
    <xf numFmtId="0" fontId="53" fillId="54" borderId="27" xfId="2" applyFont="1" applyFill="1" applyBorder="1" applyAlignment="1">
      <alignment horizontal="center" vertical="center"/>
    </xf>
    <xf numFmtId="3" fontId="53" fillId="31" borderId="29" xfId="2" applyNumberFormat="1" applyFont="1" applyBorder="1" applyAlignment="1">
      <alignment horizontal="center" vertical="center"/>
    </xf>
    <xf numFmtId="3" fontId="53" fillId="31" borderId="28" xfId="2" applyNumberFormat="1" applyFont="1" applyBorder="1" applyAlignment="1">
      <alignment horizontal="center" vertical="center"/>
    </xf>
    <xf numFmtId="3" fontId="53" fillId="31" borderId="27" xfId="2" applyNumberFormat="1" applyFont="1" applyBorder="1" applyAlignment="1">
      <alignment horizontal="center" vertical="center"/>
    </xf>
    <xf numFmtId="0" fontId="64" fillId="53" borderId="9" xfId="2" applyFont="1" applyFill="1" applyBorder="1" applyAlignment="1">
      <alignment horizontal="left" vertical="top" wrapText="1"/>
    </xf>
    <xf numFmtId="0" fontId="64" fillId="53" borderId="8" xfId="2" applyFont="1" applyFill="1" applyBorder="1" applyAlignment="1">
      <alignment horizontal="left" vertical="top" wrapText="1"/>
    </xf>
    <xf numFmtId="0" fontId="64" fillId="53" borderId="7" xfId="2" applyFont="1" applyFill="1" applyBorder="1" applyAlignment="1">
      <alignment horizontal="left" vertical="top" wrapText="1"/>
    </xf>
    <xf numFmtId="9" fontId="51" fillId="31" borderId="29" xfId="2" applyNumberFormat="1" applyFont="1" applyBorder="1" applyAlignment="1">
      <alignment horizontal="center" vertical="center"/>
    </xf>
    <xf numFmtId="9" fontId="51" fillId="31" borderId="61" xfId="2" applyNumberFormat="1" applyFont="1" applyBorder="1" applyAlignment="1">
      <alignment horizontal="center" vertical="center"/>
    </xf>
    <xf numFmtId="9" fontId="51" fillId="31" borderId="28" xfId="2" applyNumberFormat="1" applyFont="1" applyBorder="1" applyAlignment="1">
      <alignment horizontal="center" vertical="center"/>
    </xf>
    <xf numFmtId="9" fontId="51" fillId="31" borderId="27" xfId="2" applyNumberFormat="1" applyFont="1" applyBorder="1" applyAlignment="1">
      <alignment horizontal="center" vertical="center"/>
    </xf>
    <xf numFmtId="9" fontId="51" fillId="54" borderId="29" xfId="2" applyNumberFormat="1" applyFont="1" applyFill="1" applyBorder="1" applyAlignment="1">
      <alignment horizontal="center" vertical="center" wrapText="1"/>
    </xf>
    <xf numFmtId="9" fontId="51" fillId="54" borderId="27" xfId="2" applyNumberFormat="1" applyFont="1" applyFill="1" applyBorder="1" applyAlignment="1">
      <alignment horizontal="center" vertical="center" wrapText="1"/>
    </xf>
    <xf numFmtId="9" fontId="51" fillId="54" borderId="29" xfId="2" applyNumberFormat="1" applyFont="1" applyFill="1" applyBorder="1" applyAlignment="1">
      <alignment horizontal="center" vertical="center"/>
    </xf>
    <xf numFmtId="9" fontId="51" fillId="54" borderId="58" xfId="2" applyNumberFormat="1" applyFont="1" applyFill="1" applyBorder="1" applyAlignment="1">
      <alignment horizontal="center" vertical="center"/>
    </xf>
    <xf numFmtId="9" fontId="51" fillId="54" borderId="28" xfId="2" applyNumberFormat="1" applyFont="1" applyFill="1" applyBorder="1" applyAlignment="1">
      <alignment horizontal="center" vertical="center"/>
    </xf>
    <xf numFmtId="9" fontId="51" fillId="54" borderId="27" xfId="2" applyNumberFormat="1" applyFont="1" applyFill="1" applyBorder="1" applyAlignment="1">
      <alignment horizontal="center" vertical="center"/>
    </xf>
    <xf numFmtId="0" fontId="93" fillId="31" borderId="29" xfId="2" applyFont="1" applyBorder="1" applyAlignment="1">
      <alignment horizontal="left" vertical="center" wrapText="1"/>
    </xf>
    <xf numFmtId="0" fontId="93" fillId="31" borderId="28" xfId="2" applyFont="1" applyBorder="1" applyAlignment="1">
      <alignment horizontal="left" vertical="center" wrapText="1"/>
    </xf>
    <xf numFmtId="0" fontId="93" fillId="31" borderId="27" xfId="2" applyFont="1" applyBorder="1" applyAlignment="1">
      <alignment horizontal="left" vertical="center" wrapText="1"/>
    </xf>
    <xf numFmtId="0" fontId="51" fillId="31" borderId="29" xfId="2" applyFont="1" applyBorder="1" applyAlignment="1">
      <alignment horizontal="center" vertical="center"/>
    </xf>
    <xf numFmtId="0" fontId="51" fillId="31" borderId="28" xfId="2" applyFont="1" applyBorder="1" applyAlignment="1">
      <alignment horizontal="center" vertical="center"/>
    </xf>
    <xf numFmtId="0" fontId="51" fillId="31" borderId="27" xfId="2" applyFont="1" applyBorder="1" applyAlignment="1">
      <alignment horizontal="center" vertical="center"/>
    </xf>
    <xf numFmtId="0" fontId="71" fillId="55" borderId="29" xfId="2" applyFont="1" applyFill="1" applyBorder="1" applyAlignment="1">
      <alignment horizontal="center" vertical="center" wrapText="1"/>
    </xf>
    <xf numFmtId="0" fontId="71" fillId="55" borderId="28" xfId="2" applyFont="1" applyFill="1" applyBorder="1" applyAlignment="1">
      <alignment horizontal="center" vertical="center" wrapText="1"/>
    </xf>
    <xf numFmtId="0" fontId="71" fillId="55" borderId="27" xfId="2" applyFont="1" applyFill="1" applyBorder="1" applyAlignment="1">
      <alignment horizontal="center" vertical="center" wrapText="1"/>
    </xf>
    <xf numFmtId="0" fontId="55" fillId="54" borderId="29" xfId="2" applyFont="1" applyFill="1" applyBorder="1" applyAlignment="1">
      <alignment horizontal="center" vertical="center"/>
    </xf>
    <xf numFmtId="0" fontId="55" fillId="31" borderId="29" xfId="2" applyFont="1" applyBorder="1" applyAlignment="1">
      <alignment horizontal="center" vertical="center" wrapText="1"/>
    </xf>
    <xf numFmtId="0" fontId="55" fillId="31" borderId="28" xfId="2" applyFont="1" applyBorder="1" applyAlignment="1">
      <alignment horizontal="center" vertical="center" wrapText="1"/>
    </xf>
    <xf numFmtId="0" fontId="55" fillId="31" borderId="27" xfId="2" applyFont="1" applyBorder="1" applyAlignment="1">
      <alignment horizontal="center" vertical="center" wrapText="1"/>
    </xf>
    <xf numFmtId="0" fontId="71" fillId="31" borderId="29" xfId="2" applyFont="1" applyBorder="1" applyAlignment="1">
      <alignment horizontal="center" vertical="center" wrapText="1"/>
    </xf>
    <xf numFmtId="0" fontId="71" fillId="31" borderId="28" xfId="2" applyFont="1" applyBorder="1" applyAlignment="1">
      <alignment horizontal="center" vertical="center" wrapText="1"/>
    </xf>
    <xf numFmtId="0" fontId="71" fillId="31" borderId="27" xfId="2" applyFont="1" applyBorder="1" applyAlignment="1">
      <alignment horizontal="center" vertical="center" wrapText="1"/>
    </xf>
    <xf numFmtId="0" fontId="70" fillId="31" borderId="29" xfId="2" applyFont="1" applyBorder="1" applyAlignment="1">
      <alignment horizontal="center" vertical="center" wrapText="1"/>
    </xf>
    <xf numFmtId="0" fontId="70" fillId="31" borderId="28" xfId="2" applyFont="1" applyBorder="1" applyAlignment="1">
      <alignment horizontal="center" vertical="center" wrapText="1"/>
    </xf>
    <xf numFmtId="0" fontId="70" fillId="31" borderId="27" xfId="2" applyFont="1" applyBorder="1" applyAlignment="1">
      <alignment horizontal="center" vertical="center" wrapText="1"/>
    </xf>
    <xf numFmtId="0" fontId="70" fillId="54" borderId="29" xfId="2" applyFont="1" applyFill="1" applyBorder="1" applyAlignment="1">
      <alignment horizontal="center" vertical="center" wrapText="1"/>
    </xf>
    <xf numFmtId="0" fontId="70" fillId="54" borderId="27" xfId="2" applyFont="1" applyFill="1" applyBorder="1" applyAlignment="1">
      <alignment horizontal="center" vertical="center" wrapText="1"/>
    </xf>
    <xf numFmtId="0" fontId="68" fillId="31" borderId="29" xfId="2" applyFont="1" applyBorder="1" applyAlignment="1">
      <alignment horizontal="center" vertical="center" wrapText="1"/>
    </xf>
    <xf numFmtId="0" fontId="68" fillId="31" borderId="28" xfId="2" applyFont="1" applyBorder="1" applyAlignment="1">
      <alignment horizontal="center" vertical="center" wrapText="1"/>
    </xf>
    <xf numFmtId="0" fontId="68" fillId="31" borderId="27" xfId="2" applyFont="1" applyBorder="1" applyAlignment="1">
      <alignment horizontal="center" vertical="center" wrapText="1"/>
    </xf>
    <xf numFmtId="0" fontId="55" fillId="54" borderId="27" xfId="2" applyFont="1" applyFill="1" applyBorder="1" applyAlignment="1">
      <alignment horizontal="center" vertical="center" wrapText="1"/>
    </xf>
    <xf numFmtId="0" fontId="69" fillId="55" borderId="29" xfId="2" applyFont="1" applyFill="1" applyBorder="1" applyAlignment="1">
      <alignment horizontal="center" vertical="center"/>
    </xf>
    <xf numFmtId="0" fontId="17" fillId="31" borderId="29" xfId="2" applyFont="1" applyBorder="1" applyAlignment="1">
      <alignment horizontal="center"/>
    </xf>
    <xf numFmtId="0" fontId="17" fillId="31" borderId="28" xfId="2" applyFont="1" applyBorder="1" applyAlignment="1">
      <alignment horizontal="center"/>
    </xf>
    <xf numFmtId="0" fontId="17" fillId="31" borderId="27" xfId="2" applyFont="1" applyBorder="1" applyAlignment="1">
      <alignment horizontal="center"/>
    </xf>
    <xf numFmtId="0" fontId="18" fillId="31" borderId="29" xfId="2" applyFont="1" applyBorder="1" applyAlignment="1">
      <alignment horizontal="center" vertical="center" wrapText="1"/>
    </xf>
    <xf numFmtId="0" fontId="18" fillId="31" borderId="28" xfId="2" applyFont="1" applyBorder="1" applyAlignment="1">
      <alignment horizontal="center" vertical="center" wrapText="1"/>
    </xf>
    <xf numFmtId="0" fontId="18" fillId="31" borderId="27" xfId="2" applyFont="1" applyBorder="1" applyAlignment="1">
      <alignment horizontal="center" vertical="center" wrapText="1"/>
    </xf>
    <xf numFmtId="0" fontId="18" fillId="54" borderId="28" xfId="2" applyFont="1" applyFill="1" applyBorder="1" applyAlignment="1">
      <alignment horizontal="center" vertical="center" wrapText="1"/>
    </xf>
    <xf numFmtId="0" fontId="18" fillId="54" borderId="28" xfId="2" applyFont="1" applyFill="1" applyBorder="1" applyAlignment="1">
      <alignment horizontal="center" vertical="center"/>
    </xf>
    <xf numFmtId="0" fontId="18" fillId="54" borderId="27" xfId="2" applyFont="1" applyFill="1" applyBorder="1" applyAlignment="1">
      <alignment horizontal="center" vertical="center"/>
    </xf>
    <xf numFmtId="0" fontId="18" fillId="55" borderId="32" xfId="2" applyFont="1" applyFill="1" applyBorder="1" applyAlignment="1">
      <alignment horizontal="center" vertical="center" wrapText="1"/>
    </xf>
    <xf numFmtId="0" fontId="18" fillId="55" borderId="26" xfId="2" applyFont="1" applyFill="1" applyBorder="1" applyAlignment="1">
      <alignment horizontal="center" vertical="center" wrapText="1"/>
    </xf>
    <xf numFmtId="0" fontId="18" fillId="54" borderId="29" xfId="2" applyFont="1" applyFill="1" applyBorder="1" applyAlignment="1">
      <alignment horizontal="center" vertical="center" wrapText="1"/>
    </xf>
    <xf numFmtId="0" fontId="18" fillId="54" borderId="27" xfId="2" applyFont="1" applyFill="1" applyBorder="1" applyAlignment="1">
      <alignment horizontal="center" vertical="center" wrapText="1"/>
    </xf>
    <xf numFmtId="0" fontId="18" fillId="55" borderId="29" xfId="2" applyFont="1" applyFill="1" applyBorder="1" applyAlignment="1">
      <alignment horizontal="center" vertical="center" wrapText="1"/>
    </xf>
    <xf numFmtId="0" fontId="18" fillId="55" borderId="28" xfId="2" applyFont="1" applyFill="1" applyBorder="1" applyAlignment="1">
      <alignment horizontal="center" vertical="center" wrapText="1"/>
    </xf>
    <xf numFmtId="0" fontId="18" fillId="55" borderId="27" xfId="2" applyFont="1" applyFill="1" applyBorder="1" applyAlignment="1">
      <alignment horizontal="center" vertical="center" wrapText="1"/>
    </xf>
    <xf numFmtId="0" fontId="18" fillId="54" borderId="29" xfId="2" applyFont="1" applyFill="1" applyBorder="1" applyAlignment="1">
      <alignment horizontal="center" vertical="center"/>
    </xf>
    <xf numFmtId="0" fontId="18" fillId="55" borderId="29" xfId="2" applyFont="1" applyFill="1" applyBorder="1" applyAlignment="1">
      <alignment horizontal="center" vertical="center"/>
    </xf>
    <xf numFmtId="0" fontId="18" fillId="55" borderId="28" xfId="2" applyFont="1" applyFill="1" applyBorder="1" applyAlignment="1">
      <alignment horizontal="center" vertical="center"/>
    </xf>
    <xf numFmtId="0" fontId="18" fillId="55" borderId="27" xfId="2" applyFont="1" applyFill="1" applyBorder="1" applyAlignment="1">
      <alignment horizontal="center" vertical="center"/>
    </xf>
    <xf numFmtId="0" fontId="17" fillId="54" borderId="29" xfId="2" applyFont="1" applyFill="1" applyBorder="1" applyAlignment="1">
      <alignment horizontal="center" vertical="center"/>
    </xf>
    <xf numFmtId="0" fontId="17" fillId="54" borderId="28" xfId="2" applyFont="1" applyFill="1" applyBorder="1" applyAlignment="1">
      <alignment horizontal="center" vertical="center"/>
    </xf>
    <xf numFmtId="0" fontId="17" fillId="54" borderId="27" xfId="2" applyFont="1" applyFill="1" applyBorder="1" applyAlignment="1">
      <alignment horizontal="center" vertical="center"/>
    </xf>
    <xf numFmtId="0" fontId="26" fillId="31" borderId="2" xfId="2" applyFont="1" applyAlignment="1">
      <alignment horizontal="center"/>
    </xf>
    <xf numFmtId="0" fontId="116" fillId="53" borderId="2" xfId="2" applyFont="1" applyFill="1" applyAlignment="1">
      <alignment horizontal="center"/>
    </xf>
    <xf numFmtId="0" fontId="18" fillId="55" borderId="34" xfId="2" applyFont="1" applyFill="1" applyBorder="1" applyAlignment="1">
      <alignment horizontal="center" vertical="center"/>
    </xf>
    <xf numFmtId="49" fontId="18" fillId="55" borderId="29" xfId="2" quotePrefix="1" applyNumberFormat="1" applyFont="1" applyFill="1" applyBorder="1" applyAlignment="1">
      <alignment horizontal="center" vertical="center"/>
    </xf>
    <xf numFmtId="49" fontId="18" fillId="55" borderId="28" xfId="2" applyNumberFormat="1" applyFont="1" applyFill="1" applyBorder="1" applyAlignment="1">
      <alignment horizontal="center" vertical="center"/>
    </xf>
    <xf numFmtId="49" fontId="18" fillId="55" borderId="27" xfId="2" applyNumberFormat="1" applyFont="1" applyFill="1" applyBorder="1" applyAlignment="1">
      <alignment horizontal="center" vertical="center"/>
    </xf>
    <xf numFmtId="0" fontId="17" fillId="54" borderId="29" xfId="2" applyFont="1" applyFill="1" applyBorder="1" applyAlignment="1">
      <alignment horizontal="center" vertical="center" wrapText="1"/>
    </xf>
    <xf numFmtId="0" fontId="17" fillId="54" borderId="28" xfId="2" applyFont="1" applyFill="1" applyBorder="1" applyAlignment="1">
      <alignment horizontal="center" vertical="center" wrapText="1"/>
    </xf>
    <xf numFmtId="0" fontId="17" fillId="54" borderId="27" xfId="2" applyFont="1" applyFill="1" applyBorder="1" applyAlignment="1">
      <alignment horizontal="center" vertical="center" wrapText="1"/>
    </xf>
    <xf numFmtId="0" fontId="18" fillId="54" borderId="29" xfId="2" applyFont="1" applyFill="1" applyBorder="1" applyAlignment="1">
      <alignment horizontal="left" vertical="center" wrapText="1"/>
    </xf>
    <xf numFmtId="0" fontId="18" fillId="54" borderId="28" xfId="2" applyFont="1" applyFill="1" applyBorder="1" applyAlignment="1">
      <alignment horizontal="left" vertical="center"/>
    </xf>
    <xf numFmtId="0" fontId="18" fillId="54" borderId="27" xfId="2" applyFont="1" applyFill="1" applyBorder="1" applyAlignment="1">
      <alignment horizontal="left" vertical="center"/>
    </xf>
    <xf numFmtId="0" fontId="22" fillId="55" borderId="29" xfId="2" applyFont="1" applyFill="1" applyBorder="1" applyAlignment="1">
      <alignment horizontal="center" vertical="center" wrapText="1"/>
    </xf>
    <xf numFmtId="0" fontId="22" fillId="55" borderId="28" xfId="2" applyFont="1" applyFill="1" applyBorder="1" applyAlignment="1">
      <alignment horizontal="center" vertical="center" wrapText="1"/>
    </xf>
    <xf numFmtId="0" fontId="22" fillId="55" borderId="27" xfId="2" applyFont="1" applyFill="1" applyBorder="1" applyAlignment="1">
      <alignment horizontal="center" vertical="center" wrapText="1"/>
    </xf>
    <xf numFmtId="0" fontId="18" fillId="55" borderId="29" xfId="2" applyFont="1" applyFill="1" applyBorder="1" applyAlignment="1">
      <alignment horizontal="left" vertical="center"/>
    </xf>
    <xf numFmtId="0" fontId="18" fillId="55" borderId="28" xfId="2" applyFont="1" applyFill="1" applyBorder="1" applyAlignment="1">
      <alignment horizontal="left" vertical="center"/>
    </xf>
    <xf numFmtId="0" fontId="18" fillId="55" borderId="27" xfId="2" applyFont="1" applyFill="1" applyBorder="1" applyAlignment="1">
      <alignment horizontal="left" vertical="center"/>
    </xf>
    <xf numFmtId="0" fontId="22" fillId="55" borderId="29" xfId="2" applyFont="1" applyFill="1" applyBorder="1" applyAlignment="1">
      <alignment horizontal="left" vertical="center" wrapText="1"/>
    </xf>
    <xf numFmtId="0" fontId="22" fillId="55" borderId="28" xfId="2" applyFont="1" applyFill="1" applyBorder="1" applyAlignment="1">
      <alignment horizontal="left" vertical="center" wrapText="1"/>
    </xf>
    <xf numFmtId="0" fontId="22" fillId="55" borderId="27" xfId="2" applyFont="1" applyFill="1" applyBorder="1" applyAlignment="1">
      <alignment horizontal="left" vertical="center" wrapText="1"/>
    </xf>
    <xf numFmtId="0" fontId="19" fillId="54" borderId="29" xfId="2" applyFont="1" applyFill="1" applyBorder="1" applyAlignment="1">
      <alignment horizontal="center" vertical="center" wrapText="1"/>
    </xf>
    <xf numFmtId="0" fontId="19" fillId="54" borderId="28" xfId="2" applyFont="1" applyFill="1" applyBorder="1" applyAlignment="1">
      <alignment horizontal="center" vertical="center" wrapText="1"/>
    </xf>
    <xf numFmtId="0" fontId="19" fillId="54" borderId="27" xfId="2" applyFont="1" applyFill="1" applyBorder="1" applyAlignment="1">
      <alignment horizontal="center" vertical="center" wrapText="1"/>
    </xf>
    <xf numFmtId="0" fontId="16" fillId="31" borderId="17" xfId="2" applyFont="1" applyBorder="1" applyAlignment="1">
      <alignment horizontal="center" vertical="center" wrapText="1"/>
    </xf>
    <xf numFmtId="0" fontId="16" fillId="31" borderId="14" xfId="2" applyFont="1" applyBorder="1" applyAlignment="1">
      <alignment horizontal="center" vertical="center" wrapText="1"/>
    </xf>
    <xf numFmtId="0" fontId="16" fillId="31" borderId="11" xfId="2" applyFont="1" applyBorder="1" applyAlignment="1">
      <alignment horizontal="center" vertical="center" wrapText="1"/>
    </xf>
    <xf numFmtId="0" fontId="15" fillId="53" borderId="9" xfId="2" applyFont="1" applyFill="1" applyBorder="1" applyAlignment="1">
      <alignment horizontal="left" vertical="top" wrapText="1"/>
    </xf>
    <xf numFmtId="0" fontId="111" fillId="53" borderId="8" xfId="2" applyFont="1" applyFill="1" applyBorder="1" applyAlignment="1">
      <alignment horizontal="left" vertical="top" wrapText="1"/>
    </xf>
    <xf numFmtId="0" fontId="111" fillId="53" borderId="7" xfId="2" applyFont="1" applyFill="1" applyBorder="1" applyAlignment="1">
      <alignment horizontal="left" vertical="top" wrapText="1"/>
    </xf>
    <xf numFmtId="0" fontId="55" fillId="31" borderId="2" xfId="2" applyFont="1" applyAlignment="1">
      <alignment horizontal="left" vertical="top" wrapText="1"/>
    </xf>
    <xf numFmtId="9" fontId="18" fillId="54" borderId="29" xfId="2" applyNumberFormat="1" applyFont="1" applyFill="1" applyBorder="1" applyAlignment="1">
      <alignment horizontal="center" vertical="center"/>
    </xf>
    <xf numFmtId="9" fontId="18" fillId="54" borderId="28" xfId="2" applyNumberFormat="1" applyFont="1" applyFill="1" applyBorder="1" applyAlignment="1">
      <alignment horizontal="center" vertical="center"/>
    </xf>
    <xf numFmtId="9" fontId="18" fillId="54" borderId="27" xfId="2" applyNumberFormat="1" applyFont="1" applyFill="1" applyBorder="1" applyAlignment="1">
      <alignment horizontal="center" vertical="center"/>
    </xf>
    <xf numFmtId="0" fontId="119" fillId="31" borderId="9" xfId="2" applyFont="1" applyBorder="1" applyAlignment="1">
      <alignment horizontal="center"/>
    </xf>
    <xf numFmtId="0" fontId="119" fillId="31" borderId="8" xfId="2" applyFont="1" applyBorder="1" applyAlignment="1">
      <alignment horizontal="center"/>
    </xf>
    <xf numFmtId="0" fontId="119" fillId="31" borderId="7" xfId="2" applyFont="1" applyBorder="1" applyAlignment="1">
      <alignment horizontal="center"/>
    </xf>
    <xf numFmtId="0" fontId="45" fillId="53" borderId="52" xfId="2" applyFont="1" applyFill="1" applyBorder="1" applyAlignment="1">
      <alignment horizontal="center"/>
    </xf>
    <xf numFmtId="0" fontId="45" fillId="53" borderId="51" xfId="2" applyFont="1" applyFill="1" applyBorder="1" applyAlignment="1">
      <alignment horizontal="center"/>
    </xf>
    <xf numFmtId="0" fontId="45" fillId="53" borderId="43" xfId="2" applyFont="1" applyFill="1" applyBorder="1" applyAlignment="1">
      <alignment horizontal="center"/>
    </xf>
    <xf numFmtId="0" fontId="118" fillId="31" borderId="2" xfId="2" applyFont="1" applyAlignment="1">
      <alignment horizontal="center"/>
    </xf>
    <xf numFmtId="0" fontId="38" fillId="31" borderId="29" xfId="2" applyFont="1" applyBorder="1" applyAlignment="1">
      <alignment horizontal="left" vertical="center" wrapText="1"/>
    </xf>
    <xf numFmtId="0" fontId="38" fillId="31" borderId="28" xfId="2" applyFont="1" applyBorder="1" applyAlignment="1">
      <alignment horizontal="left" vertical="center" wrapText="1"/>
    </xf>
    <xf numFmtId="0" fontId="38" fillId="31" borderId="27" xfId="2" applyFont="1" applyBorder="1" applyAlignment="1">
      <alignment horizontal="left" vertical="center" wrapText="1"/>
    </xf>
    <xf numFmtId="0" fontId="41" fillId="55" borderId="28" xfId="2" applyFont="1" applyFill="1" applyBorder="1" applyAlignment="1">
      <alignment horizontal="center" wrapText="1"/>
    </xf>
    <xf numFmtId="0" fontId="41" fillId="55" borderId="28" xfId="2" applyFont="1" applyFill="1" applyBorder="1" applyAlignment="1">
      <alignment horizontal="center"/>
    </xf>
    <xf numFmtId="0" fontId="41" fillId="55" borderId="27" xfId="2" applyFont="1" applyFill="1" applyBorder="1" applyAlignment="1">
      <alignment horizontal="center"/>
    </xf>
    <xf numFmtId="0" fontId="34" fillId="54" borderId="29" xfId="2" applyFont="1" applyFill="1" applyBorder="1" applyAlignment="1">
      <alignment horizontal="center" vertical="center" wrapText="1"/>
    </xf>
    <xf numFmtId="0" fontId="34" fillId="54" borderId="28" xfId="2" applyFont="1" applyFill="1" applyBorder="1" applyAlignment="1">
      <alignment horizontal="center" vertical="center"/>
    </xf>
    <xf numFmtId="0" fontId="34" fillId="54" borderId="27" xfId="2" applyFont="1" applyFill="1" applyBorder="1" applyAlignment="1">
      <alignment horizontal="center" vertical="center"/>
    </xf>
    <xf numFmtId="0" fontId="34" fillId="55" borderId="29" xfId="2" applyFont="1" applyFill="1" applyBorder="1" applyAlignment="1">
      <alignment horizontal="center" vertical="center"/>
    </xf>
    <xf numFmtId="0" fontId="34" fillId="55" borderId="28" xfId="2" applyFont="1" applyFill="1" applyBorder="1" applyAlignment="1">
      <alignment horizontal="center" vertical="center"/>
    </xf>
    <xf numFmtId="0" fontId="34" fillId="55" borderId="27" xfId="2" applyFont="1" applyFill="1" applyBorder="1" applyAlignment="1">
      <alignment horizontal="center" vertical="center"/>
    </xf>
    <xf numFmtId="0" fontId="34" fillId="31" borderId="29" xfId="2" applyFont="1" applyBorder="1" applyAlignment="1">
      <alignment horizontal="center" vertical="center" wrapText="1"/>
    </xf>
    <xf numFmtId="0" fontId="34" fillId="31" borderId="28" xfId="2" applyFont="1" applyBorder="1" applyAlignment="1">
      <alignment horizontal="center" vertical="center" wrapText="1"/>
    </xf>
    <xf numFmtId="0" fontId="34" fillId="31" borderId="27" xfId="2" applyFont="1" applyBorder="1" applyAlignment="1">
      <alignment horizontal="center" vertical="center" wrapText="1"/>
    </xf>
    <xf numFmtId="0" fontId="34" fillId="54" borderId="29" xfId="2" applyFont="1" applyFill="1" applyBorder="1" applyAlignment="1">
      <alignment horizontal="center" vertical="center"/>
    </xf>
    <xf numFmtId="0" fontId="34" fillId="54" borderId="28" xfId="2" applyFont="1" applyFill="1" applyBorder="1" applyAlignment="1">
      <alignment horizontal="center" vertical="center" wrapText="1"/>
    </xf>
    <xf numFmtId="0" fontId="34" fillId="54" borderId="27" xfId="2" applyFont="1" applyFill="1" applyBorder="1" applyAlignment="1">
      <alignment horizontal="center" vertical="center" wrapText="1"/>
    </xf>
    <xf numFmtId="0" fontId="33" fillId="31" borderId="29" xfId="2" applyFont="1" applyBorder="1" applyAlignment="1">
      <alignment horizontal="center" vertical="center"/>
    </xf>
    <xf numFmtId="0" fontId="33" fillId="31" borderId="28" xfId="2" applyFont="1" applyBorder="1" applyAlignment="1">
      <alignment horizontal="center" vertical="center"/>
    </xf>
    <xf numFmtId="0" fontId="33" fillId="31" borderId="27" xfId="2" applyFont="1" applyBorder="1" applyAlignment="1">
      <alignment horizontal="center" vertical="center"/>
    </xf>
    <xf numFmtId="9" fontId="34" fillId="31" borderId="29" xfId="2" applyNumberFormat="1" applyFont="1" applyBorder="1" applyAlignment="1">
      <alignment horizontal="center" vertical="center"/>
    </xf>
    <xf numFmtId="9" fontId="34" fillId="31" borderId="61" xfId="2" applyNumberFormat="1" applyFont="1" applyBorder="1" applyAlignment="1">
      <alignment horizontal="center" vertical="center"/>
    </xf>
    <xf numFmtId="9" fontId="34" fillId="31" borderId="28" xfId="2" applyNumberFormat="1" applyFont="1" applyBorder="1" applyAlignment="1">
      <alignment horizontal="center" vertical="center"/>
    </xf>
    <xf numFmtId="9" fontId="34" fillId="31" borderId="27" xfId="2" applyNumberFormat="1" applyFont="1" applyBorder="1" applyAlignment="1">
      <alignment horizontal="center" vertical="center"/>
    </xf>
    <xf numFmtId="9" fontId="34" fillId="31" borderId="58" xfId="2" applyNumberFormat="1" applyFont="1" applyBorder="1" applyAlignment="1">
      <alignment horizontal="center" vertical="center"/>
    </xf>
    <xf numFmtId="0" fontId="34" fillId="31" borderId="29" xfId="2" applyFont="1" applyBorder="1" applyAlignment="1">
      <alignment horizontal="center" vertical="center"/>
    </xf>
    <xf numFmtId="0" fontId="34" fillId="31" borderId="28" xfId="2" applyFont="1" applyBorder="1" applyAlignment="1">
      <alignment horizontal="center" vertical="center"/>
    </xf>
    <xf numFmtId="0" fontId="34" fillId="31" borderId="27" xfId="2" applyFont="1" applyBorder="1" applyAlignment="1">
      <alignment horizontal="center" vertical="center"/>
    </xf>
    <xf numFmtId="0" fontId="34" fillId="31" borderId="32" xfId="2" applyFont="1" applyBorder="1" applyAlignment="1">
      <alignment horizontal="center" vertical="center" wrapText="1"/>
    </xf>
    <xf numFmtId="0" fontId="34" fillId="31" borderId="26" xfId="2" applyFont="1" applyBorder="1" applyAlignment="1">
      <alignment horizontal="center" vertical="center" wrapText="1"/>
    </xf>
    <xf numFmtId="9" fontId="35" fillId="54" borderId="63" xfId="2" applyNumberFormat="1" applyFont="1" applyFill="1" applyBorder="1" applyAlignment="1">
      <alignment horizontal="center" vertical="center"/>
    </xf>
    <xf numFmtId="9" fontId="35" fillId="54" borderId="61" xfId="2" applyNumberFormat="1" applyFont="1" applyFill="1" applyBorder="1" applyAlignment="1">
      <alignment horizontal="center" vertical="center"/>
    </xf>
    <xf numFmtId="9" fontId="35" fillId="54" borderId="60" xfId="2" applyNumberFormat="1" applyFont="1" applyFill="1" applyBorder="1" applyAlignment="1">
      <alignment horizontal="center" vertical="center"/>
    </xf>
    <xf numFmtId="0" fontId="34" fillId="54" borderId="47" xfId="2" applyFont="1" applyFill="1" applyBorder="1" applyAlignment="1">
      <alignment horizontal="center" vertical="center" wrapText="1"/>
    </xf>
    <xf numFmtId="0" fontId="34" fillId="54" borderId="58" xfId="2" applyFont="1" applyFill="1" applyBorder="1" applyAlignment="1">
      <alignment horizontal="center" vertical="center" wrapText="1"/>
    </xf>
    <xf numFmtId="0" fontId="34" fillId="54" borderId="23" xfId="2" applyFont="1" applyFill="1" applyBorder="1" applyAlignment="1">
      <alignment horizontal="center" vertical="center" wrapText="1"/>
    </xf>
    <xf numFmtId="0" fontId="30" fillId="53" borderId="9" xfId="2" applyFont="1" applyFill="1" applyBorder="1" applyAlignment="1">
      <alignment horizontal="left" vertical="top" wrapText="1"/>
    </xf>
    <xf numFmtId="0" fontId="29" fillId="53" borderId="8" xfId="2" applyFont="1" applyFill="1" applyBorder="1" applyAlignment="1">
      <alignment horizontal="left" vertical="top" wrapText="1"/>
    </xf>
    <xf numFmtId="0" fontId="29" fillId="53" borderId="7" xfId="2" applyFont="1" applyFill="1" applyBorder="1" applyAlignment="1">
      <alignment horizontal="left" vertical="top" wrapText="1"/>
    </xf>
    <xf numFmtId="0" fontId="35" fillId="66" borderId="29" xfId="2" applyFont="1" applyFill="1" applyBorder="1" applyAlignment="1">
      <alignment horizontal="center" vertical="center" wrapText="1"/>
    </xf>
    <xf numFmtId="0" fontId="35" fillId="66" borderId="28" xfId="2" applyFont="1" applyFill="1" applyBorder="1" applyAlignment="1">
      <alignment horizontal="center" vertical="center" wrapText="1"/>
    </xf>
    <xf numFmtId="0" fontId="35" fillId="66" borderId="27" xfId="2" applyFont="1" applyFill="1" applyBorder="1" applyAlignment="1">
      <alignment horizontal="center" vertical="center" wrapText="1"/>
    </xf>
    <xf numFmtId="0" fontId="33" fillId="31" borderId="17" xfId="2" applyFont="1" applyBorder="1" applyAlignment="1">
      <alignment horizontal="center" vertical="center" wrapText="1"/>
    </xf>
    <xf numFmtId="0" fontId="33" fillId="31" borderId="14" xfId="2" applyFont="1" applyBorder="1" applyAlignment="1">
      <alignment horizontal="center" vertical="center" wrapText="1"/>
    </xf>
    <xf numFmtId="0" fontId="33" fillId="31" borderId="11" xfId="2" applyFont="1" applyBorder="1" applyAlignment="1">
      <alignment horizontal="center" vertical="center" wrapText="1"/>
    </xf>
    <xf numFmtId="0" fontId="69" fillId="31" borderId="2" xfId="2" applyFont="1" applyAlignment="1">
      <alignment horizontal="center" vertical="center"/>
    </xf>
    <xf numFmtId="0" fontId="55" fillId="55" borderId="32" xfId="2" applyFont="1" applyFill="1" applyBorder="1" applyAlignment="1">
      <alignment horizontal="left" vertical="center" wrapText="1"/>
    </xf>
    <xf numFmtId="0" fontId="55" fillId="55" borderId="26" xfId="2" applyFont="1" applyFill="1" applyBorder="1" applyAlignment="1">
      <alignment horizontal="left" vertical="center" wrapText="1"/>
    </xf>
    <xf numFmtId="0" fontId="125" fillId="31" borderId="47" xfId="2" applyFont="1" applyBorder="1" applyAlignment="1">
      <alignment horizontal="center" vertical="center" wrapText="1"/>
    </xf>
    <xf numFmtId="0" fontId="125" fillId="31" borderId="58" xfId="2" applyFont="1" applyBorder="1" applyAlignment="1">
      <alignment horizontal="center" vertical="center" wrapText="1"/>
    </xf>
    <xf numFmtId="0" fontId="125" fillId="31" borderId="23" xfId="2" applyFont="1" applyBorder="1" applyAlignment="1">
      <alignment horizontal="center" vertical="center" wrapText="1"/>
    </xf>
    <xf numFmtId="0" fontId="125" fillId="62" borderId="29" xfId="2" applyFont="1" applyFill="1" applyBorder="1" applyAlignment="1">
      <alignment horizontal="center" vertical="center" wrapText="1" indent="2"/>
    </xf>
    <xf numFmtId="0" fontId="125" fillId="62" borderId="28" xfId="2" applyFont="1" applyFill="1" applyBorder="1" applyAlignment="1">
      <alignment horizontal="center" vertical="center" wrapText="1" indent="2"/>
    </xf>
    <xf numFmtId="0" fontId="125" fillId="62" borderId="27" xfId="2" applyFont="1" applyFill="1" applyBorder="1" applyAlignment="1">
      <alignment horizontal="center" vertical="center" wrapText="1" indent="2"/>
    </xf>
    <xf numFmtId="0" fontId="55" fillId="31" borderId="29" xfId="2" applyFont="1" applyBorder="1" applyAlignment="1">
      <alignment horizontal="center" vertical="center"/>
    </xf>
    <xf numFmtId="0" fontId="55" fillId="31" borderId="28" xfId="2" applyFont="1" applyBorder="1" applyAlignment="1">
      <alignment horizontal="center" vertical="center"/>
    </xf>
    <xf numFmtId="0" fontId="55" fillId="31" borderId="27" xfId="2" applyFont="1" applyBorder="1" applyAlignment="1">
      <alignment horizontal="center" vertical="center"/>
    </xf>
    <xf numFmtId="0" fontId="125" fillId="31" borderId="29" xfId="2" applyFont="1" applyBorder="1" applyAlignment="1">
      <alignment horizontal="center" vertical="center" wrapText="1"/>
    </xf>
    <xf numFmtId="0" fontId="125" fillId="31" borderId="28" xfId="2" applyFont="1" applyBorder="1" applyAlignment="1">
      <alignment horizontal="center" vertical="center" wrapText="1"/>
    </xf>
    <xf numFmtId="0" fontId="125" fillId="31" borderId="27" xfId="2" applyFont="1" applyBorder="1" applyAlignment="1">
      <alignment horizontal="center" vertical="center" wrapText="1"/>
    </xf>
    <xf numFmtId="0" fontId="71" fillId="31" borderId="29" xfId="2" applyFont="1" applyBorder="1" applyAlignment="1">
      <alignment horizontal="left" vertical="center" wrapText="1"/>
    </xf>
    <xf numFmtId="0" fontId="71" fillId="31" borderId="28" xfId="2" applyFont="1" applyBorder="1" applyAlignment="1">
      <alignment horizontal="left" vertical="center" wrapText="1"/>
    </xf>
    <xf numFmtId="0" fontId="71" fillId="31" borderId="27" xfId="2" applyFont="1" applyBorder="1" applyAlignment="1">
      <alignment horizontal="left" vertical="center" wrapText="1"/>
    </xf>
    <xf numFmtId="0" fontId="125" fillId="31" borderId="28" xfId="2" applyFont="1" applyBorder="1" applyAlignment="1">
      <alignment horizontal="center" vertical="center"/>
    </xf>
    <xf numFmtId="0" fontId="125" fillId="31" borderId="27" xfId="2" applyFont="1" applyBorder="1" applyAlignment="1">
      <alignment horizontal="center" vertical="center"/>
    </xf>
    <xf numFmtId="0" fontId="125" fillId="31" borderId="29" xfId="2" applyFont="1" applyBorder="1" applyAlignment="1">
      <alignment horizontal="left" vertical="center" wrapText="1"/>
    </xf>
    <xf numFmtId="0" fontId="125" fillId="31" borderId="28" xfId="2" applyFont="1" applyBorder="1" applyAlignment="1">
      <alignment horizontal="left" vertical="center" wrapText="1"/>
    </xf>
    <xf numFmtId="0" fontId="125" fillId="31" borderId="27" xfId="2" applyFont="1" applyBorder="1" applyAlignment="1">
      <alignment horizontal="left" vertical="center" wrapText="1"/>
    </xf>
    <xf numFmtId="0" fontId="125" fillId="31" borderId="29" xfId="2" applyFont="1" applyBorder="1" applyAlignment="1">
      <alignment horizontal="center" vertical="center"/>
    </xf>
    <xf numFmtId="0" fontId="121" fillId="31" borderId="17" xfId="2" applyFont="1" applyBorder="1" applyAlignment="1">
      <alignment horizontal="center" vertical="center" wrapText="1"/>
    </xf>
    <xf numFmtId="0" fontId="121" fillId="31" borderId="14" xfId="2" applyFont="1" applyBorder="1" applyAlignment="1">
      <alignment horizontal="center" vertical="center" wrapText="1"/>
    </xf>
    <xf numFmtId="0" fontId="121" fillId="31" borderId="11" xfId="2" applyFont="1" applyBorder="1" applyAlignment="1">
      <alignment horizontal="center" vertical="center" wrapText="1"/>
    </xf>
    <xf numFmtId="0" fontId="121" fillId="31" borderId="2" xfId="2" applyFont="1" applyAlignment="1">
      <alignment horizontal="center" vertical="center" wrapText="1"/>
    </xf>
    <xf numFmtId="0" fontId="17" fillId="31" borderId="29" xfId="2" applyFont="1" applyBorder="1" applyAlignment="1">
      <alignment horizontal="center" vertical="center"/>
    </xf>
    <xf numFmtId="0" fontId="17" fillId="31" borderId="28" xfId="2" applyFont="1" applyBorder="1" applyAlignment="1">
      <alignment horizontal="center" vertical="center"/>
    </xf>
    <xf numFmtId="0" fontId="17" fillId="31" borderId="27" xfId="2" applyFont="1" applyBorder="1" applyAlignment="1">
      <alignment horizontal="center" vertical="center"/>
    </xf>
    <xf numFmtId="0" fontId="135" fillId="53" borderId="2" xfId="2" applyFont="1" applyFill="1" applyAlignment="1">
      <alignment horizontal="center" vertical="center"/>
    </xf>
    <xf numFmtId="49" fontId="18" fillId="55" borderId="29" xfId="2" applyNumberFormat="1" applyFont="1" applyFill="1" applyBorder="1" applyAlignment="1">
      <alignment horizontal="center" vertical="center"/>
    </xf>
    <xf numFmtId="0" fontId="18" fillId="55" borderId="29" xfId="2" applyFont="1" applyFill="1" applyBorder="1" applyAlignment="1">
      <alignment horizontal="left" vertical="center" wrapText="1"/>
    </xf>
    <xf numFmtId="0" fontId="18" fillId="55" borderId="28" xfId="2" applyFont="1" applyFill="1" applyBorder="1" applyAlignment="1">
      <alignment horizontal="left" vertical="center" wrapText="1"/>
    </xf>
    <xf numFmtId="0" fontId="18" fillId="55" borderId="27" xfId="2" applyFont="1" applyFill="1" applyBorder="1" applyAlignment="1">
      <alignment horizontal="left" vertical="center" wrapText="1"/>
    </xf>
    <xf numFmtId="0" fontId="18" fillId="31" borderId="29" xfId="2" applyFont="1" applyBorder="1" applyAlignment="1">
      <alignment horizontal="left" vertical="center" wrapText="1"/>
    </xf>
    <xf numFmtId="0" fontId="18" fillId="31" borderId="28" xfId="2" applyFont="1" applyBorder="1" applyAlignment="1">
      <alignment horizontal="left" vertical="center" wrapText="1"/>
    </xf>
    <xf numFmtId="0" fontId="18" fillId="31" borderId="27" xfId="2" applyFont="1" applyBorder="1" applyAlignment="1">
      <alignment horizontal="left" vertical="center" wrapText="1"/>
    </xf>
    <xf numFmtId="0" fontId="18" fillId="54" borderId="28" xfId="2" applyFont="1" applyFill="1" applyBorder="1" applyAlignment="1">
      <alignment horizontal="left" vertical="center" wrapText="1"/>
    </xf>
    <xf numFmtId="0" fontId="18" fillId="55" borderId="32" xfId="2" applyFont="1" applyFill="1" applyBorder="1" applyAlignment="1">
      <alignment horizontal="left" vertical="center" wrapText="1"/>
    </xf>
    <xf numFmtId="0" fontId="18" fillId="55" borderId="26" xfId="2" applyFont="1" applyFill="1" applyBorder="1" applyAlignment="1">
      <alignment horizontal="left" vertical="center" wrapText="1"/>
    </xf>
    <xf numFmtId="0" fontId="18" fillId="54" borderId="27" xfId="2" applyFont="1" applyFill="1" applyBorder="1" applyAlignment="1">
      <alignment horizontal="left" vertical="center" wrapText="1"/>
    </xf>
    <xf numFmtId="0" fontId="18" fillId="54" borderId="29" xfId="2" applyFont="1" applyFill="1" applyBorder="1" applyAlignment="1">
      <alignment horizontal="left" vertical="center"/>
    </xf>
    <xf numFmtId="0" fontId="15" fillId="53" borderId="9" xfId="2" applyFont="1" applyFill="1" applyBorder="1" applyAlignment="1">
      <alignment horizontal="left" vertical="center" wrapText="1"/>
    </xf>
    <xf numFmtId="0" fontId="111" fillId="53" borderId="8" xfId="2" applyFont="1" applyFill="1" applyBorder="1" applyAlignment="1">
      <alignment horizontal="left" vertical="center" wrapText="1"/>
    </xf>
    <xf numFmtId="0" fontId="111" fillId="53" borderId="7" xfId="2" applyFont="1" applyFill="1" applyBorder="1" applyAlignment="1">
      <alignment horizontal="left" vertical="center" wrapText="1"/>
    </xf>
    <xf numFmtId="0" fontId="18" fillId="31" borderId="29" xfId="2" applyFont="1" applyBorder="1" applyAlignment="1">
      <alignment horizontal="center" vertical="center"/>
    </xf>
    <xf numFmtId="0" fontId="18" fillId="31" borderId="28" xfId="2" applyFont="1" applyBorder="1" applyAlignment="1">
      <alignment horizontal="center" vertical="center"/>
    </xf>
    <xf numFmtId="0" fontId="18" fillId="31" borderId="27" xfId="2" applyFont="1" applyBorder="1" applyAlignment="1">
      <alignment horizontal="center" vertical="center"/>
    </xf>
    <xf numFmtId="0" fontId="69" fillId="31" borderId="2" xfId="2" applyFont="1" applyAlignment="1">
      <alignment horizontal="left"/>
    </xf>
    <xf numFmtId="0" fontId="153" fillId="55" borderId="34" xfId="2" applyFont="1" applyFill="1" applyBorder="1" applyAlignment="1">
      <alignment horizontal="center" vertical="center"/>
    </xf>
    <xf numFmtId="49" fontId="154" fillId="55" borderId="29" xfId="2" applyNumberFormat="1" applyFont="1" applyFill="1" applyBorder="1" applyAlignment="1">
      <alignment horizontal="center" vertical="center"/>
    </xf>
    <xf numFmtId="49" fontId="154" fillId="55" borderId="28" xfId="2" applyNumberFormat="1" applyFont="1" applyFill="1" applyBorder="1" applyAlignment="1">
      <alignment horizontal="center" vertical="center"/>
    </xf>
    <xf numFmtId="49" fontId="154" fillId="55" borderId="27" xfId="2" applyNumberFormat="1" applyFont="1" applyFill="1" applyBorder="1" applyAlignment="1">
      <alignment horizontal="center" vertical="center"/>
    </xf>
    <xf numFmtId="0" fontId="147" fillId="31" borderId="131" xfId="2" applyFont="1" applyBorder="1" applyAlignment="1">
      <alignment horizontal="center" vertical="center" wrapText="1"/>
    </xf>
    <xf numFmtId="0" fontId="151" fillId="55" borderId="47" xfId="2" applyFont="1" applyFill="1" applyBorder="1" applyAlignment="1">
      <alignment horizontal="center" vertical="center"/>
    </xf>
    <xf numFmtId="0" fontId="151" fillId="55" borderId="58" xfId="2" applyFont="1" applyFill="1" applyBorder="1" applyAlignment="1">
      <alignment horizontal="center" vertical="center"/>
    </xf>
    <xf numFmtId="0" fontId="151" fillId="55" borderId="23" xfId="2" applyFont="1" applyFill="1" applyBorder="1" applyAlignment="1">
      <alignment horizontal="center" vertical="center"/>
    </xf>
    <xf numFmtId="0" fontId="153" fillId="31" borderId="63" xfId="2" applyFont="1" applyBorder="1" applyAlignment="1">
      <alignment horizontal="center" vertical="center" wrapText="1"/>
    </xf>
    <xf numFmtId="0" fontId="153" fillId="31" borderId="61" xfId="2" applyFont="1" applyBorder="1" applyAlignment="1">
      <alignment horizontal="center" vertical="center" wrapText="1"/>
    </xf>
    <xf numFmtId="0" fontId="153" fillId="31" borderId="60" xfId="2" applyFont="1" applyBorder="1" applyAlignment="1">
      <alignment horizontal="center" vertical="center" wrapText="1"/>
    </xf>
    <xf numFmtId="0" fontId="153" fillId="31" borderId="62" xfId="2" applyFont="1" applyBorder="1" applyAlignment="1">
      <alignment horizontal="center" vertical="center" wrapText="1"/>
    </xf>
    <xf numFmtId="0" fontId="153" fillId="31" borderId="2" xfId="2" applyFont="1" applyAlignment="1">
      <alignment horizontal="center" vertical="center" wrapText="1"/>
    </xf>
    <xf numFmtId="0" fontId="153" fillId="31" borderId="31" xfId="2" applyFont="1" applyBorder="1" applyAlignment="1">
      <alignment horizontal="center" vertical="center" wrapText="1"/>
    </xf>
    <xf numFmtId="0" fontId="153" fillId="31" borderId="47" xfId="2" applyFont="1" applyBorder="1" applyAlignment="1">
      <alignment horizontal="center" vertical="center" wrapText="1"/>
    </xf>
    <xf numFmtId="0" fontId="153" fillId="31" borderId="58" xfId="2" applyFont="1" applyBorder="1" applyAlignment="1">
      <alignment horizontal="center" vertical="center" wrapText="1"/>
    </xf>
    <xf numFmtId="0" fontId="153" fillId="31" borderId="23" xfId="2" applyFont="1" applyBorder="1" applyAlignment="1">
      <alignment horizontal="center" vertical="center" wrapText="1"/>
    </xf>
    <xf numFmtId="0" fontId="153" fillId="54" borderId="29" xfId="2" applyFont="1" applyFill="1" applyBorder="1" applyAlignment="1">
      <alignment horizontal="center" vertical="center" wrapText="1"/>
    </xf>
    <xf numFmtId="0" fontId="153" fillId="54" borderId="28" xfId="2" applyFont="1" applyFill="1" applyBorder="1" applyAlignment="1">
      <alignment horizontal="center" vertical="center" wrapText="1"/>
    </xf>
    <xf numFmtId="0" fontId="153" fillId="54" borderId="27" xfId="2" applyFont="1" applyFill="1" applyBorder="1" applyAlignment="1">
      <alignment horizontal="center" vertical="center" wrapText="1"/>
    </xf>
    <xf numFmtId="0" fontId="68" fillId="54" borderId="29" xfId="2" applyFont="1" applyFill="1" applyBorder="1" applyAlignment="1">
      <alignment horizontal="center" vertical="center" wrapText="1"/>
    </xf>
    <xf numFmtId="0" fontId="68" fillId="54" borderId="28" xfId="2" applyFont="1" applyFill="1" applyBorder="1" applyAlignment="1">
      <alignment horizontal="center" vertical="center" wrapText="1"/>
    </xf>
    <xf numFmtId="0" fontId="68" fillId="54" borderId="27" xfId="2" applyFont="1" applyFill="1" applyBorder="1" applyAlignment="1">
      <alignment horizontal="center" vertical="center" wrapText="1"/>
    </xf>
    <xf numFmtId="0" fontId="55" fillId="55" borderId="63" xfId="2" applyFont="1" applyFill="1" applyBorder="1" applyAlignment="1">
      <alignment horizontal="center" vertical="center" wrapText="1"/>
    </xf>
    <xf numFmtId="0" fontId="148" fillId="31" borderId="115" xfId="2" applyFont="1" applyBorder="1" applyAlignment="1">
      <alignment horizontal="center" vertical="center" wrapText="1"/>
    </xf>
    <xf numFmtId="3" fontId="23" fillId="53" borderId="15" xfId="2" applyNumberFormat="1" applyFont="1" applyFill="1" applyBorder="1" applyAlignment="1">
      <alignment horizontal="center" vertical="center"/>
    </xf>
    <xf numFmtId="0" fontId="148" fillId="31" borderId="29" xfId="2" applyFont="1" applyBorder="1" applyAlignment="1">
      <alignment horizontal="center" vertical="center" wrapText="1"/>
    </xf>
    <xf numFmtId="0" fontId="148" fillId="31" borderId="28" xfId="2" applyFont="1" applyBorder="1" applyAlignment="1">
      <alignment horizontal="center" vertical="center" wrapText="1"/>
    </xf>
    <xf numFmtId="0" fontId="148" fillId="31" borderId="27" xfId="2" applyFont="1" applyBorder="1" applyAlignment="1">
      <alignment horizontal="center" vertical="center" wrapText="1"/>
    </xf>
    <xf numFmtId="0" fontId="23" fillId="53" borderId="29" xfId="2" applyFont="1" applyFill="1" applyBorder="1" applyAlignment="1">
      <alignment horizontal="center" vertical="center"/>
    </xf>
    <xf numFmtId="0" fontId="23" fillId="53" borderId="28" xfId="2" applyFont="1" applyFill="1" applyBorder="1" applyAlignment="1">
      <alignment horizontal="center" vertical="center"/>
    </xf>
    <xf numFmtId="0" fontId="23" fillId="53" borderId="27" xfId="2" applyFont="1" applyFill="1" applyBorder="1" applyAlignment="1">
      <alignment horizontal="center" vertical="center"/>
    </xf>
    <xf numFmtId="0" fontId="150" fillId="31" borderId="29" xfId="2" applyFont="1" applyBorder="1" applyAlignment="1">
      <alignment horizontal="center" vertical="center" wrapText="1"/>
    </xf>
    <xf numFmtId="0" fontId="150" fillId="31" borderId="28" xfId="2" applyFont="1" applyBorder="1" applyAlignment="1">
      <alignment horizontal="center" vertical="center" wrapText="1"/>
    </xf>
    <xf numFmtId="0" fontId="150" fillId="31" borderId="27" xfId="2" applyFont="1" applyBorder="1" applyAlignment="1">
      <alignment horizontal="center" vertical="center" wrapText="1"/>
    </xf>
    <xf numFmtId="0" fontId="147" fillId="31" borderId="29" xfId="2" applyFont="1" applyBorder="1" applyAlignment="1">
      <alignment horizontal="center" vertical="center"/>
    </xf>
    <xf numFmtId="0" fontId="147" fillId="31" borderId="28" xfId="2" applyFont="1" applyBorder="1" applyAlignment="1">
      <alignment horizontal="center" vertical="center"/>
    </xf>
    <xf numFmtId="0" fontId="147" fillId="31" borderId="27" xfId="2" applyFont="1" applyBorder="1" applyAlignment="1">
      <alignment horizontal="center" vertical="center"/>
    </xf>
    <xf numFmtId="0" fontId="150" fillId="55" borderId="29" xfId="2" applyFont="1" applyFill="1" applyBorder="1" applyAlignment="1">
      <alignment horizontal="center" vertical="center" wrapText="1"/>
    </xf>
    <xf numFmtId="0" fontId="150" fillId="55" borderId="28" xfId="2" applyFont="1" applyFill="1" applyBorder="1" applyAlignment="1">
      <alignment horizontal="center" vertical="center" wrapText="1"/>
    </xf>
    <xf numFmtId="0" fontId="150" fillId="55" borderId="27" xfId="2" applyFont="1" applyFill="1" applyBorder="1" applyAlignment="1">
      <alignment horizontal="center" vertical="center" wrapText="1"/>
    </xf>
    <xf numFmtId="0" fontId="69" fillId="54" borderId="136" xfId="2" applyFont="1" applyFill="1" applyBorder="1" applyAlignment="1">
      <alignment horizontal="center" vertical="center"/>
    </xf>
    <xf numFmtId="0" fontId="69" fillId="54" borderId="135" xfId="2" applyFont="1" applyFill="1" applyBorder="1" applyAlignment="1">
      <alignment horizontal="center" vertical="center"/>
    </xf>
    <xf numFmtId="0" fontId="69" fillId="54" borderId="134" xfId="2" applyFont="1" applyFill="1" applyBorder="1" applyAlignment="1">
      <alignment horizontal="center" vertical="center"/>
    </xf>
    <xf numFmtId="9" fontId="23" fillId="31" borderId="121" xfId="2" applyNumberFormat="1" applyFont="1" applyBorder="1" applyAlignment="1">
      <alignment horizontal="center" vertical="center" wrapText="1"/>
    </xf>
    <xf numFmtId="9" fontId="23" fillId="31" borderId="120" xfId="2" applyNumberFormat="1" applyFont="1" applyBorder="1" applyAlignment="1">
      <alignment horizontal="center" vertical="center" wrapText="1"/>
    </xf>
    <xf numFmtId="9" fontId="23" fillId="31" borderId="133" xfId="2" applyNumberFormat="1" applyFont="1" applyBorder="1" applyAlignment="1">
      <alignment horizontal="center" vertical="center" wrapText="1"/>
    </xf>
    <xf numFmtId="0" fontId="144" fillId="53" borderId="124" xfId="2" applyFont="1" applyFill="1" applyBorder="1" applyAlignment="1">
      <alignment horizontal="center" vertical="center" wrapText="1"/>
    </xf>
    <xf numFmtId="0" fontId="144" fillId="53" borderId="123" xfId="2" applyFont="1" applyFill="1" applyBorder="1" applyAlignment="1">
      <alignment horizontal="center" vertical="center" wrapText="1"/>
    </xf>
    <xf numFmtId="0" fontId="142" fillId="55" borderId="58" xfId="2" applyFont="1" applyFill="1" applyBorder="1" applyAlignment="1">
      <alignment horizontal="center" vertical="center" wrapText="1"/>
    </xf>
    <xf numFmtId="0" fontId="142" fillId="55" borderId="23" xfId="2" applyFont="1" applyFill="1" applyBorder="1" applyAlignment="1">
      <alignment horizontal="center" vertical="center" wrapText="1"/>
    </xf>
    <xf numFmtId="0" fontId="142" fillId="31" borderId="29" xfId="2" applyFont="1" applyBorder="1" applyAlignment="1">
      <alignment horizontal="center" vertical="center"/>
    </xf>
    <xf numFmtId="0" fontId="142" fillId="31" borderId="28" xfId="2" applyFont="1" applyBorder="1" applyAlignment="1">
      <alignment horizontal="center" vertical="center"/>
    </xf>
    <xf numFmtId="0" fontId="142" fillId="31" borderId="27" xfId="2" applyFont="1" applyBorder="1" applyAlignment="1">
      <alignment horizontal="center" vertical="center"/>
    </xf>
    <xf numFmtId="0" fontId="69" fillId="54" borderId="129" xfId="2" applyFont="1" applyFill="1" applyBorder="1" applyAlignment="1">
      <alignment horizontal="center" vertical="center"/>
    </xf>
    <xf numFmtId="0" fontId="69" fillId="54" borderId="128" xfId="2" applyFont="1" applyFill="1" applyBorder="1" applyAlignment="1">
      <alignment horizontal="center" vertical="center"/>
    </xf>
    <xf numFmtId="0" fontId="69" fillId="54" borderId="127" xfId="2" applyFont="1" applyFill="1" applyBorder="1" applyAlignment="1">
      <alignment horizontal="center" vertical="center"/>
    </xf>
    <xf numFmtId="9" fontId="23" fillId="31" borderId="124" xfId="2" applyNumberFormat="1" applyFont="1" applyBorder="1" applyAlignment="1">
      <alignment horizontal="center" vertical="center" wrapText="1"/>
    </xf>
    <xf numFmtId="9" fontId="23" fillId="31" borderId="126" xfId="2" applyNumberFormat="1" applyFont="1" applyBorder="1" applyAlignment="1">
      <alignment horizontal="center" vertical="center" wrapText="1"/>
    </xf>
    <xf numFmtId="9" fontId="23" fillId="31" borderId="123" xfId="2" applyNumberFormat="1" applyFont="1" applyBorder="1" applyAlignment="1">
      <alignment horizontal="center" vertical="center" wrapText="1"/>
    </xf>
    <xf numFmtId="9" fontId="148" fillId="54" borderId="124" xfId="2" applyNumberFormat="1" applyFont="1" applyFill="1" applyBorder="1" applyAlignment="1">
      <alignment horizontal="center" vertical="center" wrapText="1"/>
    </xf>
    <xf numFmtId="9" fontId="148" fillId="54" borderId="123" xfId="2" applyNumberFormat="1" applyFont="1" applyFill="1" applyBorder="1" applyAlignment="1">
      <alignment horizontal="center" vertical="center" wrapText="1"/>
    </xf>
    <xf numFmtId="0" fontId="150" fillId="31" borderId="47" xfId="2" applyFont="1" applyBorder="1" applyAlignment="1">
      <alignment horizontal="center" vertical="center" wrapText="1"/>
    </xf>
    <xf numFmtId="0" fontId="150" fillId="31" borderId="58" xfId="2" applyFont="1" applyBorder="1" applyAlignment="1">
      <alignment horizontal="center" vertical="center" wrapText="1"/>
    </xf>
    <xf numFmtId="0" fontId="150" fillId="31" borderId="122" xfId="2" applyFont="1" applyBorder="1" applyAlignment="1">
      <alignment horizontal="center" vertical="center" wrapText="1"/>
    </xf>
    <xf numFmtId="0" fontId="147" fillId="55" borderId="29" xfId="2" applyFont="1" applyFill="1" applyBorder="1" applyAlignment="1">
      <alignment horizontal="center" vertical="center"/>
    </xf>
    <xf numFmtId="0" fontId="147" fillId="55" borderId="28" xfId="2" applyFont="1" applyFill="1" applyBorder="1" applyAlignment="1">
      <alignment horizontal="center" vertical="center"/>
    </xf>
    <xf numFmtId="0" fontId="147" fillId="55" borderId="27" xfId="2" applyFont="1" applyFill="1" applyBorder="1" applyAlignment="1">
      <alignment horizontal="center" vertical="center"/>
    </xf>
    <xf numFmtId="9" fontId="23" fillId="31" borderId="119" xfId="2" applyNumberFormat="1" applyFont="1" applyBorder="1" applyAlignment="1">
      <alignment horizontal="center" vertical="center" wrapText="1"/>
    </xf>
    <xf numFmtId="0" fontId="148" fillId="54" borderId="117" xfId="2" applyFont="1" applyFill="1" applyBorder="1" applyAlignment="1">
      <alignment horizontal="center" vertical="center" wrapText="1"/>
    </xf>
    <xf numFmtId="0" fontId="148" fillId="54" borderId="116" xfId="2" applyFont="1" applyFill="1" applyBorder="1" applyAlignment="1">
      <alignment horizontal="center" vertical="center" wrapText="1"/>
    </xf>
    <xf numFmtId="0" fontId="150" fillId="31" borderId="106" xfId="2" applyFont="1" applyBorder="1" applyAlignment="1">
      <alignment horizontal="center" wrapText="1"/>
    </xf>
    <xf numFmtId="0" fontId="150" fillId="31" borderId="107" xfId="2" applyFont="1" applyBorder="1" applyAlignment="1">
      <alignment horizontal="center" wrapText="1"/>
    </xf>
    <xf numFmtId="0" fontId="150" fillId="31" borderId="105" xfId="2" applyFont="1" applyBorder="1" applyAlignment="1">
      <alignment horizontal="center" wrapText="1"/>
    </xf>
    <xf numFmtId="0" fontId="147" fillId="55" borderId="47" xfId="2" applyFont="1" applyFill="1" applyBorder="1" applyAlignment="1">
      <alignment horizontal="center" vertical="center"/>
    </xf>
    <xf numFmtId="0" fontId="147" fillId="55" borderId="58" xfId="2" applyFont="1" applyFill="1" applyBorder="1" applyAlignment="1">
      <alignment horizontal="center" vertical="center"/>
    </xf>
    <xf numFmtId="0" fontId="147" fillId="55" borderId="23" xfId="2" applyFont="1" applyFill="1" applyBorder="1" applyAlignment="1">
      <alignment horizontal="center" vertical="center"/>
    </xf>
    <xf numFmtId="9" fontId="23" fillId="31" borderId="102" xfId="2" applyNumberFormat="1" applyFont="1" applyBorder="1" applyAlignment="1">
      <alignment horizontal="center" vertical="center" wrapText="1"/>
    </xf>
    <xf numFmtId="9" fontId="23" fillId="31" borderId="101" xfId="2" applyNumberFormat="1" applyFont="1" applyBorder="1" applyAlignment="1">
      <alignment horizontal="center" vertical="center" wrapText="1"/>
    </xf>
    <xf numFmtId="9" fontId="23" fillId="31" borderId="100" xfId="2" applyNumberFormat="1" applyFont="1" applyBorder="1" applyAlignment="1">
      <alignment horizontal="center" vertical="center" wrapText="1"/>
    </xf>
    <xf numFmtId="0" fontId="148" fillId="54" borderId="104" xfId="2" applyFont="1" applyFill="1" applyBorder="1" applyAlignment="1">
      <alignment horizontal="center" vertical="center" wrapText="1"/>
    </xf>
    <xf numFmtId="0" fontId="148" fillId="54" borderId="103" xfId="2" applyFont="1" applyFill="1" applyBorder="1" applyAlignment="1">
      <alignment horizontal="center" vertical="center" wrapText="1"/>
    </xf>
    <xf numFmtId="0" fontId="147" fillId="31" borderId="47" xfId="2" applyFont="1" applyBorder="1" applyAlignment="1">
      <alignment horizontal="center" vertical="center" wrapText="1"/>
    </xf>
    <xf numFmtId="0" fontId="147" fillId="31" borderId="58" xfId="2" applyFont="1" applyBorder="1" applyAlignment="1">
      <alignment horizontal="center" vertical="center" wrapText="1"/>
    </xf>
    <xf numFmtId="0" fontId="147" fillId="31" borderId="23" xfId="2" applyFont="1" applyBorder="1" applyAlignment="1">
      <alignment horizontal="center" vertical="center" wrapText="1"/>
    </xf>
    <xf numFmtId="0" fontId="148" fillId="54" borderId="114" xfId="2" applyFont="1" applyFill="1" applyBorder="1" applyAlignment="1">
      <alignment horizontal="center" vertical="center" wrapText="1"/>
    </xf>
    <xf numFmtId="0" fontId="148" fillId="54" borderId="113" xfId="2" applyFont="1" applyFill="1" applyBorder="1" applyAlignment="1">
      <alignment horizontal="center" vertical="center" wrapText="1"/>
    </xf>
    <xf numFmtId="0" fontId="147" fillId="31" borderId="106" xfId="2" applyFont="1" applyBorder="1" applyAlignment="1">
      <alignment horizontal="center" vertical="center" wrapText="1"/>
    </xf>
    <xf numFmtId="0" fontId="147" fillId="31" borderId="107" xfId="2" applyFont="1" applyBorder="1" applyAlignment="1">
      <alignment horizontal="center" vertical="center" wrapText="1"/>
    </xf>
    <xf numFmtId="0" fontId="147" fillId="31" borderId="105" xfId="2" applyFont="1" applyBorder="1" applyAlignment="1">
      <alignment horizontal="center" vertical="center" wrapText="1"/>
    </xf>
    <xf numFmtId="0" fontId="55" fillId="55" borderId="106" xfId="2" applyFont="1" applyFill="1" applyBorder="1" applyAlignment="1">
      <alignment horizontal="center" vertical="center" wrapText="1"/>
    </xf>
    <xf numFmtId="0" fontId="55" fillId="55" borderId="107" xfId="2" applyFont="1" applyFill="1" applyBorder="1" applyAlignment="1">
      <alignment horizontal="center" vertical="center" wrapText="1"/>
    </xf>
    <xf numFmtId="0" fontId="55" fillId="55" borderId="105" xfId="2" applyFont="1" applyFill="1" applyBorder="1" applyAlignment="1">
      <alignment horizontal="center" vertical="center" wrapText="1"/>
    </xf>
    <xf numFmtId="0" fontId="148" fillId="62" borderId="106" xfId="2" applyFont="1" applyFill="1" applyBorder="1" applyAlignment="1">
      <alignment horizontal="center" vertical="center" wrapText="1"/>
    </xf>
    <xf numFmtId="0" fontId="148" fillId="62" borderId="111" xfId="2" applyFont="1" applyFill="1" applyBorder="1" applyAlignment="1">
      <alignment horizontal="center" vertical="center" wrapText="1"/>
    </xf>
    <xf numFmtId="0" fontId="148" fillId="54" borderId="106" xfId="2" applyFont="1" applyFill="1" applyBorder="1" applyAlignment="1">
      <alignment horizontal="center" vertical="center" wrapText="1"/>
    </xf>
    <xf numFmtId="0" fontId="148" fillId="54" borderId="105" xfId="2" applyFont="1" applyFill="1" applyBorder="1" applyAlignment="1">
      <alignment horizontal="center" vertical="center" wrapText="1"/>
    </xf>
    <xf numFmtId="9" fontId="23" fillId="55" borderId="102" xfId="2" applyNumberFormat="1" applyFont="1" applyFill="1" applyBorder="1" applyAlignment="1">
      <alignment horizontal="center" vertical="center" wrapText="1"/>
    </xf>
    <xf numFmtId="9" fontId="23" fillId="55" borderId="101" xfId="2" applyNumberFormat="1" applyFont="1" applyFill="1" applyBorder="1" applyAlignment="1">
      <alignment horizontal="center" vertical="center" wrapText="1"/>
    </xf>
    <xf numFmtId="9" fontId="23" fillId="55" borderId="100" xfId="2" applyNumberFormat="1" applyFont="1" applyFill="1" applyBorder="1" applyAlignment="1">
      <alignment horizontal="center" vertical="center" wrapText="1"/>
    </xf>
    <xf numFmtId="0" fontId="148" fillId="55" borderId="109" xfId="2" applyFont="1" applyFill="1" applyBorder="1" applyAlignment="1">
      <alignment horizontal="center" vertical="center" wrapText="1"/>
    </xf>
    <xf numFmtId="0" fontId="148" fillId="55" borderId="108" xfId="2" applyFont="1" applyFill="1" applyBorder="1" applyAlignment="1">
      <alignment horizontal="center" vertical="center" wrapText="1"/>
    </xf>
    <xf numFmtId="0" fontId="143" fillId="55" borderId="106" xfId="2" applyFont="1" applyFill="1" applyBorder="1" applyAlignment="1">
      <alignment horizontal="center" vertical="center" wrapText="1"/>
    </xf>
    <xf numFmtId="0" fontId="143" fillId="55" borderId="107" xfId="2" applyFont="1" applyFill="1" applyBorder="1" applyAlignment="1">
      <alignment horizontal="center" vertical="center" wrapText="1"/>
    </xf>
    <xf numFmtId="0" fontId="143" fillId="55" borderId="105" xfId="2" applyFont="1" applyFill="1" applyBorder="1" applyAlignment="1">
      <alignment horizontal="center" vertical="center" wrapText="1"/>
    </xf>
    <xf numFmtId="0" fontId="69" fillId="55" borderId="29" xfId="2" applyFont="1" applyFill="1" applyBorder="1" applyAlignment="1">
      <alignment horizontal="center" vertical="center" wrapText="1"/>
    </xf>
    <xf numFmtId="0" fontId="69" fillId="55" borderId="28" xfId="2" applyFont="1" applyFill="1" applyBorder="1" applyAlignment="1">
      <alignment horizontal="center" vertical="center" wrapText="1"/>
    </xf>
    <xf numFmtId="0" fontId="69" fillId="55" borderId="27" xfId="2" applyFont="1" applyFill="1" applyBorder="1" applyAlignment="1">
      <alignment horizontal="center" vertical="center" wrapText="1"/>
    </xf>
    <xf numFmtId="0" fontId="148" fillId="55" borderId="106" xfId="2" applyFont="1" applyFill="1" applyBorder="1" applyAlignment="1">
      <alignment horizontal="center" vertical="center" wrapText="1"/>
    </xf>
    <xf numFmtId="0" fontId="148" fillId="55" borderId="105" xfId="2" applyFont="1" applyFill="1" applyBorder="1" applyAlignment="1">
      <alignment horizontal="center" vertical="center" wrapText="1"/>
    </xf>
    <xf numFmtId="0" fontId="143" fillId="55" borderId="47" xfId="2" applyFont="1" applyFill="1" applyBorder="1" applyAlignment="1">
      <alignment horizontal="center" vertical="center" wrapText="1"/>
    </xf>
    <xf numFmtId="0" fontId="143" fillId="55" borderId="58" xfId="2" applyFont="1" applyFill="1" applyBorder="1" applyAlignment="1">
      <alignment horizontal="center" vertical="center" wrapText="1"/>
    </xf>
    <xf numFmtId="0" fontId="143" fillId="55" borderId="23" xfId="2" applyFont="1" applyFill="1" applyBorder="1" applyAlignment="1">
      <alignment horizontal="center" vertical="center" wrapText="1"/>
    </xf>
    <xf numFmtId="0" fontId="145" fillId="55" borderId="104" xfId="2" applyFont="1" applyFill="1" applyBorder="1" applyAlignment="1">
      <alignment horizontal="center" vertical="center" wrapText="1"/>
    </xf>
    <xf numFmtId="0" fontId="145" fillId="55" borderId="103" xfId="2" applyFont="1" applyFill="1" applyBorder="1" applyAlignment="1">
      <alignment horizontal="center" vertical="center" wrapText="1"/>
    </xf>
    <xf numFmtId="0" fontId="142" fillId="55" borderId="29" xfId="2" applyFont="1" applyFill="1" applyBorder="1" applyAlignment="1">
      <alignment horizontal="center" vertical="center" wrapText="1"/>
    </xf>
    <xf numFmtId="0" fontId="142" fillId="55" borderId="28" xfId="2" applyFont="1" applyFill="1" applyBorder="1" applyAlignment="1">
      <alignment horizontal="center" vertical="center" wrapText="1"/>
    </xf>
    <xf numFmtId="0" fontId="142" fillId="55" borderId="47" xfId="2" applyFont="1" applyFill="1" applyBorder="1" applyAlignment="1">
      <alignment horizontal="center" vertical="center"/>
    </xf>
    <xf numFmtId="0" fontId="142" fillId="55" borderId="58" xfId="2" applyFont="1" applyFill="1" applyBorder="1" applyAlignment="1">
      <alignment horizontal="center" vertical="center"/>
    </xf>
    <xf numFmtId="0" fontId="142" fillId="55" borderId="23" xfId="2" applyFont="1" applyFill="1" applyBorder="1" applyAlignment="1">
      <alignment horizontal="center" vertical="center"/>
    </xf>
    <xf numFmtId="9" fontId="69" fillId="55" borderId="29" xfId="2" applyNumberFormat="1" applyFont="1" applyFill="1" applyBorder="1" applyAlignment="1">
      <alignment horizontal="center" vertical="center"/>
    </xf>
    <xf numFmtId="0" fontId="142" fillId="55" borderId="29" xfId="2" applyFont="1" applyFill="1" applyBorder="1" applyAlignment="1">
      <alignment horizontal="center" vertical="center"/>
    </xf>
    <xf numFmtId="0" fontId="142" fillId="55" borderId="28" xfId="2" applyFont="1" applyFill="1" applyBorder="1" applyAlignment="1">
      <alignment horizontal="center" vertical="center"/>
    </xf>
    <xf numFmtId="0" fontId="142" fillId="55" borderId="27" xfId="2" applyFont="1" applyFill="1" applyBorder="1" applyAlignment="1">
      <alignment horizontal="center" vertical="center"/>
    </xf>
    <xf numFmtId="9" fontId="23" fillId="55" borderId="98" xfId="2" applyNumberFormat="1" applyFont="1" applyFill="1" applyBorder="1" applyAlignment="1">
      <alignment horizontal="center" vertical="center" wrapText="1"/>
    </xf>
    <xf numFmtId="9" fontId="23" fillId="55" borderId="97" xfId="2" applyNumberFormat="1" applyFont="1" applyFill="1" applyBorder="1" applyAlignment="1">
      <alignment horizontal="center" vertical="center" wrapText="1"/>
    </xf>
    <xf numFmtId="9" fontId="23" fillId="55" borderId="96" xfId="2" applyNumberFormat="1" applyFont="1" applyFill="1" applyBorder="1" applyAlignment="1">
      <alignment horizontal="center" vertical="center" wrapText="1"/>
    </xf>
    <xf numFmtId="0" fontId="144" fillId="55" borderId="94" xfId="2" applyFont="1" applyFill="1" applyBorder="1" applyAlignment="1">
      <alignment horizontal="center" vertical="center" wrapText="1"/>
    </xf>
    <xf numFmtId="0" fontId="144" fillId="55" borderId="7" xfId="2" applyFont="1" applyFill="1" applyBorder="1" applyAlignment="1">
      <alignment horizontal="center" vertical="center" wrapText="1"/>
    </xf>
    <xf numFmtId="0" fontId="68" fillId="55" borderId="17" xfId="2" applyFont="1" applyFill="1" applyBorder="1" applyAlignment="1">
      <alignment horizontal="center" vertical="center" wrapText="1"/>
    </xf>
    <xf numFmtId="0" fontId="68" fillId="55" borderId="14" xfId="2" applyFont="1" applyFill="1" applyBorder="1" applyAlignment="1">
      <alignment horizontal="center" vertical="center" wrapText="1"/>
    </xf>
    <xf numFmtId="0" fontId="68" fillId="55" borderId="11" xfId="2" applyFont="1" applyFill="1" applyBorder="1" applyAlignment="1">
      <alignment horizontal="center" vertical="center" wrapText="1"/>
    </xf>
    <xf numFmtId="0" fontId="138" fillId="53" borderId="9" xfId="2" applyFont="1" applyFill="1" applyBorder="1" applyAlignment="1">
      <alignment horizontal="left" vertical="top" wrapText="1"/>
    </xf>
    <xf numFmtId="0" fontId="137" fillId="53" borderId="8" xfId="2" applyFont="1" applyFill="1" applyBorder="1" applyAlignment="1">
      <alignment horizontal="left" vertical="top" wrapText="1"/>
    </xf>
    <xf numFmtId="0" fontId="137" fillId="53" borderId="7" xfId="2" applyFont="1" applyFill="1" applyBorder="1" applyAlignment="1">
      <alignment horizontal="left" vertical="top" wrapText="1"/>
    </xf>
    <xf numFmtId="0" fontId="44" fillId="55" borderId="63" xfId="2" applyFont="1" applyFill="1" applyBorder="1" applyAlignment="1">
      <alignment horizontal="left" vertical="center" wrapText="1"/>
    </xf>
    <xf numFmtId="0" fontId="44" fillId="55" borderId="61" xfId="2" applyFont="1" applyFill="1" applyBorder="1" applyAlignment="1">
      <alignment horizontal="left" vertical="center" wrapText="1"/>
    </xf>
    <xf numFmtId="0" fontId="44" fillId="55" borderId="60" xfId="2" applyFont="1" applyFill="1" applyBorder="1" applyAlignment="1">
      <alignment horizontal="left" vertical="center" wrapText="1"/>
    </xf>
    <xf numFmtId="0" fontId="44" fillId="55" borderId="62" xfId="2" applyFont="1" applyFill="1" applyBorder="1" applyAlignment="1">
      <alignment horizontal="left" vertical="center" wrapText="1"/>
    </xf>
    <xf numFmtId="0" fontId="44" fillId="55" borderId="2" xfId="2" applyFont="1" applyFill="1" applyAlignment="1">
      <alignment horizontal="left" vertical="center" wrapText="1"/>
    </xf>
    <xf numFmtId="0" fontId="44" fillId="55" borderId="31" xfId="2" applyFont="1" applyFill="1" applyBorder="1" applyAlignment="1">
      <alignment horizontal="left" vertical="center" wrapText="1"/>
    </xf>
    <xf numFmtId="0" fontId="44" fillId="55" borderId="47" xfId="2" applyFont="1" applyFill="1" applyBorder="1" applyAlignment="1">
      <alignment horizontal="left" vertical="center" wrapText="1"/>
    </xf>
    <xf numFmtId="0" fontId="44" fillId="55" borderId="58" xfId="2" applyFont="1" applyFill="1" applyBorder="1" applyAlignment="1">
      <alignment horizontal="left" vertical="center" wrapText="1"/>
    </xf>
    <xf numFmtId="0" fontId="44" fillId="55" borderId="23" xfId="2" applyFont="1" applyFill="1" applyBorder="1" applyAlignment="1">
      <alignment horizontal="left" vertical="center" wrapText="1"/>
    </xf>
    <xf numFmtId="0" fontId="161" fillId="55" borderId="2" xfId="2" applyFont="1" applyFill="1" applyAlignment="1">
      <alignment horizontal="center"/>
    </xf>
    <xf numFmtId="49" fontId="44" fillId="55" borderId="29" xfId="2" applyNumberFormat="1" applyFont="1" applyFill="1" applyBorder="1" applyAlignment="1">
      <alignment horizontal="center" vertical="center"/>
    </xf>
    <xf numFmtId="49" fontId="44" fillId="55" borderId="28" xfId="2" applyNumberFormat="1" applyFont="1" applyFill="1" applyBorder="1" applyAlignment="1">
      <alignment horizontal="center" vertical="center"/>
    </xf>
    <xf numFmtId="49" fontId="44" fillId="55" borderId="27" xfId="2" applyNumberFormat="1" applyFont="1" applyFill="1" applyBorder="1" applyAlignment="1">
      <alignment horizontal="center" vertical="center"/>
    </xf>
    <xf numFmtId="0" fontId="44" fillId="55" borderId="29" xfId="2" applyFont="1" applyFill="1" applyBorder="1" applyAlignment="1">
      <alignment horizontal="center" vertical="center" wrapText="1"/>
    </xf>
    <xf numFmtId="0" fontId="44" fillId="55" borderId="28" xfId="2" applyFont="1" applyFill="1" applyBorder="1" applyAlignment="1">
      <alignment horizontal="center" vertical="center" wrapText="1"/>
    </xf>
    <xf numFmtId="0" fontId="44" fillId="55" borderId="27" xfId="2" applyFont="1" applyFill="1" applyBorder="1" applyAlignment="1">
      <alignment horizontal="center" vertical="center" wrapText="1"/>
    </xf>
    <xf numFmtId="0" fontId="50" fillId="55" borderId="29" xfId="2" applyFont="1" applyFill="1" applyBorder="1" applyAlignment="1">
      <alignment horizontal="center"/>
    </xf>
    <xf numFmtId="0" fontId="50" fillId="55" borderId="28" xfId="2" applyFont="1" applyFill="1" applyBorder="1" applyAlignment="1">
      <alignment horizontal="center"/>
    </xf>
    <xf numFmtId="0" fontId="50" fillId="55" borderId="27" xfId="2" applyFont="1" applyFill="1" applyBorder="1" applyAlignment="1">
      <alignment horizontal="center"/>
    </xf>
    <xf numFmtId="0" fontId="44" fillId="55" borderId="32" xfId="2" applyFont="1" applyFill="1" applyBorder="1" applyAlignment="1">
      <alignment horizontal="center" vertical="center" wrapText="1"/>
    </xf>
    <xf numFmtId="0" fontId="44" fillId="55" borderId="26" xfId="2" applyFont="1" applyFill="1" applyBorder="1" applyAlignment="1">
      <alignment horizontal="center" vertical="center" wrapText="1"/>
    </xf>
    <xf numFmtId="0" fontId="44" fillId="55" borderId="28" xfId="2" applyFont="1" applyFill="1" applyBorder="1" applyAlignment="1">
      <alignment horizontal="left" vertical="center" wrapText="1"/>
    </xf>
    <xf numFmtId="0" fontId="44" fillId="55" borderId="28" xfId="2" applyFont="1" applyFill="1" applyBorder="1" applyAlignment="1">
      <alignment horizontal="left" vertical="center"/>
    </xf>
    <xf numFmtId="0" fontId="44" fillId="55" borderId="27" xfId="2" applyFont="1" applyFill="1" applyBorder="1" applyAlignment="1">
      <alignment horizontal="left" vertical="center"/>
    </xf>
    <xf numFmtId="0" fontId="44" fillId="55" borderId="29" xfId="2" applyFont="1" applyFill="1" applyBorder="1" applyAlignment="1">
      <alignment horizontal="left" vertical="center" wrapText="1"/>
    </xf>
    <xf numFmtId="0" fontId="44" fillId="55" borderId="27" xfId="2" applyFont="1" applyFill="1" applyBorder="1" applyAlignment="1">
      <alignment horizontal="left" vertical="center" wrapText="1"/>
    </xf>
    <xf numFmtId="0" fontId="50" fillId="55" borderId="29" xfId="2" applyFont="1" applyFill="1" applyBorder="1" applyAlignment="1">
      <alignment horizontal="center" vertical="center"/>
    </xf>
    <xf numFmtId="0" fontId="50" fillId="55" borderId="28" xfId="2" applyFont="1" applyFill="1" applyBorder="1" applyAlignment="1">
      <alignment horizontal="center" vertical="center"/>
    </xf>
    <xf numFmtId="0" fontId="50" fillId="55" borderId="27" xfId="2" applyFont="1" applyFill="1" applyBorder="1" applyAlignment="1">
      <alignment horizontal="center" vertical="center"/>
    </xf>
    <xf numFmtId="0" fontId="44" fillId="55" borderId="28" xfId="2" applyFont="1" applyFill="1" applyBorder="1" applyAlignment="1">
      <alignment horizontal="center" vertical="center"/>
    </xf>
    <xf numFmtId="0" fontId="44" fillId="55" borderId="27" xfId="2" applyFont="1" applyFill="1" applyBorder="1" applyAlignment="1">
      <alignment horizontal="center" vertical="center"/>
    </xf>
    <xf numFmtId="0" fontId="44" fillId="55" borderId="29" xfId="2" applyFont="1" applyFill="1" applyBorder="1" applyAlignment="1">
      <alignment horizontal="center" vertical="center"/>
    </xf>
    <xf numFmtId="0" fontId="50" fillId="55" borderId="29" xfId="2" applyFont="1" applyFill="1" applyBorder="1" applyAlignment="1">
      <alignment horizontal="center" vertical="center" wrapText="1"/>
    </xf>
    <xf numFmtId="0" fontId="50" fillId="55" borderId="28" xfId="2" applyFont="1" applyFill="1" applyBorder="1" applyAlignment="1">
      <alignment horizontal="center" vertical="center" wrapText="1"/>
    </xf>
    <xf numFmtId="0" fontId="50" fillId="55" borderId="27" xfId="2" applyFont="1" applyFill="1" applyBorder="1" applyAlignment="1">
      <alignment horizontal="center" vertical="center" wrapText="1"/>
    </xf>
    <xf numFmtId="0" fontId="43" fillId="53" borderId="56" xfId="2" applyFont="1" applyFill="1" applyBorder="1" applyAlignment="1">
      <alignment horizontal="left" vertical="top" wrapText="1"/>
    </xf>
    <xf numFmtId="0" fontId="43" fillId="53" borderId="55" xfId="2" applyFont="1" applyFill="1" applyBorder="1" applyAlignment="1">
      <alignment horizontal="left" vertical="top" wrapText="1"/>
    </xf>
    <xf numFmtId="0" fontId="43" fillId="53" borderId="54" xfId="2" applyFont="1" applyFill="1" applyBorder="1" applyAlignment="1">
      <alignment horizontal="left" vertical="top" wrapText="1"/>
    </xf>
    <xf numFmtId="0" fontId="43" fillId="53" borderId="53" xfId="2" applyFont="1" applyFill="1" applyBorder="1" applyAlignment="1">
      <alignment horizontal="left" vertical="top" wrapText="1"/>
    </xf>
    <xf numFmtId="0" fontId="43" fillId="53" borderId="2" xfId="2" applyFont="1" applyFill="1" applyAlignment="1">
      <alignment horizontal="left" vertical="top" wrapText="1"/>
    </xf>
    <xf numFmtId="0" fontId="43" fillId="53" borderId="30" xfId="2" applyFont="1" applyFill="1" applyBorder="1" applyAlignment="1">
      <alignment horizontal="left" vertical="top" wrapText="1"/>
    </xf>
    <xf numFmtId="0" fontId="43" fillId="53" borderId="52" xfId="2" applyFont="1" applyFill="1" applyBorder="1" applyAlignment="1">
      <alignment horizontal="left" vertical="top" wrapText="1"/>
    </xf>
    <xf numFmtId="0" fontId="43" fillId="53" borderId="51" xfId="2" applyFont="1" applyFill="1" applyBorder="1" applyAlignment="1">
      <alignment horizontal="left" vertical="top" wrapText="1"/>
    </xf>
    <xf numFmtId="0" fontId="43" fillId="53" borderId="43" xfId="2" applyFont="1" applyFill="1" applyBorder="1" applyAlignment="1">
      <alignment horizontal="left" vertical="top" wrapText="1"/>
    </xf>
    <xf numFmtId="9" fontId="44" fillId="55" borderId="29" xfId="2" applyNumberFormat="1" applyFont="1" applyFill="1" applyBorder="1" applyAlignment="1">
      <alignment horizontal="center" vertical="center"/>
    </xf>
    <xf numFmtId="9" fontId="44" fillId="55" borderId="58" xfId="2" applyNumberFormat="1" applyFont="1" applyFill="1" applyBorder="1" applyAlignment="1">
      <alignment horizontal="center" vertical="center"/>
    </xf>
    <xf numFmtId="9" fontId="44" fillId="55" borderId="28" xfId="2" applyNumberFormat="1" applyFont="1" applyFill="1" applyBorder="1" applyAlignment="1">
      <alignment horizontal="center" vertical="center"/>
    </xf>
    <xf numFmtId="9" fontId="44" fillId="55" borderId="27" xfId="2" applyNumberFormat="1" applyFont="1" applyFill="1" applyBorder="1" applyAlignment="1">
      <alignment horizontal="center" vertical="center"/>
    </xf>
    <xf numFmtId="9" fontId="50" fillId="55" borderId="29" xfId="2" applyNumberFormat="1" applyFont="1" applyFill="1" applyBorder="1" applyAlignment="1">
      <alignment horizontal="center" vertical="center"/>
    </xf>
    <xf numFmtId="9" fontId="50" fillId="55" borderId="61" xfId="2" applyNumberFormat="1" applyFont="1" applyFill="1" applyBorder="1" applyAlignment="1">
      <alignment horizontal="center" vertical="center"/>
    </xf>
    <xf numFmtId="9" fontId="50" fillId="55" borderId="28" xfId="2" applyNumberFormat="1" applyFont="1" applyFill="1" applyBorder="1" applyAlignment="1">
      <alignment horizontal="center" vertical="center"/>
    </xf>
    <xf numFmtId="9" fontId="50" fillId="55" borderId="27" xfId="2" applyNumberFormat="1" applyFont="1" applyFill="1" applyBorder="1" applyAlignment="1">
      <alignment horizontal="center" vertical="center"/>
    </xf>
    <xf numFmtId="0" fontId="156" fillId="53" borderId="9" xfId="2" applyFont="1" applyFill="1" applyBorder="1" applyAlignment="1">
      <alignment horizontal="left" vertical="top" wrapText="1"/>
    </xf>
    <xf numFmtId="0" fontId="155" fillId="53" borderId="8" xfId="2" applyFont="1" applyFill="1" applyBorder="1" applyAlignment="1">
      <alignment horizontal="left" vertical="top" wrapText="1"/>
    </xf>
    <xf numFmtId="0" fontId="155" fillId="53" borderId="7" xfId="2" applyFont="1" applyFill="1" applyBorder="1" applyAlignment="1">
      <alignment horizontal="left" vertical="top" wrapText="1"/>
    </xf>
    <xf numFmtId="0" fontId="50" fillId="55" borderId="17" xfId="2" applyFont="1" applyFill="1" applyBorder="1" applyAlignment="1">
      <alignment horizontal="center" vertical="center" wrapText="1"/>
    </xf>
    <xf numFmtId="0" fontId="50" fillId="55" borderId="14" xfId="2" applyFont="1" applyFill="1" applyBorder="1" applyAlignment="1">
      <alignment horizontal="center" vertical="center" wrapText="1"/>
    </xf>
    <xf numFmtId="0" fontId="50" fillId="55" borderId="11" xfId="2" applyFont="1" applyFill="1" applyBorder="1" applyAlignment="1">
      <alignment horizontal="center" vertical="center" wrapText="1"/>
    </xf>
    <xf numFmtId="0" fontId="17" fillId="31" borderId="2" xfId="2" applyFont="1" applyAlignment="1">
      <alignment horizontal="center"/>
    </xf>
    <xf numFmtId="0" fontId="19" fillId="53" borderId="2" xfId="2" applyFont="1" applyFill="1" applyAlignment="1">
      <alignment horizontal="center"/>
    </xf>
    <xf numFmtId="0" fontId="18" fillId="31" borderId="63" xfId="2" applyFont="1" applyBorder="1" applyAlignment="1">
      <alignment horizontal="left" vertical="center" wrapText="1"/>
    </xf>
    <xf numFmtId="0" fontId="18" fillId="31" borderId="61" xfId="2" applyFont="1" applyBorder="1" applyAlignment="1">
      <alignment horizontal="left" vertical="center" wrapText="1"/>
    </xf>
    <xf numFmtId="0" fontId="18" fillId="31" borderId="60" xfId="2" applyFont="1" applyBorder="1" applyAlignment="1">
      <alignment horizontal="left" vertical="center" wrapText="1"/>
    </xf>
    <xf numFmtId="0" fontId="18" fillId="31" borderId="62" xfId="2" applyFont="1" applyBorder="1" applyAlignment="1">
      <alignment horizontal="left" vertical="center" wrapText="1"/>
    </xf>
    <xf numFmtId="0" fontId="18" fillId="31" borderId="2" xfId="2" applyFont="1" applyAlignment="1">
      <alignment horizontal="left" vertical="center" wrapText="1"/>
    </xf>
    <xf numFmtId="0" fontId="18" fillId="31" borderId="31" xfId="2" applyFont="1" applyBorder="1" applyAlignment="1">
      <alignment horizontal="left" vertical="center" wrapText="1"/>
    </xf>
    <xf numFmtId="0" fontId="18" fillId="31" borderId="47" xfId="2" applyFont="1" applyBorder="1" applyAlignment="1">
      <alignment horizontal="left" vertical="center" wrapText="1"/>
    </xf>
    <xf numFmtId="0" fontId="18" fillId="31" borderId="58" xfId="2" applyFont="1" applyBorder="1" applyAlignment="1">
      <alignment horizontal="left" vertical="center" wrapText="1"/>
    </xf>
    <xf numFmtId="0" fontId="18" fillId="31" borderId="23" xfId="2" applyFont="1" applyBorder="1" applyAlignment="1">
      <alignment horizontal="left" vertical="center" wrapText="1"/>
    </xf>
    <xf numFmtId="9" fontId="18" fillId="54" borderId="58" xfId="2" applyNumberFormat="1" applyFont="1" applyFill="1" applyBorder="1" applyAlignment="1">
      <alignment horizontal="center" vertical="center"/>
    </xf>
    <xf numFmtId="9" fontId="18" fillId="54" borderId="29" xfId="2" applyNumberFormat="1" applyFont="1" applyFill="1" applyBorder="1" applyAlignment="1">
      <alignment horizontal="center" vertical="center" wrapText="1"/>
    </xf>
    <xf numFmtId="9" fontId="18" fillId="54" borderId="28" xfId="2" applyNumberFormat="1" applyFont="1" applyFill="1" applyBorder="1" applyAlignment="1">
      <alignment horizontal="center" vertical="center" wrapText="1"/>
    </xf>
    <xf numFmtId="9" fontId="18" fillId="54" borderId="27" xfId="2" applyNumberFormat="1" applyFont="1" applyFill="1" applyBorder="1" applyAlignment="1">
      <alignment horizontal="center" vertical="center" wrapText="1"/>
    </xf>
    <xf numFmtId="9" fontId="17" fillId="54" borderId="29" xfId="2" applyNumberFormat="1" applyFont="1" applyFill="1" applyBorder="1" applyAlignment="1">
      <alignment horizontal="center" vertical="center"/>
    </xf>
    <xf numFmtId="9" fontId="17" fillId="54" borderId="28" xfId="2" applyNumberFormat="1" applyFont="1" applyFill="1" applyBorder="1" applyAlignment="1">
      <alignment horizontal="center" vertical="center"/>
    </xf>
    <xf numFmtId="9" fontId="17" fillId="54" borderId="27" xfId="2" applyNumberFormat="1" applyFont="1" applyFill="1" applyBorder="1" applyAlignment="1">
      <alignment horizontal="center" vertical="center"/>
    </xf>
    <xf numFmtId="0" fontId="16" fillId="31" borderId="17" xfId="2" applyFont="1" applyBorder="1" applyAlignment="1">
      <alignment horizontal="left" vertical="center" wrapText="1"/>
    </xf>
    <xf numFmtId="0" fontId="16" fillId="31" borderId="14" xfId="2" applyFont="1" applyBorder="1" applyAlignment="1">
      <alignment horizontal="left" vertical="center" wrapText="1"/>
    </xf>
    <xf numFmtId="0" fontId="16" fillId="31" borderId="11" xfId="2" applyFont="1" applyBorder="1" applyAlignment="1">
      <alignment horizontal="left" vertical="center" wrapText="1"/>
    </xf>
    <xf numFmtId="0" fontId="21" fillId="53" borderId="9" xfId="2" applyFont="1" applyFill="1" applyBorder="1" applyAlignment="1">
      <alignment horizontal="left" vertical="top" wrapText="1"/>
    </xf>
    <xf numFmtId="0" fontId="20" fillId="53" borderId="8" xfId="2" applyFont="1" applyFill="1" applyBorder="1" applyAlignment="1">
      <alignment horizontal="left" vertical="top" wrapText="1"/>
    </xf>
    <xf numFmtId="0" fontId="20" fillId="53" borderId="7" xfId="2" applyFont="1" applyFill="1" applyBorder="1" applyAlignment="1">
      <alignment horizontal="left" vertical="top" wrapText="1"/>
    </xf>
    <xf numFmtId="0" fontId="18" fillId="55" borderId="32" xfId="2" applyFont="1" applyFill="1" applyBorder="1" applyAlignment="1">
      <alignment vertical="center" wrapText="1"/>
    </xf>
    <xf numFmtId="0" fontId="18" fillId="55" borderId="59" xfId="2" applyFont="1" applyFill="1" applyBorder="1" applyAlignment="1">
      <alignment vertical="center" wrapText="1"/>
    </xf>
    <xf numFmtId="0" fontId="18" fillId="55" borderId="26" xfId="2" applyFont="1" applyFill="1" applyBorder="1" applyAlignment="1">
      <alignment vertical="center" wrapText="1"/>
    </xf>
    <xf numFmtId="0" fontId="18" fillId="55" borderId="63" xfId="2" applyFont="1" applyFill="1" applyBorder="1" applyAlignment="1">
      <alignment horizontal="center" vertical="center"/>
    </xf>
    <xf numFmtId="0" fontId="18" fillId="55" borderId="61" xfId="2" applyFont="1" applyFill="1" applyBorder="1" applyAlignment="1">
      <alignment horizontal="center" vertical="center"/>
    </xf>
    <xf numFmtId="0" fontId="18" fillId="55" borderId="60" xfId="2" applyFont="1" applyFill="1" applyBorder="1" applyAlignment="1">
      <alignment horizontal="center" vertical="center"/>
    </xf>
    <xf numFmtId="0" fontId="18" fillId="55" borderId="62" xfId="2" applyFont="1" applyFill="1" applyBorder="1" applyAlignment="1">
      <alignment horizontal="center" vertical="center"/>
    </xf>
    <xf numFmtId="0" fontId="18" fillId="55" borderId="2" xfId="2" applyFont="1" applyFill="1" applyAlignment="1">
      <alignment horizontal="center" vertical="center"/>
    </xf>
    <xf numFmtId="0" fontId="18" fillId="55" borderId="31" xfId="2" applyFont="1" applyFill="1" applyBorder="1" applyAlignment="1">
      <alignment horizontal="center" vertical="center"/>
    </xf>
    <xf numFmtId="0" fontId="18" fillId="55" borderId="47" xfId="2" applyFont="1" applyFill="1" applyBorder="1" applyAlignment="1">
      <alignment horizontal="center" vertical="center"/>
    </xf>
    <xf numFmtId="0" fontId="18" fillId="55" borderId="58" xfId="2" applyFont="1" applyFill="1" applyBorder="1" applyAlignment="1">
      <alignment horizontal="center" vertical="center"/>
    </xf>
    <xf numFmtId="0" fontId="18" fillId="55" borderId="23" xfId="2" applyFont="1" applyFill="1" applyBorder="1" applyAlignment="1">
      <alignment horizontal="center" vertical="center"/>
    </xf>
    <xf numFmtId="9" fontId="18" fillId="54" borderId="61" xfId="2" applyNumberFormat="1" applyFont="1" applyFill="1" applyBorder="1" applyAlignment="1">
      <alignment horizontal="center" vertical="center"/>
    </xf>
    <xf numFmtId="0" fontId="18" fillId="55" borderId="58" xfId="2" applyFont="1" applyFill="1" applyBorder="1" applyAlignment="1">
      <alignment horizontal="center" vertical="center" wrapText="1"/>
    </xf>
    <xf numFmtId="0" fontId="52" fillId="55" borderId="29" xfId="2" applyFont="1" applyFill="1" applyBorder="1" applyAlignment="1">
      <alignment horizontal="center" vertical="center" wrapText="1"/>
    </xf>
    <xf numFmtId="0" fontId="52" fillId="55" borderId="28" xfId="2" applyFont="1" applyFill="1" applyBorder="1" applyAlignment="1">
      <alignment horizontal="center" vertical="center" wrapText="1"/>
    </xf>
    <xf numFmtId="0" fontId="52" fillId="55" borderId="27" xfId="2" applyFont="1" applyFill="1" applyBorder="1" applyAlignment="1">
      <alignment horizontal="center" vertical="center" wrapText="1"/>
    </xf>
    <xf numFmtId="0" fontId="168" fillId="55" borderId="34" xfId="2" applyFont="1" applyFill="1" applyBorder="1" applyAlignment="1">
      <alignment horizontal="center" vertical="center"/>
    </xf>
    <xf numFmtId="49" fontId="168" fillId="55" borderId="29" xfId="2" applyNumberFormat="1" applyFont="1" applyFill="1" applyBorder="1" applyAlignment="1">
      <alignment horizontal="center" vertical="center"/>
    </xf>
    <xf numFmtId="49" fontId="168" fillId="55" borderId="28" xfId="2" applyNumberFormat="1" applyFont="1" applyFill="1" applyBorder="1" applyAlignment="1">
      <alignment horizontal="center" vertical="center"/>
    </xf>
    <xf numFmtId="49" fontId="168" fillId="55" borderId="27" xfId="2" applyNumberFormat="1" applyFont="1" applyFill="1" applyBorder="1" applyAlignment="1">
      <alignment horizontal="center" vertical="center"/>
    </xf>
    <xf numFmtId="0" fontId="50" fillId="31" borderId="29" xfId="2" applyFont="1" applyBorder="1" applyAlignment="1">
      <alignment horizontal="center"/>
    </xf>
    <xf numFmtId="0" fontId="50" fillId="31" borderId="28" xfId="2" applyFont="1" applyBorder="1" applyAlignment="1">
      <alignment horizontal="center"/>
    </xf>
    <xf numFmtId="0" fontId="50" fillId="31" borderId="27" xfId="2" applyFont="1" applyBorder="1" applyAlignment="1">
      <alignment horizontal="center"/>
    </xf>
    <xf numFmtId="0" fontId="44" fillId="31" borderId="29" xfId="2" applyFont="1" applyBorder="1" applyAlignment="1">
      <alignment horizontal="center" vertical="center" wrapText="1"/>
    </xf>
    <xf numFmtId="0" fontId="44" fillId="31" borderId="28" xfId="2" applyFont="1" applyBorder="1" applyAlignment="1">
      <alignment horizontal="center" vertical="center" wrapText="1"/>
    </xf>
    <xf numFmtId="0" fontId="44" fillId="31" borderId="27" xfId="2" applyFont="1" applyBorder="1" applyAlignment="1">
      <alignment horizontal="center" vertical="center" wrapText="1"/>
    </xf>
    <xf numFmtId="0" fontId="89" fillId="54" borderId="29" xfId="2" applyFont="1" applyFill="1" applyBorder="1" applyAlignment="1">
      <alignment horizontal="center" vertical="center" wrapText="1"/>
    </xf>
    <xf numFmtId="0" fontId="89" fillId="54" borderId="28" xfId="2" applyFont="1" applyFill="1" applyBorder="1" applyAlignment="1">
      <alignment horizontal="center" vertical="center" wrapText="1"/>
    </xf>
    <xf numFmtId="0" fontId="89" fillId="54" borderId="27" xfId="2" applyFont="1" applyFill="1" applyBorder="1" applyAlignment="1">
      <alignment horizontal="center" vertical="center" wrapText="1"/>
    </xf>
    <xf numFmtId="0" fontId="52" fillId="55" borderId="32" xfId="2" applyFont="1" applyFill="1" applyBorder="1" applyAlignment="1">
      <alignment horizontal="center" vertical="center" wrapText="1"/>
    </xf>
    <xf numFmtId="0" fontId="52" fillId="55" borderId="26" xfId="2" applyFont="1" applyFill="1" applyBorder="1" applyAlignment="1">
      <alignment horizontal="center" vertical="center" wrapText="1"/>
    </xf>
    <xf numFmtId="0" fontId="51" fillId="54" borderId="29" xfId="2" applyFont="1" applyFill="1" applyBorder="1" applyAlignment="1">
      <alignment horizontal="center" vertical="center" wrapText="1"/>
    </xf>
    <xf numFmtId="0" fontId="51" fillId="54" borderId="28" xfId="2" applyFont="1" applyFill="1" applyBorder="1" applyAlignment="1">
      <alignment horizontal="center" vertical="center" wrapText="1"/>
    </xf>
    <xf numFmtId="0" fontId="51" fillId="54" borderId="27" xfId="2" applyFont="1" applyFill="1" applyBorder="1" applyAlignment="1">
      <alignment horizontal="center" vertical="center" wrapText="1"/>
    </xf>
    <xf numFmtId="0" fontId="57" fillId="54" borderId="29" xfId="2" applyFont="1" applyFill="1" applyBorder="1" applyAlignment="1">
      <alignment horizontal="center" vertical="center" wrapText="1"/>
    </xf>
    <xf numFmtId="0" fontId="57" fillId="54" borderId="28" xfId="2" applyFont="1" applyFill="1" applyBorder="1" applyAlignment="1">
      <alignment horizontal="center" vertical="center" wrapText="1"/>
    </xf>
    <xf numFmtId="0" fontId="57" fillId="54" borderId="27" xfId="2" applyFont="1" applyFill="1" applyBorder="1" applyAlignment="1">
      <alignment horizontal="center" vertical="center" wrapText="1"/>
    </xf>
    <xf numFmtId="0" fontId="50" fillId="54" borderId="29" xfId="2" applyFont="1" applyFill="1" applyBorder="1" applyAlignment="1">
      <alignment horizontal="center" vertical="center"/>
    </xf>
    <xf numFmtId="0" fontId="50" fillId="54" borderId="28" xfId="2" applyFont="1" applyFill="1" applyBorder="1" applyAlignment="1">
      <alignment horizontal="center" vertical="center"/>
    </xf>
    <xf numFmtId="0" fontId="50" fillId="54" borderId="27" xfId="2" applyFont="1" applyFill="1" applyBorder="1" applyAlignment="1">
      <alignment horizontal="center" vertical="center"/>
    </xf>
    <xf numFmtId="0" fontId="52" fillId="54" borderId="29" xfId="2" applyFont="1" applyFill="1" applyBorder="1" applyAlignment="1">
      <alignment horizontal="center" vertical="center" wrapText="1"/>
    </xf>
    <xf numFmtId="0" fontId="52" fillId="54" borderId="28" xfId="2" applyFont="1" applyFill="1" applyBorder="1" applyAlignment="1">
      <alignment horizontal="center" vertical="center"/>
    </xf>
    <xf numFmtId="0" fontId="52" fillId="54" borderId="27" xfId="2" applyFont="1" applyFill="1" applyBorder="1" applyAlignment="1">
      <alignment horizontal="center" vertical="center"/>
    </xf>
    <xf numFmtId="0" fontId="52" fillId="55" borderId="29" xfId="2" applyFont="1" applyFill="1" applyBorder="1" applyAlignment="1">
      <alignment horizontal="center" vertical="center"/>
    </xf>
    <xf numFmtId="0" fontId="52" fillId="55" borderId="28" xfId="2" applyFont="1" applyFill="1" applyBorder="1" applyAlignment="1">
      <alignment horizontal="center" vertical="center"/>
    </xf>
    <xf numFmtId="0" fontId="52" fillId="55" borderId="27" xfId="2" applyFont="1" applyFill="1" applyBorder="1" applyAlignment="1">
      <alignment horizontal="center" vertical="center"/>
    </xf>
    <xf numFmtId="0" fontId="52" fillId="54" borderId="29" xfId="2" applyFont="1" applyFill="1" applyBorder="1" applyAlignment="1">
      <alignment horizontal="center" vertical="center"/>
    </xf>
    <xf numFmtId="9" fontId="52" fillId="54" borderId="29" xfId="2" applyNumberFormat="1" applyFont="1" applyFill="1" applyBorder="1" applyAlignment="1">
      <alignment horizontal="center" vertical="center"/>
    </xf>
    <xf numFmtId="9" fontId="52" fillId="54" borderId="58" xfId="2" applyNumberFormat="1" applyFont="1" applyFill="1" applyBorder="1" applyAlignment="1">
      <alignment horizontal="center" vertical="center"/>
    </xf>
    <xf numFmtId="9" fontId="52" fillId="54" borderId="28" xfId="2" applyNumberFormat="1" applyFont="1" applyFill="1" applyBorder="1" applyAlignment="1">
      <alignment horizontal="center" vertical="center"/>
    </xf>
    <xf numFmtId="9" fontId="52" fillId="54" borderId="27" xfId="2" applyNumberFormat="1" applyFont="1" applyFill="1" applyBorder="1" applyAlignment="1">
      <alignment horizontal="center" vertical="center"/>
    </xf>
    <xf numFmtId="9" fontId="53" fillId="54" borderId="29" xfId="2" applyNumberFormat="1" applyFont="1" applyFill="1" applyBorder="1" applyAlignment="1">
      <alignment horizontal="center" vertical="center"/>
    </xf>
    <xf numFmtId="9" fontId="53" fillId="54" borderId="61" xfId="2" applyNumberFormat="1" applyFont="1" applyFill="1" applyBorder="1" applyAlignment="1">
      <alignment horizontal="center" vertical="center"/>
    </xf>
    <xf numFmtId="9" fontId="53" fillId="54" borderId="28" xfId="2" applyNumberFormat="1" applyFont="1" applyFill="1" applyBorder="1" applyAlignment="1">
      <alignment horizontal="center" vertical="center"/>
    </xf>
    <xf numFmtId="9" fontId="53" fillId="54" borderId="27" xfId="2" applyNumberFormat="1" applyFont="1" applyFill="1" applyBorder="1" applyAlignment="1">
      <alignment horizontal="center" vertical="center"/>
    </xf>
    <xf numFmtId="9" fontId="57" fillId="55" borderId="28" xfId="2" applyNumberFormat="1" applyFont="1" applyFill="1" applyBorder="1" applyAlignment="1">
      <alignment horizontal="center" vertical="center"/>
    </xf>
    <xf numFmtId="9" fontId="57" fillId="55" borderId="27" xfId="2" applyNumberFormat="1" applyFont="1" applyFill="1" applyBorder="1" applyAlignment="1">
      <alignment horizontal="center" vertical="center"/>
    </xf>
    <xf numFmtId="9" fontId="57" fillId="54" borderId="28" xfId="2" applyNumberFormat="1" applyFont="1" applyFill="1" applyBorder="1" applyAlignment="1">
      <alignment horizontal="center" vertical="center"/>
    </xf>
    <xf numFmtId="9" fontId="57" fillId="54" borderId="27" xfId="2" applyNumberFormat="1" applyFont="1" applyFill="1" applyBorder="1" applyAlignment="1">
      <alignment horizontal="center" vertical="center"/>
    </xf>
    <xf numFmtId="0" fontId="57" fillId="55" borderId="29" xfId="2" applyFont="1" applyFill="1" applyBorder="1" applyAlignment="1">
      <alignment horizontal="center" vertical="center"/>
    </xf>
    <xf numFmtId="0" fontId="31" fillId="53" borderId="8" xfId="2" applyFont="1" applyFill="1" applyBorder="1" applyAlignment="1">
      <alignment horizontal="left" vertical="top" wrapText="1"/>
    </xf>
    <xf numFmtId="0" fontId="31" fillId="53" borderId="7" xfId="2" applyFont="1" applyFill="1" applyBorder="1" applyAlignment="1">
      <alignment horizontal="left" vertical="top" wrapText="1"/>
    </xf>
    <xf numFmtId="0" fontId="52" fillId="54" borderId="32" xfId="2" applyFont="1" applyFill="1" applyBorder="1" applyAlignment="1">
      <alignment horizontal="center" vertical="center" wrapText="1"/>
    </xf>
    <xf numFmtId="0" fontId="52" fillId="54" borderId="26" xfId="2" applyFont="1" applyFill="1" applyBorder="1" applyAlignment="1">
      <alignment horizontal="center" vertical="center" wrapText="1"/>
    </xf>
    <xf numFmtId="9" fontId="57" fillId="54" borderId="29" xfId="2" applyNumberFormat="1" applyFont="1" applyFill="1" applyBorder="1" applyAlignment="1">
      <alignment horizontal="center" vertical="center"/>
    </xf>
    <xf numFmtId="0" fontId="32" fillId="31" borderId="15" xfId="2" applyFont="1" applyBorder="1" applyAlignment="1">
      <alignment horizontal="center" vertical="center" wrapText="1"/>
    </xf>
    <xf numFmtId="0" fontId="32" fillId="31" borderId="56" xfId="2" applyFont="1" applyBorder="1" applyAlignment="1">
      <alignment horizontal="center" vertical="center" wrapText="1"/>
    </xf>
    <xf numFmtId="0" fontId="32" fillId="31" borderId="53" xfId="2" applyFont="1" applyBorder="1" applyAlignment="1">
      <alignment horizontal="center" vertical="center" wrapText="1"/>
    </xf>
    <xf numFmtId="0" fontId="32" fillId="31" borderId="52" xfId="2" applyFont="1" applyBorder="1" applyAlignment="1">
      <alignment horizontal="center" vertical="center" wrapText="1"/>
    </xf>
    <xf numFmtId="0" fontId="32" fillId="31" borderId="20" xfId="2" applyFont="1" applyBorder="1" applyAlignment="1">
      <alignment horizontal="center"/>
    </xf>
    <xf numFmtId="0" fontId="32" fillId="31" borderId="19" xfId="2" applyFont="1" applyBorder="1" applyAlignment="1">
      <alignment horizontal="center"/>
    </xf>
    <xf numFmtId="0" fontId="32" fillId="31" borderId="15" xfId="2" applyFont="1" applyBorder="1" applyAlignment="1">
      <alignment horizontal="center"/>
    </xf>
    <xf numFmtId="0" fontId="32" fillId="31" borderId="13" xfId="2" applyFont="1" applyBorder="1" applyAlignment="1">
      <alignment horizontal="center"/>
    </xf>
    <xf numFmtId="0" fontId="32" fillId="31" borderId="12" xfId="2" applyFont="1" applyBorder="1" applyAlignment="1">
      <alignment horizontal="center"/>
    </xf>
    <xf numFmtId="0" fontId="32" fillId="31" borderId="10" xfId="2" applyFont="1" applyBorder="1" applyAlignment="1">
      <alignment horizontal="center"/>
    </xf>
    <xf numFmtId="0" fontId="52" fillId="55" borderId="164" xfId="2" applyFont="1" applyFill="1" applyBorder="1" applyAlignment="1">
      <alignment horizontal="center" vertical="center" wrapText="1"/>
    </xf>
    <xf numFmtId="0" fontId="52" fillId="55" borderId="22" xfId="2" applyFont="1" applyFill="1" applyBorder="1" applyAlignment="1">
      <alignment horizontal="center" vertical="center" wrapText="1"/>
    </xf>
    <xf numFmtId="0" fontId="32" fillId="55" borderId="56" xfId="2" applyFont="1" applyFill="1" applyBorder="1" applyAlignment="1">
      <alignment horizontal="center" vertical="center" wrapText="1"/>
    </xf>
    <xf numFmtId="0" fontId="32" fillId="55" borderId="53" xfId="2" applyFont="1" applyFill="1" applyBorder="1" applyAlignment="1">
      <alignment horizontal="center" vertical="center" wrapText="1"/>
    </xf>
    <xf numFmtId="0" fontId="32" fillId="55" borderId="52" xfId="2" applyFont="1" applyFill="1" applyBorder="1" applyAlignment="1">
      <alignment horizontal="center" vertical="center" wrapText="1"/>
    </xf>
    <xf numFmtId="0" fontId="32" fillId="55" borderId="20" xfId="2" applyFont="1" applyFill="1" applyBorder="1" applyAlignment="1">
      <alignment horizontal="center"/>
    </xf>
    <xf numFmtId="0" fontId="32" fillId="55" borderId="19" xfId="2" applyFont="1" applyFill="1" applyBorder="1" applyAlignment="1">
      <alignment horizontal="center"/>
    </xf>
    <xf numFmtId="0" fontId="32" fillId="55" borderId="15" xfId="2" applyFont="1" applyFill="1" applyBorder="1" applyAlignment="1">
      <alignment horizontal="center"/>
    </xf>
    <xf numFmtId="0" fontId="32" fillId="55" borderId="13" xfId="2" applyFont="1" applyFill="1" applyBorder="1" applyAlignment="1">
      <alignment horizontal="center"/>
    </xf>
    <xf numFmtId="0" fontId="32" fillId="55" borderId="12" xfId="2" applyFont="1" applyFill="1" applyBorder="1" applyAlignment="1">
      <alignment horizontal="center"/>
    </xf>
    <xf numFmtId="0" fontId="32" fillId="55" borderId="10" xfId="2" applyFont="1" applyFill="1" applyBorder="1" applyAlignment="1">
      <alignment horizontal="center"/>
    </xf>
    <xf numFmtId="0" fontId="57" fillId="55" borderId="29" xfId="2" applyFont="1" applyFill="1" applyBorder="1" applyAlignment="1">
      <alignment horizontal="center" vertical="center" wrapText="1"/>
    </xf>
    <xf numFmtId="0" fontId="57" fillId="55" borderId="28" xfId="2" applyFont="1" applyFill="1" applyBorder="1" applyAlignment="1">
      <alignment horizontal="center" vertical="center" wrapText="1"/>
    </xf>
    <xf numFmtId="0" fontId="57" fillId="55" borderId="27" xfId="2" applyFont="1" applyFill="1" applyBorder="1" applyAlignment="1">
      <alignment horizontal="center" vertical="center" wrapText="1"/>
    </xf>
    <xf numFmtId="0" fontId="35" fillId="55" borderId="29" xfId="2" applyFont="1" applyFill="1" applyBorder="1" applyAlignment="1">
      <alignment horizontal="center" vertical="center" wrapText="1"/>
    </xf>
    <xf numFmtId="0" fontId="35" fillId="55" borderId="28" xfId="2" applyFont="1" applyFill="1" applyBorder="1" applyAlignment="1">
      <alignment horizontal="center" vertical="center" wrapText="1"/>
    </xf>
    <xf numFmtId="0" fontId="35" fillId="55" borderId="27" xfId="2" applyFont="1" applyFill="1" applyBorder="1" applyAlignment="1">
      <alignment horizontal="center" vertical="center" wrapText="1"/>
    </xf>
    <xf numFmtId="0" fontId="53" fillId="31" borderId="29" xfId="2" applyFont="1" applyBorder="1" applyAlignment="1">
      <alignment horizontal="center" vertical="center" wrapText="1"/>
    </xf>
    <xf numFmtId="0" fontId="57" fillId="54" borderId="159" xfId="2" applyFont="1" applyFill="1" applyBorder="1" applyAlignment="1">
      <alignment horizontal="center" vertical="center"/>
    </xf>
    <xf numFmtId="0" fontId="57" fillId="54" borderId="160" xfId="2" applyFont="1" applyFill="1" applyBorder="1" applyAlignment="1">
      <alignment horizontal="center" vertical="center"/>
    </xf>
    <xf numFmtId="0" fontId="57" fillId="54" borderId="161" xfId="2" applyFont="1" applyFill="1" applyBorder="1" applyAlignment="1">
      <alignment horizontal="center" vertical="center"/>
    </xf>
    <xf numFmtId="0" fontId="177" fillId="31" borderId="2" xfId="2" applyFont="1" applyAlignment="1">
      <alignment horizontal="center"/>
    </xf>
    <xf numFmtId="0" fontId="25" fillId="53" borderId="2" xfId="2" applyFont="1" applyFill="1" applyAlignment="1">
      <alignment horizontal="center"/>
    </xf>
    <xf numFmtId="0" fontId="50" fillId="55" borderId="34" xfId="2" applyFont="1" applyFill="1" applyBorder="1" applyAlignment="1">
      <alignment horizontal="center" vertical="center"/>
    </xf>
    <xf numFmtId="49" fontId="50" fillId="55" borderId="29" xfId="2" applyNumberFormat="1" applyFont="1" applyFill="1" applyBorder="1" applyAlignment="1">
      <alignment horizontal="center" vertical="center"/>
    </xf>
    <xf numFmtId="49" fontId="50" fillId="55" borderId="28" xfId="2" applyNumberFormat="1" applyFont="1" applyFill="1" applyBorder="1" applyAlignment="1">
      <alignment horizontal="center" vertical="center"/>
    </xf>
    <xf numFmtId="49" fontId="50" fillId="55" borderId="27" xfId="2" applyNumberFormat="1" applyFont="1" applyFill="1" applyBorder="1" applyAlignment="1">
      <alignment horizontal="center" vertical="center"/>
    </xf>
    <xf numFmtId="0" fontId="44" fillId="55" borderId="34" xfId="2" applyFont="1" applyFill="1" applyBorder="1" applyAlignment="1">
      <alignment horizontal="center" vertical="center"/>
    </xf>
    <xf numFmtId="0" fontId="35" fillId="31" borderId="29" xfId="2" applyFont="1" applyBorder="1" applyAlignment="1">
      <alignment horizontal="center" vertical="center" wrapText="1"/>
    </xf>
    <xf numFmtId="0" fontId="45" fillId="31" borderId="28" xfId="2" applyFont="1" applyBorder="1" applyAlignment="1">
      <alignment horizontal="center" vertical="center" wrapText="1"/>
    </xf>
    <xf numFmtId="0" fontId="45" fillId="31" borderId="27" xfId="2" applyFont="1" applyBorder="1" applyAlignment="1">
      <alignment horizontal="center" vertical="center" wrapText="1"/>
    </xf>
    <xf numFmtId="0" fontId="35" fillId="31" borderId="28" xfId="2" applyFont="1" applyBorder="1" applyAlignment="1">
      <alignment horizontal="center" vertical="center" wrapText="1"/>
    </xf>
    <xf numFmtId="0" fontId="35" fillId="31" borderId="27" xfId="2" applyFont="1" applyBorder="1" applyAlignment="1">
      <alignment horizontal="center" vertical="center" wrapText="1"/>
    </xf>
    <xf numFmtId="0" fontId="35" fillId="31" borderId="29" xfId="2" applyFont="1" applyBorder="1" applyAlignment="1">
      <alignment horizontal="center" vertical="center"/>
    </xf>
    <xf numFmtId="0" fontId="35" fillId="31" borderId="28" xfId="2" applyFont="1" applyBorder="1" applyAlignment="1">
      <alignment horizontal="center" vertical="center"/>
    </xf>
    <xf numFmtId="0" fontId="35" fillId="31" borderId="27" xfId="2" applyFont="1" applyBorder="1" applyAlignment="1">
      <alignment horizontal="center" vertical="center"/>
    </xf>
    <xf numFmtId="0" fontId="44" fillId="54" borderId="28" xfId="2" applyFont="1" applyFill="1" applyBorder="1" applyAlignment="1">
      <alignment horizontal="center" vertical="center" wrapText="1"/>
    </xf>
    <xf numFmtId="0" fontId="44" fillId="54" borderId="28" xfId="2" applyFont="1" applyFill="1" applyBorder="1" applyAlignment="1">
      <alignment horizontal="center" vertical="center"/>
    </xf>
    <xf numFmtId="0" fontId="44" fillId="54" borderId="27" xfId="2" applyFont="1" applyFill="1" applyBorder="1" applyAlignment="1">
      <alignment horizontal="center" vertical="center"/>
    </xf>
    <xf numFmtId="0" fontId="57" fillId="54" borderId="29" xfId="2" applyFont="1" applyFill="1" applyBorder="1" applyAlignment="1">
      <alignment horizontal="center" vertical="center"/>
    </xf>
    <xf numFmtId="0" fontId="57" fillId="54" borderId="28" xfId="2" applyFont="1" applyFill="1" applyBorder="1" applyAlignment="1">
      <alignment horizontal="center" vertical="center"/>
    </xf>
    <xf numFmtId="0" fontId="57" fillId="54" borderId="27" xfId="2" applyFont="1" applyFill="1" applyBorder="1" applyAlignment="1">
      <alignment horizontal="center" vertical="center"/>
    </xf>
    <xf numFmtId="0" fontId="50" fillId="31" borderId="29" xfId="2" applyFont="1" applyBorder="1" applyAlignment="1">
      <alignment horizontal="center" vertical="center"/>
    </xf>
    <xf numFmtId="0" fontId="50" fillId="31" borderId="28" xfId="2" applyFont="1" applyBorder="1" applyAlignment="1">
      <alignment horizontal="center" vertical="center"/>
    </xf>
    <xf numFmtId="0" fontId="50" fillId="31" borderId="27" xfId="2" applyFont="1" applyBorder="1" applyAlignment="1">
      <alignment horizontal="center" vertical="center"/>
    </xf>
    <xf numFmtId="9" fontId="57" fillId="54" borderId="61" xfId="2" applyNumberFormat="1" applyFont="1" applyFill="1" applyBorder="1" applyAlignment="1">
      <alignment horizontal="center" vertical="center"/>
    </xf>
    <xf numFmtId="0" fontId="52" fillId="31" borderId="29" xfId="2" applyFont="1" applyBorder="1" applyAlignment="1">
      <alignment horizontal="center" vertical="center" wrapText="1"/>
    </xf>
    <xf numFmtId="0" fontId="52" fillId="31" borderId="28" xfId="2" applyFont="1" applyBorder="1" applyAlignment="1">
      <alignment horizontal="center" vertical="center" wrapText="1"/>
    </xf>
    <xf numFmtId="0" fontId="52" fillId="31" borderId="27" xfId="2" applyFont="1" applyBorder="1" applyAlignment="1">
      <alignment horizontal="center" vertical="center" wrapText="1"/>
    </xf>
    <xf numFmtId="0" fontId="52" fillId="31" borderId="29" xfId="2" applyFont="1" applyBorder="1" applyAlignment="1">
      <alignment horizontal="center" vertical="center"/>
    </xf>
    <xf numFmtId="0" fontId="52" fillId="31" borderId="28" xfId="2" applyFont="1" applyBorder="1" applyAlignment="1">
      <alignment horizontal="center" vertical="center"/>
    </xf>
    <xf numFmtId="0" fontId="52" fillId="31" borderId="27" xfId="2" applyFont="1" applyBorder="1" applyAlignment="1">
      <alignment horizontal="center" vertical="center"/>
    </xf>
    <xf numFmtId="9" fontId="52" fillId="54" borderId="61" xfId="2" applyNumberFormat="1" applyFont="1" applyFill="1" applyBorder="1" applyAlignment="1">
      <alignment horizontal="center" vertical="center"/>
    </xf>
    <xf numFmtId="0" fontId="35" fillId="31" borderId="17" xfId="2" applyFont="1" applyBorder="1" applyAlignment="1">
      <alignment horizontal="center" vertical="center" wrapText="1"/>
    </xf>
    <xf numFmtId="0" fontId="35" fillId="31" borderId="14" xfId="2" applyFont="1" applyBorder="1" applyAlignment="1">
      <alignment horizontal="center" vertical="center" wrapText="1"/>
    </xf>
    <xf numFmtId="0" fontId="35" fillId="31" borderId="11" xfId="2" applyFont="1" applyBorder="1" applyAlignment="1">
      <alignment horizontal="center" vertical="center" wrapText="1"/>
    </xf>
    <xf numFmtId="0" fontId="132" fillId="55" borderId="34" xfId="2" applyFont="1" applyFill="1" applyBorder="1" applyAlignment="1">
      <alignment horizontal="center" vertical="center"/>
    </xf>
    <xf numFmtId="0" fontId="132" fillId="55" borderId="145" xfId="2" applyFont="1" applyFill="1" applyBorder="1" applyAlignment="1">
      <alignment horizontal="center" vertical="center"/>
    </xf>
    <xf numFmtId="49" fontId="132" fillId="55" borderId="29" xfId="2" applyNumberFormat="1" applyFont="1" applyFill="1" applyBorder="1" applyAlignment="1">
      <alignment horizontal="center" vertical="center"/>
    </xf>
    <xf numFmtId="49" fontId="132" fillId="55" borderId="28" xfId="2" applyNumberFormat="1" applyFont="1" applyFill="1" applyBorder="1" applyAlignment="1">
      <alignment horizontal="center" vertical="center"/>
    </xf>
    <xf numFmtId="49" fontId="132" fillId="55" borderId="33" xfId="2" applyNumberFormat="1" applyFont="1" applyFill="1" applyBorder="1" applyAlignment="1">
      <alignment horizontal="center" vertical="center"/>
    </xf>
    <xf numFmtId="0" fontId="132" fillId="55" borderId="29" xfId="2" applyFont="1" applyFill="1" applyBorder="1" applyAlignment="1">
      <alignment horizontal="center" vertical="center" wrapText="1"/>
    </xf>
    <xf numFmtId="0" fontId="132" fillId="55" borderId="28" xfId="2" applyFont="1" applyFill="1" applyBorder="1" applyAlignment="1">
      <alignment horizontal="center" vertical="center" wrapText="1"/>
    </xf>
    <xf numFmtId="0" fontId="132" fillId="55" borderId="33" xfId="2" applyFont="1" applyFill="1" applyBorder="1" applyAlignment="1">
      <alignment horizontal="center" vertical="center" wrapText="1"/>
    </xf>
    <xf numFmtId="0" fontId="129" fillId="31" borderId="39" xfId="2" applyFont="1" applyBorder="1" applyAlignment="1">
      <alignment horizontal="center"/>
    </xf>
    <xf numFmtId="0" fontId="129" fillId="31" borderId="28" xfId="2" applyFont="1" applyBorder="1" applyAlignment="1">
      <alignment horizontal="center"/>
    </xf>
    <xf numFmtId="0" fontId="129" fillId="31" borderId="33" xfId="2" applyFont="1" applyBorder="1" applyAlignment="1">
      <alignment horizontal="center"/>
    </xf>
    <xf numFmtId="0" fontId="18" fillId="54" borderId="33" xfId="2" applyFont="1" applyFill="1" applyBorder="1" applyAlignment="1">
      <alignment horizontal="center" vertical="center" wrapText="1"/>
    </xf>
    <xf numFmtId="0" fontId="22" fillId="55" borderId="33" xfId="2" applyFont="1" applyFill="1" applyBorder="1" applyAlignment="1">
      <alignment horizontal="center" vertical="center" wrapText="1"/>
    </xf>
    <xf numFmtId="0" fontId="18" fillId="55" borderId="33" xfId="2" applyFont="1" applyFill="1" applyBorder="1" applyAlignment="1">
      <alignment horizontal="center" vertical="center"/>
    </xf>
    <xf numFmtId="0" fontId="132" fillId="31" borderId="39" xfId="2" applyFont="1" applyBorder="1" applyAlignment="1">
      <alignment horizontal="center" vertical="center" wrapText="1"/>
    </xf>
    <xf numFmtId="0" fontId="132" fillId="31" borderId="28" xfId="2" applyFont="1" applyBorder="1" applyAlignment="1">
      <alignment horizontal="center" vertical="center" wrapText="1"/>
    </xf>
    <xf numFmtId="0" fontId="132" fillId="31" borderId="33" xfId="2" applyFont="1" applyBorder="1" applyAlignment="1">
      <alignment horizontal="center" vertical="center" wrapText="1"/>
    </xf>
    <xf numFmtId="0" fontId="132" fillId="54" borderId="28" xfId="2" applyFont="1" applyFill="1" applyBorder="1" applyAlignment="1">
      <alignment horizontal="center" vertical="center" wrapText="1"/>
    </xf>
    <xf numFmtId="0" fontId="132" fillId="54" borderId="28" xfId="2" applyFont="1" applyFill="1" applyBorder="1" applyAlignment="1">
      <alignment horizontal="center" vertical="center"/>
    </xf>
    <xf numFmtId="0" fontId="132" fillId="54" borderId="33" xfId="2" applyFont="1" applyFill="1" applyBorder="1" applyAlignment="1">
      <alignment horizontal="center" vertical="center"/>
    </xf>
    <xf numFmtId="0" fontId="18" fillId="55" borderId="38" xfId="2" applyFont="1" applyFill="1" applyBorder="1" applyAlignment="1">
      <alignment horizontal="center" vertical="center" wrapText="1"/>
    </xf>
    <xf numFmtId="0" fontId="18" fillId="55" borderId="36" xfId="2" applyFont="1" applyFill="1" applyBorder="1" applyAlignment="1">
      <alignment horizontal="center" vertical="center" wrapText="1"/>
    </xf>
    <xf numFmtId="0" fontId="18" fillId="55" borderId="39" xfId="2" applyFont="1" applyFill="1" applyBorder="1" applyAlignment="1">
      <alignment horizontal="center" vertical="center" wrapText="1"/>
    </xf>
    <xf numFmtId="0" fontId="18" fillId="55" borderId="33" xfId="2" applyFont="1" applyFill="1" applyBorder="1" applyAlignment="1">
      <alignment horizontal="center" vertical="center" wrapText="1"/>
    </xf>
    <xf numFmtId="0" fontId="176" fillId="54" borderId="29" xfId="2" applyFont="1" applyFill="1" applyBorder="1" applyAlignment="1">
      <alignment horizontal="center" vertical="center" wrapText="1"/>
    </xf>
    <xf numFmtId="0" fontId="176" fillId="54" borderId="28" xfId="2" applyFont="1" applyFill="1" applyBorder="1" applyAlignment="1">
      <alignment horizontal="center" vertical="center" wrapText="1"/>
    </xf>
    <xf numFmtId="0" fontId="176" fillId="54" borderId="27" xfId="2" applyFont="1" applyFill="1" applyBorder="1" applyAlignment="1">
      <alignment horizontal="center" vertical="center" wrapText="1"/>
    </xf>
    <xf numFmtId="0" fontId="132" fillId="55" borderId="27" xfId="2" applyFont="1" applyFill="1" applyBorder="1" applyAlignment="1">
      <alignment horizontal="center" vertical="center" wrapText="1"/>
    </xf>
    <xf numFmtId="0" fontId="17" fillId="54" borderId="39" xfId="2" applyFont="1" applyFill="1" applyBorder="1" applyAlignment="1">
      <alignment horizontal="center" vertical="center"/>
    </xf>
    <xf numFmtId="0" fontId="17" fillId="54" borderId="33" xfId="2" applyFont="1" applyFill="1" applyBorder="1" applyAlignment="1">
      <alignment horizontal="center" vertical="center"/>
    </xf>
    <xf numFmtId="0" fontId="18" fillId="55" borderId="24" xfId="2" applyFont="1" applyFill="1" applyBorder="1" applyAlignment="1">
      <alignment horizontal="center" vertical="center" wrapText="1"/>
    </xf>
    <xf numFmtId="0" fontId="17" fillId="54" borderId="39" xfId="2" applyFont="1" applyFill="1" applyBorder="1" applyAlignment="1">
      <alignment horizontal="center" vertical="center" wrapText="1"/>
    </xf>
    <xf numFmtId="0" fontId="17" fillId="54" borderId="33" xfId="2" applyFont="1" applyFill="1" applyBorder="1" applyAlignment="1">
      <alignment horizontal="center" vertical="center" wrapText="1"/>
    </xf>
    <xf numFmtId="0" fontId="18" fillId="54" borderId="33" xfId="2" applyFont="1" applyFill="1" applyBorder="1" applyAlignment="1">
      <alignment horizontal="center" vertical="center"/>
    </xf>
    <xf numFmtId="9" fontId="17" fillId="54" borderId="61" xfId="2" applyNumberFormat="1" applyFont="1" applyFill="1" applyBorder="1" applyAlignment="1">
      <alignment horizontal="center" vertical="center"/>
    </xf>
    <xf numFmtId="9" fontId="17" fillId="54" borderId="33" xfId="2" applyNumberFormat="1" applyFont="1" applyFill="1" applyBorder="1" applyAlignment="1">
      <alignment horizontal="center" vertical="center"/>
    </xf>
    <xf numFmtId="9" fontId="18" fillId="55" borderId="28" xfId="2" applyNumberFormat="1" applyFont="1" applyFill="1" applyBorder="1" applyAlignment="1">
      <alignment horizontal="center" vertical="center"/>
    </xf>
    <xf numFmtId="9" fontId="18" fillId="55" borderId="33" xfId="2" applyNumberFormat="1" applyFont="1" applyFill="1" applyBorder="1" applyAlignment="1">
      <alignment horizontal="center" vertical="center"/>
    </xf>
    <xf numFmtId="0" fontId="43" fillId="55" borderId="2" xfId="2" applyFont="1" applyFill="1" applyAlignment="1">
      <alignment horizontal="left" vertical="top" wrapText="1"/>
    </xf>
    <xf numFmtId="9" fontId="18" fillId="54" borderId="33" xfId="2" applyNumberFormat="1" applyFont="1" applyFill="1" applyBorder="1" applyAlignment="1">
      <alignment horizontal="center" vertical="center"/>
    </xf>
    <xf numFmtId="0" fontId="19" fillId="54" borderId="33" xfId="2" applyFont="1" applyFill="1" applyBorder="1" applyAlignment="1">
      <alignment horizontal="center" vertical="center" wrapText="1"/>
    </xf>
    <xf numFmtId="1" fontId="18" fillId="55" borderId="28" xfId="2" applyNumberFormat="1" applyFont="1" applyFill="1" applyBorder="1" applyAlignment="1">
      <alignment horizontal="center" vertical="center"/>
    </xf>
    <xf numFmtId="1" fontId="18" fillId="55" borderId="33" xfId="2" applyNumberFormat="1" applyFont="1" applyFill="1" applyBorder="1" applyAlignment="1">
      <alignment horizontal="center" vertical="center"/>
    </xf>
    <xf numFmtId="0" fontId="32" fillId="55" borderId="2" xfId="2" applyFont="1" applyFill="1" applyAlignment="1">
      <alignment horizontal="center" vertical="center" wrapText="1"/>
    </xf>
    <xf numFmtId="0" fontId="67" fillId="53" borderId="8" xfId="2" applyFont="1" applyFill="1" applyBorder="1" applyAlignment="1">
      <alignment horizontal="left" vertical="top" wrapText="1"/>
    </xf>
    <xf numFmtId="0" fontId="67" fillId="53" borderId="7" xfId="2" applyFont="1" applyFill="1" applyBorder="1" applyAlignment="1">
      <alignment horizontal="left" vertical="top" wrapText="1"/>
    </xf>
    <xf numFmtId="9" fontId="57" fillId="55" borderId="29" xfId="2" applyNumberFormat="1" applyFont="1" applyFill="1" applyBorder="1" applyAlignment="1">
      <alignment horizontal="center" vertical="center"/>
    </xf>
    <xf numFmtId="9" fontId="57" fillId="55" borderId="61" xfId="2" applyNumberFormat="1" applyFont="1" applyFill="1" applyBorder="1" applyAlignment="1">
      <alignment horizontal="center" vertical="center"/>
    </xf>
    <xf numFmtId="9" fontId="52" fillId="55" borderId="29" xfId="2" applyNumberFormat="1" applyFont="1" applyFill="1" applyBorder="1" applyAlignment="1">
      <alignment horizontal="center" vertical="center"/>
    </xf>
    <xf numFmtId="9" fontId="52" fillId="55" borderId="27" xfId="2" applyNumberFormat="1" applyFont="1" applyFill="1" applyBorder="1" applyAlignment="1">
      <alignment horizontal="center" vertical="center"/>
    </xf>
    <xf numFmtId="0" fontId="57" fillId="54" borderId="148" xfId="2" applyFont="1" applyFill="1" applyBorder="1" applyAlignment="1">
      <alignment horizontal="center" vertical="center" wrapText="1"/>
    </xf>
    <xf numFmtId="0" fontId="57" fillId="54" borderId="147" xfId="2" applyFont="1" applyFill="1" applyBorder="1" applyAlignment="1">
      <alignment horizontal="center" vertical="center" wrapText="1"/>
    </xf>
    <xf numFmtId="0" fontId="57" fillId="54" borderId="146" xfId="2" applyFont="1" applyFill="1" applyBorder="1" applyAlignment="1">
      <alignment horizontal="center" vertical="center" wrapText="1"/>
    </xf>
    <xf numFmtId="0" fontId="52" fillId="55" borderId="59" xfId="2" applyFont="1" applyFill="1" applyBorder="1" applyAlignment="1">
      <alignment horizontal="center" vertical="center" wrapText="1"/>
    </xf>
    <xf numFmtId="0" fontId="52" fillId="55" borderId="29" xfId="2" applyFont="1" applyFill="1" applyBorder="1" applyAlignment="1">
      <alignment horizontal="center"/>
    </xf>
    <xf numFmtId="0" fontId="52" fillId="55" borderId="28" xfId="2" applyFont="1" applyFill="1" applyBorder="1" applyAlignment="1">
      <alignment horizontal="center"/>
    </xf>
    <xf numFmtId="0" fontId="52" fillId="55" borderId="27" xfId="2" applyFont="1" applyFill="1" applyBorder="1" applyAlignment="1">
      <alignment horizontal="center"/>
    </xf>
    <xf numFmtId="0" fontId="52" fillId="54" borderId="28" xfId="2" applyFont="1" applyFill="1" applyBorder="1" applyAlignment="1">
      <alignment horizontal="center" vertical="center" wrapText="1"/>
    </xf>
    <xf numFmtId="0" fontId="52" fillId="54" borderId="29" xfId="2" applyFont="1" applyFill="1" applyBorder="1" applyAlignment="1">
      <alignment horizontal="left" vertical="top" wrapText="1"/>
    </xf>
    <xf numFmtId="0" fontId="52" fillId="54" borderId="28" xfId="2" applyFont="1" applyFill="1" applyBorder="1" applyAlignment="1">
      <alignment horizontal="left" vertical="top" wrapText="1"/>
    </xf>
    <xf numFmtId="0" fontId="52" fillId="54" borderId="27" xfId="2" applyFont="1" applyFill="1" applyBorder="1" applyAlignment="1">
      <alignment horizontal="left" vertical="top" wrapText="1"/>
    </xf>
    <xf numFmtId="0" fontId="55" fillId="54" borderId="47" xfId="2" applyFont="1" applyFill="1" applyBorder="1" applyAlignment="1">
      <alignment horizontal="left" vertical="center" wrapText="1"/>
    </xf>
    <xf numFmtId="0" fontId="55" fillId="54" borderId="58" xfId="2" applyFont="1" applyFill="1" applyBorder="1" applyAlignment="1">
      <alignment horizontal="left" vertical="center" wrapText="1"/>
    </xf>
    <xf numFmtId="0" fontId="55" fillId="54" borderId="23" xfId="2" applyFont="1" applyFill="1" applyBorder="1" applyAlignment="1">
      <alignment horizontal="left" vertical="center" wrapText="1"/>
    </xf>
    <xf numFmtId="0" fontId="55" fillId="54" borderId="28" xfId="2" applyFont="1" applyFill="1" applyBorder="1" applyAlignment="1">
      <alignment horizontal="left" vertical="center" wrapText="1"/>
    </xf>
    <xf numFmtId="0" fontId="55" fillId="54" borderId="28" xfId="2" applyFont="1" applyFill="1" applyBorder="1" applyAlignment="1">
      <alignment horizontal="left" vertical="center"/>
    </xf>
    <xf numFmtId="0" fontId="55" fillId="54" borderId="27" xfId="2" applyFont="1" applyFill="1" applyBorder="1" applyAlignment="1">
      <alignment horizontal="left" vertical="center"/>
    </xf>
    <xf numFmtId="49" fontId="55" fillId="55" borderId="34" xfId="2" applyNumberFormat="1" applyFont="1" applyFill="1" applyBorder="1" applyAlignment="1">
      <alignment horizontal="center" vertical="center"/>
    </xf>
    <xf numFmtId="0" fontId="68" fillId="31" borderId="2" xfId="2" applyFont="1" applyAlignment="1">
      <alignment horizontal="center" vertical="center" wrapText="1"/>
    </xf>
    <xf numFmtId="9" fontId="69" fillId="54" borderId="29" xfId="2" applyNumberFormat="1" applyFont="1" applyFill="1" applyBorder="1" applyAlignment="1">
      <alignment horizontal="center" vertical="center"/>
    </xf>
    <xf numFmtId="9" fontId="69" fillId="54" borderId="28" xfId="2" applyNumberFormat="1" applyFont="1" applyFill="1" applyBorder="1" applyAlignment="1">
      <alignment horizontal="center" vertical="center"/>
    </xf>
    <xf numFmtId="9" fontId="69" fillId="54" borderId="27" xfId="2" applyNumberFormat="1" applyFont="1" applyFill="1" applyBorder="1" applyAlignment="1">
      <alignment horizontal="center" vertical="center"/>
    </xf>
    <xf numFmtId="9" fontId="69" fillId="54" borderId="29" xfId="2" applyNumberFormat="1" applyFont="1" applyFill="1" applyBorder="1" applyAlignment="1">
      <alignment horizontal="center" vertical="center" wrapText="1"/>
    </xf>
    <xf numFmtId="0" fontId="71" fillId="55" borderId="32" xfId="2" applyFont="1" applyFill="1" applyBorder="1" applyAlignment="1">
      <alignment horizontal="center" vertical="center" wrapText="1"/>
    </xf>
    <xf numFmtId="0" fontId="71" fillId="55" borderId="26" xfId="2" applyFont="1" applyFill="1" applyBorder="1" applyAlignment="1">
      <alignment horizontal="center" vertical="center" wrapText="1"/>
    </xf>
    <xf numFmtId="0" fontId="55" fillId="55" borderId="47" xfId="2" applyFont="1" applyFill="1" applyBorder="1" applyAlignment="1">
      <alignment horizontal="center" vertical="center" wrapText="1"/>
    </xf>
    <xf numFmtId="0" fontId="55" fillId="55" borderId="58" xfId="2" applyFont="1" applyFill="1" applyBorder="1" applyAlignment="1">
      <alignment horizontal="center" vertical="center" wrapText="1"/>
    </xf>
    <xf numFmtId="0" fontId="55" fillId="55" borderId="23" xfId="2" applyFont="1" applyFill="1" applyBorder="1" applyAlignment="1">
      <alignment horizontal="center" vertical="center" wrapText="1"/>
    </xf>
    <xf numFmtId="0" fontId="63" fillId="54" borderId="29" xfId="2" applyFont="1" applyFill="1" applyBorder="1" applyAlignment="1">
      <alignment horizontal="center" vertical="center" wrapText="1"/>
    </xf>
    <xf numFmtId="0" fontId="63" fillId="54" borderId="28" xfId="2" applyFont="1" applyFill="1" applyBorder="1" applyAlignment="1">
      <alignment horizontal="center" vertical="center" wrapText="1"/>
    </xf>
    <xf numFmtId="0" fontId="63" fillId="54" borderId="27" xfId="2" applyFont="1" applyFill="1" applyBorder="1" applyAlignment="1">
      <alignment horizontal="center" vertical="center" wrapText="1"/>
    </xf>
    <xf numFmtId="9" fontId="63" fillId="54" borderId="28" xfId="2" applyNumberFormat="1" applyFont="1" applyFill="1" applyBorder="1" applyAlignment="1">
      <alignment horizontal="center" vertical="center"/>
    </xf>
    <xf numFmtId="9" fontId="63" fillId="54" borderId="27" xfId="2" applyNumberFormat="1" applyFont="1" applyFill="1" applyBorder="1" applyAlignment="1">
      <alignment horizontal="center" vertical="center"/>
    </xf>
    <xf numFmtId="0" fontId="57" fillId="55" borderId="28" xfId="2" applyFont="1" applyFill="1" applyBorder="1" applyAlignment="1">
      <alignment horizontal="center" vertical="center"/>
    </xf>
    <xf numFmtId="0" fontId="57" fillId="55" borderId="27" xfId="2" applyFont="1" applyFill="1" applyBorder="1" applyAlignment="1">
      <alignment horizontal="center" vertical="center"/>
    </xf>
    <xf numFmtId="0" fontId="33" fillId="55" borderId="28" xfId="2" applyFont="1" applyFill="1" applyBorder="1" applyAlignment="1">
      <alignment horizontal="center" vertical="center"/>
    </xf>
    <xf numFmtId="0" fontId="35" fillId="55" borderId="26" xfId="2" applyFont="1" applyFill="1" applyBorder="1" applyAlignment="1">
      <alignment vertical="center" wrapText="1"/>
    </xf>
    <xf numFmtId="0" fontId="27" fillId="55" borderId="2" xfId="2" applyFont="1" applyFill="1"/>
    <xf numFmtId="3" fontId="55" fillId="55" borderId="2" xfId="2" applyNumberFormat="1" applyFont="1" applyFill="1"/>
    <xf numFmtId="0" fontId="31" fillId="55" borderId="2" xfId="2" applyFont="1" applyFill="1" applyAlignment="1">
      <alignment horizontal="left" wrapText="1"/>
    </xf>
    <xf numFmtId="0" fontId="31" fillId="55" borderId="2" xfId="2" applyFont="1" applyFill="1" applyAlignment="1">
      <alignment wrapText="1"/>
    </xf>
    <xf numFmtId="0" fontId="69" fillId="55" borderId="2" xfId="2" applyFont="1" applyFill="1" applyAlignment="1">
      <alignment horizontal="center"/>
    </xf>
    <xf numFmtId="0" fontId="51" fillId="54" borderId="29" xfId="2" applyFont="1" applyFill="1" applyBorder="1" applyAlignment="1">
      <alignment horizontal="left" vertical="center" wrapText="1"/>
    </xf>
    <xf numFmtId="0" fontId="51" fillId="54" borderId="28" xfId="2" applyFont="1" applyFill="1" applyBorder="1" applyAlignment="1">
      <alignment horizontal="left" vertical="center" wrapText="1"/>
    </xf>
    <xf numFmtId="0" fontId="51" fillId="54" borderId="27" xfId="2" applyFont="1" applyFill="1" applyBorder="1" applyAlignment="1">
      <alignment horizontal="left" vertical="center" wrapText="1"/>
    </xf>
    <xf numFmtId="0" fontId="43" fillId="55" borderId="26" xfId="2" applyFont="1" applyFill="1" applyBorder="1" applyAlignment="1">
      <alignment horizontal="left" vertical="center" wrapText="1"/>
    </xf>
    <xf numFmtId="9" fontId="178" fillId="58" borderId="15" xfId="4" applyNumberFormat="1" applyFont="1" applyFill="1" applyBorder="1" applyAlignment="1">
      <alignment horizontal="center" vertical="center"/>
    </xf>
  </cellXfs>
  <cellStyles count="11">
    <cellStyle name="Bad 2" xfId="7" xr:uid="{00000000-0005-0000-0000-000000000000}"/>
    <cellStyle name="Comma 2" xfId="4" xr:uid="{00000000-0005-0000-0000-000001000000}"/>
    <cellStyle name="Comma 2 2" xfId="5" xr:uid="{00000000-0005-0000-0000-000002000000}"/>
    <cellStyle name="Comma 3" xfId="10" xr:uid="{00000000-0005-0000-0000-000003000000}"/>
    <cellStyle name="Normal" xfId="0" builtinId="0"/>
    <cellStyle name="Normal 10 2" xfId="2" xr:uid="{00000000-0005-0000-0000-000005000000}"/>
    <cellStyle name="Normal 15" xfId="6" xr:uid="{00000000-0005-0000-0000-000006000000}"/>
    <cellStyle name="Normal 2" xfId="1" xr:uid="{00000000-0005-0000-0000-000007000000}"/>
    <cellStyle name="Normal 3 4" xfId="8" xr:uid="{00000000-0005-0000-0000-000008000000}"/>
    <cellStyle name="Normal_Formati_permbledhese_Investimet 2007" xfId="9" xr:uid="{00000000-0005-0000-0000-000009000000}"/>
    <cellStyle name="Percent 2" xfId="3" xr:uid="{00000000-0005-0000-0000-00000A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7</xdr:col>
      <xdr:colOff>0</xdr:colOff>
      <xdr:row>33</xdr:row>
      <xdr:rowOff>0</xdr:rowOff>
    </xdr:from>
    <xdr:ext cx="304800" cy="304800"/>
    <xdr:sp macro="" textlink="">
      <xdr:nvSpPr>
        <xdr:cNvPr id="2" name="AutoShape 4" descr="https://owa.e-albania.al/owa/service.svc/s/GetFileAttachment?id=AAMkAGRiNjg1N2RkLTY3ZmYtNGE2MS1iMTYyLTdjZjU1Zjc4MWY2MwBGAAAAAADKtIfaa98QRa9dDoBLIZ7xBwDRdYk1wa4tSYVVuFYtOLTiAAAAq75xAAAYt%2F9b8ck1QLJEFzZk4jLxAASCVkNyAAABEgAQADAFduq7mlBLi%2FKzb0%2FbD3w%3D&amp;X-OWA-CANARY=yeI4PPnzQUacrObr2N_ZtkO-CtphkNgIBFY-XpZFaWR3bLDKy6QgfxlYbGnwzF0PARSD1GFKRxA.">
          <a:extLst>
            <a:ext uri="{FF2B5EF4-FFF2-40B4-BE49-F238E27FC236}">
              <a16:creationId xmlns:a16="http://schemas.microsoft.com/office/drawing/2014/main" id="{29D899FD-4802-4C19-A41B-10E02DBF6421}"/>
            </a:ext>
          </a:extLst>
        </xdr:cNvPr>
        <xdr:cNvSpPr>
          <a:spLocks noChangeAspect="1" noChangeArrowheads="1"/>
        </xdr:cNvSpPr>
      </xdr:nvSpPr>
      <xdr:spPr bwMode="auto">
        <a:xfrm>
          <a:off x="4800600" y="5972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K414"/>
  <sheetViews>
    <sheetView workbookViewId="0">
      <selection activeCell="B27" sqref="B27"/>
    </sheetView>
  </sheetViews>
  <sheetFormatPr defaultColWidth="9" defaultRowHeight="15" x14ac:dyDescent="0.25"/>
  <cols>
    <col min="1" max="1" width="11.5703125" style="154" customWidth="1"/>
    <col min="2" max="2" width="8.42578125" style="154" customWidth="1"/>
    <col min="3" max="3" width="24.7109375" style="154" customWidth="1"/>
    <col min="4" max="6" width="13.85546875" style="154" customWidth="1"/>
    <col min="7" max="7" width="14.140625" style="154" customWidth="1"/>
    <col min="8" max="8" width="5.85546875" style="154" customWidth="1"/>
    <col min="9" max="9" width="16" style="154" customWidth="1"/>
    <col min="10" max="10" width="9.42578125" style="154" customWidth="1"/>
    <col min="11" max="11" width="15.28515625" style="154" customWidth="1"/>
    <col min="12" max="16384" width="9" style="154"/>
  </cols>
  <sheetData>
    <row r="1" spans="1:11" ht="20.100000000000001" customHeight="1" x14ac:dyDescent="0.25">
      <c r="A1" s="302"/>
      <c r="B1" s="302"/>
      <c r="C1" s="1287" t="s">
        <v>0</v>
      </c>
      <c r="D1" s="1288"/>
      <c r="E1" s="1288"/>
      <c r="F1" s="1288"/>
      <c r="G1" s="1288"/>
      <c r="H1" s="302"/>
      <c r="I1" s="302"/>
      <c r="J1" s="302"/>
      <c r="K1" s="302"/>
    </row>
    <row r="2" spans="1:11" ht="24.95" customHeight="1" x14ac:dyDescent="0.25">
      <c r="A2" s="302"/>
      <c r="B2" s="302"/>
      <c r="C2" s="1289" t="s">
        <v>1</v>
      </c>
      <c r="D2" s="1290"/>
      <c r="E2" s="1290"/>
      <c r="F2" s="1290"/>
      <c r="G2" s="1290"/>
      <c r="H2" s="302"/>
      <c r="I2" s="302"/>
      <c r="J2" s="302"/>
      <c r="K2" s="302"/>
    </row>
    <row r="3" spans="1:11" ht="14.1" customHeight="1" x14ac:dyDescent="0.25">
      <c r="A3" s="302"/>
      <c r="B3" s="302"/>
      <c r="C3" s="301" t="s">
        <v>2</v>
      </c>
      <c r="D3" s="1291" t="s">
        <v>2593</v>
      </c>
      <c r="E3" s="1292"/>
      <c r="F3" s="1292"/>
      <c r="G3" s="1292"/>
      <c r="H3" s="302"/>
      <c r="I3" s="302"/>
      <c r="J3" s="302"/>
      <c r="K3" s="302"/>
    </row>
    <row r="4" spans="1:11" ht="14.1" customHeight="1" x14ac:dyDescent="0.25">
      <c r="A4" s="302"/>
      <c r="B4" s="302"/>
      <c r="C4" s="301" t="s">
        <v>4</v>
      </c>
      <c r="D4" s="1291" t="s">
        <v>2592</v>
      </c>
      <c r="E4" s="1292"/>
      <c r="F4" s="1292"/>
      <c r="G4" s="1292"/>
      <c r="H4" s="302"/>
      <c r="I4" s="302"/>
      <c r="J4" s="302"/>
      <c r="K4" s="302"/>
    </row>
    <row r="5" spans="1:11" ht="14.1" customHeight="1" x14ac:dyDescent="0.25">
      <c r="A5" s="302"/>
      <c r="B5" s="302"/>
      <c r="C5" s="301" t="s">
        <v>6</v>
      </c>
      <c r="D5" s="1291" t="s">
        <v>2591</v>
      </c>
      <c r="E5" s="1292"/>
      <c r="F5" s="1292"/>
      <c r="G5" s="1292"/>
      <c r="H5" s="302"/>
      <c r="I5" s="302"/>
      <c r="J5" s="302"/>
      <c r="K5" s="302"/>
    </row>
    <row r="6" spans="1:11" ht="14.1" customHeight="1" x14ac:dyDescent="0.25">
      <c r="A6" s="302"/>
      <c r="B6" s="302"/>
      <c r="C6" s="301" t="s">
        <v>8</v>
      </c>
      <c r="D6" s="1291" t="s">
        <v>1130</v>
      </c>
      <c r="E6" s="1292"/>
      <c r="F6" s="1292"/>
      <c r="G6" s="1292"/>
      <c r="H6" s="302"/>
      <c r="I6" s="302"/>
      <c r="J6" s="302"/>
      <c r="K6" s="302"/>
    </row>
    <row r="7" spans="1:11" ht="14.1" customHeight="1" x14ac:dyDescent="0.25">
      <c r="A7" s="302"/>
      <c r="B7" s="302"/>
      <c r="C7" s="301" t="s">
        <v>10</v>
      </c>
      <c r="D7" s="1299" t="s">
        <v>11</v>
      </c>
      <c r="E7" s="1300"/>
      <c r="F7" s="1300"/>
      <c r="G7" s="1300"/>
      <c r="H7" s="302"/>
      <c r="I7" s="302"/>
      <c r="J7" s="302"/>
      <c r="K7" s="302"/>
    </row>
    <row r="8" spans="1:11" ht="14.1" customHeight="1" x14ac:dyDescent="0.25">
      <c r="A8" s="302"/>
      <c r="B8" s="302"/>
      <c r="C8" s="1301" t="s">
        <v>12</v>
      </c>
      <c r="D8" s="1302"/>
      <c r="E8" s="1302"/>
      <c r="F8" s="1302"/>
      <c r="G8" s="1302"/>
      <c r="H8" s="302"/>
      <c r="I8" s="302"/>
      <c r="J8" s="302"/>
      <c r="K8" s="302"/>
    </row>
    <row r="9" spans="1:11" ht="60.75" customHeight="1" x14ac:dyDescent="0.25">
      <c r="A9" s="302"/>
      <c r="B9" s="302"/>
      <c r="C9" s="1303" t="s">
        <v>2590</v>
      </c>
      <c r="D9" s="1304"/>
      <c r="E9" s="1304"/>
      <c r="F9" s="1304"/>
      <c r="G9" s="1304"/>
      <c r="H9" s="302"/>
      <c r="I9" s="302"/>
      <c r="J9" s="302"/>
      <c r="K9" s="302"/>
    </row>
    <row r="10" spans="1:11" ht="36.950000000000003" customHeight="1" x14ac:dyDescent="0.25">
      <c r="A10" s="302"/>
      <c r="B10" s="302"/>
      <c r="C10" s="286" t="s">
        <v>14</v>
      </c>
      <c r="D10" s="1305" t="s">
        <v>2589</v>
      </c>
      <c r="E10" s="1306"/>
      <c r="F10" s="1306"/>
      <c r="G10" s="1306"/>
      <c r="H10" s="302"/>
      <c r="I10" s="302"/>
      <c r="J10" s="302"/>
      <c r="K10" s="302"/>
    </row>
    <row r="11" spans="1:11" ht="22.5" x14ac:dyDescent="0.25">
      <c r="A11" s="302"/>
      <c r="B11" s="302"/>
      <c r="C11" s="284" t="s">
        <v>16</v>
      </c>
      <c r="D11" s="300">
        <v>2025</v>
      </c>
      <c r="E11" s="300">
        <v>2026</v>
      </c>
      <c r="F11" s="300">
        <v>2027</v>
      </c>
      <c r="G11" s="300">
        <v>2028</v>
      </c>
      <c r="H11" s="302"/>
      <c r="I11" s="302"/>
      <c r="J11" s="302"/>
      <c r="K11" s="302"/>
    </row>
    <row r="12" spans="1:11" ht="14.1" customHeight="1" x14ac:dyDescent="0.25">
      <c r="A12" s="302"/>
      <c r="B12" s="302"/>
      <c r="C12" s="299"/>
      <c r="D12" s="298" t="s">
        <v>17</v>
      </c>
      <c r="E12" s="298" t="s">
        <v>18</v>
      </c>
      <c r="F12" s="298" t="s">
        <v>18</v>
      </c>
      <c r="G12" s="298" t="s">
        <v>18</v>
      </c>
      <c r="H12" s="302"/>
      <c r="I12" s="302"/>
      <c r="J12" s="302"/>
      <c r="K12" s="302"/>
    </row>
    <row r="13" spans="1:11" ht="20.100000000000001" customHeight="1" x14ac:dyDescent="0.25">
      <c r="A13" s="302"/>
      <c r="B13" s="302"/>
      <c r="C13" s="284" t="s">
        <v>2588</v>
      </c>
      <c r="D13" s="295" t="s">
        <v>745</v>
      </c>
      <c r="E13" s="295" t="s">
        <v>2576</v>
      </c>
      <c r="F13" s="295" t="s">
        <v>436</v>
      </c>
      <c r="G13" s="295" t="s">
        <v>2575</v>
      </c>
      <c r="H13" s="302"/>
      <c r="I13" s="302"/>
      <c r="J13" s="302"/>
      <c r="K13" s="302"/>
    </row>
    <row r="14" spans="1:11" ht="28.5" customHeight="1" x14ac:dyDescent="0.25">
      <c r="A14" s="302"/>
      <c r="B14" s="302"/>
      <c r="C14" s="286" t="s">
        <v>24</v>
      </c>
      <c r="D14" s="1305" t="s">
        <v>2587</v>
      </c>
      <c r="E14" s="1306"/>
      <c r="F14" s="1306"/>
      <c r="G14" s="1306"/>
      <c r="H14" s="302"/>
      <c r="I14" s="302"/>
      <c r="J14" s="302"/>
      <c r="K14" s="302"/>
    </row>
    <row r="15" spans="1:11" ht="22.5" x14ac:dyDescent="0.25">
      <c r="A15" s="302"/>
      <c r="B15" s="302"/>
      <c r="C15" s="284" t="s">
        <v>26</v>
      </c>
      <c r="D15" s="300">
        <v>2025</v>
      </c>
      <c r="E15" s="300">
        <v>2026</v>
      </c>
      <c r="F15" s="300">
        <v>2027</v>
      </c>
      <c r="G15" s="300">
        <v>2028</v>
      </c>
      <c r="H15" s="302"/>
      <c r="I15" s="302"/>
      <c r="J15" s="302"/>
      <c r="K15" s="302"/>
    </row>
    <row r="16" spans="1:11" ht="14.1" customHeight="1" x14ac:dyDescent="0.25">
      <c r="A16" s="302"/>
      <c r="B16" s="302"/>
      <c r="C16" s="299"/>
      <c r="D16" s="298" t="s">
        <v>17</v>
      </c>
      <c r="E16" s="298" t="s">
        <v>18</v>
      </c>
      <c r="F16" s="298" t="s">
        <v>18</v>
      </c>
      <c r="G16" s="298" t="s">
        <v>18</v>
      </c>
      <c r="H16" s="302"/>
      <c r="I16" s="302"/>
      <c r="J16" s="302"/>
      <c r="K16" s="302"/>
    </row>
    <row r="17" spans="1:11" ht="20.100000000000001" customHeight="1" x14ac:dyDescent="0.25">
      <c r="A17" s="302"/>
      <c r="B17" s="302"/>
      <c r="C17" s="284" t="s">
        <v>2586</v>
      </c>
      <c r="D17" s="295" t="s">
        <v>773</v>
      </c>
      <c r="E17" s="295" t="s">
        <v>2585</v>
      </c>
      <c r="F17" s="295" t="s">
        <v>2584</v>
      </c>
      <c r="G17" s="295" t="s">
        <v>2584</v>
      </c>
      <c r="H17" s="302"/>
      <c r="I17" s="302"/>
      <c r="J17" s="302"/>
      <c r="K17" s="302"/>
    </row>
    <row r="18" spans="1:11" ht="20.100000000000001" customHeight="1" x14ac:dyDescent="0.25">
      <c r="A18" s="302"/>
      <c r="B18" s="302"/>
      <c r="C18" s="284" t="s">
        <v>2583</v>
      </c>
      <c r="D18" s="295" t="s">
        <v>787</v>
      </c>
      <c r="E18" s="295" t="s">
        <v>1492</v>
      </c>
      <c r="F18" s="295" t="s">
        <v>1493</v>
      </c>
      <c r="G18" s="295" t="s">
        <v>1493</v>
      </c>
      <c r="H18" s="302"/>
      <c r="I18" s="302"/>
      <c r="J18" s="302"/>
      <c r="K18" s="302"/>
    </row>
    <row r="19" spans="1:11" ht="30.95" customHeight="1" x14ac:dyDescent="0.25">
      <c r="A19" s="302"/>
      <c r="B19" s="302"/>
      <c r="C19" s="284" t="s">
        <v>2582</v>
      </c>
      <c r="D19" s="295" t="s">
        <v>2581</v>
      </c>
      <c r="E19" s="295" t="s">
        <v>2580</v>
      </c>
      <c r="F19" s="295" t="s">
        <v>2580</v>
      </c>
      <c r="G19" s="295" t="s">
        <v>2580</v>
      </c>
      <c r="H19" s="302"/>
      <c r="I19" s="302"/>
      <c r="J19" s="302"/>
      <c r="K19" s="302"/>
    </row>
    <row r="20" spans="1:11" ht="14.1" customHeight="1" x14ac:dyDescent="0.25">
      <c r="A20" s="302"/>
      <c r="B20" s="302"/>
      <c r="C20" s="1293" t="s">
        <v>30</v>
      </c>
      <c r="D20" s="1294"/>
      <c r="E20" s="1294"/>
      <c r="F20" s="1294"/>
      <c r="G20" s="1294"/>
      <c r="H20" s="302"/>
      <c r="I20" s="302"/>
      <c r="J20" s="302"/>
      <c r="K20" s="302"/>
    </row>
    <row r="21" spans="1:11" ht="14.1" customHeight="1" x14ac:dyDescent="0.25">
      <c r="A21" s="302"/>
      <c r="B21" s="302"/>
      <c r="C21" s="297" t="s">
        <v>2537</v>
      </c>
      <c r="D21" s="1293" t="s">
        <v>2536</v>
      </c>
      <c r="E21" s="1294"/>
      <c r="F21" s="1294"/>
      <c r="G21" s="1294"/>
      <c r="H21" s="302"/>
      <c r="I21" s="302"/>
      <c r="J21" s="302"/>
      <c r="K21" s="302"/>
    </row>
    <row r="22" spans="1:11" x14ac:dyDescent="0.25">
      <c r="A22" s="302"/>
      <c r="B22" s="302"/>
      <c r="C22" s="296" t="s">
        <v>33</v>
      </c>
      <c r="D22" s="1295" t="s">
        <v>2579</v>
      </c>
      <c r="E22" s="1296"/>
      <c r="F22" s="1296"/>
      <c r="G22" s="1296"/>
      <c r="H22" s="302"/>
      <c r="I22" s="302"/>
      <c r="J22" s="302"/>
      <c r="K22" s="302"/>
    </row>
    <row r="23" spans="1:11" ht="18" customHeight="1" x14ac:dyDescent="0.25">
      <c r="A23" s="302"/>
      <c r="B23" s="302"/>
      <c r="C23" s="277" t="s">
        <v>35</v>
      </c>
      <c r="D23" s="1297" t="s">
        <v>2578</v>
      </c>
      <c r="E23" s="1298"/>
      <c r="F23" s="1298"/>
      <c r="G23" s="1298"/>
      <c r="H23" s="302"/>
      <c r="I23" s="302"/>
      <c r="J23" s="302"/>
      <c r="K23" s="302"/>
    </row>
    <row r="24" spans="1:11" x14ac:dyDescent="0.25">
      <c r="A24" s="302"/>
      <c r="B24" s="302"/>
      <c r="C24" s="277" t="s">
        <v>37</v>
      </c>
      <c r="D24" s="1297" t="s">
        <v>2577</v>
      </c>
      <c r="E24" s="1298"/>
      <c r="F24" s="1298"/>
      <c r="G24" s="1298"/>
      <c r="H24" s="302"/>
      <c r="I24" s="302"/>
      <c r="J24" s="302"/>
      <c r="K24" s="302"/>
    </row>
    <row r="25" spans="1:11" ht="15" customHeight="1" x14ac:dyDescent="0.25">
      <c r="A25" s="302"/>
      <c r="B25" s="302"/>
      <c r="C25" s="303"/>
      <c r="D25" s="269">
        <v>2025</v>
      </c>
      <c r="E25" s="269">
        <v>2026</v>
      </c>
      <c r="F25" s="269">
        <v>2027</v>
      </c>
      <c r="G25" s="269">
        <v>2028</v>
      </c>
      <c r="H25" s="302"/>
      <c r="I25" s="302"/>
      <c r="J25" s="302"/>
      <c r="K25" s="302"/>
    </row>
    <row r="26" spans="1:11" ht="15" customHeight="1" x14ac:dyDescent="0.25">
      <c r="A26" s="302"/>
      <c r="B26" s="302"/>
      <c r="C26" s="304"/>
      <c r="D26" s="266" t="s">
        <v>17</v>
      </c>
      <c r="E26" s="266" t="s">
        <v>18</v>
      </c>
      <c r="F26" s="266" t="s">
        <v>18</v>
      </c>
      <c r="G26" s="266" t="s">
        <v>18</v>
      </c>
      <c r="H26" s="302"/>
      <c r="I26" s="302"/>
      <c r="J26" s="302"/>
      <c r="K26" s="302"/>
    </row>
    <row r="27" spans="1:11" ht="14.1" customHeight="1" x14ac:dyDescent="0.25">
      <c r="A27" s="302"/>
      <c r="B27" s="302"/>
      <c r="C27" s="284" t="s">
        <v>39</v>
      </c>
      <c r="D27" s="295" t="s">
        <v>40</v>
      </c>
      <c r="E27" s="295" t="s">
        <v>2576</v>
      </c>
      <c r="F27" s="295" t="s">
        <v>436</v>
      </c>
      <c r="G27" s="295" t="s">
        <v>2575</v>
      </c>
      <c r="H27" s="302"/>
      <c r="I27" s="302"/>
      <c r="J27" s="302"/>
      <c r="K27" s="302"/>
    </row>
    <row r="28" spans="1:11" ht="14.1" customHeight="1" x14ac:dyDescent="0.25">
      <c r="A28" s="302"/>
      <c r="B28" s="302"/>
      <c r="C28" s="284" t="s">
        <v>41</v>
      </c>
      <c r="D28" s="295" t="s">
        <v>2574</v>
      </c>
      <c r="E28" s="295" t="s">
        <v>2573</v>
      </c>
      <c r="F28" s="295" t="s">
        <v>2572</v>
      </c>
      <c r="G28" s="295" t="s">
        <v>2571</v>
      </c>
      <c r="H28" s="302"/>
      <c r="I28" s="302"/>
      <c r="J28" s="302"/>
      <c r="K28" s="302"/>
    </row>
    <row r="29" spans="1:11" ht="14.1" customHeight="1" x14ac:dyDescent="0.25">
      <c r="A29" s="302"/>
      <c r="B29" s="302"/>
      <c r="C29" s="284" t="s">
        <v>45</v>
      </c>
      <c r="D29" s="295" t="s">
        <v>46</v>
      </c>
      <c r="E29" s="295" t="s">
        <v>2570</v>
      </c>
      <c r="F29" s="295" t="s">
        <v>2569</v>
      </c>
      <c r="G29" s="295" t="s">
        <v>2568</v>
      </c>
      <c r="H29" s="302"/>
      <c r="I29" s="302"/>
      <c r="J29" s="302"/>
      <c r="K29" s="302"/>
    </row>
    <row r="30" spans="1:11" ht="14.1" customHeight="1" x14ac:dyDescent="0.25">
      <c r="A30" s="302"/>
      <c r="B30" s="302"/>
      <c r="C30" s="284" t="s">
        <v>50</v>
      </c>
      <c r="D30" s="295" t="s">
        <v>40</v>
      </c>
      <c r="E30" s="295" t="s">
        <v>40</v>
      </c>
      <c r="F30" s="295" t="s">
        <v>2567</v>
      </c>
      <c r="G30" s="295" t="s">
        <v>2566</v>
      </c>
      <c r="H30" s="302"/>
      <c r="I30" s="302"/>
      <c r="J30" s="302"/>
      <c r="K30" s="302"/>
    </row>
    <row r="31" spans="1:11" ht="14.1" customHeight="1" x14ac:dyDescent="0.25">
      <c r="A31" s="302"/>
      <c r="B31" s="302"/>
      <c r="C31" s="284" t="s">
        <v>52</v>
      </c>
      <c r="D31" s="295" t="s">
        <v>40</v>
      </c>
      <c r="E31" s="295" t="s">
        <v>2565</v>
      </c>
      <c r="F31" s="295" t="s">
        <v>2564</v>
      </c>
      <c r="G31" s="295" t="s">
        <v>2563</v>
      </c>
      <c r="H31" s="302"/>
      <c r="I31" s="302"/>
      <c r="J31" s="302"/>
      <c r="K31" s="302"/>
    </row>
    <row r="32" spans="1:11" ht="14.1" customHeight="1" x14ac:dyDescent="0.25">
      <c r="A32" s="302"/>
      <c r="B32" s="302"/>
      <c r="C32" s="284" t="s">
        <v>55</v>
      </c>
      <c r="D32" s="295" t="s">
        <v>40</v>
      </c>
      <c r="E32" s="295" t="s">
        <v>40</v>
      </c>
      <c r="F32" s="295" t="s">
        <v>2562</v>
      </c>
      <c r="G32" s="295" t="s">
        <v>2561</v>
      </c>
      <c r="H32" s="302"/>
      <c r="I32" s="302"/>
      <c r="J32" s="302"/>
      <c r="K32" s="302"/>
    </row>
    <row r="33" spans="1:11" ht="14.1" customHeight="1" x14ac:dyDescent="0.25">
      <c r="A33" s="302"/>
      <c r="B33" s="302"/>
      <c r="C33" s="1307" t="s">
        <v>58</v>
      </c>
      <c r="D33" s="1308"/>
      <c r="E33" s="1308"/>
      <c r="F33" s="1308"/>
      <c r="G33" s="1308"/>
      <c r="H33" s="302"/>
      <c r="I33" s="302"/>
      <c r="J33" s="302"/>
      <c r="K33" s="302"/>
    </row>
    <row r="34" spans="1:11" ht="14.1" customHeight="1" x14ac:dyDescent="0.25">
      <c r="A34" s="302"/>
      <c r="B34" s="302"/>
      <c r="C34" s="303"/>
      <c r="D34" s="269">
        <v>2025</v>
      </c>
      <c r="E34" s="269">
        <v>2026</v>
      </c>
      <c r="F34" s="269">
        <v>2027</v>
      </c>
      <c r="G34" s="269">
        <v>2028</v>
      </c>
      <c r="H34" s="302"/>
      <c r="I34" s="302"/>
      <c r="J34" s="302"/>
      <c r="K34" s="302"/>
    </row>
    <row r="35" spans="1:11" ht="14.1" customHeight="1" x14ac:dyDescent="0.25">
      <c r="A35" s="302"/>
      <c r="B35" s="302"/>
      <c r="C35" s="304"/>
      <c r="D35" s="266" t="s">
        <v>17</v>
      </c>
      <c r="E35" s="266" t="s">
        <v>18</v>
      </c>
      <c r="F35" s="266" t="s">
        <v>18</v>
      </c>
      <c r="G35" s="266" t="s">
        <v>18</v>
      </c>
      <c r="H35" s="302"/>
      <c r="I35" s="302"/>
      <c r="J35" s="302"/>
      <c r="K35" s="302"/>
    </row>
    <row r="36" spans="1:11" ht="14.1" customHeight="1" x14ac:dyDescent="0.25">
      <c r="A36" s="302"/>
      <c r="B36" s="302"/>
      <c r="C36" s="292" t="s">
        <v>59</v>
      </c>
      <c r="D36" s="289">
        <v>0</v>
      </c>
      <c r="E36" s="289">
        <v>176880000</v>
      </c>
      <c r="F36" s="289">
        <v>176880000</v>
      </c>
      <c r="G36" s="289">
        <v>176880000</v>
      </c>
      <c r="H36" s="302"/>
      <c r="I36" s="302"/>
      <c r="J36" s="302"/>
      <c r="K36" s="302"/>
    </row>
    <row r="37" spans="1:11" ht="14.1" customHeight="1" x14ac:dyDescent="0.25">
      <c r="A37" s="302"/>
      <c r="B37" s="302"/>
      <c r="C37" s="292" t="s">
        <v>60</v>
      </c>
      <c r="D37" s="289">
        <v>0</v>
      </c>
      <c r="E37" s="289">
        <v>176880000</v>
      </c>
      <c r="F37" s="289">
        <v>176880000</v>
      </c>
      <c r="G37" s="289">
        <v>176880000</v>
      </c>
      <c r="H37" s="302"/>
      <c r="I37" s="302"/>
      <c r="J37" s="302"/>
      <c r="K37" s="302"/>
    </row>
    <row r="38" spans="1:11" ht="14.1" customHeight="1" x14ac:dyDescent="0.25">
      <c r="A38" s="302"/>
      <c r="B38" s="302"/>
      <c r="C38" s="292" t="s">
        <v>61</v>
      </c>
      <c r="D38" s="289">
        <v>0</v>
      </c>
      <c r="E38" s="289">
        <v>0</v>
      </c>
      <c r="F38" s="289">
        <v>0</v>
      </c>
      <c r="G38" s="289">
        <v>0</v>
      </c>
      <c r="H38" s="302"/>
      <c r="I38" s="302"/>
      <c r="J38" s="302"/>
      <c r="K38" s="302"/>
    </row>
    <row r="39" spans="1:11" ht="14.1" customHeight="1" x14ac:dyDescent="0.25">
      <c r="A39" s="302"/>
      <c r="B39" s="302"/>
      <c r="C39" s="292" t="s">
        <v>62</v>
      </c>
      <c r="D39" s="289">
        <v>0</v>
      </c>
      <c r="E39" s="289">
        <v>25000000</v>
      </c>
      <c r="F39" s="289">
        <v>25000000</v>
      </c>
      <c r="G39" s="289">
        <v>25000000</v>
      </c>
      <c r="H39" s="302"/>
      <c r="I39" s="302"/>
      <c r="J39" s="302"/>
      <c r="K39" s="302"/>
    </row>
    <row r="40" spans="1:11" ht="14.1" customHeight="1" x14ac:dyDescent="0.25">
      <c r="A40" s="302"/>
      <c r="B40" s="302"/>
      <c r="C40" s="292" t="s">
        <v>60</v>
      </c>
      <c r="D40" s="289">
        <v>0</v>
      </c>
      <c r="E40" s="289">
        <v>25000000</v>
      </c>
      <c r="F40" s="289">
        <v>25000000</v>
      </c>
      <c r="G40" s="289">
        <v>25000000</v>
      </c>
      <c r="H40" s="302"/>
      <c r="I40" s="302"/>
      <c r="J40" s="302"/>
      <c r="K40" s="302"/>
    </row>
    <row r="41" spans="1:11" ht="14.1" customHeight="1" x14ac:dyDescent="0.25">
      <c r="A41" s="302"/>
      <c r="B41" s="302"/>
      <c r="C41" s="292" t="s">
        <v>61</v>
      </c>
      <c r="D41" s="289">
        <v>0</v>
      </c>
      <c r="E41" s="289">
        <v>0</v>
      </c>
      <c r="F41" s="289">
        <v>0</v>
      </c>
      <c r="G41" s="289">
        <v>0</v>
      </c>
      <c r="H41" s="302"/>
      <c r="I41" s="302"/>
      <c r="J41" s="302"/>
      <c r="K41" s="302"/>
    </row>
    <row r="42" spans="1:11" ht="14.1" customHeight="1" x14ac:dyDescent="0.25">
      <c r="A42" s="302"/>
      <c r="B42" s="302"/>
      <c r="C42" s="292" t="s">
        <v>63</v>
      </c>
      <c r="D42" s="289">
        <v>0</v>
      </c>
      <c r="E42" s="289">
        <v>46930000</v>
      </c>
      <c r="F42" s="289">
        <v>47588000</v>
      </c>
      <c r="G42" s="289">
        <v>47930000</v>
      </c>
      <c r="H42" s="302"/>
      <c r="I42" s="302"/>
      <c r="J42" s="302"/>
      <c r="K42" s="302"/>
    </row>
    <row r="43" spans="1:11" ht="14.1" customHeight="1" x14ac:dyDescent="0.25">
      <c r="A43" s="302"/>
      <c r="B43" s="302"/>
      <c r="C43" s="292" t="s">
        <v>60</v>
      </c>
      <c r="D43" s="289">
        <v>0</v>
      </c>
      <c r="E43" s="289">
        <v>46930000</v>
      </c>
      <c r="F43" s="289">
        <v>47588000</v>
      </c>
      <c r="G43" s="289">
        <v>47930000</v>
      </c>
      <c r="H43" s="302"/>
      <c r="I43" s="302"/>
      <c r="J43" s="302"/>
      <c r="K43" s="302"/>
    </row>
    <row r="44" spans="1:11" ht="14.1" customHeight="1" x14ac:dyDescent="0.25">
      <c r="A44" s="302"/>
      <c r="B44" s="302"/>
      <c r="C44" s="292" t="s">
        <v>61</v>
      </c>
      <c r="D44" s="289">
        <v>0</v>
      </c>
      <c r="E44" s="289">
        <v>0</v>
      </c>
      <c r="F44" s="289">
        <v>0</v>
      </c>
      <c r="G44" s="289">
        <v>0</v>
      </c>
      <c r="H44" s="302"/>
      <c r="I44" s="302"/>
      <c r="J44" s="302"/>
      <c r="K44" s="302"/>
    </row>
    <row r="45" spans="1:11" ht="14.1" customHeight="1" x14ac:dyDescent="0.25">
      <c r="A45" s="302"/>
      <c r="B45" s="302"/>
      <c r="C45" s="292" t="s">
        <v>64</v>
      </c>
      <c r="D45" s="289">
        <v>0</v>
      </c>
      <c r="E45" s="289">
        <v>0</v>
      </c>
      <c r="F45" s="289">
        <v>0</v>
      </c>
      <c r="G45" s="289">
        <v>0</v>
      </c>
      <c r="H45" s="302"/>
      <c r="I45" s="302"/>
      <c r="J45" s="302"/>
      <c r="K45" s="302"/>
    </row>
    <row r="46" spans="1:11" ht="14.1" customHeight="1" x14ac:dyDescent="0.25">
      <c r="A46" s="302"/>
      <c r="B46" s="302"/>
      <c r="C46" s="292" t="s">
        <v>60</v>
      </c>
      <c r="D46" s="289">
        <v>0</v>
      </c>
      <c r="E46" s="289">
        <v>0</v>
      </c>
      <c r="F46" s="289">
        <v>0</v>
      </c>
      <c r="G46" s="289">
        <v>0</v>
      </c>
      <c r="H46" s="302"/>
      <c r="I46" s="302"/>
      <c r="J46" s="302"/>
      <c r="K46" s="302"/>
    </row>
    <row r="47" spans="1:11" ht="14.1" customHeight="1" x14ac:dyDescent="0.25">
      <c r="A47" s="302"/>
      <c r="B47" s="302"/>
      <c r="C47" s="292" t="s">
        <v>61</v>
      </c>
      <c r="D47" s="289">
        <v>0</v>
      </c>
      <c r="E47" s="289">
        <v>0</v>
      </c>
      <c r="F47" s="289">
        <v>0</v>
      </c>
      <c r="G47" s="289">
        <v>0</v>
      </c>
      <c r="H47" s="302"/>
      <c r="I47" s="302"/>
      <c r="J47" s="302"/>
      <c r="K47" s="302"/>
    </row>
    <row r="48" spans="1:11" ht="14.1" customHeight="1" x14ac:dyDescent="0.25">
      <c r="A48" s="302"/>
      <c r="B48" s="302"/>
      <c r="C48" s="292" t="s">
        <v>65</v>
      </c>
      <c r="D48" s="289">
        <v>0</v>
      </c>
      <c r="E48" s="289">
        <v>0</v>
      </c>
      <c r="F48" s="289">
        <v>0</v>
      </c>
      <c r="G48" s="289">
        <v>0</v>
      </c>
      <c r="H48" s="302"/>
      <c r="I48" s="302"/>
      <c r="J48" s="302"/>
      <c r="K48" s="302"/>
    </row>
    <row r="49" spans="1:11" ht="14.1" customHeight="1" x14ac:dyDescent="0.25">
      <c r="A49" s="302"/>
      <c r="B49" s="302"/>
      <c r="C49" s="292" t="s">
        <v>60</v>
      </c>
      <c r="D49" s="289">
        <v>0</v>
      </c>
      <c r="E49" s="289">
        <v>0</v>
      </c>
      <c r="F49" s="289">
        <v>0</v>
      </c>
      <c r="G49" s="289">
        <v>0</v>
      </c>
      <c r="H49" s="302"/>
      <c r="I49" s="302"/>
      <c r="J49" s="302"/>
      <c r="K49" s="302"/>
    </row>
    <row r="50" spans="1:11" ht="14.1" customHeight="1" x14ac:dyDescent="0.25">
      <c r="A50" s="302"/>
      <c r="B50" s="302"/>
      <c r="C50" s="292" t="s">
        <v>61</v>
      </c>
      <c r="D50" s="289">
        <v>0</v>
      </c>
      <c r="E50" s="289">
        <v>0</v>
      </c>
      <c r="F50" s="289">
        <v>0</v>
      </c>
      <c r="G50" s="289">
        <v>0</v>
      </c>
      <c r="H50" s="302"/>
      <c r="I50" s="302"/>
      <c r="J50" s="302"/>
      <c r="K50" s="302"/>
    </row>
    <row r="51" spans="1:11" ht="14.1" customHeight="1" x14ac:dyDescent="0.25">
      <c r="A51" s="302"/>
      <c r="B51" s="302"/>
      <c r="C51" s="292" t="s">
        <v>66</v>
      </c>
      <c r="D51" s="289">
        <v>0</v>
      </c>
      <c r="E51" s="289">
        <v>0</v>
      </c>
      <c r="F51" s="289">
        <v>0</v>
      </c>
      <c r="G51" s="289">
        <v>0</v>
      </c>
      <c r="H51" s="302"/>
      <c r="I51" s="302"/>
      <c r="J51" s="302"/>
      <c r="K51" s="302"/>
    </row>
    <row r="52" spans="1:11" ht="14.1" customHeight="1" x14ac:dyDescent="0.25">
      <c r="A52" s="302"/>
      <c r="B52" s="302"/>
      <c r="C52" s="292" t="s">
        <v>60</v>
      </c>
      <c r="D52" s="289">
        <v>0</v>
      </c>
      <c r="E52" s="289">
        <v>0</v>
      </c>
      <c r="F52" s="289">
        <v>0</v>
      </c>
      <c r="G52" s="289">
        <v>0</v>
      </c>
      <c r="H52" s="302"/>
      <c r="I52" s="302"/>
      <c r="J52" s="302"/>
      <c r="K52" s="302"/>
    </row>
    <row r="53" spans="1:11" ht="14.1" customHeight="1" x14ac:dyDescent="0.25">
      <c r="A53" s="302"/>
      <c r="B53" s="302"/>
      <c r="C53" s="292" t="s">
        <v>61</v>
      </c>
      <c r="D53" s="289">
        <v>0</v>
      </c>
      <c r="E53" s="289">
        <v>0</v>
      </c>
      <c r="F53" s="289">
        <v>0</v>
      </c>
      <c r="G53" s="289">
        <v>0</v>
      </c>
      <c r="H53" s="302"/>
      <c r="I53" s="302"/>
      <c r="J53" s="302"/>
      <c r="K53" s="302"/>
    </row>
    <row r="54" spans="1:11" ht="14.1" customHeight="1" x14ac:dyDescent="0.25">
      <c r="A54" s="302"/>
      <c r="B54" s="302"/>
      <c r="C54" s="292" t="s">
        <v>67</v>
      </c>
      <c r="D54" s="289">
        <v>0</v>
      </c>
      <c r="E54" s="289">
        <v>0</v>
      </c>
      <c r="F54" s="289">
        <v>0</v>
      </c>
      <c r="G54" s="289">
        <v>0</v>
      </c>
      <c r="H54" s="302"/>
      <c r="I54" s="302"/>
      <c r="J54" s="302"/>
      <c r="K54" s="302"/>
    </row>
    <row r="55" spans="1:11" ht="14.1" customHeight="1" x14ac:dyDescent="0.25">
      <c r="A55" s="302"/>
      <c r="B55" s="302"/>
      <c r="C55" s="292" t="s">
        <v>60</v>
      </c>
      <c r="D55" s="289">
        <v>0</v>
      </c>
      <c r="E55" s="289">
        <v>0</v>
      </c>
      <c r="F55" s="289">
        <v>0</v>
      </c>
      <c r="G55" s="289">
        <v>0</v>
      </c>
      <c r="H55" s="302"/>
      <c r="I55" s="302"/>
      <c r="J55" s="302"/>
      <c r="K55" s="302"/>
    </row>
    <row r="56" spans="1:11" ht="14.1" customHeight="1" x14ac:dyDescent="0.25">
      <c r="A56" s="302"/>
      <c r="B56" s="302"/>
      <c r="C56" s="292" t="s">
        <v>61</v>
      </c>
      <c r="D56" s="289">
        <v>0</v>
      </c>
      <c r="E56" s="289">
        <v>0</v>
      </c>
      <c r="F56" s="289">
        <v>0</v>
      </c>
      <c r="G56" s="289">
        <v>0</v>
      </c>
      <c r="H56" s="302"/>
      <c r="I56" s="302"/>
      <c r="J56" s="302"/>
      <c r="K56" s="302"/>
    </row>
    <row r="57" spans="1:11" ht="14.1" customHeight="1" x14ac:dyDescent="0.25">
      <c r="A57" s="302"/>
      <c r="B57" s="302"/>
      <c r="C57" s="292" t="s">
        <v>68</v>
      </c>
      <c r="D57" s="289">
        <v>0</v>
      </c>
      <c r="E57" s="289">
        <v>0</v>
      </c>
      <c r="F57" s="289">
        <v>0</v>
      </c>
      <c r="G57" s="289">
        <v>0</v>
      </c>
      <c r="H57" s="302"/>
      <c r="I57" s="302"/>
      <c r="J57" s="302"/>
      <c r="K57" s="302"/>
    </row>
    <row r="58" spans="1:11" ht="14.1" customHeight="1" x14ac:dyDescent="0.25">
      <c r="A58" s="302"/>
      <c r="B58" s="302"/>
      <c r="C58" s="292" t="s">
        <v>60</v>
      </c>
      <c r="D58" s="289">
        <v>0</v>
      </c>
      <c r="E58" s="289">
        <v>0</v>
      </c>
      <c r="F58" s="289">
        <v>0</v>
      </c>
      <c r="G58" s="289">
        <v>0</v>
      </c>
      <c r="H58" s="302"/>
      <c r="I58" s="302"/>
      <c r="J58" s="302"/>
      <c r="K58" s="302"/>
    </row>
    <row r="59" spans="1:11" ht="14.1" customHeight="1" x14ac:dyDescent="0.25">
      <c r="A59" s="302"/>
      <c r="B59" s="302"/>
      <c r="C59" s="292" t="s">
        <v>69</v>
      </c>
      <c r="D59" s="289">
        <v>0</v>
      </c>
      <c r="E59" s="289">
        <v>0</v>
      </c>
      <c r="F59" s="289">
        <v>0</v>
      </c>
      <c r="G59" s="289">
        <v>0</v>
      </c>
      <c r="H59" s="302"/>
      <c r="I59" s="302"/>
      <c r="J59" s="302"/>
      <c r="K59" s="302"/>
    </row>
    <row r="60" spans="1:11" ht="14.1" customHeight="1" x14ac:dyDescent="0.25">
      <c r="A60" s="302"/>
      <c r="B60" s="302"/>
      <c r="C60" s="292" t="s">
        <v>70</v>
      </c>
      <c r="D60" s="289">
        <v>0</v>
      </c>
      <c r="E60" s="289">
        <v>0</v>
      </c>
      <c r="F60" s="289">
        <v>0</v>
      </c>
      <c r="G60" s="289">
        <v>0</v>
      </c>
      <c r="H60" s="302"/>
      <c r="I60" s="302"/>
      <c r="J60" s="302"/>
      <c r="K60" s="302"/>
    </row>
    <row r="61" spans="1:11" ht="14.1" customHeight="1" x14ac:dyDescent="0.25">
      <c r="A61" s="302"/>
      <c r="B61" s="302"/>
      <c r="C61" s="292" t="s">
        <v>71</v>
      </c>
      <c r="D61" s="289">
        <v>0</v>
      </c>
      <c r="E61" s="289">
        <v>0</v>
      </c>
      <c r="F61" s="289">
        <v>0</v>
      </c>
      <c r="G61" s="289">
        <v>0</v>
      </c>
      <c r="H61" s="302"/>
      <c r="I61" s="302"/>
      <c r="J61" s="302"/>
      <c r="K61" s="302"/>
    </row>
    <row r="62" spans="1:11" ht="14.1" customHeight="1" x14ac:dyDescent="0.25">
      <c r="A62" s="302"/>
      <c r="B62" s="302"/>
      <c r="C62" s="292" t="s">
        <v>72</v>
      </c>
      <c r="D62" s="289">
        <v>0</v>
      </c>
      <c r="E62" s="289">
        <v>0</v>
      </c>
      <c r="F62" s="289">
        <v>0</v>
      </c>
      <c r="G62" s="289">
        <v>0</v>
      </c>
      <c r="H62" s="302"/>
      <c r="I62" s="302"/>
      <c r="J62" s="302"/>
      <c r="K62" s="302"/>
    </row>
    <row r="63" spans="1:11" ht="14.1" customHeight="1" x14ac:dyDescent="0.25">
      <c r="A63" s="302"/>
      <c r="B63" s="302"/>
      <c r="C63" s="292" t="s">
        <v>73</v>
      </c>
      <c r="D63" s="289">
        <v>0</v>
      </c>
      <c r="E63" s="289">
        <v>0</v>
      </c>
      <c r="F63" s="289">
        <v>0</v>
      </c>
      <c r="G63" s="289">
        <v>0</v>
      </c>
      <c r="H63" s="302"/>
      <c r="I63" s="302"/>
      <c r="J63" s="302"/>
      <c r="K63" s="302"/>
    </row>
    <row r="64" spans="1:11" ht="14.1" customHeight="1" x14ac:dyDescent="0.25">
      <c r="A64" s="302"/>
      <c r="B64" s="302"/>
      <c r="C64" s="292" t="s">
        <v>60</v>
      </c>
      <c r="D64" s="289">
        <v>0</v>
      </c>
      <c r="E64" s="289">
        <v>0</v>
      </c>
      <c r="F64" s="289">
        <v>0</v>
      </c>
      <c r="G64" s="289">
        <v>0</v>
      </c>
      <c r="H64" s="302"/>
      <c r="I64" s="302"/>
      <c r="J64" s="302"/>
      <c r="K64" s="302"/>
    </row>
    <row r="65" spans="1:11" ht="14.1" customHeight="1" x14ac:dyDescent="0.25">
      <c r="A65" s="302"/>
      <c r="B65" s="302"/>
      <c r="C65" s="292" t="s">
        <v>69</v>
      </c>
      <c r="D65" s="289">
        <v>0</v>
      </c>
      <c r="E65" s="289">
        <v>0</v>
      </c>
      <c r="F65" s="289">
        <v>0</v>
      </c>
      <c r="G65" s="289">
        <v>0</v>
      </c>
      <c r="H65" s="302"/>
      <c r="I65" s="302"/>
      <c r="J65" s="302"/>
      <c r="K65" s="302"/>
    </row>
    <row r="66" spans="1:11" ht="14.1" customHeight="1" x14ac:dyDescent="0.25">
      <c r="A66" s="302"/>
      <c r="B66" s="302"/>
      <c r="C66" s="292" t="s">
        <v>70</v>
      </c>
      <c r="D66" s="289">
        <v>0</v>
      </c>
      <c r="E66" s="289">
        <v>0</v>
      </c>
      <c r="F66" s="289">
        <v>0</v>
      </c>
      <c r="G66" s="289">
        <v>0</v>
      </c>
      <c r="H66" s="302"/>
      <c r="I66" s="302"/>
      <c r="J66" s="302"/>
      <c r="K66" s="302"/>
    </row>
    <row r="67" spans="1:11" ht="14.1" customHeight="1" x14ac:dyDescent="0.25">
      <c r="A67" s="302"/>
      <c r="B67" s="302"/>
      <c r="C67" s="292" t="s">
        <v>71</v>
      </c>
      <c r="D67" s="289">
        <v>0</v>
      </c>
      <c r="E67" s="289">
        <v>0</v>
      </c>
      <c r="F67" s="289">
        <v>0</v>
      </c>
      <c r="G67" s="289">
        <v>0</v>
      </c>
      <c r="H67" s="302"/>
      <c r="I67" s="302"/>
      <c r="J67" s="302"/>
      <c r="K67" s="302"/>
    </row>
    <row r="68" spans="1:11" ht="14.1" customHeight="1" x14ac:dyDescent="0.25">
      <c r="A68" s="302"/>
      <c r="B68" s="302"/>
      <c r="C68" s="292" t="s">
        <v>72</v>
      </c>
      <c r="D68" s="289">
        <v>0</v>
      </c>
      <c r="E68" s="289">
        <v>0</v>
      </c>
      <c r="F68" s="289">
        <v>0</v>
      </c>
      <c r="G68" s="289">
        <v>0</v>
      </c>
      <c r="H68" s="302"/>
      <c r="I68" s="302"/>
      <c r="J68" s="302"/>
      <c r="K68" s="302"/>
    </row>
    <row r="69" spans="1:11" ht="14.1" customHeight="1" x14ac:dyDescent="0.25">
      <c r="A69" s="302"/>
      <c r="B69" s="302"/>
      <c r="C69" s="292" t="s">
        <v>74</v>
      </c>
      <c r="D69" s="289">
        <v>0</v>
      </c>
      <c r="E69" s="289">
        <v>0</v>
      </c>
      <c r="F69" s="289">
        <v>0</v>
      </c>
      <c r="G69" s="289">
        <v>0</v>
      </c>
      <c r="H69" s="302"/>
      <c r="I69" s="302"/>
      <c r="J69" s="302"/>
      <c r="K69" s="302"/>
    </row>
    <row r="70" spans="1:11" ht="14.1" customHeight="1" x14ac:dyDescent="0.25">
      <c r="A70" s="302"/>
      <c r="B70" s="302"/>
      <c r="C70" s="292" t="s">
        <v>60</v>
      </c>
      <c r="D70" s="289">
        <v>0</v>
      </c>
      <c r="E70" s="289">
        <v>0</v>
      </c>
      <c r="F70" s="289">
        <v>0</v>
      </c>
      <c r="G70" s="289">
        <v>0</v>
      </c>
      <c r="H70" s="302"/>
      <c r="I70" s="302"/>
      <c r="J70" s="302"/>
      <c r="K70" s="302"/>
    </row>
    <row r="71" spans="1:11" ht="14.1" customHeight="1" x14ac:dyDescent="0.25">
      <c r="A71" s="302"/>
      <c r="B71" s="302"/>
      <c r="C71" s="292" t="s">
        <v>69</v>
      </c>
      <c r="D71" s="289">
        <v>0</v>
      </c>
      <c r="E71" s="289">
        <v>0</v>
      </c>
      <c r="F71" s="289">
        <v>0</v>
      </c>
      <c r="G71" s="289">
        <v>0</v>
      </c>
      <c r="H71" s="302"/>
      <c r="I71" s="302"/>
      <c r="J71" s="302"/>
      <c r="K71" s="302"/>
    </row>
    <row r="72" spans="1:11" ht="14.1" customHeight="1" x14ac:dyDescent="0.25">
      <c r="A72" s="302"/>
      <c r="B72" s="302"/>
      <c r="C72" s="292" t="s">
        <v>70</v>
      </c>
      <c r="D72" s="289">
        <v>0</v>
      </c>
      <c r="E72" s="289">
        <v>0</v>
      </c>
      <c r="F72" s="289">
        <v>0</v>
      </c>
      <c r="G72" s="289">
        <v>0</v>
      </c>
      <c r="H72" s="302"/>
      <c r="I72" s="302"/>
      <c r="J72" s="302"/>
      <c r="K72" s="302"/>
    </row>
    <row r="73" spans="1:11" ht="14.1" customHeight="1" x14ac:dyDescent="0.25">
      <c r="A73" s="302"/>
      <c r="B73" s="302"/>
      <c r="C73" s="292" t="s">
        <v>71</v>
      </c>
      <c r="D73" s="289">
        <v>0</v>
      </c>
      <c r="E73" s="289">
        <v>0</v>
      </c>
      <c r="F73" s="289">
        <v>0</v>
      </c>
      <c r="G73" s="289">
        <v>0</v>
      </c>
      <c r="H73" s="302"/>
      <c r="I73" s="302"/>
      <c r="J73" s="302"/>
      <c r="K73" s="302"/>
    </row>
    <row r="74" spans="1:11" ht="14.1" customHeight="1" x14ac:dyDescent="0.25">
      <c r="A74" s="302"/>
      <c r="B74" s="302"/>
      <c r="C74" s="292" t="s">
        <v>72</v>
      </c>
      <c r="D74" s="289">
        <v>0</v>
      </c>
      <c r="E74" s="289">
        <v>0</v>
      </c>
      <c r="F74" s="289">
        <v>0</v>
      </c>
      <c r="G74" s="289">
        <v>0</v>
      </c>
      <c r="H74" s="302"/>
      <c r="I74" s="302"/>
      <c r="J74" s="302"/>
      <c r="K74" s="302"/>
    </row>
    <row r="75" spans="1:11" ht="14.1" customHeight="1" x14ac:dyDescent="0.25">
      <c r="A75" s="302"/>
      <c r="B75" s="302"/>
      <c r="C75" s="292" t="s">
        <v>75</v>
      </c>
      <c r="D75" s="289">
        <v>0</v>
      </c>
      <c r="E75" s="289">
        <v>0</v>
      </c>
      <c r="F75" s="289">
        <v>0</v>
      </c>
      <c r="G75" s="289">
        <v>0</v>
      </c>
      <c r="H75" s="302"/>
      <c r="I75" s="302"/>
      <c r="J75" s="302"/>
      <c r="K75" s="302"/>
    </row>
    <row r="76" spans="1:11" ht="14.1" customHeight="1" x14ac:dyDescent="0.25">
      <c r="A76" s="302"/>
      <c r="B76" s="302"/>
      <c r="C76" s="292" t="s">
        <v>76</v>
      </c>
      <c r="D76" s="289">
        <v>0</v>
      </c>
      <c r="E76" s="289">
        <v>0</v>
      </c>
      <c r="F76" s="289">
        <v>0</v>
      </c>
      <c r="G76" s="289">
        <v>0</v>
      </c>
      <c r="H76" s="302"/>
      <c r="I76" s="302"/>
      <c r="J76" s="302"/>
      <c r="K76" s="302"/>
    </row>
    <row r="77" spans="1:11" ht="14.1" customHeight="1" x14ac:dyDescent="0.25">
      <c r="A77" s="302"/>
      <c r="B77" s="302"/>
      <c r="C77" s="290" t="s">
        <v>77</v>
      </c>
      <c r="D77" s="289">
        <v>0</v>
      </c>
      <c r="E77" s="289">
        <v>248810000</v>
      </c>
      <c r="F77" s="289">
        <v>249468000</v>
      </c>
      <c r="G77" s="289">
        <v>249810000</v>
      </c>
      <c r="H77" s="302"/>
      <c r="I77" s="302"/>
      <c r="J77" s="302"/>
      <c r="K77" s="302"/>
    </row>
    <row r="78" spans="1:11" ht="14.1" customHeight="1" x14ac:dyDescent="0.25">
      <c r="A78" s="302"/>
      <c r="B78" s="302"/>
      <c r="C78" s="1293" t="s">
        <v>78</v>
      </c>
      <c r="D78" s="1294"/>
      <c r="E78" s="1294"/>
      <c r="F78" s="1294"/>
      <c r="G78" s="1294"/>
      <c r="H78" s="302"/>
      <c r="I78" s="302"/>
      <c r="J78" s="302"/>
      <c r="K78" s="302"/>
    </row>
    <row r="79" spans="1:11" ht="14.1" customHeight="1" x14ac:dyDescent="0.25">
      <c r="A79" s="302"/>
      <c r="B79" s="302"/>
      <c r="C79" s="297" t="s">
        <v>2560</v>
      </c>
      <c r="D79" s="1293" t="s">
        <v>2559</v>
      </c>
      <c r="E79" s="1294"/>
      <c r="F79" s="1294"/>
      <c r="G79" s="1294"/>
      <c r="H79" s="302"/>
      <c r="I79" s="302"/>
      <c r="J79" s="302"/>
      <c r="K79" s="302"/>
    </row>
    <row r="80" spans="1:11" ht="14.1" customHeight="1" x14ac:dyDescent="0.25">
      <c r="A80" s="302"/>
      <c r="B80" s="302"/>
      <c r="C80" s="296" t="s">
        <v>33</v>
      </c>
      <c r="D80" s="1295" t="s">
        <v>2558</v>
      </c>
      <c r="E80" s="1296"/>
      <c r="F80" s="1296"/>
      <c r="G80" s="1296"/>
      <c r="H80" s="302"/>
      <c r="I80" s="302"/>
      <c r="J80" s="302"/>
      <c r="K80" s="302"/>
    </row>
    <row r="81" spans="1:11" ht="14.1" customHeight="1" x14ac:dyDescent="0.25">
      <c r="A81" s="302"/>
      <c r="B81" s="302"/>
      <c r="C81" s="277" t="s">
        <v>35</v>
      </c>
      <c r="D81" s="1297" t="s">
        <v>2557</v>
      </c>
      <c r="E81" s="1298"/>
      <c r="F81" s="1298"/>
      <c r="G81" s="1298"/>
      <c r="H81" s="302"/>
      <c r="I81" s="302"/>
      <c r="J81" s="302"/>
      <c r="K81" s="302"/>
    </row>
    <row r="82" spans="1:11" ht="14.1" customHeight="1" x14ac:dyDescent="0.25">
      <c r="A82" s="302"/>
      <c r="B82" s="302"/>
      <c r="C82" s="277" t="s">
        <v>37</v>
      </c>
      <c r="D82" s="1297" t="s">
        <v>685</v>
      </c>
      <c r="E82" s="1298"/>
      <c r="F82" s="1298"/>
      <c r="G82" s="1298"/>
      <c r="H82" s="302"/>
      <c r="I82" s="302"/>
      <c r="J82" s="302"/>
      <c r="K82" s="302"/>
    </row>
    <row r="83" spans="1:11" ht="15" customHeight="1" x14ac:dyDescent="0.25">
      <c r="A83" s="302"/>
      <c r="B83" s="302"/>
      <c r="C83" s="303"/>
      <c r="D83" s="269">
        <v>2025</v>
      </c>
      <c r="E83" s="269">
        <v>2026</v>
      </c>
      <c r="F83" s="269">
        <v>2027</v>
      </c>
      <c r="G83" s="269">
        <v>2028</v>
      </c>
      <c r="H83" s="302"/>
      <c r="I83" s="302"/>
      <c r="J83" s="302"/>
      <c r="K83" s="302"/>
    </row>
    <row r="84" spans="1:11" ht="15" customHeight="1" x14ac:dyDescent="0.25">
      <c r="A84" s="302"/>
      <c r="B84" s="302"/>
      <c r="C84" s="304"/>
      <c r="D84" s="266" t="s">
        <v>17</v>
      </c>
      <c r="E84" s="266" t="s">
        <v>18</v>
      </c>
      <c r="F84" s="266" t="s">
        <v>18</v>
      </c>
      <c r="G84" s="266" t="s">
        <v>18</v>
      </c>
      <c r="H84" s="302"/>
      <c r="I84" s="302"/>
      <c r="J84" s="302"/>
      <c r="K84" s="302"/>
    </row>
    <row r="85" spans="1:11" ht="14.1" customHeight="1" x14ac:dyDescent="0.25">
      <c r="A85" s="302"/>
      <c r="B85" s="302"/>
      <c r="C85" s="284" t="s">
        <v>39</v>
      </c>
      <c r="D85" s="295" t="s">
        <v>40</v>
      </c>
      <c r="E85" s="295" t="s">
        <v>389</v>
      </c>
      <c r="F85" s="295" t="s">
        <v>471</v>
      </c>
      <c r="G85" s="295" t="s">
        <v>517</v>
      </c>
      <c r="H85" s="302"/>
      <c r="I85" s="302"/>
      <c r="J85" s="302"/>
      <c r="K85" s="302"/>
    </row>
    <row r="86" spans="1:11" ht="14.1" customHeight="1" x14ac:dyDescent="0.25">
      <c r="A86" s="302"/>
      <c r="B86" s="302"/>
      <c r="C86" s="284" t="s">
        <v>41</v>
      </c>
      <c r="D86" s="295" t="s">
        <v>753</v>
      </c>
      <c r="E86" s="295" t="s">
        <v>753</v>
      </c>
      <c r="F86" s="295" t="s">
        <v>2556</v>
      </c>
      <c r="G86" s="295" t="s">
        <v>287</v>
      </c>
      <c r="H86" s="302"/>
      <c r="I86" s="302"/>
      <c r="J86" s="302"/>
      <c r="K86" s="302"/>
    </row>
    <row r="87" spans="1:11" ht="14.1" customHeight="1" x14ac:dyDescent="0.25">
      <c r="A87" s="302"/>
      <c r="B87" s="302"/>
      <c r="C87" s="284" t="s">
        <v>45</v>
      </c>
      <c r="D87" s="295" t="s">
        <v>46</v>
      </c>
      <c r="E87" s="295" t="s">
        <v>2555</v>
      </c>
      <c r="F87" s="295" t="s">
        <v>2554</v>
      </c>
      <c r="G87" s="295" t="s">
        <v>135</v>
      </c>
      <c r="H87" s="302"/>
      <c r="I87" s="302"/>
      <c r="J87" s="302"/>
      <c r="K87" s="302"/>
    </row>
    <row r="88" spans="1:11" ht="14.1" customHeight="1" x14ac:dyDescent="0.25">
      <c r="A88" s="302"/>
      <c r="B88" s="302"/>
      <c r="C88" s="284" t="s">
        <v>50</v>
      </c>
      <c r="D88" s="295" t="s">
        <v>40</v>
      </c>
      <c r="E88" s="295" t="s">
        <v>40</v>
      </c>
      <c r="F88" s="295" t="s">
        <v>2553</v>
      </c>
      <c r="G88" s="295" t="s">
        <v>297</v>
      </c>
      <c r="H88" s="302"/>
      <c r="I88" s="302"/>
      <c r="J88" s="302"/>
      <c r="K88" s="302"/>
    </row>
    <row r="89" spans="1:11" ht="14.1" customHeight="1" x14ac:dyDescent="0.25">
      <c r="A89" s="302"/>
      <c r="B89" s="302"/>
      <c r="C89" s="284" t="s">
        <v>52</v>
      </c>
      <c r="D89" s="295" t="s">
        <v>40</v>
      </c>
      <c r="E89" s="295" t="s">
        <v>46</v>
      </c>
      <c r="F89" s="295" t="s">
        <v>2552</v>
      </c>
      <c r="G89" s="295" t="s">
        <v>2551</v>
      </c>
      <c r="H89" s="302"/>
      <c r="I89" s="302"/>
      <c r="J89" s="302"/>
      <c r="K89" s="302"/>
    </row>
    <row r="90" spans="1:11" ht="14.1" customHeight="1" x14ac:dyDescent="0.25">
      <c r="A90" s="302"/>
      <c r="B90" s="302"/>
      <c r="C90" s="284" t="s">
        <v>55</v>
      </c>
      <c r="D90" s="295" t="s">
        <v>40</v>
      </c>
      <c r="E90" s="295" t="s">
        <v>40</v>
      </c>
      <c r="F90" s="295" t="s">
        <v>2550</v>
      </c>
      <c r="G90" s="295" t="s">
        <v>2549</v>
      </c>
      <c r="H90" s="302"/>
      <c r="I90" s="302"/>
      <c r="J90" s="302"/>
      <c r="K90" s="302"/>
    </row>
    <row r="91" spans="1:11" ht="14.1" customHeight="1" x14ac:dyDescent="0.25">
      <c r="A91" s="302"/>
      <c r="B91" s="302"/>
      <c r="C91" s="1307" t="s">
        <v>58</v>
      </c>
      <c r="D91" s="1308"/>
      <c r="E91" s="1308"/>
      <c r="F91" s="1308"/>
      <c r="G91" s="1308"/>
      <c r="H91" s="302"/>
      <c r="I91" s="302"/>
      <c r="J91" s="302"/>
      <c r="K91" s="302"/>
    </row>
    <row r="92" spans="1:11" ht="14.1" customHeight="1" x14ac:dyDescent="0.25">
      <c r="A92" s="302"/>
      <c r="B92" s="302"/>
      <c r="C92" s="303"/>
      <c r="D92" s="269">
        <v>2025</v>
      </c>
      <c r="E92" s="269">
        <v>2026</v>
      </c>
      <c r="F92" s="269">
        <v>2027</v>
      </c>
      <c r="G92" s="269">
        <v>2028</v>
      </c>
      <c r="H92" s="302"/>
      <c r="I92" s="302"/>
      <c r="J92" s="302"/>
      <c r="K92" s="302"/>
    </row>
    <row r="93" spans="1:11" ht="14.1" customHeight="1" x14ac:dyDescent="0.25">
      <c r="A93" s="302"/>
      <c r="B93" s="302"/>
      <c r="C93" s="304"/>
      <c r="D93" s="266" t="s">
        <v>17</v>
      </c>
      <c r="E93" s="266" t="s">
        <v>18</v>
      </c>
      <c r="F93" s="266" t="s">
        <v>18</v>
      </c>
      <c r="G93" s="266" t="s">
        <v>18</v>
      </c>
      <c r="H93" s="302"/>
      <c r="I93" s="302"/>
      <c r="J93" s="302"/>
      <c r="K93" s="302"/>
    </row>
    <row r="94" spans="1:11" ht="14.1" customHeight="1" x14ac:dyDescent="0.25">
      <c r="A94" s="302"/>
      <c r="B94" s="302"/>
      <c r="C94" s="292" t="s">
        <v>59</v>
      </c>
      <c r="D94" s="289">
        <v>0</v>
      </c>
      <c r="E94" s="289">
        <v>0</v>
      </c>
      <c r="F94" s="289">
        <v>0</v>
      </c>
      <c r="G94" s="289">
        <v>0</v>
      </c>
      <c r="H94" s="302"/>
      <c r="I94" s="302"/>
      <c r="J94" s="302"/>
      <c r="K94" s="302"/>
    </row>
    <row r="95" spans="1:11" ht="14.1" customHeight="1" x14ac:dyDescent="0.25">
      <c r="A95" s="302"/>
      <c r="B95" s="302"/>
      <c r="C95" s="292" t="s">
        <v>60</v>
      </c>
      <c r="D95" s="289">
        <v>0</v>
      </c>
      <c r="E95" s="289">
        <v>0</v>
      </c>
      <c r="F95" s="289">
        <v>0</v>
      </c>
      <c r="G95" s="289">
        <v>0</v>
      </c>
      <c r="H95" s="302"/>
      <c r="I95" s="302"/>
      <c r="J95" s="302"/>
      <c r="K95" s="302"/>
    </row>
    <row r="96" spans="1:11" ht="14.1" customHeight="1" x14ac:dyDescent="0.25">
      <c r="A96" s="302"/>
      <c r="B96" s="302"/>
      <c r="C96" s="292" t="s">
        <v>61</v>
      </c>
      <c r="D96" s="289">
        <v>0</v>
      </c>
      <c r="E96" s="289">
        <v>0</v>
      </c>
      <c r="F96" s="289">
        <v>0</v>
      </c>
      <c r="G96" s="289">
        <v>0</v>
      </c>
      <c r="H96" s="302"/>
      <c r="I96" s="302"/>
      <c r="J96" s="302"/>
      <c r="K96" s="302"/>
    </row>
    <row r="97" spans="1:11" ht="14.1" customHeight="1" x14ac:dyDescent="0.25">
      <c r="A97" s="302"/>
      <c r="B97" s="302"/>
      <c r="C97" s="292" t="s">
        <v>62</v>
      </c>
      <c r="D97" s="289">
        <v>0</v>
      </c>
      <c r="E97" s="289">
        <v>0</v>
      </c>
      <c r="F97" s="289">
        <v>0</v>
      </c>
      <c r="G97" s="289">
        <v>0</v>
      </c>
      <c r="H97" s="302"/>
      <c r="I97" s="302"/>
      <c r="J97" s="302"/>
      <c r="K97" s="302"/>
    </row>
    <row r="98" spans="1:11" ht="14.1" customHeight="1" x14ac:dyDescent="0.25">
      <c r="A98" s="302"/>
      <c r="B98" s="302"/>
      <c r="C98" s="292" t="s">
        <v>60</v>
      </c>
      <c r="D98" s="289">
        <v>0</v>
      </c>
      <c r="E98" s="289">
        <v>0</v>
      </c>
      <c r="F98" s="289">
        <v>0</v>
      </c>
      <c r="G98" s="289">
        <v>0</v>
      </c>
      <c r="H98" s="302"/>
      <c r="I98" s="302"/>
      <c r="J98" s="302"/>
      <c r="K98" s="302"/>
    </row>
    <row r="99" spans="1:11" ht="14.1" customHeight="1" x14ac:dyDescent="0.25">
      <c r="A99" s="302"/>
      <c r="B99" s="302"/>
      <c r="C99" s="292" t="s">
        <v>61</v>
      </c>
      <c r="D99" s="289">
        <v>0</v>
      </c>
      <c r="E99" s="289">
        <v>0</v>
      </c>
      <c r="F99" s="289">
        <v>0</v>
      </c>
      <c r="G99" s="289">
        <v>0</v>
      </c>
      <c r="H99" s="302"/>
      <c r="I99" s="302"/>
      <c r="J99" s="302"/>
      <c r="K99" s="302"/>
    </row>
    <row r="100" spans="1:11" ht="14.1" customHeight="1" x14ac:dyDescent="0.25">
      <c r="A100" s="302"/>
      <c r="B100" s="302"/>
      <c r="C100" s="292" t="s">
        <v>63</v>
      </c>
      <c r="D100" s="289">
        <v>0</v>
      </c>
      <c r="E100" s="289">
        <v>0</v>
      </c>
      <c r="F100" s="289">
        <v>0</v>
      </c>
      <c r="G100" s="289">
        <v>0</v>
      </c>
      <c r="H100" s="302"/>
      <c r="I100" s="302"/>
      <c r="J100" s="302"/>
      <c r="K100" s="302"/>
    </row>
    <row r="101" spans="1:11" ht="14.1" customHeight="1" x14ac:dyDescent="0.25">
      <c r="A101" s="302"/>
      <c r="B101" s="302"/>
      <c r="C101" s="292" t="s">
        <v>60</v>
      </c>
      <c r="D101" s="289">
        <v>0</v>
      </c>
      <c r="E101" s="289">
        <v>0</v>
      </c>
      <c r="F101" s="289">
        <v>0</v>
      </c>
      <c r="G101" s="289">
        <v>0</v>
      </c>
      <c r="H101" s="302"/>
      <c r="I101" s="302"/>
      <c r="J101" s="302"/>
      <c r="K101" s="302"/>
    </row>
    <row r="102" spans="1:11" ht="14.1" customHeight="1" x14ac:dyDescent="0.25">
      <c r="A102" s="302"/>
      <c r="B102" s="302"/>
      <c r="C102" s="292" t="s">
        <v>61</v>
      </c>
      <c r="D102" s="289">
        <v>0</v>
      </c>
      <c r="E102" s="289">
        <v>0</v>
      </c>
      <c r="F102" s="289">
        <v>0</v>
      </c>
      <c r="G102" s="289">
        <v>0</v>
      </c>
      <c r="H102" s="302"/>
      <c r="I102" s="302"/>
      <c r="J102" s="302"/>
      <c r="K102" s="302"/>
    </row>
    <row r="103" spans="1:11" ht="14.1" customHeight="1" x14ac:dyDescent="0.25">
      <c r="A103" s="302"/>
      <c r="B103" s="302"/>
      <c r="C103" s="292" t="s">
        <v>64</v>
      </c>
      <c r="D103" s="289">
        <v>0</v>
      </c>
      <c r="E103" s="289">
        <v>0</v>
      </c>
      <c r="F103" s="289">
        <v>0</v>
      </c>
      <c r="G103" s="289">
        <v>0</v>
      </c>
      <c r="H103" s="302"/>
      <c r="I103" s="302"/>
      <c r="J103" s="302"/>
      <c r="K103" s="302"/>
    </row>
    <row r="104" spans="1:11" ht="14.1" customHeight="1" x14ac:dyDescent="0.25">
      <c r="A104" s="302"/>
      <c r="B104" s="302"/>
      <c r="C104" s="292" t="s">
        <v>60</v>
      </c>
      <c r="D104" s="289">
        <v>0</v>
      </c>
      <c r="E104" s="289">
        <v>0</v>
      </c>
      <c r="F104" s="289">
        <v>0</v>
      </c>
      <c r="G104" s="289">
        <v>0</v>
      </c>
      <c r="H104" s="302"/>
      <c r="I104" s="302"/>
      <c r="J104" s="302"/>
      <c r="K104" s="302"/>
    </row>
    <row r="105" spans="1:11" ht="14.1" customHeight="1" x14ac:dyDescent="0.25">
      <c r="A105" s="302"/>
      <c r="B105" s="302"/>
      <c r="C105" s="292" t="s">
        <v>61</v>
      </c>
      <c r="D105" s="289">
        <v>0</v>
      </c>
      <c r="E105" s="289">
        <v>0</v>
      </c>
      <c r="F105" s="289">
        <v>0</v>
      </c>
      <c r="G105" s="289">
        <v>0</v>
      </c>
      <c r="H105" s="302"/>
      <c r="I105" s="302"/>
      <c r="J105" s="302"/>
      <c r="K105" s="302"/>
    </row>
    <row r="106" spans="1:11" ht="14.1" customHeight="1" x14ac:dyDescent="0.25">
      <c r="A106" s="302"/>
      <c r="B106" s="302"/>
      <c r="C106" s="292" t="s">
        <v>65</v>
      </c>
      <c r="D106" s="289">
        <v>0</v>
      </c>
      <c r="E106" s="289">
        <v>0</v>
      </c>
      <c r="F106" s="289">
        <v>0</v>
      </c>
      <c r="G106" s="289">
        <v>0</v>
      </c>
      <c r="H106" s="302"/>
      <c r="I106" s="302"/>
      <c r="J106" s="302"/>
      <c r="K106" s="302"/>
    </row>
    <row r="107" spans="1:11" ht="14.1" customHeight="1" x14ac:dyDescent="0.25">
      <c r="A107" s="302"/>
      <c r="B107" s="302"/>
      <c r="C107" s="292" t="s">
        <v>60</v>
      </c>
      <c r="D107" s="289">
        <v>0</v>
      </c>
      <c r="E107" s="289">
        <v>0</v>
      </c>
      <c r="F107" s="289">
        <v>0</v>
      </c>
      <c r="G107" s="289">
        <v>0</v>
      </c>
      <c r="H107" s="302"/>
      <c r="I107" s="302"/>
      <c r="J107" s="302"/>
      <c r="K107" s="302"/>
    </row>
    <row r="108" spans="1:11" ht="14.1" customHeight="1" x14ac:dyDescent="0.25">
      <c r="A108" s="302"/>
      <c r="B108" s="302"/>
      <c r="C108" s="292" t="s">
        <v>61</v>
      </c>
      <c r="D108" s="289">
        <v>0</v>
      </c>
      <c r="E108" s="289">
        <v>0</v>
      </c>
      <c r="F108" s="289">
        <v>0</v>
      </c>
      <c r="G108" s="289">
        <v>0</v>
      </c>
      <c r="H108" s="302"/>
      <c r="I108" s="302"/>
      <c r="J108" s="302"/>
      <c r="K108" s="302"/>
    </row>
    <row r="109" spans="1:11" ht="14.1" customHeight="1" x14ac:dyDescent="0.25">
      <c r="A109" s="302"/>
      <c r="B109" s="302"/>
      <c r="C109" s="292" t="s">
        <v>66</v>
      </c>
      <c r="D109" s="289">
        <v>0</v>
      </c>
      <c r="E109" s="289">
        <v>0</v>
      </c>
      <c r="F109" s="289">
        <v>0</v>
      </c>
      <c r="G109" s="289">
        <v>0</v>
      </c>
      <c r="H109" s="302"/>
      <c r="I109" s="302"/>
      <c r="J109" s="302"/>
      <c r="K109" s="302"/>
    </row>
    <row r="110" spans="1:11" ht="14.1" customHeight="1" x14ac:dyDescent="0.25">
      <c r="A110" s="302"/>
      <c r="B110" s="302"/>
      <c r="C110" s="292" t="s">
        <v>60</v>
      </c>
      <c r="D110" s="289">
        <v>0</v>
      </c>
      <c r="E110" s="289">
        <v>0</v>
      </c>
      <c r="F110" s="289">
        <v>0</v>
      </c>
      <c r="G110" s="289">
        <v>0</v>
      </c>
      <c r="H110" s="302"/>
      <c r="I110" s="302"/>
      <c r="J110" s="302"/>
      <c r="K110" s="302"/>
    </row>
    <row r="111" spans="1:11" ht="14.1" customHeight="1" x14ac:dyDescent="0.25">
      <c r="A111" s="302"/>
      <c r="B111" s="302"/>
      <c r="C111" s="292" t="s">
        <v>61</v>
      </c>
      <c r="D111" s="289">
        <v>0</v>
      </c>
      <c r="E111" s="289">
        <v>0</v>
      </c>
      <c r="F111" s="289">
        <v>0</v>
      </c>
      <c r="G111" s="289">
        <v>0</v>
      </c>
      <c r="H111" s="302"/>
      <c r="I111" s="302"/>
      <c r="J111" s="302"/>
      <c r="K111" s="302"/>
    </row>
    <row r="112" spans="1:11" ht="14.1" customHeight="1" x14ac:dyDescent="0.25">
      <c r="A112" s="302"/>
      <c r="B112" s="302"/>
      <c r="C112" s="292" t="s">
        <v>67</v>
      </c>
      <c r="D112" s="289">
        <v>0</v>
      </c>
      <c r="E112" s="289">
        <v>0</v>
      </c>
      <c r="F112" s="289">
        <v>0</v>
      </c>
      <c r="G112" s="289">
        <v>0</v>
      </c>
      <c r="H112" s="302"/>
      <c r="I112" s="302"/>
      <c r="J112" s="302"/>
      <c r="K112" s="302"/>
    </row>
    <row r="113" spans="1:11" ht="14.1" customHeight="1" x14ac:dyDescent="0.25">
      <c r="A113" s="302"/>
      <c r="B113" s="302"/>
      <c r="C113" s="292" t="s">
        <v>60</v>
      </c>
      <c r="D113" s="289">
        <v>0</v>
      </c>
      <c r="E113" s="289">
        <v>0</v>
      </c>
      <c r="F113" s="289">
        <v>0</v>
      </c>
      <c r="G113" s="289">
        <v>0</v>
      </c>
      <c r="H113" s="302"/>
      <c r="I113" s="302"/>
      <c r="J113" s="302"/>
      <c r="K113" s="302"/>
    </row>
    <row r="114" spans="1:11" ht="14.1" customHeight="1" x14ac:dyDescent="0.25">
      <c r="A114" s="302"/>
      <c r="B114" s="302"/>
      <c r="C114" s="292" t="s">
        <v>61</v>
      </c>
      <c r="D114" s="289">
        <v>0</v>
      </c>
      <c r="E114" s="289">
        <v>0</v>
      </c>
      <c r="F114" s="289">
        <v>0</v>
      </c>
      <c r="G114" s="289">
        <v>0</v>
      </c>
      <c r="H114" s="302"/>
      <c r="I114" s="302"/>
      <c r="J114" s="302"/>
      <c r="K114" s="302"/>
    </row>
    <row r="115" spans="1:11" ht="14.1" customHeight="1" x14ac:dyDescent="0.25">
      <c r="A115" s="302"/>
      <c r="B115" s="302"/>
      <c r="C115" s="292" t="s">
        <v>68</v>
      </c>
      <c r="D115" s="289">
        <v>0</v>
      </c>
      <c r="E115" s="289">
        <v>0</v>
      </c>
      <c r="F115" s="289">
        <v>0</v>
      </c>
      <c r="G115" s="289">
        <v>0</v>
      </c>
      <c r="H115" s="302"/>
      <c r="I115" s="302"/>
      <c r="J115" s="302"/>
      <c r="K115" s="302"/>
    </row>
    <row r="116" spans="1:11" ht="14.1" customHeight="1" x14ac:dyDescent="0.25">
      <c r="A116" s="302"/>
      <c r="B116" s="302"/>
      <c r="C116" s="292" t="s">
        <v>60</v>
      </c>
      <c r="D116" s="289">
        <v>0</v>
      </c>
      <c r="E116" s="289">
        <v>0</v>
      </c>
      <c r="F116" s="289">
        <v>0</v>
      </c>
      <c r="G116" s="289">
        <v>0</v>
      </c>
      <c r="H116" s="302"/>
      <c r="I116" s="302"/>
      <c r="J116" s="302"/>
      <c r="K116" s="302"/>
    </row>
    <row r="117" spans="1:11" ht="14.1" customHeight="1" x14ac:dyDescent="0.25">
      <c r="A117" s="302"/>
      <c r="B117" s="302"/>
      <c r="C117" s="292" t="s">
        <v>69</v>
      </c>
      <c r="D117" s="289">
        <v>0</v>
      </c>
      <c r="E117" s="289">
        <v>0</v>
      </c>
      <c r="F117" s="289">
        <v>0</v>
      </c>
      <c r="G117" s="289">
        <v>0</v>
      </c>
      <c r="H117" s="302"/>
      <c r="I117" s="302"/>
      <c r="J117" s="302"/>
      <c r="K117" s="302"/>
    </row>
    <row r="118" spans="1:11" ht="14.1" customHeight="1" x14ac:dyDescent="0.25">
      <c r="A118" s="302"/>
      <c r="B118" s="302"/>
      <c r="C118" s="292" t="s">
        <v>70</v>
      </c>
      <c r="D118" s="289">
        <v>0</v>
      </c>
      <c r="E118" s="289">
        <v>0</v>
      </c>
      <c r="F118" s="289">
        <v>0</v>
      </c>
      <c r="G118" s="289">
        <v>0</v>
      </c>
      <c r="H118" s="302"/>
      <c r="I118" s="302"/>
      <c r="J118" s="302"/>
      <c r="K118" s="302"/>
    </row>
    <row r="119" spans="1:11" ht="14.1" customHeight="1" x14ac:dyDescent="0.25">
      <c r="A119" s="302"/>
      <c r="B119" s="302"/>
      <c r="C119" s="292" t="s">
        <v>71</v>
      </c>
      <c r="D119" s="289">
        <v>0</v>
      </c>
      <c r="E119" s="289">
        <v>0</v>
      </c>
      <c r="F119" s="289">
        <v>0</v>
      </c>
      <c r="G119" s="289">
        <v>0</v>
      </c>
      <c r="H119" s="302"/>
      <c r="I119" s="302"/>
      <c r="J119" s="302"/>
      <c r="K119" s="302"/>
    </row>
    <row r="120" spans="1:11" ht="14.1" customHeight="1" x14ac:dyDescent="0.25">
      <c r="A120" s="302"/>
      <c r="B120" s="302"/>
      <c r="C120" s="292" t="s">
        <v>72</v>
      </c>
      <c r="D120" s="289">
        <v>0</v>
      </c>
      <c r="E120" s="289">
        <v>0</v>
      </c>
      <c r="F120" s="289">
        <v>0</v>
      </c>
      <c r="G120" s="289">
        <v>0</v>
      </c>
      <c r="H120" s="302"/>
      <c r="I120" s="302"/>
      <c r="J120" s="302"/>
      <c r="K120" s="302"/>
    </row>
    <row r="121" spans="1:11" ht="14.1" customHeight="1" x14ac:dyDescent="0.25">
      <c r="A121" s="302"/>
      <c r="B121" s="302"/>
      <c r="C121" s="292" t="s">
        <v>73</v>
      </c>
      <c r="D121" s="289">
        <v>0</v>
      </c>
      <c r="E121" s="289">
        <v>3000000</v>
      </c>
      <c r="F121" s="289">
        <v>103000000</v>
      </c>
      <c r="G121" s="289">
        <v>50000000</v>
      </c>
      <c r="H121" s="302"/>
      <c r="I121" s="302"/>
      <c r="J121" s="302"/>
      <c r="K121" s="302"/>
    </row>
    <row r="122" spans="1:11" ht="14.1" customHeight="1" x14ac:dyDescent="0.25">
      <c r="A122" s="302"/>
      <c r="B122" s="302"/>
      <c r="C122" s="292" t="s">
        <v>60</v>
      </c>
      <c r="D122" s="289">
        <v>0</v>
      </c>
      <c r="E122" s="289">
        <v>3000000</v>
      </c>
      <c r="F122" s="289">
        <v>103000000</v>
      </c>
      <c r="G122" s="289">
        <v>50000000</v>
      </c>
      <c r="H122" s="302"/>
      <c r="I122" s="302"/>
      <c r="J122" s="302"/>
      <c r="K122" s="302"/>
    </row>
    <row r="123" spans="1:11" ht="14.1" customHeight="1" x14ac:dyDescent="0.25">
      <c r="A123" s="302"/>
      <c r="B123" s="302"/>
      <c r="C123" s="292" t="s">
        <v>69</v>
      </c>
      <c r="D123" s="289">
        <v>0</v>
      </c>
      <c r="E123" s="289">
        <v>0</v>
      </c>
      <c r="F123" s="289">
        <v>0</v>
      </c>
      <c r="G123" s="289">
        <v>0</v>
      </c>
      <c r="H123" s="302"/>
      <c r="I123" s="302"/>
      <c r="J123" s="302"/>
      <c r="K123" s="302"/>
    </row>
    <row r="124" spans="1:11" ht="14.1" customHeight="1" x14ac:dyDescent="0.25">
      <c r="A124" s="302"/>
      <c r="B124" s="302"/>
      <c r="C124" s="292" t="s">
        <v>70</v>
      </c>
      <c r="D124" s="289">
        <v>0</v>
      </c>
      <c r="E124" s="289">
        <v>0</v>
      </c>
      <c r="F124" s="289">
        <v>0</v>
      </c>
      <c r="G124" s="289">
        <v>0</v>
      </c>
      <c r="H124" s="302"/>
      <c r="I124" s="302"/>
      <c r="J124" s="302"/>
      <c r="K124" s="302"/>
    </row>
    <row r="125" spans="1:11" ht="14.1" customHeight="1" x14ac:dyDescent="0.25">
      <c r="A125" s="302"/>
      <c r="B125" s="302"/>
      <c r="C125" s="292" t="s">
        <v>71</v>
      </c>
      <c r="D125" s="289">
        <v>0</v>
      </c>
      <c r="E125" s="289">
        <v>0</v>
      </c>
      <c r="F125" s="289">
        <v>0</v>
      </c>
      <c r="G125" s="289">
        <v>0</v>
      </c>
      <c r="H125" s="302"/>
      <c r="I125" s="302"/>
      <c r="J125" s="302"/>
      <c r="K125" s="302"/>
    </row>
    <row r="126" spans="1:11" ht="14.1" customHeight="1" x14ac:dyDescent="0.25">
      <c r="A126" s="302"/>
      <c r="B126" s="302"/>
      <c r="C126" s="292" t="s">
        <v>72</v>
      </c>
      <c r="D126" s="289">
        <v>0</v>
      </c>
      <c r="E126" s="289">
        <v>0</v>
      </c>
      <c r="F126" s="289">
        <v>0</v>
      </c>
      <c r="G126" s="289">
        <v>0</v>
      </c>
      <c r="H126" s="302"/>
      <c r="I126" s="302"/>
      <c r="J126" s="302"/>
      <c r="K126" s="302"/>
    </row>
    <row r="127" spans="1:11" ht="14.1" customHeight="1" x14ac:dyDescent="0.25">
      <c r="A127" s="302"/>
      <c r="B127" s="302"/>
      <c r="C127" s="292" t="s">
        <v>74</v>
      </c>
      <c r="D127" s="289">
        <v>0</v>
      </c>
      <c r="E127" s="289">
        <v>0</v>
      </c>
      <c r="F127" s="289">
        <v>0</v>
      </c>
      <c r="G127" s="289">
        <v>0</v>
      </c>
      <c r="H127" s="302"/>
      <c r="I127" s="302"/>
      <c r="J127" s="302"/>
      <c r="K127" s="302"/>
    </row>
    <row r="128" spans="1:11" ht="14.1" customHeight="1" x14ac:dyDescent="0.25">
      <c r="A128" s="302"/>
      <c r="B128" s="302"/>
      <c r="C128" s="292" t="s">
        <v>60</v>
      </c>
      <c r="D128" s="289">
        <v>0</v>
      </c>
      <c r="E128" s="289">
        <v>0</v>
      </c>
      <c r="F128" s="289">
        <v>0</v>
      </c>
      <c r="G128" s="289">
        <v>0</v>
      </c>
      <c r="H128" s="302"/>
      <c r="I128" s="302"/>
      <c r="J128" s="302"/>
      <c r="K128" s="302"/>
    </row>
    <row r="129" spans="1:11" ht="14.1" customHeight="1" x14ac:dyDescent="0.25">
      <c r="A129" s="302"/>
      <c r="B129" s="302"/>
      <c r="C129" s="292" t="s">
        <v>69</v>
      </c>
      <c r="D129" s="289">
        <v>0</v>
      </c>
      <c r="E129" s="289">
        <v>0</v>
      </c>
      <c r="F129" s="289">
        <v>0</v>
      </c>
      <c r="G129" s="289">
        <v>0</v>
      </c>
      <c r="H129" s="302"/>
      <c r="I129" s="302"/>
      <c r="J129" s="302"/>
      <c r="K129" s="302"/>
    </row>
    <row r="130" spans="1:11" ht="14.1" customHeight="1" x14ac:dyDescent="0.25">
      <c r="A130" s="302"/>
      <c r="B130" s="302"/>
      <c r="C130" s="292" t="s">
        <v>70</v>
      </c>
      <c r="D130" s="289">
        <v>0</v>
      </c>
      <c r="E130" s="289">
        <v>0</v>
      </c>
      <c r="F130" s="289">
        <v>0</v>
      </c>
      <c r="G130" s="289">
        <v>0</v>
      </c>
      <c r="H130" s="302"/>
      <c r="I130" s="302"/>
      <c r="J130" s="302"/>
      <c r="K130" s="302"/>
    </row>
    <row r="131" spans="1:11" ht="14.1" customHeight="1" x14ac:dyDescent="0.25">
      <c r="A131" s="302"/>
      <c r="B131" s="302"/>
      <c r="C131" s="292" t="s">
        <v>71</v>
      </c>
      <c r="D131" s="289">
        <v>0</v>
      </c>
      <c r="E131" s="289">
        <v>0</v>
      </c>
      <c r="F131" s="289">
        <v>0</v>
      </c>
      <c r="G131" s="289">
        <v>0</v>
      </c>
      <c r="H131" s="302"/>
      <c r="I131" s="302"/>
      <c r="J131" s="302"/>
      <c r="K131" s="302"/>
    </row>
    <row r="132" spans="1:11" ht="14.1" customHeight="1" x14ac:dyDescent="0.25">
      <c r="A132" s="302"/>
      <c r="B132" s="302"/>
      <c r="C132" s="292" t="s">
        <v>72</v>
      </c>
      <c r="D132" s="289">
        <v>0</v>
      </c>
      <c r="E132" s="289">
        <v>0</v>
      </c>
      <c r="F132" s="289">
        <v>0</v>
      </c>
      <c r="G132" s="289">
        <v>0</v>
      </c>
      <c r="H132" s="302"/>
      <c r="I132" s="302"/>
      <c r="J132" s="302"/>
      <c r="K132" s="302"/>
    </row>
    <row r="133" spans="1:11" ht="14.1" customHeight="1" x14ac:dyDescent="0.25">
      <c r="A133" s="302"/>
      <c r="B133" s="302"/>
      <c r="C133" s="292" t="s">
        <v>75</v>
      </c>
      <c r="D133" s="289">
        <v>0</v>
      </c>
      <c r="E133" s="289">
        <v>0</v>
      </c>
      <c r="F133" s="289">
        <v>0</v>
      </c>
      <c r="G133" s="289">
        <v>0</v>
      </c>
      <c r="H133" s="302"/>
      <c r="I133" s="302"/>
      <c r="J133" s="302"/>
      <c r="K133" s="302"/>
    </row>
    <row r="134" spans="1:11" ht="14.1" customHeight="1" x14ac:dyDescent="0.25">
      <c r="A134" s="302"/>
      <c r="B134" s="302"/>
      <c r="C134" s="292" t="s">
        <v>76</v>
      </c>
      <c r="D134" s="289">
        <v>0</v>
      </c>
      <c r="E134" s="289">
        <v>0</v>
      </c>
      <c r="F134" s="289">
        <v>0</v>
      </c>
      <c r="G134" s="289">
        <v>0</v>
      </c>
      <c r="H134" s="302"/>
      <c r="I134" s="302"/>
      <c r="J134" s="302"/>
      <c r="K134" s="302"/>
    </row>
    <row r="135" spans="1:11" ht="14.1" customHeight="1" x14ac:dyDescent="0.25">
      <c r="A135" s="302"/>
      <c r="B135" s="302"/>
      <c r="C135" s="290" t="s">
        <v>77</v>
      </c>
      <c r="D135" s="289">
        <v>0</v>
      </c>
      <c r="E135" s="289">
        <v>3000000</v>
      </c>
      <c r="F135" s="289">
        <v>103000000</v>
      </c>
      <c r="G135" s="289">
        <v>50000000</v>
      </c>
      <c r="H135" s="302"/>
      <c r="I135" s="302"/>
      <c r="J135" s="302"/>
      <c r="K135" s="302"/>
    </row>
    <row r="136" spans="1:11" ht="14.1" customHeight="1" x14ac:dyDescent="0.25">
      <c r="A136" s="302"/>
      <c r="B136" s="302"/>
      <c r="C136" s="296" t="s">
        <v>33</v>
      </c>
      <c r="D136" s="1295" t="s">
        <v>2548</v>
      </c>
      <c r="E136" s="1296"/>
      <c r="F136" s="1296"/>
      <c r="G136" s="1296"/>
      <c r="H136" s="302"/>
      <c r="I136" s="302"/>
      <c r="J136" s="302"/>
      <c r="K136" s="302"/>
    </row>
    <row r="137" spans="1:11" ht="14.1" customHeight="1" x14ac:dyDescent="0.25">
      <c r="A137" s="302"/>
      <c r="B137" s="302"/>
      <c r="C137" s="277" t="s">
        <v>35</v>
      </c>
      <c r="D137" s="1297" t="s">
        <v>2547</v>
      </c>
      <c r="E137" s="1298"/>
      <c r="F137" s="1298"/>
      <c r="G137" s="1298"/>
      <c r="H137" s="302"/>
      <c r="I137" s="302"/>
      <c r="J137" s="302"/>
      <c r="K137" s="302"/>
    </row>
    <row r="138" spans="1:11" ht="14.1" customHeight="1" x14ac:dyDescent="0.25">
      <c r="A138" s="302"/>
      <c r="B138" s="302"/>
      <c r="C138" s="277" t="s">
        <v>37</v>
      </c>
      <c r="D138" s="1297" t="s">
        <v>685</v>
      </c>
      <c r="E138" s="1298"/>
      <c r="F138" s="1298"/>
      <c r="G138" s="1298"/>
      <c r="H138" s="302"/>
      <c r="I138" s="302"/>
      <c r="J138" s="302"/>
      <c r="K138" s="302"/>
    </row>
    <row r="139" spans="1:11" ht="15" customHeight="1" x14ac:dyDescent="0.25">
      <c r="A139" s="302"/>
      <c r="B139" s="302"/>
      <c r="C139" s="303"/>
      <c r="D139" s="269">
        <v>2025</v>
      </c>
      <c r="E139" s="269">
        <v>2026</v>
      </c>
      <c r="F139" s="269">
        <v>2027</v>
      </c>
      <c r="G139" s="269">
        <v>2028</v>
      </c>
      <c r="H139" s="302"/>
      <c r="I139" s="302"/>
      <c r="J139" s="302"/>
      <c r="K139" s="302"/>
    </row>
    <row r="140" spans="1:11" ht="15" customHeight="1" x14ac:dyDescent="0.25">
      <c r="A140" s="302"/>
      <c r="B140" s="302"/>
      <c r="C140" s="304"/>
      <c r="D140" s="266" t="s">
        <v>17</v>
      </c>
      <c r="E140" s="266" t="s">
        <v>18</v>
      </c>
      <c r="F140" s="266" t="s">
        <v>18</v>
      </c>
      <c r="G140" s="266" t="s">
        <v>18</v>
      </c>
      <c r="H140" s="302"/>
      <c r="I140" s="302"/>
      <c r="J140" s="302"/>
      <c r="K140" s="302"/>
    </row>
    <row r="141" spans="1:11" ht="14.1" customHeight="1" x14ac:dyDescent="0.25">
      <c r="A141" s="302"/>
      <c r="B141" s="302"/>
      <c r="C141" s="284" t="s">
        <v>39</v>
      </c>
      <c r="D141" s="295" t="s">
        <v>40</v>
      </c>
      <c r="E141" s="295" t="s">
        <v>316</v>
      </c>
      <c r="F141" s="295" t="s">
        <v>316</v>
      </c>
      <c r="G141" s="295" t="s">
        <v>46</v>
      </c>
      <c r="H141" s="302"/>
      <c r="I141" s="302"/>
      <c r="J141" s="302"/>
      <c r="K141" s="302"/>
    </row>
    <row r="142" spans="1:11" ht="14.1" customHeight="1" x14ac:dyDescent="0.25">
      <c r="A142" s="302"/>
      <c r="B142" s="302"/>
      <c r="C142" s="284" t="s">
        <v>41</v>
      </c>
      <c r="D142" s="295" t="s">
        <v>753</v>
      </c>
      <c r="E142" s="295" t="s">
        <v>753</v>
      </c>
      <c r="F142" s="295" t="s">
        <v>753</v>
      </c>
      <c r="G142" s="295" t="s">
        <v>46</v>
      </c>
      <c r="H142" s="302"/>
      <c r="I142" s="302"/>
      <c r="J142" s="302"/>
      <c r="K142" s="302"/>
    </row>
    <row r="143" spans="1:11" ht="14.1" customHeight="1" x14ac:dyDescent="0.25">
      <c r="A143" s="302"/>
      <c r="B143" s="302"/>
      <c r="C143" s="284" t="s">
        <v>45</v>
      </c>
      <c r="D143" s="295" t="s">
        <v>46</v>
      </c>
      <c r="E143" s="295" t="s">
        <v>799</v>
      </c>
      <c r="F143" s="295" t="s">
        <v>799</v>
      </c>
      <c r="G143" s="295" t="s">
        <v>46</v>
      </c>
      <c r="H143" s="302"/>
      <c r="I143" s="302"/>
      <c r="J143" s="302"/>
      <c r="K143" s="302"/>
    </row>
    <row r="144" spans="1:11" ht="14.1" customHeight="1" x14ac:dyDescent="0.25">
      <c r="A144" s="302"/>
      <c r="B144" s="302"/>
      <c r="C144" s="284" t="s">
        <v>50</v>
      </c>
      <c r="D144" s="295" t="s">
        <v>40</v>
      </c>
      <c r="E144" s="295" t="s">
        <v>40</v>
      </c>
      <c r="F144" s="295" t="s">
        <v>46</v>
      </c>
      <c r="G144" s="295" t="s">
        <v>137</v>
      </c>
      <c r="H144" s="302"/>
      <c r="I144" s="302"/>
      <c r="J144" s="302"/>
      <c r="K144" s="302"/>
    </row>
    <row r="145" spans="1:11" ht="14.1" customHeight="1" x14ac:dyDescent="0.25">
      <c r="A145" s="302"/>
      <c r="B145" s="302"/>
      <c r="C145" s="284" t="s">
        <v>52</v>
      </c>
      <c r="D145" s="295" t="s">
        <v>40</v>
      </c>
      <c r="E145" s="295" t="s">
        <v>46</v>
      </c>
      <c r="F145" s="295" t="s">
        <v>46</v>
      </c>
      <c r="G145" s="295" t="s">
        <v>137</v>
      </c>
      <c r="H145" s="302"/>
      <c r="I145" s="302"/>
      <c r="J145" s="302"/>
      <c r="K145" s="302"/>
    </row>
    <row r="146" spans="1:11" ht="14.1" customHeight="1" x14ac:dyDescent="0.25">
      <c r="A146" s="302"/>
      <c r="B146" s="302"/>
      <c r="C146" s="284" t="s">
        <v>55</v>
      </c>
      <c r="D146" s="295" t="s">
        <v>40</v>
      </c>
      <c r="E146" s="295" t="s">
        <v>40</v>
      </c>
      <c r="F146" s="295" t="s">
        <v>46</v>
      </c>
      <c r="G146" s="295" t="s">
        <v>137</v>
      </c>
      <c r="H146" s="302"/>
      <c r="I146" s="302"/>
      <c r="J146" s="302"/>
      <c r="K146" s="302"/>
    </row>
    <row r="147" spans="1:11" ht="14.1" customHeight="1" x14ac:dyDescent="0.25">
      <c r="A147" s="302"/>
      <c r="B147" s="302"/>
      <c r="C147" s="1307" t="s">
        <v>58</v>
      </c>
      <c r="D147" s="1308"/>
      <c r="E147" s="1308"/>
      <c r="F147" s="1308"/>
      <c r="G147" s="1308"/>
      <c r="H147" s="302"/>
      <c r="I147" s="302"/>
      <c r="J147" s="302"/>
      <c r="K147" s="302"/>
    </row>
    <row r="148" spans="1:11" ht="14.1" customHeight="1" x14ac:dyDescent="0.25">
      <c r="A148" s="302"/>
      <c r="B148" s="302"/>
      <c r="C148" s="303"/>
      <c r="D148" s="269">
        <v>2025</v>
      </c>
      <c r="E148" s="269">
        <v>2026</v>
      </c>
      <c r="F148" s="269">
        <v>2027</v>
      </c>
      <c r="G148" s="269">
        <v>2028</v>
      </c>
      <c r="H148" s="302"/>
      <c r="I148" s="302"/>
      <c r="J148" s="302"/>
      <c r="K148" s="302"/>
    </row>
    <row r="149" spans="1:11" ht="14.1" customHeight="1" x14ac:dyDescent="0.25">
      <c r="A149" s="302"/>
      <c r="B149" s="302"/>
      <c r="C149" s="304"/>
      <c r="D149" s="266" t="s">
        <v>17</v>
      </c>
      <c r="E149" s="266" t="s">
        <v>18</v>
      </c>
      <c r="F149" s="266" t="s">
        <v>18</v>
      </c>
      <c r="G149" s="266" t="s">
        <v>18</v>
      </c>
      <c r="H149" s="302"/>
      <c r="I149" s="302"/>
      <c r="J149" s="302"/>
      <c r="K149" s="302"/>
    </row>
    <row r="150" spans="1:11" ht="14.1" customHeight="1" x14ac:dyDescent="0.25">
      <c r="A150" s="302"/>
      <c r="B150" s="302"/>
      <c r="C150" s="292" t="s">
        <v>59</v>
      </c>
      <c r="D150" s="289">
        <v>0</v>
      </c>
      <c r="E150" s="289">
        <v>0</v>
      </c>
      <c r="F150" s="289">
        <v>0</v>
      </c>
      <c r="G150" s="289">
        <v>0</v>
      </c>
      <c r="H150" s="302"/>
      <c r="I150" s="302"/>
      <c r="J150" s="302"/>
      <c r="K150" s="302"/>
    </row>
    <row r="151" spans="1:11" ht="14.1" customHeight="1" x14ac:dyDescent="0.25">
      <c r="A151" s="302"/>
      <c r="B151" s="302"/>
      <c r="C151" s="292" t="s">
        <v>60</v>
      </c>
      <c r="D151" s="289">
        <v>0</v>
      </c>
      <c r="E151" s="289">
        <v>0</v>
      </c>
      <c r="F151" s="289">
        <v>0</v>
      </c>
      <c r="G151" s="289">
        <v>0</v>
      </c>
      <c r="H151" s="302"/>
      <c r="I151" s="302"/>
      <c r="J151" s="302"/>
      <c r="K151" s="302"/>
    </row>
    <row r="152" spans="1:11" ht="14.1" customHeight="1" x14ac:dyDescent="0.25">
      <c r="A152" s="302"/>
      <c r="B152" s="302"/>
      <c r="C152" s="292" t="s">
        <v>61</v>
      </c>
      <c r="D152" s="289">
        <v>0</v>
      </c>
      <c r="E152" s="289">
        <v>0</v>
      </c>
      <c r="F152" s="289">
        <v>0</v>
      </c>
      <c r="G152" s="289">
        <v>0</v>
      </c>
      <c r="H152" s="302"/>
      <c r="I152" s="302"/>
      <c r="J152" s="302"/>
      <c r="K152" s="302"/>
    </row>
    <row r="153" spans="1:11" ht="14.1" customHeight="1" x14ac:dyDescent="0.25">
      <c r="A153" s="302"/>
      <c r="B153" s="302"/>
      <c r="C153" s="292" t="s">
        <v>62</v>
      </c>
      <c r="D153" s="289">
        <v>0</v>
      </c>
      <c r="E153" s="289">
        <v>0</v>
      </c>
      <c r="F153" s="289">
        <v>0</v>
      </c>
      <c r="G153" s="289">
        <v>0</v>
      </c>
      <c r="H153" s="302"/>
      <c r="I153" s="302"/>
      <c r="J153" s="302"/>
      <c r="K153" s="302"/>
    </row>
    <row r="154" spans="1:11" ht="14.1" customHeight="1" x14ac:dyDescent="0.25">
      <c r="A154" s="302"/>
      <c r="B154" s="302"/>
      <c r="C154" s="292" t="s">
        <v>60</v>
      </c>
      <c r="D154" s="289">
        <v>0</v>
      </c>
      <c r="E154" s="289">
        <v>0</v>
      </c>
      <c r="F154" s="289">
        <v>0</v>
      </c>
      <c r="G154" s="289">
        <v>0</v>
      </c>
      <c r="H154" s="302"/>
      <c r="I154" s="302"/>
      <c r="J154" s="302"/>
      <c r="K154" s="302"/>
    </row>
    <row r="155" spans="1:11" ht="14.1" customHeight="1" x14ac:dyDescent="0.25">
      <c r="A155" s="302"/>
      <c r="B155" s="302"/>
      <c r="C155" s="292" t="s">
        <v>61</v>
      </c>
      <c r="D155" s="289">
        <v>0</v>
      </c>
      <c r="E155" s="289">
        <v>0</v>
      </c>
      <c r="F155" s="289">
        <v>0</v>
      </c>
      <c r="G155" s="289">
        <v>0</v>
      </c>
      <c r="H155" s="302"/>
      <c r="I155" s="302"/>
      <c r="J155" s="302"/>
      <c r="K155" s="302"/>
    </row>
    <row r="156" spans="1:11" ht="14.1" customHeight="1" x14ac:dyDescent="0.25">
      <c r="A156" s="302"/>
      <c r="B156" s="302"/>
      <c r="C156" s="292" t="s">
        <v>63</v>
      </c>
      <c r="D156" s="289">
        <v>0</v>
      </c>
      <c r="E156" s="289">
        <v>0</v>
      </c>
      <c r="F156" s="289">
        <v>0</v>
      </c>
      <c r="G156" s="289">
        <v>0</v>
      </c>
      <c r="H156" s="302"/>
      <c r="I156" s="302"/>
      <c r="J156" s="302"/>
      <c r="K156" s="302"/>
    </row>
    <row r="157" spans="1:11" ht="14.1" customHeight="1" x14ac:dyDescent="0.25">
      <c r="A157" s="302"/>
      <c r="B157" s="302"/>
      <c r="C157" s="292" t="s">
        <v>60</v>
      </c>
      <c r="D157" s="289">
        <v>0</v>
      </c>
      <c r="E157" s="289">
        <v>0</v>
      </c>
      <c r="F157" s="289">
        <v>0</v>
      </c>
      <c r="G157" s="289">
        <v>0</v>
      </c>
      <c r="H157" s="302"/>
      <c r="I157" s="302"/>
      <c r="J157" s="302"/>
      <c r="K157" s="302"/>
    </row>
    <row r="158" spans="1:11" ht="14.1" customHeight="1" x14ac:dyDescent="0.25">
      <c r="A158" s="302"/>
      <c r="B158" s="302"/>
      <c r="C158" s="292" t="s">
        <v>61</v>
      </c>
      <c r="D158" s="289">
        <v>0</v>
      </c>
      <c r="E158" s="289">
        <v>0</v>
      </c>
      <c r="F158" s="289">
        <v>0</v>
      </c>
      <c r="G158" s="289">
        <v>0</v>
      </c>
      <c r="H158" s="302"/>
      <c r="I158" s="302"/>
      <c r="J158" s="302"/>
      <c r="K158" s="302"/>
    </row>
    <row r="159" spans="1:11" ht="14.1" customHeight="1" x14ac:dyDescent="0.25">
      <c r="A159" s="302"/>
      <c r="B159" s="302"/>
      <c r="C159" s="292" t="s">
        <v>64</v>
      </c>
      <c r="D159" s="289">
        <v>0</v>
      </c>
      <c r="E159" s="289">
        <v>0</v>
      </c>
      <c r="F159" s="289">
        <v>0</v>
      </c>
      <c r="G159" s="289">
        <v>0</v>
      </c>
      <c r="H159" s="302"/>
      <c r="I159" s="302"/>
      <c r="J159" s="302"/>
      <c r="K159" s="302"/>
    </row>
    <row r="160" spans="1:11" ht="14.1" customHeight="1" x14ac:dyDescent="0.25">
      <c r="A160" s="302"/>
      <c r="B160" s="302"/>
      <c r="C160" s="292" t="s">
        <v>60</v>
      </c>
      <c r="D160" s="289">
        <v>0</v>
      </c>
      <c r="E160" s="289">
        <v>0</v>
      </c>
      <c r="F160" s="289">
        <v>0</v>
      </c>
      <c r="G160" s="289">
        <v>0</v>
      </c>
      <c r="H160" s="302"/>
      <c r="I160" s="302"/>
      <c r="J160" s="302"/>
      <c r="K160" s="302"/>
    </row>
    <row r="161" spans="1:11" ht="14.1" customHeight="1" x14ac:dyDescent="0.25">
      <c r="A161" s="302"/>
      <c r="B161" s="302"/>
      <c r="C161" s="292" t="s">
        <v>61</v>
      </c>
      <c r="D161" s="289">
        <v>0</v>
      </c>
      <c r="E161" s="289">
        <v>0</v>
      </c>
      <c r="F161" s="289">
        <v>0</v>
      </c>
      <c r="G161" s="289">
        <v>0</v>
      </c>
      <c r="H161" s="302"/>
      <c r="I161" s="302"/>
      <c r="J161" s="302"/>
      <c r="K161" s="302"/>
    </row>
    <row r="162" spans="1:11" ht="14.1" customHeight="1" x14ac:dyDescent="0.25">
      <c r="A162" s="302"/>
      <c r="B162" s="302"/>
      <c r="C162" s="292" t="s">
        <v>65</v>
      </c>
      <c r="D162" s="289">
        <v>0</v>
      </c>
      <c r="E162" s="289">
        <v>0</v>
      </c>
      <c r="F162" s="289">
        <v>0</v>
      </c>
      <c r="G162" s="289">
        <v>0</v>
      </c>
      <c r="H162" s="302"/>
      <c r="I162" s="302"/>
      <c r="J162" s="302"/>
      <c r="K162" s="302"/>
    </row>
    <row r="163" spans="1:11" ht="14.1" customHeight="1" x14ac:dyDescent="0.25">
      <c r="A163" s="302"/>
      <c r="B163" s="302"/>
      <c r="C163" s="292" t="s">
        <v>60</v>
      </c>
      <c r="D163" s="289">
        <v>0</v>
      </c>
      <c r="E163" s="289">
        <v>0</v>
      </c>
      <c r="F163" s="289">
        <v>0</v>
      </c>
      <c r="G163" s="289">
        <v>0</v>
      </c>
      <c r="H163" s="302"/>
      <c r="I163" s="302"/>
      <c r="J163" s="302"/>
      <c r="K163" s="302"/>
    </row>
    <row r="164" spans="1:11" ht="14.1" customHeight="1" x14ac:dyDescent="0.25">
      <c r="A164" s="302"/>
      <c r="B164" s="302"/>
      <c r="C164" s="292" t="s">
        <v>61</v>
      </c>
      <c r="D164" s="289">
        <v>0</v>
      </c>
      <c r="E164" s="289">
        <v>0</v>
      </c>
      <c r="F164" s="289">
        <v>0</v>
      </c>
      <c r="G164" s="289">
        <v>0</v>
      </c>
      <c r="H164" s="302"/>
      <c r="I164" s="302"/>
      <c r="J164" s="302"/>
      <c r="K164" s="302"/>
    </row>
    <row r="165" spans="1:11" ht="14.1" customHeight="1" x14ac:dyDescent="0.25">
      <c r="A165" s="302"/>
      <c r="B165" s="302"/>
      <c r="C165" s="292" t="s">
        <v>66</v>
      </c>
      <c r="D165" s="289">
        <v>0</v>
      </c>
      <c r="E165" s="289">
        <v>0</v>
      </c>
      <c r="F165" s="289">
        <v>0</v>
      </c>
      <c r="G165" s="289">
        <v>0</v>
      </c>
      <c r="H165" s="302"/>
      <c r="I165" s="302"/>
      <c r="J165" s="302"/>
      <c r="K165" s="302"/>
    </row>
    <row r="166" spans="1:11" ht="14.1" customHeight="1" x14ac:dyDescent="0.25">
      <c r="A166" s="302"/>
      <c r="B166" s="302"/>
      <c r="C166" s="292" t="s">
        <v>60</v>
      </c>
      <c r="D166" s="289">
        <v>0</v>
      </c>
      <c r="E166" s="289">
        <v>0</v>
      </c>
      <c r="F166" s="289">
        <v>0</v>
      </c>
      <c r="G166" s="289">
        <v>0</v>
      </c>
      <c r="H166" s="302"/>
      <c r="I166" s="302"/>
      <c r="J166" s="302"/>
      <c r="K166" s="302"/>
    </row>
    <row r="167" spans="1:11" ht="14.1" customHeight="1" x14ac:dyDescent="0.25">
      <c r="A167" s="302"/>
      <c r="B167" s="302"/>
      <c r="C167" s="292" t="s">
        <v>61</v>
      </c>
      <c r="D167" s="289">
        <v>0</v>
      </c>
      <c r="E167" s="289">
        <v>0</v>
      </c>
      <c r="F167" s="289">
        <v>0</v>
      </c>
      <c r="G167" s="289">
        <v>0</v>
      </c>
      <c r="H167" s="302"/>
      <c r="I167" s="302"/>
      <c r="J167" s="302"/>
      <c r="K167" s="302"/>
    </row>
    <row r="168" spans="1:11" ht="14.1" customHeight="1" x14ac:dyDescent="0.25">
      <c r="A168" s="302"/>
      <c r="B168" s="302"/>
      <c r="C168" s="292" t="s">
        <v>67</v>
      </c>
      <c r="D168" s="289">
        <v>0</v>
      </c>
      <c r="E168" s="289">
        <v>0</v>
      </c>
      <c r="F168" s="289">
        <v>0</v>
      </c>
      <c r="G168" s="289">
        <v>0</v>
      </c>
      <c r="H168" s="302"/>
      <c r="I168" s="302"/>
      <c r="J168" s="302"/>
      <c r="K168" s="302"/>
    </row>
    <row r="169" spans="1:11" ht="14.1" customHeight="1" x14ac:dyDescent="0.25">
      <c r="A169" s="302"/>
      <c r="B169" s="302"/>
      <c r="C169" s="292" t="s">
        <v>60</v>
      </c>
      <c r="D169" s="289">
        <v>0</v>
      </c>
      <c r="E169" s="289">
        <v>0</v>
      </c>
      <c r="F169" s="289">
        <v>0</v>
      </c>
      <c r="G169" s="289">
        <v>0</v>
      </c>
      <c r="H169" s="302"/>
      <c r="I169" s="302"/>
      <c r="J169" s="302"/>
      <c r="K169" s="302"/>
    </row>
    <row r="170" spans="1:11" ht="14.1" customHeight="1" x14ac:dyDescent="0.25">
      <c r="A170" s="302"/>
      <c r="B170" s="302"/>
      <c r="C170" s="292" t="s">
        <v>61</v>
      </c>
      <c r="D170" s="289">
        <v>0</v>
      </c>
      <c r="E170" s="289">
        <v>0</v>
      </c>
      <c r="F170" s="289">
        <v>0</v>
      </c>
      <c r="G170" s="289">
        <v>0</v>
      </c>
      <c r="H170" s="302"/>
      <c r="I170" s="302"/>
      <c r="J170" s="302"/>
      <c r="K170" s="302"/>
    </row>
    <row r="171" spans="1:11" ht="14.1" customHeight="1" x14ac:dyDescent="0.25">
      <c r="A171" s="302"/>
      <c r="B171" s="302"/>
      <c r="C171" s="292" t="s">
        <v>68</v>
      </c>
      <c r="D171" s="289">
        <v>0</v>
      </c>
      <c r="E171" s="289">
        <v>0</v>
      </c>
      <c r="F171" s="289">
        <v>0</v>
      </c>
      <c r="G171" s="289">
        <v>0</v>
      </c>
      <c r="H171" s="302"/>
      <c r="I171" s="302"/>
      <c r="J171" s="302"/>
      <c r="K171" s="302"/>
    </row>
    <row r="172" spans="1:11" ht="14.1" customHeight="1" x14ac:dyDescent="0.25">
      <c r="A172" s="302"/>
      <c r="B172" s="302"/>
      <c r="C172" s="292" t="s">
        <v>60</v>
      </c>
      <c r="D172" s="289">
        <v>0</v>
      </c>
      <c r="E172" s="289">
        <v>0</v>
      </c>
      <c r="F172" s="289">
        <v>0</v>
      </c>
      <c r="G172" s="289">
        <v>0</v>
      </c>
      <c r="H172" s="302"/>
      <c r="I172" s="302"/>
      <c r="J172" s="302"/>
      <c r="K172" s="302"/>
    </row>
    <row r="173" spans="1:11" ht="14.1" customHeight="1" x14ac:dyDescent="0.25">
      <c r="A173" s="302"/>
      <c r="B173" s="302"/>
      <c r="C173" s="292" t="s">
        <v>69</v>
      </c>
      <c r="D173" s="289">
        <v>0</v>
      </c>
      <c r="E173" s="289">
        <v>0</v>
      </c>
      <c r="F173" s="289">
        <v>0</v>
      </c>
      <c r="G173" s="289">
        <v>0</v>
      </c>
      <c r="H173" s="302"/>
      <c r="I173" s="302"/>
      <c r="J173" s="302"/>
      <c r="K173" s="302"/>
    </row>
    <row r="174" spans="1:11" ht="14.1" customHeight="1" x14ac:dyDescent="0.25">
      <c r="A174" s="302"/>
      <c r="B174" s="302"/>
      <c r="C174" s="292" t="s">
        <v>70</v>
      </c>
      <c r="D174" s="289">
        <v>0</v>
      </c>
      <c r="E174" s="289">
        <v>0</v>
      </c>
      <c r="F174" s="289">
        <v>0</v>
      </c>
      <c r="G174" s="289">
        <v>0</v>
      </c>
      <c r="H174" s="302"/>
      <c r="I174" s="302"/>
      <c r="J174" s="302"/>
      <c r="K174" s="302"/>
    </row>
    <row r="175" spans="1:11" ht="14.1" customHeight="1" x14ac:dyDescent="0.25">
      <c r="A175" s="302"/>
      <c r="B175" s="302"/>
      <c r="C175" s="292" t="s">
        <v>71</v>
      </c>
      <c r="D175" s="289">
        <v>0</v>
      </c>
      <c r="E175" s="289">
        <v>0</v>
      </c>
      <c r="F175" s="289">
        <v>0</v>
      </c>
      <c r="G175" s="289">
        <v>0</v>
      </c>
      <c r="H175" s="302"/>
      <c r="I175" s="302"/>
      <c r="J175" s="302"/>
      <c r="K175" s="302"/>
    </row>
    <row r="176" spans="1:11" ht="14.1" customHeight="1" x14ac:dyDescent="0.25">
      <c r="A176" s="302"/>
      <c r="B176" s="302"/>
      <c r="C176" s="292" t="s">
        <v>72</v>
      </c>
      <c r="D176" s="289">
        <v>0</v>
      </c>
      <c r="E176" s="289">
        <v>0</v>
      </c>
      <c r="F176" s="289">
        <v>0</v>
      </c>
      <c r="G176" s="289">
        <v>0</v>
      </c>
      <c r="H176" s="302"/>
      <c r="I176" s="302"/>
      <c r="J176" s="302"/>
      <c r="K176" s="302"/>
    </row>
    <row r="177" spans="1:11" ht="14.1" customHeight="1" x14ac:dyDescent="0.25">
      <c r="A177" s="302"/>
      <c r="B177" s="302"/>
      <c r="C177" s="292" t="s">
        <v>73</v>
      </c>
      <c r="D177" s="289">
        <v>0</v>
      </c>
      <c r="E177" s="289">
        <v>3000000</v>
      </c>
      <c r="F177" s="289">
        <v>3000000</v>
      </c>
      <c r="G177" s="289">
        <v>0</v>
      </c>
      <c r="H177" s="302"/>
      <c r="I177" s="302"/>
      <c r="J177" s="302"/>
      <c r="K177" s="302"/>
    </row>
    <row r="178" spans="1:11" ht="14.1" customHeight="1" x14ac:dyDescent="0.25">
      <c r="A178" s="302"/>
      <c r="B178" s="302"/>
      <c r="C178" s="292" t="s">
        <v>60</v>
      </c>
      <c r="D178" s="289">
        <v>0</v>
      </c>
      <c r="E178" s="289">
        <v>3000000</v>
      </c>
      <c r="F178" s="289">
        <v>3000000</v>
      </c>
      <c r="G178" s="289">
        <v>0</v>
      </c>
      <c r="H178" s="302"/>
      <c r="I178" s="302"/>
      <c r="J178" s="302"/>
      <c r="K178" s="302"/>
    </row>
    <row r="179" spans="1:11" ht="14.1" customHeight="1" x14ac:dyDescent="0.25">
      <c r="A179" s="302"/>
      <c r="B179" s="302"/>
      <c r="C179" s="292" t="s">
        <v>69</v>
      </c>
      <c r="D179" s="289">
        <v>0</v>
      </c>
      <c r="E179" s="289">
        <v>0</v>
      </c>
      <c r="F179" s="289">
        <v>0</v>
      </c>
      <c r="G179" s="289">
        <v>0</v>
      </c>
      <c r="H179" s="302"/>
      <c r="I179" s="302"/>
      <c r="J179" s="302"/>
      <c r="K179" s="302"/>
    </row>
    <row r="180" spans="1:11" ht="14.1" customHeight="1" x14ac:dyDescent="0.25">
      <c r="A180" s="302"/>
      <c r="B180" s="302"/>
      <c r="C180" s="292" t="s">
        <v>70</v>
      </c>
      <c r="D180" s="289">
        <v>0</v>
      </c>
      <c r="E180" s="289">
        <v>0</v>
      </c>
      <c r="F180" s="289">
        <v>0</v>
      </c>
      <c r="G180" s="289">
        <v>0</v>
      </c>
      <c r="H180" s="302"/>
      <c r="I180" s="302"/>
      <c r="J180" s="302"/>
      <c r="K180" s="302"/>
    </row>
    <row r="181" spans="1:11" ht="14.1" customHeight="1" x14ac:dyDescent="0.25">
      <c r="A181" s="302"/>
      <c r="B181" s="302"/>
      <c r="C181" s="292" t="s">
        <v>71</v>
      </c>
      <c r="D181" s="289">
        <v>0</v>
      </c>
      <c r="E181" s="289">
        <v>0</v>
      </c>
      <c r="F181" s="289">
        <v>0</v>
      </c>
      <c r="G181" s="289">
        <v>0</v>
      </c>
      <c r="H181" s="302"/>
      <c r="I181" s="302"/>
      <c r="J181" s="302"/>
      <c r="K181" s="302"/>
    </row>
    <row r="182" spans="1:11" ht="14.1" customHeight="1" x14ac:dyDescent="0.25">
      <c r="A182" s="302"/>
      <c r="B182" s="302"/>
      <c r="C182" s="292" t="s">
        <v>72</v>
      </c>
      <c r="D182" s="289">
        <v>0</v>
      </c>
      <c r="E182" s="289">
        <v>0</v>
      </c>
      <c r="F182" s="289">
        <v>0</v>
      </c>
      <c r="G182" s="289">
        <v>0</v>
      </c>
      <c r="H182" s="302"/>
      <c r="I182" s="302"/>
      <c r="J182" s="302"/>
      <c r="K182" s="302"/>
    </row>
    <row r="183" spans="1:11" ht="14.1" customHeight="1" x14ac:dyDescent="0.25">
      <c r="A183" s="302"/>
      <c r="B183" s="302"/>
      <c r="C183" s="292" t="s">
        <v>74</v>
      </c>
      <c r="D183" s="289">
        <v>0</v>
      </c>
      <c r="E183" s="289">
        <v>0</v>
      </c>
      <c r="F183" s="289">
        <v>0</v>
      </c>
      <c r="G183" s="289">
        <v>0</v>
      </c>
      <c r="H183" s="302"/>
      <c r="I183" s="302"/>
      <c r="J183" s="302"/>
      <c r="K183" s="302"/>
    </row>
    <row r="184" spans="1:11" ht="14.1" customHeight="1" x14ac:dyDescent="0.25">
      <c r="A184" s="302"/>
      <c r="B184" s="302"/>
      <c r="C184" s="292" t="s">
        <v>60</v>
      </c>
      <c r="D184" s="289">
        <v>0</v>
      </c>
      <c r="E184" s="289">
        <v>0</v>
      </c>
      <c r="F184" s="289">
        <v>0</v>
      </c>
      <c r="G184" s="289">
        <v>0</v>
      </c>
      <c r="H184" s="302"/>
      <c r="I184" s="302"/>
      <c r="J184" s="302"/>
      <c r="K184" s="302"/>
    </row>
    <row r="185" spans="1:11" ht="14.1" customHeight="1" x14ac:dyDescent="0.25">
      <c r="A185" s="302"/>
      <c r="B185" s="302"/>
      <c r="C185" s="292" t="s">
        <v>69</v>
      </c>
      <c r="D185" s="289">
        <v>0</v>
      </c>
      <c r="E185" s="289">
        <v>0</v>
      </c>
      <c r="F185" s="289">
        <v>0</v>
      </c>
      <c r="G185" s="289">
        <v>0</v>
      </c>
      <c r="H185" s="302"/>
      <c r="I185" s="302"/>
      <c r="J185" s="302"/>
      <c r="K185" s="302"/>
    </row>
    <row r="186" spans="1:11" ht="14.1" customHeight="1" x14ac:dyDescent="0.25">
      <c r="A186" s="302"/>
      <c r="B186" s="302"/>
      <c r="C186" s="292" t="s">
        <v>70</v>
      </c>
      <c r="D186" s="289">
        <v>0</v>
      </c>
      <c r="E186" s="289">
        <v>0</v>
      </c>
      <c r="F186" s="289">
        <v>0</v>
      </c>
      <c r="G186" s="289">
        <v>0</v>
      </c>
      <c r="H186" s="302"/>
      <c r="I186" s="302"/>
      <c r="J186" s="302"/>
      <c r="K186" s="302"/>
    </row>
    <row r="187" spans="1:11" ht="14.1" customHeight="1" x14ac:dyDescent="0.25">
      <c r="A187" s="302"/>
      <c r="B187" s="302"/>
      <c r="C187" s="292" t="s">
        <v>71</v>
      </c>
      <c r="D187" s="289">
        <v>0</v>
      </c>
      <c r="E187" s="289">
        <v>0</v>
      </c>
      <c r="F187" s="289">
        <v>0</v>
      </c>
      <c r="G187" s="289">
        <v>0</v>
      </c>
      <c r="H187" s="302"/>
      <c r="I187" s="302"/>
      <c r="J187" s="302"/>
      <c r="K187" s="302"/>
    </row>
    <row r="188" spans="1:11" ht="14.1" customHeight="1" x14ac:dyDescent="0.25">
      <c r="A188" s="302"/>
      <c r="B188" s="302"/>
      <c r="C188" s="292" t="s">
        <v>72</v>
      </c>
      <c r="D188" s="289">
        <v>0</v>
      </c>
      <c r="E188" s="289">
        <v>0</v>
      </c>
      <c r="F188" s="289">
        <v>0</v>
      </c>
      <c r="G188" s="289">
        <v>0</v>
      </c>
      <c r="H188" s="302"/>
      <c r="I188" s="302"/>
      <c r="J188" s="302"/>
      <c r="K188" s="302"/>
    </row>
    <row r="189" spans="1:11" ht="14.1" customHeight="1" x14ac:dyDescent="0.25">
      <c r="A189" s="302"/>
      <c r="B189" s="302"/>
      <c r="C189" s="292" t="s">
        <v>75</v>
      </c>
      <c r="D189" s="289">
        <v>0</v>
      </c>
      <c r="E189" s="289">
        <v>0</v>
      </c>
      <c r="F189" s="289">
        <v>0</v>
      </c>
      <c r="G189" s="289">
        <v>0</v>
      </c>
      <c r="H189" s="302"/>
      <c r="I189" s="302"/>
      <c r="J189" s="302"/>
      <c r="K189" s="302"/>
    </row>
    <row r="190" spans="1:11" ht="14.1" customHeight="1" x14ac:dyDescent="0.25">
      <c r="A190" s="302"/>
      <c r="B190" s="302"/>
      <c r="C190" s="292" t="s">
        <v>76</v>
      </c>
      <c r="D190" s="289">
        <v>0</v>
      </c>
      <c r="E190" s="289">
        <v>0</v>
      </c>
      <c r="F190" s="289">
        <v>0</v>
      </c>
      <c r="G190" s="289">
        <v>0</v>
      </c>
      <c r="H190" s="302"/>
      <c r="I190" s="302"/>
      <c r="J190" s="302"/>
      <c r="K190" s="302"/>
    </row>
    <row r="191" spans="1:11" ht="14.1" customHeight="1" x14ac:dyDescent="0.25">
      <c r="A191" s="302"/>
      <c r="B191" s="302"/>
      <c r="C191" s="290" t="s">
        <v>77</v>
      </c>
      <c r="D191" s="289">
        <v>0</v>
      </c>
      <c r="E191" s="289">
        <v>3000000</v>
      </c>
      <c r="F191" s="289">
        <v>3000000</v>
      </c>
      <c r="G191" s="289">
        <v>0</v>
      </c>
      <c r="H191" s="302"/>
      <c r="I191" s="302"/>
      <c r="J191" s="302"/>
      <c r="K191" s="302"/>
    </row>
    <row r="192" spans="1:11" x14ac:dyDescent="0.25">
      <c r="A192" s="302"/>
      <c r="B192" s="302"/>
      <c r="C192" s="297" t="s">
        <v>2546</v>
      </c>
      <c r="D192" s="1293" t="s">
        <v>2545</v>
      </c>
      <c r="E192" s="1294"/>
      <c r="F192" s="1294"/>
      <c r="G192" s="1294"/>
      <c r="H192" s="302"/>
      <c r="I192" s="302"/>
      <c r="J192" s="302"/>
      <c r="K192" s="302"/>
    </row>
    <row r="193" spans="1:11" x14ac:dyDescent="0.25">
      <c r="A193" s="302"/>
      <c r="B193" s="302"/>
      <c r="C193" s="296" t="s">
        <v>33</v>
      </c>
      <c r="D193" s="1295" t="s">
        <v>2544</v>
      </c>
      <c r="E193" s="1296"/>
      <c r="F193" s="1296"/>
      <c r="G193" s="1296"/>
      <c r="H193" s="302"/>
      <c r="I193" s="302"/>
      <c r="J193" s="302"/>
      <c r="K193" s="302"/>
    </row>
    <row r="194" spans="1:11" x14ac:dyDescent="0.25">
      <c r="A194" s="302"/>
      <c r="B194" s="302"/>
      <c r="C194" s="277" t="s">
        <v>35</v>
      </c>
      <c r="D194" s="1297" t="s">
        <v>40</v>
      </c>
      <c r="E194" s="1298"/>
      <c r="F194" s="1298"/>
      <c r="G194" s="1298"/>
      <c r="H194" s="302"/>
      <c r="I194" s="302"/>
      <c r="J194" s="302"/>
      <c r="K194" s="302"/>
    </row>
    <row r="195" spans="1:11" x14ac:dyDescent="0.25">
      <c r="A195" s="302"/>
      <c r="B195" s="302"/>
      <c r="C195" s="277" t="s">
        <v>37</v>
      </c>
      <c r="D195" s="1297" t="s">
        <v>83</v>
      </c>
      <c r="E195" s="1298"/>
      <c r="F195" s="1298"/>
      <c r="G195" s="1298"/>
      <c r="H195" s="302"/>
      <c r="I195" s="302"/>
      <c r="J195" s="302"/>
      <c r="K195" s="302"/>
    </row>
    <row r="196" spans="1:11" x14ac:dyDescent="0.25">
      <c r="A196" s="302"/>
      <c r="B196" s="302"/>
      <c r="C196" s="303"/>
      <c r="D196" s="269">
        <v>2025</v>
      </c>
      <c r="E196" s="269">
        <v>2026</v>
      </c>
      <c r="F196" s="269">
        <v>2027</v>
      </c>
      <c r="G196" s="269">
        <v>2028</v>
      </c>
      <c r="H196" s="302"/>
      <c r="I196" s="302"/>
      <c r="J196" s="302"/>
      <c r="K196" s="302"/>
    </row>
    <row r="197" spans="1:11" ht="15" customHeight="1" x14ac:dyDescent="0.25">
      <c r="A197" s="302"/>
      <c r="B197" s="302"/>
      <c r="C197" s="304"/>
      <c r="D197" s="266" t="s">
        <v>17</v>
      </c>
      <c r="E197" s="266" t="s">
        <v>18</v>
      </c>
      <c r="F197" s="266" t="s">
        <v>18</v>
      </c>
      <c r="G197" s="266" t="s">
        <v>18</v>
      </c>
      <c r="H197" s="302"/>
      <c r="I197" s="302"/>
      <c r="J197" s="302"/>
      <c r="K197" s="302"/>
    </row>
    <row r="198" spans="1:11" ht="14.1" customHeight="1" x14ac:dyDescent="0.25">
      <c r="A198" s="302"/>
      <c r="B198" s="302"/>
      <c r="C198" s="284" t="s">
        <v>39</v>
      </c>
      <c r="D198" s="295" t="s">
        <v>40</v>
      </c>
      <c r="E198" s="295" t="s">
        <v>151</v>
      </c>
      <c r="F198" s="295" t="s">
        <v>46</v>
      </c>
      <c r="G198" s="295" t="s">
        <v>46</v>
      </c>
      <c r="H198" s="302"/>
      <c r="I198" s="302"/>
      <c r="J198" s="302"/>
      <c r="K198" s="302"/>
    </row>
    <row r="199" spans="1:11" ht="14.1" customHeight="1" x14ac:dyDescent="0.25">
      <c r="A199" s="302"/>
      <c r="B199" s="302"/>
      <c r="C199" s="284" t="s">
        <v>41</v>
      </c>
      <c r="D199" s="295" t="s">
        <v>2543</v>
      </c>
      <c r="E199" s="295" t="s">
        <v>2542</v>
      </c>
      <c r="F199" s="295" t="s">
        <v>46</v>
      </c>
      <c r="G199" s="295" t="s">
        <v>46</v>
      </c>
      <c r="H199" s="302"/>
      <c r="I199" s="302"/>
      <c r="J199" s="302"/>
      <c r="K199" s="302"/>
    </row>
    <row r="200" spans="1:11" ht="14.1" customHeight="1" x14ac:dyDescent="0.25">
      <c r="A200" s="302"/>
      <c r="B200" s="302"/>
      <c r="C200" s="284" t="s">
        <v>45</v>
      </c>
      <c r="D200" s="295" t="s">
        <v>46</v>
      </c>
      <c r="E200" s="295" t="s">
        <v>2542</v>
      </c>
      <c r="F200" s="295" t="s">
        <v>46</v>
      </c>
      <c r="G200" s="295" t="s">
        <v>46</v>
      </c>
      <c r="H200" s="302"/>
      <c r="I200" s="302"/>
      <c r="J200" s="302"/>
      <c r="K200" s="302"/>
    </row>
    <row r="201" spans="1:11" ht="14.1" customHeight="1" x14ac:dyDescent="0.25">
      <c r="A201" s="302"/>
      <c r="B201" s="302"/>
      <c r="C201" s="284" t="s">
        <v>50</v>
      </c>
      <c r="D201" s="295" t="s">
        <v>40</v>
      </c>
      <c r="E201" s="295" t="s">
        <v>40</v>
      </c>
      <c r="F201" s="295" t="s">
        <v>137</v>
      </c>
      <c r="G201" s="295" t="s">
        <v>40</v>
      </c>
      <c r="H201" s="302"/>
      <c r="I201" s="302"/>
      <c r="J201" s="302"/>
      <c r="K201" s="302"/>
    </row>
    <row r="202" spans="1:11" ht="14.1" customHeight="1" x14ac:dyDescent="0.25">
      <c r="A202" s="302"/>
      <c r="B202" s="302"/>
      <c r="C202" s="284" t="s">
        <v>52</v>
      </c>
      <c r="D202" s="295" t="s">
        <v>40</v>
      </c>
      <c r="E202" s="295" t="s">
        <v>2541</v>
      </c>
      <c r="F202" s="295" t="s">
        <v>137</v>
      </c>
      <c r="G202" s="295" t="s">
        <v>40</v>
      </c>
      <c r="H202" s="302"/>
      <c r="I202" s="302"/>
      <c r="J202" s="302"/>
      <c r="K202" s="302"/>
    </row>
    <row r="203" spans="1:11" ht="14.1" customHeight="1" x14ac:dyDescent="0.25">
      <c r="A203" s="302"/>
      <c r="B203" s="302"/>
      <c r="C203" s="284" t="s">
        <v>55</v>
      </c>
      <c r="D203" s="295" t="s">
        <v>40</v>
      </c>
      <c r="E203" s="295" t="s">
        <v>40</v>
      </c>
      <c r="F203" s="295" t="s">
        <v>137</v>
      </c>
      <c r="G203" s="295" t="s">
        <v>40</v>
      </c>
      <c r="H203" s="302"/>
      <c r="I203" s="302"/>
      <c r="J203" s="302"/>
      <c r="K203" s="302"/>
    </row>
    <row r="204" spans="1:11" ht="14.1" customHeight="1" x14ac:dyDescent="0.25">
      <c r="A204" s="302"/>
      <c r="B204" s="302"/>
      <c r="C204" s="1307" t="s">
        <v>58</v>
      </c>
      <c r="D204" s="1308"/>
      <c r="E204" s="1308"/>
      <c r="F204" s="1308"/>
      <c r="G204" s="1308"/>
      <c r="H204" s="302"/>
      <c r="I204" s="302"/>
      <c r="J204" s="302"/>
      <c r="K204" s="302"/>
    </row>
    <row r="205" spans="1:11" ht="14.1" customHeight="1" x14ac:dyDescent="0.25">
      <c r="A205" s="302"/>
      <c r="B205" s="302"/>
      <c r="C205" s="303"/>
      <c r="D205" s="269">
        <v>2025</v>
      </c>
      <c r="E205" s="269">
        <v>2026</v>
      </c>
      <c r="F205" s="269">
        <v>2027</v>
      </c>
      <c r="G205" s="269">
        <v>2028</v>
      </c>
      <c r="H205" s="302"/>
      <c r="I205" s="302"/>
      <c r="J205" s="302"/>
      <c r="K205" s="302"/>
    </row>
    <row r="206" spans="1:11" ht="14.1" customHeight="1" x14ac:dyDescent="0.25">
      <c r="A206" s="302"/>
      <c r="B206" s="302"/>
      <c r="C206" s="304"/>
      <c r="D206" s="266" t="s">
        <v>17</v>
      </c>
      <c r="E206" s="266" t="s">
        <v>18</v>
      </c>
      <c r="F206" s="266" t="s">
        <v>18</v>
      </c>
      <c r="G206" s="266" t="s">
        <v>18</v>
      </c>
      <c r="H206" s="302"/>
      <c r="I206" s="302"/>
      <c r="J206" s="302"/>
      <c r="K206" s="302"/>
    </row>
    <row r="207" spans="1:11" ht="14.1" customHeight="1" x14ac:dyDescent="0.25">
      <c r="A207" s="302"/>
      <c r="B207" s="302"/>
      <c r="C207" s="292" t="s">
        <v>59</v>
      </c>
      <c r="D207" s="289">
        <v>0</v>
      </c>
      <c r="E207" s="289">
        <v>0</v>
      </c>
      <c r="F207" s="289">
        <v>0</v>
      </c>
      <c r="G207" s="289">
        <v>0</v>
      </c>
      <c r="H207" s="302"/>
      <c r="I207" s="302"/>
      <c r="J207" s="302"/>
      <c r="K207" s="302"/>
    </row>
    <row r="208" spans="1:11" ht="14.1" customHeight="1" x14ac:dyDescent="0.25">
      <c r="A208" s="302"/>
      <c r="B208" s="302"/>
      <c r="C208" s="292" t="s">
        <v>60</v>
      </c>
      <c r="D208" s="289">
        <v>0</v>
      </c>
      <c r="E208" s="289">
        <v>0</v>
      </c>
      <c r="F208" s="289">
        <v>0</v>
      </c>
      <c r="G208" s="289">
        <v>0</v>
      </c>
      <c r="H208" s="302"/>
      <c r="I208" s="302"/>
      <c r="J208" s="302"/>
      <c r="K208" s="302"/>
    </row>
    <row r="209" spans="1:11" ht="14.1" customHeight="1" x14ac:dyDescent="0.25">
      <c r="A209" s="302"/>
      <c r="B209" s="302"/>
      <c r="C209" s="292" t="s">
        <v>61</v>
      </c>
      <c r="D209" s="289">
        <v>0</v>
      </c>
      <c r="E209" s="289">
        <v>0</v>
      </c>
      <c r="F209" s="289">
        <v>0</v>
      </c>
      <c r="G209" s="289">
        <v>0</v>
      </c>
      <c r="H209" s="302"/>
      <c r="I209" s="302"/>
      <c r="J209" s="302"/>
      <c r="K209" s="302"/>
    </row>
    <row r="210" spans="1:11" ht="14.1" customHeight="1" x14ac:dyDescent="0.25">
      <c r="A210" s="302"/>
      <c r="B210" s="302"/>
      <c r="C210" s="292" t="s">
        <v>62</v>
      </c>
      <c r="D210" s="289">
        <v>0</v>
      </c>
      <c r="E210" s="289">
        <v>0</v>
      </c>
      <c r="F210" s="289">
        <v>0</v>
      </c>
      <c r="G210" s="289">
        <v>0</v>
      </c>
      <c r="H210" s="302"/>
      <c r="I210" s="302"/>
      <c r="J210" s="302"/>
      <c r="K210" s="302"/>
    </row>
    <row r="211" spans="1:11" ht="14.1" customHeight="1" x14ac:dyDescent="0.25">
      <c r="A211" s="302"/>
      <c r="B211" s="302"/>
      <c r="C211" s="292" t="s">
        <v>60</v>
      </c>
      <c r="D211" s="289">
        <v>0</v>
      </c>
      <c r="E211" s="289">
        <v>0</v>
      </c>
      <c r="F211" s="289">
        <v>0</v>
      </c>
      <c r="G211" s="289">
        <v>0</v>
      </c>
      <c r="H211" s="302"/>
      <c r="I211" s="302"/>
      <c r="J211" s="302"/>
      <c r="K211" s="302"/>
    </row>
    <row r="212" spans="1:11" ht="14.1" customHeight="1" x14ac:dyDescent="0.25">
      <c r="A212" s="302"/>
      <c r="B212" s="302"/>
      <c r="C212" s="292" t="s">
        <v>61</v>
      </c>
      <c r="D212" s="289">
        <v>0</v>
      </c>
      <c r="E212" s="289">
        <v>0</v>
      </c>
      <c r="F212" s="289">
        <v>0</v>
      </c>
      <c r="G212" s="289">
        <v>0</v>
      </c>
      <c r="H212" s="302"/>
      <c r="I212" s="302"/>
      <c r="J212" s="302"/>
      <c r="K212" s="302"/>
    </row>
    <row r="213" spans="1:11" ht="14.1" customHeight="1" x14ac:dyDescent="0.25">
      <c r="A213" s="302"/>
      <c r="B213" s="302"/>
      <c r="C213" s="292" t="s">
        <v>63</v>
      </c>
      <c r="D213" s="289">
        <v>0</v>
      </c>
      <c r="E213" s="289">
        <v>0</v>
      </c>
      <c r="F213" s="289">
        <v>0</v>
      </c>
      <c r="G213" s="289">
        <v>0</v>
      </c>
      <c r="H213" s="302"/>
      <c r="I213" s="302"/>
      <c r="J213" s="302"/>
      <c r="K213" s="302"/>
    </row>
    <row r="214" spans="1:11" ht="14.1" customHeight="1" x14ac:dyDescent="0.25">
      <c r="A214" s="302"/>
      <c r="B214" s="302"/>
      <c r="C214" s="292" t="s">
        <v>60</v>
      </c>
      <c r="D214" s="289">
        <v>0</v>
      </c>
      <c r="E214" s="289">
        <v>0</v>
      </c>
      <c r="F214" s="289">
        <v>0</v>
      </c>
      <c r="G214" s="289">
        <v>0</v>
      </c>
      <c r="H214" s="302"/>
      <c r="I214" s="302"/>
      <c r="J214" s="302"/>
      <c r="K214" s="302"/>
    </row>
    <row r="215" spans="1:11" ht="14.1" customHeight="1" x14ac:dyDescent="0.25">
      <c r="A215" s="302"/>
      <c r="B215" s="302"/>
      <c r="C215" s="292" t="s">
        <v>61</v>
      </c>
      <c r="D215" s="289">
        <v>0</v>
      </c>
      <c r="E215" s="289">
        <v>0</v>
      </c>
      <c r="F215" s="289">
        <v>0</v>
      </c>
      <c r="G215" s="289">
        <v>0</v>
      </c>
      <c r="H215" s="302"/>
      <c r="I215" s="302"/>
      <c r="J215" s="302"/>
      <c r="K215" s="302"/>
    </row>
    <row r="216" spans="1:11" ht="14.1" customHeight="1" x14ac:dyDescent="0.25">
      <c r="A216" s="302"/>
      <c r="B216" s="302"/>
      <c r="C216" s="292" t="s">
        <v>64</v>
      </c>
      <c r="D216" s="289">
        <v>0</v>
      </c>
      <c r="E216" s="289">
        <v>0</v>
      </c>
      <c r="F216" s="289">
        <v>0</v>
      </c>
      <c r="G216" s="289">
        <v>0</v>
      </c>
      <c r="H216" s="302"/>
      <c r="I216" s="302"/>
      <c r="J216" s="302"/>
      <c r="K216" s="302"/>
    </row>
    <row r="217" spans="1:11" ht="14.1" customHeight="1" x14ac:dyDescent="0.25">
      <c r="A217" s="302"/>
      <c r="B217" s="302"/>
      <c r="C217" s="292" t="s">
        <v>60</v>
      </c>
      <c r="D217" s="289">
        <v>0</v>
      </c>
      <c r="E217" s="289">
        <v>0</v>
      </c>
      <c r="F217" s="289">
        <v>0</v>
      </c>
      <c r="G217" s="289">
        <v>0</v>
      </c>
      <c r="H217" s="302"/>
      <c r="I217" s="302"/>
      <c r="J217" s="302"/>
      <c r="K217" s="302"/>
    </row>
    <row r="218" spans="1:11" ht="14.1" customHeight="1" x14ac:dyDescent="0.25">
      <c r="A218" s="302"/>
      <c r="B218" s="302"/>
      <c r="C218" s="292" t="s">
        <v>61</v>
      </c>
      <c r="D218" s="289">
        <v>0</v>
      </c>
      <c r="E218" s="289">
        <v>0</v>
      </c>
      <c r="F218" s="289">
        <v>0</v>
      </c>
      <c r="G218" s="289">
        <v>0</v>
      </c>
      <c r="H218" s="302"/>
      <c r="I218" s="302"/>
      <c r="J218" s="302"/>
      <c r="K218" s="302"/>
    </row>
    <row r="219" spans="1:11" ht="14.1" customHeight="1" x14ac:dyDescent="0.25">
      <c r="A219" s="302"/>
      <c r="B219" s="302"/>
      <c r="C219" s="292" t="s">
        <v>65</v>
      </c>
      <c r="D219" s="289">
        <v>0</v>
      </c>
      <c r="E219" s="289">
        <v>0</v>
      </c>
      <c r="F219" s="289">
        <v>0</v>
      </c>
      <c r="G219" s="289">
        <v>0</v>
      </c>
      <c r="H219" s="302"/>
      <c r="I219" s="302"/>
      <c r="J219" s="302"/>
      <c r="K219" s="302"/>
    </row>
    <row r="220" spans="1:11" ht="14.1" customHeight="1" x14ac:dyDescent="0.25">
      <c r="A220" s="302"/>
      <c r="B220" s="302"/>
      <c r="C220" s="292" t="s">
        <v>60</v>
      </c>
      <c r="D220" s="289">
        <v>0</v>
      </c>
      <c r="E220" s="289">
        <v>0</v>
      </c>
      <c r="F220" s="289">
        <v>0</v>
      </c>
      <c r="G220" s="289">
        <v>0</v>
      </c>
      <c r="H220" s="302"/>
      <c r="I220" s="302"/>
      <c r="J220" s="302"/>
      <c r="K220" s="302"/>
    </row>
    <row r="221" spans="1:11" ht="14.1" customHeight="1" x14ac:dyDescent="0.25">
      <c r="A221" s="302"/>
      <c r="B221" s="302"/>
      <c r="C221" s="292" t="s">
        <v>61</v>
      </c>
      <c r="D221" s="289">
        <v>0</v>
      </c>
      <c r="E221" s="289">
        <v>0</v>
      </c>
      <c r="F221" s="289">
        <v>0</v>
      </c>
      <c r="G221" s="289">
        <v>0</v>
      </c>
      <c r="H221" s="302"/>
      <c r="I221" s="302"/>
      <c r="J221" s="302"/>
      <c r="K221" s="302"/>
    </row>
    <row r="222" spans="1:11" ht="14.1" customHeight="1" x14ac:dyDescent="0.25">
      <c r="A222" s="302"/>
      <c r="B222" s="302"/>
      <c r="C222" s="292" t="s">
        <v>66</v>
      </c>
      <c r="D222" s="289">
        <v>0</v>
      </c>
      <c r="E222" s="289">
        <v>0</v>
      </c>
      <c r="F222" s="289">
        <v>0</v>
      </c>
      <c r="G222" s="289">
        <v>0</v>
      </c>
      <c r="H222" s="302"/>
      <c r="I222" s="302"/>
      <c r="J222" s="302"/>
      <c r="K222" s="302"/>
    </row>
    <row r="223" spans="1:11" ht="14.1" customHeight="1" x14ac:dyDescent="0.25">
      <c r="A223" s="302"/>
      <c r="B223" s="302"/>
      <c r="C223" s="292" t="s">
        <v>60</v>
      </c>
      <c r="D223" s="289">
        <v>0</v>
      </c>
      <c r="E223" s="289">
        <v>0</v>
      </c>
      <c r="F223" s="289">
        <v>0</v>
      </c>
      <c r="G223" s="289">
        <v>0</v>
      </c>
      <c r="H223" s="302"/>
      <c r="I223" s="302"/>
      <c r="J223" s="302"/>
      <c r="K223" s="302"/>
    </row>
    <row r="224" spans="1:11" ht="14.1" customHeight="1" x14ac:dyDescent="0.25">
      <c r="A224" s="302"/>
      <c r="B224" s="302"/>
      <c r="C224" s="292" t="s">
        <v>61</v>
      </c>
      <c r="D224" s="289">
        <v>0</v>
      </c>
      <c r="E224" s="289">
        <v>0</v>
      </c>
      <c r="F224" s="289">
        <v>0</v>
      </c>
      <c r="G224" s="289">
        <v>0</v>
      </c>
      <c r="H224" s="302"/>
      <c r="I224" s="302"/>
      <c r="J224" s="302"/>
      <c r="K224" s="302"/>
    </row>
    <row r="225" spans="1:11" ht="14.1" customHeight="1" x14ac:dyDescent="0.25">
      <c r="A225" s="302"/>
      <c r="B225" s="302"/>
      <c r="C225" s="292" t="s">
        <v>67</v>
      </c>
      <c r="D225" s="289">
        <v>0</v>
      </c>
      <c r="E225" s="289">
        <v>0</v>
      </c>
      <c r="F225" s="289">
        <v>0</v>
      </c>
      <c r="G225" s="289">
        <v>0</v>
      </c>
      <c r="H225" s="302"/>
      <c r="I225" s="302"/>
      <c r="J225" s="302"/>
      <c r="K225" s="302"/>
    </row>
    <row r="226" spans="1:11" ht="14.1" customHeight="1" x14ac:dyDescent="0.25">
      <c r="A226" s="302"/>
      <c r="B226" s="302"/>
      <c r="C226" s="292" t="s">
        <v>60</v>
      </c>
      <c r="D226" s="289">
        <v>0</v>
      </c>
      <c r="E226" s="289">
        <v>0</v>
      </c>
      <c r="F226" s="289">
        <v>0</v>
      </c>
      <c r="G226" s="289">
        <v>0</v>
      </c>
      <c r="H226" s="302"/>
      <c r="I226" s="302"/>
      <c r="J226" s="302"/>
      <c r="K226" s="302"/>
    </row>
    <row r="227" spans="1:11" ht="14.1" customHeight="1" x14ac:dyDescent="0.25">
      <c r="A227" s="302"/>
      <c r="B227" s="302"/>
      <c r="C227" s="292" t="s">
        <v>61</v>
      </c>
      <c r="D227" s="289">
        <v>0</v>
      </c>
      <c r="E227" s="289">
        <v>0</v>
      </c>
      <c r="F227" s="289">
        <v>0</v>
      </c>
      <c r="G227" s="289">
        <v>0</v>
      </c>
      <c r="H227" s="302"/>
      <c r="I227" s="302"/>
      <c r="J227" s="302"/>
      <c r="K227" s="302"/>
    </row>
    <row r="228" spans="1:11" ht="14.1" customHeight="1" x14ac:dyDescent="0.25">
      <c r="A228" s="302"/>
      <c r="B228" s="302"/>
      <c r="C228" s="292" t="s">
        <v>68</v>
      </c>
      <c r="D228" s="289">
        <v>0</v>
      </c>
      <c r="E228" s="289">
        <v>0</v>
      </c>
      <c r="F228" s="289">
        <v>0</v>
      </c>
      <c r="G228" s="289">
        <v>0</v>
      </c>
      <c r="H228" s="302"/>
      <c r="I228" s="302"/>
      <c r="J228" s="302"/>
      <c r="K228" s="302"/>
    </row>
    <row r="229" spans="1:11" ht="14.1" customHeight="1" x14ac:dyDescent="0.25">
      <c r="A229" s="302"/>
      <c r="B229" s="302"/>
      <c r="C229" s="292" t="s">
        <v>60</v>
      </c>
      <c r="D229" s="289">
        <v>0</v>
      </c>
      <c r="E229" s="289">
        <v>0</v>
      </c>
      <c r="F229" s="289">
        <v>0</v>
      </c>
      <c r="G229" s="289">
        <v>0</v>
      </c>
      <c r="H229" s="302"/>
      <c r="I229" s="302"/>
      <c r="J229" s="302"/>
      <c r="K229" s="302"/>
    </row>
    <row r="230" spans="1:11" ht="14.1" customHeight="1" x14ac:dyDescent="0.25">
      <c r="A230" s="302"/>
      <c r="B230" s="302"/>
      <c r="C230" s="292" t="s">
        <v>69</v>
      </c>
      <c r="D230" s="289">
        <v>0</v>
      </c>
      <c r="E230" s="289">
        <v>0</v>
      </c>
      <c r="F230" s="289">
        <v>0</v>
      </c>
      <c r="G230" s="289">
        <v>0</v>
      </c>
      <c r="H230" s="302"/>
      <c r="I230" s="302"/>
      <c r="J230" s="302"/>
      <c r="K230" s="302"/>
    </row>
    <row r="231" spans="1:11" ht="14.1" customHeight="1" x14ac:dyDescent="0.25">
      <c r="A231" s="302"/>
      <c r="B231" s="302"/>
      <c r="C231" s="292" t="s">
        <v>70</v>
      </c>
      <c r="D231" s="289">
        <v>0</v>
      </c>
      <c r="E231" s="289">
        <v>0</v>
      </c>
      <c r="F231" s="289">
        <v>0</v>
      </c>
      <c r="G231" s="289">
        <v>0</v>
      </c>
      <c r="H231" s="302"/>
      <c r="I231" s="302"/>
      <c r="J231" s="302"/>
      <c r="K231" s="302"/>
    </row>
    <row r="232" spans="1:11" ht="14.1" customHeight="1" x14ac:dyDescent="0.25">
      <c r="A232" s="302"/>
      <c r="B232" s="302"/>
      <c r="C232" s="292" t="s">
        <v>71</v>
      </c>
      <c r="D232" s="289">
        <v>0</v>
      </c>
      <c r="E232" s="289">
        <v>0</v>
      </c>
      <c r="F232" s="289">
        <v>0</v>
      </c>
      <c r="G232" s="289">
        <v>0</v>
      </c>
      <c r="H232" s="302"/>
      <c r="I232" s="302"/>
      <c r="J232" s="302"/>
      <c r="K232" s="302"/>
    </row>
    <row r="233" spans="1:11" ht="14.1" customHeight="1" x14ac:dyDescent="0.25">
      <c r="A233" s="302"/>
      <c r="B233" s="302"/>
      <c r="C233" s="292" t="s">
        <v>72</v>
      </c>
      <c r="D233" s="289">
        <v>0</v>
      </c>
      <c r="E233" s="289">
        <v>0</v>
      </c>
      <c r="F233" s="289">
        <v>0</v>
      </c>
      <c r="G233" s="289">
        <v>0</v>
      </c>
      <c r="H233" s="302"/>
      <c r="I233" s="302"/>
      <c r="J233" s="302"/>
      <c r="K233" s="302"/>
    </row>
    <row r="234" spans="1:11" ht="14.1" customHeight="1" x14ac:dyDescent="0.25">
      <c r="A234" s="302"/>
      <c r="B234" s="302"/>
      <c r="C234" s="292" t="s">
        <v>73</v>
      </c>
      <c r="D234" s="289">
        <v>0</v>
      </c>
      <c r="E234" s="289">
        <v>213000000</v>
      </c>
      <c r="F234" s="289">
        <v>0</v>
      </c>
      <c r="G234" s="289">
        <v>0</v>
      </c>
      <c r="H234" s="302"/>
      <c r="I234" s="302"/>
      <c r="J234" s="302"/>
      <c r="K234" s="302"/>
    </row>
    <row r="235" spans="1:11" ht="14.1" customHeight="1" x14ac:dyDescent="0.25">
      <c r="A235" s="302"/>
      <c r="B235" s="302"/>
      <c r="C235" s="292" t="s">
        <v>60</v>
      </c>
      <c r="D235" s="289">
        <v>0</v>
      </c>
      <c r="E235" s="289">
        <v>213000000</v>
      </c>
      <c r="F235" s="289">
        <v>0</v>
      </c>
      <c r="G235" s="289">
        <v>0</v>
      </c>
      <c r="H235" s="302"/>
      <c r="I235" s="302"/>
      <c r="J235" s="302"/>
      <c r="K235" s="302"/>
    </row>
    <row r="236" spans="1:11" ht="14.1" customHeight="1" x14ac:dyDescent="0.25">
      <c r="A236" s="302"/>
      <c r="B236" s="302"/>
      <c r="C236" s="292" t="s">
        <v>69</v>
      </c>
      <c r="D236" s="289">
        <v>0</v>
      </c>
      <c r="E236" s="289">
        <v>0</v>
      </c>
      <c r="F236" s="289">
        <v>0</v>
      </c>
      <c r="G236" s="289">
        <v>0</v>
      </c>
      <c r="H236" s="302"/>
      <c r="I236" s="302"/>
      <c r="J236" s="302"/>
      <c r="K236" s="302"/>
    </row>
    <row r="237" spans="1:11" ht="14.1" customHeight="1" x14ac:dyDescent="0.25">
      <c r="A237" s="302"/>
      <c r="B237" s="302"/>
      <c r="C237" s="292" t="s">
        <v>70</v>
      </c>
      <c r="D237" s="289">
        <v>0</v>
      </c>
      <c r="E237" s="289">
        <v>0</v>
      </c>
      <c r="F237" s="289">
        <v>0</v>
      </c>
      <c r="G237" s="289">
        <v>0</v>
      </c>
      <c r="H237" s="302"/>
      <c r="I237" s="302"/>
      <c r="J237" s="302"/>
      <c r="K237" s="302"/>
    </row>
    <row r="238" spans="1:11" ht="14.1" customHeight="1" x14ac:dyDescent="0.25">
      <c r="A238" s="302"/>
      <c r="B238" s="302"/>
      <c r="C238" s="292" t="s">
        <v>71</v>
      </c>
      <c r="D238" s="289">
        <v>0</v>
      </c>
      <c r="E238" s="289">
        <v>0</v>
      </c>
      <c r="F238" s="289">
        <v>0</v>
      </c>
      <c r="G238" s="289">
        <v>0</v>
      </c>
      <c r="H238" s="302"/>
      <c r="I238" s="302"/>
      <c r="J238" s="302"/>
      <c r="K238" s="302"/>
    </row>
    <row r="239" spans="1:11" ht="14.1" customHeight="1" x14ac:dyDescent="0.25">
      <c r="A239" s="302"/>
      <c r="B239" s="302"/>
      <c r="C239" s="292" t="s">
        <v>72</v>
      </c>
      <c r="D239" s="289">
        <v>0</v>
      </c>
      <c r="E239" s="289">
        <v>0</v>
      </c>
      <c r="F239" s="289">
        <v>0</v>
      </c>
      <c r="G239" s="289">
        <v>0</v>
      </c>
      <c r="H239" s="302"/>
      <c r="I239" s="302"/>
      <c r="J239" s="302"/>
      <c r="K239" s="302"/>
    </row>
    <row r="240" spans="1:11" ht="14.1" customHeight="1" x14ac:dyDescent="0.25">
      <c r="A240" s="302"/>
      <c r="B240" s="302"/>
      <c r="C240" s="292" t="s">
        <v>74</v>
      </c>
      <c r="D240" s="289">
        <v>0</v>
      </c>
      <c r="E240" s="289">
        <v>0</v>
      </c>
      <c r="F240" s="289">
        <v>0</v>
      </c>
      <c r="G240" s="289">
        <v>0</v>
      </c>
      <c r="H240" s="302"/>
      <c r="I240" s="302"/>
      <c r="J240" s="302"/>
      <c r="K240" s="302"/>
    </row>
    <row r="241" spans="1:11" ht="14.1" customHeight="1" x14ac:dyDescent="0.25">
      <c r="A241" s="302"/>
      <c r="B241" s="302"/>
      <c r="C241" s="292" t="s">
        <v>60</v>
      </c>
      <c r="D241" s="289">
        <v>0</v>
      </c>
      <c r="E241" s="289">
        <v>0</v>
      </c>
      <c r="F241" s="289">
        <v>0</v>
      </c>
      <c r="G241" s="289">
        <v>0</v>
      </c>
      <c r="H241" s="302"/>
      <c r="I241" s="302"/>
      <c r="J241" s="302"/>
      <c r="K241" s="302"/>
    </row>
    <row r="242" spans="1:11" ht="14.1" customHeight="1" x14ac:dyDescent="0.25">
      <c r="A242" s="302"/>
      <c r="B242" s="302"/>
      <c r="C242" s="292" t="s">
        <v>69</v>
      </c>
      <c r="D242" s="289">
        <v>0</v>
      </c>
      <c r="E242" s="289">
        <v>0</v>
      </c>
      <c r="F242" s="289">
        <v>0</v>
      </c>
      <c r="G242" s="289">
        <v>0</v>
      </c>
      <c r="H242" s="302"/>
      <c r="I242" s="302"/>
      <c r="J242" s="302"/>
      <c r="K242" s="302"/>
    </row>
    <row r="243" spans="1:11" ht="14.1" customHeight="1" x14ac:dyDescent="0.25">
      <c r="A243" s="302"/>
      <c r="B243" s="302"/>
      <c r="C243" s="292" t="s">
        <v>70</v>
      </c>
      <c r="D243" s="289">
        <v>0</v>
      </c>
      <c r="E243" s="289">
        <v>0</v>
      </c>
      <c r="F243" s="289">
        <v>0</v>
      </c>
      <c r="G243" s="289">
        <v>0</v>
      </c>
      <c r="H243" s="302"/>
      <c r="I243" s="302"/>
      <c r="J243" s="302"/>
      <c r="K243" s="302"/>
    </row>
    <row r="244" spans="1:11" ht="14.1" customHeight="1" x14ac:dyDescent="0.25">
      <c r="A244" s="302"/>
      <c r="B244" s="302"/>
      <c r="C244" s="292" t="s">
        <v>71</v>
      </c>
      <c r="D244" s="289">
        <v>0</v>
      </c>
      <c r="E244" s="289">
        <v>0</v>
      </c>
      <c r="F244" s="289">
        <v>0</v>
      </c>
      <c r="G244" s="289">
        <v>0</v>
      </c>
      <c r="H244" s="302"/>
      <c r="I244" s="302"/>
      <c r="J244" s="302"/>
      <c r="K244" s="302"/>
    </row>
    <row r="245" spans="1:11" ht="14.1" customHeight="1" x14ac:dyDescent="0.25">
      <c r="A245" s="302"/>
      <c r="B245" s="302"/>
      <c r="C245" s="292" t="s">
        <v>72</v>
      </c>
      <c r="D245" s="289">
        <v>0</v>
      </c>
      <c r="E245" s="289">
        <v>0</v>
      </c>
      <c r="F245" s="289">
        <v>0</v>
      </c>
      <c r="G245" s="289">
        <v>0</v>
      </c>
      <c r="H245" s="302"/>
      <c r="I245" s="302"/>
      <c r="J245" s="302"/>
      <c r="K245" s="302"/>
    </row>
    <row r="246" spans="1:11" ht="14.1" customHeight="1" x14ac:dyDescent="0.25">
      <c r="A246" s="302"/>
      <c r="B246" s="302"/>
      <c r="C246" s="292" t="s">
        <v>75</v>
      </c>
      <c r="D246" s="289">
        <v>0</v>
      </c>
      <c r="E246" s="289">
        <v>0</v>
      </c>
      <c r="F246" s="289">
        <v>0</v>
      </c>
      <c r="G246" s="289">
        <v>0</v>
      </c>
      <c r="H246" s="302"/>
      <c r="I246" s="302"/>
      <c r="J246" s="302"/>
      <c r="K246" s="302"/>
    </row>
    <row r="247" spans="1:11" ht="14.1" customHeight="1" x14ac:dyDescent="0.25">
      <c r="A247" s="302"/>
      <c r="B247" s="302"/>
      <c r="C247" s="292" t="s">
        <v>76</v>
      </c>
      <c r="D247" s="289">
        <v>0</v>
      </c>
      <c r="E247" s="289">
        <v>0</v>
      </c>
      <c r="F247" s="289">
        <v>0</v>
      </c>
      <c r="G247" s="289">
        <v>0</v>
      </c>
      <c r="H247" s="302"/>
      <c r="I247" s="302"/>
      <c r="J247" s="302"/>
      <c r="K247" s="302"/>
    </row>
    <row r="248" spans="1:11" ht="14.1" customHeight="1" x14ac:dyDescent="0.25">
      <c r="A248" s="302"/>
      <c r="B248" s="302"/>
      <c r="C248" s="290" t="s">
        <v>77</v>
      </c>
      <c r="D248" s="289">
        <v>0</v>
      </c>
      <c r="E248" s="289">
        <v>213000000</v>
      </c>
      <c r="F248" s="289">
        <v>0</v>
      </c>
      <c r="G248" s="289">
        <v>0</v>
      </c>
      <c r="H248" s="302"/>
      <c r="I248" s="302"/>
      <c r="J248" s="302"/>
      <c r="K248" s="302"/>
    </row>
    <row r="249" spans="1:11" ht="29.25" customHeight="1" x14ac:dyDescent="0.25">
      <c r="A249" s="302"/>
      <c r="B249" s="302"/>
      <c r="C249" s="286" t="s">
        <v>24</v>
      </c>
      <c r="D249" s="1305" t="s">
        <v>2540</v>
      </c>
      <c r="E249" s="1306"/>
      <c r="F249" s="1306"/>
      <c r="G249" s="1306"/>
      <c r="H249" s="302"/>
      <c r="I249" s="302"/>
      <c r="J249" s="302"/>
      <c r="K249" s="302"/>
    </row>
    <row r="250" spans="1:11" ht="22.5" x14ac:dyDescent="0.25">
      <c r="A250" s="302"/>
      <c r="B250" s="302"/>
      <c r="C250" s="284" t="s">
        <v>26</v>
      </c>
      <c r="D250" s="300">
        <v>2025</v>
      </c>
      <c r="E250" s="300">
        <v>2026</v>
      </c>
      <c r="F250" s="300">
        <v>2027</v>
      </c>
      <c r="G250" s="300">
        <v>2028</v>
      </c>
      <c r="H250" s="302"/>
      <c r="I250" s="302"/>
      <c r="J250" s="302"/>
      <c r="K250" s="302"/>
    </row>
    <row r="251" spans="1:11" x14ac:dyDescent="0.25">
      <c r="A251" s="302"/>
      <c r="B251" s="302"/>
      <c r="C251" s="299"/>
      <c r="D251" s="298" t="s">
        <v>17</v>
      </c>
      <c r="E251" s="298" t="s">
        <v>18</v>
      </c>
      <c r="F251" s="298" t="s">
        <v>18</v>
      </c>
      <c r="G251" s="298" t="s">
        <v>18</v>
      </c>
      <c r="H251" s="302"/>
      <c r="I251" s="302"/>
      <c r="J251" s="302"/>
      <c r="K251" s="302"/>
    </row>
    <row r="252" spans="1:11" ht="14.1" customHeight="1" x14ac:dyDescent="0.25">
      <c r="A252" s="302"/>
      <c r="B252" s="302"/>
      <c r="C252" s="284" t="s">
        <v>2539</v>
      </c>
      <c r="D252" s="295" t="s">
        <v>269</v>
      </c>
      <c r="E252" s="295" t="s">
        <v>269</v>
      </c>
      <c r="F252" s="295" t="s">
        <v>269</v>
      </c>
      <c r="G252" s="295" t="s">
        <v>269</v>
      </c>
      <c r="H252" s="302"/>
      <c r="I252" s="302"/>
      <c r="J252" s="302"/>
      <c r="K252" s="302"/>
    </row>
    <row r="253" spans="1:11" ht="20.100000000000001" customHeight="1" x14ac:dyDescent="0.25">
      <c r="A253" s="302"/>
      <c r="B253" s="302"/>
      <c r="C253" s="284" t="s">
        <v>2538</v>
      </c>
      <c r="D253" s="295" t="s">
        <v>40</v>
      </c>
      <c r="E253" s="295" t="s">
        <v>470</v>
      </c>
      <c r="F253" s="295" t="s">
        <v>469</v>
      </c>
      <c r="G253" s="295" t="s">
        <v>469</v>
      </c>
      <c r="H253" s="302"/>
      <c r="I253" s="302"/>
      <c r="J253" s="302"/>
      <c r="K253" s="302"/>
    </row>
    <row r="254" spans="1:11" ht="14.1" customHeight="1" x14ac:dyDescent="0.25">
      <c r="A254" s="302"/>
      <c r="B254" s="302"/>
      <c r="C254" s="1293" t="s">
        <v>30</v>
      </c>
      <c r="D254" s="1294"/>
      <c r="E254" s="1294"/>
      <c r="F254" s="1294"/>
      <c r="G254" s="1294"/>
      <c r="H254" s="302"/>
      <c r="I254" s="302"/>
      <c r="J254" s="302"/>
      <c r="K254" s="302"/>
    </row>
    <row r="255" spans="1:11" ht="14.1" customHeight="1" x14ac:dyDescent="0.25">
      <c r="A255" s="302"/>
      <c r="B255" s="302"/>
      <c r="C255" s="297" t="s">
        <v>2537</v>
      </c>
      <c r="D255" s="1293" t="s">
        <v>2536</v>
      </c>
      <c r="E255" s="1294"/>
      <c r="F255" s="1294"/>
      <c r="G255" s="1294"/>
      <c r="H255" s="302"/>
      <c r="I255" s="302"/>
      <c r="J255" s="302"/>
      <c r="K255" s="302"/>
    </row>
    <row r="256" spans="1:11" ht="18" customHeight="1" x14ac:dyDescent="0.25">
      <c r="A256" s="302"/>
      <c r="B256" s="302"/>
      <c r="C256" s="296" t="s">
        <v>33</v>
      </c>
      <c r="D256" s="1295" t="s">
        <v>2535</v>
      </c>
      <c r="E256" s="1296"/>
      <c r="F256" s="1296"/>
      <c r="G256" s="1296"/>
      <c r="H256" s="302"/>
      <c r="I256" s="302"/>
      <c r="J256" s="302"/>
      <c r="K256" s="302"/>
    </row>
    <row r="257" spans="1:11" ht="18" customHeight="1" x14ac:dyDescent="0.25">
      <c r="A257" s="302"/>
      <c r="B257" s="302"/>
      <c r="C257" s="277" t="s">
        <v>35</v>
      </c>
      <c r="D257" s="1297" t="s">
        <v>2534</v>
      </c>
      <c r="E257" s="1298"/>
      <c r="F257" s="1298"/>
      <c r="G257" s="1298"/>
      <c r="H257" s="302"/>
      <c r="I257" s="302"/>
      <c r="J257" s="302"/>
      <c r="K257" s="302"/>
    </row>
    <row r="258" spans="1:11" ht="18" customHeight="1" x14ac:dyDescent="0.25">
      <c r="A258" s="302"/>
      <c r="B258" s="302"/>
      <c r="C258" s="277" t="s">
        <v>37</v>
      </c>
      <c r="D258" s="1297" t="s">
        <v>2526</v>
      </c>
      <c r="E258" s="1298"/>
      <c r="F258" s="1298"/>
      <c r="G258" s="1298"/>
      <c r="H258" s="302"/>
      <c r="I258" s="302"/>
      <c r="J258" s="302"/>
      <c r="K258" s="302"/>
    </row>
    <row r="259" spans="1:11" ht="15" customHeight="1" x14ac:dyDescent="0.25">
      <c r="A259" s="302"/>
      <c r="B259" s="302"/>
      <c r="C259" s="303"/>
      <c r="D259" s="269">
        <v>2025</v>
      </c>
      <c r="E259" s="269">
        <v>2026</v>
      </c>
      <c r="F259" s="269">
        <v>2027</v>
      </c>
      <c r="G259" s="269">
        <v>2028</v>
      </c>
      <c r="H259" s="302"/>
      <c r="I259" s="302"/>
      <c r="J259" s="302"/>
      <c r="K259" s="302"/>
    </row>
    <row r="260" spans="1:11" ht="15" customHeight="1" x14ac:dyDescent="0.25">
      <c r="A260" s="302"/>
      <c r="B260" s="302"/>
      <c r="C260" s="304"/>
      <c r="D260" s="266" t="s">
        <v>17</v>
      </c>
      <c r="E260" s="266" t="s">
        <v>18</v>
      </c>
      <c r="F260" s="266" t="s">
        <v>18</v>
      </c>
      <c r="G260" s="266" t="s">
        <v>18</v>
      </c>
      <c r="H260" s="302"/>
      <c r="I260" s="302"/>
      <c r="J260" s="302"/>
      <c r="K260" s="302"/>
    </row>
    <row r="261" spans="1:11" ht="14.1" customHeight="1" x14ac:dyDescent="0.25">
      <c r="A261" s="302"/>
      <c r="B261" s="302"/>
      <c r="C261" s="284" t="s">
        <v>39</v>
      </c>
      <c r="D261" s="295" t="s">
        <v>40</v>
      </c>
      <c r="E261" s="295" t="s">
        <v>269</v>
      </c>
      <c r="F261" s="295" t="s">
        <v>269</v>
      </c>
      <c r="G261" s="295" t="s">
        <v>269</v>
      </c>
      <c r="H261" s="302"/>
      <c r="I261" s="302"/>
      <c r="J261" s="302"/>
      <c r="K261" s="302"/>
    </row>
    <row r="262" spans="1:11" ht="14.1" customHeight="1" x14ac:dyDescent="0.25">
      <c r="A262" s="302"/>
      <c r="B262" s="302"/>
      <c r="C262" s="284" t="s">
        <v>41</v>
      </c>
      <c r="D262" s="295" t="s">
        <v>2533</v>
      </c>
      <c r="E262" s="295" t="s">
        <v>2533</v>
      </c>
      <c r="F262" s="295" t="s">
        <v>2532</v>
      </c>
      <c r="G262" s="295" t="s">
        <v>2532</v>
      </c>
      <c r="H262" s="302"/>
      <c r="I262" s="302"/>
      <c r="J262" s="302"/>
      <c r="K262" s="302"/>
    </row>
    <row r="263" spans="1:11" ht="14.1" customHeight="1" x14ac:dyDescent="0.25">
      <c r="A263" s="302"/>
      <c r="B263" s="302"/>
      <c r="C263" s="284" t="s">
        <v>45</v>
      </c>
      <c r="D263" s="295" t="s">
        <v>46</v>
      </c>
      <c r="E263" s="295" t="s">
        <v>2531</v>
      </c>
      <c r="F263" s="295" t="s">
        <v>2530</v>
      </c>
      <c r="G263" s="295" t="s">
        <v>2530</v>
      </c>
      <c r="H263" s="302"/>
      <c r="I263" s="302"/>
      <c r="J263" s="302"/>
      <c r="K263" s="302"/>
    </row>
    <row r="264" spans="1:11" ht="14.1" customHeight="1" x14ac:dyDescent="0.25">
      <c r="A264" s="302"/>
      <c r="B264" s="302"/>
      <c r="C264" s="284" t="s">
        <v>50</v>
      </c>
      <c r="D264" s="295" t="s">
        <v>40</v>
      </c>
      <c r="E264" s="295" t="s">
        <v>40</v>
      </c>
      <c r="F264" s="295" t="s">
        <v>46</v>
      </c>
      <c r="G264" s="295" t="s">
        <v>46</v>
      </c>
      <c r="H264" s="302"/>
      <c r="I264" s="302"/>
      <c r="J264" s="302"/>
      <c r="K264" s="302"/>
    </row>
    <row r="265" spans="1:11" ht="14.1" customHeight="1" x14ac:dyDescent="0.25">
      <c r="A265" s="302"/>
      <c r="B265" s="302"/>
      <c r="C265" s="284" t="s">
        <v>52</v>
      </c>
      <c r="D265" s="295" t="s">
        <v>40</v>
      </c>
      <c r="E265" s="295" t="s">
        <v>46</v>
      </c>
      <c r="F265" s="295" t="s">
        <v>2529</v>
      </c>
      <c r="G265" s="295" t="s">
        <v>46</v>
      </c>
      <c r="H265" s="302"/>
      <c r="I265" s="302"/>
      <c r="J265" s="302"/>
      <c r="K265" s="302"/>
    </row>
    <row r="266" spans="1:11" ht="14.1" customHeight="1" x14ac:dyDescent="0.25">
      <c r="A266" s="302"/>
      <c r="B266" s="302"/>
      <c r="C266" s="284" t="s">
        <v>55</v>
      </c>
      <c r="D266" s="295" t="s">
        <v>40</v>
      </c>
      <c r="E266" s="295" t="s">
        <v>40</v>
      </c>
      <c r="F266" s="295" t="s">
        <v>2529</v>
      </c>
      <c r="G266" s="295" t="s">
        <v>46</v>
      </c>
      <c r="H266" s="302"/>
      <c r="I266" s="302"/>
      <c r="J266" s="302"/>
      <c r="K266" s="302"/>
    </row>
    <row r="267" spans="1:11" ht="14.1" customHeight="1" x14ac:dyDescent="0.25">
      <c r="A267" s="302"/>
      <c r="B267" s="302"/>
      <c r="C267" s="1307" t="s">
        <v>58</v>
      </c>
      <c r="D267" s="1308"/>
      <c r="E267" s="1308"/>
      <c r="F267" s="1308"/>
      <c r="G267" s="1308"/>
      <c r="H267" s="302"/>
      <c r="I267" s="302"/>
      <c r="J267" s="302"/>
      <c r="K267" s="302"/>
    </row>
    <row r="268" spans="1:11" ht="14.1" customHeight="1" x14ac:dyDescent="0.25">
      <c r="A268" s="302"/>
      <c r="B268" s="302"/>
      <c r="C268" s="303"/>
      <c r="D268" s="269">
        <v>2025</v>
      </c>
      <c r="E268" s="269">
        <v>2026</v>
      </c>
      <c r="F268" s="269">
        <v>2027</v>
      </c>
      <c r="G268" s="269">
        <v>2028</v>
      </c>
      <c r="H268" s="302"/>
      <c r="I268" s="302"/>
      <c r="J268" s="302"/>
      <c r="K268" s="302"/>
    </row>
    <row r="269" spans="1:11" ht="14.1" customHeight="1" x14ac:dyDescent="0.25">
      <c r="A269" s="302"/>
      <c r="B269" s="302"/>
      <c r="C269" s="304"/>
      <c r="D269" s="266" t="s">
        <v>17</v>
      </c>
      <c r="E269" s="266" t="s">
        <v>18</v>
      </c>
      <c r="F269" s="266" t="s">
        <v>18</v>
      </c>
      <c r="G269" s="266" t="s">
        <v>18</v>
      </c>
      <c r="H269" s="302"/>
      <c r="I269" s="302"/>
      <c r="J269" s="302"/>
      <c r="K269" s="302"/>
    </row>
    <row r="270" spans="1:11" ht="14.1" customHeight="1" x14ac:dyDescent="0.25">
      <c r="A270" s="302"/>
      <c r="B270" s="302"/>
      <c r="C270" s="292" t="s">
        <v>59</v>
      </c>
      <c r="D270" s="289">
        <v>0</v>
      </c>
      <c r="E270" s="289">
        <v>0</v>
      </c>
      <c r="F270" s="289">
        <v>0</v>
      </c>
      <c r="G270" s="289">
        <v>0</v>
      </c>
      <c r="H270" s="302"/>
      <c r="I270" s="302"/>
      <c r="J270" s="302"/>
      <c r="K270" s="302"/>
    </row>
    <row r="271" spans="1:11" ht="14.1" customHeight="1" x14ac:dyDescent="0.25">
      <c r="A271" s="302"/>
      <c r="B271" s="302"/>
      <c r="C271" s="292" t="s">
        <v>60</v>
      </c>
      <c r="D271" s="289">
        <v>0</v>
      </c>
      <c r="E271" s="289">
        <v>0</v>
      </c>
      <c r="F271" s="289">
        <v>0</v>
      </c>
      <c r="G271" s="289">
        <v>0</v>
      </c>
      <c r="H271" s="302"/>
      <c r="I271" s="302"/>
      <c r="J271" s="302"/>
      <c r="K271" s="302"/>
    </row>
    <row r="272" spans="1:11" ht="14.1" customHeight="1" x14ac:dyDescent="0.25">
      <c r="A272" s="302"/>
      <c r="B272" s="302"/>
      <c r="C272" s="292" t="s">
        <v>61</v>
      </c>
      <c r="D272" s="289">
        <v>0</v>
      </c>
      <c r="E272" s="289">
        <v>0</v>
      </c>
      <c r="F272" s="289">
        <v>0</v>
      </c>
      <c r="G272" s="289">
        <v>0</v>
      </c>
      <c r="H272" s="302"/>
      <c r="I272" s="302"/>
      <c r="J272" s="302"/>
      <c r="K272" s="302"/>
    </row>
    <row r="273" spans="1:11" ht="14.1" customHeight="1" x14ac:dyDescent="0.25">
      <c r="A273" s="302"/>
      <c r="B273" s="302"/>
      <c r="C273" s="292" t="s">
        <v>62</v>
      </c>
      <c r="D273" s="289">
        <v>0</v>
      </c>
      <c r="E273" s="289">
        <v>0</v>
      </c>
      <c r="F273" s="289">
        <v>0</v>
      </c>
      <c r="G273" s="289">
        <v>0</v>
      </c>
      <c r="H273" s="302"/>
      <c r="I273" s="302"/>
      <c r="J273" s="302"/>
      <c r="K273" s="302"/>
    </row>
    <row r="274" spans="1:11" ht="14.1" customHeight="1" x14ac:dyDescent="0.25">
      <c r="A274" s="302"/>
      <c r="B274" s="302"/>
      <c r="C274" s="292" t="s">
        <v>60</v>
      </c>
      <c r="D274" s="289">
        <v>0</v>
      </c>
      <c r="E274" s="289">
        <v>0</v>
      </c>
      <c r="F274" s="289">
        <v>0</v>
      </c>
      <c r="G274" s="289">
        <v>0</v>
      </c>
      <c r="H274" s="302"/>
      <c r="I274" s="302"/>
      <c r="J274" s="302"/>
      <c r="K274" s="302"/>
    </row>
    <row r="275" spans="1:11" ht="14.1" customHeight="1" x14ac:dyDescent="0.25">
      <c r="A275" s="302"/>
      <c r="B275" s="302"/>
      <c r="C275" s="292" t="s">
        <v>61</v>
      </c>
      <c r="D275" s="289">
        <v>0</v>
      </c>
      <c r="E275" s="289">
        <v>0</v>
      </c>
      <c r="F275" s="289">
        <v>0</v>
      </c>
      <c r="G275" s="289">
        <v>0</v>
      </c>
      <c r="H275" s="302"/>
      <c r="I275" s="302"/>
      <c r="J275" s="302"/>
      <c r="K275" s="302"/>
    </row>
    <row r="276" spans="1:11" ht="14.1" customHeight="1" x14ac:dyDescent="0.25">
      <c r="A276" s="302"/>
      <c r="B276" s="302"/>
      <c r="C276" s="292" t="s">
        <v>63</v>
      </c>
      <c r="D276" s="289">
        <v>0</v>
      </c>
      <c r="E276" s="289">
        <v>41520000</v>
      </c>
      <c r="F276" s="289">
        <v>42520000</v>
      </c>
      <c r="G276" s="289">
        <v>42520000</v>
      </c>
      <c r="H276" s="302"/>
      <c r="I276" s="302"/>
      <c r="J276" s="302"/>
      <c r="K276" s="302"/>
    </row>
    <row r="277" spans="1:11" ht="14.1" customHeight="1" x14ac:dyDescent="0.25">
      <c r="A277" s="302"/>
      <c r="B277" s="302"/>
      <c r="C277" s="292" t="s">
        <v>60</v>
      </c>
      <c r="D277" s="289">
        <v>0</v>
      </c>
      <c r="E277" s="289">
        <v>41520000</v>
      </c>
      <c r="F277" s="289">
        <v>42520000</v>
      </c>
      <c r="G277" s="289">
        <v>42520000</v>
      </c>
      <c r="H277" s="302"/>
      <c r="I277" s="302"/>
      <c r="J277" s="302"/>
      <c r="K277" s="302"/>
    </row>
    <row r="278" spans="1:11" ht="14.1" customHeight="1" x14ac:dyDescent="0.25">
      <c r="A278" s="302"/>
      <c r="B278" s="302"/>
      <c r="C278" s="292" t="s">
        <v>61</v>
      </c>
      <c r="D278" s="289">
        <v>0</v>
      </c>
      <c r="E278" s="289">
        <v>0</v>
      </c>
      <c r="F278" s="289">
        <v>0</v>
      </c>
      <c r="G278" s="289">
        <v>0</v>
      </c>
      <c r="H278" s="302"/>
      <c r="I278" s="302"/>
      <c r="J278" s="302"/>
      <c r="K278" s="302"/>
    </row>
    <row r="279" spans="1:11" ht="14.1" customHeight="1" x14ac:dyDescent="0.25">
      <c r="A279" s="302"/>
      <c r="B279" s="302"/>
      <c r="C279" s="292" t="s">
        <v>64</v>
      </c>
      <c r="D279" s="289">
        <v>0</v>
      </c>
      <c r="E279" s="289">
        <v>0</v>
      </c>
      <c r="F279" s="289">
        <v>0</v>
      </c>
      <c r="G279" s="289">
        <v>0</v>
      </c>
      <c r="H279" s="302"/>
      <c r="I279" s="302"/>
      <c r="J279" s="302"/>
      <c r="K279" s="302"/>
    </row>
    <row r="280" spans="1:11" ht="14.1" customHeight="1" x14ac:dyDescent="0.25">
      <c r="A280" s="302"/>
      <c r="B280" s="302"/>
      <c r="C280" s="292" t="s">
        <v>60</v>
      </c>
      <c r="D280" s="289">
        <v>0</v>
      </c>
      <c r="E280" s="289">
        <v>0</v>
      </c>
      <c r="F280" s="289">
        <v>0</v>
      </c>
      <c r="G280" s="289">
        <v>0</v>
      </c>
      <c r="H280" s="302"/>
      <c r="I280" s="302"/>
      <c r="J280" s="302"/>
      <c r="K280" s="302"/>
    </row>
    <row r="281" spans="1:11" ht="14.1" customHeight="1" x14ac:dyDescent="0.25">
      <c r="A281" s="302"/>
      <c r="B281" s="302"/>
      <c r="C281" s="292" t="s">
        <v>61</v>
      </c>
      <c r="D281" s="289">
        <v>0</v>
      </c>
      <c r="E281" s="289">
        <v>0</v>
      </c>
      <c r="F281" s="289">
        <v>0</v>
      </c>
      <c r="G281" s="289">
        <v>0</v>
      </c>
      <c r="H281" s="302"/>
      <c r="I281" s="302"/>
      <c r="J281" s="302"/>
      <c r="K281" s="302"/>
    </row>
    <row r="282" spans="1:11" ht="14.1" customHeight="1" x14ac:dyDescent="0.25">
      <c r="A282" s="302"/>
      <c r="B282" s="302"/>
      <c r="C282" s="292" t="s">
        <v>65</v>
      </c>
      <c r="D282" s="289">
        <v>0</v>
      </c>
      <c r="E282" s="289">
        <v>0</v>
      </c>
      <c r="F282" s="289">
        <v>0</v>
      </c>
      <c r="G282" s="289">
        <v>0</v>
      </c>
      <c r="H282" s="302"/>
      <c r="I282" s="302"/>
      <c r="J282" s="302"/>
      <c r="K282" s="302"/>
    </row>
    <row r="283" spans="1:11" ht="14.1" customHeight="1" x14ac:dyDescent="0.25">
      <c r="A283" s="302"/>
      <c r="B283" s="302"/>
      <c r="C283" s="292" t="s">
        <v>60</v>
      </c>
      <c r="D283" s="289">
        <v>0</v>
      </c>
      <c r="E283" s="289">
        <v>0</v>
      </c>
      <c r="F283" s="289">
        <v>0</v>
      </c>
      <c r="G283" s="289">
        <v>0</v>
      </c>
      <c r="H283" s="302"/>
      <c r="I283" s="302"/>
      <c r="J283" s="302"/>
      <c r="K283" s="302"/>
    </row>
    <row r="284" spans="1:11" ht="14.1" customHeight="1" x14ac:dyDescent="0.25">
      <c r="A284" s="302"/>
      <c r="B284" s="302"/>
      <c r="C284" s="292" t="s">
        <v>61</v>
      </c>
      <c r="D284" s="289">
        <v>0</v>
      </c>
      <c r="E284" s="289">
        <v>0</v>
      </c>
      <c r="F284" s="289">
        <v>0</v>
      </c>
      <c r="G284" s="289">
        <v>0</v>
      </c>
      <c r="H284" s="302"/>
      <c r="I284" s="302"/>
      <c r="J284" s="302"/>
      <c r="K284" s="302"/>
    </row>
    <row r="285" spans="1:11" ht="14.1" customHeight="1" x14ac:dyDescent="0.25">
      <c r="A285" s="302"/>
      <c r="B285" s="302"/>
      <c r="C285" s="292" t="s">
        <v>66</v>
      </c>
      <c r="D285" s="289">
        <v>0</v>
      </c>
      <c r="E285" s="289">
        <v>0</v>
      </c>
      <c r="F285" s="289">
        <v>0</v>
      </c>
      <c r="G285" s="289">
        <v>0</v>
      </c>
      <c r="H285" s="302"/>
      <c r="I285" s="302"/>
      <c r="J285" s="302"/>
      <c r="K285" s="302"/>
    </row>
    <row r="286" spans="1:11" ht="14.1" customHeight="1" x14ac:dyDescent="0.25">
      <c r="A286" s="302"/>
      <c r="B286" s="302"/>
      <c r="C286" s="292" t="s">
        <v>60</v>
      </c>
      <c r="D286" s="289">
        <v>0</v>
      </c>
      <c r="E286" s="289">
        <v>0</v>
      </c>
      <c r="F286" s="289">
        <v>0</v>
      </c>
      <c r="G286" s="289">
        <v>0</v>
      </c>
      <c r="H286" s="302"/>
      <c r="I286" s="302"/>
      <c r="J286" s="302"/>
      <c r="K286" s="302"/>
    </row>
    <row r="287" spans="1:11" ht="14.1" customHeight="1" x14ac:dyDescent="0.25">
      <c r="A287" s="302"/>
      <c r="B287" s="302"/>
      <c r="C287" s="292" t="s">
        <v>61</v>
      </c>
      <c r="D287" s="289">
        <v>0</v>
      </c>
      <c r="E287" s="289">
        <v>0</v>
      </c>
      <c r="F287" s="289">
        <v>0</v>
      </c>
      <c r="G287" s="289">
        <v>0</v>
      </c>
      <c r="H287" s="302"/>
      <c r="I287" s="302"/>
      <c r="J287" s="302"/>
      <c r="K287" s="302"/>
    </row>
    <row r="288" spans="1:11" ht="14.1" customHeight="1" x14ac:dyDescent="0.25">
      <c r="A288" s="302"/>
      <c r="B288" s="302"/>
      <c r="C288" s="292" t="s">
        <v>67</v>
      </c>
      <c r="D288" s="289">
        <v>0</v>
      </c>
      <c r="E288" s="289">
        <v>0</v>
      </c>
      <c r="F288" s="289">
        <v>0</v>
      </c>
      <c r="G288" s="289">
        <v>0</v>
      </c>
      <c r="H288" s="302"/>
      <c r="I288" s="302"/>
      <c r="J288" s="302"/>
      <c r="K288" s="302"/>
    </row>
    <row r="289" spans="1:11" ht="14.1" customHeight="1" x14ac:dyDescent="0.25">
      <c r="A289" s="302"/>
      <c r="B289" s="302"/>
      <c r="C289" s="292" t="s">
        <v>60</v>
      </c>
      <c r="D289" s="289">
        <v>0</v>
      </c>
      <c r="E289" s="289">
        <v>0</v>
      </c>
      <c r="F289" s="289">
        <v>0</v>
      </c>
      <c r="G289" s="289">
        <v>0</v>
      </c>
      <c r="H289" s="302"/>
      <c r="I289" s="302"/>
      <c r="J289" s="302"/>
      <c r="K289" s="302"/>
    </row>
    <row r="290" spans="1:11" ht="14.1" customHeight="1" x14ac:dyDescent="0.25">
      <c r="A290" s="302"/>
      <c r="B290" s="302"/>
      <c r="C290" s="292" t="s">
        <v>61</v>
      </c>
      <c r="D290" s="289">
        <v>0</v>
      </c>
      <c r="E290" s="289">
        <v>0</v>
      </c>
      <c r="F290" s="289">
        <v>0</v>
      </c>
      <c r="G290" s="289">
        <v>0</v>
      </c>
      <c r="H290" s="302"/>
      <c r="I290" s="302"/>
      <c r="J290" s="302"/>
      <c r="K290" s="302"/>
    </row>
    <row r="291" spans="1:11" ht="14.1" customHeight="1" x14ac:dyDescent="0.25">
      <c r="A291" s="302"/>
      <c r="B291" s="302"/>
      <c r="C291" s="292" t="s">
        <v>68</v>
      </c>
      <c r="D291" s="289">
        <v>0</v>
      </c>
      <c r="E291" s="289">
        <v>0</v>
      </c>
      <c r="F291" s="289">
        <v>0</v>
      </c>
      <c r="G291" s="289">
        <v>0</v>
      </c>
      <c r="H291" s="302"/>
      <c r="I291" s="302"/>
      <c r="J291" s="302"/>
      <c r="K291" s="302"/>
    </row>
    <row r="292" spans="1:11" ht="14.1" customHeight="1" x14ac:dyDescent="0.25">
      <c r="A292" s="302"/>
      <c r="B292" s="302"/>
      <c r="C292" s="292" t="s">
        <v>60</v>
      </c>
      <c r="D292" s="289">
        <v>0</v>
      </c>
      <c r="E292" s="289">
        <v>0</v>
      </c>
      <c r="F292" s="289">
        <v>0</v>
      </c>
      <c r="G292" s="289">
        <v>0</v>
      </c>
      <c r="H292" s="302"/>
      <c r="I292" s="302"/>
      <c r="J292" s="302"/>
      <c r="K292" s="302"/>
    </row>
    <row r="293" spans="1:11" ht="14.1" customHeight="1" x14ac:dyDescent="0.25">
      <c r="A293" s="302"/>
      <c r="B293" s="302"/>
      <c r="C293" s="292" t="s">
        <v>69</v>
      </c>
      <c r="D293" s="289">
        <v>0</v>
      </c>
      <c r="E293" s="289">
        <v>0</v>
      </c>
      <c r="F293" s="289">
        <v>0</v>
      </c>
      <c r="G293" s="289">
        <v>0</v>
      </c>
      <c r="H293" s="302"/>
      <c r="I293" s="302"/>
      <c r="J293" s="302"/>
      <c r="K293" s="302"/>
    </row>
    <row r="294" spans="1:11" ht="14.1" customHeight="1" x14ac:dyDescent="0.25">
      <c r="A294" s="302"/>
      <c r="B294" s="302"/>
      <c r="C294" s="292" t="s">
        <v>70</v>
      </c>
      <c r="D294" s="289">
        <v>0</v>
      </c>
      <c r="E294" s="289">
        <v>0</v>
      </c>
      <c r="F294" s="289">
        <v>0</v>
      </c>
      <c r="G294" s="289">
        <v>0</v>
      </c>
      <c r="H294" s="302"/>
      <c r="I294" s="302"/>
      <c r="J294" s="302"/>
      <c r="K294" s="302"/>
    </row>
    <row r="295" spans="1:11" ht="14.1" customHeight="1" x14ac:dyDescent="0.25">
      <c r="A295" s="302"/>
      <c r="B295" s="302"/>
      <c r="C295" s="292" t="s">
        <v>71</v>
      </c>
      <c r="D295" s="289">
        <v>0</v>
      </c>
      <c r="E295" s="289">
        <v>0</v>
      </c>
      <c r="F295" s="289">
        <v>0</v>
      </c>
      <c r="G295" s="289">
        <v>0</v>
      </c>
      <c r="H295" s="302"/>
      <c r="I295" s="302"/>
      <c r="J295" s="302"/>
      <c r="K295" s="302"/>
    </row>
    <row r="296" spans="1:11" ht="14.1" customHeight="1" x14ac:dyDescent="0.25">
      <c r="A296" s="302"/>
      <c r="B296" s="302"/>
      <c r="C296" s="292" t="s">
        <v>72</v>
      </c>
      <c r="D296" s="289">
        <v>0</v>
      </c>
      <c r="E296" s="289">
        <v>0</v>
      </c>
      <c r="F296" s="289">
        <v>0</v>
      </c>
      <c r="G296" s="289">
        <v>0</v>
      </c>
      <c r="H296" s="302"/>
      <c r="I296" s="302"/>
      <c r="J296" s="302"/>
      <c r="K296" s="302"/>
    </row>
    <row r="297" spans="1:11" ht="14.1" customHeight="1" x14ac:dyDescent="0.25">
      <c r="A297" s="302"/>
      <c r="B297" s="302"/>
      <c r="C297" s="292" t="s">
        <v>73</v>
      </c>
      <c r="D297" s="289">
        <v>0</v>
      </c>
      <c r="E297" s="289">
        <v>0</v>
      </c>
      <c r="F297" s="289">
        <v>0</v>
      </c>
      <c r="G297" s="289">
        <v>0</v>
      </c>
      <c r="H297" s="302"/>
      <c r="I297" s="302"/>
      <c r="J297" s="302"/>
      <c r="K297" s="302"/>
    </row>
    <row r="298" spans="1:11" ht="14.1" customHeight="1" x14ac:dyDescent="0.25">
      <c r="A298" s="302"/>
      <c r="B298" s="302"/>
      <c r="C298" s="292" t="s">
        <v>60</v>
      </c>
      <c r="D298" s="289">
        <v>0</v>
      </c>
      <c r="E298" s="289">
        <v>0</v>
      </c>
      <c r="F298" s="289">
        <v>0</v>
      </c>
      <c r="G298" s="289">
        <v>0</v>
      </c>
      <c r="H298" s="302"/>
      <c r="I298" s="302"/>
      <c r="J298" s="302"/>
      <c r="K298" s="302"/>
    </row>
    <row r="299" spans="1:11" ht="14.1" customHeight="1" x14ac:dyDescent="0.25">
      <c r="A299" s="302"/>
      <c r="B299" s="302"/>
      <c r="C299" s="292" t="s">
        <v>69</v>
      </c>
      <c r="D299" s="289">
        <v>0</v>
      </c>
      <c r="E299" s="289">
        <v>0</v>
      </c>
      <c r="F299" s="289">
        <v>0</v>
      </c>
      <c r="G299" s="289">
        <v>0</v>
      </c>
      <c r="H299" s="302"/>
      <c r="I299" s="302"/>
      <c r="J299" s="302"/>
      <c r="K299" s="302"/>
    </row>
    <row r="300" spans="1:11" ht="14.1" customHeight="1" x14ac:dyDescent="0.25">
      <c r="A300" s="302"/>
      <c r="B300" s="302"/>
      <c r="C300" s="292" t="s">
        <v>70</v>
      </c>
      <c r="D300" s="289">
        <v>0</v>
      </c>
      <c r="E300" s="289">
        <v>0</v>
      </c>
      <c r="F300" s="289">
        <v>0</v>
      </c>
      <c r="G300" s="289">
        <v>0</v>
      </c>
      <c r="H300" s="302"/>
      <c r="I300" s="302"/>
      <c r="J300" s="302"/>
      <c r="K300" s="302"/>
    </row>
    <row r="301" spans="1:11" ht="14.1" customHeight="1" x14ac:dyDescent="0.25">
      <c r="A301" s="302"/>
      <c r="B301" s="302"/>
      <c r="C301" s="292" t="s">
        <v>71</v>
      </c>
      <c r="D301" s="289">
        <v>0</v>
      </c>
      <c r="E301" s="289">
        <v>0</v>
      </c>
      <c r="F301" s="289">
        <v>0</v>
      </c>
      <c r="G301" s="289">
        <v>0</v>
      </c>
      <c r="H301" s="302"/>
      <c r="I301" s="302"/>
      <c r="J301" s="302"/>
      <c r="K301" s="302"/>
    </row>
    <row r="302" spans="1:11" ht="14.1" customHeight="1" x14ac:dyDescent="0.25">
      <c r="A302" s="302"/>
      <c r="B302" s="302"/>
      <c r="C302" s="292" t="s">
        <v>72</v>
      </c>
      <c r="D302" s="289">
        <v>0</v>
      </c>
      <c r="E302" s="289">
        <v>0</v>
      </c>
      <c r="F302" s="289">
        <v>0</v>
      </c>
      <c r="G302" s="289">
        <v>0</v>
      </c>
      <c r="H302" s="302"/>
      <c r="I302" s="302"/>
      <c r="J302" s="302"/>
      <c r="K302" s="302"/>
    </row>
    <row r="303" spans="1:11" ht="14.1" customHeight="1" x14ac:dyDescent="0.25">
      <c r="A303" s="302"/>
      <c r="B303" s="302"/>
      <c r="C303" s="292" t="s">
        <v>74</v>
      </c>
      <c r="D303" s="289">
        <v>0</v>
      </c>
      <c r="E303" s="289">
        <v>0</v>
      </c>
      <c r="F303" s="289">
        <v>0</v>
      </c>
      <c r="G303" s="289">
        <v>0</v>
      </c>
      <c r="H303" s="302"/>
      <c r="I303" s="302"/>
      <c r="J303" s="302"/>
      <c r="K303" s="302"/>
    </row>
    <row r="304" spans="1:11" ht="14.1" customHeight="1" x14ac:dyDescent="0.25">
      <c r="A304" s="302"/>
      <c r="B304" s="302"/>
      <c r="C304" s="292" t="s">
        <v>60</v>
      </c>
      <c r="D304" s="289">
        <v>0</v>
      </c>
      <c r="E304" s="289">
        <v>0</v>
      </c>
      <c r="F304" s="289">
        <v>0</v>
      </c>
      <c r="G304" s="289">
        <v>0</v>
      </c>
      <c r="H304" s="302"/>
      <c r="I304" s="302"/>
      <c r="J304" s="302"/>
      <c r="K304" s="302"/>
    </row>
    <row r="305" spans="1:11" ht="14.1" customHeight="1" x14ac:dyDescent="0.25">
      <c r="A305" s="302"/>
      <c r="B305" s="302"/>
      <c r="C305" s="292" t="s">
        <v>69</v>
      </c>
      <c r="D305" s="289">
        <v>0</v>
      </c>
      <c r="E305" s="289">
        <v>0</v>
      </c>
      <c r="F305" s="289">
        <v>0</v>
      </c>
      <c r="G305" s="289">
        <v>0</v>
      </c>
      <c r="H305" s="302"/>
      <c r="I305" s="302"/>
      <c r="J305" s="302"/>
      <c r="K305" s="302"/>
    </row>
    <row r="306" spans="1:11" ht="14.1" customHeight="1" x14ac:dyDescent="0.25">
      <c r="A306" s="302"/>
      <c r="B306" s="302"/>
      <c r="C306" s="292" t="s">
        <v>70</v>
      </c>
      <c r="D306" s="289">
        <v>0</v>
      </c>
      <c r="E306" s="289">
        <v>0</v>
      </c>
      <c r="F306" s="289">
        <v>0</v>
      </c>
      <c r="G306" s="289">
        <v>0</v>
      </c>
      <c r="H306" s="302"/>
      <c r="I306" s="302"/>
      <c r="J306" s="302"/>
      <c r="K306" s="302"/>
    </row>
    <row r="307" spans="1:11" ht="14.1" customHeight="1" x14ac:dyDescent="0.25">
      <c r="A307" s="302"/>
      <c r="B307" s="302"/>
      <c r="C307" s="292" t="s">
        <v>71</v>
      </c>
      <c r="D307" s="289">
        <v>0</v>
      </c>
      <c r="E307" s="289">
        <v>0</v>
      </c>
      <c r="F307" s="289">
        <v>0</v>
      </c>
      <c r="G307" s="289">
        <v>0</v>
      </c>
      <c r="H307" s="302"/>
      <c r="I307" s="302"/>
      <c r="J307" s="302"/>
      <c r="K307" s="302"/>
    </row>
    <row r="308" spans="1:11" ht="14.1" customHeight="1" x14ac:dyDescent="0.25">
      <c r="A308" s="302"/>
      <c r="B308" s="302"/>
      <c r="C308" s="292" t="s">
        <v>72</v>
      </c>
      <c r="D308" s="289">
        <v>0</v>
      </c>
      <c r="E308" s="289">
        <v>0</v>
      </c>
      <c r="F308" s="289">
        <v>0</v>
      </c>
      <c r="G308" s="289">
        <v>0</v>
      </c>
      <c r="H308" s="302"/>
      <c r="I308" s="302"/>
      <c r="J308" s="302"/>
      <c r="K308" s="302"/>
    </row>
    <row r="309" spans="1:11" ht="14.1" customHeight="1" x14ac:dyDescent="0.25">
      <c r="A309" s="302"/>
      <c r="B309" s="302"/>
      <c r="C309" s="292" t="s">
        <v>75</v>
      </c>
      <c r="D309" s="289">
        <v>0</v>
      </c>
      <c r="E309" s="289">
        <v>0</v>
      </c>
      <c r="F309" s="289">
        <v>0</v>
      </c>
      <c r="G309" s="289">
        <v>0</v>
      </c>
      <c r="H309" s="302"/>
      <c r="I309" s="302"/>
      <c r="J309" s="302"/>
      <c r="K309" s="302"/>
    </row>
    <row r="310" spans="1:11" ht="14.1" customHeight="1" x14ac:dyDescent="0.25">
      <c r="A310" s="302"/>
      <c r="B310" s="302"/>
      <c r="C310" s="292" t="s">
        <v>76</v>
      </c>
      <c r="D310" s="289">
        <v>0</v>
      </c>
      <c r="E310" s="289">
        <v>0</v>
      </c>
      <c r="F310" s="289">
        <v>0</v>
      </c>
      <c r="G310" s="289">
        <v>0</v>
      </c>
      <c r="H310" s="302"/>
      <c r="I310" s="302"/>
      <c r="J310" s="302"/>
      <c r="K310" s="302"/>
    </row>
    <row r="311" spans="1:11" ht="14.1" customHeight="1" x14ac:dyDescent="0.25">
      <c r="A311" s="302"/>
      <c r="B311" s="302"/>
      <c r="C311" s="290" t="s">
        <v>77</v>
      </c>
      <c r="D311" s="289">
        <v>0</v>
      </c>
      <c r="E311" s="289">
        <v>41520000</v>
      </c>
      <c r="F311" s="289">
        <v>42520000</v>
      </c>
      <c r="G311" s="289">
        <v>42520000</v>
      </c>
      <c r="H311" s="302"/>
      <c r="I311" s="302"/>
      <c r="J311" s="302"/>
      <c r="K311" s="302"/>
    </row>
    <row r="312" spans="1:11" ht="14.1" customHeight="1" x14ac:dyDescent="0.25">
      <c r="A312" s="302"/>
      <c r="B312" s="302"/>
      <c r="C312" s="296" t="s">
        <v>33</v>
      </c>
      <c r="D312" s="1295" t="s">
        <v>2528</v>
      </c>
      <c r="E312" s="1296"/>
      <c r="F312" s="1296"/>
      <c r="G312" s="1296"/>
      <c r="H312" s="302"/>
      <c r="I312" s="302"/>
      <c r="J312" s="302"/>
      <c r="K312" s="302"/>
    </row>
    <row r="313" spans="1:11" ht="14.1" customHeight="1" x14ac:dyDescent="0.25">
      <c r="A313" s="302"/>
      <c r="B313" s="302"/>
      <c r="C313" s="277" t="s">
        <v>35</v>
      </c>
      <c r="D313" s="1297" t="s">
        <v>2527</v>
      </c>
      <c r="E313" s="1298"/>
      <c r="F313" s="1298"/>
      <c r="G313" s="1298"/>
      <c r="H313" s="302"/>
      <c r="I313" s="302"/>
      <c r="J313" s="302"/>
      <c r="K313" s="302"/>
    </row>
    <row r="314" spans="1:11" ht="14.1" customHeight="1" x14ac:dyDescent="0.25">
      <c r="A314" s="302"/>
      <c r="B314" s="302"/>
      <c r="C314" s="277" t="s">
        <v>37</v>
      </c>
      <c r="D314" s="1297" t="s">
        <v>2526</v>
      </c>
      <c r="E314" s="1298"/>
      <c r="F314" s="1298"/>
      <c r="G314" s="1298"/>
      <c r="H314" s="302"/>
      <c r="I314" s="302"/>
      <c r="J314" s="302"/>
      <c r="K314" s="302"/>
    </row>
    <row r="315" spans="1:11" ht="15" customHeight="1" x14ac:dyDescent="0.25">
      <c r="A315" s="302"/>
      <c r="B315" s="302"/>
      <c r="C315" s="303"/>
      <c r="D315" s="269">
        <v>2025</v>
      </c>
      <c r="E315" s="269">
        <v>2026</v>
      </c>
      <c r="F315" s="269">
        <v>2027</v>
      </c>
      <c r="G315" s="269">
        <v>2028</v>
      </c>
      <c r="H315" s="302"/>
      <c r="I315" s="302"/>
      <c r="J315" s="302"/>
      <c r="K315" s="302"/>
    </row>
    <row r="316" spans="1:11" ht="15" customHeight="1" x14ac:dyDescent="0.25">
      <c r="A316" s="302"/>
      <c r="B316" s="302"/>
      <c r="C316" s="304"/>
      <c r="D316" s="266" t="s">
        <v>17</v>
      </c>
      <c r="E316" s="266" t="s">
        <v>18</v>
      </c>
      <c r="F316" s="266" t="s">
        <v>18</v>
      </c>
      <c r="G316" s="266" t="s">
        <v>18</v>
      </c>
      <c r="H316" s="302"/>
      <c r="I316" s="302"/>
      <c r="J316" s="302"/>
      <c r="K316" s="302"/>
    </row>
    <row r="317" spans="1:11" ht="14.1" customHeight="1" x14ac:dyDescent="0.25">
      <c r="A317" s="302"/>
      <c r="B317" s="302"/>
      <c r="C317" s="284" t="s">
        <v>39</v>
      </c>
      <c r="D317" s="295" t="s">
        <v>40</v>
      </c>
      <c r="E317" s="295" t="s">
        <v>470</v>
      </c>
      <c r="F317" s="295" t="s">
        <v>469</v>
      </c>
      <c r="G317" s="295" t="s">
        <v>469</v>
      </c>
      <c r="H317" s="302"/>
      <c r="I317" s="302"/>
      <c r="J317" s="302"/>
      <c r="K317" s="302"/>
    </row>
    <row r="318" spans="1:11" ht="14.1" customHeight="1" x14ac:dyDescent="0.25">
      <c r="A318" s="302"/>
      <c r="B318" s="302"/>
      <c r="C318" s="284" t="s">
        <v>41</v>
      </c>
      <c r="D318" s="295" t="s">
        <v>2525</v>
      </c>
      <c r="E318" s="295" t="s">
        <v>2524</v>
      </c>
      <c r="F318" s="295" t="s">
        <v>2524</v>
      </c>
      <c r="G318" s="295" t="s">
        <v>2524</v>
      </c>
      <c r="H318" s="302"/>
      <c r="I318" s="302"/>
      <c r="J318" s="302"/>
      <c r="K318" s="302"/>
    </row>
    <row r="319" spans="1:11" ht="14.1" customHeight="1" x14ac:dyDescent="0.25">
      <c r="A319" s="302"/>
      <c r="B319" s="302"/>
      <c r="C319" s="284" t="s">
        <v>45</v>
      </c>
      <c r="D319" s="295" t="s">
        <v>46</v>
      </c>
      <c r="E319" s="295" t="s">
        <v>2523</v>
      </c>
      <c r="F319" s="295" t="s">
        <v>2522</v>
      </c>
      <c r="G319" s="295" t="s">
        <v>2522</v>
      </c>
      <c r="H319" s="302"/>
      <c r="I319" s="302"/>
      <c r="J319" s="302"/>
      <c r="K319" s="302"/>
    </row>
    <row r="320" spans="1:11" ht="14.1" customHeight="1" x14ac:dyDescent="0.25">
      <c r="A320" s="302"/>
      <c r="B320" s="302"/>
      <c r="C320" s="284" t="s">
        <v>50</v>
      </c>
      <c r="D320" s="295" t="s">
        <v>40</v>
      </c>
      <c r="E320" s="295" t="s">
        <v>40</v>
      </c>
      <c r="F320" s="295" t="s">
        <v>197</v>
      </c>
      <c r="G320" s="295" t="s">
        <v>46</v>
      </c>
      <c r="H320" s="302"/>
      <c r="I320" s="302"/>
      <c r="J320" s="302"/>
      <c r="K320" s="302"/>
    </row>
    <row r="321" spans="1:11" ht="14.1" customHeight="1" x14ac:dyDescent="0.25">
      <c r="A321" s="302"/>
      <c r="B321" s="302"/>
      <c r="C321" s="284" t="s">
        <v>52</v>
      </c>
      <c r="D321" s="295" t="s">
        <v>40</v>
      </c>
      <c r="E321" s="295" t="s">
        <v>2521</v>
      </c>
      <c r="F321" s="295" t="s">
        <v>46</v>
      </c>
      <c r="G321" s="295" t="s">
        <v>46</v>
      </c>
      <c r="H321" s="302"/>
      <c r="I321" s="302"/>
      <c r="J321" s="302"/>
      <c r="K321" s="302"/>
    </row>
    <row r="322" spans="1:11" ht="14.1" customHeight="1" x14ac:dyDescent="0.25">
      <c r="A322" s="302"/>
      <c r="B322" s="302"/>
      <c r="C322" s="284" t="s">
        <v>55</v>
      </c>
      <c r="D322" s="295" t="s">
        <v>40</v>
      </c>
      <c r="E322" s="295" t="s">
        <v>40</v>
      </c>
      <c r="F322" s="295" t="s">
        <v>1435</v>
      </c>
      <c r="G322" s="295" t="s">
        <v>46</v>
      </c>
      <c r="H322" s="302"/>
      <c r="I322" s="302"/>
      <c r="J322" s="302"/>
      <c r="K322" s="302"/>
    </row>
    <row r="323" spans="1:11" ht="14.1" customHeight="1" x14ac:dyDescent="0.25">
      <c r="A323" s="302"/>
      <c r="B323" s="302"/>
      <c r="C323" s="1307" t="s">
        <v>58</v>
      </c>
      <c r="D323" s="1308"/>
      <c r="E323" s="1308"/>
      <c r="F323" s="1308"/>
      <c r="G323" s="1308"/>
      <c r="H323" s="302"/>
      <c r="I323" s="302"/>
      <c r="J323" s="302"/>
      <c r="K323" s="302"/>
    </row>
    <row r="324" spans="1:11" ht="14.1" customHeight="1" x14ac:dyDescent="0.25">
      <c r="A324" s="302"/>
      <c r="B324" s="302"/>
      <c r="C324" s="303"/>
      <c r="D324" s="269">
        <v>2025</v>
      </c>
      <c r="E324" s="269">
        <v>2026</v>
      </c>
      <c r="F324" s="269">
        <v>2027</v>
      </c>
      <c r="G324" s="269">
        <v>2028</v>
      </c>
      <c r="H324" s="302"/>
      <c r="I324" s="302"/>
      <c r="J324" s="302"/>
      <c r="K324" s="302"/>
    </row>
    <row r="325" spans="1:11" ht="14.1" customHeight="1" x14ac:dyDescent="0.25">
      <c r="A325" s="302"/>
      <c r="B325" s="302"/>
      <c r="C325" s="304"/>
      <c r="D325" s="266" t="s">
        <v>17</v>
      </c>
      <c r="E325" s="266" t="s">
        <v>18</v>
      </c>
      <c r="F325" s="266" t="s">
        <v>18</v>
      </c>
      <c r="G325" s="266" t="s">
        <v>18</v>
      </c>
      <c r="H325" s="302"/>
      <c r="I325" s="302"/>
      <c r="J325" s="302"/>
      <c r="K325" s="302"/>
    </row>
    <row r="326" spans="1:11" ht="14.1" customHeight="1" x14ac:dyDescent="0.25">
      <c r="A326" s="302"/>
      <c r="B326" s="302"/>
      <c r="C326" s="292" t="s">
        <v>59</v>
      </c>
      <c r="D326" s="289">
        <v>0</v>
      </c>
      <c r="E326" s="289">
        <v>0</v>
      </c>
      <c r="F326" s="289">
        <v>0</v>
      </c>
      <c r="G326" s="289">
        <v>0</v>
      </c>
      <c r="H326" s="302"/>
      <c r="I326" s="302"/>
      <c r="J326" s="302"/>
      <c r="K326" s="302"/>
    </row>
    <row r="327" spans="1:11" ht="14.1" customHeight="1" x14ac:dyDescent="0.25">
      <c r="A327" s="302"/>
      <c r="B327" s="302"/>
      <c r="C327" s="292" t="s">
        <v>60</v>
      </c>
      <c r="D327" s="289">
        <v>0</v>
      </c>
      <c r="E327" s="289">
        <v>0</v>
      </c>
      <c r="F327" s="289">
        <v>0</v>
      </c>
      <c r="G327" s="289">
        <v>0</v>
      </c>
      <c r="H327" s="302"/>
      <c r="I327" s="302"/>
      <c r="J327" s="302"/>
      <c r="K327" s="302"/>
    </row>
    <row r="328" spans="1:11" ht="14.1" customHeight="1" x14ac:dyDescent="0.25">
      <c r="A328" s="302"/>
      <c r="B328" s="302"/>
      <c r="C328" s="292" t="s">
        <v>61</v>
      </c>
      <c r="D328" s="289">
        <v>0</v>
      </c>
      <c r="E328" s="289">
        <v>0</v>
      </c>
      <c r="F328" s="289">
        <v>0</v>
      </c>
      <c r="G328" s="289">
        <v>0</v>
      </c>
      <c r="H328" s="302"/>
      <c r="I328" s="302"/>
      <c r="J328" s="302"/>
      <c r="K328" s="302"/>
    </row>
    <row r="329" spans="1:11" ht="14.1" customHeight="1" x14ac:dyDescent="0.25">
      <c r="A329" s="302"/>
      <c r="B329" s="302"/>
      <c r="C329" s="292" t="s">
        <v>62</v>
      </c>
      <c r="D329" s="289">
        <v>0</v>
      </c>
      <c r="E329" s="289">
        <v>0</v>
      </c>
      <c r="F329" s="289">
        <v>0</v>
      </c>
      <c r="G329" s="289">
        <v>0</v>
      </c>
      <c r="H329" s="302"/>
      <c r="I329" s="302"/>
      <c r="J329" s="302"/>
      <c r="K329" s="302"/>
    </row>
    <row r="330" spans="1:11" ht="14.1" customHeight="1" x14ac:dyDescent="0.25">
      <c r="A330" s="302"/>
      <c r="B330" s="302"/>
      <c r="C330" s="292" t="s">
        <v>60</v>
      </c>
      <c r="D330" s="289">
        <v>0</v>
      </c>
      <c r="E330" s="289">
        <v>0</v>
      </c>
      <c r="F330" s="289">
        <v>0</v>
      </c>
      <c r="G330" s="289">
        <v>0</v>
      </c>
      <c r="H330" s="302"/>
      <c r="I330" s="302"/>
      <c r="J330" s="302"/>
      <c r="K330" s="302"/>
    </row>
    <row r="331" spans="1:11" ht="14.1" customHeight="1" x14ac:dyDescent="0.25">
      <c r="A331" s="302"/>
      <c r="B331" s="302"/>
      <c r="C331" s="292" t="s">
        <v>61</v>
      </c>
      <c r="D331" s="289">
        <v>0</v>
      </c>
      <c r="E331" s="289">
        <v>0</v>
      </c>
      <c r="F331" s="289">
        <v>0</v>
      </c>
      <c r="G331" s="289">
        <v>0</v>
      </c>
      <c r="H331" s="302"/>
      <c r="I331" s="302"/>
      <c r="J331" s="302"/>
      <c r="K331" s="302"/>
    </row>
    <row r="332" spans="1:11" ht="14.1" customHeight="1" x14ac:dyDescent="0.25">
      <c r="A332" s="302"/>
      <c r="B332" s="302"/>
      <c r="C332" s="292" t="s">
        <v>63</v>
      </c>
      <c r="D332" s="289">
        <v>0</v>
      </c>
      <c r="E332" s="289">
        <v>47650000</v>
      </c>
      <c r="F332" s="289">
        <v>47650000</v>
      </c>
      <c r="G332" s="289">
        <v>47650000</v>
      </c>
      <c r="H332" s="302"/>
      <c r="I332" s="302"/>
      <c r="J332" s="302"/>
      <c r="K332" s="302"/>
    </row>
    <row r="333" spans="1:11" ht="14.1" customHeight="1" x14ac:dyDescent="0.25">
      <c r="A333" s="302"/>
      <c r="B333" s="302"/>
      <c r="C333" s="292" t="s">
        <v>60</v>
      </c>
      <c r="D333" s="289">
        <v>0</v>
      </c>
      <c r="E333" s="289">
        <v>47650000</v>
      </c>
      <c r="F333" s="289">
        <v>47650000</v>
      </c>
      <c r="G333" s="289">
        <v>47650000</v>
      </c>
      <c r="H333" s="302"/>
      <c r="I333" s="302"/>
      <c r="J333" s="302"/>
      <c r="K333" s="302"/>
    </row>
    <row r="334" spans="1:11" ht="14.1" customHeight="1" x14ac:dyDescent="0.25">
      <c r="A334" s="302"/>
      <c r="B334" s="302"/>
      <c r="C334" s="292" t="s">
        <v>61</v>
      </c>
      <c r="D334" s="289">
        <v>0</v>
      </c>
      <c r="E334" s="289">
        <v>0</v>
      </c>
      <c r="F334" s="289">
        <v>0</v>
      </c>
      <c r="G334" s="289">
        <v>0</v>
      </c>
      <c r="H334" s="302"/>
      <c r="I334" s="302"/>
      <c r="J334" s="302"/>
      <c r="K334" s="302"/>
    </row>
    <row r="335" spans="1:11" ht="14.1" customHeight="1" x14ac:dyDescent="0.25">
      <c r="A335" s="302"/>
      <c r="B335" s="302"/>
      <c r="C335" s="292" t="s">
        <v>64</v>
      </c>
      <c r="D335" s="289">
        <v>0</v>
      </c>
      <c r="E335" s="289">
        <v>0</v>
      </c>
      <c r="F335" s="289">
        <v>0</v>
      </c>
      <c r="G335" s="289">
        <v>0</v>
      </c>
      <c r="H335" s="302"/>
      <c r="I335" s="302"/>
      <c r="J335" s="302"/>
      <c r="K335" s="302"/>
    </row>
    <row r="336" spans="1:11" ht="14.1" customHeight="1" x14ac:dyDescent="0.25">
      <c r="A336" s="302"/>
      <c r="B336" s="302"/>
      <c r="C336" s="292" t="s">
        <v>60</v>
      </c>
      <c r="D336" s="289">
        <v>0</v>
      </c>
      <c r="E336" s="289">
        <v>0</v>
      </c>
      <c r="F336" s="289">
        <v>0</v>
      </c>
      <c r="G336" s="289">
        <v>0</v>
      </c>
      <c r="H336" s="302"/>
      <c r="I336" s="302"/>
      <c r="J336" s="302"/>
      <c r="K336" s="302"/>
    </row>
    <row r="337" spans="1:11" ht="14.1" customHeight="1" x14ac:dyDescent="0.25">
      <c r="A337" s="302"/>
      <c r="B337" s="302"/>
      <c r="C337" s="292" t="s">
        <v>61</v>
      </c>
      <c r="D337" s="289">
        <v>0</v>
      </c>
      <c r="E337" s="289">
        <v>0</v>
      </c>
      <c r="F337" s="289">
        <v>0</v>
      </c>
      <c r="G337" s="289">
        <v>0</v>
      </c>
      <c r="H337" s="302"/>
      <c r="I337" s="302"/>
      <c r="J337" s="302"/>
      <c r="K337" s="302"/>
    </row>
    <row r="338" spans="1:11" ht="14.1" customHeight="1" x14ac:dyDescent="0.25">
      <c r="A338" s="302"/>
      <c r="B338" s="302"/>
      <c r="C338" s="292" t="s">
        <v>65</v>
      </c>
      <c r="D338" s="289">
        <v>0</v>
      </c>
      <c r="E338" s="289">
        <v>0</v>
      </c>
      <c r="F338" s="289">
        <v>0</v>
      </c>
      <c r="G338" s="289">
        <v>0</v>
      </c>
      <c r="H338" s="302"/>
      <c r="I338" s="302"/>
      <c r="J338" s="302"/>
      <c r="K338" s="302"/>
    </row>
    <row r="339" spans="1:11" ht="14.1" customHeight="1" x14ac:dyDescent="0.25">
      <c r="A339" s="302"/>
      <c r="B339" s="302"/>
      <c r="C339" s="292" t="s">
        <v>60</v>
      </c>
      <c r="D339" s="289">
        <v>0</v>
      </c>
      <c r="E339" s="289">
        <v>0</v>
      </c>
      <c r="F339" s="289">
        <v>0</v>
      </c>
      <c r="G339" s="289">
        <v>0</v>
      </c>
      <c r="H339" s="302"/>
      <c r="I339" s="302"/>
      <c r="J339" s="302"/>
      <c r="K339" s="302"/>
    </row>
    <row r="340" spans="1:11" ht="14.1" customHeight="1" x14ac:dyDescent="0.25">
      <c r="A340" s="302"/>
      <c r="B340" s="302"/>
      <c r="C340" s="292" t="s">
        <v>61</v>
      </c>
      <c r="D340" s="289">
        <v>0</v>
      </c>
      <c r="E340" s="289">
        <v>0</v>
      </c>
      <c r="F340" s="289">
        <v>0</v>
      </c>
      <c r="G340" s="289">
        <v>0</v>
      </c>
      <c r="H340" s="302"/>
      <c r="I340" s="302"/>
      <c r="J340" s="302"/>
      <c r="K340" s="302"/>
    </row>
    <row r="341" spans="1:11" ht="14.1" customHeight="1" x14ac:dyDescent="0.25">
      <c r="A341" s="302"/>
      <c r="B341" s="302"/>
      <c r="C341" s="292" t="s">
        <v>66</v>
      </c>
      <c r="D341" s="289">
        <v>0</v>
      </c>
      <c r="E341" s="289">
        <v>0</v>
      </c>
      <c r="F341" s="289">
        <v>0</v>
      </c>
      <c r="G341" s="289">
        <v>0</v>
      </c>
      <c r="H341" s="302"/>
      <c r="I341" s="302"/>
      <c r="J341" s="302"/>
      <c r="K341" s="302"/>
    </row>
    <row r="342" spans="1:11" ht="14.1" customHeight="1" x14ac:dyDescent="0.25">
      <c r="A342" s="302"/>
      <c r="B342" s="302"/>
      <c r="C342" s="292" t="s">
        <v>60</v>
      </c>
      <c r="D342" s="289">
        <v>0</v>
      </c>
      <c r="E342" s="289">
        <v>0</v>
      </c>
      <c r="F342" s="289">
        <v>0</v>
      </c>
      <c r="G342" s="289">
        <v>0</v>
      </c>
      <c r="H342" s="302"/>
      <c r="I342" s="302"/>
      <c r="J342" s="302"/>
      <c r="K342" s="302"/>
    </row>
    <row r="343" spans="1:11" ht="14.1" customHeight="1" x14ac:dyDescent="0.25">
      <c r="A343" s="302"/>
      <c r="B343" s="302"/>
      <c r="C343" s="292" t="s">
        <v>61</v>
      </c>
      <c r="D343" s="289">
        <v>0</v>
      </c>
      <c r="E343" s="289">
        <v>0</v>
      </c>
      <c r="F343" s="289">
        <v>0</v>
      </c>
      <c r="G343" s="289">
        <v>0</v>
      </c>
      <c r="H343" s="302"/>
      <c r="I343" s="302"/>
      <c r="J343" s="302"/>
      <c r="K343" s="302"/>
    </row>
    <row r="344" spans="1:11" ht="14.1" customHeight="1" x14ac:dyDescent="0.25">
      <c r="A344" s="302"/>
      <c r="B344" s="302"/>
      <c r="C344" s="292" t="s">
        <v>67</v>
      </c>
      <c r="D344" s="289">
        <v>0</v>
      </c>
      <c r="E344" s="289">
        <v>0</v>
      </c>
      <c r="F344" s="289">
        <v>0</v>
      </c>
      <c r="G344" s="289">
        <v>0</v>
      </c>
      <c r="H344" s="302"/>
      <c r="I344" s="302"/>
      <c r="J344" s="302"/>
      <c r="K344" s="302"/>
    </row>
    <row r="345" spans="1:11" ht="14.1" customHeight="1" x14ac:dyDescent="0.25">
      <c r="A345" s="302"/>
      <c r="B345" s="302"/>
      <c r="C345" s="292" t="s">
        <v>60</v>
      </c>
      <c r="D345" s="289">
        <v>0</v>
      </c>
      <c r="E345" s="289">
        <v>0</v>
      </c>
      <c r="F345" s="289">
        <v>0</v>
      </c>
      <c r="G345" s="289">
        <v>0</v>
      </c>
      <c r="H345" s="302"/>
      <c r="I345" s="302"/>
      <c r="J345" s="302"/>
      <c r="K345" s="302"/>
    </row>
    <row r="346" spans="1:11" ht="14.1" customHeight="1" x14ac:dyDescent="0.25">
      <c r="A346" s="302"/>
      <c r="B346" s="302"/>
      <c r="C346" s="292" t="s">
        <v>61</v>
      </c>
      <c r="D346" s="289">
        <v>0</v>
      </c>
      <c r="E346" s="289">
        <v>0</v>
      </c>
      <c r="F346" s="289">
        <v>0</v>
      </c>
      <c r="G346" s="289">
        <v>0</v>
      </c>
      <c r="H346" s="302"/>
      <c r="I346" s="302"/>
      <c r="J346" s="302"/>
      <c r="K346" s="302"/>
    </row>
    <row r="347" spans="1:11" ht="14.1" customHeight="1" x14ac:dyDescent="0.25">
      <c r="A347" s="302"/>
      <c r="B347" s="302"/>
      <c r="C347" s="292" t="s">
        <v>68</v>
      </c>
      <c r="D347" s="289">
        <v>0</v>
      </c>
      <c r="E347" s="289">
        <v>0</v>
      </c>
      <c r="F347" s="289">
        <v>0</v>
      </c>
      <c r="G347" s="289">
        <v>0</v>
      </c>
      <c r="H347" s="302"/>
      <c r="I347" s="302"/>
      <c r="J347" s="302"/>
      <c r="K347" s="302"/>
    </row>
    <row r="348" spans="1:11" ht="14.1" customHeight="1" x14ac:dyDescent="0.25">
      <c r="A348" s="302"/>
      <c r="B348" s="302"/>
      <c r="C348" s="292" t="s">
        <v>60</v>
      </c>
      <c r="D348" s="289">
        <v>0</v>
      </c>
      <c r="E348" s="289">
        <v>0</v>
      </c>
      <c r="F348" s="289">
        <v>0</v>
      </c>
      <c r="G348" s="289">
        <v>0</v>
      </c>
      <c r="H348" s="302"/>
      <c r="I348" s="302"/>
      <c r="J348" s="302"/>
      <c r="K348" s="302"/>
    </row>
    <row r="349" spans="1:11" ht="14.1" customHeight="1" x14ac:dyDescent="0.25">
      <c r="A349" s="302"/>
      <c r="B349" s="302"/>
      <c r="C349" s="292" t="s">
        <v>69</v>
      </c>
      <c r="D349" s="289">
        <v>0</v>
      </c>
      <c r="E349" s="289">
        <v>0</v>
      </c>
      <c r="F349" s="289">
        <v>0</v>
      </c>
      <c r="G349" s="289">
        <v>0</v>
      </c>
      <c r="H349" s="302"/>
      <c r="I349" s="302"/>
      <c r="J349" s="302"/>
      <c r="K349" s="302"/>
    </row>
    <row r="350" spans="1:11" ht="14.1" customHeight="1" x14ac:dyDescent="0.25">
      <c r="A350" s="302"/>
      <c r="B350" s="302"/>
      <c r="C350" s="292" t="s">
        <v>70</v>
      </c>
      <c r="D350" s="289">
        <v>0</v>
      </c>
      <c r="E350" s="289">
        <v>0</v>
      </c>
      <c r="F350" s="289">
        <v>0</v>
      </c>
      <c r="G350" s="289">
        <v>0</v>
      </c>
      <c r="H350" s="302"/>
      <c r="I350" s="302"/>
      <c r="J350" s="302"/>
      <c r="K350" s="302"/>
    </row>
    <row r="351" spans="1:11" ht="14.1" customHeight="1" x14ac:dyDescent="0.25">
      <c r="A351" s="302"/>
      <c r="B351" s="302"/>
      <c r="C351" s="292" t="s">
        <v>71</v>
      </c>
      <c r="D351" s="289">
        <v>0</v>
      </c>
      <c r="E351" s="289">
        <v>0</v>
      </c>
      <c r="F351" s="289">
        <v>0</v>
      </c>
      <c r="G351" s="289">
        <v>0</v>
      </c>
      <c r="H351" s="302"/>
      <c r="I351" s="302"/>
      <c r="J351" s="302"/>
      <c r="K351" s="302"/>
    </row>
    <row r="352" spans="1:11" ht="14.1" customHeight="1" x14ac:dyDescent="0.25">
      <c r="A352" s="302"/>
      <c r="B352" s="302"/>
      <c r="C352" s="292" t="s">
        <v>72</v>
      </c>
      <c r="D352" s="289">
        <v>0</v>
      </c>
      <c r="E352" s="289">
        <v>0</v>
      </c>
      <c r="F352" s="289">
        <v>0</v>
      </c>
      <c r="G352" s="289">
        <v>0</v>
      </c>
      <c r="H352" s="302"/>
      <c r="I352" s="302"/>
      <c r="J352" s="302"/>
      <c r="K352" s="302"/>
    </row>
    <row r="353" spans="1:11" ht="14.1" customHeight="1" x14ac:dyDescent="0.25">
      <c r="A353" s="302"/>
      <c r="B353" s="302"/>
      <c r="C353" s="292" t="s">
        <v>73</v>
      </c>
      <c r="D353" s="289">
        <v>0</v>
      </c>
      <c r="E353" s="289">
        <v>0</v>
      </c>
      <c r="F353" s="289">
        <v>0</v>
      </c>
      <c r="G353" s="289">
        <v>0</v>
      </c>
      <c r="H353" s="302"/>
      <c r="I353" s="302"/>
      <c r="J353" s="302"/>
      <c r="K353" s="302"/>
    </row>
    <row r="354" spans="1:11" ht="14.1" customHeight="1" x14ac:dyDescent="0.25">
      <c r="A354" s="302"/>
      <c r="B354" s="302"/>
      <c r="C354" s="292" t="s">
        <v>60</v>
      </c>
      <c r="D354" s="289">
        <v>0</v>
      </c>
      <c r="E354" s="289">
        <v>0</v>
      </c>
      <c r="F354" s="289">
        <v>0</v>
      </c>
      <c r="G354" s="289">
        <v>0</v>
      </c>
      <c r="H354" s="302"/>
      <c r="I354" s="302"/>
      <c r="J354" s="302"/>
      <c r="K354" s="302"/>
    </row>
    <row r="355" spans="1:11" ht="14.1" customHeight="1" x14ac:dyDescent="0.25">
      <c r="A355" s="302"/>
      <c r="B355" s="302"/>
      <c r="C355" s="292" t="s">
        <v>69</v>
      </c>
      <c r="D355" s="289">
        <v>0</v>
      </c>
      <c r="E355" s="289">
        <v>0</v>
      </c>
      <c r="F355" s="289">
        <v>0</v>
      </c>
      <c r="G355" s="289">
        <v>0</v>
      </c>
      <c r="H355" s="302"/>
      <c r="I355" s="302"/>
      <c r="J355" s="302"/>
      <c r="K355" s="302"/>
    </row>
    <row r="356" spans="1:11" ht="14.1" customHeight="1" x14ac:dyDescent="0.25">
      <c r="A356" s="302"/>
      <c r="B356" s="302"/>
      <c r="C356" s="292" t="s">
        <v>70</v>
      </c>
      <c r="D356" s="289">
        <v>0</v>
      </c>
      <c r="E356" s="289">
        <v>0</v>
      </c>
      <c r="F356" s="289">
        <v>0</v>
      </c>
      <c r="G356" s="289">
        <v>0</v>
      </c>
      <c r="H356" s="302"/>
      <c r="I356" s="302"/>
      <c r="J356" s="302"/>
      <c r="K356" s="302"/>
    </row>
    <row r="357" spans="1:11" ht="14.1" customHeight="1" x14ac:dyDescent="0.25">
      <c r="A357" s="302"/>
      <c r="B357" s="302"/>
      <c r="C357" s="292" t="s">
        <v>71</v>
      </c>
      <c r="D357" s="289">
        <v>0</v>
      </c>
      <c r="E357" s="289">
        <v>0</v>
      </c>
      <c r="F357" s="289">
        <v>0</v>
      </c>
      <c r="G357" s="289">
        <v>0</v>
      </c>
      <c r="H357" s="302"/>
      <c r="I357" s="302"/>
      <c r="J357" s="302"/>
      <c r="K357" s="302"/>
    </row>
    <row r="358" spans="1:11" ht="14.1" customHeight="1" x14ac:dyDescent="0.25">
      <c r="A358" s="302"/>
      <c r="B358" s="302"/>
      <c r="C358" s="292" t="s">
        <v>72</v>
      </c>
      <c r="D358" s="289">
        <v>0</v>
      </c>
      <c r="E358" s="289">
        <v>0</v>
      </c>
      <c r="F358" s="289">
        <v>0</v>
      </c>
      <c r="G358" s="289">
        <v>0</v>
      </c>
      <c r="H358" s="302"/>
      <c r="I358" s="302"/>
      <c r="J358" s="302"/>
      <c r="K358" s="302"/>
    </row>
    <row r="359" spans="1:11" ht="14.1" customHeight="1" x14ac:dyDescent="0.25">
      <c r="A359" s="302"/>
      <c r="B359" s="302"/>
      <c r="C359" s="292" t="s">
        <v>74</v>
      </c>
      <c r="D359" s="289">
        <v>0</v>
      </c>
      <c r="E359" s="289">
        <v>0</v>
      </c>
      <c r="F359" s="289">
        <v>0</v>
      </c>
      <c r="G359" s="289">
        <v>0</v>
      </c>
      <c r="H359" s="302"/>
      <c r="I359" s="302"/>
      <c r="J359" s="302"/>
      <c r="K359" s="302"/>
    </row>
    <row r="360" spans="1:11" ht="14.1" customHeight="1" x14ac:dyDescent="0.25">
      <c r="A360" s="302"/>
      <c r="B360" s="302"/>
      <c r="C360" s="292" t="s">
        <v>60</v>
      </c>
      <c r="D360" s="289">
        <v>0</v>
      </c>
      <c r="E360" s="289">
        <v>0</v>
      </c>
      <c r="F360" s="289">
        <v>0</v>
      </c>
      <c r="G360" s="289">
        <v>0</v>
      </c>
      <c r="H360" s="302"/>
      <c r="I360" s="302"/>
      <c r="J360" s="302"/>
      <c r="K360" s="302"/>
    </row>
    <row r="361" spans="1:11" ht="14.1" customHeight="1" x14ac:dyDescent="0.25">
      <c r="A361" s="302"/>
      <c r="B361" s="302"/>
      <c r="C361" s="292" t="s">
        <v>69</v>
      </c>
      <c r="D361" s="289">
        <v>0</v>
      </c>
      <c r="E361" s="289">
        <v>0</v>
      </c>
      <c r="F361" s="289">
        <v>0</v>
      </c>
      <c r="G361" s="289">
        <v>0</v>
      </c>
      <c r="H361" s="302"/>
      <c r="I361" s="302"/>
      <c r="J361" s="302"/>
      <c r="K361" s="302"/>
    </row>
    <row r="362" spans="1:11" ht="14.1" customHeight="1" x14ac:dyDescent="0.25">
      <c r="A362" s="302"/>
      <c r="B362" s="302"/>
      <c r="C362" s="292" t="s">
        <v>70</v>
      </c>
      <c r="D362" s="289">
        <v>0</v>
      </c>
      <c r="E362" s="289">
        <v>0</v>
      </c>
      <c r="F362" s="289">
        <v>0</v>
      </c>
      <c r="G362" s="289">
        <v>0</v>
      </c>
      <c r="H362" s="302"/>
      <c r="I362" s="302"/>
      <c r="J362" s="302"/>
      <c r="K362" s="302"/>
    </row>
    <row r="363" spans="1:11" ht="14.1" customHeight="1" x14ac:dyDescent="0.25">
      <c r="A363" s="302"/>
      <c r="B363" s="302"/>
      <c r="C363" s="292" t="s">
        <v>71</v>
      </c>
      <c r="D363" s="289">
        <v>0</v>
      </c>
      <c r="E363" s="289">
        <v>0</v>
      </c>
      <c r="F363" s="289">
        <v>0</v>
      </c>
      <c r="G363" s="289">
        <v>0</v>
      </c>
      <c r="H363" s="302"/>
      <c r="I363" s="302"/>
      <c r="J363" s="302"/>
      <c r="K363" s="302"/>
    </row>
    <row r="364" spans="1:11" ht="14.1" customHeight="1" x14ac:dyDescent="0.25">
      <c r="A364" s="302"/>
      <c r="B364" s="302"/>
      <c r="C364" s="292" t="s">
        <v>72</v>
      </c>
      <c r="D364" s="289">
        <v>0</v>
      </c>
      <c r="E364" s="289">
        <v>0</v>
      </c>
      <c r="F364" s="289">
        <v>0</v>
      </c>
      <c r="G364" s="289">
        <v>0</v>
      </c>
      <c r="H364" s="302"/>
      <c r="I364" s="302"/>
      <c r="J364" s="302"/>
      <c r="K364" s="302"/>
    </row>
    <row r="365" spans="1:11" ht="14.1" customHeight="1" x14ac:dyDescent="0.25">
      <c r="A365" s="302"/>
      <c r="B365" s="302"/>
      <c r="C365" s="292" t="s">
        <v>75</v>
      </c>
      <c r="D365" s="289">
        <v>0</v>
      </c>
      <c r="E365" s="289">
        <v>0</v>
      </c>
      <c r="F365" s="289">
        <v>0</v>
      </c>
      <c r="G365" s="289">
        <v>0</v>
      </c>
      <c r="H365" s="302"/>
      <c r="I365" s="302"/>
      <c r="J365" s="302"/>
      <c r="K365" s="302"/>
    </row>
    <row r="366" spans="1:11" ht="14.1" customHeight="1" x14ac:dyDescent="0.25">
      <c r="A366" s="302"/>
      <c r="B366" s="302"/>
      <c r="C366" s="292" t="s">
        <v>76</v>
      </c>
      <c r="D366" s="289">
        <v>0</v>
      </c>
      <c r="E366" s="289">
        <v>0</v>
      </c>
      <c r="F366" s="289">
        <v>0</v>
      </c>
      <c r="G366" s="289">
        <v>0</v>
      </c>
      <c r="H366" s="302"/>
      <c r="I366" s="302"/>
      <c r="J366" s="302"/>
      <c r="K366" s="302"/>
    </row>
    <row r="367" spans="1:11" ht="14.1" customHeight="1" x14ac:dyDescent="0.25">
      <c r="A367" s="302"/>
      <c r="B367" s="302"/>
      <c r="C367" s="290" t="s">
        <v>77</v>
      </c>
      <c r="D367" s="289">
        <v>0</v>
      </c>
      <c r="E367" s="289">
        <v>47650000</v>
      </c>
      <c r="F367" s="289">
        <v>47650000</v>
      </c>
      <c r="G367" s="289">
        <v>47650000</v>
      </c>
      <c r="H367" s="302"/>
      <c r="I367" s="302"/>
      <c r="J367" s="302"/>
      <c r="K367" s="302"/>
    </row>
    <row r="368" spans="1:11" ht="15" customHeight="1" x14ac:dyDescent="0.25">
      <c r="A368" s="302"/>
      <c r="B368" s="302"/>
      <c r="C368" s="288" t="s">
        <v>40</v>
      </c>
      <c r="D368" s="287" t="s">
        <v>40</v>
      </c>
      <c r="E368" s="287" t="s">
        <v>40</v>
      </c>
      <c r="F368" s="287" t="s">
        <v>40</v>
      </c>
      <c r="G368" s="287" t="s">
        <v>40</v>
      </c>
      <c r="H368" s="302"/>
      <c r="I368" s="302"/>
      <c r="J368" s="302"/>
      <c r="K368" s="302"/>
    </row>
    <row r="369" spans="1:11" ht="15" customHeight="1" x14ac:dyDescent="0.25">
      <c r="A369" s="302"/>
      <c r="B369" s="302"/>
      <c r="C369" s="286" t="s">
        <v>188</v>
      </c>
      <c r="D369" s="256">
        <v>0</v>
      </c>
      <c r="E369" s="256">
        <v>556980000</v>
      </c>
      <c r="F369" s="256">
        <v>445638000</v>
      </c>
      <c r="G369" s="256">
        <v>389980000</v>
      </c>
      <c r="H369" s="302"/>
      <c r="I369" s="302"/>
      <c r="J369" s="302"/>
      <c r="K369" s="302"/>
    </row>
    <row r="370" spans="1:11" ht="15" customHeight="1" x14ac:dyDescent="0.25">
      <c r="A370" s="302"/>
      <c r="B370" s="302"/>
      <c r="C370" s="284" t="s">
        <v>59</v>
      </c>
      <c r="D370" s="283">
        <v>0</v>
      </c>
      <c r="E370" s="283">
        <v>176880000</v>
      </c>
      <c r="F370" s="283">
        <v>176880000</v>
      </c>
      <c r="G370" s="283">
        <v>176880000</v>
      </c>
      <c r="H370" s="302"/>
      <c r="I370" s="302"/>
      <c r="J370" s="302"/>
      <c r="K370" s="302"/>
    </row>
    <row r="371" spans="1:11" ht="15" customHeight="1" x14ac:dyDescent="0.25">
      <c r="A371" s="302"/>
      <c r="B371" s="302"/>
      <c r="C371" s="284" t="s">
        <v>60</v>
      </c>
      <c r="D371" s="283">
        <v>0</v>
      </c>
      <c r="E371" s="283">
        <v>176880000</v>
      </c>
      <c r="F371" s="283">
        <v>176880000</v>
      </c>
      <c r="G371" s="283">
        <v>176880000</v>
      </c>
      <c r="H371" s="302"/>
      <c r="I371" s="302"/>
      <c r="J371" s="302"/>
      <c r="K371" s="302"/>
    </row>
    <row r="372" spans="1:11" ht="15" customHeight="1" x14ac:dyDescent="0.25">
      <c r="A372" s="302"/>
      <c r="B372" s="302"/>
      <c r="C372" s="284" t="s">
        <v>61</v>
      </c>
      <c r="D372" s="283">
        <v>0</v>
      </c>
      <c r="E372" s="283">
        <v>0</v>
      </c>
      <c r="F372" s="283">
        <v>0</v>
      </c>
      <c r="G372" s="283">
        <v>0</v>
      </c>
      <c r="H372" s="302"/>
      <c r="I372" s="302"/>
      <c r="J372" s="302"/>
      <c r="K372" s="302"/>
    </row>
    <row r="373" spans="1:11" ht="15" customHeight="1" x14ac:dyDescent="0.25">
      <c r="A373" s="302"/>
      <c r="B373" s="302"/>
      <c r="C373" s="284" t="s">
        <v>62</v>
      </c>
      <c r="D373" s="283">
        <v>0</v>
      </c>
      <c r="E373" s="283">
        <v>25000000</v>
      </c>
      <c r="F373" s="283">
        <v>25000000</v>
      </c>
      <c r="G373" s="283">
        <v>25000000</v>
      </c>
      <c r="H373" s="302"/>
      <c r="I373" s="302"/>
      <c r="J373" s="302"/>
      <c r="K373" s="302"/>
    </row>
    <row r="374" spans="1:11" ht="15" customHeight="1" x14ac:dyDescent="0.25">
      <c r="A374" s="302"/>
      <c r="B374" s="302"/>
      <c r="C374" s="284" t="s">
        <v>60</v>
      </c>
      <c r="D374" s="283">
        <v>0</v>
      </c>
      <c r="E374" s="283">
        <v>25000000</v>
      </c>
      <c r="F374" s="283">
        <v>25000000</v>
      </c>
      <c r="G374" s="283">
        <v>25000000</v>
      </c>
      <c r="H374" s="302"/>
      <c r="I374" s="302"/>
      <c r="J374" s="302"/>
      <c r="K374" s="302"/>
    </row>
    <row r="375" spans="1:11" ht="15" customHeight="1" x14ac:dyDescent="0.25">
      <c r="A375" s="302"/>
      <c r="B375" s="302"/>
      <c r="C375" s="284" t="s">
        <v>61</v>
      </c>
      <c r="D375" s="283">
        <v>0</v>
      </c>
      <c r="E375" s="283">
        <v>0</v>
      </c>
      <c r="F375" s="283">
        <v>0</v>
      </c>
      <c r="G375" s="283">
        <v>0</v>
      </c>
      <c r="H375" s="302"/>
      <c r="I375" s="302"/>
      <c r="J375" s="302"/>
      <c r="K375" s="302"/>
    </row>
    <row r="376" spans="1:11" ht="15" customHeight="1" x14ac:dyDescent="0.25">
      <c r="A376" s="302"/>
      <c r="B376" s="302"/>
      <c r="C376" s="284" t="s">
        <v>63</v>
      </c>
      <c r="D376" s="283">
        <v>0</v>
      </c>
      <c r="E376" s="283">
        <v>136100000</v>
      </c>
      <c r="F376" s="283">
        <v>137758000</v>
      </c>
      <c r="G376" s="283">
        <v>138100000</v>
      </c>
      <c r="H376" s="302"/>
      <c r="I376" s="302"/>
      <c r="J376" s="302"/>
      <c r="K376" s="302"/>
    </row>
    <row r="377" spans="1:11" ht="15" customHeight="1" x14ac:dyDescent="0.25">
      <c r="A377" s="302"/>
      <c r="B377" s="302"/>
      <c r="C377" s="284" t="s">
        <v>60</v>
      </c>
      <c r="D377" s="283">
        <v>0</v>
      </c>
      <c r="E377" s="283">
        <v>136100000</v>
      </c>
      <c r="F377" s="283">
        <v>137758000</v>
      </c>
      <c r="G377" s="283">
        <v>138100000</v>
      </c>
      <c r="H377" s="302"/>
      <c r="I377" s="302"/>
      <c r="J377" s="302"/>
      <c r="K377" s="302"/>
    </row>
    <row r="378" spans="1:11" ht="15" customHeight="1" x14ac:dyDescent="0.25">
      <c r="A378" s="302"/>
      <c r="B378" s="302"/>
      <c r="C378" s="284" t="s">
        <v>61</v>
      </c>
      <c r="D378" s="283">
        <v>0</v>
      </c>
      <c r="E378" s="283">
        <v>0</v>
      </c>
      <c r="F378" s="283">
        <v>0</v>
      </c>
      <c r="G378" s="283">
        <v>0</v>
      </c>
      <c r="H378" s="302"/>
      <c r="I378" s="302"/>
      <c r="J378" s="302"/>
      <c r="K378" s="302"/>
    </row>
    <row r="379" spans="1:11" ht="15" customHeight="1" x14ac:dyDescent="0.25">
      <c r="A379" s="302"/>
      <c r="B379" s="302"/>
      <c r="C379" s="284" t="s">
        <v>64</v>
      </c>
      <c r="D379" s="283">
        <v>0</v>
      </c>
      <c r="E379" s="283">
        <v>0</v>
      </c>
      <c r="F379" s="283">
        <v>0</v>
      </c>
      <c r="G379" s="283">
        <v>0</v>
      </c>
      <c r="H379" s="302"/>
      <c r="I379" s="302"/>
      <c r="J379" s="302"/>
      <c r="K379" s="302"/>
    </row>
    <row r="380" spans="1:11" ht="15" customHeight="1" x14ac:dyDescent="0.25">
      <c r="A380" s="302"/>
      <c r="B380" s="302"/>
      <c r="C380" s="284" t="s">
        <v>60</v>
      </c>
      <c r="D380" s="283">
        <v>0</v>
      </c>
      <c r="E380" s="283">
        <v>0</v>
      </c>
      <c r="F380" s="283">
        <v>0</v>
      </c>
      <c r="G380" s="283">
        <v>0</v>
      </c>
      <c r="H380" s="302"/>
      <c r="I380" s="302"/>
      <c r="J380" s="302"/>
      <c r="K380" s="302"/>
    </row>
    <row r="381" spans="1:11" ht="15" customHeight="1" x14ac:dyDescent="0.25">
      <c r="A381" s="302"/>
      <c r="B381" s="302"/>
      <c r="C381" s="284" t="s">
        <v>61</v>
      </c>
      <c r="D381" s="283">
        <v>0</v>
      </c>
      <c r="E381" s="283">
        <v>0</v>
      </c>
      <c r="F381" s="283">
        <v>0</v>
      </c>
      <c r="G381" s="283">
        <v>0</v>
      </c>
      <c r="H381" s="302"/>
      <c r="I381" s="302"/>
      <c r="J381" s="302"/>
      <c r="K381" s="302"/>
    </row>
    <row r="382" spans="1:11" ht="20.100000000000001" customHeight="1" x14ac:dyDescent="0.25">
      <c r="A382" s="302"/>
      <c r="B382" s="302"/>
      <c r="C382" s="284" t="s">
        <v>189</v>
      </c>
      <c r="D382" s="285">
        <v>0</v>
      </c>
      <c r="E382" s="285">
        <v>0</v>
      </c>
      <c r="F382" s="285">
        <v>0</v>
      </c>
      <c r="G382" s="285">
        <v>0</v>
      </c>
      <c r="H382" s="302"/>
      <c r="I382" s="302"/>
      <c r="J382" s="302"/>
      <c r="K382" s="302"/>
    </row>
    <row r="383" spans="1:11" ht="15" customHeight="1" x14ac:dyDescent="0.25">
      <c r="A383" s="302"/>
      <c r="B383" s="302"/>
      <c r="C383" s="284" t="s">
        <v>60</v>
      </c>
      <c r="D383" s="283">
        <v>0</v>
      </c>
      <c r="E383" s="283">
        <v>0</v>
      </c>
      <c r="F383" s="283">
        <v>0</v>
      </c>
      <c r="G383" s="283">
        <v>0</v>
      </c>
      <c r="H383" s="302"/>
      <c r="I383" s="302"/>
      <c r="J383" s="302"/>
      <c r="K383" s="302"/>
    </row>
    <row r="384" spans="1:11" ht="15" customHeight="1" x14ac:dyDescent="0.25">
      <c r="A384" s="302"/>
      <c r="B384" s="302"/>
      <c r="C384" s="284" t="s">
        <v>61</v>
      </c>
      <c r="D384" s="283">
        <v>0</v>
      </c>
      <c r="E384" s="283">
        <v>0</v>
      </c>
      <c r="F384" s="283">
        <v>0</v>
      </c>
      <c r="G384" s="283">
        <v>0</v>
      </c>
      <c r="H384" s="302"/>
      <c r="I384" s="302"/>
      <c r="J384" s="302"/>
      <c r="K384" s="302"/>
    </row>
    <row r="385" spans="1:11" ht="15" customHeight="1" x14ac:dyDescent="0.25">
      <c r="A385" s="302"/>
      <c r="B385" s="302"/>
      <c r="C385" s="284" t="s">
        <v>66</v>
      </c>
      <c r="D385" s="283">
        <v>0</v>
      </c>
      <c r="E385" s="283">
        <v>0</v>
      </c>
      <c r="F385" s="283">
        <v>0</v>
      </c>
      <c r="G385" s="283">
        <v>0</v>
      </c>
      <c r="H385" s="302"/>
      <c r="I385" s="302"/>
      <c r="J385" s="302"/>
      <c r="K385" s="302"/>
    </row>
    <row r="386" spans="1:11" ht="15" customHeight="1" x14ac:dyDescent="0.25">
      <c r="A386" s="302"/>
      <c r="B386" s="302"/>
      <c r="C386" s="284" t="s">
        <v>60</v>
      </c>
      <c r="D386" s="283">
        <v>0</v>
      </c>
      <c r="E386" s="283">
        <v>0</v>
      </c>
      <c r="F386" s="283">
        <v>0</v>
      </c>
      <c r="G386" s="283">
        <v>0</v>
      </c>
      <c r="H386" s="302"/>
      <c r="I386" s="302"/>
      <c r="J386" s="302"/>
      <c r="K386" s="302"/>
    </row>
    <row r="387" spans="1:11" ht="15" customHeight="1" x14ac:dyDescent="0.25">
      <c r="A387" s="302"/>
      <c r="B387" s="302"/>
      <c r="C387" s="284" t="s">
        <v>61</v>
      </c>
      <c r="D387" s="283">
        <v>0</v>
      </c>
      <c r="E387" s="283">
        <v>0</v>
      </c>
      <c r="F387" s="283">
        <v>0</v>
      </c>
      <c r="G387" s="283">
        <v>0</v>
      </c>
      <c r="H387" s="302"/>
      <c r="I387" s="302"/>
      <c r="J387" s="302"/>
      <c r="K387" s="302"/>
    </row>
    <row r="388" spans="1:11" ht="15" customHeight="1" x14ac:dyDescent="0.25">
      <c r="A388" s="302"/>
      <c r="B388" s="302"/>
      <c r="C388" s="284" t="s">
        <v>67</v>
      </c>
      <c r="D388" s="283">
        <v>0</v>
      </c>
      <c r="E388" s="283">
        <v>0</v>
      </c>
      <c r="F388" s="283">
        <v>0</v>
      </c>
      <c r="G388" s="283">
        <v>0</v>
      </c>
      <c r="H388" s="302"/>
      <c r="I388" s="302"/>
      <c r="J388" s="302"/>
      <c r="K388" s="302"/>
    </row>
    <row r="389" spans="1:11" ht="15" customHeight="1" x14ac:dyDescent="0.25">
      <c r="A389" s="302"/>
      <c r="B389" s="302"/>
      <c r="C389" s="284" t="s">
        <v>60</v>
      </c>
      <c r="D389" s="283">
        <v>0</v>
      </c>
      <c r="E389" s="283">
        <v>0</v>
      </c>
      <c r="F389" s="283">
        <v>0</v>
      </c>
      <c r="G389" s="283">
        <v>0</v>
      </c>
      <c r="H389" s="302"/>
      <c r="I389" s="302"/>
      <c r="J389" s="302"/>
      <c r="K389" s="302"/>
    </row>
    <row r="390" spans="1:11" ht="15" customHeight="1" x14ac:dyDescent="0.25">
      <c r="A390" s="302"/>
      <c r="B390" s="302"/>
      <c r="C390" s="284" t="s">
        <v>61</v>
      </c>
      <c r="D390" s="283">
        <v>0</v>
      </c>
      <c r="E390" s="283">
        <v>0</v>
      </c>
      <c r="F390" s="283">
        <v>0</v>
      </c>
      <c r="G390" s="283">
        <v>0</v>
      </c>
      <c r="H390" s="302"/>
      <c r="I390" s="302"/>
      <c r="J390" s="302"/>
      <c r="K390" s="302"/>
    </row>
    <row r="391" spans="1:11" ht="15" customHeight="1" x14ac:dyDescent="0.25">
      <c r="A391" s="302"/>
      <c r="B391" s="302"/>
      <c r="C391" s="284" t="s">
        <v>68</v>
      </c>
      <c r="D391" s="283">
        <v>0</v>
      </c>
      <c r="E391" s="283">
        <v>0</v>
      </c>
      <c r="F391" s="283">
        <v>0</v>
      </c>
      <c r="G391" s="283">
        <v>0</v>
      </c>
      <c r="H391" s="302"/>
      <c r="I391" s="302"/>
      <c r="J391" s="302"/>
      <c r="K391" s="302"/>
    </row>
    <row r="392" spans="1:11" ht="15" customHeight="1" x14ac:dyDescent="0.25">
      <c r="A392" s="302"/>
      <c r="B392" s="302"/>
      <c r="C392" s="284" t="s">
        <v>60</v>
      </c>
      <c r="D392" s="283">
        <v>0</v>
      </c>
      <c r="E392" s="283">
        <v>0</v>
      </c>
      <c r="F392" s="283">
        <v>0</v>
      </c>
      <c r="G392" s="283">
        <v>0</v>
      </c>
      <c r="H392" s="302"/>
      <c r="I392" s="302"/>
      <c r="J392" s="302"/>
      <c r="K392" s="302"/>
    </row>
    <row r="393" spans="1:11" ht="15" customHeight="1" x14ac:dyDescent="0.25">
      <c r="A393" s="302"/>
      <c r="B393" s="302"/>
      <c r="C393" s="284" t="s">
        <v>69</v>
      </c>
      <c r="D393" s="283">
        <v>0</v>
      </c>
      <c r="E393" s="283">
        <v>0</v>
      </c>
      <c r="F393" s="283">
        <v>0</v>
      </c>
      <c r="G393" s="283">
        <v>0</v>
      </c>
      <c r="H393" s="302"/>
      <c r="I393" s="302"/>
      <c r="J393" s="302"/>
      <c r="K393" s="302"/>
    </row>
    <row r="394" spans="1:11" ht="15" customHeight="1" x14ac:dyDescent="0.25">
      <c r="A394" s="302"/>
      <c r="B394" s="302"/>
      <c r="C394" s="284" t="s">
        <v>70</v>
      </c>
      <c r="D394" s="283">
        <v>0</v>
      </c>
      <c r="E394" s="283">
        <v>0</v>
      </c>
      <c r="F394" s="283">
        <v>0</v>
      </c>
      <c r="G394" s="283">
        <v>0</v>
      </c>
      <c r="H394" s="302"/>
      <c r="I394" s="302"/>
      <c r="J394" s="302"/>
      <c r="K394" s="302"/>
    </row>
    <row r="395" spans="1:11" ht="15" customHeight="1" x14ac:dyDescent="0.25">
      <c r="A395" s="302"/>
      <c r="B395" s="302"/>
      <c r="C395" s="284" t="s">
        <v>71</v>
      </c>
      <c r="D395" s="283">
        <v>0</v>
      </c>
      <c r="E395" s="283">
        <v>0</v>
      </c>
      <c r="F395" s="283">
        <v>0</v>
      </c>
      <c r="G395" s="283">
        <v>0</v>
      </c>
      <c r="H395" s="302"/>
      <c r="I395" s="302"/>
      <c r="J395" s="302"/>
      <c r="K395" s="302"/>
    </row>
    <row r="396" spans="1:11" ht="15" customHeight="1" x14ac:dyDescent="0.25">
      <c r="A396" s="302"/>
      <c r="B396" s="302"/>
      <c r="C396" s="284" t="s">
        <v>72</v>
      </c>
      <c r="D396" s="283">
        <v>0</v>
      </c>
      <c r="E396" s="283">
        <v>0</v>
      </c>
      <c r="F396" s="283">
        <v>0</v>
      </c>
      <c r="G396" s="283">
        <v>0</v>
      </c>
      <c r="H396" s="302"/>
      <c r="I396" s="302"/>
      <c r="J396" s="302"/>
      <c r="K396" s="302"/>
    </row>
    <row r="397" spans="1:11" ht="15" customHeight="1" x14ac:dyDescent="0.25">
      <c r="A397" s="302"/>
      <c r="B397" s="302"/>
      <c r="C397" s="284" t="s">
        <v>73</v>
      </c>
      <c r="D397" s="283">
        <v>0</v>
      </c>
      <c r="E397" s="283">
        <v>219000000</v>
      </c>
      <c r="F397" s="283">
        <v>106000000</v>
      </c>
      <c r="G397" s="283">
        <v>50000000</v>
      </c>
      <c r="H397" s="302"/>
      <c r="I397" s="302"/>
      <c r="J397" s="302"/>
      <c r="K397" s="302"/>
    </row>
    <row r="398" spans="1:11" ht="15" customHeight="1" x14ac:dyDescent="0.25">
      <c r="A398" s="302"/>
      <c r="B398" s="302"/>
      <c r="C398" s="284" t="s">
        <v>60</v>
      </c>
      <c r="D398" s="283">
        <v>0</v>
      </c>
      <c r="E398" s="283">
        <v>219000000</v>
      </c>
      <c r="F398" s="283">
        <v>106000000</v>
      </c>
      <c r="G398" s="283">
        <v>50000000</v>
      </c>
      <c r="H398" s="302"/>
      <c r="I398" s="302"/>
      <c r="J398" s="302"/>
      <c r="K398" s="302"/>
    </row>
    <row r="399" spans="1:11" ht="15" customHeight="1" x14ac:dyDescent="0.25">
      <c r="A399" s="302"/>
      <c r="B399" s="302"/>
      <c r="C399" s="284" t="s">
        <v>69</v>
      </c>
      <c r="D399" s="283">
        <v>0</v>
      </c>
      <c r="E399" s="283">
        <v>0</v>
      </c>
      <c r="F399" s="283">
        <v>0</v>
      </c>
      <c r="G399" s="283">
        <v>0</v>
      </c>
      <c r="H399" s="302"/>
      <c r="I399" s="302"/>
      <c r="J399" s="302"/>
      <c r="K399" s="302"/>
    </row>
    <row r="400" spans="1:11" ht="15" customHeight="1" x14ac:dyDescent="0.25">
      <c r="A400" s="302"/>
      <c r="B400" s="302"/>
      <c r="C400" s="284" t="s">
        <v>70</v>
      </c>
      <c r="D400" s="283">
        <v>0</v>
      </c>
      <c r="E400" s="283">
        <v>0</v>
      </c>
      <c r="F400" s="283">
        <v>0</v>
      </c>
      <c r="G400" s="283">
        <v>0</v>
      </c>
      <c r="H400" s="302"/>
      <c r="I400" s="302"/>
      <c r="J400" s="302"/>
      <c r="K400" s="302"/>
    </row>
    <row r="401" spans="1:11" ht="15" customHeight="1" x14ac:dyDescent="0.25">
      <c r="A401" s="302"/>
      <c r="B401" s="302"/>
      <c r="C401" s="284" t="s">
        <v>71</v>
      </c>
      <c r="D401" s="283">
        <v>0</v>
      </c>
      <c r="E401" s="283">
        <v>0</v>
      </c>
      <c r="F401" s="283">
        <v>0</v>
      </c>
      <c r="G401" s="283">
        <v>0</v>
      </c>
      <c r="H401" s="302"/>
      <c r="I401" s="302"/>
      <c r="J401" s="302"/>
      <c r="K401" s="302"/>
    </row>
    <row r="402" spans="1:11" ht="15" customHeight="1" x14ac:dyDescent="0.25">
      <c r="A402" s="302"/>
      <c r="B402" s="302"/>
      <c r="C402" s="284" t="s">
        <v>72</v>
      </c>
      <c r="D402" s="283">
        <v>0</v>
      </c>
      <c r="E402" s="283">
        <v>0</v>
      </c>
      <c r="F402" s="283">
        <v>0</v>
      </c>
      <c r="G402" s="283">
        <v>0</v>
      </c>
      <c r="H402" s="302"/>
      <c r="I402" s="302"/>
      <c r="J402" s="302"/>
      <c r="K402" s="302"/>
    </row>
    <row r="403" spans="1:11" ht="15" customHeight="1" x14ac:dyDescent="0.25">
      <c r="A403" s="302"/>
      <c r="B403" s="302"/>
      <c r="C403" s="284" t="s">
        <v>74</v>
      </c>
      <c r="D403" s="283">
        <v>0</v>
      </c>
      <c r="E403" s="283">
        <v>0</v>
      </c>
      <c r="F403" s="283">
        <v>0</v>
      </c>
      <c r="G403" s="283">
        <v>0</v>
      </c>
      <c r="H403" s="302"/>
      <c r="I403" s="302"/>
      <c r="J403" s="302"/>
      <c r="K403" s="302"/>
    </row>
    <row r="404" spans="1:11" ht="15" customHeight="1" x14ac:dyDescent="0.25">
      <c r="A404" s="302"/>
      <c r="B404" s="302"/>
      <c r="C404" s="284" t="s">
        <v>60</v>
      </c>
      <c r="D404" s="283">
        <v>0</v>
      </c>
      <c r="E404" s="283">
        <v>0</v>
      </c>
      <c r="F404" s="283">
        <v>0</v>
      </c>
      <c r="G404" s="283">
        <v>0</v>
      </c>
      <c r="H404" s="302"/>
      <c r="I404" s="302"/>
      <c r="J404" s="302"/>
      <c r="K404" s="302"/>
    </row>
    <row r="405" spans="1:11" ht="15" customHeight="1" x14ac:dyDescent="0.25">
      <c r="A405" s="302"/>
      <c r="B405" s="302"/>
      <c r="C405" s="284" t="s">
        <v>69</v>
      </c>
      <c r="D405" s="283">
        <v>0</v>
      </c>
      <c r="E405" s="283">
        <v>0</v>
      </c>
      <c r="F405" s="283">
        <v>0</v>
      </c>
      <c r="G405" s="283">
        <v>0</v>
      </c>
      <c r="H405" s="302"/>
      <c r="I405" s="302"/>
      <c r="J405" s="302"/>
      <c r="K405" s="302"/>
    </row>
    <row r="406" spans="1:11" ht="15" customHeight="1" x14ac:dyDescent="0.25">
      <c r="A406" s="302"/>
      <c r="B406" s="302"/>
      <c r="C406" s="284" t="s">
        <v>70</v>
      </c>
      <c r="D406" s="283">
        <v>0</v>
      </c>
      <c r="E406" s="283">
        <v>0</v>
      </c>
      <c r="F406" s="283">
        <v>0</v>
      </c>
      <c r="G406" s="283">
        <v>0</v>
      </c>
      <c r="H406" s="302"/>
      <c r="I406" s="302"/>
      <c r="J406" s="302"/>
      <c r="K406" s="302"/>
    </row>
    <row r="407" spans="1:11" ht="15" customHeight="1" x14ac:dyDescent="0.25">
      <c r="A407" s="302"/>
      <c r="B407" s="302"/>
      <c r="C407" s="284" t="s">
        <v>71</v>
      </c>
      <c r="D407" s="283">
        <v>0</v>
      </c>
      <c r="E407" s="283">
        <v>0</v>
      </c>
      <c r="F407" s="283">
        <v>0</v>
      </c>
      <c r="G407" s="283">
        <v>0</v>
      </c>
      <c r="H407" s="302"/>
      <c r="I407" s="302"/>
      <c r="J407" s="302"/>
      <c r="K407" s="302"/>
    </row>
    <row r="408" spans="1:11" ht="15" customHeight="1" x14ac:dyDescent="0.25">
      <c r="A408" s="302"/>
      <c r="B408" s="302"/>
      <c r="C408" s="284" t="s">
        <v>72</v>
      </c>
      <c r="D408" s="283">
        <v>0</v>
      </c>
      <c r="E408" s="283">
        <v>0</v>
      </c>
      <c r="F408" s="283">
        <v>0</v>
      </c>
      <c r="G408" s="283">
        <v>0</v>
      </c>
      <c r="H408" s="302"/>
      <c r="I408" s="302"/>
      <c r="J408" s="302"/>
      <c r="K408" s="302"/>
    </row>
    <row r="409" spans="1:11" ht="15" customHeight="1" x14ac:dyDescent="0.25">
      <c r="A409" s="302"/>
      <c r="B409" s="302"/>
      <c r="C409" s="284" t="s">
        <v>75</v>
      </c>
      <c r="D409" s="283">
        <v>0</v>
      </c>
      <c r="E409" s="283">
        <v>0</v>
      </c>
      <c r="F409" s="283">
        <v>0</v>
      </c>
      <c r="G409" s="283">
        <v>0</v>
      </c>
      <c r="H409" s="302"/>
      <c r="I409" s="302"/>
      <c r="J409" s="302"/>
      <c r="K409" s="302"/>
    </row>
    <row r="410" spans="1:11" ht="15" customHeight="1" x14ac:dyDescent="0.25">
      <c r="A410" s="302"/>
      <c r="B410" s="302"/>
      <c r="C410" s="284" t="s">
        <v>76</v>
      </c>
      <c r="D410" s="283">
        <v>0</v>
      </c>
      <c r="E410" s="283">
        <v>0</v>
      </c>
      <c r="F410" s="283">
        <v>0</v>
      </c>
      <c r="G410" s="283">
        <v>0</v>
      </c>
      <c r="H410" s="302"/>
      <c r="I410" s="302"/>
      <c r="J410" s="302"/>
      <c r="K410" s="302"/>
    </row>
    <row r="411" spans="1:11" ht="20.100000000000001" customHeight="1" x14ac:dyDescent="0.25">
      <c r="A411" s="302"/>
      <c r="B411" s="302"/>
      <c r="C411" s="282" t="s">
        <v>40</v>
      </c>
      <c r="D411" s="302"/>
      <c r="E411" s="302"/>
      <c r="F411" s="302"/>
      <c r="G411" s="302"/>
      <c r="H411" s="302"/>
      <c r="I411" s="302"/>
      <c r="J411" s="302"/>
      <c r="K411" s="302"/>
    </row>
    <row r="412" spans="1:11" ht="20.100000000000001" customHeight="1" x14ac:dyDescent="0.25">
      <c r="A412" s="281" t="s">
        <v>190</v>
      </c>
      <c r="B412" s="277" t="s">
        <v>191</v>
      </c>
      <c r="C412" s="277" t="s">
        <v>40</v>
      </c>
      <c r="D412" s="302"/>
      <c r="E412" s="280" t="s">
        <v>40</v>
      </c>
      <c r="F412" s="277" t="s">
        <v>191</v>
      </c>
      <c r="G412" s="277" t="s">
        <v>40</v>
      </c>
      <c r="H412" s="241" t="s">
        <v>40</v>
      </c>
      <c r="I412" s="280" t="s">
        <v>40</v>
      </c>
      <c r="J412" s="277" t="s">
        <v>191</v>
      </c>
      <c r="K412" s="277" t="s">
        <v>40</v>
      </c>
    </row>
    <row r="413" spans="1:11" ht="20.100000000000001" customHeight="1" x14ac:dyDescent="0.25">
      <c r="A413" s="239" t="s">
        <v>192</v>
      </c>
      <c r="B413" s="277" t="s">
        <v>193</v>
      </c>
      <c r="C413" s="277" t="s">
        <v>40</v>
      </c>
      <c r="D413" s="302"/>
      <c r="E413" s="239" t="s">
        <v>194</v>
      </c>
      <c r="F413" s="277" t="s">
        <v>193</v>
      </c>
      <c r="G413" s="277" t="s">
        <v>40</v>
      </c>
      <c r="H413" s="302"/>
      <c r="I413" s="239" t="s">
        <v>195</v>
      </c>
      <c r="J413" s="277" t="s">
        <v>193</v>
      </c>
      <c r="K413" s="277" t="s">
        <v>40</v>
      </c>
    </row>
    <row r="414" spans="1:11" ht="20.100000000000001" customHeight="1" x14ac:dyDescent="0.25">
      <c r="A414" s="278" t="s">
        <v>40</v>
      </c>
      <c r="B414" s="277" t="s">
        <v>196</v>
      </c>
      <c r="C414" s="277" t="s">
        <v>40</v>
      </c>
      <c r="D414" s="302"/>
      <c r="E414" s="278" t="s">
        <v>40</v>
      </c>
      <c r="F414" s="277" t="s">
        <v>196</v>
      </c>
      <c r="G414" s="277" t="s">
        <v>40</v>
      </c>
      <c r="H414" s="302"/>
      <c r="I414" s="278" t="s">
        <v>40</v>
      </c>
      <c r="J414" s="277" t="s">
        <v>196</v>
      </c>
      <c r="K414" s="277" t="s">
        <v>40</v>
      </c>
    </row>
  </sheetData>
  <mergeCells count="43">
    <mergeCell ref="D313:G313"/>
    <mergeCell ref="D314:G314"/>
    <mergeCell ref="C323:G323"/>
    <mergeCell ref="D256:G256"/>
    <mergeCell ref="D257:G257"/>
    <mergeCell ref="D258:G258"/>
    <mergeCell ref="C267:G267"/>
    <mergeCell ref="D312:G312"/>
    <mergeCell ref="D195:G195"/>
    <mergeCell ref="C204:G204"/>
    <mergeCell ref="D249:G249"/>
    <mergeCell ref="C254:G254"/>
    <mergeCell ref="D255:G255"/>
    <mergeCell ref="D138:G138"/>
    <mergeCell ref="C147:G147"/>
    <mergeCell ref="D192:G192"/>
    <mergeCell ref="D193:G193"/>
    <mergeCell ref="D194:G194"/>
    <mergeCell ref="D81:G81"/>
    <mergeCell ref="D82:G82"/>
    <mergeCell ref="C91:G91"/>
    <mergeCell ref="D136:G136"/>
    <mergeCell ref="D137:G137"/>
    <mergeCell ref="D24:G24"/>
    <mergeCell ref="C33:G33"/>
    <mergeCell ref="C78:G78"/>
    <mergeCell ref="D79:G79"/>
    <mergeCell ref="D80:G80"/>
    <mergeCell ref="C20:G20"/>
    <mergeCell ref="D21:G21"/>
    <mergeCell ref="D22:G22"/>
    <mergeCell ref="D23:G23"/>
    <mergeCell ref="D6:G6"/>
    <mergeCell ref="D7:G7"/>
    <mergeCell ref="C8:G8"/>
    <mergeCell ref="C9:G9"/>
    <mergeCell ref="D10:G10"/>
    <mergeCell ref="D14:G14"/>
    <mergeCell ref="C1:G1"/>
    <mergeCell ref="C2:G2"/>
    <mergeCell ref="D3:G3"/>
    <mergeCell ref="D4:G4"/>
    <mergeCell ref="D5:G5"/>
  </mergeCells>
  <pageMargins left="0" right="0" top="0" bottom="0"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heetPr>
  <dimension ref="A1:K535"/>
  <sheetViews>
    <sheetView workbookViewId="0"/>
  </sheetViews>
  <sheetFormatPr defaultColWidth="9" defaultRowHeight="15" x14ac:dyDescent="0.25"/>
  <cols>
    <col min="1" max="1" width="11.5703125" style="154" customWidth="1"/>
    <col min="2" max="2" width="8.42578125" style="154" customWidth="1"/>
    <col min="3" max="3" width="24.7109375" style="154" customWidth="1"/>
    <col min="4" max="6" width="13.85546875" style="154" customWidth="1"/>
    <col min="7" max="7" width="14.140625" style="154" customWidth="1"/>
    <col min="8" max="8" width="5.85546875" style="154" customWidth="1"/>
    <col min="9" max="9" width="16" style="154" customWidth="1"/>
    <col min="10" max="10" width="9.42578125" style="154" customWidth="1"/>
    <col min="11" max="11" width="15.28515625" style="154" customWidth="1"/>
    <col min="12" max="16384" width="9" style="154"/>
  </cols>
  <sheetData>
    <row r="1" spans="1:11" ht="20.100000000000001" customHeight="1" x14ac:dyDescent="0.25">
      <c r="A1" s="279"/>
      <c r="B1" s="279"/>
      <c r="C1" s="1287" t="s">
        <v>0</v>
      </c>
      <c r="D1" s="1288"/>
      <c r="E1" s="1288"/>
      <c r="F1" s="1288"/>
      <c r="G1" s="1288"/>
      <c r="H1" s="279"/>
      <c r="I1" s="279"/>
      <c r="J1" s="279"/>
      <c r="K1" s="279"/>
    </row>
    <row r="2" spans="1:11" ht="24.95" customHeight="1" x14ac:dyDescent="0.25">
      <c r="A2" s="279"/>
      <c r="B2" s="279"/>
      <c r="C2" s="1289" t="s">
        <v>1</v>
      </c>
      <c r="D2" s="1290"/>
      <c r="E2" s="1290"/>
      <c r="F2" s="1290"/>
      <c r="G2" s="1290"/>
      <c r="H2" s="279"/>
      <c r="I2" s="279"/>
      <c r="J2" s="279"/>
      <c r="K2" s="279"/>
    </row>
    <row r="3" spans="1:11" ht="14.1" customHeight="1" x14ac:dyDescent="0.25">
      <c r="A3" s="279"/>
      <c r="B3" s="279"/>
      <c r="C3" s="301" t="s">
        <v>2</v>
      </c>
      <c r="D3" s="1291" t="s">
        <v>1468</v>
      </c>
      <c r="E3" s="1292"/>
      <c r="F3" s="1292"/>
      <c r="G3" s="1292"/>
      <c r="H3" s="279"/>
      <c r="I3" s="279"/>
      <c r="J3" s="279"/>
      <c r="K3" s="279"/>
    </row>
    <row r="4" spans="1:11" ht="14.1" customHeight="1" x14ac:dyDescent="0.25">
      <c r="A4" s="279"/>
      <c r="B4" s="279"/>
      <c r="C4" s="301" t="s">
        <v>4</v>
      </c>
      <c r="D4" s="1291" t="s">
        <v>1229</v>
      </c>
      <c r="E4" s="1292"/>
      <c r="F4" s="1292"/>
      <c r="G4" s="1292"/>
      <c r="H4" s="279"/>
      <c r="I4" s="279"/>
      <c r="J4" s="279"/>
      <c r="K4" s="279"/>
    </row>
    <row r="5" spans="1:11" ht="14.1" customHeight="1" x14ac:dyDescent="0.25">
      <c r="A5" s="279"/>
      <c r="B5" s="279"/>
      <c r="C5" s="301" t="s">
        <v>6</v>
      </c>
      <c r="D5" s="1291" t="s">
        <v>1467</v>
      </c>
      <c r="E5" s="1292"/>
      <c r="F5" s="1292"/>
      <c r="G5" s="1292"/>
      <c r="H5" s="279"/>
      <c r="I5" s="279"/>
      <c r="J5" s="279"/>
      <c r="K5" s="279"/>
    </row>
    <row r="6" spans="1:11" ht="14.1" customHeight="1" x14ac:dyDescent="0.25">
      <c r="A6" s="279"/>
      <c r="B6" s="279"/>
      <c r="C6" s="301" t="s">
        <v>8</v>
      </c>
      <c r="D6" s="1291" t="s">
        <v>1466</v>
      </c>
      <c r="E6" s="1292"/>
      <c r="F6" s="1292"/>
      <c r="G6" s="1292"/>
      <c r="H6" s="279"/>
      <c r="I6" s="279"/>
      <c r="J6" s="279"/>
      <c r="K6" s="279"/>
    </row>
    <row r="7" spans="1:11" ht="14.1" customHeight="1" x14ac:dyDescent="0.25">
      <c r="A7" s="279"/>
      <c r="B7" s="279"/>
      <c r="C7" s="301" t="s">
        <v>10</v>
      </c>
      <c r="D7" s="1299" t="s">
        <v>11</v>
      </c>
      <c r="E7" s="1300"/>
      <c r="F7" s="1300"/>
      <c r="G7" s="1300"/>
      <c r="H7" s="279"/>
      <c r="I7" s="279"/>
      <c r="J7" s="279"/>
      <c r="K7" s="279"/>
    </row>
    <row r="8" spans="1:11" ht="14.1" customHeight="1" x14ac:dyDescent="0.25">
      <c r="A8" s="279"/>
      <c r="B8" s="279"/>
      <c r="C8" s="1301" t="s">
        <v>12</v>
      </c>
      <c r="D8" s="1302"/>
      <c r="E8" s="1302"/>
      <c r="F8" s="1302"/>
      <c r="G8" s="1302"/>
      <c r="H8" s="279"/>
      <c r="I8" s="279"/>
      <c r="J8" s="279"/>
      <c r="K8" s="279"/>
    </row>
    <row r="9" spans="1:11" ht="93.95" customHeight="1" x14ac:dyDescent="0.25">
      <c r="A9" s="279"/>
      <c r="B9" s="279"/>
      <c r="C9" s="1303" t="s">
        <v>1465</v>
      </c>
      <c r="D9" s="1304"/>
      <c r="E9" s="1304"/>
      <c r="F9" s="1304"/>
      <c r="G9" s="1304"/>
      <c r="H9" s="279"/>
      <c r="I9" s="279"/>
      <c r="J9" s="279"/>
      <c r="K9" s="279"/>
    </row>
    <row r="10" spans="1:11" ht="203.1" customHeight="1" x14ac:dyDescent="0.25">
      <c r="A10" s="279"/>
      <c r="B10" s="279"/>
      <c r="C10" s="286" t="s">
        <v>14</v>
      </c>
      <c r="D10" s="1305" t="s">
        <v>1464</v>
      </c>
      <c r="E10" s="1306"/>
      <c r="F10" s="1306"/>
      <c r="G10" s="1306"/>
      <c r="H10" s="279"/>
      <c r="I10" s="279"/>
      <c r="J10" s="279"/>
      <c r="K10" s="279"/>
    </row>
    <row r="11" spans="1:11" ht="27.95" customHeight="1" x14ac:dyDescent="0.25">
      <c r="A11" s="279"/>
      <c r="B11" s="279"/>
      <c r="C11" s="284" t="s">
        <v>16</v>
      </c>
      <c r="D11" s="300">
        <v>2025</v>
      </c>
      <c r="E11" s="300">
        <v>2026</v>
      </c>
      <c r="F11" s="300">
        <v>2027</v>
      </c>
      <c r="G11" s="300">
        <v>2028</v>
      </c>
      <c r="H11" s="279"/>
      <c r="I11" s="279"/>
      <c r="J11" s="279"/>
      <c r="K11" s="279"/>
    </row>
    <row r="12" spans="1:11" ht="14.1" customHeight="1" x14ac:dyDescent="0.25">
      <c r="A12" s="279"/>
      <c r="B12" s="279"/>
      <c r="C12" s="299"/>
      <c r="D12" s="298" t="s">
        <v>17</v>
      </c>
      <c r="E12" s="298" t="s">
        <v>18</v>
      </c>
      <c r="F12" s="298" t="s">
        <v>18</v>
      </c>
      <c r="G12" s="298" t="s">
        <v>18</v>
      </c>
      <c r="H12" s="279"/>
      <c r="I12" s="279"/>
      <c r="J12" s="279"/>
      <c r="K12" s="279"/>
    </row>
    <row r="13" spans="1:11" ht="83.1" customHeight="1" x14ac:dyDescent="0.25">
      <c r="A13" s="279"/>
      <c r="B13" s="279"/>
      <c r="C13" s="284" t="s">
        <v>1463</v>
      </c>
      <c r="D13" s="295" t="s">
        <v>446</v>
      </c>
      <c r="E13" s="295" t="s">
        <v>446</v>
      </c>
      <c r="F13" s="295" t="s">
        <v>446</v>
      </c>
      <c r="G13" s="295" t="s">
        <v>446</v>
      </c>
      <c r="H13" s="279"/>
      <c r="I13" s="279"/>
      <c r="J13" s="279"/>
      <c r="K13" s="279"/>
    </row>
    <row r="14" spans="1:11" ht="41.1" customHeight="1" x14ac:dyDescent="0.25">
      <c r="A14" s="279"/>
      <c r="B14" s="279"/>
      <c r="C14" s="284" t="s">
        <v>1462</v>
      </c>
      <c r="D14" s="295" t="s">
        <v>565</v>
      </c>
      <c r="E14" s="295" t="s">
        <v>565</v>
      </c>
      <c r="F14" s="295" t="s">
        <v>565</v>
      </c>
      <c r="G14" s="295" t="s">
        <v>565</v>
      </c>
      <c r="H14" s="279"/>
      <c r="I14" s="279"/>
      <c r="J14" s="279"/>
      <c r="K14" s="279"/>
    </row>
    <row r="15" spans="1:11" ht="30.95" customHeight="1" x14ac:dyDescent="0.25">
      <c r="A15" s="279"/>
      <c r="B15" s="279"/>
      <c r="C15" s="284" t="s">
        <v>1461</v>
      </c>
      <c r="D15" s="295" t="s">
        <v>565</v>
      </c>
      <c r="E15" s="295" t="s">
        <v>565</v>
      </c>
      <c r="F15" s="295" t="s">
        <v>565</v>
      </c>
      <c r="G15" s="295" t="s">
        <v>565</v>
      </c>
      <c r="H15" s="279"/>
      <c r="I15" s="279"/>
      <c r="J15" s="279"/>
      <c r="K15" s="279"/>
    </row>
    <row r="16" spans="1:11" ht="30.95" customHeight="1" x14ac:dyDescent="0.25">
      <c r="A16" s="279"/>
      <c r="B16" s="279"/>
      <c r="C16" s="284" t="s">
        <v>1460</v>
      </c>
      <c r="D16" s="295" t="s">
        <v>1026</v>
      </c>
      <c r="E16" s="295" t="s">
        <v>1026</v>
      </c>
      <c r="F16" s="295" t="s">
        <v>1026</v>
      </c>
      <c r="G16" s="295" t="s">
        <v>1026</v>
      </c>
      <c r="H16" s="279"/>
      <c r="I16" s="279"/>
      <c r="J16" s="279"/>
      <c r="K16" s="279"/>
    </row>
    <row r="17" spans="1:11" ht="182.1" customHeight="1" x14ac:dyDescent="0.25">
      <c r="A17" s="279"/>
      <c r="B17" s="279"/>
      <c r="C17" s="286" t="s">
        <v>24</v>
      </c>
      <c r="D17" s="1305" t="s">
        <v>1459</v>
      </c>
      <c r="E17" s="1306"/>
      <c r="F17" s="1306"/>
      <c r="G17" s="1306"/>
      <c r="H17" s="279"/>
      <c r="I17" s="279"/>
      <c r="J17" s="279"/>
      <c r="K17" s="279"/>
    </row>
    <row r="18" spans="1:11" ht="27.95" customHeight="1" x14ac:dyDescent="0.25">
      <c r="A18" s="279"/>
      <c r="B18" s="279"/>
      <c r="C18" s="284" t="s">
        <v>26</v>
      </c>
      <c r="D18" s="300">
        <v>2025</v>
      </c>
      <c r="E18" s="300">
        <v>2026</v>
      </c>
      <c r="F18" s="300">
        <v>2027</v>
      </c>
      <c r="G18" s="300">
        <v>2028</v>
      </c>
      <c r="H18" s="279"/>
      <c r="I18" s="279"/>
      <c r="J18" s="279"/>
      <c r="K18" s="279"/>
    </row>
    <row r="19" spans="1:11" ht="14.1" customHeight="1" x14ac:dyDescent="0.25">
      <c r="A19" s="279"/>
      <c r="B19" s="279"/>
      <c r="C19" s="299"/>
      <c r="D19" s="298" t="s">
        <v>17</v>
      </c>
      <c r="E19" s="298" t="s">
        <v>18</v>
      </c>
      <c r="F19" s="298" t="s">
        <v>18</v>
      </c>
      <c r="G19" s="298" t="s">
        <v>18</v>
      </c>
      <c r="H19" s="279"/>
      <c r="I19" s="279"/>
      <c r="J19" s="279"/>
      <c r="K19" s="279"/>
    </row>
    <row r="20" spans="1:11" ht="20.100000000000001" customHeight="1" x14ac:dyDescent="0.25">
      <c r="A20" s="279"/>
      <c r="B20" s="279"/>
      <c r="C20" s="284" t="s">
        <v>1458</v>
      </c>
      <c r="D20" s="295" t="s">
        <v>446</v>
      </c>
      <c r="E20" s="295" t="s">
        <v>446</v>
      </c>
      <c r="F20" s="295" t="s">
        <v>446</v>
      </c>
      <c r="G20" s="295" t="s">
        <v>446</v>
      </c>
      <c r="H20" s="279"/>
      <c r="I20" s="279"/>
      <c r="J20" s="279"/>
      <c r="K20" s="279"/>
    </row>
    <row r="21" spans="1:11" ht="93.95" customHeight="1" x14ac:dyDescent="0.25">
      <c r="A21" s="279"/>
      <c r="B21" s="279"/>
      <c r="C21" s="284" t="s">
        <v>1457</v>
      </c>
      <c r="D21" s="295" t="s">
        <v>504</v>
      </c>
      <c r="E21" s="295" t="s">
        <v>504</v>
      </c>
      <c r="F21" s="295" t="s">
        <v>504</v>
      </c>
      <c r="G21" s="295" t="s">
        <v>504</v>
      </c>
      <c r="H21" s="279"/>
      <c r="I21" s="279"/>
      <c r="J21" s="279"/>
      <c r="K21" s="279"/>
    </row>
    <row r="22" spans="1:11" ht="30.95" customHeight="1" x14ac:dyDescent="0.25">
      <c r="A22" s="279"/>
      <c r="B22" s="279"/>
      <c r="C22" s="284" t="s">
        <v>1456</v>
      </c>
      <c r="D22" s="295" t="s">
        <v>446</v>
      </c>
      <c r="E22" s="295" t="s">
        <v>446</v>
      </c>
      <c r="F22" s="295" t="s">
        <v>446</v>
      </c>
      <c r="G22" s="295" t="s">
        <v>446</v>
      </c>
      <c r="H22" s="279"/>
      <c r="I22" s="279"/>
      <c r="J22" s="279"/>
      <c r="K22" s="279"/>
    </row>
    <row r="23" spans="1:11" ht="20.100000000000001" customHeight="1" x14ac:dyDescent="0.25">
      <c r="A23" s="279"/>
      <c r="B23" s="279"/>
      <c r="C23" s="284" t="s">
        <v>1455</v>
      </c>
      <c r="D23" s="295" t="s">
        <v>446</v>
      </c>
      <c r="E23" s="295" t="s">
        <v>446</v>
      </c>
      <c r="F23" s="295" t="s">
        <v>446</v>
      </c>
      <c r="G23" s="295" t="s">
        <v>446</v>
      </c>
      <c r="H23" s="279"/>
      <c r="I23" s="279"/>
      <c r="J23" s="279"/>
      <c r="K23" s="279"/>
    </row>
    <row r="24" spans="1:11" ht="14.1" customHeight="1" x14ac:dyDescent="0.25">
      <c r="A24" s="279"/>
      <c r="B24" s="279"/>
      <c r="C24" s="1293" t="s">
        <v>30</v>
      </c>
      <c r="D24" s="1294"/>
      <c r="E24" s="1294"/>
      <c r="F24" s="1294"/>
      <c r="G24" s="1294"/>
      <c r="H24" s="279"/>
      <c r="I24" s="279"/>
      <c r="J24" s="279"/>
      <c r="K24" s="279"/>
    </row>
    <row r="25" spans="1:11" ht="14.1" customHeight="1" x14ac:dyDescent="0.25">
      <c r="A25" s="279"/>
      <c r="B25" s="279"/>
      <c r="C25" s="297" t="s">
        <v>1396</v>
      </c>
      <c r="D25" s="1293" t="s">
        <v>1395</v>
      </c>
      <c r="E25" s="1294"/>
      <c r="F25" s="1294"/>
      <c r="G25" s="1294"/>
      <c r="H25" s="279"/>
      <c r="I25" s="279"/>
      <c r="J25" s="279"/>
      <c r="K25" s="279"/>
    </row>
    <row r="26" spans="1:11" ht="30.95" customHeight="1" x14ac:dyDescent="0.25">
      <c r="A26" s="279"/>
      <c r="B26" s="279"/>
      <c r="C26" s="296" t="s">
        <v>33</v>
      </c>
      <c r="D26" s="1295" t="s">
        <v>1454</v>
      </c>
      <c r="E26" s="1296"/>
      <c r="F26" s="1296"/>
      <c r="G26" s="1296"/>
      <c r="H26" s="279"/>
      <c r="I26" s="279"/>
      <c r="J26" s="279"/>
      <c r="K26" s="279"/>
    </row>
    <row r="27" spans="1:11" ht="30.95" customHeight="1" x14ac:dyDescent="0.25">
      <c r="A27" s="279"/>
      <c r="B27" s="279"/>
      <c r="C27" s="277" t="s">
        <v>35</v>
      </c>
      <c r="D27" s="1297" t="s">
        <v>1453</v>
      </c>
      <c r="E27" s="1298"/>
      <c r="F27" s="1298"/>
      <c r="G27" s="1298"/>
      <c r="H27" s="279"/>
      <c r="I27" s="279"/>
      <c r="J27" s="279"/>
      <c r="K27" s="279"/>
    </row>
    <row r="28" spans="1:11" ht="30.95" customHeight="1" x14ac:dyDescent="0.25">
      <c r="A28" s="279"/>
      <c r="B28" s="279"/>
      <c r="C28" s="277" t="s">
        <v>37</v>
      </c>
      <c r="D28" s="1297" t="s">
        <v>1452</v>
      </c>
      <c r="E28" s="1298"/>
      <c r="F28" s="1298"/>
      <c r="G28" s="1298"/>
      <c r="H28" s="279"/>
      <c r="I28" s="279"/>
      <c r="J28" s="279"/>
      <c r="K28" s="279"/>
    </row>
    <row r="29" spans="1:11" ht="15" customHeight="1" x14ac:dyDescent="0.25">
      <c r="A29" s="279"/>
      <c r="B29" s="279"/>
      <c r="C29" s="294"/>
      <c r="D29" s="269">
        <v>2025</v>
      </c>
      <c r="E29" s="269">
        <v>2026</v>
      </c>
      <c r="F29" s="269">
        <v>2027</v>
      </c>
      <c r="G29" s="269">
        <v>2028</v>
      </c>
      <c r="H29" s="279"/>
      <c r="I29" s="279"/>
      <c r="J29" s="279"/>
      <c r="K29" s="279"/>
    </row>
    <row r="30" spans="1:11" ht="15" customHeight="1" x14ac:dyDescent="0.25">
      <c r="A30" s="279"/>
      <c r="B30" s="279"/>
      <c r="C30" s="293"/>
      <c r="D30" s="266" t="s">
        <v>17</v>
      </c>
      <c r="E30" s="266" t="s">
        <v>18</v>
      </c>
      <c r="F30" s="266" t="s">
        <v>18</v>
      </c>
      <c r="G30" s="266" t="s">
        <v>18</v>
      </c>
      <c r="H30" s="279"/>
      <c r="I30" s="279"/>
      <c r="J30" s="279"/>
      <c r="K30" s="279"/>
    </row>
    <row r="31" spans="1:11" ht="14.1" customHeight="1" x14ac:dyDescent="0.25">
      <c r="A31" s="279"/>
      <c r="B31" s="279"/>
      <c r="C31" s="284" t="s">
        <v>39</v>
      </c>
      <c r="D31" s="295" t="s">
        <v>40</v>
      </c>
      <c r="E31" s="295" t="s">
        <v>504</v>
      </c>
      <c r="F31" s="295" t="s">
        <v>504</v>
      </c>
      <c r="G31" s="295" t="s">
        <v>504</v>
      </c>
      <c r="H31" s="279"/>
      <c r="I31" s="279"/>
      <c r="J31" s="279"/>
      <c r="K31" s="279"/>
    </row>
    <row r="32" spans="1:11" ht="14.1" customHeight="1" x14ac:dyDescent="0.25">
      <c r="A32" s="279"/>
      <c r="B32" s="279"/>
      <c r="C32" s="284" t="s">
        <v>41</v>
      </c>
      <c r="D32" s="295" t="s">
        <v>1451</v>
      </c>
      <c r="E32" s="295" t="s">
        <v>1451</v>
      </c>
      <c r="F32" s="295" t="s">
        <v>1451</v>
      </c>
      <c r="G32" s="295" t="s">
        <v>1451</v>
      </c>
      <c r="H32" s="279"/>
      <c r="I32" s="279"/>
      <c r="J32" s="279"/>
      <c r="K32" s="279"/>
    </row>
    <row r="33" spans="1:11" ht="14.1" customHeight="1" x14ac:dyDescent="0.25">
      <c r="A33" s="279"/>
      <c r="B33" s="279"/>
      <c r="C33" s="284" t="s">
        <v>45</v>
      </c>
      <c r="D33" s="295" t="s">
        <v>46</v>
      </c>
      <c r="E33" s="295" t="s">
        <v>1450</v>
      </c>
      <c r="F33" s="295" t="s">
        <v>1450</v>
      </c>
      <c r="G33" s="295" t="s">
        <v>1450</v>
      </c>
      <c r="H33" s="279"/>
      <c r="I33" s="279"/>
      <c r="J33" s="279"/>
      <c r="K33" s="279"/>
    </row>
    <row r="34" spans="1:11" ht="14.1" customHeight="1" x14ac:dyDescent="0.25">
      <c r="A34" s="279"/>
      <c r="B34" s="279"/>
      <c r="C34" s="284" t="s">
        <v>50</v>
      </c>
      <c r="D34" s="295" t="s">
        <v>40</v>
      </c>
      <c r="E34" s="295" t="s">
        <v>40</v>
      </c>
      <c r="F34" s="295" t="s">
        <v>46</v>
      </c>
      <c r="G34" s="295" t="s">
        <v>46</v>
      </c>
      <c r="H34" s="279"/>
      <c r="I34" s="279"/>
      <c r="J34" s="279"/>
      <c r="K34" s="279"/>
    </row>
    <row r="35" spans="1:11" ht="14.1" customHeight="1" x14ac:dyDescent="0.25">
      <c r="A35" s="279"/>
      <c r="B35" s="279"/>
      <c r="C35" s="284" t="s">
        <v>52</v>
      </c>
      <c r="D35" s="295" t="s">
        <v>40</v>
      </c>
      <c r="E35" s="295" t="s">
        <v>46</v>
      </c>
      <c r="F35" s="295" t="s">
        <v>46</v>
      </c>
      <c r="G35" s="295" t="s">
        <v>46</v>
      </c>
      <c r="H35" s="279"/>
      <c r="I35" s="279"/>
      <c r="J35" s="279"/>
      <c r="K35" s="279"/>
    </row>
    <row r="36" spans="1:11" ht="14.1" customHeight="1" x14ac:dyDescent="0.25">
      <c r="A36" s="279"/>
      <c r="B36" s="279"/>
      <c r="C36" s="284" t="s">
        <v>55</v>
      </c>
      <c r="D36" s="295" t="s">
        <v>40</v>
      </c>
      <c r="E36" s="295" t="s">
        <v>40</v>
      </c>
      <c r="F36" s="295" t="s">
        <v>46</v>
      </c>
      <c r="G36" s="295" t="s">
        <v>46</v>
      </c>
      <c r="H36" s="279"/>
      <c r="I36" s="279"/>
      <c r="J36" s="279"/>
      <c r="K36" s="279"/>
    </row>
    <row r="37" spans="1:11" ht="14.1" customHeight="1" x14ac:dyDescent="0.25">
      <c r="A37" s="279"/>
      <c r="B37" s="279"/>
      <c r="C37" s="1307" t="s">
        <v>58</v>
      </c>
      <c r="D37" s="1308"/>
      <c r="E37" s="1308"/>
      <c r="F37" s="1308"/>
      <c r="G37" s="1308"/>
      <c r="H37" s="279"/>
      <c r="I37" s="279"/>
      <c r="J37" s="279"/>
      <c r="K37" s="279"/>
    </row>
    <row r="38" spans="1:11" ht="14.1" customHeight="1" x14ac:dyDescent="0.25">
      <c r="A38" s="279"/>
      <c r="B38" s="279"/>
      <c r="C38" s="294"/>
      <c r="D38" s="269">
        <v>2025</v>
      </c>
      <c r="E38" s="269">
        <v>2026</v>
      </c>
      <c r="F38" s="269">
        <v>2027</v>
      </c>
      <c r="G38" s="269">
        <v>2028</v>
      </c>
      <c r="H38" s="279"/>
      <c r="I38" s="279"/>
      <c r="J38" s="279"/>
      <c r="K38" s="279"/>
    </row>
    <row r="39" spans="1:11" ht="14.1" customHeight="1" x14ac:dyDescent="0.25">
      <c r="A39" s="279"/>
      <c r="B39" s="279"/>
      <c r="C39" s="293"/>
      <c r="D39" s="266" t="s">
        <v>17</v>
      </c>
      <c r="E39" s="266" t="s">
        <v>18</v>
      </c>
      <c r="F39" s="266" t="s">
        <v>18</v>
      </c>
      <c r="G39" s="266" t="s">
        <v>18</v>
      </c>
      <c r="H39" s="279"/>
      <c r="I39" s="279"/>
      <c r="J39" s="279"/>
      <c r="K39" s="279"/>
    </row>
    <row r="40" spans="1:11" ht="14.1" customHeight="1" x14ac:dyDescent="0.25">
      <c r="A40" s="279"/>
      <c r="B40" s="279"/>
      <c r="C40" s="292" t="s">
        <v>59</v>
      </c>
      <c r="D40" s="289">
        <v>0</v>
      </c>
      <c r="E40" s="289">
        <v>0</v>
      </c>
      <c r="F40" s="289">
        <v>0</v>
      </c>
      <c r="G40" s="289">
        <v>0</v>
      </c>
      <c r="H40" s="279"/>
      <c r="I40" s="279"/>
      <c r="J40" s="279"/>
      <c r="K40" s="279"/>
    </row>
    <row r="41" spans="1:11" ht="14.1" customHeight="1" x14ac:dyDescent="0.25">
      <c r="A41" s="279"/>
      <c r="B41" s="279"/>
      <c r="C41" s="292" t="s">
        <v>60</v>
      </c>
      <c r="D41" s="289">
        <v>0</v>
      </c>
      <c r="E41" s="289">
        <v>0</v>
      </c>
      <c r="F41" s="289">
        <v>0</v>
      </c>
      <c r="G41" s="289">
        <v>0</v>
      </c>
      <c r="H41" s="279"/>
      <c r="I41" s="279"/>
      <c r="J41" s="279"/>
      <c r="K41" s="279"/>
    </row>
    <row r="42" spans="1:11" ht="14.1" customHeight="1" x14ac:dyDescent="0.25">
      <c r="A42" s="279"/>
      <c r="B42" s="279"/>
      <c r="C42" s="292" t="s">
        <v>61</v>
      </c>
      <c r="D42" s="289">
        <v>0</v>
      </c>
      <c r="E42" s="289">
        <v>0</v>
      </c>
      <c r="F42" s="289">
        <v>0</v>
      </c>
      <c r="G42" s="289">
        <v>0</v>
      </c>
      <c r="H42" s="279"/>
      <c r="I42" s="279"/>
      <c r="J42" s="279"/>
      <c r="K42" s="279"/>
    </row>
    <row r="43" spans="1:11" ht="14.1" customHeight="1" x14ac:dyDescent="0.25">
      <c r="A43" s="279"/>
      <c r="B43" s="279"/>
      <c r="C43" s="292" t="s">
        <v>62</v>
      </c>
      <c r="D43" s="289">
        <v>0</v>
      </c>
      <c r="E43" s="289">
        <v>0</v>
      </c>
      <c r="F43" s="289">
        <v>0</v>
      </c>
      <c r="G43" s="289">
        <v>0</v>
      </c>
      <c r="H43" s="279"/>
      <c r="I43" s="279"/>
      <c r="J43" s="279"/>
      <c r="K43" s="279"/>
    </row>
    <row r="44" spans="1:11" ht="14.1" customHeight="1" x14ac:dyDescent="0.25">
      <c r="A44" s="279"/>
      <c r="B44" s="279"/>
      <c r="C44" s="292" t="s">
        <v>60</v>
      </c>
      <c r="D44" s="289">
        <v>0</v>
      </c>
      <c r="E44" s="289">
        <v>0</v>
      </c>
      <c r="F44" s="289">
        <v>0</v>
      </c>
      <c r="G44" s="289">
        <v>0</v>
      </c>
      <c r="H44" s="279"/>
      <c r="I44" s="279"/>
      <c r="J44" s="279"/>
      <c r="K44" s="279"/>
    </row>
    <row r="45" spans="1:11" ht="14.1" customHeight="1" x14ac:dyDescent="0.25">
      <c r="A45" s="279"/>
      <c r="B45" s="279"/>
      <c r="C45" s="292" t="s">
        <v>61</v>
      </c>
      <c r="D45" s="289">
        <v>0</v>
      </c>
      <c r="E45" s="289">
        <v>0</v>
      </c>
      <c r="F45" s="289">
        <v>0</v>
      </c>
      <c r="G45" s="289">
        <v>0</v>
      </c>
      <c r="H45" s="279"/>
      <c r="I45" s="279"/>
      <c r="J45" s="279"/>
      <c r="K45" s="279"/>
    </row>
    <row r="46" spans="1:11" ht="14.1" customHeight="1" x14ac:dyDescent="0.25">
      <c r="A46" s="279"/>
      <c r="B46" s="279"/>
      <c r="C46" s="292" t="s">
        <v>63</v>
      </c>
      <c r="D46" s="289">
        <v>0</v>
      </c>
      <c r="E46" s="289">
        <v>45900000</v>
      </c>
      <c r="F46" s="289">
        <v>45900000</v>
      </c>
      <c r="G46" s="289">
        <v>45900000</v>
      </c>
      <c r="H46" s="279"/>
      <c r="I46" s="279"/>
      <c r="J46" s="279"/>
      <c r="K46" s="279"/>
    </row>
    <row r="47" spans="1:11" ht="14.1" customHeight="1" x14ac:dyDescent="0.25">
      <c r="A47" s="279"/>
      <c r="B47" s="279"/>
      <c r="C47" s="292" t="s">
        <v>60</v>
      </c>
      <c r="D47" s="289">
        <v>0</v>
      </c>
      <c r="E47" s="289">
        <v>45900000</v>
      </c>
      <c r="F47" s="289">
        <v>45900000</v>
      </c>
      <c r="G47" s="289">
        <v>45900000</v>
      </c>
      <c r="H47" s="279"/>
      <c r="I47" s="279"/>
      <c r="J47" s="279"/>
      <c r="K47" s="279"/>
    </row>
    <row r="48" spans="1:11" ht="14.1" customHeight="1" x14ac:dyDescent="0.25">
      <c r="A48" s="279"/>
      <c r="B48" s="279"/>
      <c r="C48" s="292" t="s">
        <v>61</v>
      </c>
      <c r="D48" s="289">
        <v>0</v>
      </c>
      <c r="E48" s="289">
        <v>0</v>
      </c>
      <c r="F48" s="289">
        <v>0</v>
      </c>
      <c r="G48" s="289">
        <v>0</v>
      </c>
      <c r="H48" s="279"/>
      <c r="I48" s="279"/>
      <c r="J48" s="279"/>
      <c r="K48" s="279"/>
    </row>
    <row r="49" spans="1:11" ht="14.1" customHeight="1" x14ac:dyDescent="0.25">
      <c r="A49" s="279"/>
      <c r="B49" s="279"/>
      <c r="C49" s="292" t="s">
        <v>64</v>
      </c>
      <c r="D49" s="289">
        <v>0</v>
      </c>
      <c r="E49" s="289">
        <v>0</v>
      </c>
      <c r="F49" s="289">
        <v>0</v>
      </c>
      <c r="G49" s="289">
        <v>0</v>
      </c>
      <c r="H49" s="279"/>
      <c r="I49" s="279"/>
      <c r="J49" s="279"/>
      <c r="K49" s="279"/>
    </row>
    <row r="50" spans="1:11" ht="14.1" customHeight="1" x14ac:dyDescent="0.25">
      <c r="A50" s="279"/>
      <c r="B50" s="279"/>
      <c r="C50" s="292" t="s">
        <v>60</v>
      </c>
      <c r="D50" s="289">
        <v>0</v>
      </c>
      <c r="E50" s="289">
        <v>0</v>
      </c>
      <c r="F50" s="289">
        <v>0</v>
      </c>
      <c r="G50" s="289">
        <v>0</v>
      </c>
      <c r="H50" s="279"/>
      <c r="I50" s="279"/>
      <c r="J50" s="279"/>
      <c r="K50" s="279"/>
    </row>
    <row r="51" spans="1:11" ht="14.1" customHeight="1" x14ac:dyDescent="0.25">
      <c r="A51" s="279"/>
      <c r="B51" s="279"/>
      <c r="C51" s="292" t="s">
        <v>61</v>
      </c>
      <c r="D51" s="289">
        <v>0</v>
      </c>
      <c r="E51" s="289">
        <v>0</v>
      </c>
      <c r="F51" s="289">
        <v>0</v>
      </c>
      <c r="G51" s="289">
        <v>0</v>
      </c>
      <c r="H51" s="279"/>
      <c r="I51" s="279"/>
      <c r="J51" s="279"/>
      <c r="K51" s="279"/>
    </row>
    <row r="52" spans="1:11" ht="14.1" customHeight="1" x14ac:dyDescent="0.25">
      <c r="A52" s="279"/>
      <c r="B52" s="279"/>
      <c r="C52" s="292" t="s">
        <v>65</v>
      </c>
      <c r="D52" s="289">
        <v>0</v>
      </c>
      <c r="E52" s="289">
        <v>0</v>
      </c>
      <c r="F52" s="289">
        <v>0</v>
      </c>
      <c r="G52" s="289">
        <v>0</v>
      </c>
      <c r="H52" s="279"/>
      <c r="I52" s="279"/>
      <c r="J52" s="279"/>
      <c r="K52" s="279"/>
    </row>
    <row r="53" spans="1:11" ht="14.1" customHeight="1" x14ac:dyDescent="0.25">
      <c r="A53" s="279"/>
      <c r="B53" s="279"/>
      <c r="C53" s="292" t="s">
        <v>60</v>
      </c>
      <c r="D53" s="289">
        <v>0</v>
      </c>
      <c r="E53" s="289">
        <v>0</v>
      </c>
      <c r="F53" s="289">
        <v>0</v>
      </c>
      <c r="G53" s="289">
        <v>0</v>
      </c>
      <c r="H53" s="279"/>
      <c r="I53" s="279"/>
      <c r="J53" s="279"/>
      <c r="K53" s="279"/>
    </row>
    <row r="54" spans="1:11" ht="14.1" customHeight="1" x14ac:dyDescent="0.25">
      <c r="A54" s="279"/>
      <c r="B54" s="279"/>
      <c r="C54" s="292" t="s">
        <v>61</v>
      </c>
      <c r="D54" s="289">
        <v>0</v>
      </c>
      <c r="E54" s="289">
        <v>0</v>
      </c>
      <c r="F54" s="289">
        <v>0</v>
      </c>
      <c r="G54" s="289">
        <v>0</v>
      </c>
      <c r="H54" s="279"/>
      <c r="I54" s="279"/>
      <c r="J54" s="279"/>
      <c r="K54" s="279"/>
    </row>
    <row r="55" spans="1:11" ht="14.1" customHeight="1" x14ac:dyDescent="0.25">
      <c r="A55" s="279"/>
      <c r="B55" s="279"/>
      <c r="C55" s="292" t="s">
        <v>66</v>
      </c>
      <c r="D55" s="289">
        <v>0</v>
      </c>
      <c r="E55" s="289">
        <v>600000</v>
      </c>
      <c r="F55" s="289">
        <v>600000</v>
      </c>
      <c r="G55" s="289">
        <v>600000</v>
      </c>
      <c r="H55" s="279"/>
      <c r="I55" s="279"/>
      <c r="J55" s="279"/>
      <c r="K55" s="279"/>
    </row>
    <row r="56" spans="1:11" ht="14.1" customHeight="1" x14ac:dyDescent="0.25">
      <c r="A56" s="279"/>
      <c r="B56" s="279"/>
      <c r="C56" s="292" t="s">
        <v>60</v>
      </c>
      <c r="D56" s="289">
        <v>0</v>
      </c>
      <c r="E56" s="289">
        <v>600000</v>
      </c>
      <c r="F56" s="289">
        <v>600000</v>
      </c>
      <c r="G56" s="289">
        <v>600000</v>
      </c>
      <c r="H56" s="279"/>
      <c r="I56" s="279"/>
      <c r="J56" s="279"/>
      <c r="K56" s="279"/>
    </row>
    <row r="57" spans="1:11" ht="14.1" customHeight="1" x14ac:dyDescent="0.25">
      <c r="A57" s="279"/>
      <c r="B57" s="279"/>
      <c r="C57" s="292" t="s">
        <v>61</v>
      </c>
      <c r="D57" s="289">
        <v>0</v>
      </c>
      <c r="E57" s="289">
        <v>0</v>
      </c>
      <c r="F57" s="289">
        <v>0</v>
      </c>
      <c r="G57" s="289">
        <v>0</v>
      </c>
      <c r="H57" s="279"/>
      <c r="I57" s="279"/>
      <c r="J57" s="279"/>
      <c r="K57" s="279"/>
    </row>
    <row r="58" spans="1:11" ht="14.1" customHeight="1" x14ac:dyDescent="0.25">
      <c r="A58" s="279"/>
      <c r="B58" s="279"/>
      <c r="C58" s="292" t="s">
        <v>67</v>
      </c>
      <c r="D58" s="289">
        <v>0</v>
      </c>
      <c r="E58" s="289">
        <v>0</v>
      </c>
      <c r="F58" s="289">
        <v>0</v>
      </c>
      <c r="G58" s="289">
        <v>0</v>
      </c>
      <c r="H58" s="279"/>
      <c r="I58" s="279"/>
      <c r="J58" s="279"/>
      <c r="K58" s="279"/>
    </row>
    <row r="59" spans="1:11" ht="14.1" customHeight="1" x14ac:dyDescent="0.25">
      <c r="A59" s="279"/>
      <c r="B59" s="279"/>
      <c r="C59" s="292" t="s">
        <v>60</v>
      </c>
      <c r="D59" s="289">
        <v>0</v>
      </c>
      <c r="E59" s="289">
        <v>0</v>
      </c>
      <c r="F59" s="289">
        <v>0</v>
      </c>
      <c r="G59" s="289">
        <v>0</v>
      </c>
      <c r="H59" s="279"/>
      <c r="I59" s="279"/>
      <c r="J59" s="279"/>
      <c r="K59" s="279"/>
    </row>
    <row r="60" spans="1:11" ht="14.1" customHeight="1" x14ac:dyDescent="0.25">
      <c r="A60" s="279"/>
      <c r="B60" s="279"/>
      <c r="C60" s="292" t="s">
        <v>61</v>
      </c>
      <c r="D60" s="289">
        <v>0</v>
      </c>
      <c r="E60" s="289">
        <v>0</v>
      </c>
      <c r="F60" s="289">
        <v>0</v>
      </c>
      <c r="G60" s="289">
        <v>0</v>
      </c>
      <c r="H60" s="279"/>
      <c r="I60" s="279"/>
      <c r="J60" s="279"/>
      <c r="K60" s="279"/>
    </row>
    <row r="61" spans="1:11" ht="14.1" customHeight="1" x14ac:dyDescent="0.25">
      <c r="A61" s="279"/>
      <c r="B61" s="279"/>
      <c r="C61" s="292" t="s">
        <v>68</v>
      </c>
      <c r="D61" s="289">
        <v>0</v>
      </c>
      <c r="E61" s="289">
        <v>0</v>
      </c>
      <c r="F61" s="289">
        <v>0</v>
      </c>
      <c r="G61" s="289">
        <v>0</v>
      </c>
      <c r="H61" s="279"/>
      <c r="I61" s="279"/>
      <c r="J61" s="279"/>
      <c r="K61" s="279"/>
    </row>
    <row r="62" spans="1:11" ht="14.1" customHeight="1" x14ac:dyDescent="0.25">
      <c r="A62" s="279"/>
      <c r="B62" s="279"/>
      <c r="C62" s="292" t="s">
        <v>60</v>
      </c>
      <c r="D62" s="289">
        <v>0</v>
      </c>
      <c r="E62" s="289">
        <v>0</v>
      </c>
      <c r="F62" s="289">
        <v>0</v>
      </c>
      <c r="G62" s="289">
        <v>0</v>
      </c>
      <c r="H62" s="279"/>
      <c r="I62" s="279"/>
      <c r="J62" s="279"/>
      <c r="K62" s="279"/>
    </row>
    <row r="63" spans="1:11" ht="14.1" customHeight="1" x14ac:dyDescent="0.25">
      <c r="A63" s="279"/>
      <c r="B63" s="279"/>
      <c r="C63" s="292" t="s">
        <v>69</v>
      </c>
      <c r="D63" s="289">
        <v>0</v>
      </c>
      <c r="E63" s="289">
        <v>0</v>
      </c>
      <c r="F63" s="289">
        <v>0</v>
      </c>
      <c r="G63" s="289">
        <v>0</v>
      </c>
      <c r="H63" s="279"/>
      <c r="I63" s="279"/>
      <c r="J63" s="279"/>
      <c r="K63" s="279"/>
    </row>
    <row r="64" spans="1:11" ht="14.1" customHeight="1" x14ac:dyDescent="0.25">
      <c r="A64" s="279"/>
      <c r="B64" s="279"/>
      <c r="C64" s="292" t="s">
        <v>70</v>
      </c>
      <c r="D64" s="289">
        <v>0</v>
      </c>
      <c r="E64" s="289">
        <v>0</v>
      </c>
      <c r="F64" s="289">
        <v>0</v>
      </c>
      <c r="G64" s="289">
        <v>0</v>
      </c>
      <c r="H64" s="279"/>
      <c r="I64" s="279"/>
      <c r="J64" s="279"/>
      <c r="K64" s="279"/>
    </row>
    <row r="65" spans="1:11" ht="14.1" customHeight="1" x14ac:dyDescent="0.25">
      <c r="A65" s="279"/>
      <c r="B65" s="279"/>
      <c r="C65" s="292" t="s">
        <v>71</v>
      </c>
      <c r="D65" s="289">
        <v>0</v>
      </c>
      <c r="E65" s="289">
        <v>0</v>
      </c>
      <c r="F65" s="289">
        <v>0</v>
      </c>
      <c r="G65" s="289">
        <v>0</v>
      </c>
      <c r="H65" s="279"/>
      <c r="I65" s="279"/>
      <c r="J65" s="279"/>
      <c r="K65" s="279"/>
    </row>
    <row r="66" spans="1:11" ht="14.1" customHeight="1" x14ac:dyDescent="0.25">
      <c r="A66" s="279"/>
      <c r="B66" s="279"/>
      <c r="C66" s="292" t="s">
        <v>72</v>
      </c>
      <c r="D66" s="289">
        <v>0</v>
      </c>
      <c r="E66" s="289">
        <v>0</v>
      </c>
      <c r="F66" s="289">
        <v>0</v>
      </c>
      <c r="G66" s="289">
        <v>0</v>
      </c>
      <c r="H66" s="279"/>
      <c r="I66" s="279"/>
      <c r="J66" s="279"/>
      <c r="K66" s="279"/>
    </row>
    <row r="67" spans="1:11" ht="14.1" customHeight="1" x14ac:dyDescent="0.25">
      <c r="A67" s="279"/>
      <c r="B67" s="279"/>
      <c r="C67" s="292" t="s">
        <v>73</v>
      </c>
      <c r="D67" s="289">
        <v>0</v>
      </c>
      <c r="E67" s="289">
        <v>0</v>
      </c>
      <c r="F67" s="289">
        <v>0</v>
      </c>
      <c r="G67" s="289">
        <v>0</v>
      </c>
      <c r="H67" s="279"/>
      <c r="I67" s="279"/>
      <c r="J67" s="279"/>
      <c r="K67" s="279"/>
    </row>
    <row r="68" spans="1:11" ht="14.1" customHeight="1" x14ac:dyDescent="0.25">
      <c r="A68" s="279"/>
      <c r="B68" s="279"/>
      <c r="C68" s="292" t="s">
        <v>60</v>
      </c>
      <c r="D68" s="289">
        <v>0</v>
      </c>
      <c r="E68" s="289">
        <v>0</v>
      </c>
      <c r="F68" s="289">
        <v>0</v>
      </c>
      <c r="G68" s="289">
        <v>0</v>
      </c>
      <c r="H68" s="279"/>
      <c r="I68" s="279"/>
      <c r="J68" s="279"/>
      <c r="K68" s="279"/>
    </row>
    <row r="69" spans="1:11" ht="14.1" customHeight="1" x14ac:dyDescent="0.25">
      <c r="A69" s="279"/>
      <c r="B69" s="279"/>
      <c r="C69" s="292" t="s">
        <v>69</v>
      </c>
      <c r="D69" s="289">
        <v>0</v>
      </c>
      <c r="E69" s="289">
        <v>0</v>
      </c>
      <c r="F69" s="289">
        <v>0</v>
      </c>
      <c r="G69" s="289">
        <v>0</v>
      </c>
      <c r="H69" s="279"/>
      <c r="I69" s="279"/>
      <c r="J69" s="279"/>
      <c r="K69" s="279"/>
    </row>
    <row r="70" spans="1:11" ht="14.1" customHeight="1" x14ac:dyDescent="0.25">
      <c r="A70" s="279"/>
      <c r="B70" s="279"/>
      <c r="C70" s="292" t="s">
        <v>70</v>
      </c>
      <c r="D70" s="289">
        <v>0</v>
      </c>
      <c r="E70" s="289">
        <v>0</v>
      </c>
      <c r="F70" s="289">
        <v>0</v>
      </c>
      <c r="G70" s="289">
        <v>0</v>
      </c>
      <c r="H70" s="279"/>
      <c r="I70" s="279"/>
      <c r="J70" s="279"/>
      <c r="K70" s="279"/>
    </row>
    <row r="71" spans="1:11" ht="14.1" customHeight="1" x14ac:dyDescent="0.25">
      <c r="A71" s="279"/>
      <c r="B71" s="279"/>
      <c r="C71" s="292" t="s">
        <v>71</v>
      </c>
      <c r="D71" s="289">
        <v>0</v>
      </c>
      <c r="E71" s="289">
        <v>0</v>
      </c>
      <c r="F71" s="289">
        <v>0</v>
      </c>
      <c r="G71" s="289">
        <v>0</v>
      </c>
      <c r="H71" s="279"/>
      <c r="I71" s="279"/>
      <c r="J71" s="279"/>
      <c r="K71" s="279"/>
    </row>
    <row r="72" spans="1:11" ht="14.1" customHeight="1" x14ac:dyDescent="0.25">
      <c r="A72" s="279"/>
      <c r="B72" s="279"/>
      <c r="C72" s="292" t="s">
        <v>72</v>
      </c>
      <c r="D72" s="289">
        <v>0</v>
      </c>
      <c r="E72" s="289">
        <v>0</v>
      </c>
      <c r="F72" s="289">
        <v>0</v>
      </c>
      <c r="G72" s="289">
        <v>0</v>
      </c>
      <c r="H72" s="279"/>
      <c r="I72" s="279"/>
      <c r="J72" s="279"/>
      <c r="K72" s="279"/>
    </row>
    <row r="73" spans="1:11" ht="14.1" customHeight="1" x14ac:dyDescent="0.25">
      <c r="A73" s="279"/>
      <c r="B73" s="279"/>
      <c r="C73" s="292" t="s">
        <v>74</v>
      </c>
      <c r="D73" s="289">
        <v>0</v>
      </c>
      <c r="E73" s="289">
        <v>0</v>
      </c>
      <c r="F73" s="289">
        <v>0</v>
      </c>
      <c r="G73" s="289">
        <v>0</v>
      </c>
      <c r="H73" s="279"/>
      <c r="I73" s="279"/>
      <c r="J73" s="279"/>
      <c r="K73" s="279"/>
    </row>
    <row r="74" spans="1:11" ht="14.1" customHeight="1" x14ac:dyDescent="0.25">
      <c r="A74" s="279"/>
      <c r="B74" s="279"/>
      <c r="C74" s="292" t="s">
        <v>60</v>
      </c>
      <c r="D74" s="289">
        <v>0</v>
      </c>
      <c r="E74" s="289">
        <v>0</v>
      </c>
      <c r="F74" s="289">
        <v>0</v>
      </c>
      <c r="G74" s="289">
        <v>0</v>
      </c>
      <c r="H74" s="279"/>
      <c r="I74" s="279"/>
      <c r="J74" s="279"/>
      <c r="K74" s="279"/>
    </row>
    <row r="75" spans="1:11" ht="14.1" customHeight="1" x14ac:dyDescent="0.25">
      <c r="A75" s="279"/>
      <c r="B75" s="279"/>
      <c r="C75" s="292" t="s">
        <v>69</v>
      </c>
      <c r="D75" s="289">
        <v>0</v>
      </c>
      <c r="E75" s="289">
        <v>0</v>
      </c>
      <c r="F75" s="289">
        <v>0</v>
      </c>
      <c r="G75" s="289">
        <v>0</v>
      </c>
      <c r="H75" s="279"/>
      <c r="I75" s="279"/>
      <c r="J75" s="279"/>
      <c r="K75" s="279"/>
    </row>
    <row r="76" spans="1:11" ht="14.1" customHeight="1" x14ac:dyDescent="0.25">
      <c r="A76" s="279"/>
      <c r="B76" s="279"/>
      <c r="C76" s="292" t="s">
        <v>70</v>
      </c>
      <c r="D76" s="289">
        <v>0</v>
      </c>
      <c r="E76" s="289">
        <v>0</v>
      </c>
      <c r="F76" s="289">
        <v>0</v>
      </c>
      <c r="G76" s="289">
        <v>0</v>
      </c>
      <c r="H76" s="279"/>
      <c r="I76" s="279"/>
      <c r="J76" s="279"/>
      <c r="K76" s="279"/>
    </row>
    <row r="77" spans="1:11" ht="14.1" customHeight="1" x14ac:dyDescent="0.25">
      <c r="A77" s="279"/>
      <c r="B77" s="279"/>
      <c r="C77" s="292" t="s">
        <v>71</v>
      </c>
      <c r="D77" s="289">
        <v>0</v>
      </c>
      <c r="E77" s="289">
        <v>0</v>
      </c>
      <c r="F77" s="289">
        <v>0</v>
      </c>
      <c r="G77" s="289">
        <v>0</v>
      </c>
      <c r="H77" s="279"/>
      <c r="I77" s="279"/>
      <c r="J77" s="279"/>
      <c r="K77" s="279"/>
    </row>
    <row r="78" spans="1:11" ht="14.1" customHeight="1" x14ac:dyDescent="0.25">
      <c r="A78" s="279"/>
      <c r="B78" s="279"/>
      <c r="C78" s="292" t="s">
        <v>72</v>
      </c>
      <c r="D78" s="289">
        <v>0</v>
      </c>
      <c r="E78" s="289">
        <v>0</v>
      </c>
      <c r="F78" s="289">
        <v>0</v>
      </c>
      <c r="G78" s="289">
        <v>0</v>
      </c>
      <c r="H78" s="279"/>
      <c r="I78" s="279"/>
      <c r="J78" s="279"/>
      <c r="K78" s="279"/>
    </row>
    <row r="79" spans="1:11" ht="14.1" customHeight="1" x14ac:dyDescent="0.25">
      <c r="A79" s="279"/>
      <c r="B79" s="279"/>
      <c r="C79" s="292" t="s">
        <v>75</v>
      </c>
      <c r="D79" s="289">
        <v>0</v>
      </c>
      <c r="E79" s="289">
        <v>0</v>
      </c>
      <c r="F79" s="289">
        <v>0</v>
      </c>
      <c r="G79" s="289">
        <v>0</v>
      </c>
      <c r="H79" s="279"/>
      <c r="I79" s="279"/>
      <c r="J79" s="279"/>
      <c r="K79" s="279"/>
    </row>
    <row r="80" spans="1:11" ht="14.1" customHeight="1" x14ac:dyDescent="0.25">
      <c r="A80" s="279"/>
      <c r="B80" s="279"/>
      <c r="C80" s="292" t="s">
        <v>76</v>
      </c>
      <c r="D80" s="289">
        <v>0</v>
      </c>
      <c r="E80" s="289">
        <v>0</v>
      </c>
      <c r="F80" s="289">
        <v>0</v>
      </c>
      <c r="G80" s="289">
        <v>0</v>
      </c>
      <c r="H80" s="279"/>
      <c r="I80" s="279"/>
      <c r="J80" s="279"/>
      <c r="K80" s="279"/>
    </row>
    <row r="81" spans="1:11" ht="14.1" customHeight="1" x14ac:dyDescent="0.25">
      <c r="A81" s="279"/>
      <c r="B81" s="279"/>
      <c r="C81" s="290" t="s">
        <v>77</v>
      </c>
      <c r="D81" s="289">
        <v>0</v>
      </c>
      <c r="E81" s="289">
        <v>46500000</v>
      </c>
      <c r="F81" s="289">
        <v>46500000</v>
      </c>
      <c r="G81" s="289">
        <v>46500000</v>
      </c>
      <c r="H81" s="279"/>
      <c r="I81" s="279"/>
      <c r="J81" s="279"/>
      <c r="K81" s="279"/>
    </row>
    <row r="82" spans="1:11" ht="14.1" customHeight="1" x14ac:dyDescent="0.25">
      <c r="A82" s="279"/>
      <c r="B82" s="279"/>
      <c r="C82" s="296" t="s">
        <v>33</v>
      </c>
      <c r="D82" s="1295" t="s">
        <v>1449</v>
      </c>
      <c r="E82" s="1296"/>
      <c r="F82" s="1296"/>
      <c r="G82" s="1296"/>
      <c r="H82" s="279"/>
      <c r="I82" s="279"/>
      <c r="J82" s="279"/>
      <c r="K82" s="279"/>
    </row>
    <row r="83" spans="1:11" ht="14.1" customHeight="1" x14ac:dyDescent="0.25">
      <c r="A83" s="279"/>
      <c r="B83" s="279"/>
      <c r="C83" s="277" t="s">
        <v>35</v>
      </c>
      <c r="D83" s="1297" t="s">
        <v>1448</v>
      </c>
      <c r="E83" s="1298"/>
      <c r="F83" s="1298"/>
      <c r="G83" s="1298"/>
      <c r="H83" s="279"/>
      <c r="I83" s="279"/>
      <c r="J83" s="279"/>
      <c r="K83" s="279"/>
    </row>
    <row r="84" spans="1:11" ht="14.1" customHeight="1" x14ac:dyDescent="0.25">
      <c r="A84" s="279"/>
      <c r="B84" s="279"/>
      <c r="C84" s="277" t="s">
        <v>37</v>
      </c>
      <c r="D84" s="1297" t="s">
        <v>1447</v>
      </c>
      <c r="E84" s="1298"/>
      <c r="F84" s="1298"/>
      <c r="G84" s="1298"/>
      <c r="H84" s="279"/>
      <c r="I84" s="279"/>
      <c r="J84" s="279"/>
      <c r="K84" s="279"/>
    </row>
    <row r="85" spans="1:11" ht="15" customHeight="1" x14ac:dyDescent="0.25">
      <c r="A85" s="279"/>
      <c r="B85" s="279"/>
      <c r="C85" s="294"/>
      <c r="D85" s="269">
        <v>2025</v>
      </c>
      <c r="E85" s="269">
        <v>2026</v>
      </c>
      <c r="F85" s="269">
        <v>2027</v>
      </c>
      <c r="G85" s="269">
        <v>2028</v>
      </c>
      <c r="H85" s="279"/>
      <c r="I85" s="279"/>
      <c r="J85" s="279"/>
      <c r="K85" s="279"/>
    </row>
    <row r="86" spans="1:11" ht="15" customHeight="1" x14ac:dyDescent="0.25">
      <c r="A86" s="279"/>
      <c r="B86" s="279"/>
      <c r="C86" s="293"/>
      <c r="D86" s="266" t="s">
        <v>17</v>
      </c>
      <c r="E86" s="266" t="s">
        <v>18</v>
      </c>
      <c r="F86" s="266" t="s">
        <v>18</v>
      </c>
      <c r="G86" s="266" t="s">
        <v>18</v>
      </c>
      <c r="H86" s="279"/>
      <c r="I86" s="279"/>
      <c r="J86" s="279"/>
      <c r="K86" s="279"/>
    </row>
    <row r="87" spans="1:11" ht="14.1" customHeight="1" x14ac:dyDescent="0.25">
      <c r="A87" s="279"/>
      <c r="B87" s="279"/>
      <c r="C87" s="284" t="s">
        <v>39</v>
      </c>
      <c r="D87" s="295" t="s">
        <v>40</v>
      </c>
      <c r="E87" s="295" t="s">
        <v>164</v>
      </c>
      <c r="F87" s="295" t="s">
        <v>164</v>
      </c>
      <c r="G87" s="295" t="s">
        <v>164</v>
      </c>
      <c r="H87" s="279"/>
      <c r="I87" s="279"/>
      <c r="J87" s="279"/>
      <c r="K87" s="279"/>
    </row>
    <row r="88" spans="1:11" ht="14.1" customHeight="1" x14ac:dyDescent="0.25">
      <c r="A88" s="279"/>
      <c r="B88" s="279"/>
      <c r="C88" s="284" t="s">
        <v>41</v>
      </c>
      <c r="D88" s="295" t="s">
        <v>502</v>
      </c>
      <c r="E88" s="295" t="s">
        <v>502</v>
      </c>
      <c r="F88" s="295" t="s">
        <v>502</v>
      </c>
      <c r="G88" s="295" t="s">
        <v>502</v>
      </c>
      <c r="H88" s="279"/>
      <c r="I88" s="279"/>
      <c r="J88" s="279"/>
      <c r="K88" s="279"/>
    </row>
    <row r="89" spans="1:11" ht="14.1" customHeight="1" x14ac:dyDescent="0.25">
      <c r="A89" s="279"/>
      <c r="B89" s="279"/>
      <c r="C89" s="284" t="s">
        <v>45</v>
      </c>
      <c r="D89" s="295" t="s">
        <v>46</v>
      </c>
      <c r="E89" s="295" t="s">
        <v>88</v>
      </c>
      <c r="F89" s="295" t="s">
        <v>88</v>
      </c>
      <c r="G89" s="295" t="s">
        <v>88</v>
      </c>
      <c r="H89" s="279"/>
      <c r="I89" s="279"/>
      <c r="J89" s="279"/>
      <c r="K89" s="279"/>
    </row>
    <row r="90" spans="1:11" ht="14.1" customHeight="1" x14ac:dyDescent="0.25">
      <c r="A90" s="279"/>
      <c r="B90" s="279"/>
      <c r="C90" s="284" t="s">
        <v>50</v>
      </c>
      <c r="D90" s="295" t="s">
        <v>40</v>
      </c>
      <c r="E90" s="295" t="s">
        <v>40</v>
      </c>
      <c r="F90" s="295" t="s">
        <v>46</v>
      </c>
      <c r="G90" s="295" t="s">
        <v>46</v>
      </c>
      <c r="H90" s="279"/>
      <c r="I90" s="279"/>
      <c r="J90" s="279"/>
      <c r="K90" s="279"/>
    </row>
    <row r="91" spans="1:11" ht="14.1" customHeight="1" x14ac:dyDescent="0.25">
      <c r="A91" s="279"/>
      <c r="B91" s="279"/>
      <c r="C91" s="284" t="s">
        <v>52</v>
      </c>
      <c r="D91" s="295" t="s">
        <v>40</v>
      </c>
      <c r="E91" s="295" t="s">
        <v>46</v>
      </c>
      <c r="F91" s="295" t="s">
        <v>46</v>
      </c>
      <c r="G91" s="295" t="s">
        <v>46</v>
      </c>
      <c r="H91" s="279"/>
      <c r="I91" s="279"/>
      <c r="J91" s="279"/>
      <c r="K91" s="279"/>
    </row>
    <row r="92" spans="1:11" ht="14.1" customHeight="1" x14ac:dyDescent="0.25">
      <c r="A92" s="279"/>
      <c r="B92" s="279"/>
      <c r="C92" s="284" t="s">
        <v>55</v>
      </c>
      <c r="D92" s="295" t="s">
        <v>40</v>
      </c>
      <c r="E92" s="295" t="s">
        <v>40</v>
      </c>
      <c r="F92" s="295" t="s">
        <v>46</v>
      </c>
      <c r="G92" s="295" t="s">
        <v>46</v>
      </c>
      <c r="H92" s="279"/>
      <c r="I92" s="279"/>
      <c r="J92" s="279"/>
      <c r="K92" s="279"/>
    </row>
    <row r="93" spans="1:11" ht="14.1" customHeight="1" x14ac:dyDescent="0.25">
      <c r="A93" s="279"/>
      <c r="B93" s="279"/>
      <c r="C93" s="1307" t="s">
        <v>58</v>
      </c>
      <c r="D93" s="1308"/>
      <c r="E93" s="1308"/>
      <c r="F93" s="1308"/>
      <c r="G93" s="1308"/>
      <c r="H93" s="279"/>
      <c r="I93" s="279"/>
      <c r="J93" s="279"/>
      <c r="K93" s="279"/>
    </row>
    <row r="94" spans="1:11" ht="14.1" customHeight="1" x14ac:dyDescent="0.25">
      <c r="A94" s="279"/>
      <c r="B94" s="279"/>
      <c r="C94" s="294"/>
      <c r="D94" s="269">
        <v>2025</v>
      </c>
      <c r="E94" s="269">
        <v>2026</v>
      </c>
      <c r="F94" s="269">
        <v>2027</v>
      </c>
      <c r="G94" s="269">
        <v>2028</v>
      </c>
      <c r="H94" s="279"/>
      <c r="I94" s="279"/>
      <c r="J94" s="279"/>
      <c r="K94" s="279"/>
    </row>
    <row r="95" spans="1:11" ht="14.1" customHeight="1" x14ac:dyDescent="0.25">
      <c r="A95" s="279"/>
      <c r="B95" s="279"/>
      <c r="C95" s="293"/>
      <c r="D95" s="266" t="s">
        <v>17</v>
      </c>
      <c r="E95" s="266" t="s">
        <v>18</v>
      </c>
      <c r="F95" s="266" t="s">
        <v>18</v>
      </c>
      <c r="G95" s="266" t="s">
        <v>18</v>
      </c>
      <c r="H95" s="279"/>
      <c r="I95" s="279"/>
      <c r="J95" s="279"/>
      <c r="K95" s="279"/>
    </row>
    <row r="96" spans="1:11" ht="14.1" customHeight="1" x14ac:dyDescent="0.25">
      <c r="A96" s="279"/>
      <c r="B96" s="279"/>
      <c r="C96" s="292" t="s">
        <v>59</v>
      </c>
      <c r="D96" s="289">
        <v>0</v>
      </c>
      <c r="E96" s="289">
        <v>0</v>
      </c>
      <c r="F96" s="289">
        <v>0</v>
      </c>
      <c r="G96" s="289">
        <v>0</v>
      </c>
      <c r="H96" s="279"/>
      <c r="I96" s="279"/>
      <c r="J96" s="279"/>
      <c r="K96" s="279"/>
    </row>
    <row r="97" spans="1:11" ht="14.1" customHeight="1" x14ac:dyDescent="0.25">
      <c r="A97" s="279"/>
      <c r="B97" s="279"/>
      <c r="C97" s="292" t="s">
        <v>60</v>
      </c>
      <c r="D97" s="289">
        <v>0</v>
      </c>
      <c r="E97" s="289">
        <v>0</v>
      </c>
      <c r="F97" s="289">
        <v>0</v>
      </c>
      <c r="G97" s="289">
        <v>0</v>
      </c>
      <c r="H97" s="279"/>
      <c r="I97" s="279"/>
      <c r="J97" s="279"/>
      <c r="K97" s="279"/>
    </row>
    <row r="98" spans="1:11" ht="14.1" customHeight="1" x14ac:dyDescent="0.25">
      <c r="A98" s="279"/>
      <c r="B98" s="279"/>
      <c r="C98" s="292" t="s">
        <v>61</v>
      </c>
      <c r="D98" s="289">
        <v>0</v>
      </c>
      <c r="E98" s="289">
        <v>0</v>
      </c>
      <c r="F98" s="289">
        <v>0</v>
      </c>
      <c r="G98" s="289">
        <v>0</v>
      </c>
      <c r="H98" s="279"/>
      <c r="I98" s="279"/>
      <c r="J98" s="279"/>
      <c r="K98" s="279"/>
    </row>
    <row r="99" spans="1:11" ht="14.1" customHeight="1" x14ac:dyDescent="0.25">
      <c r="A99" s="279"/>
      <c r="B99" s="279"/>
      <c r="C99" s="292" t="s">
        <v>62</v>
      </c>
      <c r="D99" s="289">
        <v>0</v>
      </c>
      <c r="E99" s="289">
        <v>0</v>
      </c>
      <c r="F99" s="289">
        <v>0</v>
      </c>
      <c r="G99" s="289">
        <v>0</v>
      </c>
      <c r="H99" s="279"/>
      <c r="I99" s="279"/>
      <c r="J99" s="279"/>
      <c r="K99" s="279"/>
    </row>
    <row r="100" spans="1:11" ht="14.1" customHeight="1" x14ac:dyDescent="0.25">
      <c r="A100" s="279"/>
      <c r="B100" s="279"/>
      <c r="C100" s="292" t="s">
        <v>60</v>
      </c>
      <c r="D100" s="289">
        <v>0</v>
      </c>
      <c r="E100" s="289">
        <v>0</v>
      </c>
      <c r="F100" s="289">
        <v>0</v>
      </c>
      <c r="G100" s="289">
        <v>0</v>
      </c>
      <c r="H100" s="279"/>
      <c r="I100" s="279"/>
      <c r="J100" s="279"/>
      <c r="K100" s="279"/>
    </row>
    <row r="101" spans="1:11" ht="14.1" customHeight="1" x14ac:dyDescent="0.25">
      <c r="A101" s="279"/>
      <c r="B101" s="279"/>
      <c r="C101" s="292" t="s">
        <v>61</v>
      </c>
      <c r="D101" s="289">
        <v>0</v>
      </c>
      <c r="E101" s="289">
        <v>0</v>
      </c>
      <c r="F101" s="289">
        <v>0</v>
      </c>
      <c r="G101" s="289">
        <v>0</v>
      </c>
      <c r="H101" s="279"/>
      <c r="I101" s="279"/>
      <c r="J101" s="279"/>
      <c r="K101" s="279"/>
    </row>
    <row r="102" spans="1:11" ht="14.1" customHeight="1" x14ac:dyDescent="0.25">
      <c r="A102" s="279"/>
      <c r="B102" s="279"/>
      <c r="C102" s="292" t="s">
        <v>63</v>
      </c>
      <c r="D102" s="289">
        <v>0</v>
      </c>
      <c r="E102" s="289">
        <v>60000000</v>
      </c>
      <c r="F102" s="289">
        <v>60000000</v>
      </c>
      <c r="G102" s="289">
        <v>60000000</v>
      </c>
      <c r="H102" s="279"/>
      <c r="I102" s="279"/>
      <c r="J102" s="279"/>
      <c r="K102" s="279"/>
    </row>
    <row r="103" spans="1:11" ht="14.1" customHeight="1" x14ac:dyDescent="0.25">
      <c r="A103" s="279"/>
      <c r="B103" s="279"/>
      <c r="C103" s="292" t="s">
        <v>60</v>
      </c>
      <c r="D103" s="289">
        <v>0</v>
      </c>
      <c r="E103" s="289">
        <v>60000000</v>
      </c>
      <c r="F103" s="289">
        <v>60000000</v>
      </c>
      <c r="G103" s="289">
        <v>60000000</v>
      </c>
      <c r="H103" s="279"/>
      <c r="I103" s="279"/>
      <c r="J103" s="279"/>
      <c r="K103" s="279"/>
    </row>
    <row r="104" spans="1:11" ht="14.1" customHeight="1" x14ac:dyDescent="0.25">
      <c r="A104" s="279"/>
      <c r="B104" s="279"/>
      <c r="C104" s="292" t="s">
        <v>61</v>
      </c>
      <c r="D104" s="289">
        <v>0</v>
      </c>
      <c r="E104" s="289">
        <v>0</v>
      </c>
      <c r="F104" s="289">
        <v>0</v>
      </c>
      <c r="G104" s="289">
        <v>0</v>
      </c>
      <c r="H104" s="279"/>
      <c r="I104" s="279"/>
      <c r="J104" s="279"/>
      <c r="K104" s="279"/>
    </row>
    <row r="105" spans="1:11" ht="14.1" customHeight="1" x14ac:dyDescent="0.25">
      <c r="A105" s="279"/>
      <c r="B105" s="279"/>
      <c r="C105" s="292" t="s">
        <v>64</v>
      </c>
      <c r="D105" s="289">
        <v>0</v>
      </c>
      <c r="E105" s="289">
        <v>0</v>
      </c>
      <c r="F105" s="289">
        <v>0</v>
      </c>
      <c r="G105" s="289">
        <v>0</v>
      </c>
      <c r="H105" s="279"/>
      <c r="I105" s="279"/>
      <c r="J105" s="279"/>
      <c r="K105" s="279"/>
    </row>
    <row r="106" spans="1:11" ht="14.1" customHeight="1" x14ac:dyDescent="0.25">
      <c r="A106" s="279"/>
      <c r="B106" s="279"/>
      <c r="C106" s="292" t="s">
        <v>60</v>
      </c>
      <c r="D106" s="289">
        <v>0</v>
      </c>
      <c r="E106" s="289">
        <v>0</v>
      </c>
      <c r="F106" s="289">
        <v>0</v>
      </c>
      <c r="G106" s="289">
        <v>0</v>
      </c>
      <c r="H106" s="279"/>
      <c r="I106" s="279"/>
      <c r="J106" s="279"/>
      <c r="K106" s="279"/>
    </row>
    <row r="107" spans="1:11" ht="14.1" customHeight="1" x14ac:dyDescent="0.25">
      <c r="A107" s="279"/>
      <c r="B107" s="279"/>
      <c r="C107" s="292" t="s">
        <v>61</v>
      </c>
      <c r="D107" s="289">
        <v>0</v>
      </c>
      <c r="E107" s="289">
        <v>0</v>
      </c>
      <c r="F107" s="289">
        <v>0</v>
      </c>
      <c r="G107" s="289">
        <v>0</v>
      </c>
      <c r="H107" s="279"/>
      <c r="I107" s="279"/>
      <c r="J107" s="279"/>
      <c r="K107" s="279"/>
    </row>
    <row r="108" spans="1:11" ht="14.1" customHeight="1" x14ac:dyDescent="0.25">
      <c r="A108" s="279"/>
      <c r="B108" s="279"/>
      <c r="C108" s="292" t="s">
        <v>65</v>
      </c>
      <c r="D108" s="289">
        <v>0</v>
      </c>
      <c r="E108" s="289">
        <v>0</v>
      </c>
      <c r="F108" s="289">
        <v>0</v>
      </c>
      <c r="G108" s="289">
        <v>0</v>
      </c>
      <c r="H108" s="279"/>
      <c r="I108" s="279"/>
      <c r="J108" s="279"/>
      <c r="K108" s="279"/>
    </row>
    <row r="109" spans="1:11" ht="14.1" customHeight="1" x14ac:dyDescent="0.25">
      <c r="A109" s="279"/>
      <c r="B109" s="279"/>
      <c r="C109" s="292" t="s">
        <v>60</v>
      </c>
      <c r="D109" s="289">
        <v>0</v>
      </c>
      <c r="E109" s="289">
        <v>0</v>
      </c>
      <c r="F109" s="289">
        <v>0</v>
      </c>
      <c r="G109" s="289">
        <v>0</v>
      </c>
      <c r="H109" s="279"/>
      <c r="I109" s="279"/>
      <c r="J109" s="279"/>
      <c r="K109" s="279"/>
    </row>
    <row r="110" spans="1:11" ht="14.1" customHeight="1" x14ac:dyDescent="0.25">
      <c r="A110" s="279"/>
      <c r="B110" s="279"/>
      <c r="C110" s="292" t="s">
        <v>61</v>
      </c>
      <c r="D110" s="289">
        <v>0</v>
      </c>
      <c r="E110" s="289">
        <v>0</v>
      </c>
      <c r="F110" s="289">
        <v>0</v>
      </c>
      <c r="G110" s="289">
        <v>0</v>
      </c>
      <c r="H110" s="279"/>
      <c r="I110" s="279"/>
      <c r="J110" s="279"/>
      <c r="K110" s="279"/>
    </row>
    <row r="111" spans="1:11" ht="14.1" customHeight="1" x14ac:dyDescent="0.25">
      <c r="A111" s="279"/>
      <c r="B111" s="279"/>
      <c r="C111" s="292" t="s">
        <v>66</v>
      </c>
      <c r="D111" s="289">
        <v>0</v>
      </c>
      <c r="E111" s="289">
        <v>0</v>
      </c>
      <c r="F111" s="289">
        <v>0</v>
      </c>
      <c r="G111" s="289">
        <v>0</v>
      </c>
      <c r="H111" s="279"/>
      <c r="I111" s="279"/>
      <c r="J111" s="279"/>
      <c r="K111" s="279"/>
    </row>
    <row r="112" spans="1:11" ht="14.1" customHeight="1" x14ac:dyDescent="0.25">
      <c r="A112" s="279"/>
      <c r="B112" s="279"/>
      <c r="C112" s="292" t="s">
        <v>60</v>
      </c>
      <c r="D112" s="289">
        <v>0</v>
      </c>
      <c r="E112" s="289">
        <v>0</v>
      </c>
      <c r="F112" s="289">
        <v>0</v>
      </c>
      <c r="G112" s="289">
        <v>0</v>
      </c>
      <c r="H112" s="279"/>
      <c r="I112" s="279"/>
      <c r="J112" s="279"/>
      <c r="K112" s="279"/>
    </row>
    <row r="113" spans="1:11" ht="14.1" customHeight="1" x14ac:dyDescent="0.25">
      <c r="A113" s="279"/>
      <c r="B113" s="279"/>
      <c r="C113" s="292" t="s">
        <v>61</v>
      </c>
      <c r="D113" s="289">
        <v>0</v>
      </c>
      <c r="E113" s="289">
        <v>0</v>
      </c>
      <c r="F113" s="289">
        <v>0</v>
      </c>
      <c r="G113" s="289">
        <v>0</v>
      </c>
      <c r="H113" s="279"/>
      <c r="I113" s="279"/>
      <c r="J113" s="279"/>
      <c r="K113" s="279"/>
    </row>
    <row r="114" spans="1:11" ht="14.1" customHeight="1" x14ac:dyDescent="0.25">
      <c r="A114" s="279"/>
      <c r="B114" s="279"/>
      <c r="C114" s="292" t="s">
        <v>67</v>
      </c>
      <c r="D114" s="289">
        <v>0</v>
      </c>
      <c r="E114" s="289">
        <v>0</v>
      </c>
      <c r="F114" s="289">
        <v>0</v>
      </c>
      <c r="G114" s="289">
        <v>0</v>
      </c>
      <c r="H114" s="279"/>
      <c r="I114" s="279"/>
      <c r="J114" s="279"/>
      <c r="K114" s="279"/>
    </row>
    <row r="115" spans="1:11" ht="14.1" customHeight="1" x14ac:dyDescent="0.25">
      <c r="A115" s="279"/>
      <c r="B115" s="279"/>
      <c r="C115" s="292" t="s">
        <v>60</v>
      </c>
      <c r="D115" s="289">
        <v>0</v>
      </c>
      <c r="E115" s="289">
        <v>0</v>
      </c>
      <c r="F115" s="289">
        <v>0</v>
      </c>
      <c r="G115" s="289">
        <v>0</v>
      </c>
      <c r="H115" s="279"/>
      <c r="I115" s="279"/>
      <c r="J115" s="279"/>
      <c r="K115" s="279"/>
    </row>
    <row r="116" spans="1:11" ht="14.1" customHeight="1" x14ac:dyDescent="0.25">
      <c r="A116" s="279"/>
      <c r="B116" s="279"/>
      <c r="C116" s="292" t="s">
        <v>61</v>
      </c>
      <c r="D116" s="289">
        <v>0</v>
      </c>
      <c r="E116" s="289">
        <v>0</v>
      </c>
      <c r="F116" s="289">
        <v>0</v>
      </c>
      <c r="G116" s="289">
        <v>0</v>
      </c>
      <c r="H116" s="279"/>
      <c r="I116" s="279"/>
      <c r="J116" s="279"/>
      <c r="K116" s="279"/>
    </row>
    <row r="117" spans="1:11" ht="14.1" customHeight="1" x14ac:dyDescent="0.25">
      <c r="A117" s="279"/>
      <c r="B117" s="279"/>
      <c r="C117" s="292" t="s">
        <v>68</v>
      </c>
      <c r="D117" s="289">
        <v>0</v>
      </c>
      <c r="E117" s="289">
        <v>0</v>
      </c>
      <c r="F117" s="289">
        <v>0</v>
      </c>
      <c r="G117" s="289">
        <v>0</v>
      </c>
      <c r="H117" s="279"/>
      <c r="I117" s="279"/>
      <c r="J117" s="279"/>
      <c r="K117" s="279"/>
    </row>
    <row r="118" spans="1:11" ht="14.1" customHeight="1" x14ac:dyDescent="0.25">
      <c r="A118" s="279"/>
      <c r="B118" s="279"/>
      <c r="C118" s="292" t="s">
        <v>60</v>
      </c>
      <c r="D118" s="289">
        <v>0</v>
      </c>
      <c r="E118" s="289">
        <v>0</v>
      </c>
      <c r="F118" s="289">
        <v>0</v>
      </c>
      <c r="G118" s="289">
        <v>0</v>
      </c>
      <c r="H118" s="279"/>
      <c r="I118" s="279"/>
      <c r="J118" s="279"/>
      <c r="K118" s="279"/>
    </row>
    <row r="119" spans="1:11" ht="14.1" customHeight="1" x14ac:dyDescent="0.25">
      <c r="A119" s="279"/>
      <c r="B119" s="279"/>
      <c r="C119" s="292" t="s">
        <v>69</v>
      </c>
      <c r="D119" s="289">
        <v>0</v>
      </c>
      <c r="E119" s="289">
        <v>0</v>
      </c>
      <c r="F119" s="289">
        <v>0</v>
      </c>
      <c r="G119" s="289">
        <v>0</v>
      </c>
      <c r="H119" s="279"/>
      <c r="I119" s="279"/>
      <c r="J119" s="279"/>
      <c r="K119" s="279"/>
    </row>
    <row r="120" spans="1:11" ht="14.1" customHeight="1" x14ac:dyDescent="0.25">
      <c r="A120" s="279"/>
      <c r="B120" s="279"/>
      <c r="C120" s="292" t="s">
        <v>70</v>
      </c>
      <c r="D120" s="289">
        <v>0</v>
      </c>
      <c r="E120" s="289">
        <v>0</v>
      </c>
      <c r="F120" s="289">
        <v>0</v>
      </c>
      <c r="G120" s="289">
        <v>0</v>
      </c>
      <c r="H120" s="279"/>
      <c r="I120" s="279"/>
      <c r="J120" s="279"/>
      <c r="K120" s="279"/>
    </row>
    <row r="121" spans="1:11" ht="14.1" customHeight="1" x14ac:dyDescent="0.25">
      <c r="A121" s="279"/>
      <c r="B121" s="279"/>
      <c r="C121" s="292" t="s">
        <v>71</v>
      </c>
      <c r="D121" s="289">
        <v>0</v>
      </c>
      <c r="E121" s="289">
        <v>0</v>
      </c>
      <c r="F121" s="289">
        <v>0</v>
      </c>
      <c r="G121" s="289">
        <v>0</v>
      </c>
      <c r="H121" s="279"/>
      <c r="I121" s="279"/>
      <c r="J121" s="279"/>
      <c r="K121" s="279"/>
    </row>
    <row r="122" spans="1:11" ht="14.1" customHeight="1" x14ac:dyDescent="0.25">
      <c r="A122" s="279"/>
      <c r="B122" s="279"/>
      <c r="C122" s="292" t="s">
        <v>72</v>
      </c>
      <c r="D122" s="289">
        <v>0</v>
      </c>
      <c r="E122" s="289">
        <v>0</v>
      </c>
      <c r="F122" s="289">
        <v>0</v>
      </c>
      <c r="G122" s="289">
        <v>0</v>
      </c>
      <c r="H122" s="279"/>
      <c r="I122" s="279"/>
      <c r="J122" s="279"/>
      <c r="K122" s="279"/>
    </row>
    <row r="123" spans="1:11" ht="14.1" customHeight="1" x14ac:dyDescent="0.25">
      <c r="A123" s="279"/>
      <c r="B123" s="279"/>
      <c r="C123" s="292" t="s">
        <v>73</v>
      </c>
      <c r="D123" s="289">
        <v>0</v>
      </c>
      <c r="E123" s="289">
        <v>0</v>
      </c>
      <c r="F123" s="289">
        <v>0</v>
      </c>
      <c r="G123" s="289">
        <v>0</v>
      </c>
      <c r="H123" s="279"/>
      <c r="I123" s="279"/>
      <c r="J123" s="279"/>
      <c r="K123" s="279"/>
    </row>
    <row r="124" spans="1:11" ht="14.1" customHeight="1" x14ac:dyDescent="0.25">
      <c r="A124" s="279"/>
      <c r="B124" s="279"/>
      <c r="C124" s="292" t="s">
        <v>60</v>
      </c>
      <c r="D124" s="289">
        <v>0</v>
      </c>
      <c r="E124" s="289">
        <v>0</v>
      </c>
      <c r="F124" s="289">
        <v>0</v>
      </c>
      <c r="G124" s="289">
        <v>0</v>
      </c>
      <c r="H124" s="279"/>
      <c r="I124" s="279"/>
      <c r="J124" s="279"/>
      <c r="K124" s="279"/>
    </row>
    <row r="125" spans="1:11" ht="14.1" customHeight="1" x14ac:dyDescent="0.25">
      <c r="A125" s="279"/>
      <c r="B125" s="279"/>
      <c r="C125" s="292" t="s">
        <v>69</v>
      </c>
      <c r="D125" s="289">
        <v>0</v>
      </c>
      <c r="E125" s="289">
        <v>0</v>
      </c>
      <c r="F125" s="289">
        <v>0</v>
      </c>
      <c r="G125" s="289">
        <v>0</v>
      </c>
      <c r="H125" s="279"/>
      <c r="I125" s="279"/>
      <c r="J125" s="279"/>
      <c r="K125" s="279"/>
    </row>
    <row r="126" spans="1:11" ht="14.1" customHeight="1" x14ac:dyDescent="0.25">
      <c r="A126" s="279"/>
      <c r="B126" s="279"/>
      <c r="C126" s="292" t="s">
        <v>70</v>
      </c>
      <c r="D126" s="289">
        <v>0</v>
      </c>
      <c r="E126" s="289">
        <v>0</v>
      </c>
      <c r="F126" s="289">
        <v>0</v>
      </c>
      <c r="G126" s="289">
        <v>0</v>
      </c>
      <c r="H126" s="279"/>
      <c r="I126" s="279"/>
      <c r="J126" s="279"/>
      <c r="K126" s="279"/>
    </row>
    <row r="127" spans="1:11" ht="14.1" customHeight="1" x14ac:dyDescent="0.25">
      <c r="A127" s="279"/>
      <c r="B127" s="279"/>
      <c r="C127" s="292" t="s">
        <v>71</v>
      </c>
      <c r="D127" s="289">
        <v>0</v>
      </c>
      <c r="E127" s="289">
        <v>0</v>
      </c>
      <c r="F127" s="289">
        <v>0</v>
      </c>
      <c r="G127" s="289">
        <v>0</v>
      </c>
      <c r="H127" s="279"/>
      <c r="I127" s="279"/>
      <c r="J127" s="279"/>
      <c r="K127" s="279"/>
    </row>
    <row r="128" spans="1:11" ht="14.1" customHeight="1" x14ac:dyDescent="0.25">
      <c r="A128" s="279"/>
      <c r="B128" s="279"/>
      <c r="C128" s="292" t="s">
        <v>72</v>
      </c>
      <c r="D128" s="289">
        <v>0</v>
      </c>
      <c r="E128" s="289">
        <v>0</v>
      </c>
      <c r="F128" s="289">
        <v>0</v>
      </c>
      <c r="G128" s="289">
        <v>0</v>
      </c>
      <c r="H128" s="279"/>
      <c r="I128" s="279"/>
      <c r="J128" s="279"/>
      <c r="K128" s="279"/>
    </row>
    <row r="129" spans="1:11" ht="14.1" customHeight="1" x14ac:dyDescent="0.25">
      <c r="A129" s="279"/>
      <c r="B129" s="279"/>
      <c r="C129" s="292" t="s">
        <v>74</v>
      </c>
      <c r="D129" s="289">
        <v>0</v>
      </c>
      <c r="E129" s="289">
        <v>0</v>
      </c>
      <c r="F129" s="289">
        <v>0</v>
      </c>
      <c r="G129" s="289">
        <v>0</v>
      </c>
      <c r="H129" s="279"/>
      <c r="I129" s="279"/>
      <c r="J129" s="279"/>
      <c r="K129" s="279"/>
    </row>
    <row r="130" spans="1:11" ht="14.1" customHeight="1" x14ac:dyDescent="0.25">
      <c r="A130" s="279"/>
      <c r="B130" s="279"/>
      <c r="C130" s="292" t="s">
        <v>60</v>
      </c>
      <c r="D130" s="289">
        <v>0</v>
      </c>
      <c r="E130" s="289">
        <v>0</v>
      </c>
      <c r="F130" s="289">
        <v>0</v>
      </c>
      <c r="G130" s="289">
        <v>0</v>
      </c>
      <c r="H130" s="279"/>
      <c r="I130" s="279"/>
      <c r="J130" s="279"/>
      <c r="K130" s="279"/>
    </row>
    <row r="131" spans="1:11" ht="14.1" customHeight="1" x14ac:dyDescent="0.25">
      <c r="A131" s="279"/>
      <c r="B131" s="279"/>
      <c r="C131" s="292" t="s">
        <v>69</v>
      </c>
      <c r="D131" s="289">
        <v>0</v>
      </c>
      <c r="E131" s="289">
        <v>0</v>
      </c>
      <c r="F131" s="289">
        <v>0</v>
      </c>
      <c r="G131" s="289">
        <v>0</v>
      </c>
      <c r="H131" s="279"/>
      <c r="I131" s="279"/>
      <c r="J131" s="279"/>
      <c r="K131" s="279"/>
    </row>
    <row r="132" spans="1:11" ht="14.1" customHeight="1" x14ac:dyDescent="0.25">
      <c r="A132" s="279"/>
      <c r="B132" s="279"/>
      <c r="C132" s="292" t="s">
        <v>70</v>
      </c>
      <c r="D132" s="289">
        <v>0</v>
      </c>
      <c r="E132" s="289">
        <v>0</v>
      </c>
      <c r="F132" s="289">
        <v>0</v>
      </c>
      <c r="G132" s="289">
        <v>0</v>
      </c>
      <c r="H132" s="279"/>
      <c r="I132" s="279"/>
      <c r="J132" s="279"/>
      <c r="K132" s="279"/>
    </row>
    <row r="133" spans="1:11" ht="14.1" customHeight="1" x14ac:dyDescent="0.25">
      <c r="A133" s="279"/>
      <c r="B133" s="279"/>
      <c r="C133" s="292" t="s">
        <v>71</v>
      </c>
      <c r="D133" s="289">
        <v>0</v>
      </c>
      <c r="E133" s="289">
        <v>0</v>
      </c>
      <c r="F133" s="289">
        <v>0</v>
      </c>
      <c r="G133" s="289">
        <v>0</v>
      </c>
      <c r="H133" s="279"/>
      <c r="I133" s="279"/>
      <c r="J133" s="279"/>
      <c r="K133" s="279"/>
    </row>
    <row r="134" spans="1:11" ht="14.1" customHeight="1" x14ac:dyDescent="0.25">
      <c r="A134" s="279"/>
      <c r="B134" s="279"/>
      <c r="C134" s="292" t="s">
        <v>72</v>
      </c>
      <c r="D134" s="289">
        <v>0</v>
      </c>
      <c r="E134" s="289">
        <v>0</v>
      </c>
      <c r="F134" s="289">
        <v>0</v>
      </c>
      <c r="G134" s="289">
        <v>0</v>
      </c>
      <c r="H134" s="279"/>
      <c r="I134" s="279"/>
      <c r="J134" s="279"/>
      <c r="K134" s="279"/>
    </row>
    <row r="135" spans="1:11" ht="14.1" customHeight="1" x14ac:dyDescent="0.25">
      <c r="A135" s="279"/>
      <c r="B135" s="279"/>
      <c r="C135" s="292" t="s">
        <v>75</v>
      </c>
      <c r="D135" s="289">
        <v>0</v>
      </c>
      <c r="E135" s="289">
        <v>0</v>
      </c>
      <c r="F135" s="289">
        <v>0</v>
      </c>
      <c r="G135" s="289">
        <v>0</v>
      </c>
      <c r="H135" s="279"/>
      <c r="I135" s="279"/>
      <c r="J135" s="279"/>
      <c r="K135" s="279"/>
    </row>
    <row r="136" spans="1:11" ht="14.1" customHeight="1" x14ac:dyDescent="0.25">
      <c r="A136" s="279"/>
      <c r="B136" s="279"/>
      <c r="C136" s="292" t="s">
        <v>76</v>
      </c>
      <c r="D136" s="289">
        <v>0</v>
      </c>
      <c r="E136" s="289">
        <v>0</v>
      </c>
      <c r="F136" s="289">
        <v>0</v>
      </c>
      <c r="G136" s="289">
        <v>0</v>
      </c>
      <c r="H136" s="279"/>
      <c r="I136" s="279"/>
      <c r="J136" s="279"/>
      <c r="K136" s="279"/>
    </row>
    <row r="137" spans="1:11" ht="14.1" customHeight="1" x14ac:dyDescent="0.25">
      <c r="A137" s="279"/>
      <c r="B137" s="279"/>
      <c r="C137" s="290" t="s">
        <v>77</v>
      </c>
      <c r="D137" s="289">
        <v>0</v>
      </c>
      <c r="E137" s="289">
        <v>60000000</v>
      </c>
      <c r="F137" s="289">
        <v>60000000</v>
      </c>
      <c r="G137" s="289">
        <v>60000000</v>
      </c>
      <c r="H137" s="279"/>
      <c r="I137" s="279"/>
      <c r="J137" s="279"/>
      <c r="K137" s="279"/>
    </row>
    <row r="138" spans="1:11" ht="14.1" customHeight="1" x14ac:dyDescent="0.25">
      <c r="A138" s="279"/>
      <c r="B138" s="279"/>
      <c r="C138" s="296" t="s">
        <v>33</v>
      </c>
      <c r="D138" s="1295" t="s">
        <v>1446</v>
      </c>
      <c r="E138" s="1296"/>
      <c r="F138" s="1296"/>
      <c r="G138" s="1296"/>
      <c r="H138" s="279"/>
      <c r="I138" s="279"/>
      <c r="J138" s="279"/>
      <c r="K138" s="279"/>
    </row>
    <row r="139" spans="1:11" ht="14.1" customHeight="1" x14ac:dyDescent="0.25">
      <c r="A139" s="279"/>
      <c r="B139" s="279"/>
      <c r="C139" s="277" t="s">
        <v>35</v>
      </c>
      <c r="D139" s="1297" t="s">
        <v>1445</v>
      </c>
      <c r="E139" s="1298"/>
      <c r="F139" s="1298"/>
      <c r="G139" s="1298"/>
      <c r="H139" s="279"/>
      <c r="I139" s="279"/>
      <c r="J139" s="279"/>
      <c r="K139" s="279"/>
    </row>
    <row r="140" spans="1:11" ht="14.1" customHeight="1" x14ac:dyDescent="0.25">
      <c r="A140" s="279"/>
      <c r="B140" s="279"/>
      <c r="C140" s="277" t="s">
        <v>37</v>
      </c>
      <c r="D140" s="1297" t="s">
        <v>1444</v>
      </c>
      <c r="E140" s="1298"/>
      <c r="F140" s="1298"/>
      <c r="G140" s="1298"/>
      <c r="H140" s="279"/>
      <c r="I140" s="279"/>
      <c r="J140" s="279"/>
      <c r="K140" s="279"/>
    </row>
    <row r="141" spans="1:11" ht="15" customHeight="1" x14ac:dyDescent="0.25">
      <c r="A141" s="279"/>
      <c r="B141" s="279"/>
      <c r="C141" s="294"/>
      <c r="D141" s="269">
        <v>2025</v>
      </c>
      <c r="E141" s="269">
        <v>2026</v>
      </c>
      <c r="F141" s="269">
        <v>2027</v>
      </c>
      <c r="G141" s="269">
        <v>2028</v>
      </c>
      <c r="H141" s="279"/>
      <c r="I141" s="279"/>
      <c r="J141" s="279"/>
      <c r="K141" s="279"/>
    </row>
    <row r="142" spans="1:11" ht="15" customHeight="1" x14ac:dyDescent="0.25">
      <c r="A142" s="279"/>
      <c r="B142" s="279"/>
      <c r="C142" s="293"/>
      <c r="D142" s="266" t="s">
        <v>17</v>
      </c>
      <c r="E142" s="266" t="s">
        <v>18</v>
      </c>
      <c r="F142" s="266" t="s">
        <v>18</v>
      </c>
      <c r="G142" s="266" t="s">
        <v>18</v>
      </c>
      <c r="H142" s="279"/>
      <c r="I142" s="279"/>
      <c r="J142" s="279"/>
      <c r="K142" s="279"/>
    </row>
    <row r="143" spans="1:11" ht="14.1" customHeight="1" x14ac:dyDescent="0.25">
      <c r="A143" s="279"/>
      <c r="B143" s="279"/>
      <c r="C143" s="284" t="s">
        <v>39</v>
      </c>
      <c r="D143" s="295" t="s">
        <v>40</v>
      </c>
      <c r="E143" s="295" t="s">
        <v>1338</v>
      </c>
      <c r="F143" s="295" t="s">
        <v>524</v>
      </c>
      <c r="G143" s="295" t="s">
        <v>346</v>
      </c>
      <c r="H143" s="279"/>
      <c r="I143" s="279"/>
      <c r="J143" s="279"/>
      <c r="K143" s="279"/>
    </row>
    <row r="144" spans="1:11" ht="14.1" customHeight="1" x14ac:dyDescent="0.25">
      <c r="A144" s="279"/>
      <c r="B144" s="279"/>
      <c r="C144" s="284" t="s">
        <v>41</v>
      </c>
      <c r="D144" s="295" t="s">
        <v>1443</v>
      </c>
      <c r="E144" s="295" t="s">
        <v>1442</v>
      </c>
      <c r="F144" s="295" t="s">
        <v>1442</v>
      </c>
      <c r="G144" s="295" t="s">
        <v>1441</v>
      </c>
      <c r="H144" s="279"/>
      <c r="I144" s="279"/>
      <c r="J144" s="279"/>
      <c r="K144" s="279"/>
    </row>
    <row r="145" spans="1:11" ht="14.1" customHeight="1" x14ac:dyDescent="0.25">
      <c r="A145" s="279"/>
      <c r="B145" s="279"/>
      <c r="C145" s="284" t="s">
        <v>45</v>
      </c>
      <c r="D145" s="295" t="s">
        <v>46</v>
      </c>
      <c r="E145" s="295" t="s">
        <v>1440</v>
      </c>
      <c r="F145" s="295" t="s">
        <v>1439</v>
      </c>
      <c r="G145" s="295" t="s">
        <v>1438</v>
      </c>
      <c r="H145" s="279"/>
      <c r="I145" s="279"/>
      <c r="J145" s="279"/>
      <c r="K145" s="279"/>
    </row>
    <row r="146" spans="1:11" ht="14.1" customHeight="1" x14ac:dyDescent="0.25">
      <c r="A146" s="279"/>
      <c r="B146" s="279"/>
      <c r="C146" s="284" t="s">
        <v>50</v>
      </c>
      <c r="D146" s="295" t="s">
        <v>40</v>
      </c>
      <c r="E146" s="295" t="s">
        <v>40</v>
      </c>
      <c r="F146" s="295" t="s">
        <v>197</v>
      </c>
      <c r="G146" s="295" t="s">
        <v>521</v>
      </c>
      <c r="H146" s="279"/>
      <c r="I146" s="279"/>
      <c r="J146" s="279"/>
      <c r="K146" s="279"/>
    </row>
    <row r="147" spans="1:11" ht="14.1" customHeight="1" x14ac:dyDescent="0.25">
      <c r="A147" s="279"/>
      <c r="B147" s="279"/>
      <c r="C147" s="284" t="s">
        <v>52</v>
      </c>
      <c r="D147" s="295" t="s">
        <v>40</v>
      </c>
      <c r="E147" s="295" t="s">
        <v>1437</v>
      </c>
      <c r="F147" s="295" t="s">
        <v>46</v>
      </c>
      <c r="G147" s="295" t="s">
        <v>1436</v>
      </c>
      <c r="H147" s="279"/>
      <c r="I147" s="279"/>
      <c r="J147" s="279"/>
      <c r="K147" s="279"/>
    </row>
    <row r="148" spans="1:11" ht="14.1" customHeight="1" x14ac:dyDescent="0.25">
      <c r="A148" s="279"/>
      <c r="B148" s="279"/>
      <c r="C148" s="284" t="s">
        <v>55</v>
      </c>
      <c r="D148" s="295" t="s">
        <v>40</v>
      </c>
      <c r="E148" s="295" t="s">
        <v>40</v>
      </c>
      <c r="F148" s="295" t="s">
        <v>1435</v>
      </c>
      <c r="G148" s="295" t="s">
        <v>697</v>
      </c>
      <c r="H148" s="279"/>
      <c r="I148" s="279"/>
      <c r="J148" s="279"/>
      <c r="K148" s="279"/>
    </row>
    <row r="149" spans="1:11" ht="14.1" customHeight="1" x14ac:dyDescent="0.25">
      <c r="A149" s="279"/>
      <c r="B149" s="279"/>
      <c r="C149" s="1307" t="s">
        <v>58</v>
      </c>
      <c r="D149" s="1308"/>
      <c r="E149" s="1308"/>
      <c r="F149" s="1308"/>
      <c r="G149" s="1308"/>
      <c r="H149" s="279"/>
      <c r="I149" s="279"/>
      <c r="J149" s="279"/>
      <c r="K149" s="279"/>
    </row>
    <row r="150" spans="1:11" ht="14.1" customHeight="1" x14ac:dyDescent="0.25">
      <c r="A150" s="279"/>
      <c r="B150" s="279"/>
      <c r="C150" s="294"/>
      <c r="D150" s="269">
        <v>2025</v>
      </c>
      <c r="E150" s="269">
        <v>2026</v>
      </c>
      <c r="F150" s="269">
        <v>2027</v>
      </c>
      <c r="G150" s="269">
        <v>2028</v>
      </c>
      <c r="H150" s="279"/>
      <c r="I150" s="279"/>
      <c r="J150" s="279"/>
      <c r="K150" s="279"/>
    </row>
    <row r="151" spans="1:11" ht="14.1" customHeight="1" x14ac:dyDescent="0.25">
      <c r="A151" s="279"/>
      <c r="B151" s="279"/>
      <c r="C151" s="293"/>
      <c r="D151" s="266" t="s">
        <v>17</v>
      </c>
      <c r="E151" s="266" t="s">
        <v>18</v>
      </c>
      <c r="F151" s="266" t="s">
        <v>18</v>
      </c>
      <c r="G151" s="266" t="s">
        <v>18</v>
      </c>
      <c r="H151" s="279"/>
      <c r="I151" s="279"/>
      <c r="J151" s="279"/>
      <c r="K151" s="279"/>
    </row>
    <row r="152" spans="1:11" ht="14.1" customHeight="1" x14ac:dyDescent="0.25">
      <c r="A152" s="279"/>
      <c r="B152" s="279"/>
      <c r="C152" s="292" t="s">
        <v>59</v>
      </c>
      <c r="D152" s="289">
        <v>0</v>
      </c>
      <c r="E152" s="289">
        <v>0</v>
      </c>
      <c r="F152" s="289">
        <v>0</v>
      </c>
      <c r="G152" s="289">
        <v>0</v>
      </c>
      <c r="H152" s="279"/>
      <c r="I152" s="279"/>
      <c r="J152" s="279"/>
      <c r="K152" s="279"/>
    </row>
    <row r="153" spans="1:11" ht="14.1" customHeight="1" x14ac:dyDescent="0.25">
      <c r="A153" s="279"/>
      <c r="B153" s="279"/>
      <c r="C153" s="292" t="s">
        <v>60</v>
      </c>
      <c r="D153" s="289">
        <v>0</v>
      </c>
      <c r="E153" s="289">
        <v>0</v>
      </c>
      <c r="F153" s="289">
        <v>0</v>
      </c>
      <c r="G153" s="289">
        <v>0</v>
      </c>
      <c r="H153" s="279"/>
      <c r="I153" s="279"/>
      <c r="J153" s="279"/>
      <c r="K153" s="279"/>
    </row>
    <row r="154" spans="1:11" ht="14.1" customHeight="1" x14ac:dyDescent="0.25">
      <c r="A154" s="279"/>
      <c r="B154" s="279"/>
      <c r="C154" s="292" t="s">
        <v>61</v>
      </c>
      <c r="D154" s="289">
        <v>0</v>
      </c>
      <c r="E154" s="289">
        <v>0</v>
      </c>
      <c r="F154" s="289">
        <v>0</v>
      </c>
      <c r="G154" s="289">
        <v>0</v>
      </c>
      <c r="H154" s="279"/>
      <c r="I154" s="279"/>
      <c r="J154" s="279"/>
      <c r="K154" s="279"/>
    </row>
    <row r="155" spans="1:11" ht="14.1" customHeight="1" x14ac:dyDescent="0.25">
      <c r="A155" s="279"/>
      <c r="B155" s="279"/>
      <c r="C155" s="292" t="s">
        <v>62</v>
      </c>
      <c r="D155" s="289">
        <v>0</v>
      </c>
      <c r="E155" s="289">
        <v>0</v>
      </c>
      <c r="F155" s="289">
        <v>0</v>
      </c>
      <c r="G155" s="289">
        <v>0</v>
      </c>
      <c r="H155" s="279"/>
      <c r="I155" s="279"/>
      <c r="J155" s="279"/>
      <c r="K155" s="279"/>
    </row>
    <row r="156" spans="1:11" ht="14.1" customHeight="1" x14ac:dyDescent="0.25">
      <c r="A156" s="279"/>
      <c r="B156" s="279"/>
      <c r="C156" s="292" t="s">
        <v>60</v>
      </c>
      <c r="D156" s="289">
        <v>0</v>
      </c>
      <c r="E156" s="289">
        <v>0</v>
      </c>
      <c r="F156" s="289">
        <v>0</v>
      </c>
      <c r="G156" s="289">
        <v>0</v>
      </c>
      <c r="H156" s="279"/>
      <c r="I156" s="279"/>
      <c r="J156" s="279"/>
      <c r="K156" s="279"/>
    </row>
    <row r="157" spans="1:11" ht="14.1" customHeight="1" x14ac:dyDescent="0.25">
      <c r="A157" s="279"/>
      <c r="B157" s="279"/>
      <c r="C157" s="292" t="s">
        <v>61</v>
      </c>
      <c r="D157" s="289">
        <v>0</v>
      </c>
      <c r="E157" s="289">
        <v>0</v>
      </c>
      <c r="F157" s="289">
        <v>0</v>
      </c>
      <c r="G157" s="289">
        <v>0</v>
      </c>
      <c r="H157" s="279"/>
      <c r="I157" s="279"/>
      <c r="J157" s="279"/>
      <c r="K157" s="279"/>
    </row>
    <row r="158" spans="1:11" ht="14.1" customHeight="1" x14ac:dyDescent="0.25">
      <c r="A158" s="279"/>
      <c r="B158" s="279"/>
      <c r="C158" s="292" t="s">
        <v>63</v>
      </c>
      <c r="D158" s="289">
        <v>0</v>
      </c>
      <c r="E158" s="289">
        <v>0</v>
      </c>
      <c r="F158" s="289">
        <v>0</v>
      </c>
      <c r="G158" s="289">
        <v>0</v>
      </c>
      <c r="H158" s="279"/>
      <c r="I158" s="279"/>
      <c r="J158" s="279"/>
      <c r="K158" s="279"/>
    </row>
    <row r="159" spans="1:11" ht="14.1" customHeight="1" x14ac:dyDescent="0.25">
      <c r="A159" s="279"/>
      <c r="B159" s="279"/>
      <c r="C159" s="292" t="s">
        <v>60</v>
      </c>
      <c r="D159" s="289">
        <v>0</v>
      </c>
      <c r="E159" s="289">
        <v>0</v>
      </c>
      <c r="F159" s="289">
        <v>0</v>
      </c>
      <c r="G159" s="289">
        <v>0</v>
      </c>
      <c r="H159" s="279"/>
      <c r="I159" s="279"/>
      <c r="J159" s="279"/>
      <c r="K159" s="279"/>
    </row>
    <row r="160" spans="1:11" ht="14.1" customHeight="1" x14ac:dyDescent="0.25">
      <c r="A160" s="279"/>
      <c r="B160" s="279"/>
      <c r="C160" s="292" t="s">
        <v>61</v>
      </c>
      <c r="D160" s="289">
        <v>0</v>
      </c>
      <c r="E160" s="289">
        <v>0</v>
      </c>
      <c r="F160" s="289">
        <v>0</v>
      </c>
      <c r="G160" s="289">
        <v>0</v>
      </c>
      <c r="H160" s="279"/>
      <c r="I160" s="279"/>
      <c r="J160" s="279"/>
      <c r="K160" s="279"/>
    </row>
    <row r="161" spans="1:11" ht="14.1" customHeight="1" x14ac:dyDescent="0.25">
      <c r="A161" s="279"/>
      <c r="B161" s="279"/>
      <c r="C161" s="292" t="s">
        <v>64</v>
      </c>
      <c r="D161" s="289">
        <v>0</v>
      </c>
      <c r="E161" s="289">
        <v>0</v>
      </c>
      <c r="F161" s="289">
        <v>0</v>
      </c>
      <c r="G161" s="289">
        <v>0</v>
      </c>
      <c r="H161" s="279"/>
      <c r="I161" s="279"/>
      <c r="J161" s="279"/>
      <c r="K161" s="279"/>
    </row>
    <row r="162" spans="1:11" ht="14.1" customHeight="1" x14ac:dyDescent="0.25">
      <c r="A162" s="279"/>
      <c r="B162" s="279"/>
      <c r="C162" s="292" t="s">
        <v>60</v>
      </c>
      <c r="D162" s="289">
        <v>0</v>
      </c>
      <c r="E162" s="289">
        <v>0</v>
      </c>
      <c r="F162" s="289">
        <v>0</v>
      </c>
      <c r="G162" s="289">
        <v>0</v>
      </c>
      <c r="H162" s="279"/>
      <c r="I162" s="279"/>
      <c r="J162" s="279"/>
      <c r="K162" s="279"/>
    </row>
    <row r="163" spans="1:11" ht="14.1" customHeight="1" x14ac:dyDescent="0.25">
      <c r="A163" s="279"/>
      <c r="B163" s="279"/>
      <c r="C163" s="292" t="s">
        <v>61</v>
      </c>
      <c r="D163" s="289">
        <v>0</v>
      </c>
      <c r="E163" s="289">
        <v>0</v>
      </c>
      <c r="F163" s="289">
        <v>0</v>
      </c>
      <c r="G163" s="289">
        <v>0</v>
      </c>
      <c r="H163" s="279"/>
      <c r="I163" s="279"/>
      <c r="J163" s="279"/>
      <c r="K163" s="279"/>
    </row>
    <row r="164" spans="1:11" ht="14.1" customHeight="1" x14ac:dyDescent="0.25">
      <c r="A164" s="279"/>
      <c r="B164" s="279"/>
      <c r="C164" s="292" t="s">
        <v>65</v>
      </c>
      <c r="D164" s="289">
        <v>0</v>
      </c>
      <c r="E164" s="289">
        <v>292880000</v>
      </c>
      <c r="F164" s="289">
        <v>292880000</v>
      </c>
      <c r="G164" s="289">
        <v>301880000</v>
      </c>
      <c r="H164" s="279"/>
      <c r="I164" s="279"/>
      <c r="J164" s="279"/>
      <c r="K164" s="279"/>
    </row>
    <row r="165" spans="1:11" ht="14.1" customHeight="1" x14ac:dyDescent="0.25">
      <c r="A165" s="279"/>
      <c r="B165" s="279"/>
      <c r="C165" s="292" t="s">
        <v>60</v>
      </c>
      <c r="D165" s="289">
        <v>0</v>
      </c>
      <c r="E165" s="289">
        <v>292880000</v>
      </c>
      <c r="F165" s="289">
        <v>292880000</v>
      </c>
      <c r="G165" s="289">
        <v>301880000</v>
      </c>
      <c r="H165" s="279"/>
      <c r="I165" s="279"/>
      <c r="J165" s="279"/>
      <c r="K165" s="279"/>
    </row>
    <row r="166" spans="1:11" ht="14.1" customHeight="1" x14ac:dyDescent="0.25">
      <c r="A166" s="279"/>
      <c r="B166" s="279"/>
      <c r="C166" s="292" t="s">
        <v>61</v>
      </c>
      <c r="D166" s="289">
        <v>0</v>
      </c>
      <c r="E166" s="289">
        <v>0</v>
      </c>
      <c r="F166" s="289">
        <v>0</v>
      </c>
      <c r="G166" s="289">
        <v>0</v>
      </c>
      <c r="H166" s="279"/>
      <c r="I166" s="279"/>
      <c r="J166" s="279"/>
      <c r="K166" s="279"/>
    </row>
    <row r="167" spans="1:11" ht="14.1" customHeight="1" x14ac:dyDescent="0.25">
      <c r="A167" s="279"/>
      <c r="B167" s="279"/>
      <c r="C167" s="292" t="s">
        <v>66</v>
      </c>
      <c r="D167" s="289">
        <v>0</v>
      </c>
      <c r="E167" s="289">
        <v>0</v>
      </c>
      <c r="F167" s="289">
        <v>0</v>
      </c>
      <c r="G167" s="289">
        <v>0</v>
      </c>
      <c r="H167" s="279"/>
      <c r="I167" s="279"/>
      <c r="J167" s="279"/>
      <c r="K167" s="279"/>
    </row>
    <row r="168" spans="1:11" ht="14.1" customHeight="1" x14ac:dyDescent="0.25">
      <c r="A168" s="279"/>
      <c r="B168" s="279"/>
      <c r="C168" s="292" t="s">
        <v>60</v>
      </c>
      <c r="D168" s="289">
        <v>0</v>
      </c>
      <c r="E168" s="289">
        <v>0</v>
      </c>
      <c r="F168" s="289">
        <v>0</v>
      </c>
      <c r="G168" s="289">
        <v>0</v>
      </c>
      <c r="H168" s="279"/>
      <c r="I168" s="279"/>
      <c r="J168" s="279"/>
      <c r="K168" s="279"/>
    </row>
    <row r="169" spans="1:11" ht="14.1" customHeight="1" x14ac:dyDescent="0.25">
      <c r="A169" s="279"/>
      <c r="B169" s="279"/>
      <c r="C169" s="292" t="s">
        <v>61</v>
      </c>
      <c r="D169" s="289">
        <v>0</v>
      </c>
      <c r="E169" s="289">
        <v>0</v>
      </c>
      <c r="F169" s="289">
        <v>0</v>
      </c>
      <c r="G169" s="289">
        <v>0</v>
      </c>
      <c r="H169" s="279"/>
      <c r="I169" s="279"/>
      <c r="J169" s="279"/>
      <c r="K169" s="279"/>
    </row>
    <row r="170" spans="1:11" ht="14.1" customHeight="1" x14ac:dyDescent="0.25">
      <c r="A170" s="279"/>
      <c r="B170" s="279"/>
      <c r="C170" s="292" t="s">
        <v>67</v>
      </c>
      <c r="D170" s="289">
        <v>0</v>
      </c>
      <c r="E170" s="289">
        <v>0</v>
      </c>
      <c r="F170" s="289">
        <v>0</v>
      </c>
      <c r="G170" s="289">
        <v>0</v>
      </c>
      <c r="H170" s="279"/>
      <c r="I170" s="279"/>
      <c r="J170" s="279"/>
      <c r="K170" s="279"/>
    </row>
    <row r="171" spans="1:11" ht="14.1" customHeight="1" x14ac:dyDescent="0.25">
      <c r="A171" s="279"/>
      <c r="B171" s="279"/>
      <c r="C171" s="292" t="s">
        <v>60</v>
      </c>
      <c r="D171" s="289">
        <v>0</v>
      </c>
      <c r="E171" s="289">
        <v>0</v>
      </c>
      <c r="F171" s="289">
        <v>0</v>
      </c>
      <c r="G171" s="289">
        <v>0</v>
      </c>
      <c r="H171" s="279"/>
      <c r="I171" s="279"/>
      <c r="J171" s="279"/>
      <c r="K171" s="279"/>
    </row>
    <row r="172" spans="1:11" ht="14.1" customHeight="1" x14ac:dyDescent="0.25">
      <c r="A172" s="279"/>
      <c r="B172" s="279"/>
      <c r="C172" s="292" t="s">
        <v>61</v>
      </c>
      <c r="D172" s="289">
        <v>0</v>
      </c>
      <c r="E172" s="289">
        <v>0</v>
      </c>
      <c r="F172" s="289">
        <v>0</v>
      </c>
      <c r="G172" s="289">
        <v>0</v>
      </c>
      <c r="H172" s="279"/>
      <c r="I172" s="279"/>
      <c r="J172" s="279"/>
      <c r="K172" s="279"/>
    </row>
    <row r="173" spans="1:11" ht="14.1" customHeight="1" x14ac:dyDescent="0.25">
      <c r="A173" s="279"/>
      <c r="B173" s="279"/>
      <c r="C173" s="292" t="s">
        <v>68</v>
      </c>
      <c r="D173" s="289">
        <v>0</v>
      </c>
      <c r="E173" s="289">
        <v>0</v>
      </c>
      <c r="F173" s="289">
        <v>0</v>
      </c>
      <c r="G173" s="289">
        <v>0</v>
      </c>
      <c r="H173" s="279"/>
      <c r="I173" s="279"/>
      <c r="J173" s="279"/>
      <c r="K173" s="279"/>
    </row>
    <row r="174" spans="1:11" ht="14.1" customHeight="1" x14ac:dyDescent="0.25">
      <c r="A174" s="279"/>
      <c r="B174" s="279"/>
      <c r="C174" s="292" t="s">
        <v>60</v>
      </c>
      <c r="D174" s="289">
        <v>0</v>
      </c>
      <c r="E174" s="289">
        <v>0</v>
      </c>
      <c r="F174" s="289">
        <v>0</v>
      </c>
      <c r="G174" s="289">
        <v>0</v>
      </c>
      <c r="H174" s="279"/>
      <c r="I174" s="279"/>
      <c r="J174" s="279"/>
      <c r="K174" s="279"/>
    </row>
    <row r="175" spans="1:11" ht="14.1" customHeight="1" x14ac:dyDescent="0.25">
      <c r="A175" s="279"/>
      <c r="B175" s="279"/>
      <c r="C175" s="292" t="s">
        <v>69</v>
      </c>
      <c r="D175" s="289">
        <v>0</v>
      </c>
      <c r="E175" s="289">
        <v>0</v>
      </c>
      <c r="F175" s="289">
        <v>0</v>
      </c>
      <c r="G175" s="289">
        <v>0</v>
      </c>
      <c r="H175" s="279"/>
      <c r="I175" s="279"/>
      <c r="J175" s="279"/>
      <c r="K175" s="279"/>
    </row>
    <row r="176" spans="1:11" ht="14.1" customHeight="1" x14ac:dyDescent="0.25">
      <c r="A176" s="279"/>
      <c r="B176" s="279"/>
      <c r="C176" s="292" t="s">
        <v>70</v>
      </c>
      <c r="D176" s="289">
        <v>0</v>
      </c>
      <c r="E176" s="289">
        <v>0</v>
      </c>
      <c r="F176" s="289">
        <v>0</v>
      </c>
      <c r="G176" s="289">
        <v>0</v>
      </c>
      <c r="H176" s="279"/>
      <c r="I176" s="279"/>
      <c r="J176" s="279"/>
      <c r="K176" s="279"/>
    </row>
    <row r="177" spans="1:11" ht="14.1" customHeight="1" x14ac:dyDescent="0.25">
      <c r="A177" s="279"/>
      <c r="B177" s="279"/>
      <c r="C177" s="292" t="s">
        <v>71</v>
      </c>
      <c r="D177" s="289">
        <v>0</v>
      </c>
      <c r="E177" s="289">
        <v>0</v>
      </c>
      <c r="F177" s="289">
        <v>0</v>
      </c>
      <c r="G177" s="289">
        <v>0</v>
      </c>
      <c r="H177" s="279"/>
      <c r="I177" s="279"/>
      <c r="J177" s="279"/>
      <c r="K177" s="279"/>
    </row>
    <row r="178" spans="1:11" ht="14.1" customHeight="1" x14ac:dyDescent="0.25">
      <c r="A178" s="279"/>
      <c r="B178" s="279"/>
      <c r="C178" s="292" t="s">
        <v>72</v>
      </c>
      <c r="D178" s="289">
        <v>0</v>
      </c>
      <c r="E178" s="289">
        <v>0</v>
      </c>
      <c r="F178" s="289">
        <v>0</v>
      </c>
      <c r="G178" s="289">
        <v>0</v>
      </c>
      <c r="H178" s="279"/>
      <c r="I178" s="279"/>
      <c r="J178" s="279"/>
      <c r="K178" s="279"/>
    </row>
    <row r="179" spans="1:11" ht="14.1" customHeight="1" x14ac:dyDescent="0.25">
      <c r="A179" s="279"/>
      <c r="B179" s="279"/>
      <c r="C179" s="292" t="s">
        <v>73</v>
      </c>
      <c r="D179" s="289">
        <v>0</v>
      </c>
      <c r="E179" s="289">
        <v>0</v>
      </c>
      <c r="F179" s="289">
        <v>0</v>
      </c>
      <c r="G179" s="289">
        <v>0</v>
      </c>
      <c r="H179" s="279"/>
      <c r="I179" s="279"/>
      <c r="J179" s="279"/>
      <c r="K179" s="279"/>
    </row>
    <row r="180" spans="1:11" ht="14.1" customHeight="1" x14ac:dyDescent="0.25">
      <c r="A180" s="279"/>
      <c r="B180" s="279"/>
      <c r="C180" s="292" t="s">
        <v>60</v>
      </c>
      <c r="D180" s="289">
        <v>0</v>
      </c>
      <c r="E180" s="289">
        <v>0</v>
      </c>
      <c r="F180" s="289">
        <v>0</v>
      </c>
      <c r="G180" s="289">
        <v>0</v>
      </c>
      <c r="H180" s="279"/>
      <c r="I180" s="279"/>
      <c r="J180" s="279"/>
      <c r="K180" s="279"/>
    </row>
    <row r="181" spans="1:11" ht="14.1" customHeight="1" x14ac:dyDescent="0.25">
      <c r="A181" s="279"/>
      <c r="B181" s="279"/>
      <c r="C181" s="292" t="s">
        <v>69</v>
      </c>
      <c r="D181" s="289">
        <v>0</v>
      </c>
      <c r="E181" s="289">
        <v>0</v>
      </c>
      <c r="F181" s="289">
        <v>0</v>
      </c>
      <c r="G181" s="289">
        <v>0</v>
      </c>
      <c r="H181" s="279"/>
      <c r="I181" s="279"/>
      <c r="J181" s="279"/>
      <c r="K181" s="279"/>
    </row>
    <row r="182" spans="1:11" ht="14.1" customHeight="1" x14ac:dyDescent="0.25">
      <c r="A182" s="279"/>
      <c r="B182" s="279"/>
      <c r="C182" s="292" t="s">
        <v>70</v>
      </c>
      <c r="D182" s="289">
        <v>0</v>
      </c>
      <c r="E182" s="289">
        <v>0</v>
      </c>
      <c r="F182" s="289">
        <v>0</v>
      </c>
      <c r="G182" s="289">
        <v>0</v>
      </c>
      <c r="H182" s="279"/>
      <c r="I182" s="279"/>
      <c r="J182" s="279"/>
      <c r="K182" s="279"/>
    </row>
    <row r="183" spans="1:11" ht="14.1" customHeight="1" x14ac:dyDescent="0.25">
      <c r="A183" s="279"/>
      <c r="B183" s="279"/>
      <c r="C183" s="292" t="s">
        <v>71</v>
      </c>
      <c r="D183" s="289">
        <v>0</v>
      </c>
      <c r="E183" s="289">
        <v>0</v>
      </c>
      <c r="F183" s="289">
        <v>0</v>
      </c>
      <c r="G183" s="289">
        <v>0</v>
      </c>
      <c r="H183" s="279"/>
      <c r="I183" s="279"/>
      <c r="J183" s="279"/>
      <c r="K183" s="279"/>
    </row>
    <row r="184" spans="1:11" ht="14.1" customHeight="1" x14ac:dyDescent="0.25">
      <c r="A184" s="279"/>
      <c r="B184" s="279"/>
      <c r="C184" s="292" t="s">
        <v>72</v>
      </c>
      <c r="D184" s="289">
        <v>0</v>
      </c>
      <c r="E184" s="289">
        <v>0</v>
      </c>
      <c r="F184" s="289">
        <v>0</v>
      </c>
      <c r="G184" s="289">
        <v>0</v>
      </c>
      <c r="H184" s="279"/>
      <c r="I184" s="279"/>
      <c r="J184" s="279"/>
      <c r="K184" s="279"/>
    </row>
    <row r="185" spans="1:11" ht="14.1" customHeight="1" x14ac:dyDescent="0.25">
      <c r="A185" s="279"/>
      <c r="B185" s="279"/>
      <c r="C185" s="292" t="s">
        <v>74</v>
      </c>
      <c r="D185" s="289">
        <v>0</v>
      </c>
      <c r="E185" s="289">
        <v>0</v>
      </c>
      <c r="F185" s="289">
        <v>0</v>
      </c>
      <c r="G185" s="289">
        <v>0</v>
      </c>
      <c r="H185" s="279"/>
      <c r="I185" s="279"/>
      <c r="J185" s="279"/>
      <c r="K185" s="279"/>
    </row>
    <row r="186" spans="1:11" ht="14.1" customHeight="1" x14ac:dyDescent="0.25">
      <c r="A186" s="279"/>
      <c r="B186" s="279"/>
      <c r="C186" s="292" t="s">
        <v>60</v>
      </c>
      <c r="D186" s="289">
        <v>0</v>
      </c>
      <c r="E186" s="289">
        <v>0</v>
      </c>
      <c r="F186" s="289">
        <v>0</v>
      </c>
      <c r="G186" s="289">
        <v>0</v>
      </c>
      <c r="H186" s="279"/>
      <c r="I186" s="279"/>
      <c r="J186" s="279"/>
      <c r="K186" s="279"/>
    </row>
    <row r="187" spans="1:11" ht="14.1" customHeight="1" x14ac:dyDescent="0.25">
      <c r="A187" s="279"/>
      <c r="B187" s="279"/>
      <c r="C187" s="292" t="s">
        <v>69</v>
      </c>
      <c r="D187" s="289">
        <v>0</v>
      </c>
      <c r="E187" s="289">
        <v>0</v>
      </c>
      <c r="F187" s="289">
        <v>0</v>
      </c>
      <c r="G187" s="289">
        <v>0</v>
      </c>
      <c r="H187" s="279"/>
      <c r="I187" s="279"/>
      <c r="J187" s="279"/>
      <c r="K187" s="279"/>
    </row>
    <row r="188" spans="1:11" ht="14.1" customHeight="1" x14ac:dyDescent="0.25">
      <c r="A188" s="279"/>
      <c r="B188" s="279"/>
      <c r="C188" s="292" t="s">
        <v>70</v>
      </c>
      <c r="D188" s="289">
        <v>0</v>
      </c>
      <c r="E188" s="289">
        <v>0</v>
      </c>
      <c r="F188" s="289">
        <v>0</v>
      </c>
      <c r="G188" s="289">
        <v>0</v>
      </c>
      <c r="H188" s="279"/>
      <c r="I188" s="279"/>
      <c r="J188" s="279"/>
      <c r="K188" s="279"/>
    </row>
    <row r="189" spans="1:11" ht="14.1" customHeight="1" x14ac:dyDescent="0.25">
      <c r="A189" s="279"/>
      <c r="B189" s="279"/>
      <c r="C189" s="292" t="s">
        <v>71</v>
      </c>
      <c r="D189" s="289">
        <v>0</v>
      </c>
      <c r="E189" s="289">
        <v>0</v>
      </c>
      <c r="F189" s="289">
        <v>0</v>
      </c>
      <c r="G189" s="289">
        <v>0</v>
      </c>
      <c r="H189" s="279"/>
      <c r="I189" s="279"/>
      <c r="J189" s="279"/>
      <c r="K189" s="279"/>
    </row>
    <row r="190" spans="1:11" ht="14.1" customHeight="1" x14ac:dyDescent="0.25">
      <c r="A190" s="279"/>
      <c r="B190" s="279"/>
      <c r="C190" s="292" t="s">
        <v>72</v>
      </c>
      <c r="D190" s="289">
        <v>0</v>
      </c>
      <c r="E190" s="289">
        <v>0</v>
      </c>
      <c r="F190" s="289">
        <v>0</v>
      </c>
      <c r="G190" s="289">
        <v>0</v>
      </c>
      <c r="H190" s="279"/>
      <c r="I190" s="279"/>
      <c r="J190" s="279"/>
      <c r="K190" s="279"/>
    </row>
    <row r="191" spans="1:11" ht="14.1" customHeight="1" x14ac:dyDescent="0.25">
      <c r="A191" s="279"/>
      <c r="B191" s="279"/>
      <c r="C191" s="292" t="s">
        <v>75</v>
      </c>
      <c r="D191" s="289">
        <v>0</v>
      </c>
      <c r="E191" s="289">
        <v>0</v>
      </c>
      <c r="F191" s="289">
        <v>0</v>
      </c>
      <c r="G191" s="289">
        <v>0</v>
      </c>
      <c r="H191" s="279"/>
      <c r="I191" s="279"/>
      <c r="J191" s="279"/>
      <c r="K191" s="279"/>
    </row>
    <row r="192" spans="1:11" ht="14.1" customHeight="1" x14ac:dyDescent="0.25">
      <c r="A192" s="279"/>
      <c r="B192" s="279"/>
      <c r="C192" s="292" t="s">
        <v>76</v>
      </c>
      <c r="D192" s="289">
        <v>0</v>
      </c>
      <c r="E192" s="289">
        <v>0</v>
      </c>
      <c r="F192" s="289">
        <v>0</v>
      </c>
      <c r="G192" s="289">
        <v>0</v>
      </c>
      <c r="H192" s="279"/>
      <c r="I192" s="279"/>
      <c r="J192" s="279"/>
      <c r="K192" s="279"/>
    </row>
    <row r="193" spans="1:11" ht="14.1" customHeight="1" x14ac:dyDescent="0.25">
      <c r="A193" s="279"/>
      <c r="B193" s="279"/>
      <c r="C193" s="290" t="s">
        <v>77</v>
      </c>
      <c r="D193" s="289">
        <v>0</v>
      </c>
      <c r="E193" s="289">
        <v>292880000</v>
      </c>
      <c r="F193" s="289">
        <v>292880000</v>
      </c>
      <c r="G193" s="289">
        <v>301880000</v>
      </c>
      <c r="H193" s="279"/>
      <c r="I193" s="279"/>
      <c r="J193" s="279"/>
      <c r="K193" s="279"/>
    </row>
    <row r="194" spans="1:11" ht="14.1" customHeight="1" x14ac:dyDescent="0.25">
      <c r="A194" s="279"/>
      <c r="B194" s="279"/>
      <c r="C194" s="1293" t="s">
        <v>78</v>
      </c>
      <c r="D194" s="1294"/>
      <c r="E194" s="1294"/>
      <c r="F194" s="1294"/>
      <c r="G194" s="1294"/>
      <c r="H194" s="279"/>
      <c r="I194" s="279"/>
      <c r="J194" s="279"/>
      <c r="K194" s="279"/>
    </row>
    <row r="195" spans="1:11" ht="14.1" customHeight="1" x14ac:dyDescent="0.25">
      <c r="A195" s="279"/>
      <c r="B195" s="279"/>
      <c r="C195" s="297" t="s">
        <v>1434</v>
      </c>
      <c r="D195" s="1293" t="s">
        <v>1433</v>
      </c>
      <c r="E195" s="1294"/>
      <c r="F195" s="1294"/>
      <c r="G195" s="1294"/>
      <c r="H195" s="279"/>
      <c r="I195" s="279"/>
      <c r="J195" s="279"/>
      <c r="K195" s="279"/>
    </row>
    <row r="196" spans="1:11" ht="14.1" customHeight="1" x14ac:dyDescent="0.25">
      <c r="A196" s="279"/>
      <c r="B196" s="279"/>
      <c r="C196" s="296" t="s">
        <v>33</v>
      </c>
      <c r="D196" s="1295" t="s">
        <v>1432</v>
      </c>
      <c r="E196" s="1296"/>
      <c r="F196" s="1296"/>
      <c r="G196" s="1296"/>
      <c r="H196" s="279"/>
      <c r="I196" s="279"/>
      <c r="J196" s="279"/>
      <c r="K196" s="279"/>
    </row>
    <row r="197" spans="1:11" ht="14.1" customHeight="1" x14ac:dyDescent="0.25">
      <c r="A197" s="279"/>
      <c r="B197" s="279"/>
      <c r="C197" s="277" t="s">
        <v>35</v>
      </c>
      <c r="D197" s="1297" t="s">
        <v>1431</v>
      </c>
      <c r="E197" s="1298"/>
      <c r="F197" s="1298"/>
      <c r="G197" s="1298"/>
      <c r="H197" s="279"/>
      <c r="I197" s="279"/>
      <c r="J197" s="279"/>
      <c r="K197" s="279"/>
    </row>
    <row r="198" spans="1:11" ht="14.1" customHeight="1" x14ac:dyDescent="0.25">
      <c r="A198" s="279"/>
      <c r="B198" s="279"/>
      <c r="C198" s="277" t="s">
        <v>37</v>
      </c>
      <c r="D198" s="1297" t="s">
        <v>1430</v>
      </c>
      <c r="E198" s="1298"/>
      <c r="F198" s="1298"/>
      <c r="G198" s="1298"/>
      <c r="H198" s="279"/>
      <c r="I198" s="279"/>
      <c r="J198" s="279"/>
      <c r="K198" s="279"/>
    </row>
    <row r="199" spans="1:11" ht="15" customHeight="1" x14ac:dyDescent="0.25">
      <c r="A199" s="279"/>
      <c r="B199" s="279"/>
      <c r="C199" s="294"/>
      <c r="D199" s="269">
        <v>2025</v>
      </c>
      <c r="E199" s="269">
        <v>2026</v>
      </c>
      <c r="F199" s="269">
        <v>2027</v>
      </c>
      <c r="G199" s="269">
        <v>2028</v>
      </c>
      <c r="H199" s="279"/>
      <c r="I199" s="279"/>
      <c r="J199" s="279"/>
      <c r="K199" s="279"/>
    </row>
    <row r="200" spans="1:11" ht="15" customHeight="1" x14ac:dyDescent="0.25">
      <c r="A200" s="279"/>
      <c r="B200" s="279"/>
      <c r="C200" s="293"/>
      <c r="D200" s="266" t="s">
        <v>17</v>
      </c>
      <c r="E200" s="266" t="s">
        <v>18</v>
      </c>
      <c r="F200" s="266" t="s">
        <v>18</v>
      </c>
      <c r="G200" s="266" t="s">
        <v>18</v>
      </c>
      <c r="H200" s="279"/>
      <c r="I200" s="279"/>
      <c r="J200" s="279"/>
      <c r="K200" s="279"/>
    </row>
    <row r="201" spans="1:11" ht="14.1" customHeight="1" x14ac:dyDescent="0.25">
      <c r="A201" s="279"/>
      <c r="B201" s="279"/>
      <c r="C201" s="284" t="s">
        <v>39</v>
      </c>
      <c r="D201" s="295" t="s">
        <v>40</v>
      </c>
      <c r="E201" s="295" t="s">
        <v>615</v>
      </c>
      <c r="F201" s="295" t="s">
        <v>615</v>
      </c>
      <c r="G201" s="295" t="s">
        <v>615</v>
      </c>
      <c r="H201" s="279"/>
      <c r="I201" s="279"/>
      <c r="J201" s="279"/>
      <c r="K201" s="279"/>
    </row>
    <row r="202" spans="1:11" ht="14.1" customHeight="1" x14ac:dyDescent="0.25">
      <c r="A202" s="279"/>
      <c r="B202" s="279"/>
      <c r="C202" s="284" t="s">
        <v>41</v>
      </c>
      <c r="D202" s="295" t="s">
        <v>1082</v>
      </c>
      <c r="E202" s="295" t="s">
        <v>753</v>
      </c>
      <c r="F202" s="295" t="s">
        <v>753</v>
      </c>
      <c r="G202" s="295" t="s">
        <v>753</v>
      </c>
      <c r="H202" s="279"/>
      <c r="I202" s="279"/>
      <c r="J202" s="279"/>
      <c r="K202" s="279"/>
    </row>
    <row r="203" spans="1:11" ht="14.1" customHeight="1" x14ac:dyDescent="0.25">
      <c r="A203" s="279"/>
      <c r="B203" s="279"/>
      <c r="C203" s="284" t="s">
        <v>45</v>
      </c>
      <c r="D203" s="295" t="s">
        <v>46</v>
      </c>
      <c r="E203" s="295" t="s">
        <v>684</v>
      </c>
      <c r="F203" s="295" t="s">
        <v>684</v>
      </c>
      <c r="G203" s="295" t="s">
        <v>684</v>
      </c>
      <c r="H203" s="279"/>
      <c r="I203" s="279"/>
      <c r="J203" s="279"/>
      <c r="K203" s="279"/>
    </row>
    <row r="204" spans="1:11" ht="14.1" customHeight="1" x14ac:dyDescent="0.25">
      <c r="A204" s="279"/>
      <c r="B204" s="279"/>
      <c r="C204" s="284" t="s">
        <v>50</v>
      </c>
      <c r="D204" s="295" t="s">
        <v>40</v>
      </c>
      <c r="E204" s="295" t="s">
        <v>40</v>
      </c>
      <c r="F204" s="295" t="s">
        <v>46</v>
      </c>
      <c r="G204" s="295" t="s">
        <v>46</v>
      </c>
      <c r="H204" s="279"/>
      <c r="I204" s="279"/>
      <c r="J204" s="279"/>
      <c r="K204" s="279"/>
    </row>
    <row r="205" spans="1:11" ht="14.1" customHeight="1" x14ac:dyDescent="0.25">
      <c r="A205" s="279"/>
      <c r="B205" s="279"/>
      <c r="C205" s="284" t="s">
        <v>52</v>
      </c>
      <c r="D205" s="295" t="s">
        <v>40</v>
      </c>
      <c r="E205" s="295" t="s">
        <v>1429</v>
      </c>
      <c r="F205" s="295" t="s">
        <v>46</v>
      </c>
      <c r="G205" s="295" t="s">
        <v>46</v>
      </c>
      <c r="H205" s="279"/>
      <c r="I205" s="279"/>
      <c r="J205" s="279"/>
      <c r="K205" s="279"/>
    </row>
    <row r="206" spans="1:11" ht="14.1" customHeight="1" x14ac:dyDescent="0.25">
      <c r="A206" s="279"/>
      <c r="B206" s="279"/>
      <c r="C206" s="284" t="s">
        <v>55</v>
      </c>
      <c r="D206" s="295" t="s">
        <v>40</v>
      </c>
      <c r="E206" s="295" t="s">
        <v>40</v>
      </c>
      <c r="F206" s="295" t="s">
        <v>46</v>
      </c>
      <c r="G206" s="295" t="s">
        <v>46</v>
      </c>
      <c r="H206" s="279"/>
      <c r="I206" s="279"/>
      <c r="J206" s="279"/>
      <c r="K206" s="279"/>
    </row>
    <row r="207" spans="1:11" ht="14.1" customHeight="1" x14ac:dyDescent="0.25">
      <c r="A207" s="279"/>
      <c r="B207" s="279"/>
      <c r="C207" s="1307" t="s">
        <v>58</v>
      </c>
      <c r="D207" s="1308"/>
      <c r="E207" s="1308"/>
      <c r="F207" s="1308"/>
      <c r="G207" s="1308"/>
      <c r="H207" s="279"/>
      <c r="I207" s="279"/>
      <c r="J207" s="279"/>
      <c r="K207" s="279"/>
    </row>
    <row r="208" spans="1:11" ht="14.1" customHeight="1" x14ac:dyDescent="0.25">
      <c r="A208" s="279"/>
      <c r="B208" s="279"/>
      <c r="C208" s="294"/>
      <c r="D208" s="269">
        <v>2025</v>
      </c>
      <c r="E208" s="269">
        <v>2026</v>
      </c>
      <c r="F208" s="269">
        <v>2027</v>
      </c>
      <c r="G208" s="269">
        <v>2028</v>
      </c>
      <c r="H208" s="279"/>
      <c r="I208" s="279"/>
      <c r="J208" s="279"/>
      <c r="K208" s="279"/>
    </row>
    <row r="209" spans="1:11" ht="14.1" customHeight="1" x14ac:dyDescent="0.25">
      <c r="A209" s="279"/>
      <c r="B209" s="279"/>
      <c r="C209" s="293"/>
      <c r="D209" s="266" t="s">
        <v>17</v>
      </c>
      <c r="E209" s="266" t="s">
        <v>18</v>
      </c>
      <c r="F209" s="266" t="s">
        <v>18</v>
      </c>
      <c r="G209" s="266" t="s">
        <v>18</v>
      </c>
      <c r="H209" s="279"/>
      <c r="I209" s="279"/>
      <c r="J209" s="279"/>
      <c r="K209" s="279"/>
    </row>
    <row r="210" spans="1:11" ht="14.1" customHeight="1" x14ac:dyDescent="0.25">
      <c r="A210" s="279"/>
      <c r="B210" s="279"/>
      <c r="C210" s="292" t="s">
        <v>59</v>
      </c>
      <c r="D210" s="289">
        <v>0</v>
      </c>
      <c r="E210" s="289">
        <v>0</v>
      </c>
      <c r="F210" s="289">
        <v>0</v>
      </c>
      <c r="G210" s="289">
        <v>0</v>
      </c>
      <c r="H210" s="279"/>
      <c r="I210" s="279"/>
      <c r="J210" s="279"/>
      <c r="K210" s="279"/>
    </row>
    <row r="211" spans="1:11" ht="14.1" customHeight="1" x14ac:dyDescent="0.25">
      <c r="A211" s="279"/>
      <c r="B211" s="279"/>
      <c r="C211" s="292" t="s">
        <v>60</v>
      </c>
      <c r="D211" s="289">
        <v>0</v>
      </c>
      <c r="E211" s="289">
        <v>0</v>
      </c>
      <c r="F211" s="289">
        <v>0</v>
      </c>
      <c r="G211" s="289">
        <v>0</v>
      </c>
      <c r="H211" s="279"/>
      <c r="I211" s="279"/>
      <c r="J211" s="279"/>
      <c r="K211" s="279"/>
    </row>
    <row r="212" spans="1:11" ht="14.1" customHeight="1" x14ac:dyDescent="0.25">
      <c r="A212" s="279"/>
      <c r="B212" s="279"/>
      <c r="C212" s="292" t="s">
        <v>61</v>
      </c>
      <c r="D212" s="289">
        <v>0</v>
      </c>
      <c r="E212" s="289">
        <v>0</v>
      </c>
      <c r="F212" s="289">
        <v>0</v>
      </c>
      <c r="G212" s="289">
        <v>0</v>
      </c>
      <c r="H212" s="279"/>
      <c r="I212" s="279"/>
      <c r="J212" s="279"/>
      <c r="K212" s="279"/>
    </row>
    <row r="213" spans="1:11" ht="14.1" customHeight="1" x14ac:dyDescent="0.25">
      <c r="A213" s="279"/>
      <c r="B213" s="279"/>
      <c r="C213" s="292" t="s">
        <v>62</v>
      </c>
      <c r="D213" s="289">
        <v>0</v>
      </c>
      <c r="E213" s="289">
        <v>0</v>
      </c>
      <c r="F213" s="289">
        <v>0</v>
      </c>
      <c r="G213" s="289">
        <v>0</v>
      </c>
      <c r="H213" s="279"/>
      <c r="I213" s="279"/>
      <c r="J213" s="279"/>
      <c r="K213" s="279"/>
    </row>
    <row r="214" spans="1:11" ht="14.1" customHeight="1" x14ac:dyDescent="0.25">
      <c r="A214" s="279"/>
      <c r="B214" s="279"/>
      <c r="C214" s="292" t="s">
        <v>60</v>
      </c>
      <c r="D214" s="289">
        <v>0</v>
      </c>
      <c r="E214" s="289">
        <v>0</v>
      </c>
      <c r="F214" s="289">
        <v>0</v>
      </c>
      <c r="G214" s="289">
        <v>0</v>
      </c>
      <c r="H214" s="279"/>
      <c r="I214" s="279"/>
      <c r="J214" s="279"/>
      <c r="K214" s="279"/>
    </row>
    <row r="215" spans="1:11" ht="14.1" customHeight="1" x14ac:dyDescent="0.25">
      <c r="A215" s="279"/>
      <c r="B215" s="279"/>
      <c r="C215" s="292" t="s">
        <v>61</v>
      </c>
      <c r="D215" s="289">
        <v>0</v>
      </c>
      <c r="E215" s="289">
        <v>0</v>
      </c>
      <c r="F215" s="289">
        <v>0</v>
      </c>
      <c r="G215" s="289">
        <v>0</v>
      </c>
      <c r="H215" s="279"/>
      <c r="I215" s="279"/>
      <c r="J215" s="279"/>
      <c r="K215" s="279"/>
    </row>
    <row r="216" spans="1:11" ht="14.1" customHeight="1" x14ac:dyDescent="0.25">
      <c r="A216" s="279"/>
      <c r="B216" s="279"/>
      <c r="C216" s="292" t="s">
        <v>63</v>
      </c>
      <c r="D216" s="289">
        <v>0</v>
      </c>
      <c r="E216" s="289">
        <v>0</v>
      </c>
      <c r="F216" s="289">
        <v>0</v>
      </c>
      <c r="G216" s="289">
        <v>0</v>
      </c>
      <c r="H216" s="279"/>
      <c r="I216" s="279"/>
      <c r="J216" s="279"/>
      <c r="K216" s="279"/>
    </row>
    <row r="217" spans="1:11" ht="14.1" customHeight="1" x14ac:dyDescent="0.25">
      <c r="A217" s="279"/>
      <c r="B217" s="279"/>
      <c r="C217" s="292" t="s">
        <v>60</v>
      </c>
      <c r="D217" s="289">
        <v>0</v>
      </c>
      <c r="E217" s="289">
        <v>0</v>
      </c>
      <c r="F217" s="289">
        <v>0</v>
      </c>
      <c r="G217" s="289">
        <v>0</v>
      </c>
      <c r="H217" s="279"/>
      <c r="I217" s="279"/>
      <c r="J217" s="279"/>
      <c r="K217" s="279"/>
    </row>
    <row r="218" spans="1:11" ht="14.1" customHeight="1" x14ac:dyDescent="0.25">
      <c r="A218" s="279"/>
      <c r="B218" s="279"/>
      <c r="C218" s="292" t="s">
        <v>61</v>
      </c>
      <c r="D218" s="289">
        <v>0</v>
      </c>
      <c r="E218" s="289">
        <v>0</v>
      </c>
      <c r="F218" s="289">
        <v>0</v>
      </c>
      <c r="G218" s="289">
        <v>0</v>
      </c>
      <c r="H218" s="279"/>
      <c r="I218" s="279"/>
      <c r="J218" s="279"/>
      <c r="K218" s="279"/>
    </row>
    <row r="219" spans="1:11" ht="14.1" customHeight="1" x14ac:dyDescent="0.25">
      <c r="A219" s="279"/>
      <c r="B219" s="279"/>
      <c r="C219" s="292" t="s">
        <v>64</v>
      </c>
      <c r="D219" s="289">
        <v>0</v>
      </c>
      <c r="E219" s="289">
        <v>0</v>
      </c>
      <c r="F219" s="289">
        <v>0</v>
      </c>
      <c r="G219" s="289">
        <v>0</v>
      </c>
      <c r="H219" s="279"/>
      <c r="I219" s="279"/>
      <c r="J219" s="279"/>
      <c r="K219" s="279"/>
    </row>
    <row r="220" spans="1:11" ht="14.1" customHeight="1" x14ac:dyDescent="0.25">
      <c r="A220" s="279"/>
      <c r="B220" s="279"/>
      <c r="C220" s="292" t="s">
        <v>60</v>
      </c>
      <c r="D220" s="289">
        <v>0</v>
      </c>
      <c r="E220" s="289">
        <v>0</v>
      </c>
      <c r="F220" s="289">
        <v>0</v>
      </c>
      <c r="G220" s="289">
        <v>0</v>
      </c>
      <c r="H220" s="279"/>
      <c r="I220" s="279"/>
      <c r="J220" s="279"/>
      <c r="K220" s="279"/>
    </row>
    <row r="221" spans="1:11" ht="14.1" customHeight="1" x14ac:dyDescent="0.25">
      <c r="A221" s="279"/>
      <c r="B221" s="279"/>
      <c r="C221" s="292" t="s">
        <v>61</v>
      </c>
      <c r="D221" s="289">
        <v>0</v>
      </c>
      <c r="E221" s="289">
        <v>0</v>
      </c>
      <c r="F221" s="289">
        <v>0</v>
      </c>
      <c r="G221" s="289">
        <v>0</v>
      </c>
      <c r="H221" s="279"/>
      <c r="I221" s="279"/>
      <c r="J221" s="279"/>
      <c r="K221" s="279"/>
    </row>
    <row r="222" spans="1:11" ht="14.1" customHeight="1" x14ac:dyDescent="0.25">
      <c r="A222" s="279"/>
      <c r="B222" s="279"/>
      <c r="C222" s="292" t="s">
        <v>65</v>
      </c>
      <c r="D222" s="289">
        <v>0</v>
      </c>
      <c r="E222" s="289">
        <v>0</v>
      </c>
      <c r="F222" s="289">
        <v>0</v>
      </c>
      <c r="G222" s="289">
        <v>0</v>
      </c>
      <c r="H222" s="279"/>
      <c r="I222" s="279"/>
      <c r="J222" s="279"/>
      <c r="K222" s="279"/>
    </row>
    <row r="223" spans="1:11" ht="14.1" customHeight="1" x14ac:dyDescent="0.25">
      <c r="A223" s="279"/>
      <c r="B223" s="279"/>
      <c r="C223" s="292" t="s">
        <v>60</v>
      </c>
      <c r="D223" s="289">
        <v>0</v>
      </c>
      <c r="E223" s="289">
        <v>0</v>
      </c>
      <c r="F223" s="289">
        <v>0</v>
      </c>
      <c r="G223" s="289">
        <v>0</v>
      </c>
      <c r="H223" s="279"/>
      <c r="I223" s="279"/>
      <c r="J223" s="279"/>
      <c r="K223" s="279"/>
    </row>
    <row r="224" spans="1:11" ht="14.1" customHeight="1" x14ac:dyDescent="0.25">
      <c r="A224" s="279"/>
      <c r="B224" s="279"/>
      <c r="C224" s="292" t="s">
        <v>61</v>
      </c>
      <c r="D224" s="289">
        <v>0</v>
      </c>
      <c r="E224" s="289">
        <v>0</v>
      </c>
      <c r="F224" s="289">
        <v>0</v>
      </c>
      <c r="G224" s="289">
        <v>0</v>
      </c>
      <c r="H224" s="279"/>
      <c r="I224" s="279"/>
      <c r="J224" s="279"/>
      <c r="K224" s="279"/>
    </row>
    <row r="225" spans="1:11" ht="14.1" customHeight="1" x14ac:dyDescent="0.25">
      <c r="A225" s="279"/>
      <c r="B225" s="279"/>
      <c r="C225" s="292" t="s">
        <v>66</v>
      </c>
      <c r="D225" s="289">
        <v>0</v>
      </c>
      <c r="E225" s="289">
        <v>0</v>
      </c>
      <c r="F225" s="289">
        <v>0</v>
      </c>
      <c r="G225" s="289">
        <v>0</v>
      </c>
      <c r="H225" s="279"/>
      <c r="I225" s="279"/>
      <c r="J225" s="279"/>
      <c r="K225" s="279"/>
    </row>
    <row r="226" spans="1:11" ht="14.1" customHeight="1" x14ac:dyDescent="0.25">
      <c r="A226" s="279"/>
      <c r="B226" s="279"/>
      <c r="C226" s="292" t="s">
        <v>60</v>
      </c>
      <c r="D226" s="289">
        <v>0</v>
      </c>
      <c r="E226" s="289">
        <v>0</v>
      </c>
      <c r="F226" s="289">
        <v>0</v>
      </c>
      <c r="G226" s="289">
        <v>0</v>
      </c>
      <c r="H226" s="279"/>
      <c r="I226" s="279"/>
      <c r="J226" s="279"/>
      <c r="K226" s="279"/>
    </row>
    <row r="227" spans="1:11" ht="14.1" customHeight="1" x14ac:dyDescent="0.25">
      <c r="A227" s="279"/>
      <c r="B227" s="279"/>
      <c r="C227" s="292" t="s">
        <v>61</v>
      </c>
      <c r="D227" s="289">
        <v>0</v>
      </c>
      <c r="E227" s="289">
        <v>0</v>
      </c>
      <c r="F227" s="289">
        <v>0</v>
      </c>
      <c r="G227" s="289">
        <v>0</v>
      </c>
      <c r="H227" s="279"/>
      <c r="I227" s="279"/>
      <c r="J227" s="279"/>
      <c r="K227" s="279"/>
    </row>
    <row r="228" spans="1:11" ht="14.1" customHeight="1" x14ac:dyDescent="0.25">
      <c r="A228" s="279"/>
      <c r="B228" s="279"/>
      <c r="C228" s="292" t="s">
        <v>67</v>
      </c>
      <c r="D228" s="289">
        <v>0</v>
      </c>
      <c r="E228" s="289">
        <v>0</v>
      </c>
      <c r="F228" s="289">
        <v>0</v>
      </c>
      <c r="G228" s="289">
        <v>0</v>
      </c>
      <c r="H228" s="279"/>
      <c r="I228" s="279"/>
      <c r="J228" s="279"/>
      <c r="K228" s="279"/>
    </row>
    <row r="229" spans="1:11" ht="14.1" customHeight="1" x14ac:dyDescent="0.25">
      <c r="A229" s="279"/>
      <c r="B229" s="279"/>
      <c r="C229" s="292" t="s">
        <v>60</v>
      </c>
      <c r="D229" s="289">
        <v>0</v>
      </c>
      <c r="E229" s="289">
        <v>0</v>
      </c>
      <c r="F229" s="289">
        <v>0</v>
      </c>
      <c r="G229" s="289">
        <v>0</v>
      </c>
      <c r="H229" s="279"/>
      <c r="I229" s="279"/>
      <c r="J229" s="279"/>
      <c r="K229" s="279"/>
    </row>
    <row r="230" spans="1:11" ht="14.1" customHeight="1" x14ac:dyDescent="0.25">
      <c r="A230" s="279"/>
      <c r="B230" s="279"/>
      <c r="C230" s="292" t="s">
        <v>61</v>
      </c>
      <c r="D230" s="289">
        <v>0</v>
      </c>
      <c r="E230" s="289">
        <v>0</v>
      </c>
      <c r="F230" s="289">
        <v>0</v>
      </c>
      <c r="G230" s="289">
        <v>0</v>
      </c>
      <c r="H230" s="279"/>
      <c r="I230" s="279"/>
      <c r="J230" s="279"/>
      <c r="K230" s="279"/>
    </row>
    <row r="231" spans="1:11" ht="14.1" customHeight="1" x14ac:dyDescent="0.25">
      <c r="A231" s="279"/>
      <c r="B231" s="279"/>
      <c r="C231" s="292" t="s">
        <v>68</v>
      </c>
      <c r="D231" s="289">
        <v>0</v>
      </c>
      <c r="E231" s="289">
        <v>0</v>
      </c>
      <c r="F231" s="289">
        <v>0</v>
      </c>
      <c r="G231" s="289">
        <v>0</v>
      </c>
      <c r="H231" s="279"/>
      <c r="I231" s="279"/>
      <c r="J231" s="279"/>
      <c r="K231" s="279"/>
    </row>
    <row r="232" spans="1:11" ht="14.1" customHeight="1" x14ac:dyDescent="0.25">
      <c r="A232" s="279"/>
      <c r="B232" s="279"/>
      <c r="C232" s="292" t="s">
        <v>60</v>
      </c>
      <c r="D232" s="289">
        <v>0</v>
      </c>
      <c r="E232" s="289">
        <v>0</v>
      </c>
      <c r="F232" s="289">
        <v>0</v>
      </c>
      <c r="G232" s="289">
        <v>0</v>
      </c>
      <c r="H232" s="279"/>
      <c r="I232" s="279"/>
      <c r="J232" s="279"/>
      <c r="K232" s="279"/>
    </row>
    <row r="233" spans="1:11" ht="14.1" customHeight="1" x14ac:dyDescent="0.25">
      <c r="A233" s="279"/>
      <c r="B233" s="279"/>
      <c r="C233" s="292" t="s">
        <v>69</v>
      </c>
      <c r="D233" s="289">
        <v>0</v>
      </c>
      <c r="E233" s="289">
        <v>0</v>
      </c>
      <c r="F233" s="289">
        <v>0</v>
      </c>
      <c r="G233" s="289">
        <v>0</v>
      </c>
      <c r="H233" s="279"/>
      <c r="I233" s="279"/>
      <c r="J233" s="279"/>
      <c r="K233" s="279"/>
    </row>
    <row r="234" spans="1:11" ht="14.1" customHeight="1" x14ac:dyDescent="0.25">
      <c r="A234" s="279"/>
      <c r="B234" s="279"/>
      <c r="C234" s="292" t="s">
        <v>70</v>
      </c>
      <c r="D234" s="289">
        <v>0</v>
      </c>
      <c r="E234" s="289">
        <v>0</v>
      </c>
      <c r="F234" s="289">
        <v>0</v>
      </c>
      <c r="G234" s="289">
        <v>0</v>
      </c>
      <c r="H234" s="279"/>
      <c r="I234" s="279"/>
      <c r="J234" s="279"/>
      <c r="K234" s="279"/>
    </row>
    <row r="235" spans="1:11" ht="14.1" customHeight="1" x14ac:dyDescent="0.25">
      <c r="A235" s="279"/>
      <c r="B235" s="279"/>
      <c r="C235" s="292" t="s">
        <v>71</v>
      </c>
      <c r="D235" s="289">
        <v>0</v>
      </c>
      <c r="E235" s="289">
        <v>0</v>
      </c>
      <c r="F235" s="289">
        <v>0</v>
      </c>
      <c r="G235" s="289">
        <v>0</v>
      </c>
      <c r="H235" s="279"/>
      <c r="I235" s="279"/>
      <c r="J235" s="279"/>
      <c r="K235" s="279"/>
    </row>
    <row r="236" spans="1:11" ht="14.1" customHeight="1" x14ac:dyDescent="0.25">
      <c r="A236" s="279"/>
      <c r="B236" s="279"/>
      <c r="C236" s="292" t="s">
        <v>72</v>
      </c>
      <c r="D236" s="289">
        <v>0</v>
      </c>
      <c r="E236" s="289">
        <v>0</v>
      </c>
      <c r="F236" s="289">
        <v>0</v>
      </c>
      <c r="G236" s="289">
        <v>0</v>
      </c>
      <c r="H236" s="279"/>
      <c r="I236" s="279"/>
      <c r="J236" s="279"/>
      <c r="K236" s="279"/>
    </row>
    <row r="237" spans="1:11" ht="14.1" customHeight="1" x14ac:dyDescent="0.25">
      <c r="A237" s="279"/>
      <c r="B237" s="279"/>
      <c r="C237" s="292" t="s">
        <v>73</v>
      </c>
      <c r="D237" s="289">
        <v>0</v>
      </c>
      <c r="E237" s="289">
        <v>3000000</v>
      </c>
      <c r="F237" s="289">
        <v>3000000</v>
      </c>
      <c r="G237" s="289">
        <v>3000000</v>
      </c>
      <c r="H237" s="279"/>
      <c r="I237" s="279"/>
      <c r="J237" s="279"/>
      <c r="K237" s="279"/>
    </row>
    <row r="238" spans="1:11" ht="14.1" customHeight="1" x14ac:dyDescent="0.25">
      <c r="A238" s="279"/>
      <c r="B238" s="279"/>
      <c r="C238" s="292" t="s">
        <v>60</v>
      </c>
      <c r="D238" s="289">
        <v>0</v>
      </c>
      <c r="E238" s="289">
        <v>3000000</v>
      </c>
      <c r="F238" s="289">
        <v>3000000</v>
      </c>
      <c r="G238" s="289">
        <v>3000000</v>
      </c>
      <c r="H238" s="279"/>
      <c r="I238" s="279"/>
      <c r="J238" s="279"/>
      <c r="K238" s="279"/>
    </row>
    <row r="239" spans="1:11" ht="14.1" customHeight="1" x14ac:dyDescent="0.25">
      <c r="A239" s="279"/>
      <c r="B239" s="279"/>
      <c r="C239" s="292" t="s">
        <v>69</v>
      </c>
      <c r="D239" s="289">
        <v>0</v>
      </c>
      <c r="E239" s="289">
        <v>0</v>
      </c>
      <c r="F239" s="289">
        <v>0</v>
      </c>
      <c r="G239" s="289">
        <v>0</v>
      </c>
      <c r="H239" s="279"/>
      <c r="I239" s="279"/>
      <c r="J239" s="279"/>
      <c r="K239" s="279"/>
    </row>
    <row r="240" spans="1:11" ht="14.1" customHeight="1" x14ac:dyDescent="0.25">
      <c r="A240" s="279"/>
      <c r="B240" s="279"/>
      <c r="C240" s="292" t="s">
        <v>70</v>
      </c>
      <c r="D240" s="289">
        <v>0</v>
      </c>
      <c r="E240" s="289">
        <v>0</v>
      </c>
      <c r="F240" s="289">
        <v>0</v>
      </c>
      <c r="G240" s="289">
        <v>0</v>
      </c>
      <c r="H240" s="279"/>
      <c r="I240" s="279"/>
      <c r="J240" s="279"/>
      <c r="K240" s="279"/>
    </row>
    <row r="241" spans="1:11" ht="14.1" customHeight="1" x14ac:dyDescent="0.25">
      <c r="A241" s="279"/>
      <c r="B241" s="279"/>
      <c r="C241" s="292" t="s">
        <v>71</v>
      </c>
      <c r="D241" s="289">
        <v>0</v>
      </c>
      <c r="E241" s="289">
        <v>0</v>
      </c>
      <c r="F241" s="289">
        <v>0</v>
      </c>
      <c r="G241" s="289">
        <v>0</v>
      </c>
      <c r="H241" s="279"/>
      <c r="I241" s="279"/>
      <c r="J241" s="279"/>
      <c r="K241" s="279"/>
    </row>
    <row r="242" spans="1:11" ht="14.1" customHeight="1" x14ac:dyDescent="0.25">
      <c r="A242" s="279"/>
      <c r="B242" s="279"/>
      <c r="C242" s="292" t="s">
        <v>72</v>
      </c>
      <c r="D242" s="289">
        <v>0</v>
      </c>
      <c r="E242" s="289">
        <v>0</v>
      </c>
      <c r="F242" s="289">
        <v>0</v>
      </c>
      <c r="G242" s="289">
        <v>0</v>
      </c>
      <c r="H242" s="279"/>
      <c r="I242" s="279"/>
      <c r="J242" s="279"/>
      <c r="K242" s="279"/>
    </row>
    <row r="243" spans="1:11" ht="14.1" customHeight="1" x14ac:dyDescent="0.25">
      <c r="A243" s="279"/>
      <c r="B243" s="279"/>
      <c r="C243" s="292" t="s">
        <v>74</v>
      </c>
      <c r="D243" s="289">
        <v>0</v>
      </c>
      <c r="E243" s="289">
        <v>0</v>
      </c>
      <c r="F243" s="289">
        <v>0</v>
      </c>
      <c r="G243" s="289">
        <v>0</v>
      </c>
      <c r="H243" s="279"/>
      <c r="I243" s="279"/>
      <c r="J243" s="279"/>
      <c r="K243" s="279"/>
    </row>
    <row r="244" spans="1:11" ht="14.1" customHeight="1" x14ac:dyDescent="0.25">
      <c r="A244" s="279"/>
      <c r="B244" s="279"/>
      <c r="C244" s="292" t="s">
        <v>60</v>
      </c>
      <c r="D244" s="289">
        <v>0</v>
      </c>
      <c r="E244" s="289">
        <v>0</v>
      </c>
      <c r="F244" s="289">
        <v>0</v>
      </c>
      <c r="G244" s="289">
        <v>0</v>
      </c>
      <c r="H244" s="279"/>
      <c r="I244" s="279"/>
      <c r="J244" s="279"/>
      <c r="K244" s="279"/>
    </row>
    <row r="245" spans="1:11" ht="14.1" customHeight="1" x14ac:dyDescent="0.25">
      <c r="A245" s="279"/>
      <c r="B245" s="279"/>
      <c r="C245" s="292" t="s">
        <v>69</v>
      </c>
      <c r="D245" s="289">
        <v>0</v>
      </c>
      <c r="E245" s="289">
        <v>0</v>
      </c>
      <c r="F245" s="289">
        <v>0</v>
      </c>
      <c r="G245" s="289">
        <v>0</v>
      </c>
      <c r="H245" s="279"/>
      <c r="I245" s="279"/>
      <c r="J245" s="279"/>
      <c r="K245" s="279"/>
    </row>
    <row r="246" spans="1:11" ht="14.1" customHeight="1" x14ac:dyDescent="0.25">
      <c r="A246" s="279"/>
      <c r="B246" s="279"/>
      <c r="C246" s="292" t="s">
        <v>70</v>
      </c>
      <c r="D246" s="289">
        <v>0</v>
      </c>
      <c r="E246" s="289">
        <v>0</v>
      </c>
      <c r="F246" s="289">
        <v>0</v>
      </c>
      <c r="G246" s="289">
        <v>0</v>
      </c>
      <c r="H246" s="279"/>
      <c r="I246" s="279"/>
      <c r="J246" s="279"/>
      <c r="K246" s="279"/>
    </row>
    <row r="247" spans="1:11" ht="14.1" customHeight="1" x14ac:dyDescent="0.25">
      <c r="A247" s="279"/>
      <c r="B247" s="279"/>
      <c r="C247" s="292" t="s">
        <v>71</v>
      </c>
      <c r="D247" s="289">
        <v>0</v>
      </c>
      <c r="E247" s="289">
        <v>0</v>
      </c>
      <c r="F247" s="289">
        <v>0</v>
      </c>
      <c r="G247" s="289">
        <v>0</v>
      </c>
      <c r="H247" s="279"/>
      <c r="I247" s="279"/>
      <c r="J247" s="279"/>
      <c r="K247" s="279"/>
    </row>
    <row r="248" spans="1:11" ht="14.1" customHeight="1" x14ac:dyDescent="0.25">
      <c r="A248" s="279"/>
      <c r="B248" s="279"/>
      <c r="C248" s="292" t="s">
        <v>72</v>
      </c>
      <c r="D248" s="289">
        <v>0</v>
      </c>
      <c r="E248" s="289">
        <v>0</v>
      </c>
      <c r="F248" s="289">
        <v>0</v>
      </c>
      <c r="G248" s="289">
        <v>0</v>
      </c>
      <c r="H248" s="279"/>
      <c r="I248" s="279"/>
      <c r="J248" s="279"/>
      <c r="K248" s="279"/>
    </row>
    <row r="249" spans="1:11" ht="14.1" customHeight="1" x14ac:dyDescent="0.25">
      <c r="A249" s="279"/>
      <c r="B249" s="279"/>
      <c r="C249" s="292" t="s">
        <v>75</v>
      </c>
      <c r="D249" s="289">
        <v>0</v>
      </c>
      <c r="E249" s="289">
        <v>0</v>
      </c>
      <c r="F249" s="289">
        <v>0</v>
      </c>
      <c r="G249" s="289">
        <v>0</v>
      </c>
      <c r="H249" s="279"/>
      <c r="I249" s="279"/>
      <c r="J249" s="279"/>
      <c r="K249" s="279"/>
    </row>
    <row r="250" spans="1:11" ht="14.1" customHeight="1" x14ac:dyDescent="0.25">
      <c r="A250" s="279"/>
      <c r="B250" s="279"/>
      <c r="C250" s="292" t="s">
        <v>76</v>
      </c>
      <c r="D250" s="289">
        <v>0</v>
      </c>
      <c r="E250" s="289">
        <v>0</v>
      </c>
      <c r="F250" s="289">
        <v>0</v>
      </c>
      <c r="G250" s="289">
        <v>0</v>
      </c>
      <c r="H250" s="279"/>
      <c r="I250" s="279"/>
      <c r="J250" s="279"/>
      <c r="K250" s="279"/>
    </row>
    <row r="251" spans="1:11" ht="14.1" customHeight="1" x14ac:dyDescent="0.25">
      <c r="A251" s="279"/>
      <c r="B251" s="279"/>
      <c r="C251" s="290" t="s">
        <v>77</v>
      </c>
      <c r="D251" s="289">
        <v>0</v>
      </c>
      <c r="E251" s="289">
        <v>3000000</v>
      </c>
      <c r="F251" s="289">
        <v>3000000</v>
      </c>
      <c r="G251" s="289">
        <v>3000000</v>
      </c>
      <c r="H251" s="279"/>
      <c r="I251" s="279"/>
      <c r="J251" s="279"/>
      <c r="K251" s="279"/>
    </row>
    <row r="252" spans="1:11" ht="14.1" customHeight="1" x14ac:dyDescent="0.25">
      <c r="A252" s="279"/>
      <c r="B252" s="279"/>
      <c r="C252" s="297" t="s">
        <v>1428</v>
      </c>
      <c r="D252" s="1293" t="s">
        <v>1427</v>
      </c>
      <c r="E252" s="1294"/>
      <c r="F252" s="1294"/>
      <c r="G252" s="1294"/>
      <c r="H252" s="279"/>
      <c r="I252" s="279"/>
      <c r="J252" s="279"/>
      <c r="K252" s="279"/>
    </row>
    <row r="253" spans="1:11" ht="14.1" customHeight="1" x14ac:dyDescent="0.25">
      <c r="A253" s="279"/>
      <c r="B253" s="279"/>
      <c r="C253" s="296" t="s">
        <v>33</v>
      </c>
      <c r="D253" s="1295" t="s">
        <v>1426</v>
      </c>
      <c r="E253" s="1296"/>
      <c r="F253" s="1296"/>
      <c r="G253" s="1296"/>
      <c r="H253" s="279"/>
      <c r="I253" s="279"/>
      <c r="J253" s="279"/>
      <c r="K253" s="279"/>
    </row>
    <row r="254" spans="1:11" ht="14.1" customHeight="1" x14ac:dyDescent="0.25">
      <c r="A254" s="279"/>
      <c r="B254" s="279"/>
      <c r="C254" s="277" t="s">
        <v>35</v>
      </c>
      <c r="D254" s="1297" t="s">
        <v>1425</v>
      </c>
      <c r="E254" s="1298"/>
      <c r="F254" s="1298"/>
      <c r="G254" s="1298"/>
      <c r="H254" s="279"/>
      <c r="I254" s="279"/>
      <c r="J254" s="279"/>
      <c r="K254" s="279"/>
    </row>
    <row r="255" spans="1:11" ht="14.1" customHeight="1" x14ac:dyDescent="0.25">
      <c r="A255" s="279"/>
      <c r="B255" s="279"/>
      <c r="C255" s="277" t="s">
        <v>37</v>
      </c>
      <c r="D255" s="1297" t="s">
        <v>419</v>
      </c>
      <c r="E255" s="1298"/>
      <c r="F255" s="1298"/>
      <c r="G255" s="1298"/>
      <c r="H255" s="279"/>
      <c r="I255" s="279"/>
      <c r="J255" s="279"/>
      <c r="K255" s="279"/>
    </row>
    <row r="256" spans="1:11" ht="15" customHeight="1" x14ac:dyDescent="0.25">
      <c r="A256" s="279"/>
      <c r="B256" s="279"/>
      <c r="C256" s="294"/>
      <c r="D256" s="269">
        <v>2025</v>
      </c>
      <c r="E256" s="269">
        <v>2026</v>
      </c>
      <c r="F256" s="269">
        <v>2027</v>
      </c>
      <c r="G256" s="269">
        <v>2028</v>
      </c>
      <c r="H256" s="279"/>
      <c r="I256" s="279"/>
      <c r="J256" s="279"/>
      <c r="K256" s="279"/>
    </row>
    <row r="257" spans="1:11" ht="15" customHeight="1" x14ac:dyDescent="0.25">
      <c r="A257" s="279"/>
      <c r="B257" s="279"/>
      <c r="C257" s="293"/>
      <c r="D257" s="266" t="s">
        <v>17</v>
      </c>
      <c r="E257" s="266" t="s">
        <v>18</v>
      </c>
      <c r="F257" s="266" t="s">
        <v>18</v>
      </c>
      <c r="G257" s="266" t="s">
        <v>18</v>
      </c>
      <c r="H257" s="279"/>
      <c r="I257" s="279"/>
      <c r="J257" s="279"/>
      <c r="K257" s="279"/>
    </row>
    <row r="258" spans="1:11" ht="14.1" customHeight="1" x14ac:dyDescent="0.25">
      <c r="A258" s="279"/>
      <c r="B258" s="279"/>
      <c r="C258" s="284" t="s">
        <v>39</v>
      </c>
      <c r="D258" s="295" t="s">
        <v>40</v>
      </c>
      <c r="E258" s="295" t="s">
        <v>46</v>
      </c>
      <c r="F258" s="295" t="s">
        <v>163</v>
      </c>
      <c r="G258" s="295" t="s">
        <v>164</v>
      </c>
      <c r="H258" s="279"/>
      <c r="I258" s="279"/>
      <c r="J258" s="279"/>
      <c r="K258" s="279"/>
    </row>
    <row r="259" spans="1:11" ht="14.1" customHeight="1" x14ac:dyDescent="0.25">
      <c r="A259" s="279"/>
      <c r="B259" s="279"/>
      <c r="C259" s="284" t="s">
        <v>41</v>
      </c>
      <c r="D259" s="295" t="s">
        <v>40</v>
      </c>
      <c r="E259" s="295" t="s">
        <v>46</v>
      </c>
      <c r="F259" s="295" t="s">
        <v>1424</v>
      </c>
      <c r="G259" s="295" t="s">
        <v>1423</v>
      </c>
      <c r="H259" s="279"/>
      <c r="I259" s="279"/>
      <c r="J259" s="279"/>
      <c r="K259" s="279"/>
    </row>
    <row r="260" spans="1:11" ht="14.1" customHeight="1" x14ac:dyDescent="0.25">
      <c r="A260" s="279"/>
      <c r="B260" s="279"/>
      <c r="C260" s="284" t="s">
        <v>45</v>
      </c>
      <c r="D260" s="295" t="s">
        <v>46</v>
      </c>
      <c r="E260" s="295" t="s">
        <v>46</v>
      </c>
      <c r="F260" s="295" t="s">
        <v>1422</v>
      </c>
      <c r="G260" s="295" t="s">
        <v>1421</v>
      </c>
      <c r="H260" s="279"/>
      <c r="I260" s="279"/>
      <c r="J260" s="279"/>
      <c r="K260" s="279"/>
    </row>
    <row r="261" spans="1:11" ht="14.1" customHeight="1" x14ac:dyDescent="0.25">
      <c r="A261" s="279"/>
      <c r="B261" s="279"/>
      <c r="C261" s="284" t="s">
        <v>50</v>
      </c>
      <c r="D261" s="295" t="s">
        <v>40</v>
      </c>
      <c r="E261" s="295" t="s">
        <v>40</v>
      </c>
      <c r="F261" s="295" t="s">
        <v>40</v>
      </c>
      <c r="G261" s="295" t="s">
        <v>170</v>
      </c>
      <c r="H261" s="279"/>
      <c r="I261" s="279"/>
      <c r="J261" s="279"/>
      <c r="K261" s="279"/>
    </row>
    <row r="262" spans="1:11" ht="14.1" customHeight="1" x14ac:dyDescent="0.25">
      <c r="A262" s="279"/>
      <c r="B262" s="279"/>
      <c r="C262" s="284" t="s">
        <v>52</v>
      </c>
      <c r="D262" s="295" t="s">
        <v>40</v>
      </c>
      <c r="E262" s="295" t="s">
        <v>40</v>
      </c>
      <c r="F262" s="295" t="s">
        <v>40</v>
      </c>
      <c r="G262" s="295" t="s">
        <v>1420</v>
      </c>
      <c r="H262" s="279"/>
      <c r="I262" s="279"/>
      <c r="J262" s="279"/>
      <c r="K262" s="279"/>
    </row>
    <row r="263" spans="1:11" ht="14.1" customHeight="1" x14ac:dyDescent="0.25">
      <c r="A263" s="279"/>
      <c r="B263" s="279"/>
      <c r="C263" s="284" t="s">
        <v>55</v>
      </c>
      <c r="D263" s="295" t="s">
        <v>40</v>
      </c>
      <c r="E263" s="295" t="s">
        <v>40</v>
      </c>
      <c r="F263" s="295" t="s">
        <v>40</v>
      </c>
      <c r="G263" s="295" t="s">
        <v>1419</v>
      </c>
      <c r="H263" s="279"/>
      <c r="I263" s="279"/>
      <c r="J263" s="279"/>
      <c r="K263" s="279"/>
    </row>
    <row r="264" spans="1:11" ht="14.1" customHeight="1" x14ac:dyDescent="0.25">
      <c r="A264" s="279"/>
      <c r="B264" s="279"/>
      <c r="C264" s="1307" t="s">
        <v>58</v>
      </c>
      <c r="D264" s="1308"/>
      <c r="E264" s="1308"/>
      <c r="F264" s="1308"/>
      <c r="G264" s="1308"/>
      <c r="H264" s="279"/>
      <c r="I264" s="279"/>
      <c r="J264" s="279"/>
      <c r="K264" s="279"/>
    </row>
    <row r="265" spans="1:11" ht="14.1" customHeight="1" x14ac:dyDescent="0.25">
      <c r="A265" s="279"/>
      <c r="B265" s="279"/>
      <c r="C265" s="294"/>
      <c r="D265" s="269">
        <v>2025</v>
      </c>
      <c r="E265" s="269">
        <v>2026</v>
      </c>
      <c r="F265" s="269">
        <v>2027</v>
      </c>
      <c r="G265" s="269">
        <v>2028</v>
      </c>
      <c r="H265" s="279"/>
      <c r="I265" s="279"/>
      <c r="J265" s="279"/>
      <c r="K265" s="279"/>
    </row>
    <row r="266" spans="1:11" ht="14.1" customHeight="1" x14ac:dyDescent="0.25">
      <c r="A266" s="279"/>
      <c r="B266" s="279"/>
      <c r="C266" s="293"/>
      <c r="D266" s="266" t="s">
        <v>17</v>
      </c>
      <c r="E266" s="266" t="s">
        <v>18</v>
      </c>
      <c r="F266" s="266" t="s">
        <v>18</v>
      </c>
      <c r="G266" s="266" t="s">
        <v>18</v>
      </c>
      <c r="H266" s="279"/>
      <c r="I266" s="279"/>
      <c r="J266" s="279"/>
      <c r="K266" s="279"/>
    </row>
    <row r="267" spans="1:11" ht="14.1" customHeight="1" x14ac:dyDescent="0.25">
      <c r="A267" s="279"/>
      <c r="B267" s="279"/>
      <c r="C267" s="292" t="s">
        <v>59</v>
      </c>
      <c r="D267" s="291" t="s">
        <v>40</v>
      </c>
      <c r="E267" s="289">
        <v>0</v>
      </c>
      <c r="F267" s="289">
        <v>0</v>
      </c>
      <c r="G267" s="289">
        <v>0</v>
      </c>
      <c r="H267" s="279"/>
      <c r="I267" s="279"/>
      <c r="J267" s="279"/>
      <c r="K267" s="279"/>
    </row>
    <row r="268" spans="1:11" ht="14.1" customHeight="1" x14ac:dyDescent="0.25">
      <c r="A268" s="279"/>
      <c r="B268" s="279"/>
      <c r="C268" s="292" t="s">
        <v>60</v>
      </c>
      <c r="D268" s="291" t="s">
        <v>40</v>
      </c>
      <c r="E268" s="289">
        <v>0</v>
      </c>
      <c r="F268" s="289">
        <v>0</v>
      </c>
      <c r="G268" s="289">
        <v>0</v>
      </c>
      <c r="H268" s="279"/>
      <c r="I268" s="279"/>
      <c r="J268" s="279"/>
      <c r="K268" s="279"/>
    </row>
    <row r="269" spans="1:11" ht="14.1" customHeight="1" x14ac:dyDescent="0.25">
      <c r="A269" s="279"/>
      <c r="B269" s="279"/>
      <c r="C269" s="292" t="s">
        <v>61</v>
      </c>
      <c r="D269" s="291" t="s">
        <v>40</v>
      </c>
      <c r="E269" s="289">
        <v>0</v>
      </c>
      <c r="F269" s="289">
        <v>0</v>
      </c>
      <c r="G269" s="289">
        <v>0</v>
      </c>
      <c r="H269" s="279"/>
      <c r="I269" s="279"/>
      <c r="J269" s="279"/>
      <c r="K269" s="279"/>
    </row>
    <row r="270" spans="1:11" ht="14.1" customHeight="1" x14ac:dyDescent="0.25">
      <c r="A270" s="279"/>
      <c r="B270" s="279"/>
      <c r="C270" s="292" t="s">
        <v>62</v>
      </c>
      <c r="D270" s="291" t="s">
        <v>40</v>
      </c>
      <c r="E270" s="289">
        <v>0</v>
      </c>
      <c r="F270" s="289">
        <v>0</v>
      </c>
      <c r="G270" s="289">
        <v>0</v>
      </c>
      <c r="H270" s="279"/>
      <c r="I270" s="279"/>
      <c r="J270" s="279"/>
      <c r="K270" s="279"/>
    </row>
    <row r="271" spans="1:11" ht="14.1" customHeight="1" x14ac:dyDescent="0.25">
      <c r="A271" s="279"/>
      <c r="B271" s="279"/>
      <c r="C271" s="292" t="s">
        <v>60</v>
      </c>
      <c r="D271" s="291" t="s">
        <v>40</v>
      </c>
      <c r="E271" s="289">
        <v>0</v>
      </c>
      <c r="F271" s="289">
        <v>0</v>
      </c>
      <c r="G271" s="289">
        <v>0</v>
      </c>
      <c r="H271" s="279"/>
      <c r="I271" s="279"/>
      <c r="J271" s="279"/>
      <c r="K271" s="279"/>
    </row>
    <row r="272" spans="1:11" ht="14.1" customHeight="1" x14ac:dyDescent="0.25">
      <c r="A272" s="279"/>
      <c r="B272" s="279"/>
      <c r="C272" s="292" t="s">
        <v>61</v>
      </c>
      <c r="D272" s="291" t="s">
        <v>40</v>
      </c>
      <c r="E272" s="289">
        <v>0</v>
      </c>
      <c r="F272" s="289">
        <v>0</v>
      </c>
      <c r="G272" s="289">
        <v>0</v>
      </c>
      <c r="H272" s="279"/>
      <c r="I272" s="279"/>
      <c r="J272" s="279"/>
      <c r="K272" s="279"/>
    </row>
    <row r="273" spans="1:11" ht="14.1" customHeight="1" x14ac:dyDescent="0.25">
      <c r="A273" s="279"/>
      <c r="B273" s="279"/>
      <c r="C273" s="292" t="s">
        <v>63</v>
      </c>
      <c r="D273" s="291" t="s">
        <v>40</v>
      </c>
      <c r="E273" s="289">
        <v>0</v>
      </c>
      <c r="F273" s="289">
        <v>0</v>
      </c>
      <c r="G273" s="289">
        <v>0</v>
      </c>
      <c r="H273" s="279"/>
      <c r="I273" s="279"/>
      <c r="J273" s="279"/>
      <c r="K273" s="279"/>
    </row>
    <row r="274" spans="1:11" ht="14.1" customHeight="1" x14ac:dyDescent="0.25">
      <c r="A274" s="279"/>
      <c r="B274" s="279"/>
      <c r="C274" s="292" t="s">
        <v>60</v>
      </c>
      <c r="D274" s="291" t="s">
        <v>40</v>
      </c>
      <c r="E274" s="289">
        <v>0</v>
      </c>
      <c r="F274" s="289">
        <v>0</v>
      </c>
      <c r="G274" s="289">
        <v>0</v>
      </c>
      <c r="H274" s="279"/>
      <c r="I274" s="279"/>
      <c r="J274" s="279"/>
      <c r="K274" s="279"/>
    </row>
    <row r="275" spans="1:11" ht="14.1" customHeight="1" x14ac:dyDescent="0.25">
      <c r="A275" s="279"/>
      <c r="B275" s="279"/>
      <c r="C275" s="292" t="s">
        <v>61</v>
      </c>
      <c r="D275" s="291" t="s">
        <v>40</v>
      </c>
      <c r="E275" s="289">
        <v>0</v>
      </c>
      <c r="F275" s="289">
        <v>0</v>
      </c>
      <c r="G275" s="289">
        <v>0</v>
      </c>
      <c r="H275" s="279"/>
      <c r="I275" s="279"/>
      <c r="J275" s="279"/>
      <c r="K275" s="279"/>
    </row>
    <row r="276" spans="1:11" ht="14.1" customHeight="1" x14ac:dyDescent="0.25">
      <c r="A276" s="279"/>
      <c r="B276" s="279"/>
      <c r="C276" s="292" t="s">
        <v>64</v>
      </c>
      <c r="D276" s="291" t="s">
        <v>40</v>
      </c>
      <c r="E276" s="289">
        <v>0</v>
      </c>
      <c r="F276" s="289">
        <v>0</v>
      </c>
      <c r="G276" s="289">
        <v>0</v>
      </c>
      <c r="H276" s="279"/>
      <c r="I276" s="279"/>
      <c r="J276" s="279"/>
      <c r="K276" s="279"/>
    </row>
    <row r="277" spans="1:11" ht="14.1" customHeight="1" x14ac:dyDescent="0.25">
      <c r="A277" s="279"/>
      <c r="B277" s="279"/>
      <c r="C277" s="292" t="s">
        <v>60</v>
      </c>
      <c r="D277" s="291" t="s">
        <v>40</v>
      </c>
      <c r="E277" s="289">
        <v>0</v>
      </c>
      <c r="F277" s="289">
        <v>0</v>
      </c>
      <c r="G277" s="289">
        <v>0</v>
      </c>
      <c r="H277" s="279"/>
      <c r="I277" s="279"/>
      <c r="J277" s="279"/>
      <c r="K277" s="279"/>
    </row>
    <row r="278" spans="1:11" ht="14.1" customHeight="1" x14ac:dyDescent="0.25">
      <c r="A278" s="279"/>
      <c r="B278" s="279"/>
      <c r="C278" s="292" t="s">
        <v>61</v>
      </c>
      <c r="D278" s="291" t="s">
        <v>40</v>
      </c>
      <c r="E278" s="289">
        <v>0</v>
      </c>
      <c r="F278" s="289">
        <v>0</v>
      </c>
      <c r="G278" s="289">
        <v>0</v>
      </c>
      <c r="H278" s="279"/>
      <c r="I278" s="279"/>
      <c r="J278" s="279"/>
      <c r="K278" s="279"/>
    </row>
    <row r="279" spans="1:11" ht="14.1" customHeight="1" x14ac:dyDescent="0.25">
      <c r="A279" s="279"/>
      <c r="B279" s="279"/>
      <c r="C279" s="292" t="s">
        <v>65</v>
      </c>
      <c r="D279" s="291" t="s">
        <v>40</v>
      </c>
      <c r="E279" s="289">
        <v>0</v>
      </c>
      <c r="F279" s="289">
        <v>0</v>
      </c>
      <c r="G279" s="289">
        <v>0</v>
      </c>
      <c r="H279" s="279"/>
      <c r="I279" s="279"/>
      <c r="J279" s="279"/>
      <c r="K279" s="279"/>
    </row>
    <row r="280" spans="1:11" ht="14.1" customHeight="1" x14ac:dyDescent="0.25">
      <c r="A280" s="279"/>
      <c r="B280" s="279"/>
      <c r="C280" s="292" t="s">
        <v>60</v>
      </c>
      <c r="D280" s="291" t="s">
        <v>40</v>
      </c>
      <c r="E280" s="289">
        <v>0</v>
      </c>
      <c r="F280" s="289">
        <v>0</v>
      </c>
      <c r="G280" s="289">
        <v>0</v>
      </c>
      <c r="H280" s="279"/>
      <c r="I280" s="279"/>
      <c r="J280" s="279"/>
      <c r="K280" s="279"/>
    </row>
    <row r="281" spans="1:11" ht="14.1" customHeight="1" x14ac:dyDescent="0.25">
      <c r="A281" s="279"/>
      <c r="B281" s="279"/>
      <c r="C281" s="292" t="s">
        <v>61</v>
      </c>
      <c r="D281" s="291" t="s">
        <v>40</v>
      </c>
      <c r="E281" s="289">
        <v>0</v>
      </c>
      <c r="F281" s="289">
        <v>0</v>
      </c>
      <c r="G281" s="289">
        <v>0</v>
      </c>
      <c r="H281" s="279"/>
      <c r="I281" s="279"/>
      <c r="J281" s="279"/>
      <c r="K281" s="279"/>
    </row>
    <row r="282" spans="1:11" ht="14.1" customHeight="1" x14ac:dyDescent="0.25">
      <c r="A282" s="279"/>
      <c r="B282" s="279"/>
      <c r="C282" s="292" t="s">
        <v>66</v>
      </c>
      <c r="D282" s="291" t="s">
        <v>40</v>
      </c>
      <c r="E282" s="289">
        <v>0</v>
      </c>
      <c r="F282" s="289">
        <v>0</v>
      </c>
      <c r="G282" s="289">
        <v>0</v>
      </c>
      <c r="H282" s="279"/>
      <c r="I282" s="279"/>
      <c r="J282" s="279"/>
      <c r="K282" s="279"/>
    </row>
    <row r="283" spans="1:11" ht="14.1" customHeight="1" x14ac:dyDescent="0.25">
      <c r="A283" s="279"/>
      <c r="B283" s="279"/>
      <c r="C283" s="292" t="s">
        <v>60</v>
      </c>
      <c r="D283" s="291" t="s">
        <v>40</v>
      </c>
      <c r="E283" s="289">
        <v>0</v>
      </c>
      <c r="F283" s="289">
        <v>0</v>
      </c>
      <c r="G283" s="289">
        <v>0</v>
      </c>
      <c r="H283" s="279"/>
      <c r="I283" s="279"/>
      <c r="J283" s="279"/>
      <c r="K283" s="279"/>
    </row>
    <row r="284" spans="1:11" ht="14.1" customHeight="1" x14ac:dyDescent="0.25">
      <c r="A284" s="279"/>
      <c r="B284" s="279"/>
      <c r="C284" s="292" t="s">
        <v>61</v>
      </c>
      <c r="D284" s="291" t="s">
        <v>40</v>
      </c>
      <c r="E284" s="289">
        <v>0</v>
      </c>
      <c r="F284" s="289">
        <v>0</v>
      </c>
      <c r="G284" s="289">
        <v>0</v>
      </c>
      <c r="H284" s="279"/>
      <c r="I284" s="279"/>
      <c r="J284" s="279"/>
      <c r="K284" s="279"/>
    </row>
    <row r="285" spans="1:11" ht="14.1" customHeight="1" x14ac:dyDescent="0.25">
      <c r="A285" s="279"/>
      <c r="B285" s="279"/>
      <c r="C285" s="292" t="s">
        <v>67</v>
      </c>
      <c r="D285" s="291" t="s">
        <v>40</v>
      </c>
      <c r="E285" s="289">
        <v>0</v>
      </c>
      <c r="F285" s="289">
        <v>0</v>
      </c>
      <c r="G285" s="289">
        <v>0</v>
      </c>
      <c r="H285" s="279"/>
      <c r="I285" s="279"/>
      <c r="J285" s="279"/>
      <c r="K285" s="279"/>
    </row>
    <row r="286" spans="1:11" ht="14.1" customHeight="1" x14ac:dyDescent="0.25">
      <c r="A286" s="279"/>
      <c r="B286" s="279"/>
      <c r="C286" s="292" t="s">
        <v>60</v>
      </c>
      <c r="D286" s="291" t="s">
        <v>40</v>
      </c>
      <c r="E286" s="289">
        <v>0</v>
      </c>
      <c r="F286" s="289">
        <v>0</v>
      </c>
      <c r="G286" s="289">
        <v>0</v>
      </c>
      <c r="H286" s="279"/>
      <c r="I286" s="279"/>
      <c r="J286" s="279"/>
      <c r="K286" s="279"/>
    </row>
    <row r="287" spans="1:11" ht="14.1" customHeight="1" x14ac:dyDescent="0.25">
      <c r="A287" s="279"/>
      <c r="B287" s="279"/>
      <c r="C287" s="292" t="s">
        <v>61</v>
      </c>
      <c r="D287" s="291" t="s">
        <v>40</v>
      </c>
      <c r="E287" s="289">
        <v>0</v>
      </c>
      <c r="F287" s="289">
        <v>0</v>
      </c>
      <c r="G287" s="289">
        <v>0</v>
      </c>
      <c r="H287" s="279"/>
      <c r="I287" s="279"/>
      <c r="J287" s="279"/>
      <c r="K287" s="279"/>
    </row>
    <row r="288" spans="1:11" ht="14.1" customHeight="1" x14ac:dyDescent="0.25">
      <c r="A288" s="279"/>
      <c r="B288" s="279"/>
      <c r="C288" s="292" t="s">
        <v>68</v>
      </c>
      <c r="D288" s="291" t="s">
        <v>40</v>
      </c>
      <c r="E288" s="289">
        <v>0</v>
      </c>
      <c r="F288" s="289">
        <v>0</v>
      </c>
      <c r="G288" s="289">
        <v>0</v>
      </c>
      <c r="H288" s="279"/>
      <c r="I288" s="279"/>
      <c r="J288" s="279"/>
      <c r="K288" s="279"/>
    </row>
    <row r="289" spans="1:11" ht="14.1" customHeight="1" x14ac:dyDescent="0.25">
      <c r="A289" s="279"/>
      <c r="B289" s="279"/>
      <c r="C289" s="292" t="s">
        <v>60</v>
      </c>
      <c r="D289" s="291" t="s">
        <v>40</v>
      </c>
      <c r="E289" s="289">
        <v>0</v>
      </c>
      <c r="F289" s="289">
        <v>0</v>
      </c>
      <c r="G289" s="289">
        <v>0</v>
      </c>
      <c r="H289" s="279"/>
      <c r="I289" s="279"/>
      <c r="J289" s="279"/>
      <c r="K289" s="279"/>
    </row>
    <row r="290" spans="1:11" ht="14.1" customHeight="1" x14ac:dyDescent="0.25">
      <c r="A290" s="279"/>
      <c r="B290" s="279"/>
      <c r="C290" s="292" t="s">
        <v>69</v>
      </c>
      <c r="D290" s="291" t="s">
        <v>40</v>
      </c>
      <c r="E290" s="289">
        <v>0</v>
      </c>
      <c r="F290" s="289">
        <v>0</v>
      </c>
      <c r="G290" s="289">
        <v>0</v>
      </c>
      <c r="H290" s="279"/>
      <c r="I290" s="279"/>
      <c r="J290" s="279"/>
      <c r="K290" s="279"/>
    </row>
    <row r="291" spans="1:11" ht="14.1" customHeight="1" x14ac:dyDescent="0.25">
      <c r="A291" s="279"/>
      <c r="B291" s="279"/>
      <c r="C291" s="292" t="s">
        <v>70</v>
      </c>
      <c r="D291" s="291" t="s">
        <v>40</v>
      </c>
      <c r="E291" s="289">
        <v>0</v>
      </c>
      <c r="F291" s="289">
        <v>0</v>
      </c>
      <c r="G291" s="289">
        <v>0</v>
      </c>
      <c r="H291" s="279"/>
      <c r="I291" s="279"/>
      <c r="J291" s="279"/>
      <c r="K291" s="279"/>
    </row>
    <row r="292" spans="1:11" ht="14.1" customHeight="1" x14ac:dyDescent="0.25">
      <c r="A292" s="279"/>
      <c r="B292" s="279"/>
      <c r="C292" s="292" t="s">
        <v>71</v>
      </c>
      <c r="D292" s="291" t="s">
        <v>40</v>
      </c>
      <c r="E292" s="289">
        <v>0</v>
      </c>
      <c r="F292" s="289">
        <v>0</v>
      </c>
      <c r="G292" s="289">
        <v>0</v>
      </c>
      <c r="H292" s="279"/>
      <c r="I292" s="279"/>
      <c r="J292" s="279"/>
      <c r="K292" s="279"/>
    </row>
    <row r="293" spans="1:11" ht="14.1" customHeight="1" x14ac:dyDescent="0.25">
      <c r="A293" s="279"/>
      <c r="B293" s="279"/>
      <c r="C293" s="292" t="s">
        <v>72</v>
      </c>
      <c r="D293" s="291" t="s">
        <v>40</v>
      </c>
      <c r="E293" s="289">
        <v>0</v>
      </c>
      <c r="F293" s="289">
        <v>0</v>
      </c>
      <c r="G293" s="289">
        <v>0</v>
      </c>
      <c r="H293" s="279"/>
      <c r="I293" s="279"/>
      <c r="J293" s="279"/>
      <c r="K293" s="279"/>
    </row>
    <row r="294" spans="1:11" ht="14.1" customHeight="1" x14ac:dyDescent="0.25">
      <c r="A294" s="279"/>
      <c r="B294" s="279"/>
      <c r="C294" s="292" t="s">
        <v>73</v>
      </c>
      <c r="D294" s="291" t="s">
        <v>40</v>
      </c>
      <c r="E294" s="289">
        <v>0</v>
      </c>
      <c r="F294" s="289">
        <v>3805000</v>
      </c>
      <c r="G294" s="289">
        <v>4880000</v>
      </c>
      <c r="H294" s="279"/>
      <c r="I294" s="279"/>
      <c r="J294" s="279"/>
      <c r="K294" s="279"/>
    </row>
    <row r="295" spans="1:11" ht="14.1" customHeight="1" x14ac:dyDescent="0.25">
      <c r="A295" s="279"/>
      <c r="B295" s="279"/>
      <c r="C295" s="292" t="s">
        <v>60</v>
      </c>
      <c r="D295" s="291" t="s">
        <v>40</v>
      </c>
      <c r="E295" s="289">
        <v>0</v>
      </c>
      <c r="F295" s="289">
        <v>3805000</v>
      </c>
      <c r="G295" s="289">
        <v>4880000</v>
      </c>
      <c r="H295" s="279"/>
      <c r="I295" s="279"/>
      <c r="J295" s="279"/>
      <c r="K295" s="279"/>
    </row>
    <row r="296" spans="1:11" ht="14.1" customHeight="1" x14ac:dyDescent="0.25">
      <c r="A296" s="279"/>
      <c r="B296" s="279"/>
      <c r="C296" s="292" t="s">
        <v>69</v>
      </c>
      <c r="D296" s="291" t="s">
        <v>40</v>
      </c>
      <c r="E296" s="289">
        <v>0</v>
      </c>
      <c r="F296" s="289">
        <v>0</v>
      </c>
      <c r="G296" s="289">
        <v>0</v>
      </c>
      <c r="H296" s="279"/>
      <c r="I296" s="279"/>
      <c r="J296" s="279"/>
      <c r="K296" s="279"/>
    </row>
    <row r="297" spans="1:11" ht="14.1" customHeight="1" x14ac:dyDescent="0.25">
      <c r="A297" s="279"/>
      <c r="B297" s="279"/>
      <c r="C297" s="292" t="s">
        <v>70</v>
      </c>
      <c r="D297" s="291" t="s">
        <v>40</v>
      </c>
      <c r="E297" s="289">
        <v>0</v>
      </c>
      <c r="F297" s="289">
        <v>0</v>
      </c>
      <c r="G297" s="289">
        <v>0</v>
      </c>
      <c r="H297" s="279"/>
      <c r="I297" s="279"/>
      <c r="J297" s="279"/>
      <c r="K297" s="279"/>
    </row>
    <row r="298" spans="1:11" ht="14.1" customHeight="1" x14ac:dyDescent="0.25">
      <c r="A298" s="279"/>
      <c r="B298" s="279"/>
      <c r="C298" s="292" t="s">
        <v>71</v>
      </c>
      <c r="D298" s="291" t="s">
        <v>40</v>
      </c>
      <c r="E298" s="289">
        <v>0</v>
      </c>
      <c r="F298" s="289">
        <v>0</v>
      </c>
      <c r="G298" s="289">
        <v>0</v>
      </c>
      <c r="H298" s="279"/>
      <c r="I298" s="279"/>
      <c r="J298" s="279"/>
      <c r="K298" s="279"/>
    </row>
    <row r="299" spans="1:11" ht="14.1" customHeight="1" x14ac:dyDescent="0.25">
      <c r="A299" s="279"/>
      <c r="B299" s="279"/>
      <c r="C299" s="292" t="s">
        <v>72</v>
      </c>
      <c r="D299" s="291" t="s">
        <v>40</v>
      </c>
      <c r="E299" s="289">
        <v>0</v>
      </c>
      <c r="F299" s="289">
        <v>0</v>
      </c>
      <c r="G299" s="289">
        <v>0</v>
      </c>
      <c r="H299" s="279"/>
      <c r="I299" s="279"/>
      <c r="J299" s="279"/>
      <c r="K299" s="279"/>
    </row>
    <row r="300" spans="1:11" ht="14.1" customHeight="1" x14ac:dyDescent="0.25">
      <c r="A300" s="279"/>
      <c r="B300" s="279"/>
      <c r="C300" s="292" t="s">
        <v>74</v>
      </c>
      <c r="D300" s="291" t="s">
        <v>40</v>
      </c>
      <c r="E300" s="289">
        <v>0</v>
      </c>
      <c r="F300" s="289">
        <v>0</v>
      </c>
      <c r="G300" s="289">
        <v>0</v>
      </c>
      <c r="H300" s="279"/>
      <c r="I300" s="279"/>
      <c r="J300" s="279"/>
      <c r="K300" s="279"/>
    </row>
    <row r="301" spans="1:11" ht="14.1" customHeight="1" x14ac:dyDescent="0.25">
      <c r="A301" s="279"/>
      <c r="B301" s="279"/>
      <c r="C301" s="292" t="s">
        <v>60</v>
      </c>
      <c r="D301" s="291" t="s">
        <v>40</v>
      </c>
      <c r="E301" s="289">
        <v>0</v>
      </c>
      <c r="F301" s="289">
        <v>0</v>
      </c>
      <c r="G301" s="289">
        <v>0</v>
      </c>
      <c r="H301" s="279"/>
      <c r="I301" s="279"/>
      <c r="J301" s="279"/>
      <c r="K301" s="279"/>
    </row>
    <row r="302" spans="1:11" ht="14.1" customHeight="1" x14ac:dyDescent="0.25">
      <c r="A302" s="279"/>
      <c r="B302" s="279"/>
      <c r="C302" s="292" t="s">
        <v>69</v>
      </c>
      <c r="D302" s="291" t="s">
        <v>40</v>
      </c>
      <c r="E302" s="289">
        <v>0</v>
      </c>
      <c r="F302" s="289">
        <v>0</v>
      </c>
      <c r="G302" s="289">
        <v>0</v>
      </c>
      <c r="H302" s="279"/>
      <c r="I302" s="279"/>
      <c r="J302" s="279"/>
      <c r="K302" s="279"/>
    </row>
    <row r="303" spans="1:11" ht="14.1" customHeight="1" x14ac:dyDescent="0.25">
      <c r="A303" s="279"/>
      <c r="B303" s="279"/>
      <c r="C303" s="292" t="s">
        <v>70</v>
      </c>
      <c r="D303" s="291" t="s">
        <v>40</v>
      </c>
      <c r="E303" s="289">
        <v>0</v>
      </c>
      <c r="F303" s="289">
        <v>0</v>
      </c>
      <c r="G303" s="289">
        <v>0</v>
      </c>
      <c r="H303" s="279"/>
      <c r="I303" s="279"/>
      <c r="J303" s="279"/>
      <c r="K303" s="279"/>
    </row>
    <row r="304" spans="1:11" ht="14.1" customHeight="1" x14ac:dyDescent="0.25">
      <c r="A304" s="279"/>
      <c r="B304" s="279"/>
      <c r="C304" s="292" t="s">
        <v>71</v>
      </c>
      <c r="D304" s="291" t="s">
        <v>40</v>
      </c>
      <c r="E304" s="289">
        <v>0</v>
      </c>
      <c r="F304" s="289">
        <v>0</v>
      </c>
      <c r="G304" s="289">
        <v>0</v>
      </c>
      <c r="H304" s="279"/>
      <c r="I304" s="279"/>
      <c r="J304" s="279"/>
      <c r="K304" s="279"/>
    </row>
    <row r="305" spans="1:11" ht="14.1" customHeight="1" x14ac:dyDescent="0.25">
      <c r="A305" s="279"/>
      <c r="B305" s="279"/>
      <c r="C305" s="292" t="s">
        <v>72</v>
      </c>
      <c r="D305" s="291" t="s">
        <v>40</v>
      </c>
      <c r="E305" s="289">
        <v>0</v>
      </c>
      <c r="F305" s="289">
        <v>0</v>
      </c>
      <c r="G305" s="289">
        <v>0</v>
      </c>
      <c r="H305" s="279"/>
      <c r="I305" s="279"/>
      <c r="J305" s="279"/>
      <c r="K305" s="279"/>
    </row>
    <row r="306" spans="1:11" ht="14.1" customHeight="1" x14ac:dyDescent="0.25">
      <c r="A306" s="279"/>
      <c r="B306" s="279"/>
      <c r="C306" s="292" t="s">
        <v>75</v>
      </c>
      <c r="D306" s="291" t="s">
        <v>40</v>
      </c>
      <c r="E306" s="289">
        <v>0</v>
      </c>
      <c r="F306" s="289">
        <v>0</v>
      </c>
      <c r="G306" s="289">
        <v>0</v>
      </c>
      <c r="H306" s="279"/>
      <c r="I306" s="279"/>
      <c r="J306" s="279"/>
      <c r="K306" s="279"/>
    </row>
    <row r="307" spans="1:11" ht="14.1" customHeight="1" x14ac:dyDescent="0.25">
      <c r="A307" s="279"/>
      <c r="B307" s="279"/>
      <c r="C307" s="292" t="s">
        <v>76</v>
      </c>
      <c r="D307" s="291" t="s">
        <v>40</v>
      </c>
      <c r="E307" s="289">
        <v>0</v>
      </c>
      <c r="F307" s="289">
        <v>0</v>
      </c>
      <c r="G307" s="289">
        <v>0</v>
      </c>
      <c r="H307" s="279"/>
      <c r="I307" s="279"/>
      <c r="J307" s="279"/>
      <c r="K307" s="279"/>
    </row>
    <row r="308" spans="1:11" ht="14.1" customHeight="1" x14ac:dyDescent="0.25">
      <c r="A308" s="279"/>
      <c r="B308" s="279"/>
      <c r="C308" s="290" t="s">
        <v>77</v>
      </c>
      <c r="D308" s="289">
        <v>0</v>
      </c>
      <c r="E308" s="289">
        <v>0</v>
      </c>
      <c r="F308" s="289">
        <v>3805000</v>
      </c>
      <c r="G308" s="289">
        <v>4880000</v>
      </c>
      <c r="H308" s="279"/>
      <c r="I308" s="279"/>
      <c r="J308" s="279"/>
      <c r="K308" s="279"/>
    </row>
    <row r="309" spans="1:11" ht="20.100000000000001" customHeight="1" x14ac:dyDescent="0.25">
      <c r="A309" s="279"/>
      <c r="B309" s="279"/>
      <c r="C309" s="297" t="s">
        <v>1418</v>
      </c>
      <c r="D309" s="1293" t="s">
        <v>1417</v>
      </c>
      <c r="E309" s="1294"/>
      <c r="F309" s="1294"/>
      <c r="G309" s="1294"/>
      <c r="H309" s="279"/>
      <c r="I309" s="279"/>
      <c r="J309" s="279"/>
      <c r="K309" s="279"/>
    </row>
    <row r="310" spans="1:11" ht="14.1" customHeight="1" x14ac:dyDescent="0.25">
      <c r="A310" s="279"/>
      <c r="B310" s="279"/>
      <c r="C310" s="296" t="s">
        <v>33</v>
      </c>
      <c r="D310" s="1295" t="s">
        <v>1416</v>
      </c>
      <c r="E310" s="1296"/>
      <c r="F310" s="1296"/>
      <c r="G310" s="1296"/>
      <c r="H310" s="279"/>
      <c r="I310" s="279"/>
      <c r="J310" s="279"/>
      <c r="K310" s="279"/>
    </row>
    <row r="311" spans="1:11" ht="14.1" customHeight="1" x14ac:dyDescent="0.25">
      <c r="A311" s="279"/>
      <c r="B311" s="279"/>
      <c r="C311" s="277" t="s">
        <v>35</v>
      </c>
      <c r="D311" s="1297" t="s">
        <v>1415</v>
      </c>
      <c r="E311" s="1298"/>
      <c r="F311" s="1298"/>
      <c r="G311" s="1298"/>
      <c r="H311" s="279"/>
      <c r="I311" s="279"/>
      <c r="J311" s="279"/>
      <c r="K311" s="279"/>
    </row>
    <row r="312" spans="1:11" ht="14.1" customHeight="1" x14ac:dyDescent="0.25">
      <c r="A312" s="279"/>
      <c r="B312" s="279"/>
      <c r="C312" s="277" t="s">
        <v>37</v>
      </c>
      <c r="D312" s="1297" t="s">
        <v>419</v>
      </c>
      <c r="E312" s="1298"/>
      <c r="F312" s="1298"/>
      <c r="G312" s="1298"/>
      <c r="H312" s="279"/>
      <c r="I312" s="279"/>
      <c r="J312" s="279"/>
      <c r="K312" s="279"/>
    </row>
    <row r="313" spans="1:11" ht="15" customHeight="1" x14ac:dyDescent="0.25">
      <c r="A313" s="279"/>
      <c r="B313" s="279"/>
      <c r="C313" s="294"/>
      <c r="D313" s="269">
        <v>2025</v>
      </c>
      <c r="E313" s="269">
        <v>2026</v>
      </c>
      <c r="F313" s="269">
        <v>2027</v>
      </c>
      <c r="G313" s="269">
        <v>2028</v>
      </c>
      <c r="H313" s="279"/>
      <c r="I313" s="279"/>
      <c r="J313" s="279"/>
      <c r="K313" s="279"/>
    </row>
    <row r="314" spans="1:11" ht="15" customHeight="1" x14ac:dyDescent="0.25">
      <c r="A314" s="279"/>
      <c r="B314" s="279"/>
      <c r="C314" s="293"/>
      <c r="D314" s="266" t="s">
        <v>17</v>
      </c>
      <c r="E314" s="266" t="s">
        <v>18</v>
      </c>
      <c r="F314" s="266" t="s">
        <v>18</v>
      </c>
      <c r="G314" s="266" t="s">
        <v>18</v>
      </c>
      <c r="H314" s="279"/>
      <c r="I314" s="279"/>
      <c r="J314" s="279"/>
      <c r="K314" s="279"/>
    </row>
    <row r="315" spans="1:11" ht="14.1" customHeight="1" x14ac:dyDescent="0.25">
      <c r="A315" s="279"/>
      <c r="B315" s="279"/>
      <c r="C315" s="284" t="s">
        <v>39</v>
      </c>
      <c r="D315" s="295" t="s">
        <v>40</v>
      </c>
      <c r="E315" s="295" t="s">
        <v>411</v>
      </c>
      <c r="F315" s="295" t="s">
        <v>317</v>
      </c>
      <c r="G315" s="295" t="s">
        <v>346</v>
      </c>
      <c r="H315" s="279"/>
      <c r="I315" s="279"/>
      <c r="J315" s="279"/>
      <c r="K315" s="279"/>
    </row>
    <row r="316" spans="1:11" ht="14.1" customHeight="1" x14ac:dyDescent="0.25">
      <c r="A316" s="279"/>
      <c r="B316" s="279"/>
      <c r="C316" s="284" t="s">
        <v>41</v>
      </c>
      <c r="D316" s="295" t="s">
        <v>1208</v>
      </c>
      <c r="E316" s="295" t="s">
        <v>1099</v>
      </c>
      <c r="F316" s="295" t="s">
        <v>1414</v>
      </c>
      <c r="G316" s="295" t="s">
        <v>1413</v>
      </c>
      <c r="H316" s="279"/>
      <c r="I316" s="279"/>
      <c r="J316" s="279"/>
      <c r="K316" s="279"/>
    </row>
    <row r="317" spans="1:11" ht="14.1" customHeight="1" x14ac:dyDescent="0.25">
      <c r="A317" s="279"/>
      <c r="B317" s="279"/>
      <c r="C317" s="284" t="s">
        <v>45</v>
      </c>
      <c r="D317" s="295" t="s">
        <v>46</v>
      </c>
      <c r="E317" s="295" t="s">
        <v>1412</v>
      </c>
      <c r="F317" s="295" t="s">
        <v>1411</v>
      </c>
      <c r="G317" s="295" t="s">
        <v>1410</v>
      </c>
      <c r="H317" s="279"/>
      <c r="I317" s="279"/>
      <c r="J317" s="279"/>
      <c r="K317" s="279"/>
    </row>
    <row r="318" spans="1:11" ht="14.1" customHeight="1" x14ac:dyDescent="0.25">
      <c r="A318" s="279"/>
      <c r="B318" s="279"/>
      <c r="C318" s="284" t="s">
        <v>50</v>
      </c>
      <c r="D318" s="295" t="s">
        <v>40</v>
      </c>
      <c r="E318" s="295" t="s">
        <v>40</v>
      </c>
      <c r="F318" s="295" t="s">
        <v>297</v>
      </c>
      <c r="G318" s="295" t="s">
        <v>1409</v>
      </c>
      <c r="H318" s="279"/>
      <c r="I318" s="279"/>
      <c r="J318" s="279"/>
      <c r="K318" s="279"/>
    </row>
    <row r="319" spans="1:11" ht="14.1" customHeight="1" x14ac:dyDescent="0.25">
      <c r="A319" s="279"/>
      <c r="B319" s="279"/>
      <c r="C319" s="284" t="s">
        <v>52</v>
      </c>
      <c r="D319" s="295" t="s">
        <v>40</v>
      </c>
      <c r="E319" s="295" t="s">
        <v>197</v>
      </c>
      <c r="F319" s="295" t="s">
        <v>1408</v>
      </c>
      <c r="G319" s="295" t="s">
        <v>1407</v>
      </c>
      <c r="H319" s="279"/>
      <c r="I319" s="279"/>
      <c r="J319" s="279"/>
      <c r="K319" s="279"/>
    </row>
    <row r="320" spans="1:11" ht="14.1" customHeight="1" x14ac:dyDescent="0.25">
      <c r="A320" s="279"/>
      <c r="B320" s="279"/>
      <c r="C320" s="284" t="s">
        <v>55</v>
      </c>
      <c r="D320" s="295" t="s">
        <v>40</v>
      </c>
      <c r="E320" s="295" t="s">
        <v>40</v>
      </c>
      <c r="F320" s="295" t="s">
        <v>1406</v>
      </c>
      <c r="G320" s="295" t="s">
        <v>1405</v>
      </c>
      <c r="H320" s="279"/>
      <c r="I320" s="279"/>
      <c r="J320" s="279"/>
      <c r="K320" s="279"/>
    </row>
    <row r="321" spans="1:11" ht="14.1" customHeight="1" x14ac:dyDescent="0.25">
      <c r="A321" s="279"/>
      <c r="B321" s="279"/>
      <c r="C321" s="1307" t="s">
        <v>58</v>
      </c>
      <c r="D321" s="1308"/>
      <c r="E321" s="1308"/>
      <c r="F321" s="1308"/>
      <c r="G321" s="1308"/>
      <c r="H321" s="279"/>
      <c r="I321" s="279"/>
      <c r="J321" s="279"/>
      <c r="K321" s="279"/>
    </row>
    <row r="322" spans="1:11" ht="14.1" customHeight="1" x14ac:dyDescent="0.25">
      <c r="A322" s="279"/>
      <c r="B322" s="279"/>
      <c r="C322" s="294"/>
      <c r="D322" s="269">
        <v>2025</v>
      </c>
      <c r="E322" s="269">
        <v>2026</v>
      </c>
      <c r="F322" s="269">
        <v>2027</v>
      </c>
      <c r="G322" s="269">
        <v>2028</v>
      </c>
      <c r="H322" s="279"/>
      <c r="I322" s="279"/>
      <c r="J322" s="279"/>
      <c r="K322" s="279"/>
    </row>
    <row r="323" spans="1:11" ht="14.1" customHeight="1" x14ac:dyDescent="0.25">
      <c r="A323" s="279"/>
      <c r="B323" s="279"/>
      <c r="C323" s="293"/>
      <c r="D323" s="266" t="s">
        <v>17</v>
      </c>
      <c r="E323" s="266" t="s">
        <v>18</v>
      </c>
      <c r="F323" s="266" t="s">
        <v>18</v>
      </c>
      <c r="G323" s="266" t="s">
        <v>18</v>
      </c>
      <c r="H323" s="279"/>
      <c r="I323" s="279"/>
      <c r="J323" s="279"/>
      <c r="K323" s="279"/>
    </row>
    <row r="324" spans="1:11" ht="14.1" customHeight="1" x14ac:dyDescent="0.25">
      <c r="A324" s="279"/>
      <c r="B324" s="279"/>
      <c r="C324" s="292" t="s">
        <v>59</v>
      </c>
      <c r="D324" s="289">
        <v>0</v>
      </c>
      <c r="E324" s="289">
        <v>0</v>
      </c>
      <c r="F324" s="289">
        <v>0</v>
      </c>
      <c r="G324" s="289">
        <v>0</v>
      </c>
      <c r="H324" s="279"/>
      <c r="I324" s="279"/>
      <c r="J324" s="279"/>
      <c r="K324" s="279"/>
    </row>
    <row r="325" spans="1:11" ht="14.1" customHeight="1" x14ac:dyDescent="0.25">
      <c r="A325" s="279"/>
      <c r="B325" s="279"/>
      <c r="C325" s="292" t="s">
        <v>60</v>
      </c>
      <c r="D325" s="289">
        <v>0</v>
      </c>
      <c r="E325" s="289">
        <v>0</v>
      </c>
      <c r="F325" s="289">
        <v>0</v>
      </c>
      <c r="G325" s="289">
        <v>0</v>
      </c>
      <c r="H325" s="279"/>
      <c r="I325" s="279"/>
      <c r="J325" s="279"/>
      <c r="K325" s="279"/>
    </row>
    <row r="326" spans="1:11" ht="14.1" customHeight="1" x14ac:dyDescent="0.25">
      <c r="A326" s="279"/>
      <c r="B326" s="279"/>
      <c r="C326" s="292" t="s">
        <v>61</v>
      </c>
      <c r="D326" s="289">
        <v>0</v>
      </c>
      <c r="E326" s="289">
        <v>0</v>
      </c>
      <c r="F326" s="289">
        <v>0</v>
      </c>
      <c r="G326" s="289">
        <v>0</v>
      </c>
      <c r="H326" s="279"/>
      <c r="I326" s="279"/>
      <c r="J326" s="279"/>
      <c r="K326" s="279"/>
    </row>
    <row r="327" spans="1:11" ht="14.1" customHeight="1" x14ac:dyDescent="0.25">
      <c r="A327" s="279"/>
      <c r="B327" s="279"/>
      <c r="C327" s="292" t="s">
        <v>62</v>
      </c>
      <c r="D327" s="289">
        <v>0</v>
      </c>
      <c r="E327" s="289">
        <v>0</v>
      </c>
      <c r="F327" s="289">
        <v>0</v>
      </c>
      <c r="G327" s="289">
        <v>0</v>
      </c>
      <c r="H327" s="279"/>
      <c r="I327" s="279"/>
      <c r="J327" s="279"/>
      <c r="K327" s="279"/>
    </row>
    <row r="328" spans="1:11" ht="14.1" customHeight="1" x14ac:dyDescent="0.25">
      <c r="A328" s="279"/>
      <c r="B328" s="279"/>
      <c r="C328" s="292" t="s">
        <v>60</v>
      </c>
      <c r="D328" s="289">
        <v>0</v>
      </c>
      <c r="E328" s="289">
        <v>0</v>
      </c>
      <c r="F328" s="289">
        <v>0</v>
      </c>
      <c r="G328" s="289">
        <v>0</v>
      </c>
      <c r="H328" s="279"/>
      <c r="I328" s="279"/>
      <c r="J328" s="279"/>
      <c r="K328" s="279"/>
    </row>
    <row r="329" spans="1:11" ht="14.1" customHeight="1" x14ac:dyDescent="0.25">
      <c r="A329" s="279"/>
      <c r="B329" s="279"/>
      <c r="C329" s="292" t="s">
        <v>61</v>
      </c>
      <c r="D329" s="289">
        <v>0</v>
      </c>
      <c r="E329" s="289">
        <v>0</v>
      </c>
      <c r="F329" s="289">
        <v>0</v>
      </c>
      <c r="G329" s="289">
        <v>0</v>
      </c>
      <c r="H329" s="279"/>
      <c r="I329" s="279"/>
      <c r="J329" s="279"/>
      <c r="K329" s="279"/>
    </row>
    <row r="330" spans="1:11" ht="14.1" customHeight="1" x14ac:dyDescent="0.25">
      <c r="A330" s="279"/>
      <c r="B330" s="279"/>
      <c r="C330" s="292" t="s">
        <v>63</v>
      </c>
      <c r="D330" s="289">
        <v>0</v>
      </c>
      <c r="E330" s="289">
        <v>0</v>
      </c>
      <c r="F330" s="289">
        <v>0</v>
      </c>
      <c r="G330" s="289">
        <v>0</v>
      </c>
      <c r="H330" s="279"/>
      <c r="I330" s="279"/>
      <c r="J330" s="279"/>
      <c r="K330" s="279"/>
    </row>
    <row r="331" spans="1:11" ht="14.1" customHeight="1" x14ac:dyDescent="0.25">
      <c r="A331" s="279"/>
      <c r="B331" s="279"/>
      <c r="C331" s="292" t="s">
        <v>60</v>
      </c>
      <c r="D331" s="289">
        <v>0</v>
      </c>
      <c r="E331" s="289">
        <v>0</v>
      </c>
      <c r="F331" s="289">
        <v>0</v>
      </c>
      <c r="G331" s="289">
        <v>0</v>
      </c>
      <c r="H331" s="279"/>
      <c r="I331" s="279"/>
      <c r="J331" s="279"/>
      <c r="K331" s="279"/>
    </row>
    <row r="332" spans="1:11" ht="14.1" customHeight="1" x14ac:dyDescent="0.25">
      <c r="A332" s="279"/>
      <c r="B332" s="279"/>
      <c r="C332" s="292" t="s">
        <v>61</v>
      </c>
      <c r="D332" s="289">
        <v>0</v>
      </c>
      <c r="E332" s="289">
        <v>0</v>
      </c>
      <c r="F332" s="289">
        <v>0</v>
      </c>
      <c r="G332" s="289">
        <v>0</v>
      </c>
      <c r="H332" s="279"/>
      <c r="I332" s="279"/>
      <c r="J332" s="279"/>
      <c r="K332" s="279"/>
    </row>
    <row r="333" spans="1:11" ht="14.1" customHeight="1" x14ac:dyDescent="0.25">
      <c r="A333" s="279"/>
      <c r="B333" s="279"/>
      <c r="C333" s="292" t="s">
        <v>64</v>
      </c>
      <c r="D333" s="289">
        <v>0</v>
      </c>
      <c r="E333" s="289">
        <v>0</v>
      </c>
      <c r="F333" s="289">
        <v>0</v>
      </c>
      <c r="G333" s="289">
        <v>0</v>
      </c>
      <c r="H333" s="279"/>
      <c r="I333" s="279"/>
      <c r="J333" s="279"/>
      <c r="K333" s="279"/>
    </row>
    <row r="334" spans="1:11" ht="14.1" customHeight="1" x14ac:dyDescent="0.25">
      <c r="A334" s="279"/>
      <c r="B334" s="279"/>
      <c r="C334" s="292" t="s">
        <v>60</v>
      </c>
      <c r="D334" s="289">
        <v>0</v>
      </c>
      <c r="E334" s="289">
        <v>0</v>
      </c>
      <c r="F334" s="289">
        <v>0</v>
      </c>
      <c r="G334" s="289">
        <v>0</v>
      </c>
      <c r="H334" s="279"/>
      <c r="I334" s="279"/>
      <c r="J334" s="279"/>
      <c r="K334" s="279"/>
    </row>
    <row r="335" spans="1:11" ht="14.1" customHeight="1" x14ac:dyDescent="0.25">
      <c r="A335" s="279"/>
      <c r="B335" s="279"/>
      <c r="C335" s="292" t="s">
        <v>61</v>
      </c>
      <c r="D335" s="289">
        <v>0</v>
      </c>
      <c r="E335" s="289">
        <v>0</v>
      </c>
      <c r="F335" s="289">
        <v>0</v>
      </c>
      <c r="G335" s="289">
        <v>0</v>
      </c>
      <c r="H335" s="279"/>
      <c r="I335" s="279"/>
      <c r="J335" s="279"/>
      <c r="K335" s="279"/>
    </row>
    <row r="336" spans="1:11" ht="14.1" customHeight="1" x14ac:dyDescent="0.25">
      <c r="A336" s="279"/>
      <c r="B336" s="279"/>
      <c r="C336" s="292" t="s">
        <v>65</v>
      </c>
      <c r="D336" s="289">
        <v>0</v>
      </c>
      <c r="E336" s="289">
        <v>0</v>
      </c>
      <c r="F336" s="289">
        <v>0</v>
      </c>
      <c r="G336" s="289">
        <v>0</v>
      </c>
      <c r="H336" s="279"/>
      <c r="I336" s="279"/>
      <c r="J336" s="279"/>
      <c r="K336" s="279"/>
    </row>
    <row r="337" spans="1:11" ht="14.1" customHeight="1" x14ac:dyDescent="0.25">
      <c r="A337" s="279"/>
      <c r="B337" s="279"/>
      <c r="C337" s="292" t="s">
        <v>60</v>
      </c>
      <c r="D337" s="289">
        <v>0</v>
      </c>
      <c r="E337" s="289">
        <v>0</v>
      </c>
      <c r="F337" s="289">
        <v>0</v>
      </c>
      <c r="G337" s="289">
        <v>0</v>
      </c>
      <c r="H337" s="279"/>
      <c r="I337" s="279"/>
      <c r="J337" s="279"/>
      <c r="K337" s="279"/>
    </row>
    <row r="338" spans="1:11" ht="14.1" customHeight="1" x14ac:dyDescent="0.25">
      <c r="A338" s="279"/>
      <c r="B338" s="279"/>
      <c r="C338" s="292" t="s">
        <v>61</v>
      </c>
      <c r="D338" s="289">
        <v>0</v>
      </c>
      <c r="E338" s="289">
        <v>0</v>
      </c>
      <c r="F338" s="289">
        <v>0</v>
      </c>
      <c r="G338" s="289">
        <v>0</v>
      </c>
      <c r="H338" s="279"/>
      <c r="I338" s="279"/>
      <c r="J338" s="279"/>
      <c r="K338" s="279"/>
    </row>
    <row r="339" spans="1:11" ht="14.1" customHeight="1" x14ac:dyDescent="0.25">
      <c r="A339" s="279"/>
      <c r="B339" s="279"/>
      <c r="C339" s="292" t="s">
        <v>66</v>
      </c>
      <c r="D339" s="289">
        <v>0</v>
      </c>
      <c r="E339" s="289">
        <v>0</v>
      </c>
      <c r="F339" s="289">
        <v>0</v>
      </c>
      <c r="G339" s="289">
        <v>0</v>
      </c>
      <c r="H339" s="279"/>
      <c r="I339" s="279"/>
      <c r="J339" s="279"/>
      <c r="K339" s="279"/>
    </row>
    <row r="340" spans="1:11" ht="14.1" customHeight="1" x14ac:dyDescent="0.25">
      <c r="A340" s="279"/>
      <c r="B340" s="279"/>
      <c r="C340" s="292" t="s">
        <v>60</v>
      </c>
      <c r="D340" s="289">
        <v>0</v>
      </c>
      <c r="E340" s="289">
        <v>0</v>
      </c>
      <c r="F340" s="289">
        <v>0</v>
      </c>
      <c r="G340" s="289">
        <v>0</v>
      </c>
      <c r="H340" s="279"/>
      <c r="I340" s="279"/>
      <c r="J340" s="279"/>
      <c r="K340" s="279"/>
    </row>
    <row r="341" spans="1:11" ht="14.1" customHeight="1" x14ac:dyDescent="0.25">
      <c r="A341" s="279"/>
      <c r="B341" s="279"/>
      <c r="C341" s="292" t="s">
        <v>61</v>
      </c>
      <c r="D341" s="289">
        <v>0</v>
      </c>
      <c r="E341" s="289">
        <v>0</v>
      </c>
      <c r="F341" s="289">
        <v>0</v>
      </c>
      <c r="G341" s="289">
        <v>0</v>
      </c>
      <c r="H341" s="279"/>
      <c r="I341" s="279"/>
      <c r="J341" s="279"/>
      <c r="K341" s="279"/>
    </row>
    <row r="342" spans="1:11" ht="14.1" customHeight="1" x14ac:dyDescent="0.25">
      <c r="A342" s="279"/>
      <c r="B342" s="279"/>
      <c r="C342" s="292" t="s">
        <v>67</v>
      </c>
      <c r="D342" s="289">
        <v>0</v>
      </c>
      <c r="E342" s="289">
        <v>0</v>
      </c>
      <c r="F342" s="289">
        <v>0</v>
      </c>
      <c r="G342" s="289">
        <v>0</v>
      </c>
      <c r="H342" s="279"/>
      <c r="I342" s="279"/>
      <c r="J342" s="279"/>
      <c r="K342" s="279"/>
    </row>
    <row r="343" spans="1:11" ht="14.1" customHeight="1" x14ac:dyDescent="0.25">
      <c r="A343" s="279"/>
      <c r="B343" s="279"/>
      <c r="C343" s="292" t="s">
        <v>60</v>
      </c>
      <c r="D343" s="289">
        <v>0</v>
      </c>
      <c r="E343" s="289">
        <v>0</v>
      </c>
      <c r="F343" s="289">
        <v>0</v>
      </c>
      <c r="G343" s="289">
        <v>0</v>
      </c>
      <c r="H343" s="279"/>
      <c r="I343" s="279"/>
      <c r="J343" s="279"/>
      <c r="K343" s="279"/>
    </row>
    <row r="344" spans="1:11" ht="14.1" customHeight="1" x14ac:dyDescent="0.25">
      <c r="A344" s="279"/>
      <c r="B344" s="279"/>
      <c r="C344" s="292" t="s">
        <v>61</v>
      </c>
      <c r="D344" s="289">
        <v>0</v>
      </c>
      <c r="E344" s="289">
        <v>0</v>
      </c>
      <c r="F344" s="289">
        <v>0</v>
      </c>
      <c r="G344" s="289">
        <v>0</v>
      </c>
      <c r="H344" s="279"/>
      <c r="I344" s="279"/>
      <c r="J344" s="279"/>
      <c r="K344" s="279"/>
    </row>
    <row r="345" spans="1:11" ht="14.1" customHeight="1" x14ac:dyDescent="0.25">
      <c r="A345" s="279"/>
      <c r="B345" s="279"/>
      <c r="C345" s="292" t="s">
        <v>68</v>
      </c>
      <c r="D345" s="289">
        <v>0</v>
      </c>
      <c r="E345" s="289">
        <v>0</v>
      </c>
      <c r="F345" s="289">
        <v>0</v>
      </c>
      <c r="G345" s="289">
        <v>0</v>
      </c>
      <c r="H345" s="279"/>
      <c r="I345" s="279"/>
      <c r="J345" s="279"/>
      <c r="K345" s="279"/>
    </row>
    <row r="346" spans="1:11" ht="14.1" customHeight="1" x14ac:dyDescent="0.25">
      <c r="A346" s="279"/>
      <c r="B346" s="279"/>
      <c r="C346" s="292" t="s">
        <v>60</v>
      </c>
      <c r="D346" s="289">
        <v>0</v>
      </c>
      <c r="E346" s="289">
        <v>0</v>
      </c>
      <c r="F346" s="289">
        <v>0</v>
      </c>
      <c r="G346" s="289">
        <v>0</v>
      </c>
      <c r="H346" s="279"/>
      <c r="I346" s="279"/>
      <c r="J346" s="279"/>
      <c r="K346" s="279"/>
    </row>
    <row r="347" spans="1:11" ht="14.1" customHeight="1" x14ac:dyDescent="0.25">
      <c r="A347" s="279"/>
      <c r="B347" s="279"/>
      <c r="C347" s="292" t="s">
        <v>69</v>
      </c>
      <c r="D347" s="289">
        <v>0</v>
      </c>
      <c r="E347" s="289">
        <v>0</v>
      </c>
      <c r="F347" s="289">
        <v>0</v>
      </c>
      <c r="G347" s="289">
        <v>0</v>
      </c>
      <c r="H347" s="279"/>
      <c r="I347" s="279"/>
      <c r="J347" s="279"/>
      <c r="K347" s="279"/>
    </row>
    <row r="348" spans="1:11" ht="14.1" customHeight="1" x14ac:dyDescent="0.25">
      <c r="A348" s="279"/>
      <c r="B348" s="279"/>
      <c r="C348" s="292" t="s">
        <v>70</v>
      </c>
      <c r="D348" s="289">
        <v>0</v>
      </c>
      <c r="E348" s="289">
        <v>0</v>
      </c>
      <c r="F348" s="289">
        <v>0</v>
      </c>
      <c r="G348" s="289">
        <v>0</v>
      </c>
      <c r="H348" s="279"/>
      <c r="I348" s="279"/>
      <c r="J348" s="279"/>
      <c r="K348" s="279"/>
    </row>
    <row r="349" spans="1:11" ht="14.1" customHeight="1" x14ac:dyDescent="0.25">
      <c r="A349" s="279"/>
      <c r="B349" s="279"/>
      <c r="C349" s="292" t="s">
        <v>71</v>
      </c>
      <c r="D349" s="289">
        <v>0</v>
      </c>
      <c r="E349" s="289">
        <v>0</v>
      </c>
      <c r="F349" s="289">
        <v>0</v>
      </c>
      <c r="G349" s="289">
        <v>0</v>
      </c>
      <c r="H349" s="279"/>
      <c r="I349" s="279"/>
      <c r="J349" s="279"/>
      <c r="K349" s="279"/>
    </row>
    <row r="350" spans="1:11" ht="14.1" customHeight="1" x14ac:dyDescent="0.25">
      <c r="A350" s="279"/>
      <c r="B350" s="279"/>
      <c r="C350" s="292" t="s">
        <v>72</v>
      </c>
      <c r="D350" s="289">
        <v>0</v>
      </c>
      <c r="E350" s="289">
        <v>0</v>
      </c>
      <c r="F350" s="289">
        <v>0</v>
      </c>
      <c r="G350" s="289">
        <v>0</v>
      </c>
      <c r="H350" s="279"/>
      <c r="I350" s="279"/>
      <c r="J350" s="279"/>
      <c r="K350" s="279"/>
    </row>
    <row r="351" spans="1:11" ht="14.1" customHeight="1" x14ac:dyDescent="0.25">
      <c r="A351" s="279"/>
      <c r="B351" s="279"/>
      <c r="C351" s="292" t="s">
        <v>73</v>
      </c>
      <c r="D351" s="289">
        <v>0</v>
      </c>
      <c r="E351" s="289">
        <v>7000000</v>
      </c>
      <c r="F351" s="289">
        <v>3195000</v>
      </c>
      <c r="G351" s="289">
        <v>2120000</v>
      </c>
      <c r="H351" s="279"/>
      <c r="I351" s="279"/>
      <c r="J351" s="279"/>
      <c r="K351" s="279"/>
    </row>
    <row r="352" spans="1:11" ht="14.1" customHeight="1" x14ac:dyDescent="0.25">
      <c r="A352" s="279"/>
      <c r="B352" s="279"/>
      <c r="C352" s="292" t="s">
        <v>60</v>
      </c>
      <c r="D352" s="289">
        <v>0</v>
      </c>
      <c r="E352" s="289">
        <v>7000000</v>
      </c>
      <c r="F352" s="289">
        <v>3195000</v>
      </c>
      <c r="G352" s="289">
        <v>2120000</v>
      </c>
      <c r="H352" s="279"/>
      <c r="I352" s="279"/>
      <c r="J352" s="279"/>
      <c r="K352" s="279"/>
    </row>
    <row r="353" spans="1:11" ht="14.1" customHeight="1" x14ac:dyDescent="0.25">
      <c r="A353" s="279"/>
      <c r="B353" s="279"/>
      <c r="C353" s="292" t="s">
        <v>69</v>
      </c>
      <c r="D353" s="289">
        <v>0</v>
      </c>
      <c r="E353" s="289">
        <v>0</v>
      </c>
      <c r="F353" s="289">
        <v>0</v>
      </c>
      <c r="G353" s="289">
        <v>0</v>
      </c>
      <c r="H353" s="279"/>
      <c r="I353" s="279"/>
      <c r="J353" s="279"/>
      <c r="K353" s="279"/>
    </row>
    <row r="354" spans="1:11" ht="14.1" customHeight="1" x14ac:dyDescent="0.25">
      <c r="A354" s="279"/>
      <c r="B354" s="279"/>
      <c r="C354" s="292" t="s">
        <v>70</v>
      </c>
      <c r="D354" s="289">
        <v>0</v>
      </c>
      <c r="E354" s="289">
        <v>0</v>
      </c>
      <c r="F354" s="289">
        <v>0</v>
      </c>
      <c r="G354" s="289">
        <v>0</v>
      </c>
      <c r="H354" s="279"/>
      <c r="I354" s="279"/>
      <c r="J354" s="279"/>
      <c r="K354" s="279"/>
    </row>
    <row r="355" spans="1:11" ht="14.1" customHeight="1" x14ac:dyDescent="0.25">
      <c r="A355" s="279"/>
      <c r="B355" s="279"/>
      <c r="C355" s="292" t="s">
        <v>71</v>
      </c>
      <c r="D355" s="289">
        <v>0</v>
      </c>
      <c r="E355" s="289">
        <v>0</v>
      </c>
      <c r="F355" s="289">
        <v>0</v>
      </c>
      <c r="G355" s="289">
        <v>0</v>
      </c>
      <c r="H355" s="279"/>
      <c r="I355" s="279"/>
      <c r="J355" s="279"/>
      <c r="K355" s="279"/>
    </row>
    <row r="356" spans="1:11" ht="14.1" customHeight="1" x14ac:dyDescent="0.25">
      <c r="A356" s="279"/>
      <c r="B356" s="279"/>
      <c r="C356" s="292" t="s">
        <v>72</v>
      </c>
      <c r="D356" s="289">
        <v>0</v>
      </c>
      <c r="E356" s="289">
        <v>0</v>
      </c>
      <c r="F356" s="289">
        <v>0</v>
      </c>
      <c r="G356" s="289">
        <v>0</v>
      </c>
      <c r="H356" s="279"/>
      <c r="I356" s="279"/>
      <c r="J356" s="279"/>
      <c r="K356" s="279"/>
    </row>
    <row r="357" spans="1:11" ht="14.1" customHeight="1" x14ac:dyDescent="0.25">
      <c r="A357" s="279"/>
      <c r="B357" s="279"/>
      <c r="C357" s="292" t="s">
        <v>74</v>
      </c>
      <c r="D357" s="289">
        <v>0</v>
      </c>
      <c r="E357" s="289">
        <v>0</v>
      </c>
      <c r="F357" s="289">
        <v>0</v>
      </c>
      <c r="G357" s="289">
        <v>0</v>
      </c>
      <c r="H357" s="279"/>
      <c r="I357" s="279"/>
      <c r="J357" s="279"/>
      <c r="K357" s="279"/>
    </row>
    <row r="358" spans="1:11" ht="14.1" customHeight="1" x14ac:dyDescent="0.25">
      <c r="A358" s="279"/>
      <c r="B358" s="279"/>
      <c r="C358" s="292" t="s">
        <v>60</v>
      </c>
      <c r="D358" s="289">
        <v>0</v>
      </c>
      <c r="E358" s="289">
        <v>0</v>
      </c>
      <c r="F358" s="289">
        <v>0</v>
      </c>
      <c r="G358" s="289">
        <v>0</v>
      </c>
      <c r="H358" s="279"/>
      <c r="I358" s="279"/>
      <c r="J358" s="279"/>
      <c r="K358" s="279"/>
    </row>
    <row r="359" spans="1:11" ht="14.1" customHeight="1" x14ac:dyDescent="0.25">
      <c r="A359" s="279"/>
      <c r="B359" s="279"/>
      <c r="C359" s="292" t="s">
        <v>69</v>
      </c>
      <c r="D359" s="289">
        <v>0</v>
      </c>
      <c r="E359" s="289">
        <v>0</v>
      </c>
      <c r="F359" s="289">
        <v>0</v>
      </c>
      <c r="G359" s="289">
        <v>0</v>
      </c>
      <c r="H359" s="279"/>
      <c r="I359" s="279"/>
      <c r="J359" s="279"/>
      <c r="K359" s="279"/>
    </row>
    <row r="360" spans="1:11" ht="14.1" customHeight="1" x14ac:dyDescent="0.25">
      <c r="A360" s="279"/>
      <c r="B360" s="279"/>
      <c r="C360" s="292" t="s">
        <v>70</v>
      </c>
      <c r="D360" s="289">
        <v>0</v>
      </c>
      <c r="E360" s="289">
        <v>0</v>
      </c>
      <c r="F360" s="289">
        <v>0</v>
      </c>
      <c r="G360" s="289">
        <v>0</v>
      </c>
      <c r="H360" s="279"/>
      <c r="I360" s="279"/>
      <c r="J360" s="279"/>
      <c r="K360" s="279"/>
    </row>
    <row r="361" spans="1:11" ht="14.1" customHeight="1" x14ac:dyDescent="0.25">
      <c r="A361" s="279"/>
      <c r="B361" s="279"/>
      <c r="C361" s="292" t="s">
        <v>71</v>
      </c>
      <c r="D361" s="289">
        <v>0</v>
      </c>
      <c r="E361" s="289">
        <v>0</v>
      </c>
      <c r="F361" s="289">
        <v>0</v>
      </c>
      <c r="G361" s="289">
        <v>0</v>
      </c>
      <c r="H361" s="279"/>
      <c r="I361" s="279"/>
      <c r="J361" s="279"/>
      <c r="K361" s="279"/>
    </row>
    <row r="362" spans="1:11" ht="14.1" customHeight="1" x14ac:dyDescent="0.25">
      <c r="A362" s="279"/>
      <c r="B362" s="279"/>
      <c r="C362" s="292" t="s">
        <v>72</v>
      </c>
      <c r="D362" s="289">
        <v>0</v>
      </c>
      <c r="E362" s="289">
        <v>0</v>
      </c>
      <c r="F362" s="289">
        <v>0</v>
      </c>
      <c r="G362" s="289">
        <v>0</v>
      </c>
      <c r="H362" s="279"/>
      <c r="I362" s="279"/>
      <c r="J362" s="279"/>
      <c r="K362" s="279"/>
    </row>
    <row r="363" spans="1:11" ht="14.1" customHeight="1" x14ac:dyDescent="0.25">
      <c r="A363" s="279"/>
      <c r="B363" s="279"/>
      <c r="C363" s="292" t="s">
        <v>75</v>
      </c>
      <c r="D363" s="289">
        <v>0</v>
      </c>
      <c r="E363" s="289">
        <v>0</v>
      </c>
      <c r="F363" s="289">
        <v>0</v>
      </c>
      <c r="G363" s="289">
        <v>0</v>
      </c>
      <c r="H363" s="279"/>
      <c r="I363" s="279"/>
      <c r="J363" s="279"/>
      <c r="K363" s="279"/>
    </row>
    <row r="364" spans="1:11" ht="14.1" customHeight="1" x14ac:dyDescent="0.25">
      <c r="A364" s="279"/>
      <c r="B364" s="279"/>
      <c r="C364" s="292" t="s">
        <v>76</v>
      </c>
      <c r="D364" s="289">
        <v>0</v>
      </c>
      <c r="E364" s="289">
        <v>0</v>
      </c>
      <c r="F364" s="289">
        <v>0</v>
      </c>
      <c r="G364" s="289">
        <v>0</v>
      </c>
      <c r="H364" s="279"/>
      <c r="I364" s="279"/>
      <c r="J364" s="279"/>
      <c r="K364" s="279"/>
    </row>
    <row r="365" spans="1:11" ht="14.1" customHeight="1" x14ac:dyDescent="0.25">
      <c r="A365" s="279"/>
      <c r="B365" s="279"/>
      <c r="C365" s="290" t="s">
        <v>77</v>
      </c>
      <c r="D365" s="289">
        <v>0</v>
      </c>
      <c r="E365" s="289">
        <v>7000000</v>
      </c>
      <c r="F365" s="289">
        <v>3195000</v>
      </c>
      <c r="G365" s="289">
        <v>2120000</v>
      </c>
      <c r="H365" s="279"/>
      <c r="I365" s="279"/>
      <c r="J365" s="279"/>
      <c r="K365" s="279"/>
    </row>
    <row r="366" spans="1:11" ht="204.95" customHeight="1" x14ac:dyDescent="0.25">
      <c r="A366" s="279"/>
      <c r="B366" s="279"/>
      <c r="C366" s="286" t="s">
        <v>24</v>
      </c>
      <c r="D366" s="1305" t="s">
        <v>1404</v>
      </c>
      <c r="E366" s="1306"/>
      <c r="F366" s="1306"/>
      <c r="G366" s="1306"/>
      <c r="H366" s="279"/>
      <c r="I366" s="279"/>
      <c r="J366" s="279"/>
      <c r="K366" s="279"/>
    </row>
    <row r="367" spans="1:11" ht="27.95" customHeight="1" x14ac:dyDescent="0.25">
      <c r="A367" s="279"/>
      <c r="B367" s="279"/>
      <c r="C367" s="284" t="s">
        <v>26</v>
      </c>
      <c r="D367" s="300">
        <v>2025</v>
      </c>
      <c r="E367" s="300">
        <v>2026</v>
      </c>
      <c r="F367" s="300">
        <v>2027</v>
      </c>
      <c r="G367" s="300">
        <v>2028</v>
      </c>
      <c r="H367" s="279"/>
      <c r="I367" s="279"/>
      <c r="J367" s="279"/>
      <c r="K367" s="279"/>
    </row>
    <row r="368" spans="1:11" ht="14.1" customHeight="1" x14ac:dyDescent="0.25">
      <c r="A368" s="279"/>
      <c r="B368" s="279"/>
      <c r="C368" s="299"/>
      <c r="D368" s="298" t="s">
        <v>17</v>
      </c>
      <c r="E368" s="298" t="s">
        <v>18</v>
      </c>
      <c r="F368" s="298" t="s">
        <v>18</v>
      </c>
      <c r="G368" s="298" t="s">
        <v>18</v>
      </c>
      <c r="H368" s="279"/>
      <c r="I368" s="279"/>
      <c r="J368" s="279"/>
      <c r="K368" s="279"/>
    </row>
    <row r="369" spans="1:11" ht="30.95" customHeight="1" x14ac:dyDescent="0.25">
      <c r="A369" s="279"/>
      <c r="B369" s="279"/>
      <c r="C369" s="284" t="s">
        <v>1403</v>
      </c>
      <c r="D369" s="295" t="s">
        <v>163</v>
      </c>
      <c r="E369" s="295" t="s">
        <v>163</v>
      </c>
      <c r="F369" s="295" t="s">
        <v>163</v>
      </c>
      <c r="G369" s="295" t="s">
        <v>163</v>
      </c>
      <c r="H369" s="279"/>
      <c r="I369" s="279"/>
      <c r="J369" s="279"/>
      <c r="K369" s="279"/>
    </row>
    <row r="370" spans="1:11" ht="30.95" customHeight="1" x14ac:dyDescent="0.25">
      <c r="A370" s="279"/>
      <c r="B370" s="279"/>
      <c r="C370" s="284" t="s">
        <v>1402</v>
      </c>
      <c r="D370" s="295" t="s">
        <v>517</v>
      </c>
      <c r="E370" s="295" t="s">
        <v>517</v>
      </c>
      <c r="F370" s="295" t="s">
        <v>517</v>
      </c>
      <c r="G370" s="295" t="s">
        <v>517</v>
      </c>
      <c r="H370" s="279"/>
      <c r="I370" s="279"/>
      <c r="J370" s="279"/>
      <c r="K370" s="279"/>
    </row>
    <row r="371" spans="1:11" ht="41.1" customHeight="1" x14ac:dyDescent="0.25">
      <c r="A371" s="279"/>
      <c r="B371" s="279"/>
      <c r="C371" s="284" t="s">
        <v>1401</v>
      </c>
      <c r="D371" s="295" t="s">
        <v>389</v>
      </c>
      <c r="E371" s="295" t="s">
        <v>389</v>
      </c>
      <c r="F371" s="295" t="s">
        <v>389</v>
      </c>
      <c r="G371" s="295" t="s">
        <v>389</v>
      </c>
      <c r="H371" s="279"/>
      <c r="I371" s="279"/>
      <c r="J371" s="279"/>
      <c r="K371" s="279"/>
    </row>
    <row r="372" spans="1:11" ht="14.1" customHeight="1" x14ac:dyDescent="0.25">
      <c r="A372" s="279"/>
      <c r="B372" s="279"/>
      <c r="C372" s="284" t="s">
        <v>1400</v>
      </c>
      <c r="D372" s="295" t="s">
        <v>346</v>
      </c>
      <c r="E372" s="295" t="s">
        <v>346</v>
      </c>
      <c r="F372" s="295" t="s">
        <v>317</v>
      </c>
      <c r="G372" s="295" t="s">
        <v>317</v>
      </c>
      <c r="H372" s="279"/>
      <c r="I372" s="279"/>
      <c r="J372" s="279"/>
      <c r="K372" s="279"/>
    </row>
    <row r="373" spans="1:11" ht="20.100000000000001" customHeight="1" x14ac:dyDescent="0.25">
      <c r="A373" s="279"/>
      <c r="B373" s="279"/>
      <c r="C373" s="284" t="s">
        <v>1399</v>
      </c>
      <c r="D373" s="295" t="s">
        <v>346</v>
      </c>
      <c r="E373" s="295" t="s">
        <v>346</v>
      </c>
      <c r="F373" s="295" t="s">
        <v>346</v>
      </c>
      <c r="G373" s="295" t="s">
        <v>346</v>
      </c>
      <c r="H373" s="279"/>
      <c r="I373" s="279"/>
      <c r="J373" s="279"/>
      <c r="K373" s="279"/>
    </row>
    <row r="374" spans="1:11" ht="20.100000000000001" customHeight="1" x14ac:dyDescent="0.25">
      <c r="A374" s="279"/>
      <c r="B374" s="279"/>
      <c r="C374" s="284" t="s">
        <v>1398</v>
      </c>
      <c r="D374" s="295" t="s">
        <v>1397</v>
      </c>
      <c r="E374" s="295" t="s">
        <v>1397</v>
      </c>
      <c r="F374" s="295" t="s">
        <v>1397</v>
      </c>
      <c r="G374" s="295" t="s">
        <v>1397</v>
      </c>
      <c r="H374" s="279"/>
      <c r="I374" s="279"/>
      <c r="J374" s="279"/>
      <c r="K374" s="279"/>
    </row>
    <row r="375" spans="1:11" ht="14.1" customHeight="1" x14ac:dyDescent="0.25">
      <c r="A375" s="279"/>
      <c r="B375" s="279"/>
      <c r="C375" s="1293" t="s">
        <v>30</v>
      </c>
      <c r="D375" s="1294"/>
      <c r="E375" s="1294"/>
      <c r="F375" s="1294"/>
      <c r="G375" s="1294"/>
      <c r="H375" s="279"/>
      <c r="I375" s="279"/>
      <c r="J375" s="279"/>
      <c r="K375" s="279"/>
    </row>
    <row r="376" spans="1:11" ht="14.1" customHeight="1" x14ac:dyDescent="0.25">
      <c r="A376" s="279"/>
      <c r="B376" s="279"/>
      <c r="C376" s="297" t="s">
        <v>1396</v>
      </c>
      <c r="D376" s="1293" t="s">
        <v>1395</v>
      </c>
      <c r="E376" s="1294"/>
      <c r="F376" s="1294"/>
      <c r="G376" s="1294"/>
      <c r="H376" s="279"/>
      <c r="I376" s="279"/>
      <c r="J376" s="279"/>
      <c r="K376" s="279"/>
    </row>
    <row r="377" spans="1:11" ht="27" customHeight="1" x14ac:dyDescent="0.25">
      <c r="A377" s="279"/>
      <c r="B377" s="279"/>
      <c r="C377" s="296" t="s">
        <v>33</v>
      </c>
      <c r="D377" s="1295" t="s">
        <v>1394</v>
      </c>
      <c r="E377" s="1296"/>
      <c r="F377" s="1296"/>
      <c r="G377" s="1296"/>
      <c r="H377" s="279"/>
      <c r="I377" s="279"/>
      <c r="J377" s="279"/>
      <c r="K377" s="279"/>
    </row>
    <row r="378" spans="1:11" ht="27" customHeight="1" x14ac:dyDescent="0.25">
      <c r="A378" s="279"/>
      <c r="B378" s="279"/>
      <c r="C378" s="277" t="s">
        <v>35</v>
      </c>
      <c r="D378" s="1297" t="s">
        <v>1393</v>
      </c>
      <c r="E378" s="1298"/>
      <c r="F378" s="1298"/>
      <c r="G378" s="1298"/>
      <c r="H378" s="279"/>
      <c r="I378" s="279"/>
      <c r="J378" s="279"/>
      <c r="K378" s="279"/>
    </row>
    <row r="379" spans="1:11" ht="27" customHeight="1" x14ac:dyDescent="0.25">
      <c r="A379" s="279"/>
      <c r="B379" s="279"/>
      <c r="C379" s="277" t="s">
        <v>37</v>
      </c>
      <c r="D379" s="1297" t="s">
        <v>1392</v>
      </c>
      <c r="E379" s="1298"/>
      <c r="F379" s="1298"/>
      <c r="G379" s="1298"/>
      <c r="H379" s="279"/>
      <c r="I379" s="279"/>
      <c r="J379" s="279"/>
      <c r="K379" s="279"/>
    </row>
    <row r="380" spans="1:11" ht="15" customHeight="1" x14ac:dyDescent="0.25">
      <c r="A380" s="279"/>
      <c r="B380" s="279"/>
      <c r="C380" s="294"/>
      <c r="D380" s="269">
        <v>2025</v>
      </c>
      <c r="E380" s="269">
        <v>2026</v>
      </c>
      <c r="F380" s="269">
        <v>2027</v>
      </c>
      <c r="G380" s="269">
        <v>2028</v>
      </c>
      <c r="H380" s="279"/>
      <c r="I380" s="279"/>
      <c r="J380" s="279"/>
      <c r="K380" s="279"/>
    </row>
    <row r="381" spans="1:11" ht="15" customHeight="1" x14ac:dyDescent="0.25">
      <c r="A381" s="279"/>
      <c r="B381" s="279"/>
      <c r="C381" s="293"/>
      <c r="D381" s="266" t="s">
        <v>17</v>
      </c>
      <c r="E381" s="266" t="s">
        <v>18</v>
      </c>
      <c r="F381" s="266" t="s">
        <v>18</v>
      </c>
      <c r="G381" s="266" t="s">
        <v>18</v>
      </c>
      <c r="H381" s="279"/>
      <c r="I381" s="279"/>
      <c r="J381" s="279"/>
      <c r="K381" s="279"/>
    </row>
    <row r="382" spans="1:11" ht="14.1" customHeight="1" x14ac:dyDescent="0.25">
      <c r="A382" s="279"/>
      <c r="B382" s="279"/>
      <c r="C382" s="284" t="s">
        <v>39</v>
      </c>
      <c r="D382" s="295" t="s">
        <v>40</v>
      </c>
      <c r="E382" s="295" t="s">
        <v>245</v>
      </c>
      <c r="F382" s="295" t="s">
        <v>245</v>
      </c>
      <c r="G382" s="295" t="s">
        <v>245</v>
      </c>
      <c r="H382" s="279"/>
      <c r="I382" s="279"/>
      <c r="J382" s="279"/>
      <c r="K382" s="279"/>
    </row>
    <row r="383" spans="1:11" ht="14.1" customHeight="1" x14ac:dyDescent="0.25">
      <c r="A383" s="279"/>
      <c r="B383" s="279"/>
      <c r="C383" s="284" t="s">
        <v>41</v>
      </c>
      <c r="D383" s="295" t="s">
        <v>1391</v>
      </c>
      <c r="E383" s="295" t="s">
        <v>1390</v>
      </c>
      <c r="F383" s="295" t="s">
        <v>1390</v>
      </c>
      <c r="G383" s="295" t="s">
        <v>1390</v>
      </c>
      <c r="H383" s="279"/>
      <c r="I383" s="279"/>
      <c r="J383" s="279"/>
      <c r="K383" s="279"/>
    </row>
    <row r="384" spans="1:11" ht="14.1" customHeight="1" x14ac:dyDescent="0.25">
      <c r="A384" s="279"/>
      <c r="B384" s="279"/>
      <c r="C384" s="284" t="s">
        <v>45</v>
      </c>
      <c r="D384" s="295" t="s">
        <v>46</v>
      </c>
      <c r="E384" s="295" t="s">
        <v>1389</v>
      </c>
      <c r="F384" s="295" t="s">
        <v>1389</v>
      </c>
      <c r="G384" s="295" t="s">
        <v>1389</v>
      </c>
      <c r="H384" s="279"/>
      <c r="I384" s="279"/>
      <c r="J384" s="279"/>
      <c r="K384" s="279"/>
    </row>
    <row r="385" spans="1:11" ht="14.1" customHeight="1" x14ac:dyDescent="0.25">
      <c r="A385" s="279"/>
      <c r="B385" s="279"/>
      <c r="C385" s="284" t="s">
        <v>50</v>
      </c>
      <c r="D385" s="295" t="s">
        <v>40</v>
      </c>
      <c r="E385" s="295" t="s">
        <v>40</v>
      </c>
      <c r="F385" s="295" t="s">
        <v>46</v>
      </c>
      <c r="G385" s="295" t="s">
        <v>46</v>
      </c>
      <c r="H385" s="279"/>
      <c r="I385" s="279"/>
      <c r="J385" s="279"/>
      <c r="K385" s="279"/>
    </row>
    <row r="386" spans="1:11" ht="14.1" customHeight="1" x14ac:dyDescent="0.25">
      <c r="A386" s="279"/>
      <c r="B386" s="279"/>
      <c r="C386" s="284" t="s">
        <v>52</v>
      </c>
      <c r="D386" s="295" t="s">
        <v>40</v>
      </c>
      <c r="E386" s="295" t="s">
        <v>1388</v>
      </c>
      <c r="F386" s="295" t="s">
        <v>46</v>
      </c>
      <c r="G386" s="295" t="s">
        <v>46</v>
      </c>
      <c r="H386" s="279"/>
      <c r="I386" s="279"/>
      <c r="J386" s="279"/>
      <c r="K386" s="279"/>
    </row>
    <row r="387" spans="1:11" ht="14.1" customHeight="1" x14ac:dyDescent="0.25">
      <c r="A387" s="279"/>
      <c r="B387" s="279"/>
      <c r="C387" s="284" t="s">
        <v>55</v>
      </c>
      <c r="D387" s="295" t="s">
        <v>40</v>
      </c>
      <c r="E387" s="295" t="s">
        <v>40</v>
      </c>
      <c r="F387" s="295" t="s">
        <v>46</v>
      </c>
      <c r="G387" s="295" t="s">
        <v>46</v>
      </c>
      <c r="H387" s="279"/>
      <c r="I387" s="279"/>
      <c r="J387" s="279"/>
      <c r="K387" s="279"/>
    </row>
    <row r="388" spans="1:11" ht="14.1" customHeight="1" x14ac:dyDescent="0.25">
      <c r="A388" s="279"/>
      <c r="B388" s="279"/>
      <c r="C388" s="1307" t="s">
        <v>58</v>
      </c>
      <c r="D388" s="1308"/>
      <c r="E388" s="1308"/>
      <c r="F388" s="1308"/>
      <c r="G388" s="1308"/>
      <c r="H388" s="279"/>
      <c r="I388" s="279"/>
      <c r="J388" s="279"/>
      <c r="K388" s="279"/>
    </row>
    <row r="389" spans="1:11" ht="14.1" customHeight="1" x14ac:dyDescent="0.25">
      <c r="A389" s="279"/>
      <c r="B389" s="279"/>
      <c r="C389" s="294"/>
      <c r="D389" s="269">
        <v>2025</v>
      </c>
      <c r="E389" s="269">
        <v>2026</v>
      </c>
      <c r="F389" s="269">
        <v>2027</v>
      </c>
      <c r="G389" s="269">
        <v>2028</v>
      </c>
      <c r="H389" s="279"/>
      <c r="I389" s="279"/>
      <c r="J389" s="279"/>
      <c r="K389" s="279"/>
    </row>
    <row r="390" spans="1:11" ht="14.1" customHeight="1" x14ac:dyDescent="0.25">
      <c r="A390" s="279"/>
      <c r="B390" s="279"/>
      <c r="C390" s="293"/>
      <c r="D390" s="266" t="s">
        <v>17</v>
      </c>
      <c r="E390" s="266" t="s">
        <v>18</v>
      </c>
      <c r="F390" s="266" t="s">
        <v>18</v>
      </c>
      <c r="G390" s="266" t="s">
        <v>18</v>
      </c>
      <c r="H390" s="279"/>
      <c r="I390" s="279"/>
      <c r="J390" s="279"/>
      <c r="K390" s="279"/>
    </row>
    <row r="391" spans="1:11" ht="14.1" customHeight="1" x14ac:dyDescent="0.25">
      <c r="A391" s="279"/>
      <c r="B391" s="279"/>
      <c r="C391" s="292" t="s">
        <v>59</v>
      </c>
      <c r="D391" s="289">
        <v>0</v>
      </c>
      <c r="E391" s="289">
        <v>49800000</v>
      </c>
      <c r="F391" s="289">
        <v>49800000</v>
      </c>
      <c r="G391" s="289">
        <v>49800000</v>
      </c>
      <c r="H391" s="279"/>
      <c r="I391" s="279"/>
      <c r="J391" s="279"/>
      <c r="K391" s="279"/>
    </row>
    <row r="392" spans="1:11" ht="14.1" customHeight="1" x14ac:dyDescent="0.25">
      <c r="A392" s="279"/>
      <c r="B392" s="279"/>
      <c r="C392" s="292" t="s">
        <v>60</v>
      </c>
      <c r="D392" s="289">
        <v>0</v>
      </c>
      <c r="E392" s="289">
        <v>49800000</v>
      </c>
      <c r="F392" s="289">
        <v>49800000</v>
      </c>
      <c r="G392" s="289">
        <v>49800000</v>
      </c>
      <c r="H392" s="279"/>
      <c r="I392" s="279"/>
      <c r="J392" s="279"/>
      <c r="K392" s="279"/>
    </row>
    <row r="393" spans="1:11" ht="14.1" customHeight="1" x14ac:dyDescent="0.25">
      <c r="A393" s="279"/>
      <c r="B393" s="279"/>
      <c r="C393" s="292" t="s">
        <v>61</v>
      </c>
      <c r="D393" s="289">
        <v>0</v>
      </c>
      <c r="E393" s="289">
        <v>0</v>
      </c>
      <c r="F393" s="289">
        <v>0</v>
      </c>
      <c r="G393" s="289">
        <v>0</v>
      </c>
      <c r="H393" s="279"/>
      <c r="I393" s="279"/>
      <c r="J393" s="279"/>
      <c r="K393" s="279"/>
    </row>
    <row r="394" spans="1:11" ht="14.1" customHeight="1" x14ac:dyDescent="0.25">
      <c r="A394" s="279"/>
      <c r="B394" s="279"/>
      <c r="C394" s="292" t="s">
        <v>62</v>
      </c>
      <c r="D394" s="289">
        <v>0</v>
      </c>
      <c r="E394" s="289">
        <v>7500000</v>
      </c>
      <c r="F394" s="289">
        <v>7500000</v>
      </c>
      <c r="G394" s="289">
        <v>7500000</v>
      </c>
      <c r="H394" s="279"/>
      <c r="I394" s="279"/>
      <c r="J394" s="279"/>
      <c r="K394" s="279"/>
    </row>
    <row r="395" spans="1:11" ht="14.1" customHeight="1" x14ac:dyDescent="0.25">
      <c r="A395" s="279"/>
      <c r="B395" s="279"/>
      <c r="C395" s="292" t="s">
        <v>60</v>
      </c>
      <c r="D395" s="289">
        <v>0</v>
      </c>
      <c r="E395" s="289">
        <v>7500000</v>
      </c>
      <c r="F395" s="289">
        <v>7500000</v>
      </c>
      <c r="G395" s="289">
        <v>7500000</v>
      </c>
      <c r="H395" s="279"/>
      <c r="I395" s="279"/>
      <c r="J395" s="279"/>
      <c r="K395" s="279"/>
    </row>
    <row r="396" spans="1:11" ht="14.1" customHeight="1" x14ac:dyDescent="0.25">
      <c r="A396" s="279"/>
      <c r="B396" s="279"/>
      <c r="C396" s="292" t="s">
        <v>61</v>
      </c>
      <c r="D396" s="289">
        <v>0</v>
      </c>
      <c r="E396" s="289">
        <v>0</v>
      </c>
      <c r="F396" s="289">
        <v>0</v>
      </c>
      <c r="G396" s="289">
        <v>0</v>
      </c>
      <c r="H396" s="279"/>
      <c r="I396" s="279"/>
      <c r="J396" s="279"/>
      <c r="K396" s="279"/>
    </row>
    <row r="397" spans="1:11" ht="14.1" customHeight="1" x14ac:dyDescent="0.25">
      <c r="A397" s="279"/>
      <c r="B397" s="279"/>
      <c r="C397" s="292" t="s">
        <v>63</v>
      </c>
      <c r="D397" s="289">
        <v>0</v>
      </c>
      <c r="E397" s="289">
        <v>10000000</v>
      </c>
      <c r="F397" s="289">
        <v>10000000</v>
      </c>
      <c r="G397" s="289">
        <v>10000000</v>
      </c>
      <c r="H397" s="279"/>
      <c r="I397" s="279"/>
      <c r="J397" s="279"/>
      <c r="K397" s="279"/>
    </row>
    <row r="398" spans="1:11" ht="14.1" customHeight="1" x14ac:dyDescent="0.25">
      <c r="A398" s="279"/>
      <c r="B398" s="279"/>
      <c r="C398" s="292" t="s">
        <v>60</v>
      </c>
      <c r="D398" s="289">
        <v>0</v>
      </c>
      <c r="E398" s="289">
        <v>10000000</v>
      </c>
      <c r="F398" s="289">
        <v>10000000</v>
      </c>
      <c r="G398" s="289">
        <v>10000000</v>
      </c>
      <c r="H398" s="279"/>
      <c r="I398" s="279"/>
      <c r="J398" s="279"/>
      <c r="K398" s="279"/>
    </row>
    <row r="399" spans="1:11" ht="14.1" customHeight="1" x14ac:dyDescent="0.25">
      <c r="A399" s="279"/>
      <c r="B399" s="279"/>
      <c r="C399" s="292" t="s">
        <v>61</v>
      </c>
      <c r="D399" s="289">
        <v>0</v>
      </c>
      <c r="E399" s="289">
        <v>0</v>
      </c>
      <c r="F399" s="289">
        <v>0</v>
      </c>
      <c r="G399" s="289">
        <v>0</v>
      </c>
      <c r="H399" s="279"/>
      <c r="I399" s="279"/>
      <c r="J399" s="279"/>
      <c r="K399" s="279"/>
    </row>
    <row r="400" spans="1:11" ht="14.1" customHeight="1" x14ac:dyDescent="0.25">
      <c r="A400" s="279"/>
      <c r="B400" s="279"/>
      <c r="C400" s="292" t="s">
        <v>64</v>
      </c>
      <c r="D400" s="289">
        <v>0</v>
      </c>
      <c r="E400" s="289">
        <v>0</v>
      </c>
      <c r="F400" s="289">
        <v>0</v>
      </c>
      <c r="G400" s="289">
        <v>0</v>
      </c>
      <c r="H400" s="279"/>
      <c r="I400" s="279"/>
      <c r="J400" s="279"/>
      <c r="K400" s="279"/>
    </row>
    <row r="401" spans="1:11" ht="14.1" customHeight="1" x14ac:dyDescent="0.25">
      <c r="A401" s="279"/>
      <c r="B401" s="279"/>
      <c r="C401" s="292" t="s">
        <v>60</v>
      </c>
      <c r="D401" s="289">
        <v>0</v>
      </c>
      <c r="E401" s="289">
        <v>0</v>
      </c>
      <c r="F401" s="289">
        <v>0</v>
      </c>
      <c r="G401" s="289">
        <v>0</v>
      </c>
      <c r="H401" s="279"/>
      <c r="I401" s="279"/>
      <c r="J401" s="279"/>
      <c r="K401" s="279"/>
    </row>
    <row r="402" spans="1:11" ht="14.1" customHeight="1" x14ac:dyDescent="0.25">
      <c r="A402" s="279"/>
      <c r="B402" s="279"/>
      <c r="C402" s="292" t="s">
        <v>61</v>
      </c>
      <c r="D402" s="289">
        <v>0</v>
      </c>
      <c r="E402" s="289">
        <v>0</v>
      </c>
      <c r="F402" s="289">
        <v>0</v>
      </c>
      <c r="G402" s="289">
        <v>0</v>
      </c>
      <c r="H402" s="279"/>
      <c r="I402" s="279"/>
      <c r="J402" s="279"/>
      <c r="K402" s="279"/>
    </row>
    <row r="403" spans="1:11" ht="14.1" customHeight="1" x14ac:dyDescent="0.25">
      <c r="A403" s="279"/>
      <c r="B403" s="279"/>
      <c r="C403" s="292" t="s">
        <v>65</v>
      </c>
      <c r="D403" s="289">
        <v>0</v>
      </c>
      <c r="E403" s="289">
        <v>0</v>
      </c>
      <c r="F403" s="289">
        <v>0</v>
      </c>
      <c r="G403" s="289">
        <v>0</v>
      </c>
      <c r="H403" s="279"/>
      <c r="I403" s="279"/>
      <c r="J403" s="279"/>
      <c r="K403" s="279"/>
    </row>
    <row r="404" spans="1:11" ht="14.1" customHeight="1" x14ac:dyDescent="0.25">
      <c r="A404" s="279"/>
      <c r="B404" s="279"/>
      <c r="C404" s="292" t="s">
        <v>60</v>
      </c>
      <c r="D404" s="289">
        <v>0</v>
      </c>
      <c r="E404" s="289">
        <v>0</v>
      </c>
      <c r="F404" s="289">
        <v>0</v>
      </c>
      <c r="G404" s="289">
        <v>0</v>
      </c>
      <c r="H404" s="279"/>
      <c r="I404" s="279"/>
      <c r="J404" s="279"/>
      <c r="K404" s="279"/>
    </row>
    <row r="405" spans="1:11" ht="14.1" customHeight="1" x14ac:dyDescent="0.25">
      <c r="A405" s="279"/>
      <c r="B405" s="279"/>
      <c r="C405" s="292" t="s">
        <v>61</v>
      </c>
      <c r="D405" s="289">
        <v>0</v>
      </c>
      <c r="E405" s="289">
        <v>0</v>
      </c>
      <c r="F405" s="289">
        <v>0</v>
      </c>
      <c r="G405" s="289">
        <v>0</v>
      </c>
      <c r="H405" s="279"/>
      <c r="I405" s="279"/>
      <c r="J405" s="279"/>
      <c r="K405" s="279"/>
    </row>
    <row r="406" spans="1:11" ht="14.1" customHeight="1" x14ac:dyDescent="0.25">
      <c r="A406" s="279"/>
      <c r="B406" s="279"/>
      <c r="C406" s="292" t="s">
        <v>66</v>
      </c>
      <c r="D406" s="289">
        <v>0</v>
      </c>
      <c r="E406" s="289">
        <v>0</v>
      </c>
      <c r="F406" s="289">
        <v>0</v>
      </c>
      <c r="G406" s="289">
        <v>0</v>
      </c>
      <c r="H406" s="279"/>
      <c r="I406" s="279"/>
      <c r="J406" s="279"/>
      <c r="K406" s="279"/>
    </row>
    <row r="407" spans="1:11" ht="14.1" customHeight="1" x14ac:dyDescent="0.25">
      <c r="A407" s="279"/>
      <c r="B407" s="279"/>
      <c r="C407" s="292" t="s">
        <v>60</v>
      </c>
      <c r="D407" s="289">
        <v>0</v>
      </c>
      <c r="E407" s="289">
        <v>0</v>
      </c>
      <c r="F407" s="289">
        <v>0</v>
      </c>
      <c r="G407" s="289">
        <v>0</v>
      </c>
      <c r="H407" s="279"/>
      <c r="I407" s="279"/>
      <c r="J407" s="279"/>
      <c r="K407" s="279"/>
    </row>
    <row r="408" spans="1:11" ht="14.1" customHeight="1" x14ac:dyDescent="0.25">
      <c r="A408" s="279"/>
      <c r="B408" s="279"/>
      <c r="C408" s="292" t="s">
        <v>61</v>
      </c>
      <c r="D408" s="289">
        <v>0</v>
      </c>
      <c r="E408" s="289">
        <v>0</v>
      </c>
      <c r="F408" s="289">
        <v>0</v>
      </c>
      <c r="G408" s="289">
        <v>0</v>
      </c>
      <c r="H408" s="279"/>
      <c r="I408" s="279"/>
      <c r="J408" s="279"/>
      <c r="K408" s="279"/>
    </row>
    <row r="409" spans="1:11" ht="14.1" customHeight="1" x14ac:dyDescent="0.25">
      <c r="A409" s="279"/>
      <c r="B409" s="279"/>
      <c r="C409" s="292" t="s">
        <v>67</v>
      </c>
      <c r="D409" s="289">
        <v>0</v>
      </c>
      <c r="E409" s="289">
        <v>62000000</v>
      </c>
      <c r="F409" s="289">
        <v>62000000</v>
      </c>
      <c r="G409" s="289">
        <v>62000000</v>
      </c>
      <c r="H409" s="279"/>
      <c r="I409" s="279"/>
      <c r="J409" s="279"/>
      <c r="K409" s="279"/>
    </row>
    <row r="410" spans="1:11" ht="14.1" customHeight="1" x14ac:dyDescent="0.25">
      <c r="A410" s="279"/>
      <c r="B410" s="279"/>
      <c r="C410" s="292" t="s">
        <v>60</v>
      </c>
      <c r="D410" s="289">
        <v>0</v>
      </c>
      <c r="E410" s="289">
        <v>62000000</v>
      </c>
      <c r="F410" s="289">
        <v>62000000</v>
      </c>
      <c r="G410" s="289">
        <v>62000000</v>
      </c>
      <c r="H410" s="279"/>
      <c r="I410" s="279"/>
      <c r="J410" s="279"/>
      <c r="K410" s="279"/>
    </row>
    <row r="411" spans="1:11" ht="14.1" customHeight="1" x14ac:dyDescent="0.25">
      <c r="A411" s="279"/>
      <c r="B411" s="279"/>
      <c r="C411" s="292" t="s">
        <v>61</v>
      </c>
      <c r="D411" s="289">
        <v>0</v>
      </c>
      <c r="E411" s="289">
        <v>0</v>
      </c>
      <c r="F411" s="289">
        <v>0</v>
      </c>
      <c r="G411" s="289">
        <v>0</v>
      </c>
      <c r="H411" s="279"/>
      <c r="I411" s="279"/>
      <c r="J411" s="279"/>
      <c r="K411" s="279"/>
    </row>
    <row r="412" spans="1:11" ht="14.1" customHeight="1" x14ac:dyDescent="0.25">
      <c r="A412" s="279"/>
      <c r="B412" s="279"/>
      <c r="C412" s="292" t="s">
        <v>68</v>
      </c>
      <c r="D412" s="289">
        <v>0</v>
      </c>
      <c r="E412" s="289">
        <v>0</v>
      </c>
      <c r="F412" s="289">
        <v>0</v>
      </c>
      <c r="G412" s="289">
        <v>0</v>
      </c>
      <c r="H412" s="279"/>
      <c r="I412" s="279"/>
      <c r="J412" s="279"/>
      <c r="K412" s="279"/>
    </row>
    <row r="413" spans="1:11" ht="14.1" customHeight="1" x14ac:dyDescent="0.25">
      <c r="A413" s="279"/>
      <c r="B413" s="279"/>
      <c r="C413" s="292" t="s">
        <v>60</v>
      </c>
      <c r="D413" s="289">
        <v>0</v>
      </c>
      <c r="E413" s="289">
        <v>0</v>
      </c>
      <c r="F413" s="289">
        <v>0</v>
      </c>
      <c r="G413" s="289">
        <v>0</v>
      </c>
      <c r="H413" s="279"/>
      <c r="I413" s="279"/>
      <c r="J413" s="279"/>
      <c r="K413" s="279"/>
    </row>
    <row r="414" spans="1:11" ht="14.1" customHeight="1" x14ac:dyDescent="0.25">
      <c r="A414" s="279"/>
      <c r="B414" s="279"/>
      <c r="C414" s="292" t="s">
        <v>69</v>
      </c>
      <c r="D414" s="289">
        <v>0</v>
      </c>
      <c r="E414" s="289">
        <v>0</v>
      </c>
      <c r="F414" s="289">
        <v>0</v>
      </c>
      <c r="G414" s="289">
        <v>0</v>
      </c>
      <c r="H414" s="279"/>
      <c r="I414" s="279"/>
      <c r="J414" s="279"/>
      <c r="K414" s="279"/>
    </row>
    <row r="415" spans="1:11" ht="14.1" customHeight="1" x14ac:dyDescent="0.25">
      <c r="A415" s="279"/>
      <c r="B415" s="279"/>
      <c r="C415" s="292" t="s">
        <v>70</v>
      </c>
      <c r="D415" s="289">
        <v>0</v>
      </c>
      <c r="E415" s="289">
        <v>0</v>
      </c>
      <c r="F415" s="289">
        <v>0</v>
      </c>
      <c r="G415" s="289">
        <v>0</v>
      </c>
      <c r="H415" s="279"/>
      <c r="I415" s="279"/>
      <c r="J415" s="279"/>
      <c r="K415" s="279"/>
    </row>
    <row r="416" spans="1:11" ht="14.1" customHeight="1" x14ac:dyDescent="0.25">
      <c r="A416" s="279"/>
      <c r="B416" s="279"/>
      <c r="C416" s="292" t="s">
        <v>71</v>
      </c>
      <c r="D416" s="289">
        <v>0</v>
      </c>
      <c r="E416" s="289">
        <v>0</v>
      </c>
      <c r="F416" s="289">
        <v>0</v>
      </c>
      <c r="G416" s="289">
        <v>0</v>
      </c>
      <c r="H416" s="279"/>
      <c r="I416" s="279"/>
      <c r="J416" s="279"/>
      <c r="K416" s="279"/>
    </row>
    <row r="417" spans="1:11" ht="14.1" customHeight="1" x14ac:dyDescent="0.25">
      <c r="A417" s="279"/>
      <c r="B417" s="279"/>
      <c r="C417" s="292" t="s">
        <v>72</v>
      </c>
      <c r="D417" s="289">
        <v>0</v>
      </c>
      <c r="E417" s="289">
        <v>0</v>
      </c>
      <c r="F417" s="289">
        <v>0</v>
      </c>
      <c r="G417" s="289">
        <v>0</v>
      </c>
      <c r="H417" s="279"/>
      <c r="I417" s="279"/>
      <c r="J417" s="279"/>
      <c r="K417" s="279"/>
    </row>
    <row r="418" spans="1:11" ht="14.1" customHeight="1" x14ac:dyDescent="0.25">
      <c r="A418" s="279"/>
      <c r="B418" s="279"/>
      <c r="C418" s="292" t="s">
        <v>73</v>
      </c>
      <c r="D418" s="289">
        <v>0</v>
      </c>
      <c r="E418" s="289">
        <v>0</v>
      </c>
      <c r="F418" s="289">
        <v>0</v>
      </c>
      <c r="G418" s="289">
        <v>0</v>
      </c>
      <c r="H418" s="279"/>
      <c r="I418" s="279"/>
      <c r="J418" s="279"/>
      <c r="K418" s="279"/>
    </row>
    <row r="419" spans="1:11" ht="14.1" customHeight="1" x14ac:dyDescent="0.25">
      <c r="A419" s="279"/>
      <c r="B419" s="279"/>
      <c r="C419" s="292" t="s">
        <v>60</v>
      </c>
      <c r="D419" s="289">
        <v>0</v>
      </c>
      <c r="E419" s="289">
        <v>0</v>
      </c>
      <c r="F419" s="289">
        <v>0</v>
      </c>
      <c r="G419" s="289">
        <v>0</v>
      </c>
      <c r="H419" s="279"/>
      <c r="I419" s="279"/>
      <c r="J419" s="279"/>
      <c r="K419" s="279"/>
    </row>
    <row r="420" spans="1:11" ht="14.1" customHeight="1" x14ac:dyDescent="0.25">
      <c r="A420" s="279"/>
      <c r="B420" s="279"/>
      <c r="C420" s="292" t="s">
        <v>69</v>
      </c>
      <c r="D420" s="289">
        <v>0</v>
      </c>
      <c r="E420" s="289">
        <v>0</v>
      </c>
      <c r="F420" s="289">
        <v>0</v>
      </c>
      <c r="G420" s="289">
        <v>0</v>
      </c>
      <c r="H420" s="279"/>
      <c r="I420" s="279"/>
      <c r="J420" s="279"/>
      <c r="K420" s="279"/>
    </row>
    <row r="421" spans="1:11" ht="14.1" customHeight="1" x14ac:dyDescent="0.25">
      <c r="A421" s="279"/>
      <c r="B421" s="279"/>
      <c r="C421" s="292" t="s">
        <v>70</v>
      </c>
      <c r="D421" s="289">
        <v>0</v>
      </c>
      <c r="E421" s="289">
        <v>0</v>
      </c>
      <c r="F421" s="289">
        <v>0</v>
      </c>
      <c r="G421" s="289">
        <v>0</v>
      </c>
      <c r="H421" s="279"/>
      <c r="I421" s="279"/>
      <c r="J421" s="279"/>
      <c r="K421" s="279"/>
    </row>
    <row r="422" spans="1:11" ht="14.1" customHeight="1" x14ac:dyDescent="0.25">
      <c r="A422" s="279"/>
      <c r="B422" s="279"/>
      <c r="C422" s="292" t="s">
        <v>71</v>
      </c>
      <c r="D422" s="289">
        <v>0</v>
      </c>
      <c r="E422" s="289">
        <v>0</v>
      </c>
      <c r="F422" s="289">
        <v>0</v>
      </c>
      <c r="G422" s="289">
        <v>0</v>
      </c>
      <c r="H422" s="279"/>
      <c r="I422" s="279"/>
      <c r="J422" s="279"/>
      <c r="K422" s="279"/>
    </row>
    <row r="423" spans="1:11" ht="14.1" customHeight="1" x14ac:dyDescent="0.25">
      <c r="A423" s="279"/>
      <c r="B423" s="279"/>
      <c r="C423" s="292" t="s">
        <v>72</v>
      </c>
      <c r="D423" s="289">
        <v>0</v>
      </c>
      <c r="E423" s="289">
        <v>0</v>
      </c>
      <c r="F423" s="289">
        <v>0</v>
      </c>
      <c r="G423" s="289">
        <v>0</v>
      </c>
      <c r="H423" s="279"/>
      <c r="I423" s="279"/>
      <c r="J423" s="279"/>
      <c r="K423" s="279"/>
    </row>
    <row r="424" spans="1:11" ht="14.1" customHeight="1" x14ac:dyDescent="0.25">
      <c r="A424" s="279"/>
      <c r="B424" s="279"/>
      <c r="C424" s="292" t="s">
        <v>74</v>
      </c>
      <c r="D424" s="289">
        <v>0</v>
      </c>
      <c r="E424" s="289">
        <v>0</v>
      </c>
      <c r="F424" s="289">
        <v>0</v>
      </c>
      <c r="G424" s="289">
        <v>0</v>
      </c>
      <c r="H424" s="279"/>
      <c r="I424" s="279"/>
      <c r="J424" s="279"/>
      <c r="K424" s="279"/>
    </row>
    <row r="425" spans="1:11" ht="14.1" customHeight="1" x14ac:dyDescent="0.25">
      <c r="A425" s="279"/>
      <c r="B425" s="279"/>
      <c r="C425" s="292" t="s">
        <v>60</v>
      </c>
      <c r="D425" s="289">
        <v>0</v>
      </c>
      <c r="E425" s="289">
        <v>0</v>
      </c>
      <c r="F425" s="289">
        <v>0</v>
      </c>
      <c r="G425" s="289">
        <v>0</v>
      </c>
      <c r="H425" s="279"/>
      <c r="I425" s="279"/>
      <c r="J425" s="279"/>
      <c r="K425" s="279"/>
    </row>
    <row r="426" spans="1:11" ht="14.1" customHeight="1" x14ac:dyDescent="0.25">
      <c r="A426" s="279"/>
      <c r="B426" s="279"/>
      <c r="C426" s="292" t="s">
        <v>69</v>
      </c>
      <c r="D426" s="289">
        <v>0</v>
      </c>
      <c r="E426" s="289">
        <v>0</v>
      </c>
      <c r="F426" s="289">
        <v>0</v>
      </c>
      <c r="G426" s="289">
        <v>0</v>
      </c>
      <c r="H426" s="279"/>
      <c r="I426" s="279"/>
      <c r="J426" s="279"/>
      <c r="K426" s="279"/>
    </row>
    <row r="427" spans="1:11" ht="14.1" customHeight="1" x14ac:dyDescent="0.25">
      <c r="A427" s="279"/>
      <c r="B427" s="279"/>
      <c r="C427" s="292" t="s">
        <v>70</v>
      </c>
      <c r="D427" s="289">
        <v>0</v>
      </c>
      <c r="E427" s="289">
        <v>0</v>
      </c>
      <c r="F427" s="289">
        <v>0</v>
      </c>
      <c r="G427" s="289">
        <v>0</v>
      </c>
      <c r="H427" s="279"/>
      <c r="I427" s="279"/>
      <c r="J427" s="279"/>
      <c r="K427" s="279"/>
    </row>
    <row r="428" spans="1:11" ht="14.1" customHeight="1" x14ac:dyDescent="0.25">
      <c r="A428" s="279"/>
      <c r="B428" s="279"/>
      <c r="C428" s="292" t="s">
        <v>71</v>
      </c>
      <c r="D428" s="289">
        <v>0</v>
      </c>
      <c r="E428" s="289">
        <v>0</v>
      </c>
      <c r="F428" s="289">
        <v>0</v>
      </c>
      <c r="G428" s="289">
        <v>0</v>
      </c>
      <c r="H428" s="279"/>
      <c r="I428" s="279"/>
      <c r="J428" s="279"/>
      <c r="K428" s="279"/>
    </row>
    <row r="429" spans="1:11" ht="14.1" customHeight="1" x14ac:dyDescent="0.25">
      <c r="A429" s="279"/>
      <c r="B429" s="279"/>
      <c r="C429" s="292" t="s">
        <v>72</v>
      </c>
      <c r="D429" s="289">
        <v>0</v>
      </c>
      <c r="E429" s="289">
        <v>0</v>
      </c>
      <c r="F429" s="289">
        <v>0</v>
      </c>
      <c r="G429" s="289">
        <v>0</v>
      </c>
      <c r="H429" s="279"/>
      <c r="I429" s="279"/>
      <c r="J429" s="279"/>
      <c r="K429" s="279"/>
    </row>
    <row r="430" spans="1:11" ht="14.1" customHeight="1" x14ac:dyDescent="0.25">
      <c r="A430" s="279"/>
      <c r="B430" s="279"/>
      <c r="C430" s="292" t="s">
        <v>75</v>
      </c>
      <c r="D430" s="289">
        <v>0</v>
      </c>
      <c r="E430" s="289">
        <v>0</v>
      </c>
      <c r="F430" s="289">
        <v>0</v>
      </c>
      <c r="G430" s="289">
        <v>0</v>
      </c>
      <c r="H430" s="279"/>
      <c r="I430" s="279"/>
      <c r="J430" s="279"/>
      <c r="K430" s="279"/>
    </row>
    <row r="431" spans="1:11" ht="14.1" customHeight="1" x14ac:dyDescent="0.25">
      <c r="A431" s="279"/>
      <c r="B431" s="279"/>
      <c r="C431" s="292" t="s">
        <v>76</v>
      </c>
      <c r="D431" s="289">
        <v>0</v>
      </c>
      <c r="E431" s="289">
        <v>0</v>
      </c>
      <c r="F431" s="289">
        <v>0</v>
      </c>
      <c r="G431" s="289">
        <v>0</v>
      </c>
      <c r="H431" s="279"/>
      <c r="I431" s="279"/>
      <c r="J431" s="279"/>
      <c r="K431" s="279"/>
    </row>
    <row r="432" spans="1:11" ht="14.1" customHeight="1" x14ac:dyDescent="0.25">
      <c r="A432" s="279"/>
      <c r="B432" s="279"/>
      <c r="C432" s="290" t="s">
        <v>77</v>
      </c>
      <c r="D432" s="289">
        <v>0</v>
      </c>
      <c r="E432" s="289">
        <v>129300000</v>
      </c>
      <c r="F432" s="289">
        <v>129300000</v>
      </c>
      <c r="G432" s="289">
        <v>129300000</v>
      </c>
      <c r="H432" s="279"/>
      <c r="I432" s="279"/>
      <c r="J432" s="279"/>
      <c r="K432" s="279"/>
    </row>
    <row r="433" spans="1:11" ht="36.950000000000003" customHeight="1" x14ac:dyDescent="0.25">
      <c r="A433" s="279"/>
      <c r="B433" s="279"/>
      <c r="C433" s="296" t="s">
        <v>33</v>
      </c>
      <c r="D433" s="1295" t="s">
        <v>1387</v>
      </c>
      <c r="E433" s="1296"/>
      <c r="F433" s="1296"/>
      <c r="G433" s="1296"/>
      <c r="H433" s="279"/>
      <c r="I433" s="279"/>
      <c r="J433" s="279"/>
      <c r="K433" s="279"/>
    </row>
    <row r="434" spans="1:11" ht="36.950000000000003" customHeight="1" x14ac:dyDescent="0.25">
      <c r="A434" s="279"/>
      <c r="B434" s="279"/>
      <c r="C434" s="277" t="s">
        <v>35</v>
      </c>
      <c r="D434" s="1297" t="s">
        <v>1386</v>
      </c>
      <c r="E434" s="1298"/>
      <c r="F434" s="1298"/>
      <c r="G434" s="1298"/>
      <c r="H434" s="279"/>
      <c r="I434" s="279"/>
      <c r="J434" s="279"/>
      <c r="K434" s="279"/>
    </row>
    <row r="435" spans="1:11" ht="36.950000000000003" customHeight="1" x14ac:dyDescent="0.25">
      <c r="A435" s="279"/>
      <c r="B435" s="279"/>
      <c r="C435" s="277" t="s">
        <v>37</v>
      </c>
      <c r="D435" s="1297" t="s">
        <v>1385</v>
      </c>
      <c r="E435" s="1298"/>
      <c r="F435" s="1298"/>
      <c r="G435" s="1298"/>
      <c r="H435" s="279"/>
      <c r="I435" s="279"/>
      <c r="J435" s="279"/>
      <c r="K435" s="279"/>
    </row>
    <row r="436" spans="1:11" ht="15" customHeight="1" x14ac:dyDescent="0.25">
      <c r="A436" s="279"/>
      <c r="B436" s="279"/>
      <c r="C436" s="294"/>
      <c r="D436" s="269">
        <v>2025</v>
      </c>
      <c r="E436" s="269">
        <v>2026</v>
      </c>
      <c r="F436" s="269">
        <v>2027</v>
      </c>
      <c r="G436" s="269">
        <v>2028</v>
      </c>
      <c r="H436" s="279"/>
      <c r="I436" s="279"/>
      <c r="J436" s="279"/>
      <c r="K436" s="279"/>
    </row>
    <row r="437" spans="1:11" ht="15" customHeight="1" x14ac:dyDescent="0.25">
      <c r="A437" s="279"/>
      <c r="B437" s="279"/>
      <c r="C437" s="293"/>
      <c r="D437" s="266" t="s">
        <v>17</v>
      </c>
      <c r="E437" s="266" t="s">
        <v>18</v>
      </c>
      <c r="F437" s="266" t="s">
        <v>18</v>
      </c>
      <c r="G437" s="266" t="s">
        <v>18</v>
      </c>
      <c r="H437" s="279"/>
      <c r="I437" s="279"/>
      <c r="J437" s="279"/>
      <c r="K437" s="279"/>
    </row>
    <row r="438" spans="1:11" ht="14.1" customHeight="1" x14ac:dyDescent="0.25">
      <c r="A438" s="279"/>
      <c r="B438" s="279"/>
      <c r="C438" s="284" t="s">
        <v>39</v>
      </c>
      <c r="D438" s="295" t="s">
        <v>40</v>
      </c>
      <c r="E438" s="295" t="s">
        <v>389</v>
      </c>
      <c r="F438" s="295" t="s">
        <v>389</v>
      </c>
      <c r="G438" s="295" t="s">
        <v>389</v>
      </c>
      <c r="H438" s="279"/>
      <c r="I438" s="279"/>
      <c r="J438" s="279"/>
      <c r="K438" s="279"/>
    </row>
    <row r="439" spans="1:11" ht="14.1" customHeight="1" x14ac:dyDescent="0.25">
      <c r="A439" s="279"/>
      <c r="B439" s="279"/>
      <c r="C439" s="284" t="s">
        <v>41</v>
      </c>
      <c r="D439" s="295" t="s">
        <v>1384</v>
      </c>
      <c r="E439" s="295" t="s">
        <v>1384</v>
      </c>
      <c r="F439" s="295" t="s">
        <v>1384</v>
      </c>
      <c r="G439" s="295" t="s">
        <v>1384</v>
      </c>
      <c r="H439" s="279"/>
      <c r="I439" s="279"/>
      <c r="J439" s="279"/>
      <c r="K439" s="279"/>
    </row>
    <row r="440" spans="1:11" ht="14.1" customHeight="1" x14ac:dyDescent="0.25">
      <c r="A440" s="279"/>
      <c r="B440" s="279"/>
      <c r="C440" s="284" t="s">
        <v>45</v>
      </c>
      <c r="D440" s="295" t="s">
        <v>46</v>
      </c>
      <c r="E440" s="295" t="s">
        <v>1383</v>
      </c>
      <c r="F440" s="295" t="s">
        <v>1383</v>
      </c>
      <c r="G440" s="295" t="s">
        <v>1383</v>
      </c>
      <c r="H440" s="279"/>
      <c r="I440" s="279"/>
      <c r="J440" s="279"/>
      <c r="K440" s="279"/>
    </row>
    <row r="441" spans="1:11" ht="14.1" customHeight="1" x14ac:dyDescent="0.25">
      <c r="A441" s="279"/>
      <c r="B441" s="279"/>
      <c r="C441" s="284" t="s">
        <v>50</v>
      </c>
      <c r="D441" s="295" t="s">
        <v>40</v>
      </c>
      <c r="E441" s="295" t="s">
        <v>40</v>
      </c>
      <c r="F441" s="295" t="s">
        <v>46</v>
      </c>
      <c r="G441" s="295" t="s">
        <v>46</v>
      </c>
      <c r="H441" s="279"/>
      <c r="I441" s="279"/>
      <c r="J441" s="279"/>
      <c r="K441" s="279"/>
    </row>
    <row r="442" spans="1:11" ht="14.1" customHeight="1" x14ac:dyDescent="0.25">
      <c r="A442" s="279"/>
      <c r="B442" s="279"/>
      <c r="C442" s="284" t="s">
        <v>52</v>
      </c>
      <c r="D442" s="295" t="s">
        <v>40</v>
      </c>
      <c r="E442" s="295" t="s">
        <v>46</v>
      </c>
      <c r="F442" s="295" t="s">
        <v>46</v>
      </c>
      <c r="G442" s="295" t="s">
        <v>46</v>
      </c>
      <c r="H442" s="279"/>
      <c r="I442" s="279"/>
      <c r="J442" s="279"/>
      <c r="K442" s="279"/>
    </row>
    <row r="443" spans="1:11" ht="14.1" customHeight="1" x14ac:dyDescent="0.25">
      <c r="A443" s="279"/>
      <c r="B443" s="279"/>
      <c r="C443" s="284" t="s">
        <v>55</v>
      </c>
      <c r="D443" s="295" t="s">
        <v>40</v>
      </c>
      <c r="E443" s="295" t="s">
        <v>40</v>
      </c>
      <c r="F443" s="295" t="s">
        <v>46</v>
      </c>
      <c r="G443" s="295" t="s">
        <v>46</v>
      </c>
      <c r="H443" s="279"/>
      <c r="I443" s="279"/>
      <c r="J443" s="279"/>
      <c r="K443" s="279"/>
    </row>
    <row r="444" spans="1:11" ht="14.1" customHeight="1" x14ac:dyDescent="0.25">
      <c r="A444" s="279"/>
      <c r="B444" s="279"/>
      <c r="C444" s="1307" t="s">
        <v>58</v>
      </c>
      <c r="D444" s="1308"/>
      <c r="E444" s="1308"/>
      <c r="F444" s="1308"/>
      <c r="G444" s="1308"/>
      <c r="H444" s="279"/>
      <c r="I444" s="279"/>
      <c r="J444" s="279"/>
      <c r="K444" s="279"/>
    </row>
    <row r="445" spans="1:11" ht="14.1" customHeight="1" x14ac:dyDescent="0.25">
      <c r="A445" s="279"/>
      <c r="B445" s="279"/>
      <c r="C445" s="294"/>
      <c r="D445" s="269">
        <v>2025</v>
      </c>
      <c r="E445" s="269">
        <v>2026</v>
      </c>
      <c r="F445" s="269">
        <v>2027</v>
      </c>
      <c r="G445" s="269">
        <v>2028</v>
      </c>
      <c r="H445" s="279"/>
      <c r="I445" s="279"/>
      <c r="J445" s="279"/>
      <c r="K445" s="279"/>
    </row>
    <row r="446" spans="1:11" ht="14.1" customHeight="1" x14ac:dyDescent="0.25">
      <c r="A446" s="279"/>
      <c r="B446" s="279"/>
      <c r="C446" s="293"/>
      <c r="D446" s="266" t="s">
        <v>17</v>
      </c>
      <c r="E446" s="266" t="s">
        <v>18</v>
      </c>
      <c r="F446" s="266" t="s">
        <v>18</v>
      </c>
      <c r="G446" s="266" t="s">
        <v>18</v>
      </c>
      <c r="H446" s="279"/>
      <c r="I446" s="279"/>
      <c r="J446" s="279"/>
      <c r="K446" s="279"/>
    </row>
    <row r="447" spans="1:11" ht="14.1" customHeight="1" x14ac:dyDescent="0.25">
      <c r="A447" s="279"/>
      <c r="B447" s="279"/>
      <c r="C447" s="292" t="s">
        <v>59</v>
      </c>
      <c r="D447" s="289">
        <v>0</v>
      </c>
      <c r="E447" s="289">
        <v>0</v>
      </c>
      <c r="F447" s="289">
        <v>0</v>
      </c>
      <c r="G447" s="289">
        <v>0</v>
      </c>
      <c r="H447" s="279"/>
      <c r="I447" s="279"/>
      <c r="J447" s="279"/>
      <c r="K447" s="279"/>
    </row>
    <row r="448" spans="1:11" ht="14.1" customHeight="1" x14ac:dyDescent="0.25">
      <c r="A448" s="279"/>
      <c r="B448" s="279"/>
      <c r="C448" s="292" t="s">
        <v>60</v>
      </c>
      <c r="D448" s="289">
        <v>0</v>
      </c>
      <c r="E448" s="289">
        <v>0</v>
      </c>
      <c r="F448" s="289">
        <v>0</v>
      </c>
      <c r="G448" s="289">
        <v>0</v>
      </c>
      <c r="H448" s="279"/>
      <c r="I448" s="279"/>
      <c r="J448" s="279"/>
      <c r="K448" s="279"/>
    </row>
    <row r="449" spans="1:11" ht="14.1" customHeight="1" x14ac:dyDescent="0.25">
      <c r="A449" s="279"/>
      <c r="B449" s="279"/>
      <c r="C449" s="292" t="s">
        <v>61</v>
      </c>
      <c r="D449" s="289">
        <v>0</v>
      </c>
      <c r="E449" s="289">
        <v>0</v>
      </c>
      <c r="F449" s="289">
        <v>0</v>
      </c>
      <c r="G449" s="289">
        <v>0</v>
      </c>
      <c r="H449" s="279"/>
      <c r="I449" s="279"/>
      <c r="J449" s="279"/>
      <c r="K449" s="279"/>
    </row>
    <row r="450" spans="1:11" ht="14.1" customHeight="1" x14ac:dyDescent="0.25">
      <c r="A450" s="279"/>
      <c r="B450" s="279"/>
      <c r="C450" s="292" t="s">
        <v>62</v>
      </c>
      <c r="D450" s="289">
        <v>0</v>
      </c>
      <c r="E450" s="289">
        <v>0</v>
      </c>
      <c r="F450" s="289">
        <v>0</v>
      </c>
      <c r="G450" s="289">
        <v>0</v>
      </c>
      <c r="H450" s="279"/>
      <c r="I450" s="279"/>
      <c r="J450" s="279"/>
      <c r="K450" s="279"/>
    </row>
    <row r="451" spans="1:11" ht="14.1" customHeight="1" x14ac:dyDescent="0.25">
      <c r="A451" s="279"/>
      <c r="B451" s="279"/>
      <c r="C451" s="292" t="s">
        <v>60</v>
      </c>
      <c r="D451" s="289">
        <v>0</v>
      </c>
      <c r="E451" s="289">
        <v>0</v>
      </c>
      <c r="F451" s="289">
        <v>0</v>
      </c>
      <c r="G451" s="289">
        <v>0</v>
      </c>
      <c r="H451" s="279"/>
      <c r="I451" s="279"/>
      <c r="J451" s="279"/>
      <c r="K451" s="279"/>
    </row>
    <row r="452" spans="1:11" ht="14.1" customHeight="1" x14ac:dyDescent="0.25">
      <c r="A452" s="279"/>
      <c r="B452" s="279"/>
      <c r="C452" s="292" t="s">
        <v>61</v>
      </c>
      <c r="D452" s="289">
        <v>0</v>
      </c>
      <c r="E452" s="289">
        <v>0</v>
      </c>
      <c r="F452" s="289">
        <v>0</v>
      </c>
      <c r="G452" s="289">
        <v>0</v>
      </c>
      <c r="H452" s="279"/>
      <c r="I452" s="279"/>
      <c r="J452" s="279"/>
      <c r="K452" s="279"/>
    </row>
    <row r="453" spans="1:11" ht="14.1" customHeight="1" x14ac:dyDescent="0.25">
      <c r="A453" s="279"/>
      <c r="B453" s="279"/>
      <c r="C453" s="292" t="s">
        <v>63</v>
      </c>
      <c r="D453" s="289">
        <v>0</v>
      </c>
      <c r="E453" s="289">
        <v>12000000</v>
      </c>
      <c r="F453" s="289">
        <v>12000000</v>
      </c>
      <c r="G453" s="289">
        <v>12000000</v>
      </c>
      <c r="H453" s="279"/>
      <c r="I453" s="279"/>
      <c r="J453" s="279"/>
      <c r="K453" s="279"/>
    </row>
    <row r="454" spans="1:11" ht="14.1" customHeight="1" x14ac:dyDescent="0.25">
      <c r="A454" s="279"/>
      <c r="B454" s="279"/>
      <c r="C454" s="292" t="s">
        <v>60</v>
      </c>
      <c r="D454" s="289">
        <v>0</v>
      </c>
      <c r="E454" s="289">
        <v>12000000</v>
      </c>
      <c r="F454" s="289">
        <v>12000000</v>
      </c>
      <c r="G454" s="289">
        <v>12000000</v>
      </c>
      <c r="H454" s="279"/>
      <c r="I454" s="279"/>
      <c r="J454" s="279"/>
      <c r="K454" s="279"/>
    </row>
    <row r="455" spans="1:11" ht="14.1" customHeight="1" x14ac:dyDescent="0.25">
      <c r="A455" s="279"/>
      <c r="B455" s="279"/>
      <c r="C455" s="292" t="s">
        <v>61</v>
      </c>
      <c r="D455" s="289">
        <v>0</v>
      </c>
      <c r="E455" s="289">
        <v>0</v>
      </c>
      <c r="F455" s="289">
        <v>0</v>
      </c>
      <c r="G455" s="289">
        <v>0</v>
      </c>
      <c r="H455" s="279"/>
      <c r="I455" s="279"/>
      <c r="J455" s="279"/>
      <c r="K455" s="279"/>
    </row>
    <row r="456" spans="1:11" ht="14.1" customHeight="1" x14ac:dyDescent="0.25">
      <c r="A456" s="279"/>
      <c r="B456" s="279"/>
      <c r="C456" s="292" t="s">
        <v>64</v>
      </c>
      <c r="D456" s="289">
        <v>0</v>
      </c>
      <c r="E456" s="289">
        <v>0</v>
      </c>
      <c r="F456" s="289">
        <v>0</v>
      </c>
      <c r="G456" s="289">
        <v>0</v>
      </c>
      <c r="H456" s="279"/>
      <c r="I456" s="279"/>
      <c r="J456" s="279"/>
      <c r="K456" s="279"/>
    </row>
    <row r="457" spans="1:11" ht="14.1" customHeight="1" x14ac:dyDescent="0.25">
      <c r="A457" s="279"/>
      <c r="B457" s="279"/>
      <c r="C457" s="292" t="s">
        <v>60</v>
      </c>
      <c r="D457" s="289">
        <v>0</v>
      </c>
      <c r="E457" s="289">
        <v>0</v>
      </c>
      <c r="F457" s="289">
        <v>0</v>
      </c>
      <c r="G457" s="289">
        <v>0</v>
      </c>
      <c r="H457" s="279"/>
      <c r="I457" s="279"/>
      <c r="J457" s="279"/>
      <c r="K457" s="279"/>
    </row>
    <row r="458" spans="1:11" ht="14.1" customHeight="1" x14ac:dyDescent="0.25">
      <c r="A458" s="279"/>
      <c r="B458" s="279"/>
      <c r="C458" s="292" t="s">
        <v>61</v>
      </c>
      <c r="D458" s="289">
        <v>0</v>
      </c>
      <c r="E458" s="289">
        <v>0</v>
      </c>
      <c r="F458" s="289">
        <v>0</v>
      </c>
      <c r="G458" s="289">
        <v>0</v>
      </c>
      <c r="H458" s="279"/>
      <c r="I458" s="279"/>
      <c r="J458" s="279"/>
      <c r="K458" s="279"/>
    </row>
    <row r="459" spans="1:11" ht="14.1" customHeight="1" x14ac:dyDescent="0.25">
      <c r="A459" s="279"/>
      <c r="B459" s="279"/>
      <c r="C459" s="292" t="s">
        <v>65</v>
      </c>
      <c r="D459" s="289">
        <v>0</v>
      </c>
      <c r="E459" s="289">
        <v>0</v>
      </c>
      <c r="F459" s="289">
        <v>0</v>
      </c>
      <c r="G459" s="289">
        <v>0</v>
      </c>
      <c r="H459" s="279"/>
      <c r="I459" s="279"/>
      <c r="J459" s="279"/>
      <c r="K459" s="279"/>
    </row>
    <row r="460" spans="1:11" ht="14.1" customHeight="1" x14ac:dyDescent="0.25">
      <c r="A460" s="279"/>
      <c r="B460" s="279"/>
      <c r="C460" s="292" t="s">
        <v>60</v>
      </c>
      <c r="D460" s="289">
        <v>0</v>
      </c>
      <c r="E460" s="289">
        <v>0</v>
      </c>
      <c r="F460" s="289">
        <v>0</v>
      </c>
      <c r="G460" s="289">
        <v>0</v>
      </c>
      <c r="H460" s="279"/>
      <c r="I460" s="279"/>
      <c r="J460" s="279"/>
      <c r="K460" s="279"/>
    </row>
    <row r="461" spans="1:11" ht="14.1" customHeight="1" x14ac:dyDescent="0.25">
      <c r="A461" s="279"/>
      <c r="B461" s="279"/>
      <c r="C461" s="292" t="s">
        <v>61</v>
      </c>
      <c r="D461" s="289">
        <v>0</v>
      </c>
      <c r="E461" s="289">
        <v>0</v>
      </c>
      <c r="F461" s="289">
        <v>0</v>
      </c>
      <c r="G461" s="289">
        <v>0</v>
      </c>
      <c r="H461" s="279"/>
      <c r="I461" s="279"/>
      <c r="J461" s="279"/>
      <c r="K461" s="279"/>
    </row>
    <row r="462" spans="1:11" ht="14.1" customHeight="1" x14ac:dyDescent="0.25">
      <c r="A462" s="279"/>
      <c r="B462" s="279"/>
      <c r="C462" s="292" t="s">
        <v>66</v>
      </c>
      <c r="D462" s="289">
        <v>0</v>
      </c>
      <c r="E462" s="289">
        <v>0</v>
      </c>
      <c r="F462" s="289">
        <v>0</v>
      </c>
      <c r="G462" s="289">
        <v>0</v>
      </c>
      <c r="H462" s="279"/>
      <c r="I462" s="279"/>
      <c r="J462" s="279"/>
      <c r="K462" s="279"/>
    </row>
    <row r="463" spans="1:11" ht="14.1" customHeight="1" x14ac:dyDescent="0.25">
      <c r="A463" s="279"/>
      <c r="B463" s="279"/>
      <c r="C463" s="292" t="s">
        <v>60</v>
      </c>
      <c r="D463" s="289">
        <v>0</v>
      </c>
      <c r="E463" s="289">
        <v>0</v>
      </c>
      <c r="F463" s="289">
        <v>0</v>
      </c>
      <c r="G463" s="289">
        <v>0</v>
      </c>
      <c r="H463" s="279"/>
      <c r="I463" s="279"/>
      <c r="J463" s="279"/>
      <c r="K463" s="279"/>
    </row>
    <row r="464" spans="1:11" ht="14.1" customHeight="1" x14ac:dyDescent="0.25">
      <c r="A464" s="279"/>
      <c r="B464" s="279"/>
      <c r="C464" s="292" t="s">
        <v>61</v>
      </c>
      <c r="D464" s="289">
        <v>0</v>
      </c>
      <c r="E464" s="289">
        <v>0</v>
      </c>
      <c r="F464" s="289">
        <v>0</v>
      </c>
      <c r="G464" s="289">
        <v>0</v>
      </c>
      <c r="H464" s="279"/>
      <c r="I464" s="279"/>
      <c r="J464" s="279"/>
      <c r="K464" s="279"/>
    </row>
    <row r="465" spans="1:11" ht="14.1" customHeight="1" x14ac:dyDescent="0.25">
      <c r="A465" s="279"/>
      <c r="B465" s="279"/>
      <c r="C465" s="292" t="s">
        <v>67</v>
      </c>
      <c r="D465" s="289">
        <v>0</v>
      </c>
      <c r="E465" s="289">
        <v>0</v>
      </c>
      <c r="F465" s="289">
        <v>0</v>
      </c>
      <c r="G465" s="289">
        <v>0</v>
      </c>
      <c r="H465" s="279"/>
      <c r="I465" s="279"/>
      <c r="J465" s="279"/>
      <c r="K465" s="279"/>
    </row>
    <row r="466" spans="1:11" ht="14.1" customHeight="1" x14ac:dyDescent="0.25">
      <c r="A466" s="279"/>
      <c r="B466" s="279"/>
      <c r="C466" s="292" t="s">
        <v>60</v>
      </c>
      <c r="D466" s="289">
        <v>0</v>
      </c>
      <c r="E466" s="289">
        <v>0</v>
      </c>
      <c r="F466" s="289">
        <v>0</v>
      </c>
      <c r="G466" s="289">
        <v>0</v>
      </c>
      <c r="H466" s="279"/>
      <c r="I466" s="279"/>
      <c r="J466" s="279"/>
      <c r="K466" s="279"/>
    </row>
    <row r="467" spans="1:11" ht="14.1" customHeight="1" x14ac:dyDescent="0.25">
      <c r="A467" s="279"/>
      <c r="B467" s="279"/>
      <c r="C467" s="292" t="s">
        <v>61</v>
      </c>
      <c r="D467" s="289">
        <v>0</v>
      </c>
      <c r="E467" s="289">
        <v>0</v>
      </c>
      <c r="F467" s="289">
        <v>0</v>
      </c>
      <c r="G467" s="289">
        <v>0</v>
      </c>
      <c r="H467" s="279"/>
      <c r="I467" s="279"/>
      <c r="J467" s="279"/>
      <c r="K467" s="279"/>
    </row>
    <row r="468" spans="1:11" ht="14.1" customHeight="1" x14ac:dyDescent="0.25">
      <c r="A468" s="279"/>
      <c r="B468" s="279"/>
      <c r="C468" s="292" t="s">
        <v>68</v>
      </c>
      <c r="D468" s="289">
        <v>0</v>
      </c>
      <c r="E468" s="289">
        <v>0</v>
      </c>
      <c r="F468" s="289">
        <v>0</v>
      </c>
      <c r="G468" s="289">
        <v>0</v>
      </c>
      <c r="H468" s="279"/>
      <c r="I468" s="279"/>
      <c r="J468" s="279"/>
      <c r="K468" s="279"/>
    </row>
    <row r="469" spans="1:11" ht="14.1" customHeight="1" x14ac:dyDescent="0.25">
      <c r="A469" s="279"/>
      <c r="B469" s="279"/>
      <c r="C469" s="292" t="s">
        <v>60</v>
      </c>
      <c r="D469" s="289">
        <v>0</v>
      </c>
      <c r="E469" s="289">
        <v>0</v>
      </c>
      <c r="F469" s="289">
        <v>0</v>
      </c>
      <c r="G469" s="289">
        <v>0</v>
      </c>
      <c r="H469" s="279"/>
      <c r="I469" s="279"/>
      <c r="J469" s="279"/>
      <c r="K469" s="279"/>
    </row>
    <row r="470" spans="1:11" ht="14.1" customHeight="1" x14ac:dyDescent="0.25">
      <c r="A470" s="279"/>
      <c r="B470" s="279"/>
      <c r="C470" s="292" t="s">
        <v>69</v>
      </c>
      <c r="D470" s="289">
        <v>0</v>
      </c>
      <c r="E470" s="289">
        <v>0</v>
      </c>
      <c r="F470" s="289">
        <v>0</v>
      </c>
      <c r="G470" s="289">
        <v>0</v>
      </c>
      <c r="H470" s="279"/>
      <c r="I470" s="279"/>
      <c r="J470" s="279"/>
      <c r="K470" s="279"/>
    </row>
    <row r="471" spans="1:11" ht="14.1" customHeight="1" x14ac:dyDescent="0.25">
      <c r="A471" s="279"/>
      <c r="B471" s="279"/>
      <c r="C471" s="292" t="s">
        <v>70</v>
      </c>
      <c r="D471" s="289">
        <v>0</v>
      </c>
      <c r="E471" s="289">
        <v>0</v>
      </c>
      <c r="F471" s="289">
        <v>0</v>
      </c>
      <c r="G471" s="289">
        <v>0</v>
      </c>
      <c r="H471" s="279"/>
      <c r="I471" s="279"/>
      <c r="J471" s="279"/>
      <c r="K471" s="279"/>
    </row>
    <row r="472" spans="1:11" ht="14.1" customHeight="1" x14ac:dyDescent="0.25">
      <c r="A472" s="279"/>
      <c r="B472" s="279"/>
      <c r="C472" s="292" t="s">
        <v>71</v>
      </c>
      <c r="D472" s="289">
        <v>0</v>
      </c>
      <c r="E472" s="289">
        <v>0</v>
      </c>
      <c r="F472" s="289">
        <v>0</v>
      </c>
      <c r="G472" s="289">
        <v>0</v>
      </c>
      <c r="H472" s="279"/>
      <c r="I472" s="279"/>
      <c r="J472" s="279"/>
      <c r="K472" s="279"/>
    </row>
    <row r="473" spans="1:11" ht="14.1" customHeight="1" x14ac:dyDescent="0.25">
      <c r="A473" s="279"/>
      <c r="B473" s="279"/>
      <c r="C473" s="292" t="s">
        <v>72</v>
      </c>
      <c r="D473" s="289">
        <v>0</v>
      </c>
      <c r="E473" s="289">
        <v>0</v>
      </c>
      <c r="F473" s="289">
        <v>0</v>
      </c>
      <c r="G473" s="289">
        <v>0</v>
      </c>
      <c r="H473" s="279"/>
      <c r="I473" s="279"/>
      <c r="J473" s="279"/>
      <c r="K473" s="279"/>
    </row>
    <row r="474" spans="1:11" ht="14.1" customHeight="1" x14ac:dyDescent="0.25">
      <c r="A474" s="279"/>
      <c r="B474" s="279"/>
      <c r="C474" s="292" t="s">
        <v>73</v>
      </c>
      <c r="D474" s="289">
        <v>0</v>
      </c>
      <c r="E474" s="289">
        <v>0</v>
      </c>
      <c r="F474" s="289">
        <v>0</v>
      </c>
      <c r="G474" s="289">
        <v>0</v>
      </c>
      <c r="H474" s="279"/>
      <c r="I474" s="279"/>
      <c r="J474" s="279"/>
      <c r="K474" s="279"/>
    </row>
    <row r="475" spans="1:11" ht="14.1" customHeight="1" x14ac:dyDescent="0.25">
      <c r="A475" s="279"/>
      <c r="B475" s="279"/>
      <c r="C475" s="292" t="s">
        <v>60</v>
      </c>
      <c r="D475" s="289">
        <v>0</v>
      </c>
      <c r="E475" s="289">
        <v>0</v>
      </c>
      <c r="F475" s="289">
        <v>0</v>
      </c>
      <c r="G475" s="289">
        <v>0</v>
      </c>
      <c r="H475" s="279"/>
      <c r="I475" s="279"/>
      <c r="J475" s="279"/>
      <c r="K475" s="279"/>
    </row>
    <row r="476" spans="1:11" ht="14.1" customHeight="1" x14ac:dyDescent="0.25">
      <c r="A476" s="279"/>
      <c r="B476" s="279"/>
      <c r="C476" s="292" t="s">
        <v>69</v>
      </c>
      <c r="D476" s="289">
        <v>0</v>
      </c>
      <c r="E476" s="289">
        <v>0</v>
      </c>
      <c r="F476" s="289">
        <v>0</v>
      </c>
      <c r="G476" s="289">
        <v>0</v>
      </c>
      <c r="H476" s="279"/>
      <c r="I476" s="279"/>
      <c r="J476" s="279"/>
      <c r="K476" s="279"/>
    </row>
    <row r="477" spans="1:11" ht="14.1" customHeight="1" x14ac:dyDescent="0.25">
      <c r="A477" s="279"/>
      <c r="B477" s="279"/>
      <c r="C477" s="292" t="s">
        <v>70</v>
      </c>
      <c r="D477" s="289">
        <v>0</v>
      </c>
      <c r="E477" s="289">
        <v>0</v>
      </c>
      <c r="F477" s="289">
        <v>0</v>
      </c>
      <c r="G477" s="289">
        <v>0</v>
      </c>
      <c r="H477" s="279"/>
      <c r="I477" s="279"/>
      <c r="J477" s="279"/>
      <c r="K477" s="279"/>
    </row>
    <row r="478" spans="1:11" ht="14.1" customHeight="1" x14ac:dyDescent="0.25">
      <c r="A478" s="279"/>
      <c r="B478" s="279"/>
      <c r="C478" s="292" t="s">
        <v>71</v>
      </c>
      <c r="D478" s="289">
        <v>0</v>
      </c>
      <c r="E478" s="289">
        <v>0</v>
      </c>
      <c r="F478" s="289">
        <v>0</v>
      </c>
      <c r="G478" s="289">
        <v>0</v>
      </c>
      <c r="H478" s="279"/>
      <c r="I478" s="279"/>
      <c r="J478" s="279"/>
      <c r="K478" s="279"/>
    </row>
    <row r="479" spans="1:11" ht="14.1" customHeight="1" x14ac:dyDescent="0.25">
      <c r="A479" s="279"/>
      <c r="B479" s="279"/>
      <c r="C479" s="292" t="s">
        <v>72</v>
      </c>
      <c r="D479" s="289">
        <v>0</v>
      </c>
      <c r="E479" s="289">
        <v>0</v>
      </c>
      <c r="F479" s="289">
        <v>0</v>
      </c>
      <c r="G479" s="289">
        <v>0</v>
      </c>
      <c r="H479" s="279"/>
      <c r="I479" s="279"/>
      <c r="J479" s="279"/>
      <c r="K479" s="279"/>
    </row>
    <row r="480" spans="1:11" ht="14.1" customHeight="1" x14ac:dyDescent="0.25">
      <c r="A480" s="279"/>
      <c r="B480" s="279"/>
      <c r="C480" s="292" t="s">
        <v>74</v>
      </c>
      <c r="D480" s="289">
        <v>0</v>
      </c>
      <c r="E480" s="289">
        <v>0</v>
      </c>
      <c r="F480" s="289">
        <v>0</v>
      </c>
      <c r="G480" s="289">
        <v>0</v>
      </c>
      <c r="H480" s="279"/>
      <c r="I480" s="279"/>
      <c r="J480" s="279"/>
      <c r="K480" s="279"/>
    </row>
    <row r="481" spans="1:11" ht="14.1" customHeight="1" x14ac:dyDescent="0.25">
      <c r="A481" s="279"/>
      <c r="B481" s="279"/>
      <c r="C481" s="292" t="s">
        <v>60</v>
      </c>
      <c r="D481" s="289">
        <v>0</v>
      </c>
      <c r="E481" s="289">
        <v>0</v>
      </c>
      <c r="F481" s="289">
        <v>0</v>
      </c>
      <c r="G481" s="289">
        <v>0</v>
      </c>
      <c r="H481" s="279"/>
      <c r="I481" s="279"/>
      <c r="J481" s="279"/>
      <c r="K481" s="279"/>
    </row>
    <row r="482" spans="1:11" ht="14.1" customHeight="1" x14ac:dyDescent="0.25">
      <c r="A482" s="279"/>
      <c r="B482" s="279"/>
      <c r="C482" s="292" t="s">
        <v>69</v>
      </c>
      <c r="D482" s="289">
        <v>0</v>
      </c>
      <c r="E482" s="289">
        <v>0</v>
      </c>
      <c r="F482" s="289">
        <v>0</v>
      </c>
      <c r="G482" s="289">
        <v>0</v>
      </c>
      <c r="H482" s="279"/>
      <c r="I482" s="279"/>
      <c r="J482" s="279"/>
      <c r="K482" s="279"/>
    </row>
    <row r="483" spans="1:11" ht="14.1" customHeight="1" x14ac:dyDescent="0.25">
      <c r="A483" s="279"/>
      <c r="B483" s="279"/>
      <c r="C483" s="292" t="s">
        <v>70</v>
      </c>
      <c r="D483" s="289">
        <v>0</v>
      </c>
      <c r="E483" s="289">
        <v>0</v>
      </c>
      <c r="F483" s="289">
        <v>0</v>
      </c>
      <c r="G483" s="289">
        <v>0</v>
      </c>
      <c r="H483" s="279"/>
      <c r="I483" s="279"/>
      <c r="J483" s="279"/>
      <c r="K483" s="279"/>
    </row>
    <row r="484" spans="1:11" ht="14.1" customHeight="1" x14ac:dyDescent="0.25">
      <c r="A484" s="279"/>
      <c r="B484" s="279"/>
      <c r="C484" s="292" t="s">
        <v>71</v>
      </c>
      <c r="D484" s="289">
        <v>0</v>
      </c>
      <c r="E484" s="289">
        <v>0</v>
      </c>
      <c r="F484" s="289">
        <v>0</v>
      </c>
      <c r="G484" s="289">
        <v>0</v>
      </c>
      <c r="H484" s="279"/>
      <c r="I484" s="279"/>
      <c r="J484" s="279"/>
      <c r="K484" s="279"/>
    </row>
    <row r="485" spans="1:11" ht="14.1" customHeight="1" x14ac:dyDescent="0.25">
      <c r="A485" s="279"/>
      <c r="B485" s="279"/>
      <c r="C485" s="292" t="s">
        <v>72</v>
      </c>
      <c r="D485" s="289">
        <v>0</v>
      </c>
      <c r="E485" s="289">
        <v>0</v>
      </c>
      <c r="F485" s="289">
        <v>0</v>
      </c>
      <c r="G485" s="289">
        <v>0</v>
      </c>
      <c r="H485" s="279"/>
      <c r="I485" s="279"/>
      <c r="J485" s="279"/>
      <c r="K485" s="279"/>
    </row>
    <row r="486" spans="1:11" ht="14.1" customHeight="1" x14ac:dyDescent="0.25">
      <c r="A486" s="279"/>
      <c r="B486" s="279"/>
      <c r="C486" s="292" t="s">
        <v>75</v>
      </c>
      <c r="D486" s="289">
        <v>0</v>
      </c>
      <c r="E486" s="289">
        <v>0</v>
      </c>
      <c r="F486" s="289">
        <v>0</v>
      </c>
      <c r="G486" s="289">
        <v>0</v>
      </c>
      <c r="H486" s="279"/>
      <c r="I486" s="279"/>
      <c r="J486" s="279"/>
      <c r="K486" s="279"/>
    </row>
    <row r="487" spans="1:11" ht="14.1" customHeight="1" x14ac:dyDescent="0.25">
      <c r="A487" s="279"/>
      <c r="B487" s="279"/>
      <c r="C487" s="292" t="s">
        <v>76</v>
      </c>
      <c r="D487" s="289">
        <v>0</v>
      </c>
      <c r="E487" s="289">
        <v>0</v>
      </c>
      <c r="F487" s="289">
        <v>0</v>
      </c>
      <c r="G487" s="289">
        <v>0</v>
      </c>
      <c r="H487" s="279"/>
      <c r="I487" s="279"/>
      <c r="J487" s="279"/>
      <c r="K487" s="279"/>
    </row>
    <row r="488" spans="1:11" ht="14.1" customHeight="1" x14ac:dyDescent="0.25">
      <c r="A488" s="279"/>
      <c r="B488" s="279"/>
      <c r="C488" s="290" t="s">
        <v>77</v>
      </c>
      <c r="D488" s="289">
        <v>0</v>
      </c>
      <c r="E488" s="289">
        <v>12000000</v>
      </c>
      <c r="F488" s="289">
        <v>12000000</v>
      </c>
      <c r="G488" s="289">
        <v>12000000</v>
      </c>
      <c r="H488" s="279"/>
      <c r="I488" s="279"/>
      <c r="J488" s="279"/>
      <c r="K488" s="279"/>
    </row>
    <row r="489" spans="1:11" ht="15" customHeight="1" x14ac:dyDescent="0.25">
      <c r="A489" s="279"/>
      <c r="B489" s="279"/>
      <c r="C489" s="288" t="s">
        <v>40</v>
      </c>
      <c r="D489" s="287" t="s">
        <v>40</v>
      </c>
      <c r="E489" s="287" t="s">
        <v>40</v>
      </c>
      <c r="F489" s="287" t="s">
        <v>40</v>
      </c>
      <c r="G489" s="287" t="s">
        <v>40</v>
      </c>
      <c r="H489" s="279"/>
      <c r="I489" s="279"/>
      <c r="J489" s="279"/>
      <c r="K489" s="279"/>
    </row>
    <row r="490" spans="1:11" ht="15" customHeight="1" x14ac:dyDescent="0.25">
      <c r="A490" s="279"/>
      <c r="B490" s="279"/>
      <c r="C490" s="286" t="s">
        <v>188</v>
      </c>
      <c r="D490" s="256">
        <v>0</v>
      </c>
      <c r="E490" s="256">
        <v>550680000</v>
      </c>
      <c r="F490" s="256">
        <v>550680000</v>
      </c>
      <c r="G490" s="256">
        <v>559680000</v>
      </c>
      <c r="H490" s="279"/>
      <c r="I490" s="279"/>
      <c r="J490" s="279"/>
      <c r="K490" s="279"/>
    </row>
    <row r="491" spans="1:11" ht="15" customHeight="1" x14ac:dyDescent="0.25">
      <c r="A491" s="279"/>
      <c r="B491" s="279"/>
      <c r="C491" s="284" t="s">
        <v>59</v>
      </c>
      <c r="D491" s="283">
        <v>0</v>
      </c>
      <c r="E491" s="283">
        <v>49800000</v>
      </c>
      <c r="F491" s="283">
        <v>49800000</v>
      </c>
      <c r="G491" s="283">
        <v>49800000</v>
      </c>
      <c r="H491" s="279"/>
      <c r="I491" s="279"/>
      <c r="J491" s="279"/>
      <c r="K491" s="279"/>
    </row>
    <row r="492" spans="1:11" ht="15" customHeight="1" x14ac:dyDescent="0.25">
      <c r="A492" s="279"/>
      <c r="B492" s="279"/>
      <c r="C492" s="284" t="s">
        <v>60</v>
      </c>
      <c r="D492" s="283">
        <v>0</v>
      </c>
      <c r="E492" s="283">
        <v>49800000</v>
      </c>
      <c r="F492" s="283">
        <v>49800000</v>
      </c>
      <c r="G492" s="283">
        <v>49800000</v>
      </c>
      <c r="H492" s="279"/>
      <c r="I492" s="279"/>
      <c r="J492" s="279"/>
      <c r="K492" s="279"/>
    </row>
    <row r="493" spans="1:11" ht="15" customHeight="1" x14ac:dyDescent="0.25">
      <c r="A493" s="279"/>
      <c r="B493" s="279"/>
      <c r="C493" s="284" t="s">
        <v>61</v>
      </c>
      <c r="D493" s="283">
        <v>0</v>
      </c>
      <c r="E493" s="283">
        <v>0</v>
      </c>
      <c r="F493" s="283">
        <v>0</v>
      </c>
      <c r="G493" s="283">
        <v>0</v>
      </c>
      <c r="H493" s="279"/>
      <c r="I493" s="279"/>
      <c r="J493" s="279"/>
      <c r="K493" s="279"/>
    </row>
    <row r="494" spans="1:11" ht="15" customHeight="1" x14ac:dyDescent="0.25">
      <c r="A494" s="279"/>
      <c r="B494" s="279"/>
      <c r="C494" s="284" t="s">
        <v>62</v>
      </c>
      <c r="D494" s="283">
        <v>0</v>
      </c>
      <c r="E494" s="283">
        <v>7500000</v>
      </c>
      <c r="F494" s="283">
        <v>7500000</v>
      </c>
      <c r="G494" s="283">
        <v>7500000</v>
      </c>
      <c r="H494" s="279"/>
      <c r="I494" s="279"/>
      <c r="J494" s="279"/>
      <c r="K494" s="279"/>
    </row>
    <row r="495" spans="1:11" ht="15" customHeight="1" x14ac:dyDescent="0.25">
      <c r="A495" s="279"/>
      <c r="B495" s="279"/>
      <c r="C495" s="284" t="s">
        <v>60</v>
      </c>
      <c r="D495" s="283">
        <v>0</v>
      </c>
      <c r="E495" s="283">
        <v>7500000</v>
      </c>
      <c r="F495" s="283">
        <v>7500000</v>
      </c>
      <c r="G495" s="283">
        <v>7500000</v>
      </c>
      <c r="H495" s="279"/>
      <c r="I495" s="279"/>
      <c r="J495" s="279"/>
      <c r="K495" s="279"/>
    </row>
    <row r="496" spans="1:11" ht="15" customHeight="1" x14ac:dyDescent="0.25">
      <c r="A496" s="279"/>
      <c r="B496" s="279"/>
      <c r="C496" s="284" t="s">
        <v>61</v>
      </c>
      <c r="D496" s="283">
        <v>0</v>
      </c>
      <c r="E496" s="283">
        <v>0</v>
      </c>
      <c r="F496" s="283">
        <v>0</v>
      </c>
      <c r="G496" s="283">
        <v>0</v>
      </c>
      <c r="H496" s="279"/>
      <c r="I496" s="279"/>
      <c r="J496" s="279"/>
      <c r="K496" s="279"/>
    </row>
    <row r="497" spans="1:11" ht="15" customHeight="1" x14ac:dyDescent="0.25">
      <c r="A497" s="279"/>
      <c r="B497" s="279"/>
      <c r="C497" s="284" t="s">
        <v>63</v>
      </c>
      <c r="D497" s="283">
        <v>0</v>
      </c>
      <c r="E497" s="283">
        <v>127900000</v>
      </c>
      <c r="F497" s="283">
        <v>127900000</v>
      </c>
      <c r="G497" s="283">
        <v>127900000</v>
      </c>
      <c r="H497" s="279"/>
      <c r="I497" s="279"/>
      <c r="J497" s="279"/>
      <c r="K497" s="279"/>
    </row>
    <row r="498" spans="1:11" ht="15" customHeight="1" x14ac:dyDescent="0.25">
      <c r="A498" s="279"/>
      <c r="B498" s="279"/>
      <c r="C498" s="284" t="s">
        <v>60</v>
      </c>
      <c r="D498" s="283">
        <v>0</v>
      </c>
      <c r="E498" s="283">
        <v>127900000</v>
      </c>
      <c r="F498" s="283">
        <v>127900000</v>
      </c>
      <c r="G498" s="283">
        <v>127900000</v>
      </c>
      <c r="H498" s="279"/>
      <c r="I498" s="279"/>
      <c r="J498" s="279"/>
      <c r="K498" s="279"/>
    </row>
    <row r="499" spans="1:11" ht="15" customHeight="1" x14ac:dyDescent="0.25">
      <c r="A499" s="279"/>
      <c r="B499" s="279"/>
      <c r="C499" s="284" t="s">
        <v>61</v>
      </c>
      <c r="D499" s="283">
        <v>0</v>
      </c>
      <c r="E499" s="283">
        <v>0</v>
      </c>
      <c r="F499" s="283">
        <v>0</v>
      </c>
      <c r="G499" s="283">
        <v>0</v>
      </c>
      <c r="H499" s="279"/>
      <c r="I499" s="279"/>
      <c r="J499" s="279"/>
      <c r="K499" s="279"/>
    </row>
    <row r="500" spans="1:11" ht="15" customHeight="1" x14ac:dyDescent="0.25">
      <c r="A500" s="279"/>
      <c r="B500" s="279"/>
      <c r="C500" s="284" t="s">
        <v>64</v>
      </c>
      <c r="D500" s="283">
        <v>0</v>
      </c>
      <c r="E500" s="283">
        <v>0</v>
      </c>
      <c r="F500" s="283">
        <v>0</v>
      </c>
      <c r="G500" s="283">
        <v>0</v>
      </c>
      <c r="H500" s="279"/>
      <c r="I500" s="279"/>
      <c r="J500" s="279"/>
      <c r="K500" s="279"/>
    </row>
    <row r="501" spans="1:11" ht="15" customHeight="1" x14ac:dyDescent="0.25">
      <c r="A501" s="279"/>
      <c r="B501" s="279"/>
      <c r="C501" s="284" t="s">
        <v>60</v>
      </c>
      <c r="D501" s="283">
        <v>0</v>
      </c>
      <c r="E501" s="283">
        <v>0</v>
      </c>
      <c r="F501" s="283">
        <v>0</v>
      </c>
      <c r="G501" s="283">
        <v>0</v>
      </c>
      <c r="H501" s="279"/>
      <c r="I501" s="279"/>
      <c r="J501" s="279"/>
      <c r="K501" s="279"/>
    </row>
    <row r="502" spans="1:11" ht="15" customHeight="1" x14ac:dyDescent="0.25">
      <c r="A502" s="279"/>
      <c r="B502" s="279"/>
      <c r="C502" s="284" t="s">
        <v>61</v>
      </c>
      <c r="D502" s="283">
        <v>0</v>
      </c>
      <c r="E502" s="283">
        <v>0</v>
      </c>
      <c r="F502" s="283">
        <v>0</v>
      </c>
      <c r="G502" s="283">
        <v>0</v>
      </c>
      <c r="H502" s="279"/>
      <c r="I502" s="279"/>
      <c r="J502" s="279"/>
      <c r="K502" s="279"/>
    </row>
    <row r="503" spans="1:11" ht="20.100000000000001" customHeight="1" x14ac:dyDescent="0.25">
      <c r="A503" s="279"/>
      <c r="B503" s="279"/>
      <c r="C503" s="284" t="s">
        <v>189</v>
      </c>
      <c r="D503" s="285">
        <v>0</v>
      </c>
      <c r="E503" s="285">
        <v>292880000</v>
      </c>
      <c r="F503" s="285">
        <v>292880000</v>
      </c>
      <c r="G503" s="285">
        <v>301880000</v>
      </c>
      <c r="H503" s="279"/>
      <c r="I503" s="279"/>
      <c r="J503" s="279"/>
      <c r="K503" s="279"/>
    </row>
    <row r="504" spans="1:11" ht="15" customHeight="1" x14ac:dyDescent="0.25">
      <c r="A504" s="279"/>
      <c r="B504" s="279"/>
      <c r="C504" s="284" t="s">
        <v>60</v>
      </c>
      <c r="D504" s="283">
        <v>0</v>
      </c>
      <c r="E504" s="283">
        <v>292880000</v>
      </c>
      <c r="F504" s="283">
        <v>292880000</v>
      </c>
      <c r="G504" s="283">
        <v>301880000</v>
      </c>
      <c r="H504" s="279"/>
      <c r="I504" s="279"/>
      <c r="J504" s="279"/>
      <c r="K504" s="279"/>
    </row>
    <row r="505" spans="1:11" ht="15" customHeight="1" x14ac:dyDescent="0.25">
      <c r="A505" s="279"/>
      <c r="B505" s="279"/>
      <c r="C505" s="284" t="s">
        <v>61</v>
      </c>
      <c r="D505" s="283">
        <v>0</v>
      </c>
      <c r="E505" s="283">
        <v>0</v>
      </c>
      <c r="F505" s="283">
        <v>0</v>
      </c>
      <c r="G505" s="283">
        <v>0</v>
      </c>
      <c r="H505" s="279"/>
      <c r="I505" s="279"/>
      <c r="J505" s="279"/>
      <c r="K505" s="279"/>
    </row>
    <row r="506" spans="1:11" ht="15" customHeight="1" x14ac:dyDescent="0.25">
      <c r="A506" s="279"/>
      <c r="B506" s="279"/>
      <c r="C506" s="284" t="s">
        <v>66</v>
      </c>
      <c r="D506" s="283">
        <v>0</v>
      </c>
      <c r="E506" s="283">
        <v>600000</v>
      </c>
      <c r="F506" s="283">
        <v>600000</v>
      </c>
      <c r="G506" s="283">
        <v>600000</v>
      </c>
      <c r="H506" s="279"/>
      <c r="I506" s="279"/>
      <c r="J506" s="279"/>
      <c r="K506" s="279"/>
    </row>
    <row r="507" spans="1:11" ht="15" customHeight="1" x14ac:dyDescent="0.25">
      <c r="A507" s="279"/>
      <c r="B507" s="279"/>
      <c r="C507" s="284" t="s">
        <v>60</v>
      </c>
      <c r="D507" s="283">
        <v>0</v>
      </c>
      <c r="E507" s="283">
        <v>600000</v>
      </c>
      <c r="F507" s="283">
        <v>600000</v>
      </c>
      <c r="G507" s="283">
        <v>600000</v>
      </c>
      <c r="H507" s="279"/>
      <c r="I507" s="279"/>
      <c r="J507" s="279"/>
      <c r="K507" s="279"/>
    </row>
    <row r="508" spans="1:11" ht="15" customHeight="1" x14ac:dyDescent="0.25">
      <c r="A508" s="279"/>
      <c r="B508" s="279"/>
      <c r="C508" s="284" t="s">
        <v>61</v>
      </c>
      <c r="D508" s="283">
        <v>0</v>
      </c>
      <c r="E508" s="283">
        <v>0</v>
      </c>
      <c r="F508" s="283">
        <v>0</v>
      </c>
      <c r="G508" s="283">
        <v>0</v>
      </c>
      <c r="H508" s="279"/>
      <c r="I508" s="279"/>
      <c r="J508" s="279"/>
      <c r="K508" s="279"/>
    </row>
    <row r="509" spans="1:11" ht="15" customHeight="1" x14ac:dyDescent="0.25">
      <c r="A509" s="279"/>
      <c r="B509" s="279"/>
      <c r="C509" s="284" t="s">
        <v>67</v>
      </c>
      <c r="D509" s="283">
        <v>0</v>
      </c>
      <c r="E509" s="283">
        <v>62000000</v>
      </c>
      <c r="F509" s="283">
        <v>62000000</v>
      </c>
      <c r="G509" s="283">
        <v>62000000</v>
      </c>
      <c r="H509" s="279"/>
      <c r="I509" s="279"/>
      <c r="J509" s="279"/>
      <c r="K509" s="279"/>
    </row>
    <row r="510" spans="1:11" ht="15" customHeight="1" x14ac:dyDescent="0.25">
      <c r="A510" s="279"/>
      <c r="B510" s="279"/>
      <c r="C510" s="284" t="s">
        <v>60</v>
      </c>
      <c r="D510" s="283">
        <v>0</v>
      </c>
      <c r="E510" s="283">
        <v>62000000</v>
      </c>
      <c r="F510" s="283">
        <v>62000000</v>
      </c>
      <c r="G510" s="283">
        <v>62000000</v>
      </c>
      <c r="H510" s="279"/>
      <c r="I510" s="279"/>
      <c r="J510" s="279"/>
      <c r="K510" s="279"/>
    </row>
    <row r="511" spans="1:11" ht="15" customHeight="1" x14ac:dyDescent="0.25">
      <c r="A511" s="279"/>
      <c r="B511" s="279"/>
      <c r="C511" s="284" t="s">
        <v>61</v>
      </c>
      <c r="D511" s="283">
        <v>0</v>
      </c>
      <c r="E511" s="283">
        <v>0</v>
      </c>
      <c r="F511" s="283">
        <v>0</v>
      </c>
      <c r="G511" s="283">
        <v>0</v>
      </c>
      <c r="H511" s="279"/>
      <c r="I511" s="279"/>
      <c r="J511" s="279"/>
      <c r="K511" s="279"/>
    </row>
    <row r="512" spans="1:11" ht="15" customHeight="1" x14ac:dyDescent="0.25">
      <c r="A512" s="279"/>
      <c r="B512" s="279"/>
      <c r="C512" s="284" t="s">
        <v>68</v>
      </c>
      <c r="D512" s="283">
        <v>0</v>
      </c>
      <c r="E512" s="283">
        <v>0</v>
      </c>
      <c r="F512" s="283">
        <v>0</v>
      </c>
      <c r="G512" s="283">
        <v>0</v>
      </c>
      <c r="H512" s="279"/>
      <c r="I512" s="279"/>
      <c r="J512" s="279"/>
      <c r="K512" s="279"/>
    </row>
    <row r="513" spans="1:11" ht="15" customHeight="1" x14ac:dyDescent="0.25">
      <c r="A513" s="279"/>
      <c r="B513" s="279"/>
      <c r="C513" s="284" t="s">
        <v>60</v>
      </c>
      <c r="D513" s="283">
        <v>0</v>
      </c>
      <c r="E513" s="283">
        <v>0</v>
      </c>
      <c r="F513" s="283">
        <v>0</v>
      </c>
      <c r="G513" s="283">
        <v>0</v>
      </c>
      <c r="H513" s="279"/>
      <c r="I513" s="279"/>
      <c r="J513" s="279"/>
      <c r="K513" s="279"/>
    </row>
    <row r="514" spans="1:11" ht="15" customHeight="1" x14ac:dyDescent="0.25">
      <c r="A514" s="279"/>
      <c r="B514" s="279"/>
      <c r="C514" s="284" t="s">
        <v>69</v>
      </c>
      <c r="D514" s="283">
        <v>0</v>
      </c>
      <c r="E514" s="283">
        <v>0</v>
      </c>
      <c r="F514" s="283">
        <v>0</v>
      </c>
      <c r="G514" s="283">
        <v>0</v>
      </c>
      <c r="H514" s="279"/>
      <c r="I514" s="279"/>
      <c r="J514" s="279"/>
      <c r="K514" s="279"/>
    </row>
    <row r="515" spans="1:11" ht="15" customHeight="1" x14ac:dyDescent="0.25">
      <c r="A515" s="279"/>
      <c r="B515" s="279"/>
      <c r="C515" s="284" t="s">
        <v>70</v>
      </c>
      <c r="D515" s="283">
        <v>0</v>
      </c>
      <c r="E515" s="283">
        <v>0</v>
      </c>
      <c r="F515" s="283">
        <v>0</v>
      </c>
      <c r="G515" s="283">
        <v>0</v>
      </c>
      <c r="H515" s="279"/>
      <c r="I515" s="279"/>
      <c r="J515" s="279"/>
      <c r="K515" s="279"/>
    </row>
    <row r="516" spans="1:11" ht="15" customHeight="1" x14ac:dyDescent="0.25">
      <c r="A516" s="279"/>
      <c r="B516" s="279"/>
      <c r="C516" s="284" t="s">
        <v>71</v>
      </c>
      <c r="D516" s="283">
        <v>0</v>
      </c>
      <c r="E516" s="283">
        <v>0</v>
      </c>
      <c r="F516" s="283">
        <v>0</v>
      </c>
      <c r="G516" s="283">
        <v>0</v>
      </c>
      <c r="H516" s="279"/>
      <c r="I516" s="279"/>
      <c r="J516" s="279"/>
      <c r="K516" s="279"/>
    </row>
    <row r="517" spans="1:11" ht="15" customHeight="1" x14ac:dyDescent="0.25">
      <c r="A517" s="279"/>
      <c r="B517" s="279"/>
      <c r="C517" s="284" t="s">
        <v>72</v>
      </c>
      <c r="D517" s="283">
        <v>0</v>
      </c>
      <c r="E517" s="283">
        <v>0</v>
      </c>
      <c r="F517" s="283">
        <v>0</v>
      </c>
      <c r="G517" s="283">
        <v>0</v>
      </c>
      <c r="H517" s="279"/>
      <c r="I517" s="279"/>
      <c r="J517" s="279"/>
      <c r="K517" s="279"/>
    </row>
    <row r="518" spans="1:11" ht="15" customHeight="1" x14ac:dyDescent="0.25">
      <c r="A518" s="279"/>
      <c r="B518" s="279"/>
      <c r="C518" s="284" t="s">
        <v>73</v>
      </c>
      <c r="D518" s="283">
        <v>0</v>
      </c>
      <c r="E518" s="283">
        <v>10000000</v>
      </c>
      <c r="F518" s="283">
        <v>10000000</v>
      </c>
      <c r="G518" s="283">
        <v>10000000</v>
      </c>
      <c r="H518" s="279"/>
      <c r="I518" s="279"/>
      <c r="J518" s="279"/>
      <c r="K518" s="279"/>
    </row>
    <row r="519" spans="1:11" ht="15" customHeight="1" x14ac:dyDescent="0.25">
      <c r="A519" s="279"/>
      <c r="B519" s="279"/>
      <c r="C519" s="284" t="s">
        <v>60</v>
      </c>
      <c r="D519" s="283">
        <v>0</v>
      </c>
      <c r="E519" s="283">
        <v>10000000</v>
      </c>
      <c r="F519" s="283">
        <v>10000000</v>
      </c>
      <c r="G519" s="283">
        <v>10000000</v>
      </c>
      <c r="H519" s="279"/>
      <c r="I519" s="279"/>
      <c r="J519" s="279"/>
      <c r="K519" s="279"/>
    </row>
    <row r="520" spans="1:11" ht="15" customHeight="1" x14ac:dyDescent="0.25">
      <c r="A520" s="279"/>
      <c r="B520" s="279"/>
      <c r="C520" s="284" t="s">
        <v>69</v>
      </c>
      <c r="D520" s="283">
        <v>0</v>
      </c>
      <c r="E520" s="283">
        <v>0</v>
      </c>
      <c r="F520" s="283">
        <v>0</v>
      </c>
      <c r="G520" s="283">
        <v>0</v>
      </c>
      <c r="H520" s="279"/>
      <c r="I520" s="279"/>
      <c r="J520" s="279"/>
      <c r="K520" s="279"/>
    </row>
    <row r="521" spans="1:11" ht="15" customHeight="1" x14ac:dyDescent="0.25">
      <c r="A521" s="279"/>
      <c r="B521" s="279"/>
      <c r="C521" s="284" t="s">
        <v>70</v>
      </c>
      <c r="D521" s="283">
        <v>0</v>
      </c>
      <c r="E521" s="283">
        <v>0</v>
      </c>
      <c r="F521" s="283">
        <v>0</v>
      </c>
      <c r="G521" s="283">
        <v>0</v>
      </c>
      <c r="H521" s="279"/>
      <c r="I521" s="279"/>
      <c r="J521" s="279"/>
      <c r="K521" s="279"/>
    </row>
    <row r="522" spans="1:11" ht="15" customHeight="1" x14ac:dyDescent="0.25">
      <c r="A522" s="279"/>
      <c r="B522" s="279"/>
      <c r="C522" s="284" t="s">
        <v>71</v>
      </c>
      <c r="D522" s="283">
        <v>0</v>
      </c>
      <c r="E522" s="283">
        <v>0</v>
      </c>
      <c r="F522" s="283">
        <v>0</v>
      </c>
      <c r="G522" s="283">
        <v>0</v>
      </c>
      <c r="H522" s="279"/>
      <c r="I522" s="279"/>
      <c r="J522" s="279"/>
      <c r="K522" s="279"/>
    </row>
    <row r="523" spans="1:11" ht="15" customHeight="1" x14ac:dyDescent="0.25">
      <c r="A523" s="279"/>
      <c r="B523" s="279"/>
      <c r="C523" s="284" t="s">
        <v>72</v>
      </c>
      <c r="D523" s="283">
        <v>0</v>
      </c>
      <c r="E523" s="283">
        <v>0</v>
      </c>
      <c r="F523" s="283">
        <v>0</v>
      </c>
      <c r="G523" s="283">
        <v>0</v>
      </c>
      <c r="H523" s="279"/>
      <c r="I523" s="279"/>
      <c r="J523" s="279"/>
      <c r="K523" s="279"/>
    </row>
    <row r="524" spans="1:11" ht="15" customHeight="1" x14ac:dyDescent="0.25">
      <c r="A524" s="279"/>
      <c r="B524" s="279"/>
      <c r="C524" s="284" t="s">
        <v>74</v>
      </c>
      <c r="D524" s="283">
        <v>0</v>
      </c>
      <c r="E524" s="283">
        <v>0</v>
      </c>
      <c r="F524" s="283">
        <v>0</v>
      </c>
      <c r="G524" s="283">
        <v>0</v>
      </c>
      <c r="H524" s="279"/>
      <c r="I524" s="279"/>
      <c r="J524" s="279"/>
      <c r="K524" s="279"/>
    </row>
    <row r="525" spans="1:11" ht="15" customHeight="1" x14ac:dyDescent="0.25">
      <c r="A525" s="279"/>
      <c r="B525" s="279"/>
      <c r="C525" s="284" t="s">
        <v>60</v>
      </c>
      <c r="D525" s="283">
        <v>0</v>
      </c>
      <c r="E525" s="283">
        <v>0</v>
      </c>
      <c r="F525" s="283">
        <v>0</v>
      </c>
      <c r="G525" s="283">
        <v>0</v>
      </c>
      <c r="H525" s="279"/>
      <c r="I525" s="279"/>
      <c r="J525" s="279"/>
      <c r="K525" s="279"/>
    </row>
    <row r="526" spans="1:11" ht="15" customHeight="1" x14ac:dyDescent="0.25">
      <c r="A526" s="279"/>
      <c r="B526" s="279"/>
      <c r="C526" s="284" t="s">
        <v>69</v>
      </c>
      <c r="D526" s="283">
        <v>0</v>
      </c>
      <c r="E526" s="283">
        <v>0</v>
      </c>
      <c r="F526" s="283">
        <v>0</v>
      </c>
      <c r="G526" s="283">
        <v>0</v>
      </c>
      <c r="H526" s="279"/>
      <c r="I526" s="279"/>
      <c r="J526" s="279"/>
      <c r="K526" s="279"/>
    </row>
    <row r="527" spans="1:11" ht="15" customHeight="1" x14ac:dyDescent="0.25">
      <c r="A527" s="279"/>
      <c r="B527" s="279"/>
      <c r="C527" s="284" t="s">
        <v>70</v>
      </c>
      <c r="D527" s="283">
        <v>0</v>
      </c>
      <c r="E527" s="283">
        <v>0</v>
      </c>
      <c r="F527" s="283">
        <v>0</v>
      </c>
      <c r="G527" s="283">
        <v>0</v>
      </c>
      <c r="H527" s="279"/>
      <c r="I527" s="279"/>
      <c r="J527" s="279"/>
      <c r="K527" s="279"/>
    </row>
    <row r="528" spans="1:11" ht="15" customHeight="1" x14ac:dyDescent="0.25">
      <c r="A528" s="279"/>
      <c r="B528" s="279"/>
      <c r="C528" s="284" t="s">
        <v>71</v>
      </c>
      <c r="D528" s="283">
        <v>0</v>
      </c>
      <c r="E528" s="283">
        <v>0</v>
      </c>
      <c r="F528" s="283">
        <v>0</v>
      </c>
      <c r="G528" s="283">
        <v>0</v>
      </c>
      <c r="H528" s="279"/>
      <c r="I528" s="279"/>
      <c r="J528" s="279"/>
      <c r="K528" s="279"/>
    </row>
    <row r="529" spans="1:11" ht="15" customHeight="1" x14ac:dyDescent="0.25">
      <c r="A529" s="279"/>
      <c r="B529" s="279"/>
      <c r="C529" s="284" t="s">
        <v>72</v>
      </c>
      <c r="D529" s="283">
        <v>0</v>
      </c>
      <c r="E529" s="283">
        <v>0</v>
      </c>
      <c r="F529" s="283">
        <v>0</v>
      </c>
      <c r="G529" s="283">
        <v>0</v>
      </c>
      <c r="H529" s="279"/>
      <c r="I529" s="279"/>
      <c r="J529" s="279"/>
      <c r="K529" s="279"/>
    </row>
    <row r="530" spans="1:11" ht="15" customHeight="1" x14ac:dyDescent="0.25">
      <c r="A530" s="279"/>
      <c r="B530" s="279"/>
      <c r="C530" s="284" t="s">
        <v>75</v>
      </c>
      <c r="D530" s="283">
        <v>0</v>
      </c>
      <c r="E530" s="283">
        <v>0</v>
      </c>
      <c r="F530" s="283">
        <v>0</v>
      </c>
      <c r="G530" s="283">
        <v>0</v>
      </c>
      <c r="H530" s="279"/>
      <c r="I530" s="279"/>
      <c r="J530" s="279"/>
      <c r="K530" s="279"/>
    </row>
    <row r="531" spans="1:11" ht="15" customHeight="1" x14ac:dyDescent="0.25">
      <c r="A531" s="279"/>
      <c r="B531" s="279"/>
      <c r="C531" s="284" t="s">
        <v>76</v>
      </c>
      <c r="D531" s="283">
        <v>0</v>
      </c>
      <c r="E531" s="283">
        <v>0</v>
      </c>
      <c r="F531" s="283">
        <v>0</v>
      </c>
      <c r="G531" s="283">
        <v>0</v>
      </c>
      <c r="H531" s="279"/>
      <c r="I531" s="279"/>
      <c r="J531" s="279"/>
      <c r="K531" s="279"/>
    </row>
    <row r="532" spans="1:11" ht="20.100000000000001" customHeight="1" x14ac:dyDescent="0.25">
      <c r="A532" s="279"/>
      <c r="B532" s="279"/>
      <c r="C532" s="282" t="s">
        <v>40</v>
      </c>
      <c r="D532" s="279"/>
      <c r="E532" s="279"/>
      <c r="F532" s="279"/>
      <c r="G532" s="279"/>
      <c r="H532" s="279"/>
      <c r="I532" s="279"/>
      <c r="J532" s="279"/>
      <c r="K532" s="279"/>
    </row>
    <row r="533" spans="1:11" ht="20.100000000000001" customHeight="1" x14ac:dyDescent="0.25">
      <c r="A533" s="281" t="s">
        <v>190</v>
      </c>
      <c r="B533" s="277" t="s">
        <v>191</v>
      </c>
      <c r="C533" s="277" t="s">
        <v>40</v>
      </c>
      <c r="D533" s="279"/>
      <c r="E533" s="280" t="s">
        <v>40</v>
      </c>
      <c r="F533" s="277" t="s">
        <v>191</v>
      </c>
      <c r="G533" s="277" t="s">
        <v>40</v>
      </c>
      <c r="H533" s="241" t="s">
        <v>40</v>
      </c>
      <c r="I533" s="280" t="s">
        <v>40</v>
      </c>
      <c r="J533" s="277" t="s">
        <v>191</v>
      </c>
      <c r="K533" s="277" t="s">
        <v>40</v>
      </c>
    </row>
    <row r="534" spans="1:11" ht="20.100000000000001" customHeight="1" x14ac:dyDescent="0.25">
      <c r="A534" s="239" t="s">
        <v>192</v>
      </c>
      <c r="B534" s="277" t="s">
        <v>193</v>
      </c>
      <c r="C534" s="277" t="s">
        <v>40</v>
      </c>
      <c r="D534" s="279"/>
      <c r="E534" s="239" t="s">
        <v>194</v>
      </c>
      <c r="F534" s="277" t="s">
        <v>193</v>
      </c>
      <c r="G534" s="277" t="s">
        <v>40</v>
      </c>
      <c r="H534" s="279"/>
      <c r="I534" s="239" t="s">
        <v>195</v>
      </c>
      <c r="J534" s="277" t="s">
        <v>193</v>
      </c>
      <c r="K534" s="277" t="s">
        <v>40</v>
      </c>
    </row>
    <row r="535" spans="1:11" ht="20.100000000000001" customHeight="1" x14ac:dyDescent="0.25">
      <c r="A535" s="278" t="s">
        <v>40</v>
      </c>
      <c r="B535" s="277" t="s">
        <v>196</v>
      </c>
      <c r="C535" s="277" t="s">
        <v>40</v>
      </c>
      <c r="D535" s="279"/>
      <c r="E535" s="278" t="s">
        <v>40</v>
      </c>
      <c r="F535" s="277" t="s">
        <v>196</v>
      </c>
      <c r="G535" s="277" t="s">
        <v>40</v>
      </c>
      <c r="H535" s="279"/>
      <c r="I535" s="278" t="s">
        <v>40</v>
      </c>
      <c r="J535" s="277" t="s">
        <v>196</v>
      </c>
      <c r="K535" s="277" t="s">
        <v>40</v>
      </c>
    </row>
  </sheetData>
  <mergeCells count="52">
    <mergeCell ref="C1:G1"/>
    <mergeCell ref="C2:G2"/>
    <mergeCell ref="D3:G3"/>
    <mergeCell ref="D4:G4"/>
    <mergeCell ref="D5:G5"/>
    <mergeCell ref="D17:G17"/>
    <mergeCell ref="C24:G24"/>
    <mergeCell ref="D25:G25"/>
    <mergeCell ref="D26:G26"/>
    <mergeCell ref="D27:G27"/>
    <mergeCell ref="D6:G6"/>
    <mergeCell ref="D7:G7"/>
    <mergeCell ref="C8:G8"/>
    <mergeCell ref="C9:G9"/>
    <mergeCell ref="D10:G10"/>
    <mergeCell ref="C93:G93"/>
    <mergeCell ref="D138:G138"/>
    <mergeCell ref="D139:G139"/>
    <mergeCell ref="D140:G140"/>
    <mergeCell ref="C149:G149"/>
    <mergeCell ref="D28:G28"/>
    <mergeCell ref="C37:G37"/>
    <mergeCell ref="D82:G82"/>
    <mergeCell ref="D83:G83"/>
    <mergeCell ref="D84:G84"/>
    <mergeCell ref="C207:G207"/>
    <mergeCell ref="D252:G252"/>
    <mergeCell ref="D253:G253"/>
    <mergeCell ref="D254:G254"/>
    <mergeCell ref="D255:G255"/>
    <mergeCell ref="C194:G194"/>
    <mergeCell ref="D195:G195"/>
    <mergeCell ref="D196:G196"/>
    <mergeCell ref="D197:G197"/>
    <mergeCell ref="D198:G198"/>
    <mergeCell ref="C321:G321"/>
    <mergeCell ref="D366:G366"/>
    <mergeCell ref="C375:G375"/>
    <mergeCell ref="D376:G376"/>
    <mergeCell ref="D377:G377"/>
    <mergeCell ref="C264:G264"/>
    <mergeCell ref="D309:G309"/>
    <mergeCell ref="D310:G310"/>
    <mergeCell ref="D311:G311"/>
    <mergeCell ref="D312:G312"/>
    <mergeCell ref="D435:G435"/>
    <mergeCell ref="C444:G444"/>
    <mergeCell ref="D378:G378"/>
    <mergeCell ref="D379:G379"/>
    <mergeCell ref="C388:G388"/>
    <mergeCell ref="D433:G433"/>
    <mergeCell ref="D434:G434"/>
  </mergeCells>
  <pageMargins left="0" right="0" top="0" bottom="0"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heetPr>
  <dimension ref="A1:K350"/>
  <sheetViews>
    <sheetView workbookViewId="0">
      <selection activeCell="M16" sqref="M16"/>
    </sheetView>
  </sheetViews>
  <sheetFormatPr defaultColWidth="9" defaultRowHeight="15" x14ac:dyDescent="0.25"/>
  <cols>
    <col min="1" max="1" width="11.5703125" style="154" customWidth="1"/>
    <col min="2" max="2" width="8.42578125" style="154" customWidth="1"/>
    <col min="3" max="3" width="24.7109375" style="154" customWidth="1"/>
    <col min="4" max="6" width="13.85546875" style="154" customWidth="1"/>
    <col min="7" max="7" width="14.140625" style="154" customWidth="1"/>
    <col min="8" max="8" width="5.85546875" style="154" customWidth="1"/>
    <col min="9" max="9" width="16" style="154" customWidth="1"/>
    <col min="10" max="10" width="9.42578125" style="154" customWidth="1"/>
    <col min="11" max="11" width="15.28515625" style="154" customWidth="1"/>
    <col min="12" max="16384" width="9" style="154"/>
  </cols>
  <sheetData>
    <row r="1" spans="1:11" ht="20.100000000000001" customHeight="1" x14ac:dyDescent="0.25">
      <c r="A1" s="279"/>
      <c r="B1" s="279"/>
      <c r="C1" s="1287" t="s">
        <v>0</v>
      </c>
      <c r="D1" s="1288"/>
      <c r="E1" s="1288"/>
      <c r="F1" s="1288"/>
      <c r="G1" s="1288"/>
      <c r="H1" s="279"/>
      <c r="I1" s="279"/>
      <c r="J1" s="279"/>
      <c r="K1" s="279"/>
    </row>
    <row r="2" spans="1:11" ht="24.95" customHeight="1" x14ac:dyDescent="0.25">
      <c r="A2" s="279"/>
      <c r="B2" s="279"/>
      <c r="C2" s="1289" t="s">
        <v>1</v>
      </c>
      <c r="D2" s="1290"/>
      <c r="E2" s="1290"/>
      <c r="F2" s="1290"/>
      <c r="G2" s="1290"/>
      <c r="H2" s="279"/>
      <c r="I2" s="279"/>
      <c r="J2" s="279"/>
      <c r="K2" s="279"/>
    </row>
    <row r="3" spans="1:11" ht="14.1" customHeight="1" x14ac:dyDescent="0.25">
      <c r="A3" s="279"/>
      <c r="B3" s="279"/>
      <c r="C3" s="301" t="s">
        <v>2</v>
      </c>
      <c r="D3" s="1291" t="s">
        <v>1133</v>
      </c>
      <c r="E3" s="1292"/>
      <c r="F3" s="1292"/>
      <c r="G3" s="1292"/>
      <c r="H3" s="279"/>
      <c r="I3" s="279"/>
      <c r="J3" s="279"/>
      <c r="K3" s="279"/>
    </row>
    <row r="4" spans="1:11" ht="14.1" customHeight="1" x14ac:dyDescent="0.25">
      <c r="A4" s="279"/>
      <c r="B4" s="279"/>
      <c r="C4" s="301" t="s">
        <v>4</v>
      </c>
      <c r="D4" s="1291" t="s">
        <v>1132</v>
      </c>
      <c r="E4" s="1292"/>
      <c r="F4" s="1292"/>
      <c r="G4" s="1292"/>
      <c r="H4" s="279"/>
      <c r="I4" s="279"/>
      <c r="J4" s="279"/>
      <c r="K4" s="279"/>
    </row>
    <row r="5" spans="1:11" ht="14.1" customHeight="1" x14ac:dyDescent="0.25">
      <c r="A5" s="279"/>
      <c r="B5" s="279"/>
      <c r="C5" s="301" t="s">
        <v>6</v>
      </c>
      <c r="D5" s="1291" t="s">
        <v>1131</v>
      </c>
      <c r="E5" s="1292"/>
      <c r="F5" s="1292"/>
      <c r="G5" s="1292"/>
      <c r="H5" s="279"/>
      <c r="I5" s="279"/>
      <c r="J5" s="279"/>
      <c r="K5" s="279"/>
    </row>
    <row r="6" spans="1:11" ht="14.1" customHeight="1" x14ac:dyDescent="0.25">
      <c r="A6" s="279"/>
      <c r="B6" s="279"/>
      <c r="C6" s="301" t="s">
        <v>8</v>
      </c>
      <c r="D6" s="1291" t="s">
        <v>1130</v>
      </c>
      <c r="E6" s="1292"/>
      <c r="F6" s="1292"/>
      <c r="G6" s="1292"/>
      <c r="H6" s="279"/>
      <c r="I6" s="279"/>
      <c r="J6" s="279"/>
      <c r="K6" s="279"/>
    </row>
    <row r="7" spans="1:11" ht="14.1" customHeight="1" x14ac:dyDescent="0.25">
      <c r="A7" s="279"/>
      <c r="B7" s="279"/>
      <c r="C7" s="301" t="s">
        <v>10</v>
      </c>
      <c r="D7" s="1299" t="s">
        <v>11</v>
      </c>
      <c r="E7" s="1300"/>
      <c r="F7" s="1300"/>
      <c r="G7" s="1300"/>
      <c r="H7" s="279"/>
      <c r="I7" s="279"/>
      <c r="J7" s="279"/>
      <c r="K7" s="279"/>
    </row>
    <row r="8" spans="1:11" ht="14.1" customHeight="1" x14ac:dyDescent="0.25">
      <c r="A8" s="279"/>
      <c r="B8" s="279"/>
      <c r="C8" s="1301" t="s">
        <v>12</v>
      </c>
      <c r="D8" s="1302"/>
      <c r="E8" s="1302"/>
      <c r="F8" s="1302"/>
      <c r="G8" s="1302"/>
      <c r="H8" s="279"/>
      <c r="I8" s="279"/>
      <c r="J8" s="279"/>
      <c r="K8" s="279"/>
    </row>
    <row r="9" spans="1:11" ht="14.1" customHeight="1" x14ac:dyDescent="0.25">
      <c r="A9" s="279"/>
      <c r="B9" s="279"/>
      <c r="C9" s="1303" t="s">
        <v>1129</v>
      </c>
      <c r="D9" s="1304"/>
      <c r="E9" s="1304"/>
      <c r="F9" s="1304"/>
      <c r="G9" s="1304"/>
      <c r="H9" s="279"/>
      <c r="I9" s="279"/>
      <c r="J9" s="279"/>
      <c r="K9" s="279"/>
    </row>
    <row r="10" spans="1:11" ht="57.95" customHeight="1" x14ac:dyDescent="0.25">
      <c r="A10" s="279"/>
      <c r="B10" s="279"/>
      <c r="C10" s="286" t="s">
        <v>14</v>
      </c>
      <c r="D10" s="1305" t="s">
        <v>1128</v>
      </c>
      <c r="E10" s="1306"/>
      <c r="F10" s="1306"/>
      <c r="G10" s="1306"/>
      <c r="H10" s="279"/>
      <c r="I10" s="279"/>
      <c r="J10" s="279"/>
      <c r="K10" s="279"/>
    </row>
    <row r="11" spans="1:11" ht="27.95" customHeight="1" x14ac:dyDescent="0.25">
      <c r="A11" s="279"/>
      <c r="B11" s="279"/>
      <c r="C11" s="284" t="s">
        <v>16</v>
      </c>
      <c r="D11" s="300">
        <v>2025</v>
      </c>
      <c r="E11" s="300">
        <v>2026</v>
      </c>
      <c r="F11" s="300">
        <v>2027</v>
      </c>
      <c r="G11" s="300">
        <v>2028</v>
      </c>
      <c r="H11" s="279"/>
      <c r="I11" s="279"/>
      <c r="J11" s="279"/>
      <c r="K11" s="279"/>
    </row>
    <row r="12" spans="1:11" ht="14.1" customHeight="1" x14ac:dyDescent="0.25">
      <c r="A12" s="279"/>
      <c r="B12" s="279"/>
      <c r="C12" s="299"/>
      <c r="D12" s="298" t="s">
        <v>17</v>
      </c>
      <c r="E12" s="298" t="s">
        <v>18</v>
      </c>
      <c r="F12" s="298" t="s">
        <v>18</v>
      </c>
      <c r="G12" s="298" t="s">
        <v>18</v>
      </c>
      <c r="H12" s="279"/>
      <c r="I12" s="279"/>
      <c r="J12" s="279"/>
      <c r="K12" s="279"/>
    </row>
    <row r="13" spans="1:11" ht="20.100000000000001" customHeight="1" x14ac:dyDescent="0.25">
      <c r="A13" s="279"/>
      <c r="B13" s="279"/>
      <c r="C13" s="284" t="s">
        <v>1127</v>
      </c>
      <c r="D13" s="295" t="s">
        <v>1126</v>
      </c>
      <c r="E13" s="295" t="s">
        <v>448</v>
      </c>
      <c r="F13" s="295" t="s">
        <v>448</v>
      </c>
      <c r="G13" s="295" t="s">
        <v>448</v>
      </c>
      <c r="H13" s="279"/>
      <c r="I13" s="279"/>
      <c r="J13" s="279"/>
      <c r="K13" s="279"/>
    </row>
    <row r="14" spans="1:11" ht="32.1" customHeight="1" x14ac:dyDescent="0.25">
      <c r="A14" s="279"/>
      <c r="B14" s="279"/>
      <c r="C14" s="286" t="s">
        <v>24</v>
      </c>
      <c r="D14" s="1305" t="s">
        <v>1125</v>
      </c>
      <c r="E14" s="1306"/>
      <c r="F14" s="1306"/>
      <c r="G14" s="1306"/>
      <c r="H14" s="279"/>
      <c r="I14" s="279"/>
      <c r="J14" s="279"/>
      <c r="K14" s="279"/>
    </row>
    <row r="15" spans="1:11" ht="27.95" customHeight="1" x14ac:dyDescent="0.25">
      <c r="A15" s="279"/>
      <c r="B15" s="279"/>
      <c r="C15" s="284" t="s">
        <v>26</v>
      </c>
      <c r="D15" s="300">
        <v>2025</v>
      </c>
      <c r="E15" s="300">
        <v>2026</v>
      </c>
      <c r="F15" s="300">
        <v>2027</v>
      </c>
      <c r="G15" s="300">
        <v>2028</v>
      </c>
      <c r="H15" s="279"/>
      <c r="I15" s="279"/>
      <c r="J15" s="279"/>
      <c r="K15" s="279"/>
    </row>
    <row r="16" spans="1:11" ht="14.1" customHeight="1" x14ac:dyDescent="0.25">
      <c r="A16" s="279"/>
      <c r="B16" s="279"/>
      <c r="C16" s="299"/>
      <c r="D16" s="298" t="s">
        <v>17</v>
      </c>
      <c r="E16" s="298" t="s">
        <v>18</v>
      </c>
      <c r="F16" s="298" t="s">
        <v>18</v>
      </c>
      <c r="G16" s="298" t="s">
        <v>18</v>
      </c>
      <c r="H16" s="279"/>
      <c r="I16" s="279"/>
      <c r="J16" s="279"/>
      <c r="K16" s="279"/>
    </row>
    <row r="17" spans="1:11" ht="20.100000000000001" customHeight="1" x14ac:dyDescent="0.25">
      <c r="A17" s="279"/>
      <c r="B17" s="279"/>
      <c r="C17" s="284" t="s">
        <v>1124</v>
      </c>
      <c r="D17" s="295" t="s">
        <v>564</v>
      </c>
      <c r="E17" s="295" t="s">
        <v>564</v>
      </c>
      <c r="F17" s="295" t="s">
        <v>564</v>
      </c>
      <c r="G17" s="295" t="s">
        <v>564</v>
      </c>
      <c r="H17" s="279"/>
      <c r="I17" s="279"/>
      <c r="J17" s="279"/>
      <c r="K17" s="279"/>
    </row>
    <row r="18" spans="1:11" ht="14.1" customHeight="1" x14ac:dyDescent="0.25">
      <c r="A18" s="279"/>
      <c r="B18" s="279"/>
      <c r="C18" s="1293" t="s">
        <v>30</v>
      </c>
      <c r="D18" s="1294"/>
      <c r="E18" s="1294"/>
      <c r="F18" s="1294"/>
      <c r="G18" s="1294"/>
      <c r="H18" s="279"/>
      <c r="I18" s="279"/>
      <c r="J18" s="279"/>
      <c r="K18" s="279"/>
    </row>
    <row r="19" spans="1:11" ht="14.1" customHeight="1" x14ac:dyDescent="0.25">
      <c r="A19" s="279"/>
      <c r="B19" s="279"/>
      <c r="C19" s="297" t="s">
        <v>1123</v>
      </c>
      <c r="D19" s="1293" t="s">
        <v>1122</v>
      </c>
      <c r="E19" s="1294"/>
      <c r="F19" s="1294"/>
      <c r="G19" s="1294"/>
      <c r="H19" s="279"/>
      <c r="I19" s="279"/>
      <c r="J19" s="279"/>
      <c r="K19" s="279"/>
    </row>
    <row r="20" spans="1:11" ht="14.1" customHeight="1" x14ac:dyDescent="0.25">
      <c r="A20" s="279"/>
      <c r="B20" s="279"/>
      <c r="C20" s="296" t="s">
        <v>33</v>
      </c>
      <c r="D20" s="1295" t="s">
        <v>1121</v>
      </c>
      <c r="E20" s="1296"/>
      <c r="F20" s="1296"/>
      <c r="G20" s="1296"/>
      <c r="H20" s="279"/>
      <c r="I20" s="279"/>
      <c r="J20" s="279"/>
      <c r="K20" s="279"/>
    </row>
    <row r="21" spans="1:11" ht="14.1" customHeight="1" x14ac:dyDescent="0.25">
      <c r="A21" s="279"/>
      <c r="B21" s="279"/>
      <c r="C21" s="277" t="s">
        <v>35</v>
      </c>
      <c r="D21" s="1297" t="s">
        <v>1120</v>
      </c>
      <c r="E21" s="1298"/>
      <c r="F21" s="1298"/>
      <c r="G21" s="1298"/>
      <c r="H21" s="279"/>
      <c r="I21" s="279"/>
      <c r="J21" s="279"/>
      <c r="K21" s="279"/>
    </row>
    <row r="22" spans="1:11" ht="14.1" customHeight="1" x14ac:dyDescent="0.25">
      <c r="A22" s="279"/>
      <c r="B22" s="279"/>
      <c r="C22" s="277" t="s">
        <v>37</v>
      </c>
      <c r="D22" s="1297" t="s">
        <v>1119</v>
      </c>
      <c r="E22" s="1298"/>
      <c r="F22" s="1298"/>
      <c r="G22" s="1298"/>
      <c r="H22" s="279"/>
      <c r="I22" s="279"/>
      <c r="J22" s="279"/>
      <c r="K22" s="279"/>
    </row>
    <row r="23" spans="1:11" ht="15" customHeight="1" x14ac:dyDescent="0.25">
      <c r="A23" s="279"/>
      <c r="B23" s="279"/>
      <c r="C23" s="294"/>
      <c r="D23" s="269">
        <v>2025</v>
      </c>
      <c r="E23" s="269">
        <v>2026</v>
      </c>
      <c r="F23" s="269">
        <v>2027</v>
      </c>
      <c r="G23" s="269">
        <v>2028</v>
      </c>
      <c r="H23" s="279"/>
      <c r="I23" s="279"/>
      <c r="J23" s="279"/>
      <c r="K23" s="279"/>
    </row>
    <row r="24" spans="1:11" ht="15" customHeight="1" x14ac:dyDescent="0.25">
      <c r="A24" s="279"/>
      <c r="B24" s="279"/>
      <c r="C24" s="293"/>
      <c r="D24" s="266" t="s">
        <v>17</v>
      </c>
      <c r="E24" s="266" t="s">
        <v>18</v>
      </c>
      <c r="F24" s="266" t="s">
        <v>18</v>
      </c>
      <c r="G24" s="266" t="s">
        <v>18</v>
      </c>
      <c r="H24" s="279"/>
      <c r="I24" s="279"/>
      <c r="J24" s="279"/>
      <c r="K24" s="279"/>
    </row>
    <row r="25" spans="1:11" ht="14.1" customHeight="1" x14ac:dyDescent="0.25">
      <c r="A25" s="279"/>
      <c r="B25" s="279"/>
      <c r="C25" s="284" t="s">
        <v>39</v>
      </c>
      <c r="D25" s="295" t="s">
        <v>40</v>
      </c>
      <c r="E25" s="295" t="s">
        <v>1118</v>
      </c>
      <c r="F25" s="295" t="s">
        <v>1117</v>
      </c>
      <c r="G25" s="295" t="s">
        <v>1116</v>
      </c>
      <c r="H25" s="279"/>
      <c r="I25" s="279"/>
      <c r="J25" s="279"/>
      <c r="K25" s="279"/>
    </row>
    <row r="26" spans="1:11" ht="14.1" customHeight="1" x14ac:dyDescent="0.25">
      <c r="A26" s="279"/>
      <c r="B26" s="279"/>
      <c r="C26" s="284" t="s">
        <v>41</v>
      </c>
      <c r="D26" s="295" t="s">
        <v>1115</v>
      </c>
      <c r="E26" s="295" t="s">
        <v>1114</v>
      </c>
      <c r="F26" s="295" t="s">
        <v>1114</v>
      </c>
      <c r="G26" s="295" t="s">
        <v>1113</v>
      </c>
      <c r="H26" s="279"/>
      <c r="I26" s="279"/>
      <c r="J26" s="279"/>
      <c r="K26" s="279"/>
    </row>
    <row r="27" spans="1:11" ht="14.1" customHeight="1" x14ac:dyDescent="0.25">
      <c r="A27" s="279"/>
      <c r="B27" s="279"/>
      <c r="C27" s="284" t="s">
        <v>45</v>
      </c>
      <c r="D27" s="295" t="s">
        <v>46</v>
      </c>
      <c r="E27" s="295" t="s">
        <v>1112</v>
      </c>
      <c r="F27" s="295" t="s">
        <v>1111</v>
      </c>
      <c r="G27" s="295" t="s">
        <v>1110</v>
      </c>
      <c r="H27" s="279"/>
      <c r="I27" s="279"/>
      <c r="J27" s="279"/>
      <c r="K27" s="279"/>
    </row>
    <row r="28" spans="1:11" ht="14.1" customHeight="1" x14ac:dyDescent="0.25">
      <c r="A28" s="279"/>
      <c r="B28" s="279"/>
      <c r="C28" s="284" t="s">
        <v>50</v>
      </c>
      <c r="D28" s="295" t="s">
        <v>40</v>
      </c>
      <c r="E28" s="295" t="s">
        <v>40</v>
      </c>
      <c r="F28" s="295" t="s">
        <v>1109</v>
      </c>
      <c r="G28" s="295" t="s">
        <v>1108</v>
      </c>
      <c r="H28" s="279"/>
      <c r="I28" s="279"/>
      <c r="J28" s="279"/>
      <c r="K28" s="279"/>
    </row>
    <row r="29" spans="1:11" ht="14.1" customHeight="1" x14ac:dyDescent="0.25">
      <c r="A29" s="279"/>
      <c r="B29" s="279"/>
      <c r="C29" s="284" t="s">
        <v>52</v>
      </c>
      <c r="D29" s="295" t="s">
        <v>40</v>
      </c>
      <c r="E29" s="295" t="s">
        <v>1107</v>
      </c>
      <c r="F29" s="295" t="s">
        <v>46</v>
      </c>
      <c r="G29" s="295" t="s">
        <v>1106</v>
      </c>
      <c r="H29" s="279"/>
      <c r="I29" s="279"/>
      <c r="J29" s="279"/>
      <c r="K29" s="279"/>
    </row>
    <row r="30" spans="1:11" ht="14.1" customHeight="1" x14ac:dyDescent="0.25">
      <c r="A30" s="279"/>
      <c r="B30" s="279"/>
      <c r="C30" s="284" t="s">
        <v>55</v>
      </c>
      <c r="D30" s="295" t="s">
        <v>40</v>
      </c>
      <c r="E30" s="295" t="s">
        <v>40</v>
      </c>
      <c r="F30" s="295" t="s">
        <v>1105</v>
      </c>
      <c r="G30" s="295" t="s">
        <v>1104</v>
      </c>
      <c r="H30" s="279"/>
      <c r="I30" s="279"/>
      <c r="J30" s="279"/>
      <c r="K30" s="279"/>
    </row>
    <row r="31" spans="1:11" ht="14.1" customHeight="1" x14ac:dyDescent="0.25">
      <c r="A31" s="279"/>
      <c r="B31" s="279"/>
      <c r="C31" s="1307" t="s">
        <v>58</v>
      </c>
      <c r="D31" s="1308"/>
      <c r="E31" s="1308"/>
      <c r="F31" s="1308"/>
      <c r="G31" s="1308"/>
      <c r="H31" s="279"/>
      <c r="I31" s="279"/>
      <c r="J31" s="279"/>
      <c r="K31" s="279"/>
    </row>
    <row r="32" spans="1:11" ht="14.1" customHeight="1" x14ac:dyDescent="0.25">
      <c r="A32" s="279"/>
      <c r="B32" s="279"/>
      <c r="C32" s="294"/>
      <c r="D32" s="269">
        <v>2025</v>
      </c>
      <c r="E32" s="269">
        <v>2026</v>
      </c>
      <c r="F32" s="269">
        <v>2027</v>
      </c>
      <c r="G32" s="269">
        <v>2028</v>
      </c>
      <c r="H32" s="279"/>
      <c r="I32" s="279"/>
      <c r="J32" s="279"/>
      <c r="K32" s="279"/>
    </row>
    <row r="33" spans="1:11" ht="14.1" customHeight="1" x14ac:dyDescent="0.25">
      <c r="A33" s="279"/>
      <c r="B33" s="279"/>
      <c r="C33" s="293"/>
      <c r="D33" s="266" t="s">
        <v>17</v>
      </c>
      <c r="E33" s="266" t="s">
        <v>18</v>
      </c>
      <c r="F33" s="266" t="s">
        <v>18</v>
      </c>
      <c r="G33" s="266" t="s">
        <v>18</v>
      </c>
      <c r="H33" s="279"/>
      <c r="I33" s="279"/>
      <c r="J33" s="279"/>
      <c r="K33" s="279"/>
    </row>
    <row r="34" spans="1:11" ht="14.1" customHeight="1" x14ac:dyDescent="0.25">
      <c r="A34" s="279"/>
      <c r="B34" s="279"/>
      <c r="C34" s="292" t="s">
        <v>59</v>
      </c>
      <c r="D34" s="289">
        <v>0</v>
      </c>
      <c r="E34" s="289">
        <v>531300000</v>
      </c>
      <c r="F34" s="289">
        <v>531300000</v>
      </c>
      <c r="G34" s="289">
        <v>531300000</v>
      </c>
      <c r="H34" s="279"/>
      <c r="I34" s="279"/>
      <c r="J34" s="279"/>
      <c r="K34" s="279"/>
    </row>
    <row r="35" spans="1:11" ht="14.1" customHeight="1" x14ac:dyDescent="0.25">
      <c r="A35" s="279"/>
      <c r="B35" s="279"/>
      <c r="C35" s="292" t="s">
        <v>60</v>
      </c>
      <c r="D35" s="289">
        <v>0</v>
      </c>
      <c r="E35" s="289">
        <v>531300000</v>
      </c>
      <c r="F35" s="289">
        <v>531300000</v>
      </c>
      <c r="G35" s="289">
        <v>531300000</v>
      </c>
      <c r="H35" s="279"/>
      <c r="I35" s="279"/>
      <c r="J35" s="279"/>
      <c r="K35" s="279"/>
    </row>
    <row r="36" spans="1:11" ht="14.1" customHeight="1" x14ac:dyDescent="0.25">
      <c r="A36" s="279"/>
      <c r="B36" s="279"/>
      <c r="C36" s="292" t="s">
        <v>61</v>
      </c>
      <c r="D36" s="289">
        <v>0</v>
      </c>
      <c r="E36" s="289">
        <v>0</v>
      </c>
      <c r="F36" s="289">
        <v>0</v>
      </c>
      <c r="G36" s="289">
        <v>0</v>
      </c>
      <c r="H36" s="279"/>
      <c r="I36" s="279"/>
      <c r="J36" s="279"/>
      <c r="K36" s="279"/>
    </row>
    <row r="37" spans="1:11" ht="14.1" customHeight="1" x14ac:dyDescent="0.25">
      <c r="A37" s="279"/>
      <c r="B37" s="279"/>
      <c r="C37" s="292" t="s">
        <v>62</v>
      </c>
      <c r="D37" s="289">
        <v>0</v>
      </c>
      <c r="E37" s="289">
        <v>66800000</v>
      </c>
      <c r="F37" s="289">
        <v>66800000</v>
      </c>
      <c r="G37" s="289">
        <v>66800000</v>
      </c>
      <c r="H37" s="279"/>
      <c r="I37" s="279"/>
      <c r="J37" s="279"/>
      <c r="K37" s="279"/>
    </row>
    <row r="38" spans="1:11" ht="14.1" customHeight="1" x14ac:dyDescent="0.25">
      <c r="A38" s="279"/>
      <c r="B38" s="279"/>
      <c r="C38" s="292" t="s">
        <v>60</v>
      </c>
      <c r="D38" s="289">
        <v>0</v>
      </c>
      <c r="E38" s="289">
        <v>66800000</v>
      </c>
      <c r="F38" s="289">
        <v>66800000</v>
      </c>
      <c r="G38" s="289">
        <v>66800000</v>
      </c>
      <c r="H38" s="279"/>
      <c r="I38" s="279"/>
      <c r="J38" s="279"/>
      <c r="K38" s="279"/>
    </row>
    <row r="39" spans="1:11" ht="14.1" customHeight="1" x14ac:dyDescent="0.25">
      <c r="A39" s="279"/>
      <c r="B39" s="279"/>
      <c r="C39" s="292" t="s">
        <v>61</v>
      </c>
      <c r="D39" s="289">
        <v>0</v>
      </c>
      <c r="E39" s="289">
        <v>0</v>
      </c>
      <c r="F39" s="289">
        <v>0</v>
      </c>
      <c r="G39" s="289">
        <v>0</v>
      </c>
      <c r="H39" s="279"/>
      <c r="I39" s="279"/>
      <c r="J39" s="279"/>
      <c r="K39" s="279"/>
    </row>
    <row r="40" spans="1:11" ht="14.1" customHeight="1" x14ac:dyDescent="0.25">
      <c r="A40" s="279"/>
      <c r="B40" s="279"/>
      <c r="C40" s="292" t="s">
        <v>63</v>
      </c>
      <c r="D40" s="289">
        <v>0</v>
      </c>
      <c r="E40" s="289">
        <v>70900000</v>
      </c>
      <c r="F40" s="289">
        <v>70900000</v>
      </c>
      <c r="G40" s="289">
        <v>72900000</v>
      </c>
      <c r="H40" s="279"/>
      <c r="I40" s="279"/>
      <c r="J40" s="279"/>
      <c r="K40" s="279"/>
    </row>
    <row r="41" spans="1:11" ht="14.1" customHeight="1" x14ac:dyDescent="0.25">
      <c r="A41" s="279"/>
      <c r="B41" s="279"/>
      <c r="C41" s="292" t="s">
        <v>60</v>
      </c>
      <c r="D41" s="289">
        <v>0</v>
      </c>
      <c r="E41" s="289">
        <v>70900000</v>
      </c>
      <c r="F41" s="289">
        <v>70900000</v>
      </c>
      <c r="G41" s="289">
        <v>72900000</v>
      </c>
      <c r="H41" s="279"/>
      <c r="I41" s="279"/>
      <c r="J41" s="279"/>
      <c r="K41" s="279"/>
    </row>
    <row r="42" spans="1:11" ht="14.1" customHeight="1" x14ac:dyDescent="0.25">
      <c r="A42" s="279"/>
      <c r="B42" s="279"/>
      <c r="C42" s="292" t="s">
        <v>61</v>
      </c>
      <c r="D42" s="289">
        <v>0</v>
      </c>
      <c r="E42" s="289">
        <v>0</v>
      </c>
      <c r="F42" s="289">
        <v>0</v>
      </c>
      <c r="G42" s="289">
        <v>0</v>
      </c>
      <c r="H42" s="279"/>
      <c r="I42" s="279"/>
      <c r="J42" s="279"/>
      <c r="K42" s="279"/>
    </row>
    <row r="43" spans="1:11" ht="14.1" customHeight="1" x14ac:dyDescent="0.25">
      <c r="A43" s="279"/>
      <c r="B43" s="279"/>
      <c r="C43" s="292" t="s">
        <v>64</v>
      </c>
      <c r="D43" s="289">
        <v>0</v>
      </c>
      <c r="E43" s="289">
        <v>0</v>
      </c>
      <c r="F43" s="289">
        <v>0</v>
      </c>
      <c r="G43" s="289">
        <v>0</v>
      </c>
      <c r="H43" s="279"/>
      <c r="I43" s="279"/>
      <c r="J43" s="279"/>
      <c r="K43" s="279"/>
    </row>
    <row r="44" spans="1:11" ht="14.1" customHeight="1" x14ac:dyDescent="0.25">
      <c r="A44" s="279"/>
      <c r="B44" s="279"/>
      <c r="C44" s="292" t="s">
        <v>60</v>
      </c>
      <c r="D44" s="289">
        <v>0</v>
      </c>
      <c r="E44" s="289">
        <v>0</v>
      </c>
      <c r="F44" s="289">
        <v>0</v>
      </c>
      <c r="G44" s="289">
        <v>0</v>
      </c>
      <c r="H44" s="279"/>
      <c r="I44" s="279"/>
      <c r="J44" s="279"/>
      <c r="K44" s="279"/>
    </row>
    <row r="45" spans="1:11" ht="14.1" customHeight="1" x14ac:dyDescent="0.25">
      <c r="A45" s="279"/>
      <c r="B45" s="279"/>
      <c r="C45" s="292" t="s">
        <v>61</v>
      </c>
      <c r="D45" s="289">
        <v>0</v>
      </c>
      <c r="E45" s="289">
        <v>0</v>
      </c>
      <c r="F45" s="289">
        <v>0</v>
      </c>
      <c r="G45" s="289">
        <v>0</v>
      </c>
      <c r="H45" s="279"/>
      <c r="I45" s="279"/>
      <c r="J45" s="279"/>
      <c r="K45" s="279"/>
    </row>
    <row r="46" spans="1:11" ht="14.1" customHeight="1" x14ac:dyDescent="0.25">
      <c r="A46" s="279"/>
      <c r="B46" s="279"/>
      <c r="C46" s="292" t="s">
        <v>65</v>
      </c>
      <c r="D46" s="289">
        <v>0</v>
      </c>
      <c r="E46" s="289">
        <v>0</v>
      </c>
      <c r="F46" s="289">
        <v>0</v>
      </c>
      <c r="G46" s="289">
        <v>0</v>
      </c>
      <c r="H46" s="279"/>
      <c r="I46" s="279"/>
      <c r="J46" s="279"/>
      <c r="K46" s="279"/>
    </row>
    <row r="47" spans="1:11" ht="14.1" customHeight="1" x14ac:dyDescent="0.25">
      <c r="A47" s="279"/>
      <c r="B47" s="279"/>
      <c r="C47" s="292" t="s">
        <v>60</v>
      </c>
      <c r="D47" s="289">
        <v>0</v>
      </c>
      <c r="E47" s="289">
        <v>0</v>
      </c>
      <c r="F47" s="289">
        <v>0</v>
      </c>
      <c r="G47" s="289">
        <v>0</v>
      </c>
      <c r="H47" s="279"/>
      <c r="I47" s="279"/>
      <c r="J47" s="279"/>
      <c r="K47" s="279"/>
    </row>
    <row r="48" spans="1:11" ht="14.1" customHeight="1" x14ac:dyDescent="0.25">
      <c r="A48" s="279"/>
      <c r="B48" s="279"/>
      <c r="C48" s="292" t="s">
        <v>61</v>
      </c>
      <c r="D48" s="289">
        <v>0</v>
      </c>
      <c r="E48" s="289">
        <v>0</v>
      </c>
      <c r="F48" s="289">
        <v>0</v>
      </c>
      <c r="G48" s="289">
        <v>0</v>
      </c>
      <c r="H48" s="279"/>
      <c r="I48" s="279"/>
      <c r="J48" s="279"/>
      <c r="K48" s="279"/>
    </row>
    <row r="49" spans="1:11" ht="14.1" customHeight="1" x14ac:dyDescent="0.25">
      <c r="A49" s="279"/>
      <c r="B49" s="279"/>
      <c r="C49" s="292" t="s">
        <v>66</v>
      </c>
      <c r="D49" s="289">
        <v>0</v>
      </c>
      <c r="E49" s="289">
        <v>0</v>
      </c>
      <c r="F49" s="289">
        <v>0</v>
      </c>
      <c r="G49" s="289">
        <v>0</v>
      </c>
      <c r="H49" s="279"/>
      <c r="I49" s="279"/>
      <c r="J49" s="279"/>
      <c r="K49" s="279"/>
    </row>
    <row r="50" spans="1:11" ht="14.1" customHeight="1" x14ac:dyDescent="0.25">
      <c r="A50" s="279"/>
      <c r="B50" s="279"/>
      <c r="C50" s="292" t="s">
        <v>60</v>
      </c>
      <c r="D50" s="289">
        <v>0</v>
      </c>
      <c r="E50" s="289">
        <v>0</v>
      </c>
      <c r="F50" s="289">
        <v>0</v>
      </c>
      <c r="G50" s="289">
        <v>0</v>
      </c>
      <c r="H50" s="279"/>
      <c r="I50" s="279"/>
      <c r="J50" s="279"/>
      <c r="K50" s="279"/>
    </row>
    <row r="51" spans="1:11" ht="14.1" customHeight="1" x14ac:dyDescent="0.25">
      <c r="A51" s="279"/>
      <c r="B51" s="279"/>
      <c r="C51" s="292" t="s">
        <v>61</v>
      </c>
      <c r="D51" s="289">
        <v>0</v>
      </c>
      <c r="E51" s="289">
        <v>0</v>
      </c>
      <c r="F51" s="289">
        <v>0</v>
      </c>
      <c r="G51" s="289">
        <v>0</v>
      </c>
      <c r="H51" s="279"/>
      <c r="I51" s="279"/>
      <c r="J51" s="279"/>
      <c r="K51" s="279"/>
    </row>
    <row r="52" spans="1:11" ht="14.1" customHeight="1" x14ac:dyDescent="0.25">
      <c r="A52" s="279"/>
      <c r="B52" s="279"/>
      <c r="C52" s="292" t="s">
        <v>67</v>
      </c>
      <c r="D52" s="289">
        <v>0</v>
      </c>
      <c r="E52" s="289">
        <v>0</v>
      </c>
      <c r="F52" s="289">
        <v>0</v>
      </c>
      <c r="G52" s="289">
        <v>0</v>
      </c>
      <c r="H52" s="279"/>
      <c r="I52" s="279"/>
      <c r="J52" s="279"/>
      <c r="K52" s="279"/>
    </row>
    <row r="53" spans="1:11" ht="14.1" customHeight="1" x14ac:dyDescent="0.25">
      <c r="A53" s="279"/>
      <c r="B53" s="279"/>
      <c r="C53" s="292" t="s">
        <v>60</v>
      </c>
      <c r="D53" s="289">
        <v>0</v>
      </c>
      <c r="E53" s="289">
        <v>0</v>
      </c>
      <c r="F53" s="289">
        <v>0</v>
      </c>
      <c r="G53" s="289">
        <v>0</v>
      </c>
      <c r="H53" s="279"/>
      <c r="I53" s="279"/>
      <c r="J53" s="279"/>
      <c r="K53" s="279"/>
    </row>
    <row r="54" spans="1:11" ht="14.1" customHeight="1" x14ac:dyDescent="0.25">
      <c r="A54" s="279"/>
      <c r="B54" s="279"/>
      <c r="C54" s="292" t="s">
        <v>61</v>
      </c>
      <c r="D54" s="289">
        <v>0</v>
      </c>
      <c r="E54" s="289">
        <v>0</v>
      </c>
      <c r="F54" s="289">
        <v>0</v>
      </c>
      <c r="G54" s="289">
        <v>0</v>
      </c>
      <c r="H54" s="279"/>
      <c r="I54" s="279"/>
      <c r="J54" s="279"/>
      <c r="K54" s="279"/>
    </row>
    <row r="55" spans="1:11" ht="14.1" customHeight="1" x14ac:dyDescent="0.25">
      <c r="A55" s="279"/>
      <c r="B55" s="279"/>
      <c r="C55" s="292" t="s">
        <v>68</v>
      </c>
      <c r="D55" s="289">
        <v>0</v>
      </c>
      <c r="E55" s="289">
        <v>0</v>
      </c>
      <c r="F55" s="289">
        <v>0</v>
      </c>
      <c r="G55" s="289">
        <v>0</v>
      </c>
      <c r="H55" s="279"/>
      <c r="I55" s="279"/>
      <c r="J55" s="279"/>
      <c r="K55" s="279"/>
    </row>
    <row r="56" spans="1:11" ht="14.1" customHeight="1" x14ac:dyDescent="0.25">
      <c r="A56" s="279"/>
      <c r="B56" s="279"/>
      <c r="C56" s="292" t="s">
        <v>60</v>
      </c>
      <c r="D56" s="289">
        <v>0</v>
      </c>
      <c r="E56" s="289">
        <v>0</v>
      </c>
      <c r="F56" s="289">
        <v>0</v>
      </c>
      <c r="G56" s="289">
        <v>0</v>
      </c>
      <c r="H56" s="279"/>
      <c r="I56" s="279"/>
      <c r="J56" s="279"/>
      <c r="K56" s="279"/>
    </row>
    <row r="57" spans="1:11" ht="14.1" customHeight="1" x14ac:dyDescent="0.25">
      <c r="A57" s="279"/>
      <c r="B57" s="279"/>
      <c r="C57" s="292" t="s">
        <v>69</v>
      </c>
      <c r="D57" s="289">
        <v>0</v>
      </c>
      <c r="E57" s="289">
        <v>0</v>
      </c>
      <c r="F57" s="289">
        <v>0</v>
      </c>
      <c r="G57" s="289">
        <v>0</v>
      </c>
      <c r="H57" s="279"/>
      <c r="I57" s="279"/>
      <c r="J57" s="279"/>
      <c r="K57" s="279"/>
    </row>
    <row r="58" spans="1:11" ht="14.1" customHeight="1" x14ac:dyDescent="0.25">
      <c r="A58" s="279"/>
      <c r="B58" s="279"/>
      <c r="C58" s="292" t="s">
        <v>70</v>
      </c>
      <c r="D58" s="289">
        <v>0</v>
      </c>
      <c r="E58" s="289">
        <v>0</v>
      </c>
      <c r="F58" s="289">
        <v>0</v>
      </c>
      <c r="G58" s="289">
        <v>0</v>
      </c>
      <c r="H58" s="279"/>
      <c r="I58" s="279"/>
      <c r="J58" s="279"/>
      <c r="K58" s="279"/>
    </row>
    <row r="59" spans="1:11" ht="14.1" customHeight="1" x14ac:dyDescent="0.25">
      <c r="A59" s="279"/>
      <c r="B59" s="279"/>
      <c r="C59" s="292" t="s">
        <v>71</v>
      </c>
      <c r="D59" s="289">
        <v>0</v>
      </c>
      <c r="E59" s="289">
        <v>0</v>
      </c>
      <c r="F59" s="289">
        <v>0</v>
      </c>
      <c r="G59" s="289">
        <v>0</v>
      </c>
      <c r="H59" s="279"/>
      <c r="I59" s="279"/>
      <c r="J59" s="279"/>
      <c r="K59" s="279"/>
    </row>
    <row r="60" spans="1:11" ht="14.1" customHeight="1" x14ac:dyDescent="0.25">
      <c r="A60" s="279"/>
      <c r="B60" s="279"/>
      <c r="C60" s="292" t="s">
        <v>72</v>
      </c>
      <c r="D60" s="289">
        <v>0</v>
      </c>
      <c r="E60" s="289">
        <v>0</v>
      </c>
      <c r="F60" s="289">
        <v>0</v>
      </c>
      <c r="G60" s="289">
        <v>0</v>
      </c>
      <c r="H60" s="279"/>
      <c r="I60" s="279"/>
      <c r="J60" s="279"/>
      <c r="K60" s="279"/>
    </row>
    <row r="61" spans="1:11" ht="14.1" customHeight="1" x14ac:dyDescent="0.25">
      <c r="A61" s="279"/>
      <c r="B61" s="279"/>
      <c r="C61" s="292" t="s">
        <v>73</v>
      </c>
      <c r="D61" s="289">
        <v>0</v>
      </c>
      <c r="E61" s="289">
        <v>0</v>
      </c>
      <c r="F61" s="289">
        <v>0</v>
      </c>
      <c r="G61" s="289">
        <v>0</v>
      </c>
      <c r="H61" s="279"/>
      <c r="I61" s="279"/>
      <c r="J61" s="279"/>
      <c r="K61" s="279"/>
    </row>
    <row r="62" spans="1:11" ht="14.1" customHeight="1" x14ac:dyDescent="0.25">
      <c r="A62" s="279"/>
      <c r="B62" s="279"/>
      <c r="C62" s="292" t="s">
        <v>60</v>
      </c>
      <c r="D62" s="289">
        <v>0</v>
      </c>
      <c r="E62" s="289">
        <v>0</v>
      </c>
      <c r="F62" s="289">
        <v>0</v>
      </c>
      <c r="G62" s="289">
        <v>0</v>
      </c>
      <c r="H62" s="279"/>
      <c r="I62" s="279"/>
      <c r="J62" s="279"/>
      <c r="K62" s="279"/>
    </row>
    <row r="63" spans="1:11" ht="14.1" customHeight="1" x14ac:dyDescent="0.25">
      <c r="A63" s="279"/>
      <c r="B63" s="279"/>
      <c r="C63" s="292" t="s">
        <v>69</v>
      </c>
      <c r="D63" s="289">
        <v>0</v>
      </c>
      <c r="E63" s="289">
        <v>0</v>
      </c>
      <c r="F63" s="289">
        <v>0</v>
      </c>
      <c r="G63" s="289">
        <v>0</v>
      </c>
      <c r="H63" s="279"/>
      <c r="I63" s="279"/>
      <c r="J63" s="279"/>
      <c r="K63" s="279"/>
    </row>
    <row r="64" spans="1:11" ht="14.1" customHeight="1" x14ac:dyDescent="0.25">
      <c r="A64" s="279"/>
      <c r="B64" s="279"/>
      <c r="C64" s="292" t="s">
        <v>70</v>
      </c>
      <c r="D64" s="289">
        <v>0</v>
      </c>
      <c r="E64" s="289">
        <v>0</v>
      </c>
      <c r="F64" s="289">
        <v>0</v>
      </c>
      <c r="G64" s="289">
        <v>0</v>
      </c>
      <c r="H64" s="279"/>
      <c r="I64" s="279"/>
      <c r="J64" s="279"/>
      <c r="K64" s="279"/>
    </row>
    <row r="65" spans="1:11" ht="14.1" customHeight="1" x14ac:dyDescent="0.25">
      <c r="A65" s="279"/>
      <c r="B65" s="279"/>
      <c r="C65" s="292" t="s">
        <v>71</v>
      </c>
      <c r="D65" s="289">
        <v>0</v>
      </c>
      <c r="E65" s="289">
        <v>0</v>
      </c>
      <c r="F65" s="289">
        <v>0</v>
      </c>
      <c r="G65" s="289">
        <v>0</v>
      </c>
      <c r="H65" s="279"/>
      <c r="I65" s="279"/>
      <c r="J65" s="279"/>
      <c r="K65" s="279"/>
    </row>
    <row r="66" spans="1:11" ht="14.1" customHeight="1" x14ac:dyDescent="0.25">
      <c r="A66" s="279"/>
      <c r="B66" s="279"/>
      <c r="C66" s="292" t="s">
        <v>72</v>
      </c>
      <c r="D66" s="289">
        <v>0</v>
      </c>
      <c r="E66" s="289">
        <v>0</v>
      </c>
      <c r="F66" s="289">
        <v>0</v>
      </c>
      <c r="G66" s="289">
        <v>0</v>
      </c>
      <c r="H66" s="279"/>
      <c r="I66" s="279"/>
      <c r="J66" s="279"/>
      <c r="K66" s="279"/>
    </row>
    <row r="67" spans="1:11" ht="14.1" customHeight="1" x14ac:dyDescent="0.25">
      <c r="A67" s="279"/>
      <c r="B67" s="279"/>
      <c r="C67" s="292" t="s">
        <v>74</v>
      </c>
      <c r="D67" s="289">
        <v>0</v>
      </c>
      <c r="E67" s="289">
        <v>0</v>
      </c>
      <c r="F67" s="289">
        <v>0</v>
      </c>
      <c r="G67" s="289">
        <v>0</v>
      </c>
      <c r="H67" s="279"/>
      <c r="I67" s="279"/>
      <c r="J67" s="279"/>
      <c r="K67" s="279"/>
    </row>
    <row r="68" spans="1:11" ht="14.1" customHeight="1" x14ac:dyDescent="0.25">
      <c r="A68" s="279"/>
      <c r="B68" s="279"/>
      <c r="C68" s="292" t="s">
        <v>60</v>
      </c>
      <c r="D68" s="289">
        <v>0</v>
      </c>
      <c r="E68" s="289">
        <v>0</v>
      </c>
      <c r="F68" s="289">
        <v>0</v>
      </c>
      <c r="G68" s="289">
        <v>0</v>
      </c>
      <c r="H68" s="279"/>
      <c r="I68" s="279"/>
      <c r="J68" s="279"/>
      <c r="K68" s="279"/>
    </row>
    <row r="69" spans="1:11" ht="14.1" customHeight="1" x14ac:dyDescent="0.25">
      <c r="A69" s="279"/>
      <c r="B69" s="279"/>
      <c r="C69" s="292" t="s">
        <v>69</v>
      </c>
      <c r="D69" s="289">
        <v>0</v>
      </c>
      <c r="E69" s="289">
        <v>0</v>
      </c>
      <c r="F69" s="289">
        <v>0</v>
      </c>
      <c r="G69" s="289">
        <v>0</v>
      </c>
      <c r="H69" s="279"/>
      <c r="I69" s="279"/>
      <c r="J69" s="279"/>
      <c r="K69" s="279"/>
    </row>
    <row r="70" spans="1:11" ht="14.1" customHeight="1" x14ac:dyDescent="0.25">
      <c r="A70" s="279"/>
      <c r="B70" s="279"/>
      <c r="C70" s="292" t="s">
        <v>70</v>
      </c>
      <c r="D70" s="289">
        <v>0</v>
      </c>
      <c r="E70" s="289">
        <v>0</v>
      </c>
      <c r="F70" s="289">
        <v>0</v>
      </c>
      <c r="G70" s="289">
        <v>0</v>
      </c>
      <c r="H70" s="279"/>
      <c r="I70" s="279"/>
      <c r="J70" s="279"/>
      <c r="K70" s="279"/>
    </row>
    <row r="71" spans="1:11" ht="14.1" customHeight="1" x14ac:dyDescent="0.25">
      <c r="A71" s="279"/>
      <c r="B71" s="279"/>
      <c r="C71" s="292" t="s">
        <v>71</v>
      </c>
      <c r="D71" s="289">
        <v>0</v>
      </c>
      <c r="E71" s="289">
        <v>0</v>
      </c>
      <c r="F71" s="289">
        <v>0</v>
      </c>
      <c r="G71" s="289">
        <v>0</v>
      </c>
      <c r="H71" s="279"/>
      <c r="I71" s="279"/>
      <c r="J71" s="279"/>
      <c r="K71" s="279"/>
    </row>
    <row r="72" spans="1:11" ht="14.1" customHeight="1" x14ac:dyDescent="0.25">
      <c r="A72" s="279"/>
      <c r="B72" s="279"/>
      <c r="C72" s="292" t="s">
        <v>72</v>
      </c>
      <c r="D72" s="289">
        <v>0</v>
      </c>
      <c r="E72" s="289">
        <v>0</v>
      </c>
      <c r="F72" s="289">
        <v>0</v>
      </c>
      <c r="G72" s="289">
        <v>0</v>
      </c>
      <c r="H72" s="279"/>
      <c r="I72" s="279"/>
      <c r="J72" s="279"/>
      <c r="K72" s="279"/>
    </row>
    <row r="73" spans="1:11" ht="14.1" customHeight="1" x14ac:dyDescent="0.25">
      <c r="A73" s="279"/>
      <c r="B73" s="279"/>
      <c r="C73" s="292" t="s">
        <v>75</v>
      </c>
      <c r="D73" s="289">
        <v>0</v>
      </c>
      <c r="E73" s="289">
        <v>0</v>
      </c>
      <c r="F73" s="289">
        <v>0</v>
      </c>
      <c r="G73" s="289">
        <v>0</v>
      </c>
      <c r="H73" s="279"/>
      <c r="I73" s="279"/>
      <c r="J73" s="279"/>
      <c r="K73" s="279"/>
    </row>
    <row r="74" spans="1:11" ht="14.1" customHeight="1" x14ac:dyDescent="0.25">
      <c r="A74" s="279"/>
      <c r="B74" s="279"/>
      <c r="C74" s="292" t="s">
        <v>76</v>
      </c>
      <c r="D74" s="289">
        <v>0</v>
      </c>
      <c r="E74" s="289">
        <v>0</v>
      </c>
      <c r="F74" s="289">
        <v>0</v>
      </c>
      <c r="G74" s="289">
        <v>0</v>
      </c>
      <c r="H74" s="279"/>
      <c r="I74" s="279"/>
      <c r="J74" s="279"/>
      <c r="K74" s="279"/>
    </row>
    <row r="75" spans="1:11" ht="14.1" customHeight="1" x14ac:dyDescent="0.25">
      <c r="A75" s="279"/>
      <c r="B75" s="279"/>
      <c r="C75" s="290" t="s">
        <v>77</v>
      </c>
      <c r="D75" s="289">
        <v>0</v>
      </c>
      <c r="E75" s="289">
        <v>669000000</v>
      </c>
      <c r="F75" s="289">
        <v>669000000</v>
      </c>
      <c r="G75" s="289">
        <v>671000000</v>
      </c>
      <c r="H75" s="279"/>
      <c r="I75" s="279"/>
      <c r="J75" s="279"/>
      <c r="K75" s="279"/>
    </row>
    <row r="76" spans="1:11" ht="14.1" customHeight="1" x14ac:dyDescent="0.25">
      <c r="A76" s="279"/>
      <c r="B76" s="279"/>
      <c r="C76" s="1293" t="s">
        <v>78</v>
      </c>
      <c r="D76" s="1294"/>
      <c r="E76" s="1294"/>
      <c r="F76" s="1294"/>
      <c r="G76" s="1294"/>
      <c r="H76" s="279"/>
      <c r="I76" s="279"/>
      <c r="J76" s="279"/>
      <c r="K76" s="279"/>
    </row>
    <row r="77" spans="1:11" ht="14.1" customHeight="1" x14ac:dyDescent="0.25">
      <c r="A77" s="279"/>
      <c r="B77" s="279"/>
      <c r="C77" s="297" t="s">
        <v>1103</v>
      </c>
      <c r="D77" s="1293" t="s">
        <v>1102</v>
      </c>
      <c r="E77" s="1294"/>
      <c r="F77" s="1294"/>
      <c r="G77" s="1294"/>
      <c r="H77" s="279"/>
      <c r="I77" s="279"/>
      <c r="J77" s="279"/>
      <c r="K77" s="279"/>
    </row>
    <row r="78" spans="1:11" ht="14.1" customHeight="1" x14ac:dyDescent="0.25">
      <c r="A78" s="279"/>
      <c r="B78" s="279"/>
      <c r="C78" s="296" t="s">
        <v>33</v>
      </c>
      <c r="D78" s="1295" t="s">
        <v>1101</v>
      </c>
      <c r="E78" s="1296"/>
      <c r="F78" s="1296"/>
      <c r="G78" s="1296"/>
      <c r="H78" s="279"/>
      <c r="I78" s="279"/>
      <c r="J78" s="279"/>
      <c r="K78" s="279"/>
    </row>
    <row r="79" spans="1:11" ht="14.1" customHeight="1" x14ac:dyDescent="0.25">
      <c r="A79" s="279"/>
      <c r="B79" s="279"/>
      <c r="C79" s="277" t="s">
        <v>35</v>
      </c>
      <c r="D79" s="1297" t="s">
        <v>1100</v>
      </c>
      <c r="E79" s="1298"/>
      <c r="F79" s="1298"/>
      <c r="G79" s="1298"/>
      <c r="H79" s="279"/>
      <c r="I79" s="279"/>
      <c r="J79" s="279"/>
      <c r="K79" s="279"/>
    </row>
    <row r="80" spans="1:11" ht="14.1" customHeight="1" x14ac:dyDescent="0.25">
      <c r="A80" s="279"/>
      <c r="B80" s="279"/>
      <c r="C80" s="277" t="s">
        <v>37</v>
      </c>
      <c r="D80" s="1297" t="s">
        <v>1094</v>
      </c>
      <c r="E80" s="1298"/>
      <c r="F80" s="1298"/>
      <c r="G80" s="1298"/>
      <c r="H80" s="279"/>
      <c r="I80" s="279"/>
      <c r="J80" s="279"/>
      <c r="K80" s="279"/>
    </row>
    <row r="81" spans="1:11" ht="15" customHeight="1" x14ac:dyDescent="0.25">
      <c r="A81" s="279"/>
      <c r="B81" s="279"/>
      <c r="C81" s="294"/>
      <c r="D81" s="269">
        <v>2025</v>
      </c>
      <c r="E81" s="269">
        <v>2026</v>
      </c>
      <c r="F81" s="269">
        <v>2027</v>
      </c>
      <c r="G81" s="269">
        <v>2028</v>
      </c>
      <c r="H81" s="279"/>
      <c r="I81" s="279"/>
      <c r="J81" s="279"/>
      <c r="K81" s="279"/>
    </row>
    <row r="82" spans="1:11" ht="15" customHeight="1" x14ac:dyDescent="0.25">
      <c r="A82" s="279"/>
      <c r="B82" s="279"/>
      <c r="C82" s="293"/>
      <c r="D82" s="266" t="s">
        <v>17</v>
      </c>
      <c r="E82" s="266" t="s">
        <v>18</v>
      </c>
      <c r="F82" s="266" t="s">
        <v>18</v>
      </c>
      <c r="G82" s="266" t="s">
        <v>18</v>
      </c>
      <c r="H82" s="279"/>
      <c r="I82" s="279"/>
      <c r="J82" s="279"/>
      <c r="K82" s="279"/>
    </row>
    <row r="83" spans="1:11" ht="14.1" customHeight="1" x14ac:dyDescent="0.25">
      <c r="A83" s="279"/>
      <c r="B83" s="279"/>
      <c r="C83" s="284" t="s">
        <v>39</v>
      </c>
      <c r="D83" s="295" t="s">
        <v>40</v>
      </c>
      <c r="E83" s="295" t="s">
        <v>394</v>
      </c>
      <c r="F83" s="295" t="s">
        <v>394</v>
      </c>
      <c r="G83" s="295" t="s">
        <v>394</v>
      </c>
      <c r="H83" s="279"/>
      <c r="I83" s="279"/>
      <c r="J83" s="279"/>
      <c r="K83" s="279"/>
    </row>
    <row r="84" spans="1:11" ht="14.1" customHeight="1" x14ac:dyDescent="0.25">
      <c r="A84" s="279"/>
      <c r="B84" s="279"/>
      <c r="C84" s="284" t="s">
        <v>41</v>
      </c>
      <c r="D84" s="295" t="s">
        <v>1099</v>
      </c>
      <c r="E84" s="295" t="s">
        <v>1099</v>
      </c>
      <c r="F84" s="295" t="s">
        <v>166</v>
      </c>
      <c r="G84" s="295" t="s">
        <v>166</v>
      </c>
      <c r="H84" s="279"/>
      <c r="I84" s="279"/>
      <c r="J84" s="279"/>
      <c r="K84" s="279"/>
    </row>
    <row r="85" spans="1:11" ht="14.1" customHeight="1" x14ac:dyDescent="0.25">
      <c r="A85" s="279"/>
      <c r="B85" s="279"/>
      <c r="C85" s="284" t="s">
        <v>45</v>
      </c>
      <c r="D85" s="295" t="s">
        <v>46</v>
      </c>
      <c r="E85" s="295" t="s">
        <v>1098</v>
      </c>
      <c r="F85" s="295" t="s">
        <v>136</v>
      </c>
      <c r="G85" s="295" t="s">
        <v>136</v>
      </c>
      <c r="H85" s="279"/>
      <c r="I85" s="279"/>
      <c r="J85" s="279"/>
      <c r="K85" s="279"/>
    </row>
    <row r="86" spans="1:11" ht="14.1" customHeight="1" x14ac:dyDescent="0.25">
      <c r="A86" s="279"/>
      <c r="B86" s="279"/>
      <c r="C86" s="284" t="s">
        <v>50</v>
      </c>
      <c r="D86" s="295" t="s">
        <v>40</v>
      </c>
      <c r="E86" s="295" t="s">
        <v>40</v>
      </c>
      <c r="F86" s="295" t="s">
        <v>46</v>
      </c>
      <c r="G86" s="295" t="s">
        <v>46</v>
      </c>
      <c r="H86" s="279"/>
      <c r="I86" s="279"/>
      <c r="J86" s="279"/>
      <c r="K86" s="279"/>
    </row>
    <row r="87" spans="1:11" ht="14.1" customHeight="1" x14ac:dyDescent="0.25">
      <c r="A87" s="279"/>
      <c r="B87" s="279"/>
      <c r="C87" s="284" t="s">
        <v>52</v>
      </c>
      <c r="D87" s="295" t="s">
        <v>40</v>
      </c>
      <c r="E87" s="295" t="s">
        <v>46</v>
      </c>
      <c r="F87" s="295" t="s">
        <v>1097</v>
      </c>
      <c r="G87" s="295" t="s">
        <v>46</v>
      </c>
      <c r="H87" s="279"/>
      <c r="I87" s="279"/>
      <c r="J87" s="279"/>
      <c r="K87" s="279"/>
    </row>
    <row r="88" spans="1:11" ht="14.1" customHeight="1" x14ac:dyDescent="0.25">
      <c r="A88" s="279"/>
      <c r="B88" s="279"/>
      <c r="C88" s="284" t="s">
        <v>55</v>
      </c>
      <c r="D88" s="295" t="s">
        <v>40</v>
      </c>
      <c r="E88" s="295" t="s">
        <v>40</v>
      </c>
      <c r="F88" s="295" t="s">
        <v>1097</v>
      </c>
      <c r="G88" s="295" t="s">
        <v>46</v>
      </c>
      <c r="H88" s="279"/>
      <c r="I88" s="279"/>
      <c r="J88" s="279"/>
      <c r="K88" s="279"/>
    </row>
    <row r="89" spans="1:11" ht="14.1" customHeight="1" x14ac:dyDescent="0.25">
      <c r="A89" s="279"/>
      <c r="B89" s="279"/>
      <c r="C89" s="1307" t="s">
        <v>58</v>
      </c>
      <c r="D89" s="1308"/>
      <c r="E89" s="1308"/>
      <c r="F89" s="1308"/>
      <c r="G89" s="1308"/>
      <c r="H89" s="279"/>
      <c r="I89" s="279"/>
      <c r="J89" s="279"/>
      <c r="K89" s="279"/>
    </row>
    <row r="90" spans="1:11" ht="14.1" customHeight="1" x14ac:dyDescent="0.25">
      <c r="A90" s="279"/>
      <c r="B90" s="279"/>
      <c r="C90" s="294"/>
      <c r="D90" s="269">
        <v>2025</v>
      </c>
      <c r="E90" s="269">
        <v>2026</v>
      </c>
      <c r="F90" s="269">
        <v>2027</v>
      </c>
      <c r="G90" s="269">
        <v>2028</v>
      </c>
      <c r="H90" s="279"/>
      <c r="I90" s="279"/>
      <c r="J90" s="279"/>
      <c r="K90" s="279"/>
    </row>
    <row r="91" spans="1:11" ht="14.1" customHeight="1" x14ac:dyDescent="0.25">
      <c r="A91" s="279"/>
      <c r="B91" s="279"/>
      <c r="C91" s="293"/>
      <c r="D91" s="266" t="s">
        <v>17</v>
      </c>
      <c r="E91" s="266" t="s">
        <v>18</v>
      </c>
      <c r="F91" s="266" t="s">
        <v>18</v>
      </c>
      <c r="G91" s="266" t="s">
        <v>18</v>
      </c>
      <c r="H91" s="279"/>
      <c r="I91" s="279"/>
      <c r="J91" s="279"/>
      <c r="K91" s="279"/>
    </row>
    <row r="92" spans="1:11" ht="14.1" customHeight="1" x14ac:dyDescent="0.25">
      <c r="A92" s="279"/>
      <c r="B92" s="279"/>
      <c r="C92" s="292" t="s">
        <v>59</v>
      </c>
      <c r="D92" s="289">
        <v>0</v>
      </c>
      <c r="E92" s="289">
        <v>0</v>
      </c>
      <c r="F92" s="289">
        <v>0</v>
      </c>
      <c r="G92" s="289">
        <v>0</v>
      </c>
      <c r="H92" s="279"/>
      <c r="I92" s="279"/>
      <c r="J92" s="279"/>
      <c r="K92" s="279"/>
    </row>
    <row r="93" spans="1:11" ht="14.1" customHeight="1" x14ac:dyDescent="0.25">
      <c r="A93" s="279"/>
      <c r="B93" s="279"/>
      <c r="C93" s="292" t="s">
        <v>60</v>
      </c>
      <c r="D93" s="289">
        <v>0</v>
      </c>
      <c r="E93" s="289">
        <v>0</v>
      </c>
      <c r="F93" s="289">
        <v>0</v>
      </c>
      <c r="G93" s="289">
        <v>0</v>
      </c>
      <c r="H93" s="279"/>
      <c r="I93" s="279"/>
      <c r="J93" s="279"/>
      <c r="K93" s="279"/>
    </row>
    <row r="94" spans="1:11" ht="14.1" customHeight="1" x14ac:dyDescent="0.25">
      <c r="A94" s="279"/>
      <c r="B94" s="279"/>
      <c r="C94" s="292" t="s">
        <v>61</v>
      </c>
      <c r="D94" s="289">
        <v>0</v>
      </c>
      <c r="E94" s="289">
        <v>0</v>
      </c>
      <c r="F94" s="289">
        <v>0</v>
      </c>
      <c r="G94" s="289">
        <v>0</v>
      </c>
      <c r="H94" s="279"/>
      <c r="I94" s="279"/>
      <c r="J94" s="279"/>
      <c r="K94" s="279"/>
    </row>
    <row r="95" spans="1:11" ht="14.1" customHeight="1" x14ac:dyDescent="0.25">
      <c r="A95" s="279"/>
      <c r="B95" s="279"/>
      <c r="C95" s="292" t="s">
        <v>62</v>
      </c>
      <c r="D95" s="289">
        <v>0</v>
      </c>
      <c r="E95" s="289">
        <v>0</v>
      </c>
      <c r="F95" s="289">
        <v>0</v>
      </c>
      <c r="G95" s="289">
        <v>0</v>
      </c>
      <c r="H95" s="279"/>
      <c r="I95" s="279"/>
      <c r="J95" s="279"/>
      <c r="K95" s="279"/>
    </row>
    <row r="96" spans="1:11" ht="14.1" customHeight="1" x14ac:dyDescent="0.25">
      <c r="A96" s="279"/>
      <c r="B96" s="279"/>
      <c r="C96" s="292" t="s">
        <v>60</v>
      </c>
      <c r="D96" s="289">
        <v>0</v>
      </c>
      <c r="E96" s="289">
        <v>0</v>
      </c>
      <c r="F96" s="289">
        <v>0</v>
      </c>
      <c r="G96" s="289">
        <v>0</v>
      </c>
      <c r="H96" s="279"/>
      <c r="I96" s="279"/>
      <c r="J96" s="279"/>
      <c r="K96" s="279"/>
    </row>
    <row r="97" spans="1:11" ht="14.1" customHeight="1" x14ac:dyDescent="0.25">
      <c r="A97" s="279"/>
      <c r="B97" s="279"/>
      <c r="C97" s="292" t="s">
        <v>61</v>
      </c>
      <c r="D97" s="289">
        <v>0</v>
      </c>
      <c r="E97" s="289">
        <v>0</v>
      </c>
      <c r="F97" s="289">
        <v>0</v>
      </c>
      <c r="G97" s="289">
        <v>0</v>
      </c>
      <c r="H97" s="279"/>
      <c r="I97" s="279"/>
      <c r="J97" s="279"/>
      <c r="K97" s="279"/>
    </row>
    <row r="98" spans="1:11" ht="14.1" customHeight="1" x14ac:dyDescent="0.25">
      <c r="A98" s="279"/>
      <c r="B98" s="279"/>
      <c r="C98" s="292" t="s">
        <v>63</v>
      </c>
      <c r="D98" s="289">
        <v>0</v>
      </c>
      <c r="E98" s="289">
        <v>0</v>
      </c>
      <c r="F98" s="289">
        <v>0</v>
      </c>
      <c r="G98" s="289">
        <v>0</v>
      </c>
      <c r="H98" s="279"/>
      <c r="I98" s="279"/>
      <c r="J98" s="279"/>
      <c r="K98" s="279"/>
    </row>
    <row r="99" spans="1:11" ht="14.1" customHeight="1" x14ac:dyDescent="0.25">
      <c r="A99" s="279"/>
      <c r="B99" s="279"/>
      <c r="C99" s="292" t="s">
        <v>60</v>
      </c>
      <c r="D99" s="289">
        <v>0</v>
      </c>
      <c r="E99" s="289">
        <v>0</v>
      </c>
      <c r="F99" s="289">
        <v>0</v>
      </c>
      <c r="G99" s="289">
        <v>0</v>
      </c>
      <c r="H99" s="279"/>
      <c r="I99" s="279"/>
      <c r="J99" s="279"/>
      <c r="K99" s="279"/>
    </row>
    <row r="100" spans="1:11" ht="14.1" customHeight="1" x14ac:dyDescent="0.25">
      <c r="A100" s="279"/>
      <c r="B100" s="279"/>
      <c r="C100" s="292" t="s">
        <v>61</v>
      </c>
      <c r="D100" s="289">
        <v>0</v>
      </c>
      <c r="E100" s="289">
        <v>0</v>
      </c>
      <c r="F100" s="289">
        <v>0</v>
      </c>
      <c r="G100" s="289">
        <v>0</v>
      </c>
      <c r="H100" s="279"/>
      <c r="I100" s="279"/>
      <c r="J100" s="279"/>
      <c r="K100" s="279"/>
    </row>
    <row r="101" spans="1:11" ht="14.1" customHeight="1" x14ac:dyDescent="0.25">
      <c r="A101" s="279"/>
      <c r="B101" s="279"/>
      <c r="C101" s="292" t="s">
        <v>64</v>
      </c>
      <c r="D101" s="289">
        <v>0</v>
      </c>
      <c r="E101" s="289">
        <v>0</v>
      </c>
      <c r="F101" s="289">
        <v>0</v>
      </c>
      <c r="G101" s="289">
        <v>0</v>
      </c>
      <c r="H101" s="279"/>
      <c r="I101" s="279"/>
      <c r="J101" s="279"/>
      <c r="K101" s="279"/>
    </row>
    <row r="102" spans="1:11" ht="14.1" customHeight="1" x14ac:dyDescent="0.25">
      <c r="A102" s="279"/>
      <c r="B102" s="279"/>
      <c r="C102" s="292" t="s">
        <v>60</v>
      </c>
      <c r="D102" s="289">
        <v>0</v>
      </c>
      <c r="E102" s="289">
        <v>0</v>
      </c>
      <c r="F102" s="289">
        <v>0</v>
      </c>
      <c r="G102" s="289">
        <v>0</v>
      </c>
      <c r="H102" s="279"/>
      <c r="I102" s="279"/>
      <c r="J102" s="279"/>
      <c r="K102" s="279"/>
    </row>
    <row r="103" spans="1:11" ht="14.1" customHeight="1" x14ac:dyDescent="0.25">
      <c r="A103" s="279"/>
      <c r="B103" s="279"/>
      <c r="C103" s="292" t="s">
        <v>61</v>
      </c>
      <c r="D103" s="289">
        <v>0</v>
      </c>
      <c r="E103" s="289">
        <v>0</v>
      </c>
      <c r="F103" s="289">
        <v>0</v>
      </c>
      <c r="G103" s="289">
        <v>0</v>
      </c>
      <c r="H103" s="279"/>
      <c r="I103" s="279"/>
      <c r="J103" s="279"/>
      <c r="K103" s="279"/>
    </row>
    <row r="104" spans="1:11" ht="14.1" customHeight="1" x14ac:dyDescent="0.25">
      <c r="A104" s="279"/>
      <c r="B104" s="279"/>
      <c r="C104" s="292" t="s">
        <v>65</v>
      </c>
      <c r="D104" s="289">
        <v>0</v>
      </c>
      <c r="E104" s="289">
        <v>0</v>
      </c>
      <c r="F104" s="289">
        <v>0</v>
      </c>
      <c r="G104" s="289">
        <v>0</v>
      </c>
      <c r="H104" s="279"/>
      <c r="I104" s="279"/>
      <c r="J104" s="279"/>
      <c r="K104" s="279"/>
    </row>
    <row r="105" spans="1:11" ht="14.1" customHeight="1" x14ac:dyDescent="0.25">
      <c r="A105" s="279"/>
      <c r="B105" s="279"/>
      <c r="C105" s="292" t="s">
        <v>60</v>
      </c>
      <c r="D105" s="289">
        <v>0</v>
      </c>
      <c r="E105" s="289">
        <v>0</v>
      </c>
      <c r="F105" s="289">
        <v>0</v>
      </c>
      <c r="G105" s="289">
        <v>0</v>
      </c>
      <c r="H105" s="279"/>
      <c r="I105" s="279"/>
      <c r="J105" s="279"/>
      <c r="K105" s="279"/>
    </row>
    <row r="106" spans="1:11" ht="14.1" customHeight="1" x14ac:dyDescent="0.25">
      <c r="A106" s="279"/>
      <c r="B106" s="279"/>
      <c r="C106" s="292" t="s">
        <v>61</v>
      </c>
      <c r="D106" s="289">
        <v>0</v>
      </c>
      <c r="E106" s="289">
        <v>0</v>
      </c>
      <c r="F106" s="289">
        <v>0</v>
      </c>
      <c r="G106" s="289">
        <v>0</v>
      </c>
      <c r="H106" s="279"/>
      <c r="I106" s="279"/>
      <c r="J106" s="279"/>
      <c r="K106" s="279"/>
    </row>
    <row r="107" spans="1:11" ht="14.1" customHeight="1" x14ac:dyDescent="0.25">
      <c r="A107" s="279"/>
      <c r="B107" s="279"/>
      <c r="C107" s="292" t="s">
        <v>66</v>
      </c>
      <c r="D107" s="289">
        <v>0</v>
      </c>
      <c r="E107" s="289">
        <v>0</v>
      </c>
      <c r="F107" s="289">
        <v>0</v>
      </c>
      <c r="G107" s="289">
        <v>0</v>
      </c>
      <c r="H107" s="279"/>
      <c r="I107" s="279"/>
      <c r="J107" s="279"/>
      <c r="K107" s="279"/>
    </row>
    <row r="108" spans="1:11" ht="14.1" customHeight="1" x14ac:dyDescent="0.25">
      <c r="A108" s="279"/>
      <c r="B108" s="279"/>
      <c r="C108" s="292" t="s">
        <v>60</v>
      </c>
      <c r="D108" s="289">
        <v>0</v>
      </c>
      <c r="E108" s="289">
        <v>0</v>
      </c>
      <c r="F108" s="289">
        <v>0</v>
      </c>
      <c r="G108" s="289">
        <v>0</v>
      </c>
      <c r="H108" s="279"/>
      <c r="I108" s="279"/>
      <c r="J108" s="279"/>
      <c r="K108" s="279"/>
    </row>
    <row r="109" spans="1:11" ht="14.1" customHeight="1" x14ac:dyDescent="0.25">
      <c r="A109" s="279"/>
      <c r="B109" s="279"/>
      <c r="C109" s="292" t="s">
        <v>61</v>
      </c>
      <c r="D109" s="289">
        <v>0</v>
      </c>
      <c r="E109" s="289">
        <v>0</v>
      </c>
      <c r="F109" s="289">
        <v>0</v>
      </c>
      <c r="G109" s="289">
        <v>0</v>
      </c>
      <c r="H109" s="279"/>
      <c r="I109" s="279"/>
      <c r="J109" s="279"/>
      <c r="K109" s="279"/>
    </row>
    <row r="110" spans="1:11" ht="14.1" customHeight="1" x14ac:dyDescent="0.25">
      <c r="A110" s="279"/>
      <c r="B110" s="279"/>
      <c r="C110" s="292" t="s">
        <v>67</v>
      </c>
      <c r="D110" s="289">
        <v>0</v>
      </c>
      <c r="E110" s="289">
        <v>0</v>
      </c>
      <c r="F110" s="289">
        <v>0</v>
      </c>
      <c r="G110" s="289">
        <v>0</v>
      </c>
      <c r="H110" s="279"/>
      <c r="I110" s="279"/>
      <c r="J110" s="279"/>
      <c r="K110" s="279"/>
    </row>
    <row r="111" spans="1:11" ht="14.1" customHeight="1" x14ac:dyDescent="0.25">
      <c r="A111" s="279"/>
      <c r="B111" s="279"/>
      <c r="C111" s="292" t="s">
        <v>60</v>
      </c>
      <c r="D111" s="289">
        <v>0</v>
      </c>
      <c r="E111" s="289">
        <v>0</v>
      </c>
      <c r="F111" s="289">
        <v>0</v>
      </c>
      <c r="G111" s="289">
        <v>0</v>
      </c>
      <c r="H111" s="279"/>
      <c r="I111" s="279"/>
      <c r="J111" s="279"/>
      <c r="K111" s="279"/>
    </row>
    <row r="112" spans="1:11" ht="14.1" customHeight="1" x14ac:dyDescent="0.25">
      <c r="A112" s="279"/>
      <c r="B112" s="279"/>
      <c r="C112" s="292" t="s">
        <v>61</v>
      </c>
      <c r="D112" s="289">
        <v>0</v>
      </c>
      <c r="E112" s="289">
        <v>0</v>
      </c>
      <c r="F112" s="289">
        <v>0</v>
      </c>
      <c r="G112" s="289">
        <v>0</v>
      </c>
      <c r="H112" s="279"/>
      <c r="I112" s="279"/>
      <c r="J112" s="279"/>
      <c r="K112" s="279"/>
    </row>
    <row r="113" spans="1:11" ht="14.1" customHeight="1" x14ac:dyDescent="0.25">
      <c r="A113" s="279"/>
      <c r="B113" s="279"/>
      <c r="C113" s="292" t="s">
        <v>68</v>
      </c>
      <c r="D113" s="289">
        <v>0</v>
      </c>
      <c r="E113" s="289">
        <v>0</v>
      </c>
      <c r="F113" s="289">
        <v>0</v>
      </c>
      <c r="G113" s="289">
        <v>0</v>
      </c>
      <c r="H113" s="279"/>
      <c r="I113" s="279"/>
      <c r="J113" s="279"/>
      <c r="K113" s="279"/>
    </row>
    <row r="114" spans="1:11" ht="14.1" customHeight="1" x14ac:dyDescent="0.25">
      <c r="A114" s="279"/>
      <c r="B114" s="279"/>
      <c r="C114" s="292" t="s">
        <v>60</v>
      </c>
      <c r="D114" s="289">
        <v>0</v>
      </c>
      <c r="E114" s="289">
        <v>0</v>
      </c>
      <c r="F114" s="289">
        <v>0</v>
      </c>
      <c r="G114" s="289">
        <v>0</v>
      </c>
      <c r="H114" s="279"/>
      <c r="I114" s="279"/>
      <c r="J114" s="279"/>
      <c r="K114" s="279"/>
    </row>
    <row r="115" spans="1:11" ht="14.1" customHeight="1" x14ac:dyDescent="0.25">
      <c r="A115" s="279"/>
      <c r="B115" s="279"/>
      <c r="C115" s="292" t="s">
        <v>69</v>
      </c>
      <c r="D115" s="289">
        <v>0</v>
      </c>
      <c r="E115" s="289">
        <v>0</v>
      </c>
      <c r="F115" s="289">
        <v>0</v>
      </c>
      <c r="G115" s="289">
        <v>0</v>
      </c>
      <c r="H115" s="279"/>
      <c r="I115" s="279"/>
      <c r="J115" s="279"/>
      <c r="K115" s="279"/>
    </row>
    <row r="116" spans="1:11" ht="14.1" customHeight="1" x14ac:dyDescent="0.25">
      <c r="A116" s="279"/>
      <c r="B116" s="279"/>
      <c r="C116" s="292" t="s">
        <v>70</v>
      </c>
      <c r="D116" s="289">
        <v>0</v>
      </c>
      <c r="E116" s="289">
        <v>0</v>
      </c>
      <c r="F116" s="289">
        <v>0</v>
      </c>
      <c r="G116" s="289">
        <v>0</v>
      </c>
      <c r="H116" s="279"/>
      <c r="I116" s="279"/>
      <c r="J116" s="279"/>
      <c r="K116" s="279"/>
    </row>
    <row r="117" spans="1:11" ht="14.1" customHeight="1" x14ac:dyDescent="0.25">
      <c r="A117" s="279"/>
      <c r="B117" s="279"/>
      <c r="C117" s="292" t="s">
        <v>71</v>
      </c>
      <c r="D117" s="289">
        <v>0</v>
      </c>
      <c r="E117" s="289">
        <v>0</v>
      </c>
      <c r="F117" s="289">
        <v>0</v>
      </c>
      <c r="G117" s="289">
        <v>0</v>
      </c>
      <c r="H117" s="279"/>
      <c r="I117" s="279"/>
      <c r="J117" s="279"/>
      <c r="K117" s="279"/>
    </row>
    <row r="118" spans="1:11" ht="14.1" customHeight="1" x14ac:dyDescent="0.25">
      <c r="A118" s="279"/>
      <c r="B118" s="279"/>
      <c r="C118" s="292" t="s">
        <v>72</v>
      </c>
      <c r="D118" s="289">
        <v>0</v>
      </c>
      <c r="E118" s="289">
        <v>0</v>
      </c>
      <c r="F118" s="289">
        <v>0</v>
      </c>
      <c r="G118" s="289">
        <v>0</v>
      </c>
      <c r="H118" s="279"/>
      <c r="I118" s="279"/>
      <c r="J118" s="279"/>
      <c r="K118" s="279"/>
    </row>
    <row r="119" spans="1:11" ht="14.1" customHeight="1" x14ac:dyDescent="0.25">
      <c r="A119" s="279"/>
      <c r="B119" s="279"/>
      <c r="C119" s="292" t="s">
        <v>73</v>
      </c>
      <c r="D119" s="289">
        <v>0</v>
      </c>
      <c r="E119" s="289">
        <v>7000000</v>
      </c>
      <c r="F119" s="289">
        <v>5000000</v>
      </c>
      <c r="G119" s="289">
        <v>5000000</v>
      </c>
      <c r="H119" s="279"/>
      <c r="I119" s="279"/>
      <c r="J119" s="279"/>
      <c r="K119" s="279"/>
    </row>
    <row r="120" spans="1:11" ht="14.1" customHeight="1" x14ac:dyDescent="0.25">
      <c r="A120" s="279"/>
      <c r="B120" s="279"/>
      <c r="C120" s="292" t="s">
        <v>60</v>
      </c>
      <c r="D120" s="289">
        <v>0</v>
      </c>
      <c r="E120" s="289">
        <v>7000000</v>
      </c>
      <c r="F120" s="289">
        <v>5000000</v>
      </c>
      <c r="G120" s="289">
        <v>5000000</v>
      </c>
      <c r="H120" s="279"/>
      <c r="I120" s="279"/>
      <c r="J120" s="279"/>
      <c r="K120" s="279"/>
    </row>
    <row r="121" spans="1:11" ht="14.1" customHeight="1" x14ac:dyDescent="0.25">
      <c r="A121" s="279"/>
      <c r="B121" s="279"/>
      <c r="C121" s="292" t="s">
        <v>69</v>
      </c>
      <c r="D121" s="289">
        <v>0</v>
      </c>
      <c r="E121" s="289">
        <v>0</v>
      </c>
      <c r="F121" s="289">
        <v>0</v>
      </c>
      <c r="G121" s="289">
        <v>0</v>
      </c>
      <c r="H121" s="279"/>
      <c r="I121" s="279"/>
      <c r="J121" s="279"/>
      <c r="K121" s="279"/>
    </row>
    <row r="122" spans="1:11" ht="14.1" customHeight="1" x14ac:dyDescent="0.25">
      <c r="A122" s="279"/>
      <c r="B122" s="279"/>
      <c r="C122" s="292" t="s">
        <v>70</v>
      </c>
      <c r="D122" s="289">
        <v>0</v>
      </c>
      <c r="E122" s="289">
        <v>0</v>
      </c>
      <c r="F122" s="289">
        <v>0</v>
      </c>
      <c r="G122" s="289">
        <v>0</v>
      </c>
      <c r="H122" s="279"/>
      <c r="I122" s="279"/>
      <c r="J122" s="279"/>
      <c r="K122" s="279"/>
    </row>
    <row r="123" spans="1:11" ht="14.1" customHeight="1" x14ac:dyDescent="0.25">
      <c r="A123" s="279"/>
      <c r="B123" s="279"/>
      <c r="C123" s="292" t="s">
        <v>71</v>
      </c>
      <c r="D123" s="289">
        <v>0</v>
      </c>
      <c r="E123" s="289">
        <v>0</v>
      </c>
      <c r="F123" s="289">
        <v>0</v>
      </c>
      <c r="G123" s="289">
        <v>0</v>
      </c>
      <c r="H123" s="279"/>
      <c r="I123" s="279"/>
      <c r="J123" s="279"/>
      <c r="K123" s="279"/>
    </row>
    <row r="124" spans="1:11" ht="14.1" customHeight="1" x14ac:dyDescent="0.25">
      <c r="A124" s="279"/>
      <c r="B124" s="279"/>
      <c r="C124" s="292" t="s">
        <v>72</v>
      </c>
      <c r="D124" s="289">
        <v>0</v>
      </c>
      <c r="E124" s="289">
        <v>0</v>
      </c>
      <c r="F124" s="289">
        <v>0</v>
      </c>
      <c r="G124" s="289">
        <v>0</v>
      </c>
      <c r="H124" s="279"/>
      <c r="I124" s="279"/>
      <c r="J124" s="279"/>
      <c r="K124" s="279"/>
    </row>
    <row r="125" spans="1:11" ht="14.1" customHeight="1" x14ac:dyDescent="0.25">
      <c r="A125" s="279"/>
      <c r="B125" s="279"/>
      <c r="C125" s="292" t="s">
        <v>74</v>
      </c>
      <c r="D125" s="289">
        <v>0</v>
      </c>
      <c r="E125" s="289">
        <v>0</v>
      </c>
      <c r="F125" s="289">
        <v>0</v>
      </c>
      <c r="G125" s="289">
        <v>0</v>
      </c>
      <c r="H125" s="279"/>
      <c r="I125" s="279"/>
      <c r="J125" s="279"/>
      <c r="K125" s="279"/>
    </row>
    <row r="126" spans="1:11" ht="14.1" customHeight="1" x14ac:dyDescent="0.25">
      <c r="A126" s="279"/>
      <c r="B126" s="279"/>
      <c r="C126" s="292" t="s">
        <v>60</v>
      </c>
      <c r="D126" s="289">
        <v>0</v>
      </c>
      <c r="E126" s="289">
        <v>0</v>
      </c>
      <c r="F126" s="289">
        <v>0</v>
      </c>
      <c r="G126" s="289">
        <v>0</v>
      </c>
      <c r="H126" s="279"/>
      <c r="I126" s="279"/>
      <c r="J126" s="279"/>
      <c r="K126" s="279"/>
    </row>
    <row r="127" spans="1:11" ht="14.1" customHeight="1" x14ac:dyDescent="0.25">
      <c r="A127" s="279"/>
      <c r="B127" s="279"/>
      <c r="C127" s="292" t="s">
        <v>69</v>
      </c>
      <c r="D127" s="289">
        <v>0</v>
      </c>
      <c r="E127" s="289">
        <v>0</v>
      </c>
      <c r="F127" s="289">
        <v>0</v>
      </c>
      <c r="G127" s="289">
        <v>0</v>
      </c>
      <c r="H127" s="279"/>
      <c r="I127" s="279"/>
      <c r="J127" s="279"/>
      <c r="K127" s="279"/>
    </row>
    <row r="128" spans="1:11" ht="14.1" customHeight="1" x14ac:dyDescent="0.25">
      <c r="A128" s="279"/>
      <c r="B128" s="279"/>
      <c r="C128" s="292" t="s">
        <v>70</v>
      </c>
      <c r="D128" s="289">
        <v>0</v>
      </c>
      <c r="E128" s="289">
        <v>0</v>
      </c>
      <c r="F128" s="289">
        <v>0</v>
      </c>
      <c r="G128" s="289">
        <v>0</v>
      </c>
      <c r="H128" s="279"/>
      <c r="I128" s="279"/>
      <c r="J128" s="279"/>
      <c r="K128" s="279"/>
    </row>
    <row r="129" spans="1:11" ht="14.1" customHeight="1" x14ac:dyDescent="0.25">
      <c r="A129" s="279"/>
      <c r="B129" s="279"/>
      <c r="C129" s="292" t="s">
        <v>71</v>
      </c>
      <c r="D129" s="289">
        <v>0</v>
      </c>
      <c r="E129" s="289">
        <v>0</v>
      </c>
      <c r="F129" s="289">
        <v>0</v>
      </c>
      <c r="G129" s="289">
        <v>0</v>
      </c>
      <c r="H129" s="279"/>
      <c r="I129" s="279"/>
      <c r="J129" s="279"/>
      <c r="K129" s="279"/>
    </row>
    <row r="130" spans="1:11" ht="14.1" customHeight="1" x14ac:dyDescent="0.25">
      <c r="A130" s="279"/>
      <c r="B130" s="279"/>
      <c r="C130" s="292" t="s">
        <v>72</v>
      </c>
      <c r="D130" s="289">
        <v>0</v>
      </c>
      <c r="E130" s="289">
        <v>0</v>
      </c>
      <c r="F130" s="289">
        <v>0</v>
      </c>
      <c r="G130" s="289">
        <v>0</v>
      </c>
      <c r="H130" s="279"/>
      <c r="I130" s="279"/>
      <c r="J130" s="279"/>
      <c r="K130" s="279"/>
    </row>
    <row r="131" spans="1:11" ht="14.1" customHeight="1" x14ac:dyDescent="0.25">
      <c r="A131" s="279"/>
      <c r="B131" s="279"/>
      <c r="C131" s="292" t="s">
        <v>75</v>
      </c>
      <c r="D131" s="289">
        <v>0</v>
      </c>
      <c r="E131" s="289">
        <v>0</v>
      </c>
      <c r="F131" s="289">
        <v>0</v>
      </c>
      <c r="G131" s="289">
        <v>0</v>
      </c>
      <c r="H131" s="279"/>
      <c r="I131" s="279"/>
      <c r="J131" s="279"/>
      <c r="K131" s="279"/>
    </row>
    <row r="132" spans="1:11" ht="14.1" customHeight="1" x14ac:dyDescent="0.25">
      <c r="A132" s="279"/>
      <c r="B132" s="279"/>
      <c r="C132" s="292" t="s">
        <v>76</v>
      </c>
      <c r="D132" s="289">
        <v>0</v>
      </c>
      <c r="E132" s="289">
        <v>0</v>
      </c>
      <c r="F132" s="289">
        <v>0</v>
      </c>
      <c r="G132" s="289">
        <v>0</v>
      </c>
      <c r="H132" s="279"/>
      <c r="I132" s="279"/>
      <c r="J132" s="279"/>
      <c r="K132" s="279"/>
    </row>
    <row r="133" spans="1:11" ht="14.1" customHeight="1" x14ac:dyDescent="0.25">
      <c r="A133" s="279"/>
      <c r="B133" s="279"/>
      <c r="C133" s="290" t="s">
        <v>77</v>
      </c>
      <c r="D133" s="289">
        <v>0</v>
      </c>
      <c r="E133" s="289">
        <v>7000000</v>
      </c>
      <c r="F133" s="289">
        <v>5000000</v>
      </c>
      <c r="G133" s="289">
        <v>5000000</v>
      </c>
      <c r="H133" s="279"/>
      <c r="I133" s="279"/>
      <c r="J133" s="279"/>
      <c r="K133" s="279"/>
    </row>
    <row r="134" spans="1:11" ht="14.1" customHeight="1" x14ac:dyDescent="0.25">
      <c r="A134" s="279"/>
      <c r="B134" s="279"/>
      <c r="C134" s="296" t="s">
        <v>33</v>
      </c>
      <c r="D134" s="1295" t="s">
        <v>1096</v>
      </c>
      <c r="E134" s="1296"/>
      <c r="F134" s="1296"/>
      <c r="G134" s="1296"/>
      <c r="H134" s="279"/>
      <c r="I134" s="279"/>
      <c r="J134" s="279"/>
      <c r="K134" s="279"/>
    </row>
    <row r="135" spans="1:11" ht="14.1" customHeight="1" x14ac:dyDescent="0.25">
      <c r="A135" s="279"/>
      <c r="B135" s="279"/>
      <c r="C135" s="277" t="s">
        <v>35</v>
      </c>
      <c r="D135" s="1297" t="s">
        <v>1095</v>
      </c>
      <c r="E135" s="1298"/>
      <c r="F135" s="1298"/>
      <c r="G135" s="1298"/>
      <c r="H135" s="279"/>
      <c r="I135" s="279"/>
      <c r="J135" s="279"/>
      <c r="K135" s="279"/>
    </row>
    <row r="136" spans="1:11" ht="14.1" customHeight="1" x14ac:dyDescent="0.25">
      <c r="A136" s="279"/>
      <c r="B136" s="279"/>
      <c r="C136" s="277" t="s">
        <v>37</v>
      </c>
      <c r="D136" s="1297" t="s">
        <v>1094</v>
      </c>
      <c r="E136" s="1298"/>
      <c r="F136" s="1298"/>
      <c r="G136" s="1298"/>
      <c r="H136" s="279"/>
      <c r="I136" s="279"/>
      <c r="J136" s="279"/>
      <c r="K136" s="279"/>
    </row>
    <row r="137" spans="1:11" ht="15" customHeight="1" x14ac:dyDescent="0.25">
      <c r="A137" s="279"/>
      <c r="B137" s="279"/>
      <c r="C137" s="294"/>
      <c r="D137" s="269">
        <v>2025</v>
      </c>
      <c r="E137" s="269">
        <v>2026</v>
      </c>
      <c r="F137" s="269">
        <v>2027</v>
      </c>
      <c r="G137" s="269">
        <v>2028</v>
      </c>
      <c r="H137" s="279"/>
      <c r="I137" s="279"/>
      <c r="J137" s="279"/>
      <c r="K137" s="279"/>
    </row>
    <row r="138" spans="1:11" ht="15" customHeight="1" x14ac:dyDescent="0.25">
      <c r="A138" s="279"/>
      <c r="B138" s="279"/>
      <c r="C138" s="293"/>
      <c r="D138" s="266" t="s">
        <v>17</v>
      </c>
      <c r="E138" s="266" t="s">
        <v>18</v>
      </c>
      <c r="F138" s="266" t="s">
        <v>18</v>
      </c>
      <c r="G138" s="266" t="s">
        <v>18</v>
      </c>
      <c r="H138" s="279"/>
      <c r="I138" s="279"/>
      <c r="J138" s="279"/>
      <c r="K138" s="279"/>
    </row>
    <row r="139" spans="1:11" ht="14.1" customHeight="1" x14ac:dyDescent="0.25">
      <c r="A139" s="279"/>
      <c r="B139" s="279"/>
      <c r="C139" s="284" t="s">
        <v>39</v>
      </c>
      <c r="D139" s="295" t="s">
        <v>40</v>
      </c>
      <c r="E139" s="295" t="s">
        <v>1093</v>
      </c>
      <c r="F139" s="295" t="s">
        <v>46</v>
      </c>
      <c r="G139" s="295" t="s">
        <v>46</v>
      </c>
      <c r="H139" s="279"/>
      <c r="I139" s="279"/>
      <c r="J139" s="279"/>
      <c r="K139" s="279"/>
    </row>
    <row r="140" spans="1:11" ht="14.1" customHeight="1" x14ac:dyDescent="0.25">
      <c r="A140" s="279"/>
      <c r="B140" s="279"/>
      <c r="C140" s="284" t="s">
        <v>41</v>
      </c>
      <c r="D140" s="295" t="s">
        <v>423</v>
      </c>
      <c r="E140" s="295" t="s">
        <v>423</v>
      </c>
      <c r="F140" s="295" t="s">
        <v>46</v>
      </c>
      <c r="G140" s="295" t="s">
        <v>46</v>
      </c>
      <c r="H140" s="279"/>
      <c r="I140" s="279"/>
      <c r="J140" s="279"/>
      <c r="K140" s="279"/>
    </row>
    <row r="141" spans="1:11" ht="14.1" customHeight="1" x14ac:dyDescent="0.25">
      <c r="A141" s="279"/>
      <c r="B141" s="279"/>
      <c r="C141" s="284" t="s">
        <v>45</v>
      </c>
      <c r="D141" s="295" t="s">
        <v>46</v>
      </c>
      <c r="E141" s="295" t="s">
        <v>1092</v>
      </c>
      <c r="F141" s="295" t="s">
        <v>46</v>
      </c>
      <c r="G141" s="295" t="s">
        <v>46</v>
      </c>
      <c r="H141" s="279"/>
      <c r="I141" s="279"/>
      <c r="J141" s="279"/>
      <c r="K141" s="279"/>
    </row>
    <row r="142" spans="1:11" ht="14.1" customHeight="1" x14ac:dyDescent="0.25">
      <c r="A142" s="279"/>
      <c r="B142" s="279"/>
      <c r="C142" s="284" t="s">
        <v>50</v>
      </c>
      <c r="D142" s="295" t="s">
        <v>40</v>
      </c>
      <c r="E142" s="295" t="s">
        <v>40</v>
      </c>
      <c r="F142" s="295" t="s">
        <v>137</v>
      </c>
      <c r="G142" s="295" t="s">
        <v>40</v>
      </c>
      <c r="H142" s="279"/>
      <c r="I142" s="279"/>
      <c r="J142" s="279"/>
      <c r="K142" s="279"/>
    </row>
    <row r="143" spans="1:11" ht="14.1" customHeight="1" x14ac:dyDescent="0.25">
      <c r="A143" s="279"/>
      <c r="B143" s="279"/>
      <c r="C143" s="284" t="s">
        <v>52</v>
      </c>
      <c r="D143" s="295" t="s">
        <v>40</v>
      </c>
      <c r="E143" s="295" t="s">
        <v>46</v>
      </c>
      <c r="F143" s="295" t="s">
        <v>137</v>
      </c>
      <c r="G143" s="295" t="s">
        <v>40</v>
      </c>
      <c r="H143" s="279"/>
      <c r="I143" s="279"/>
      <c r="J143" s="279"/>
      <c r="K143" s="279"/>
    </row>
    <row r="144" spans="1:11" ht="14.1" customHeight="1" x14ac:dyDescent="0.25">
      <c r="A144" s="279"/>
      <c r="B144" s="279"/>
      <c r="C144" s="284" t="s">
        <v>55</v>
      </c>
      <c r="D144" s="295" t="s">
        <v>40</v>
      </c>
      <c r="E144" s="295" t="s">
        <v>40</v>
      </c>
      <c r="F144" s="295" t="s">
        <v>137</v>
      </c>
      <c r="G144" s="295" t="s">
        <v>40</v>
      </c>
      <c r="H144" s="279"/>
      <c r="I144" s="279"/>
      <c r="J144" s="279"/>
      <c r="K144" s="279"/>
    </row>
    <row r="145" spans="1:11" ht="14.1" customHeight="1" x14ac:dyDescent="0.25">
      <c r="A145" s="279"/>
      <c r="B145" s="279"/>
      <c r="C145" s="1307" t="s">
        <v>58</v>
      </c>
      <c r="D145" s="1308"/>
      <c r="E145" s="1308"/>
      <c r="F145" s="1308"/>
      <c r="G145" s="1308"/>
      <c r="H145" s="279"/>
      <c r="I145" s="279"/>
      <c r="J145" s="279"/>
      <c r="K145" s="279"/>
    </row>
    <row r="146" spans="1:11" ht="14.1" customHeight="1" x14ac:dyDescent="0.25">
      <c r="A146" s="279"/>
      <c r="B146" s="279"/>
      <c r="C146" s="294"/>
      <c r="D146" s="269">
        <v>2025</v>
      </c>
      <c r="E146" s="269">
        <v>2026</v>
      </c>
      <c r="F146" s="269">
        <v>2027</v>
      </c>
      <c r="G146" s="269">
        <v>2028</v>
      </c>
      <c r="H146" s="279"/>
      <c r="I146" s="279"/>
      <c r="J146" s="279"/>
      <c r="K146" s="279"/>
    </row>
    <row r="147" spans="1:11" ht="14.1" customHeight="1" x14ac:dyDescent="0.25">
      <c r="A147" s="279"/>
      <c r="B147" s="279"/>
      <c r="C147" s="293"/>
      <c r="D147" s="266" t="s">
        <v>17</v>
      </c>
      <c r="E147" s="266" t="s">
        <v>18</v>
      </c>
      <c r="F147" s="266" t="s">
        <v>18</v>
      </c>
      <c r="G147" s="266" t="s">
        <v>18</v>
      </c>
      <c r="H147" s="279"/>
      <c r="I147" s="279"/>
      <c r="J147" s="279"/>
      <c r="K147" s="279"/>
    </row>
    <row r="148" spans="1:11" ht="14.1" customHeight="1" x14ac:dyDescent="0.25">
      <c r="A148" s="279"/>
      <c r="B148" s="279"/>
      <c r="C148" s="292" t="s">
        <v>59</v>
      </c>
      <c r="D148" s="289">
        <v>0</v>
      </c>
      <c r="E148" s="289">
        <v>0</v>
      </c>
      <c r="F148" s="289">
        <v>0</v>
      </c>
      <c r="G148" s="289">
        <v>0</v>
      </c>
      <c r="H148" s="279"/>
      <c r="I148" s="279"/>
      <c r="J148" s="279"/>
      <c r="K148" s="279"/>
    </row>
    <row r="149" spans="1:11" ht="14.1" customHeight="1" x14ac:dyDescent="0.25">
      <c r="A149" s="279"/>
      <c r="B149" s="279"/>
      <c r="C149" s="292" t="s">
        <v>60</v>
      </c>
      <c r="D149" s="289">
        <v>0</v>
      </c>
      <c r="E149" s="289">
        <v>0</v>
      </c>
      <c r="F149" s="289">
        <v>0</v>
      </c>
      <c r="G149" s="289">
        <v>0</v>
      </c>
      <c r="H149" s="279"/>
      <c r="I149" s="279"/>
      <c r="J149" s="279"/>
      <c r="K149" s="279"/>
    </row>
    <row r="150" spans="1:11" ht="14.1" customHeight="1" x14ac:dyDescent="0.25">
      <c r="A150" s="279"/>
      <c r="B150" s="279"/>
      <c r="C150" s="292" t="s">
        <v>61</v>
      </c>
      <c r="D150" s="289">
        <v>0</v>
      </c>
      <c r="E150" s="289">
        <v>0</v>
      </c>
      <c r="F150" s="289">
        <v>0</v>
      </c>
      <c r="G150" s="289">
        <v>0</v>
      </c>
      <c r="H150" s="279"/>
      <c r="I150" s="279"/>
      <c r="J150" s="279"/>
      <c r="K150" s="279"/>
    </row>
    <row r="151" spans="1:11" ht="14.1" customHeight="1" x14ac:dyDescent="0.25">
      <c r="A151" s="279"/>
      <c r="B151" s="279"/>
      <c r="C151" s="292" t="s">
        <v>62</v>
      </c>
      <c r="D151" s="289">
        <v>0</v>
      </c>
      <c r="E151" s="289">
        <v>0</v>
      </c>
      <c r="F151" s="289">
        <v>0</v>
      </c>
      <c r="G151" s="289">
        <v>0</v>
      </c>
      <c r="H151" s="279"/>
      <c r="I151" s="279"/>
      <c r="J151" s="279"/>
      <c r="K151" s="279"/>
    </row>
    <row r="152" spans="1:11" ht="14.1" customHeight="1" x14ac:dyDescent="0.25">
      <c r="A152" s="279"/>
      <c r="B152" s="279"/>
      <c r="C152" s="292" t="s">
        <v>60</v>
      </c>
      <c r="D152" s="289">
        <v>0</v>
      </c>
      <c r="E152" s="289">
        <v>0</v>
      </c>
      <c r="F152" s="289">
        <v>0</v>
      </c>
      <c r="G152" s="289">
        <v>0</v>
      </c>
      <c r="H152" s="279"/>
      <c r="I152" s="279"/>
      <c r="J152" s="279"/>
      <c r="K152" s="279"/>
    </row>
    <row r="153" spans="1:11" ht="14.1" customHeight="1" x14ac:dyDescent="0.25">
      <c r="A153" s="279"/>
      <c r="B153" s="279"/>
      <c r="C153" s="292" t="s">
        <v>61</v>
      </c>
      <c r="D153" s="289">
        <v>0</v>
      </c>
      <c r="E153" s="289">
        <v>0</v>
      </c>
      <c r="F153" s="289">
        <v>0</v>
      </c>
      <c r="G153" s="289">
        <v>0</v>
      </c>
      <c r="H153" s="279"/>
      <c r="I153" s="279"/>
      <c r="J153" s="279"/>
      <c r="K153" s="279"/>
    </row>
    <row r="154" spans="1:11" ht="14.1" customHeight="1" x14ac:dyDescent="0.25">
      <c r="A154" s="279"/>
      <c r="B154" s="279"/>
      <c r="C154" s="292" t="s">
        <v>63</v>
      </c>
      <c r="D154" s="289">
        <v>0</v>
      </c>
      <c r="E154" s="289">
        <v>0</v>
      </c>
      <c r="F154" s="289">
        <v>0</v>
      </c>
      <c r="G154" s="289">
        <v>0</v>
      </c>
      <c r="H154" s="279"/>
      <c r="I154" s="279"/>
      <c r="J154" s="279"/>
      <c r="K154" s="279"/>
    </row>
    <row r="155" spans="1:11" ht="14.1" customHeight="1" x14ac:dyDescent="0.25">
      <c r="A155" s="279"/>
      <c r="B155" s="279"/>
      <c r="C155" s="292" t="s">
        <v>60</v>
      </c>
      <c r="D155" s="289">
        <v>0</v>
      </c>
      <c r="E155" s="289">
        <v>0</v>
      </c>
      <c r="F155" s="289">
        <v>0</v>
      </c>
      <c r="G155" s="289">
        <v>0</v>
      </c>
      <c r="H155" s="279"/>
      <c r="I155" s="279"/>
      <c r="J155" s="279"/>
      <c r="K155" s="279"/>
    </row>
    <row r="156" spans="1:11" ht="14.1" customHeight="1" x14ac:dyDescent="0.25">
      <c r="A156" s="279"/>
      <c r="B156" s="279"/>
      <c r="C156" s="292" t="s">
        <v>61</v>
      </c>
      <c r="D156" s="289">
        <v>0</v>
      </c>
      <c r="E156" s="289">
        <v>0</v>
      </c>
      <c r="F156" s="289">
        <v>0</v>
      </c>
      <c r="G156" s="289">
        <v>0</v>
      </c>
      <c r="H156" s="279"/>
      <c r="I156" s="279"/>
      <c r="J156" s="279"/>
      <c r="K156" s="279"/>
    </row>
    <row r="157" spans="1:11" ht="14.1" customHeight="1" x14ac:dyDescent="0.25">
      <c r="A157" s="279"/>
      <c r="B157" s="279"/>
      <c r="C157" s="292" t="s">
        <v>64</v>
      </c>
      <c r="D157" s="289">
        <v>0</v>
      </c>
      <c r="E157" s="289">
        <v>0</v>
      </c>
      <c r="F157" s="289">
        <v>0</v>
      </c>
      <c r="G157" s="289">
        <v>0</v>
      </c>
      <c r="H157" s="279"/>
      <c r="I157" s="279"/>
      <c r="J157" s="279"/>
      <c r="K157" s="279"/>
    </row>
    <row r="158" spans="1:11" ht="14.1" customHeight="1" x14ac:dyDescent="0.25">
      <c r="A158" s="279"/>
      <c r="B158" s="279"/>
      <c r="C158" s="292" t="s">
        <v>60</v>
      </c>
      <c r="D158" s="289">
        <v>0</v>
      </c>
      <c r="E158" s="289">
        <v>0</v>
      </c>
      <c r="F158" s="289">
        <v>0</v>
      </c>
      <c r="G158" s="289">
        <v>0</v>
      </c>
      <c r="H158" s="279"/>
      <c r="I158" s="279"/>
      <c r="J158" s="279"/>
      <c r="K158" s="279"/>
    </row>
    <row r="159" spans="1:11" ht="14.1" customHeight="1" x14ac:dyDescent="0.25">
      <c r="A159" s="279"/>
      <c r="B159" s="279"/>
      <c r="C159" s="292" t="s">
        <v>61</v>
      </c>
      <c r="D159" s="289">
        <v>0</v>
      </c>
      <c r="E159" s="289">
        <v>0</v>
      </c>
      <c r="F159" s="289">
        <v>0</v>
      </c>
      <c r="G159" s="289">
        <v>0</v>
      </c>
      <c r="H159" s="279"/>
      <c r="I159" s="279"/>
      <c r="J159" s="279"/>
      <c r="K159" s="279"/>
    </row>
    <row r="160" spans="1:11" ht="14.1" customHeight="1" x14ac:dyDescent="0.25">
      <c r="A160" s="279"/>
      <c r="B160" s="279"/>
      <c r="C160" s="292" t="s">
        <v>65</v>
      </c>
      <c r="D160" s="289">
        <v>0</v>
      </c>
      <c r="E160" s="289">
        <v>0</v>
      </c>
      <c r="F160" s="289">
        <v>0</v>
      </c>
      <c r="G160" s="289">
        <v>0</v>
      </c>
      <c r="H160" s="279"/>
      <c r="I160" s="279"/>
      <c r="J160" s="279"/>
      <c r="K160" s="279"/>
    </row>
    <row r="161" spans="1:11" ht="14.1" customHeight="1" x14ac:dyDescent="0.25">
      <c r="A161" s="279"/>
      <c r="B161" s="279"/>
      <c r="C161" s="292" t="s">
        <v>60</v>
      </c>
      <c r="D161" s="289">
        <v>0</v>
      </c>
      <c r="E161" s="289">
        <v>0</v>
      </c>
      <c r="F161" s="289">
        <v>0</v>
      </c>
      <c r="G161" s="289">
        <v>0</v>
      </c>
      <c r="H161" s="279"/>
      <c r="I161" s="279"/>
      <c r="J161" s="279"/>
      <c r="K161" s="279"/>
    </row>
    <row r="162" spans="1:11" ht="14.1" customHeight="1" x14ac:dyDescent="0.25">
      <c r="A162" s="279"/>
      <c r="B162" s="279"/>
      <c r="C162" s="292" t="s">
        <v>61</v>
      </c>
      <c r="D162" s="289">
        <v>0</v>
      </c>
      <c r="E162" s="289">
        <v>0</v>
      </c>
      <c r="F162" s="289">
        <v>0</v>
      </c>
      <c r="G162" s="289">
        <v>0</v>
      </c>
      <c r="H162" s="279"/>
      <c r="I162" s="279"/>
      <c r="J162" s="279"/>
      <c r="K162" s="279"/>
    </row>
    <row r="163" spans="1:11" ht="14.1" customHeight="1" x14ac:dyDescent="0.25">
      <c r="A163" s="279"/>
      <c r="B163" s="279"/>
      <c r="C163" s="292" t="s">
        <v>66</v>
      </c>
      <c r="D163" s="289">
        <v>0</v>
      </c>
      <c r="E163" s="289">
        <v>0</v>
      </c>
      <c r="F163" s="289">
        <v>0</v>
      </c>
      <c r="G163" s="289">
        <v>0</v>
      </c>
      <c r="H163" s="279"/>
      <c r="I163" s="279"/>
      <c r="J163" s="279"/>
      <c r="K163" s="279"/>
    </row>
    <row r="164" spans="1:11" ht="14.1" customHeight="1" x14ac:dyDescent="0.25">
      <c r="A164" s="279"/>
      <c r="B164" s="279"/>
      <c r="C164" s="292" t="s">
        <v>60</v>
      </c>
      <c r="D164" s="289">
        <v>0</v>
      </c>
      <c r="E164" s="289">
        <v>0</v>
      </c>
      <c r="F164" s="289">
        <v>0</v>
      </c>
      <c r="G164" s="289">
        <v>0</v>
      </c>
      <c r="H164" s="279"/>
      <c r="I164" s="279"/>
      <c r="J164" s="279"/>
      <c r="K164" s="279"/>
    </row>
    <row r="165" spans="1:11" ht="14.1" customHeight="1" x14ac:dyDescent="0.25">
      <c r="A165" s="279"/>
      <c r="B165" s="279"/>
      <c r="C165" s="292" t="s">
        <v>61</v>
      </c>
      <c r="D165" s="289">
        <v>0</v>
      </c>
      <c r="E165" s="289">
        <v>0</v>
      </c>
      <c r="F165" s="289">
        <v>0</v>
      </c>
      <c r="G165" s="289">
        <v>0</v>
      </c>
      <c r="H165" s="279"/>
      <c r="I165" s="279"/>
      <c r="J165" s="279"/>
      <c r="K165" s="279"/>
    </row>
    <row r="166" spans="1:11" ht="14.1" customHeight="1" x14ac:dyDescent="0.25">
      <c r="A166" s="279"/>
      <c r="B166" s="279"/>
      <c r="C166" s="292" t="s">
        <v>67</v>
      </c>
      <c r="D166" s="289">
        <v>0</v>
      </c>
      <c r="E166" s="289">
        <v>0</v>
      </c>
      <c r="F166" s="289">
        <v>0</v>
      </c>
      <c r="G166" s="289">
        <v>0</v>
      </c>
      <c r="H166" s="279"/>
      <c r="I166" s="279"/>
      <c r="J166" s="279"/>
      <c r="K166" s="279"/>
    </row>
    <row r="167" spans="1:11" ht="14.1" customHeight="1" x14ac:dyDescent="0.25">
      <c r="A167" s="279"/>
      <c r="B167" s="279"/>
      <c r="C167" s="292" t="s">
        <v>60</v>
      </c>
      <c r="D167" s="289">
        <v>0</v>
      </c>
      <c r="E167" s="289">
        <v>0</v>
      </c>
      <c r="F167" s="289">
        <v>0</v>
      </c>
      <c r="G167" s="289">
        <v>0</v>
      </c>
      <c r="H167" s="279"/>
      <c r="I167" s="279"/>
      <c r="J167" s="279"/>
      <c r="K167" s="279"/>
    </row>
    <row r="168" spans="1:11" ht="14.1" customHeight="1" x14ac:dyDescent="0.25">
      <c r="A168" s="279"/>
      <c r="B168" s="279"/>
      <c r="C168" s="292" t="s">
        <v>61</v>
      </c>
      <c r="D168" s="289">
        <v>0</v>
      </c>
      <c r="E168" s="289">
        <v>0</v>
      </c>
      <c r="F168" s="289">
        <v>0</v>
      </c>
      <c r="G168" s="289">
        <v>0</v>
      </c>
      <c r="H168" s="279"/>
      <c r="I168" s="279"/>
      <c r="J168" s="279"/>
      <c r="K168" s="279"/>
    </row>
    <row r="169" spans="1:11" ht="14.1" customHeight="1" x14ac:dyDescent="0.25">
      <c r="A169" s="279"/>
      <c r="B169" s="279"/>
      <c r="C169" s="292" t="s">
        <v>68</v>
      </c>
      <c r="D169" s="289">
        <v>0</v>
      </c>
      <c r="E169" s="289">
        <v>0</v>
      </c>
      <c r="F169" s="289">
        <v>0</v>
      </c>
      <c r="G169" s="289">
        <v>0</v>
      </c>
      <c r="H169" s="279"/>
      <c r="I169" s="279"/>
      <c r="J169" s="279"/>
      <c r="K169" s="279"/>
    </row>
    <row r="170" spans="1:11" ht="14.1" customHeight="1" x14ac:dyDescent="0.25">
      <c r="A170" s="279"/>
      <c r="B170" s="279"/>
      <c r="C170" s="292" t="s">
        <v>60</v>
      </c>
      <c r="D170" s="289">
        <v>0</v>
      </c>
      <c r="E170" s="289">
        <v>0</v>
      </c>
      <c r="F170" s="289">
        <v>0</v>
      </c>
      <c r="G170" s="289">
        <v>0</v>
      </c>
      <c r="H170" s="279"/>
      <c r="I170" s="279"/>
      <c r="J170" s="279"/>
      <c r="K170" s="279"/>
    </row>
    <row r="171" spans="1:11" ht="14.1" customHeight="1" x14ac:dyDescent="0.25">
      <c r="A171" s="279"/>
      <c r="B171" s="279"/>
      <c r="C171" s="292" t="s">
        <v>69</v>
      </c>
      <c r="D171" s="289">
        <v>0</v>
      </c>
      <c r="E171" s="289">
        <v>0</v>
      </c>
      <c r="F171" s="289">
        <v>0</v>
      </c>
      <c r="G171" s="289">
        <v>0</v>
      </c>
      <c r="H171" s="279"/>
      <c r="I171" s="279"/>
      <c r="J171" s="279"/>
      <c r="K171" s="279"/>
    </row>
    <row r="172" spans="1:11" ht="14.1" customHeight="1" x14ac:dyDescent="0.25">
      <c r="A172" s="279"/>
      <c r="B172" s="279"/>
      <c r="C172" s="292" t="s">
        <v>70</v>
      </c>
      <c r="D172" s="289">
        <v>0</v>
      </c>
      <c r="E172" s="289">
        <v>0</v>
      </c>
      <c r="F172" s="289">
        <v>0</v>
      </c>
      <c r="G172" s="289">
        <v>0</v>
      </c>
      <c r="H172" s="279"/>
      <c r="I172" s="279"/>
      <c r="J172" s="279"/>
      <c r="K172" s="279"/>
    </row>
    <row r="173" spans="1:11" ht="14.1" customHeight="1" x14ac:dyDescent="0.25">
      <c r="A173" s="279"/>
      <c r="B173" s="279"/>
      <c r="C173" s="292" t="s">
        <v>71</v>
      </c>
      <c r="D173" s="289">
        <v>0</v>
      </c>
      <c r="E173" s="289">
        <v>0</v>
      </c>
      <c r="F173" s="289">
        <v>0</v>
      </c>
      <c r="G173" s="289">
        <v>0</v>
      </c>
      <c r="H173" s="279"/>
      <c r="I173" s="279"/>
      <c r="J173" s="279"/>
      <c r="K173" s="279"/>
    </row>
    <row r="174" spans="1:11" ht="14.1" customHeight="1" x14ac:dyDescent="0.25">
      <c r="A174" s="279"/>
      <c r="B174" s="279"/>
      <c r="C174" s="292" t="s">
        <v>72</v>
      </c>
      <c r="D174" s="289">
        <v>0</v>
      </c>
      <c r="E174" s="289">
        <v>0</v>
      </c>
      <c r="F174" s="289">
        <v>0</v>
      </c>
      <c r="G174" s="289">
        <v>0</v>
      </c>
      <c r="H174" s="279"/>
      <c r="I174" s="279"/>
      <c r="J174" s="279"/>
      <c r="K174" s="279"/>
    </row>
    <row r="175" spans="1:11" ht="14.1" customHeight="1" x14ac:dyDescent="0.25">
      <c r="A175" s="279"/>
      <c r="B175" s="279"/>
      <c r="C175" s="292" t="s">
        <v>73</v>
      </c>
      <c r="D175" s="289">
        <v>0</v>
      </c>
      <c r="E175" s="289">
        <v>1000000</v>
      </c>
      <c r="F175" s="289">
        <v>0</v>
      </c>
      <c r="G175" s="289">
        <v>0</v>
      </c>
      <c r="H175" s="279"/>
      <c r="I175" s="279"/>
      <c r="J175" s="279"/>
      <c r="K175" s="279"/>
    </row>
    <row r="176" spans="1:11" ht="14.1" customHeight="1" x14ac:dyDescent="0.25">
      <c r="A176" s="279"/>
      <c r="B176" s="279"/>
      <c r="C176" s="292" t="s">
        <v>60</v>
      </c>
      <c r="D176" s="289">
        <v>0</v>
      </c>
      <c r="E176" s="289">
        <v>1000000</v>
      </c>
      <c r="F176" s="289">
        <v>0</v>
      </c>
      <c r="G176" s="289">
        <v>0</v>
      </c>
      <c r="H176" s="279"/>
      <c r="I176" s="279"/>
      <c r="J176" s="279"/>
      <c r="K176" s="279"/>
    </row>
    <row r="177" spans="1:11" ht="14.1" customHeight="1" x14ac:dyDescent="0.25">
      <c r="A177" s="279"/>
      <c r="B177" s="279"/>
      <c r="C177" s="292" t="s">
        <v>69</v>
      </c>
      <c r="D177" s="289">
        <v>0</v>
      </c>
      <c r="E177" s="289">
        <v>0</v>
      </c>
      <c r="F177" s="289">
        <v>0</v>
      </c>
      <c r="G177" s="289">
        <v>0</v>
      </c>
      <c r="H177" s="279"/>
      <c r="I177" s="279"/>
      <c r="J177" s="279"/>
      <c r="K177" s="279"/>
    </row>
    <row r="178" spans="1:11" ht="14.1" customHeight="1" x14ac:dyDescent="0.25">
      <c r="A178" s="279"/>
      <c r="B178" s="279"/>
      <c r="C178" s="292" t="s">
        <v>70</v>
      </c>
      <c r="D178" s="289">
        <v>0</v>
      </c>
      <c r="E178" s="289">
        <v>0</v>
      </c>
      <c r="F178" s="289">
        <v>0</v>
      </c>
      <c r="G178" s="289">
        <v>0</v>
      </c>
      <c r="H178" s="279"/>
      <c r="I178" s="279"/>
      <c r="J178" s="279"/>
      <c r="K178" s="279"/>
    </row>
    <row r="179" spans="1:11" ht="14.1" customHeight="1" x14ac:dyDescent="0.25">
      <c r="A179" s="279"/>
      <c r="B179" s="279"/>
      <c r="C179" s="292" t="s">
        <v>71</v>
      </c>
      <c r="D179" s="289">
        <v>0</v>
      </c>
      <c r="E179" s="289">
        <v>0</v>
      </c>
      <c r="F179" s="289">
        <v>0</v>
      </c>
      <c r="G179" s="289">
        <v>0</v>
      </c>
      <c r="H179" s="279"/>
      <c r="I179" s="279"/>
      <c r="J179" s="279"/>
      <c r="K179" s="279"/>
    </row>
    <row r="180" spans="1:11" ht="14.1" customHeight="1" x14ac:dyDescent="0.25">
      <c r="A180" s="279"/>
      <c r="B180" s="279"/>
      <c r="C180" s="292" t="s">
        <v>72</v>
      </c>
      <c r="D180" s="289">
        <v>0</v>
      </c>
      <c r="E180" s="289">
        <v>0</v>
      </c>
      <c r="F180" s="289">
        <v>0</v>
      </c>
      <c r="G180" s="289">
        <v>0</v>
      </c>
      <c r="H180" s="279"/>
      <c r="I180" s="279"/>
      <c r="J180" s="279"/>
      <c r="K180" s="279"/>
    </row>
    <row r="181" spans="1:11" ht="14.1" customHeight="1" x14ac:dyDescent="0.25">
      <c r="A181" s="279"/>
      <c r="B181" s="279"/>
      <c r="C181" s="292" t="s">
        <v>74</v>
      </c>
      <c r="D181" s="289">
        <v>0</v>
      </c>
      <c r="E181" s="289">
        <v>0</v>
      </c>
      <c r="F181" s="289">
        <v>0</v>
      </c>
      <c r="G181" s="289">
        <v>0</v>
      </c>
      <c r="H181" s="279"/>
      <c r="I181" s="279"/>
      <c r="J181" s="279"/>
      <c r="K181" s="279"/>
    </row>
    <row r="182" spans="1:11" ht="14.1" customHeight="1" x14ac:dyDescent="0.25">
      <c r="A182" s="279"/>
      <c r="B182" s="279"/>
      <c r="C182" s="292" t="s">
        <v>60</v>
      </c>
      <c r="D182" s="289">
        <v>0</v>
      </c>
      <c r="E182" s="289">
        <v>0</v>
      </c>
      <c r="F182" s="289">
        <v>0</v>
      </c>
      <c r="G182" s="289">
        <v>0</v>
      </c>
      <c r="H182" s="279"/>
      <c r="I182" s="279"/>
      <c r="J182" s="279"/>
      <c r="K182" s="279"/>
    </row>
    <row r="183" spans="1:11" ht="14.1" customHeight="1" x14ac:dyDescent="0.25">
      <c r="A183" s="279"/>
      <c r="B183" s="279"/>
      <c r="C183" s="292" t="s">
        <v>69</v>
      </c>
      <c r="D183" s="289">
        <v>0</v>
      </c>
      <c r="E183" s="289">
        <v>0</v>
      </c>
      <c r="F183" s="289">
        <v>0</v>
      </c>
      <c r="G183" s="289">
        <v>0</v>
      </c>
      <c r="H183" s="279"/>
      <c r="I183" s="279"/>
      <c r="J183" s="279"/>
      <c r="K183" s="279"/>
    </row>
    <row r="184" spans="1:11" ht="14.1" customHeight="1" x14ac:dyDescent="0.25">
      <c r="A184" s="279"/>
      <c r="B184" s="279"/>
      <c r="C184" s="292" t="s">
        <v>70</v>
      </c>
      <c r="D184" s="289">
        <v>0</v>
      </c>
      <c r="E184" s="289">
        <v>0</v>
      </c>
      <c r="F184" s="289">
        <v>0</v>
      </c>
      <c r="G184" s="289">
        <v>0</v>
      </c>
      <c r="H184" s="279"/>
      <c r="I184" s="279"/>
      <c r="J184" s="279"/>
      <c r="K184" s="279"/>
    </row>
    <row r="185" spans="1:11" ht="14.1" customHeight="1" x14ac:dyDescent="0.25">
      <c r="A185" s="279"/>
      <c r="B185" s="279"/>
      <c r="C185" s="292" t="s">
        <v>71</v>
      </c>
      <c r="D185" s="289">
        <v>0</v>
      </c>
      <c r="E185" s="289">
        <v>0</v>
      </c>
      <c r="F185" s="289">
        <v>0</v>
      </c>
      <c r="G185" s="289">
        <v>0</v>
      </c>
      <c r="H185" s="279"/>
      <c r="I185" s="279"/>
      <c r="J185" s="279"/>
      <c r="K185" s="279"/>
    </row>
    <row r="186" spans="1:11" ht="14.1" customHeight="1" x14ac:dyDescent="0.25">
      <c r="A186" s="279"/>
      <c r="B186" s="279"/>
      <c r="C186" s="292" t="s">
        <v>72</v>
      </c>
      <c r="D186" s="289">
        <v>0</v>
      </c>
      <c r="E186" s="289">
        <v>0</v>
      </c>
      <c r="F186" s="289">
        <v>0</v>
      </c>
      <c r="G186" s="289">
        <v>0</v>
      </c>
      <c r="H186" s="279"/>
      <c r="I186" s="279"/>
      <c r="J186" s="279"/>
      <c r="K186" s="279"/>
    </row>
    <row r="187" spans="1:11" ht="14.1" customHeight="1" x14ac:dyDescent="0.25">
      <c r="A187" s="279"/>
      <c r="B187" s="279"/>
      <c r="C187" s="292" t="s">
        <v>75</v>
      </c>
      <c r="D187" s="289">
        <v>0</v>
      </c>
      <c r="E187" s="289">
        <v>0</v>
      </c>
      <c r="F187" s="289">
        <v>0</v>
      </c>
      <c r="G187" s="289">
        <v>0</v>
      </c>
      <c r="H187" s="279"/>
      <c r="I187" s="279"/>
      <c r="J187" s="279"/>
      <c r="K187" s="279"/>
    </row>
    <row r="188" spans="1:11" ht="14.1" customHeight="1" x14ac:dyDescent="0.25">
      <c r="A188" s="279"/>
      <c r="B188" s="279"/>
      <c r="C188" s="292" t="s">
        <v>76</v>
      </c>
      <c r="D188" s="289">
        <v>0</v>
      </c>
      <c r="E188" s="289">
        <v>0</v>
      </c>
      <c r="F188" s="289">
        <v>0</v>
      </c>
      <c r="G188" s="289">
        <v>0</v>
      </c>
      <c r="H188" s="279"/>
      <c r="I188" s="279"/>
      <c r="J188" s="279"/>
      <c r="K188" s="279"/>
    </row>
    <row r="189" spans="1:11" ht="14.1" customHeight="1" x14ac:dyDescent="0.25">
      <c r="A189" s="279"/>
      <c r="B189" s="279"/>
      <c r="C189" s="290" t="s">
        <v>77</v>
      </c>
      <c r="D189" s="289">
        <v>0</v>
      </c>
      <c r="E189" s="289">
        <v>1000000</v>
      </c>
      <c r="F189" s="289">
        <v>0</v>
      </c>
      <c r="G189" s="289">
        <v>0</v>
      </c>
      <c r="H189" s="279"/>
      <c r="I189" s="279"/>
      <c r="J189" s="279"/>
      <c r="K189" s="279"/>
    </row>
    <row r="190" spans="1:11" ht="14.1" customHeight="1" x14ac:dyDescent="0.25">
      <c r="A190" s="279"/>
      <c r="B190" s="279"/>
      <c r="C190" s="297" t="s">
        <v>1091</v>
      </c>
      <c r="D190" s="1293" t="s">
        <v>1090</v>
      </c>
      <c r="E190" s="1294"/>
      <c r="F190" s="1294"/>
      <c r="G190" s="1294"/>
      <c r="H190" s="279"/>
      <c r="I190" s="279"/>
      <c r="J190" s="279"/>
      <c r="K190" s="279"/>
    </row>
    <row r="191" spans="1:11" ht="14.1" customHeight="1" x14ac:dyDescent="0.25">
      <c r="A191" s="279"/>
      <c r="B191" s="279"/>
      <c r="C191" s="296" t="s">
        <v>33</v>
      </c>
      <c r="D191" s="1295" t="s">
        <v>1089</v>
      </c>
      <c r="E191" s="1296"/>
      <c r="F191" s="1296"/>
      <c r="G191" s="1296"/>
      <c r="H191" s="279"/>
      <c r="I191" s="279"/>
      <c r="J191" s="279"/>
      <c r="K191" s="279"/>
    </row>
    <row r="192" spans="1:11" ht="14.1" customHeight="1" x14ac:dyDescent="0.25">
      <c r="A192" s="279"/>
      <c r="B192" s="279"/>
      <c r="C192" s="277" t="s">
        <v>35</v>
      </c>
      <c r="D192" s="1297" t="s">
        <v>1088</v>
      </c>
      <c r="E192" s="1298"/>
      <c r="F192" s="1298"/>
      <c r="G192" s="1298"/>
      <c r="H192" s="279"/>
      <c r="I192" s="279"/>
      <c r="J192" s="279"/>
      <c r="K192" s="279"/>
    </row>
    <row r="193" spans="1:11" ht="14.1" customHeight="1" x14ac:dyDescent="0.25">
      <c r="A193" s="279"/>
      <c r="B193" s="279"/>
      <c r="C193" s="277" t="s">
        <v>37</v>
      </c>
      <c r="D193" s="1297" t="s">
        <v>1087</v>
      </c>
      <c r="E193" s="1298"/>
      <c r="F193" s="1298"/>
      <c r="G193" s="1298"/>
      <c r="H193" s="279"/>
      <c r="I193" s="279"/>
      <c r="J193" s="279"/>
      <c r="K193" s="279"/>
    </row>
    <row r="194" spans="1:11" ht="15" customHeight="1" x14ac:dyDescent="0.25">
      <c r="A194" s="279"/>
      <c r="B194" s="279"/>
      <c r="C194" s="294"/>
      <c r="D194" s="269">
        <v>2025</v>
      </c>
      <c r="E194" s="269">
        <v>2026</v>
      </c>
      <c r="F194" s="269">
        <v>2027</v>
      </c>
      <c r="G194" s="269">
        <v>2028</v>
      </c>
      <c r="H194" s="279"/>
      <c r="I194" s="279"/>
      <c r="J194" s="279"/>
      <c r="K194" s="279"/>
    </row>
    <row r="195" spans="1:11" ht="15" customHeight="1" x14ac:dyDescent="0.25">
      <c r="A195" s="279"/>
      <c r="B195" s="279"/>
      <c r="C195" s="293"/>
      <c r="D195" s="266" t="s">
        <v>17</v>
      </c>
      <c r="E195" s="266" t="s">
        <v>18</v>
      </c>
      <c r="F195" s="266" t="s">
        <v>18</v>
      </c>
      <c r="G195" s="266" t="s">
        <v>18</v>
      </c>
      <c r="H195" s="279"/>
      <c r="I195" s="279"/>
      <c r="J195" s="279"/>
      <c r="K195" s="279"/>
    </row>
    <row r="196" spans="1:11" ht="14.1" customHeight="1" x14ac:dyDescent="0.25">
      <c r="A196" s="279"/>
      <c r="B196" s="279"/>
      <c r="C196" s="284" t="s">
        <v>39</v>
      </c>
      <c r="D196" s="295" t="s">
        <v>40</v>
      </c>
      <c r="E196" s="295" t="s">
        <v>151</v>
      </c>
      <c r="F196" s="295" t="s">
        <v>46</v>
      </c>
      <c r="G196" s="295" t="s">
        <v>46</v>
      </c>
      <c r="H196" s="279"/>
      <c r="I196" s="279"/>
      <c r="J196" s="279"/>
      <c r="K196" s="279"/>
    </row>
    <row r="197" spans="1:11" ht="14.1" customHeight="1" x14ac:dyDescent="0.25">
      <c r="A197" s="279"/>
      <c r="B197" s="279"/>
      <c r="C197" s="284" t="s">
        <v>41</v>
      </c>
      <c r="D197" s="295" t="s">
        <v>753</v>
      </c>
      <c r="E197" s="295" t="s">
        <v>166</v>
      </c>
      <c r="F197" s="295" t="s">
        <v>46</v>
      </c>
      <c r="G197" s="295" t="s">
        <v>46</v>
      </c>
      <c r="H197" s="279"/>
      <c r="I197" s="279"/>
      <c r="J197" s="279"/>
      <c r="K197" s="279"/>
    </row>
    <row r="198" spans="1:11" ht="14.1" customHeight="1" x14ac:dyDescent="0.25">
      <c r="A198" s="279"/>
      <c r="B198" s="279"/>
      <c r="C198" s="284" t="s">
        <v>45</v>
      </c>
      <c r="D198" s="295" t="s">
        <v>46</v>
      </c>
      <c r="E198" s="295" t="s">
        <v>166</v>
      </c>
      <c r="F198" s="295" t="s">
        <v>46</v>
      </c>
      <c r="G198" s="295" t="s">
        <v>46</v>
      </c>
      <c r="H198" s="279"/>
      <c r="I198" s="279"/>
      <c r="J198" s="279"/>
      <c r="K198" s="279"/>
    </row>
    <row r="199" spans="1:11" ht="14.1" customHeight="1" x14ac:dyDescent="0.25">
      <c r="A199" s="279"/>
      <c r="B199" s="279"/>
      <c r="C199" s="284" t="s">
        <v>50</v>
      </c>
      <c r="D199" s="295" t="s">
        <v>40</v>
      </c>
      <c r="E199" s="295" t="s">
        <v>40</v>
      </c>
      <c r="F199" s="295" t="s">
        <v>137</v>
      </c>
      <c r="G199" s="295" t="s">
        <v>40</v>
      </c>
      <c r="H199" s="279"/>
      <c r="I199" s="279"/>
      <c r="J199" s="279"/>
      <c r="K199" s="279"/>
    </row>
    <row r="200" spans="1:11" ht="14.1" customHeight="1" x14ac:dyDescent="0.25">
      <c r="A200" s="279"/>
      <c r="B200" s="279"/>
      <c r="C200" s="284" t="s">
        <v>52</v>
      </c>
      <c r="D200" s="295" t="s">
        <v>40</v>
      </c>
      <c r="E200" s="295" t="s">
        <v>527</v>
      </c>
      <c r="F200" s="295" t="s">
        <v>137</v>
      </c>
      <c r="G200" s="295" t="s">
        <v>40</v>
      </c>
      <c r="H200" s="279"/>
      <c r="I200" s="279"/>
      <c r="J200" s="279"/>
      <c r="K200" s="279"/>
    </row>
    <row r="201" spans="1:11" ht="14.1" customHeight="1" x14ac:dyDescent="0.25">
      <c r="A201" s="279"/>
      <c r="B201" s="279"/>
      <c r="C201" s="284" t="s">
        <v>55</v>
      </c>
      <c r="D201" s="295" t="s">
        <v>40</v>
      </c>
      <c r="E201" s="295" t="s">
        <v>40</v>
      </c>
      <c r="F201" s="295" t="s">
        <v>137</v>
      </c>
      <c r="G201" s="295" t="s">
        <v>40</v>
      </c>
      <c r="H201" s="279"/>
      <c r="I201" s="279"/>
      <c r="J201" s="279"/>
      <c r="K201" s="279"/>
    </row>
    <row r="202" spans="1:11" ht="14.1" customHeight="1" x14ac:dyDescent="0.25">
      <c r="A202" s="279"/>
      <c r="B202" s="279"/>
      <c r="C202" s="1307" t="s">
        <v>58</v>
      </c>
      <c r="D202" s="1308"/>
      <c r="E202" s="1308"/>
      <c r="F202" s="1308"/>
      <c r="G202" s="1308"/>
      <c r="H202" s="279"/>
      <c r="I202" s="279"/>
      <c r="J202" s="279"/>
      <c r="K202" s="279"/>
    </row>
    <row r="203" spans="1:11" ht="14.1" customHeight="1" x14ac:dyDescent="0.25">
      <c r="A203" s="279"/>
      <c r="B203" s="279"/>
      <c r="C203" s="294"/>
      <c r="D203" s="269">
        <v>2025</v>
      </c>
      <c r="E203" s="269">
        <v>2026</v>
      </c>
      <c r="F203" s="269">
        <v>2027</v>
      </c>
      <c r="G203" s="269">
        <v>2028</v>
      </c>
      <c r="H203" s="279"/>
      <c r="I203" s="279"/>
      <c r="J203" s="279"/>
      <c r="K203" s="279"/>
    </row>
    <row r="204" spans="1:11" ht="14.1" customHeight="1" x14ac:dyDescent="0.25">
      <c r="A204" s="279"/>
      <c r="B204" s="279"/>
      <c r="C204" s="293"/>
      <c r="D204" s="266" t="s">
        <v>17</v>
      </c>
      <c r="E204" s="266" t="s">
        <v>18</v>
      </c>
      <c r="F204" s="266" t="s">
        <v>18</v>
      </c>
      <c r="G204" s="266" t="s">
        <v>18</v>
      </c>
      <c r="H204" s="279"/>
      <c r="I204" s="279"/>
      <c r="J204" s="279"/>
      <c r="K204" s="279"/>
    </row>
    <row r="205" spans="1:11" ht="14.1" customHeight="1" x14ac:dyDescent="0.25">
      <c r="A205" s="279"/>
      <c r="B205" s="279"/>
      <c r="C205" s="292" t="s">
        <v>59</v>
      </c>
      <c r="D205" s="289">
        <v>0</v>
      </c>
      <c r="E205" s="289">
        <v>0</v>
      </c>
      <c r="F205" s="289">
        <v>0</v>
      </c>
      <c r="G205" s="289">
        <v>0</v>
      </c>
      <c r="H205" s="279"/>
      <c r="I205" s="279"/>
      <c r="J205" s="279"/>
      <c r="K205" s="279"/>
    </row>
    <row r="206" spans="1:11" ht="14.1" customHeight="1" x14ac:dyDescent="0.25">
      <c r="A206" s="279"/>
      <c r="B206" s="279"/>
      <c r="C206" s="292" t="s">
        <v>60</v>
      </c>
      <c r="D206" s="289">
        <v>0</v>
      </c>
      <c r="E206" s="289">
        <v>0</v>
      </c>
      <c r="F206" s="289">
        <v>0</v>
      </c>
      <c r="G206" s="289">
        <v>0</v>
      </c>
      <c r="H206" s="279"/>
      <c r="I206" s="279"/>
      <c r="J206" s="279"/>
      <c r="K206" s="279"/>
    </row>
    <row r="207" spans="1:11" ht="14.1" customHeight="1" x14ac:dyDescent="0.25">
      <c r="A207" s="279"/>
      <c r="B207" s="279"/>
      <c r="C207" s="292" t="s">
        <v>61</v>
      </c>
      <c r="D207" s="289">
        <v>0</v>
      </c>
      <c r="E207" s="289">
        <v>0</v>
      </c>
      <c r="F207" s="289">
        <v>0</v>
      </c>
      <c r="G207" s="289">
        <v>0</v>
      </c>
      <c r="H207" s="279"/>
      <c r="I207" s="279"/>
      <c r="J207" s="279"/>
      <c r="K207" s="279"/>
    </row>
    <row r="208" spans="1:11" ht="14.1" customHeight="1" x14ac:dyDescent="0.25">
      <c r="A208" s="279"/>
      <c r="B208" s="279"/>
      <c r="C208" s="292" t="s">
        <v>62</v>
      </c>
      <c r="D208" s="289">
        <v>0</v>
      </c>
      <c r="E208" s="289">
        <v>0</v>
      </c>
      <c r="F208" s="289">
        <v>0</v>
      </c>
      <c r="G208" s="289">
        <v>0</v>
      </c>
      <c r="H208" s="279"/>
      <c r="I208" s="279"/>
      <c r="J208" s="279"/>
      <c r="K208" s="279"/>
    </row>
    <row r="209" spans="1:11" ht="14.1" customHeight="1" x14ac:dyDescent="0.25">
      <c r="A209" s="279"/>
      <c r="B209" s="279"/>
      <c r="C209" s="292" t="s">
        <v>60</v>
      </c>
      <c r="D209" s="289">
        <v>0</v>
      </c>
      <c r="E209" s="289">
        <v>0</v>
      </c>
      <c r="F209" s="289">
        <v>0</v>
      </c>
      <c r="G209" s="289">
        <v>0</v>
      </c>
      <c r="H209" s="279"/>
      <c r="I209" s="279"/>
      <c r="J209" s="279"/>
      <c r="K209" s="279"/>
    </row>
    <row r="210" spans="1:11" ht="14.1" customHeight="1" x14ac:dyDescent="0.25">
      <c r="A210" s="279"/>
      <c r="B210" s="279"/>
      <c r="C210" s="292" t="s">
        <v>61</v>
      </c>
      <c r="D210" s="289">
        <v>0</v>
      </c>
      <c r="E210" s="289">
        <v>0</v>
      </c>
      <c r="F210" s="289">
        <v>0</v>
      </c>
      <c r="G210" s="289">
        <v>0</v>
      </c>
      <c r="H210" s="279"/>
      <c r="I210" s="279"/>
      <c r="J210" s="279"/>
      <c r="K210" s="279"/>
    </row>
    <row r="211" spans="1:11" ht="14.1" customHeight="1" x14ac:dyDescent="0.25">
      <c r="A211" s="279"/>
      <c r="B211" s="279"/>
      <c r="C211" s="292" t="s">
        <v>63</v>
      </c>
      <c r="D211" s="289">
        <v>0</v>
      </c>
      <c r="E211" s="289">
        <v>0</v>
      </c>
      <c r="F211" s="289">
        <v>0</v>
      </c>
      <c r="G211" s="289">
        <v>0</v>
      </c>
      <c r="H211" s="279"/>
      <c r="I211" s="279"/>
      <c r="J211" s="279"/>
      <c r="K211" s="279"/>
    </row>
    <row r="212" spans="1:11" ht="14.1" customHeight="1" x14ac:dyDescent="0.25">
      <c r="A212" s="279"/>
      <c r="B212" s="279"/>
      <c r="C212" s="292" t="s">
        <v>60</v>
      </c>
      <c r="D212" s="289">
        <v>0</v>
      </c>
      <c r="E212" s="289">
        <v>0</v>
      </c>
      <c r="F212" s="289">
        <v>0</v>
      </c>
      <c r="G212" s="289">
        <v>0</v>
      </c>
      <c r="H212" s="279"/>
      <c r="I212" s="279"/>
      <c r="J212" s="279"/>
      <c r="K212" s="279"/>
    </row>
    <row r="213" spans="1:11" ht="14.1" customHeight="1" x14ac:dyDescent="0.25">
      <c r="A213" s="279"/>
      <c r="B213" s="279"/>
      <c r="C213" s="292" t="s">
        <v>61</v>
      </c>
      <c r="D213" s="289">
        <v>0</v>
      </c>
      <c r="E213" s="289">
        <v>0</v>
      </c>
      <c r="F213" s="289">
        <v>0</v>
      </c>
      <c r="G213" s="289">
        <v>0</v>
      </c>
      <c r="H213" s="279"/>
      <c r="I213" s="279"/>
      <c r="J213" s="279"/>
      <c r="K213" s="279"/>
    </row>
    <row r="214" spans="1:11" ht="14.1" customHeight="1" x14ac:dyDescent="0.25">
      <c r="A214" s="279"/>
      <c r="B214" s="279"/>
      <c r="C214" s="292" t="s">
        <v>64</v>
      </c>
      <c r="D214" s="289">
        <v>0</v>
      </c>
      <c r="E214" s="289">
        <v>0</v>
      </c>
      <c r="F214" s="289">
        <v>0</v>
      </c>
      <c r="G214" s="289">
        <v>0</v>
      </c>
      <c r="H214" s="279"/>
      <c r="I214" s="279"/>
      <c r="J214" s="279"/>
      <c r="K214" s="279"/>
    </row>
    <row r="215" spans="1:11" ht="14.1" customHeight="1" x14ac:dyDescent="0.25">
      <c r="A215" s="279"/>
      <c r="B215" s="279"/>
      <c r="C215" s="292" t="s">
        <v>60</v>
      </c>
      <c r="D215" s="289">
        <v>0</v>
      </c>
      <c r="E215" s="289">
        <v>0</v>
      </c>
      <c r="F215" s="289">
        <v>0</v>
      </c>
      <c r="G215" s="289">
        <v>0</v>
      </c>
      <c r="H215" s="279"/>
      <c r="I215" s="279"/>
      <c r="J215" s="279"/>
      <c r="K215" s="279"/>
    </row>
    <row r="216" spans="1:11" ht="14.1" customHeight="1" x14ac:dyDescent="0.25">
      <c r="A216" s="279"/>
      <c r="B216" s="279"/>
      <c r="C216" s="292" t="s">
        <v>61</v>
      </c>
      <c r="D216" s="289">
        <v>0</v>
      </c>
      <c r="E216" s="289">
        <v>0</v>
      </c>
      <c r="F216" s="289">
        <v>0</v>
      </c>
      <c r="G216" s="289">
        <v>0</v>
      </c>
      <c r="H216" s="279"/>
      <c r="I216" s="279"/>
      <c r="J216" s="279"/>
      <c r="K216" s="279"/>
    </row>
    <row r="217" spans="1:11" ht="14.1" customHeight="1" x14ac:dyDescent="0.25">
      <c r="A217" s="279"/>
      <c r="B217" s="279"/>
      <c r="C217" s="292" t="s">
        <v>65</v>
      </c>
      <c r="D217" s="289">
        <v>0</v>
      </c>
      <c r="E217" s="289">
        <v>0</v>
      </c>
      <c r="F217" s="289">
        <v>0</v>
      </c>
      <c r="G217" s="289">
        <v>0</v>
      </c>
      <c r="H217" s="279"/>
      <c r="I217" s="279"/>
      <c r="J217" s="279"/>
      <c r="K217" s="279"/>
    </row>
    <row r="218" spans="1:11" ht="14.1" customHeight="1" x14ac:dyDescent="0.25">
      <c r="A218" s="279"/>
      <c r="B218" s="279"/>
      <c r="C218" s="292" t="s">
        <v>60</v>
      </c>
      <c r="D218" s="289">
        <v>0</v>
      </c>
      <c r="E218" s="289">
        <v>0</v>
      </c>
      <c r="F218" s="289">
        <v>0</v>
      </c>
      <c r="G218" s="289">
        <v>0</v>
      </c>
      <c r="H218" s="279"/>
      <c r="I218" s="279"/>
      <c r="J218" s="279"/>
      <c r="K218" s="279"/>
    </row>
    <row r="219" spans="1:11" ht="14.1" customHeight="1" x14ac:dyDescent="0.25">
      <c r="A219" s="279"/>
      <c r="B219" s="279"/>
      <c r="C219" s="292" t="s">
        <v>61</v>
      </c>
      <c r="D219" s="289">
        <v>0</v>
      </c>
      <c r="E219" s="289">
        <v>0</v>
      </c>
      <c r="F219" s="289">
        <v>0</v>
      </c>
      <c r="G219" s="289">
        <v>0</v>
      </c>
      <c r="H219" s="279"/>
      <c r="I219" s="279"/>
      <c r="J219" s="279"/>
      <c r="K219" s="279"/>
    </row>
    <row r="220" spans="1:11" ht="14.1" customHeight="1" x14ac:dyDescent="0.25">
      <c r="A220" s="279"/>
      <c r="B220" s="279"/>
      <c r="C220" s="292" t="s">
        <v>66</v>
      </c>
      <c r="D220" s="289">
        <v>0</v>
      </c>
      <c r="E220" s="289">
        <v>0</v>
      </c>
      <c r="F220" s="289">
        <v>0</v>
      </c>
      <c r="G220" s="289">
        <v>0</v>
      </c>
      <c r="H220" s="279"/>
      <c r="I220" s="279"/>
      <c r="J220" s="279"/>
      <c r="K220" s="279"/>
    </row>
    <row r="221" spans="1:11" ht="14.1" customHeight="1" x14ac:dyDescent="0.25">
      <c r="A221" s="279"/>
      <c r="B221" s="279"/>
      <c r="C221" s="292" t="s">
        <v>60</v>
      </c>
      <c r="D221" s="289">
        <v>0</v>
      </c>
      <c r="E221" s="289">
        <v>0</v>
      </c>
      <c r="F221" s="289">
        <v>0</v>
      </c>
      <c r="G221" s="289">
        <v>0</v>
      </c>
      <c r="H221" s="279"/>
      <c r="I221" s="279"/>
      <c r="J221" s="279"/>
      <c r="K221" s="279"/>
    </row>
    <row r="222" spans="1:11" ht="14.1" customHeight="1" x14ac:dyDescent="0.25">
      <c r="A222" s="279"/>
      <c r="B222" s="279"/>
      <c r="C222" s="292" t="s">
        <v>61</v>
      </c>
      <c r="D222" s="289">
        <v>0</v>
      </c>
      <c r="E222" s="289">
        <v>0</v>
      </c>
      <c r="F222" s="289">
        <v>0</v>
      </c>
      <c r="G222" s="289">
        <v>0</v>
      </c>
      <c r="H222" s="279"/>
      <c r="I222" s="279"/>
      <c r="J222" s="279"/>
      <c r="K222" s="279"/>
    </row>
    <row r="223" spans="1:11" ht="14.1" customHeight="1" x14ac:dyDescent="0.25">
      <c r="A223" s="279"/>
      <c r="B223" s="279"/>
      <c r="C223" s="292" t="s">
        <v>67</v>
      </c>
      <c r="D223" s="289">
        <v>0</v>
      </c>
      <c r="E223" s="289">
        <v>0</v>
      </c>
      <c r="F223" s="289">
        <v>0</v>
      </c>
      <c r="G223" s="289">
        <v>0</v>
      </c>
      <c r="H223" s="279"/>
      <c r="I223" s="279"/>
      <c r="J223" s="279"/>
      <c r="K223" s="279"/>
    </row>
    <row r="224" spans="1:11" ht="14.1" customHeight="1" x14ac:dyDescent="0.25">
      <c r="A224" s="279"/>
      <c r="B224" s="279"/>
      <c r="C224" s="292" t="s">
        <v>60</v>
      </c>
      <c r="D224" s="289">
        <v>0</v>
      </c>
      <c r="E224" s="289">
        <v>0</v>
      </c>
      <c r="F224" s="289">
        <v>0</v>
      </c>
      <c r="G224" s="289">
        <v>0</v>
      </c>
      <c r="H224" s="279"/>
      <c r="I224" s="279"/>
      <c r="J224" s="279"/>
      <c r="K224" s="279"/>
    </row>
    <row r="225" spans="1:11" ht="14.1" customHeight="1" x14ac:dyDescent="0.25">
      <c r="A225" s="279"/>
      <c r="B225" s="279"/>
      <c r="C225" s="292" t="s">
        <v>61</v>
      </c>
      <c r="D225" s="289">
        <v>0</v>
      </c>
      <c r="E225" s="289">
        <v>0</v>
      </c>
      <c r="F225" s="289">
        <v>0</v>
      </c>
      <c r="G225" s="289">
        <v>0</v>
      </c>
      <c r="H225" s="279"/>
      <c r="I225" s="279"/>
      <c r="J225" s="279"/>
      <c r="K225" s="279"/>
    </row>
    <row r="226" spans="1:11" ht="14.1" customHeight="1" x14ac:dyDescent="0.25">
      <c r="A226" s="279"/>
      <c r="B226" s="279"/>
      <c r="C226" s="292" t="s">
        <v>68</v>
      </c>
      <c r="D226" s="289">
        <v>0</v>
      </c>
      <c r="E226" s="289">
        <v>0</v>
      </c>
      <c r="F226" s="289">
        <v>0</v>
      </c>
      <c r="G226" s="289">
        <v>0</v>
      </c>
      <c r="H226" s="279"/>
      <c r="I226" s="279"/>
      <c r="J226" s="279"/>
      <c r="K226" s="279"/>
    </row>
    <row r="227" spans="1:11" ht="14.1" customHeight="1" x14ac:dyDescent="0.25">
      <c r="A227" s="279"/>
      <c r="B227" s="279"/>
      <c r="C227" s="292" t="s">
        <v>60</v>
      </c>
      <c r="D227" s="289">
        <v>0</v>
      </c>
      <c r="E227" s="289">
        <v>0</v>
      </c>
      <c r="F227" s="289">
        <v>0</v>
      </c>
      <c r="G227" s="289">
        <v>0</v>
      </c>
      <c r="H227" s="279"/>
      <c r="I227" s="279"/>
      <c r="J227" s="279"/>
      <c r="K227" s="279"/>
    </row>
    <row r="228" spans="1:11" ht="14.1" customHeight="1" x14ac:dyDescent="0.25">
      <c r="A228" s="279"/>
      <c r="B228" s="279"/>
      <c r="C228" s="292" t="s">
        <v>69</v>
      </c>
      <c r="D228" s="289">
        <v>0</v>
      </c>
      <c r="E228" s="289">
        <v>0</v>
      </c>
      <c r="F228" s="289">
        <v>0</v>
      </c>
      <c r="G228" s="289">
        <v>0</v>
      </c>
      <c r="H228" s="279"/>
      <c r="I228" s="279"/>
      <c r="J228" s="279"/>
      <c r="K228" s="279"/>
    </row>
    <row r="229" spans="1:11" ht="14.1" customHeight="1" x14ac:dyDescent="0.25">
      <c r="A229" s="279"/>
      <c r="B229" s="279"/>
      <c r="C229" s="292" t="s">
        <v>70</v>
      </c>
      <c r="D229" s="289">
        <v>0</v>
      </c>
      <c r="E229" s="289">
        <v>0</v>
      </c>
      <c r="F229" s="289">
        <v>0</v>
      </c>
      <c r="G229" s="289">
        <v>0</v>
      </c>
      <c r="H229" s="279"/>
      <c r="I229" s="279"/>
      <c r="J229" s="279"/>
      <c r="K229" s="279"/>
    </row>
    <row r="230" spans="1:11" ht="14.1" customHeight="1" x14ac:dyDescent="0.25">
      <c r="A230" s="279"/>
      <c r="B230" s="279"/>
      <c r="C230" s="292" t="s">
        <v>71</v>
      </c>
      <c r="D230" s="289">
        <v>0</v>
      </c>
      <c r="E230" s="289">
        <v>0</v>
      </c>
      <c r="F230" s="289">
        <v>0</v>
      </c>
      <c r="G230" s="289">
        <v>0</v>
      </c>
      <c r="H230" s="279"/>
      <c r="I230" s="279"/>
      <c r="J230" s="279"/>
      <c r="K230" s="279"/>
    </row>
    <row r="231" spans="1:11" ht="14.1" customHeight="1" x14ac:dyDescent="0.25">
      <c r="A231" s="279"/>
      <c r="B231" s="279"/>
      <c r="C231" s="292" t="s">
        <v>72</v>
      </c>
      <c r="D231" s="289">
        <v>0</v>
      </c>
      <c r="E231" s="289">
        <v>0</v>
      </c>
      <c r="F231" s="289">
        <v>0</v>
      </c>
      <c r="G231" s="289">
        <v>0</v>
      </c>
      <c r="H231" s="279"/>
      <c r="I231" s="279"/>
      <c r="J231" s="279"/>
      <c r="K231" s="279"/>
    </row>
    <row r="232" spans="1:11" ht="14.1" customHeight="1" x14ac:dyDescent="0.25">
      <c r="A232" s="279"/>
      <c r="B232" s="279"/>
      <c r="C232" s="292" t="s">
        <v>73</v>
      </c>
      <c r="D232" s="289">
        <v>0</v>
      </c>
      <c r="E232" s="289">
        <v>5000000</v>
      </c>
      <c r="F232" s="289">
        <v>0</v>
      </c>
      <c r="G232" s="289">
        <v>0</v>
      </c>
      <c r="H232" s="279"/>
      <c r="I232" s="279"/>
      <c r="J232" s="279"/>
      <c r="K232" s="279"/>
    </row>
    <row r="233" spans="1:11" ht="14.1" customHeight="1" x14ac:dyDescent="0.25">
      <c r="A233" s="279"/>
      <c r="B233" s="279"/>
      <c r="C233" s="292" t="s">
        <v>60</v>
      </c>
      <c r="D233" s="289">
        <v>0</v>
      </c>
      <c r="E233" s="289">
        <v>5000000</v>
      </c>
      <c r="F233" s="289">
        <v>0</v>
      </c>
      <c r="G233" s="289">
        <v>0</v>
      </c>
      <c r="H233" s="279"/>
      <c r="I233" s="279"/>
      <c r="J233" s="279"/>
      <c r="K233" s="279"/>
    </row>
    <row r="234" spans="1:11" ht="14.1" customHeight="1" x14ac:dyDescent="0.25">
      <c r="A234" s="279"/>
      <c r="B234" s="279"/>
      <c r="C234" s="292" t="s">
        <v>69</v>
      </c>
      <c r="D234" s="289">
        <v>0</v>
      </c>
      <c r="E234" s="289">
        <v>0</v>
      </c>
      <c r="F234" s="289">
        <v>0</v>
      </c>
      <c r="G234" s="289">
        <v>0</v>
      </c>
      <c r="H234" s="279"/>
      <c r="I234" s="279"/>
      <c r="J234" s="279"/>
      <c r="K234" s="279"/>
    </row>
    <row r="235" spans="1:11" ht="14.1" customHeight="1" x14ac:dyDescent="0.25">
      <c r="A235" s="279"/>
      <c r="B235" s="279"/>
      <c r="C235" s="292" t="s">
        <v>70</v>
      </c>
      <c r="D235" s="289">
        <v>0</v>
      </c>
      <c r="E235" s="289">
        <v>0</v>
      </c>
      <c r="F235" s="289">
        <v>0</v>
      </c>
      <c r="G235" s="289">
        <v>0</v>
      </c>
      <c r="H235" s="279"/>
      <c r="I235" s="279"/>
      <c r="J235" s="279"/>
      <c r="K235" s="279"/>
    </row>
    <row r="236" spans="1:11" ht="14.1" customHeight="1" x14ac:dyDescent="0.25">
      <c r="A236" s="279"/>
      <c r="B236" s="279"/>
      <c r="C236" s="292" t="s">
        <v>71</v>
      </c>
      <c r="D236" s="289">
        <v>0</v>
      </c>
      <c r="E236" s="289">
        <v>0</v>
      </c>
      <c r="F236" s="289">
        <v>0</v>
      </c>
      <c r="G236" s="289">
        <v>0</v>
      </c>
      <c r="H236" s="279"/>
      <c r="I236" s="279"/>
      <c r="J236" s="279"/>
      <c r="K236" s="279"/>
    </row>
    <row r="237" spans="1:11" ht="14.1" customHeight="1" x14ac:dyDescent="0.25">
      <c r="A237" s="279"/>
      <c r="B237" s="279"/>
      <c r="C237" s="292" t="s">
        <v>72</v>
      </c>
      <c r="D237" s="289">
        <v>0</v>
      </c>
      <c r="E237" s="289">
        <v>0</v>
      </c>
      <c r="F237" s="289">
        <v>0</v>
      </c>
      <c r="G237" s="289">
        <v>0</v>
      </c>
      <c r="H237" s="279"/>
      <c r="I237" s="279"/>
      <c r="J237" s="279"/>
      <c r="K237" s="279"/>
    </row>
    <row r="238" spans="1:11" ht="14.1" customHeight="1" x14ac:dyDescent="0.25">
      <c r="A238" s="279"/>
      <c r="B238" s="279"/>
      <c r="C238" s="292" t="s">
        <v>74</v>
      </c>
      <c r="D238" s="289">
        <v>0</v>
      </c>
      <c r="E238" s="289">
        <v>0</v>
      </c>
      <c r="F238" s="289">
        <v>0</v>
      </c>
      <c r="G238" s="289">
        <v>0</v>
      </c>
      <c r="H238" s="279"/>
      <c r="I238" s="279"/>
      <c r="J238" s="279"/>
      <c r="K238" s="279"/>
    </row>
    <row r="239" spans="1:11" ht="14.1" customHeight="1" x14ac:dyDescent="0.25">
      <c r="A239" s="279"/>
      <c r="B239" s="279"/>
      <c r="C239" s="292" t="s">
        <v>60</v>
      </c>
      <c r="D239" s="289">
        <v>0</v>
      </c>
      <c r="E239" s="289">
        <v>0</v>
      </c>
      <c r="F239" s="289">
        <v>0</v>
      </c>
      <c r="G239" s="289">
        <v>0</v>
      </c>
      <c r="H239" s="279"/>
      <c r="I239" s="279"/>
      <c r="J239" s="279"/>
      <c r="K239" s="279"/>
    </row>
    <row r="240" spans="1:11" ht="14.1" customHeight="1" x14ac:dyDescent="0.25">
      <c r="A240" s="279"/>
      <c r="B240" s="279"/>
      <c r="C240" s="292" t="s">
        <v>69</v>
      </c>
      <c r="D240" s="289">
        <v>0</v>
      </c>
      <c r="E240" s="289">
        <v>0</v>
      </c>
      <c r="F240" s="289">
        <v>0</v>
      </c>
      <c r="G240" s="289">
        <v>0</v>
      </c>
      <c r="H240" s="279"/>
      <c r="I240" s="279"/>
      <c r="J240" s="279"/>
      <c r="K240" s="279"/>
    </row>
    <row r="241" spans="1:11" ht="14.1" customHeight="1" x14ac:dyDescent="0.25">
      <c r="A241" s="279"/>
      <c r="B241" s="279"/>
      <c r="C241" s="292" t="s">
        <v>70</v>
      </c>
      <c r="D241" s="289">
        <v>0</v>
      </c>
      <c r="E241" s="289">
        <v>0</v>
      </c>
      <c r="F241" s="289">
        <v>0</v>
      </c>
      <c r="G241" s="289">
        <v>0</v>
      </c>
      <c r="H241" s="279"/>
      <c r="I241" s="279"/>
      <c r="J241" s="279"/>
      <c r="K241" s="279"/>
    </row>
    <row r="242" spans="1:11" ht="14.1" customHeight="1" x14ac:dyDescent="0.25">
      <c r="A242" s="279"/>
      <c r="B242" s="279"/>
      <c r="C242" s="292" t="s">
        <v>71</v>
      </c>
      <c r="D242" s="289">
        <v>0</v>
      </c>
      <c r="E242" s="289">
        <v>0</v>
      </c>
      <c r="F242" s="289">
        <v>0</v>
      </c>
      <c r="G242" s="289">
        <v>0</v>
      </c>
      <c r="H242" s="279"/>
      <c r="I242" s="279"/>
      <c r="J242" s="279"/>
      <c r="K242" s="279"/>
    </row>
    <row r="243" spans="1:11" ht="14.1" customHeight="1" x14ac:dyDescent="0.25">
      <c r="A243" s="279"/>
      <c r="B243" s="279"/>
      <c r="C243" s="292" t="s">
        <v>72</v>
      </c>
      <c r="D243" s="289">
        <v>0</v>
      </c>
      <c r="E243" s="289">
        <v>0</v>
      </c>
      <c r="F243" s="289">
        <v>0</v>
      </c>
      <c r="G243" s="289">
        <v>0</v>
      </c>
      <c r="H243" s="279"/>
      <c r="I243" s="279"/>
      <c r="J243" s="279"/>
      <c r="K243" s="279"/>
    </row>
    <row r="244" spans="1:11" ht="14.1" customHeight="1" x14ac:dyDescent="0.25">
      <c r="A244" s="279"/>
      <c r="B244" s="279"/>
      <c r="C244" s="292" t="s">
        <v>75</v>
      </c>
      <c r="D244" s="289">
        <v>0</v>
      </c>
      <c r="E244" s="289">
        <v>0</v>
      </c>
      <c r="F244" s="289">
        <v>0</v>
      </c>
      <c r="G244" s="289">
        <v>0</v>
      </c>
      <c r="H244" s="279"/>
      <c r="I244" s="279"/>
      <c r="J244" s="279"/>
      <c r="K244" s="279"/>
    </row>
    <row r="245" spans="1:11" ht="14.1" customHeight="1" x14ac:dyDescent="0.25">
      <c r="A245" s="279"/>
      <c r="B245" s="279"/>
      <c r="C245" s="292" t="s">
        <v>76</v>
      </c>
      <c r="D245" s="289">
        <v>0</v>
      </c>
      <c r="E245" s="289">
        <v>0</v>
      </c>
      <c r="F245" s="289">
        <v>0</v>
      </c>
      <c r="G245" s="289">
        <v>0</v>
      </c>
      <c r="H245" s="279"/>
      <c r="I245" s="279"/>
      <c r="J245" s="279"/>
      <c r="K245" s="279"/>
    </row>
    <row r="246" spans="1:11" ht="14.1" customHeight="1" x14ac:dyDescent="0.25">
      <c r="A246" s="279"/>
      <c r="B246" s="279"/>
      <c r="C246" s="290" t="s">
        <v>77</v>
      </c>
      <c r="D246" s="289">
        <v>0</v>
      </c>
      <c r="E246" s="289">
        <v>5000000</v>
      </c>
      <c r="F246" s="289">
        <v>0</v>
      </c>
      <c r="G246" s="289">
        <v>0</v>
      </c>
      <c r="H246" s="279"/>
      <c r="I246" s="279"/>
      <c r="J246" s="279"/>
      <c r="K246" s="279"/>
    </row>
    <row r="247" spans="1:11" ht="14.1" customHeight="1" x14ac:dyDescent="0.25">
      <c r="A247" s="279"/>
      <c r="B247" s="279"/>
      <c r="C247" s="297" t="s">
        <v>1086</v>
      </c>
      <c r="D247" s="1293" t="s">
        <v>1085</v>
      </c>
      <c r="E247" s="1294"/>
      <c r="F247" s="1294"/>
      <c r="G247" s="1294"/>
      <c r="H247" s="279"/>
      <c r="I247" s="279"/>
      <c r="J247" s="279"/>
      <c r="K247" s="279"/>
    </row>
    <row r="248" spans="1:11" ht="18" customHeight="1" x14ac:dyDescent="0.25">
      <c r="A248" s="279"/>
      <c r="B248" s="279"/>
      <c r="C248" s="296" t="s">
        <v>33</v>
      </c>
      <c r="D248" s="1295" t="s">
        <v>1084</v>
      </c>
      <c r="E248" s="1296"/>
      <c r="F248" s="1296"/>
      <c r="G248" s="1296"/>
      <c r="H248" s="279"/>
      <c r="I248" s="279"/>
      <c r="J248" s="279"/>
      <c r="K248" s="279"/>
    </row>
    <row r="249" spans="1:11" ht="18" customHeight="1" x14ac:dyDescent="0.25">
      <c r="A249" s="279"/>
      <c r="B249" s="279"/>
      <c r="C249" s="277" t="s">
        <v>35</v>
      </c>
      <c r="D249" s="1297" t="s">
        <v>1083</v>
      </c>
      <c r="E249" s="1298"/>
      <c r="F249" s="1298"/>
      <c r="G249" s="1298"/>
      <c r="H249" s="279"/>
      <c r="I249" s="279"/>
      <c r="J249" s="279"/>
      <c r="K249" s="279"/>
    </row>
    <row r="250" spans="1:11" ht="18" customHeight="1" x14ac:dyDescent="0.25">
      <c r="A250" s="279"/>
      <c r="B250" s="279"/>
      <c r="C250" s="277" t="s">
        <v>37</v>
      </c>
      <c r="D250" s="1297" t="s">
        <v>83</v>
      </c>
      <c r="E250" s="1298"/>
      <c r="F250" s="1298"/>
      <c r="G250" s="1298"/>
      <c r="H250" s="279"/>
      <c r="I250" s="279"/>
      <c r="J250" s="279"/>
      <c r="K250" s="279"/>
    </row>
    <row r="251" spans="1:11" ht="15" customHeight="1" x14ac:dyDescent="0.25">
      <c r="A251" s="279"/>
      <c r="B251" s="279"/>
      <c r="C251" s="294"/>
      <c r="D251" s="269">
        <v>2025</v>
      </c>
      <c r="E251" s="269">
        <v>2026</v>
      </c>
      <c r="F251" s="269">
        <v>2027</v>
      </c>
      <c r="G251" s="269">
        <v>2028</v>
      </c>
      <c r="H251" s="279"/>
      <c r="I251" s="279"/>
      <c r="J251" s="279"/>
      <c r="K251" s="279"/>
    </row>
    <row r="252" spans="1:11" ht="15" customHeight="1" x14ac:dyDescent="0.25">
      <c r="A252" s="279"/>
      <c r="B252" s="279"/>
      <c r="C252" s="293"/>
      <c r="D252" s="266" t="s">
        <v>17</v>
      </c>
      <c r="E252" s="266" t="s">
        <v>18</v>
      </c>
      <c r="F252" s="266" t="s">
        <v>18</v>
      </c>
      <c r="G252" s="266" t="s">
        <v>18</v>
      </c>
      <c r="H252" s="279"/>
      <c r="I252" s="279"/>
      <c r="J252" s="279"/>
      <c r="K252" s="279"/>
    </row>
    <row r="253" spans="1:11" ht="14.1" customHeight="1" x14ac:dyDescent="0.25">
      <c r="A253" s="279"/>
      <c r="B253" s="279"/>
      <c r="C253" s="284" t="s">
        <v>39</v>
      </c>
      <c r="D253" s="295" t="s">
        <v>40</v>
      </c>
      <c r="E253" s="295" t="s">
        <v>151</v>
      </c>
      <c r="F253" s="295" t="s">
        <v>46</v>
      </c>
      <c r="G253" s="295" t="s">
        <v>46</v>
      </c>
      <c r="H253" s="279"/>
      <c r="I253" s="279"/>
      <c r="J253" s="279"/>
      <c r="K253" s="279"/>
    </row>
    <row r="254" spans="1:11" ht="14.1" customHeight="1" x14ac:dyDescent="0.25">
      <c r="A254" s="279"/>
      <c r="B254" s="279"/>
      <c r="C254" s="284" t="s">
        <v>41</v>
      </c>
      <c r="D254" s="295" t="s">
        <v>1082</v>
      </c>
      <c r="E254" s="295" t="s">
        <v>1002</v>
      </c>
      <c r="F254" s="295" t="s">
        <v>46</v>
      </c>
      <c r="G254" s="295" t="s">
        <v>46</v>
      </c>
      <c r="H254" s="279"/>
      <c r="I254" s="279"/>
      <c r="J254" s="279"/>
      <c r="K254" s="279"/>
    </row>
    <row r="255" spans="1:11" ht="14.1" customHeight="1" x14ac:dyDescent="0.25">
      <c r="A255" s="279"/>
      <c r="B255" s="279"/>
      <c r="C255" s="284" t="s">
        <v>45</v>
      </c>
      <c r="D255" s="295" t="s">
        <v>46</v>
      </c>
      <c r="E255" s="295" t="s">
        <v>1002</v>
      </c>
      <c r="F255" s="295" t="s">
        <v>46</v>
      </c>
      <c r="G255" s="295" t="s">
        <v>46</v>
      </c>
      <c r="H255" s="279"/>
      <c r="I255" s="279"/>
      <c r="J255" s="279"/>
      <c r="K255" s="279"/>
    </row>
    <row r="256" spans="1:11" ht="14.1" customHeight="1" x14ac:dyDescent="0.25">
      <c r="A256" s="279"/>
      <c r="B256" s="279"/>
      <c r="C256" s="284" t="s">
        <v>50</v>
      </c>
      <c r="D256" s="295" t="s">
        <v>40</v>
      </c>
      <c r="E256" s="295" t="s">
        <v>40</v>
      </c>
      <c r="F256" s="295" t="s">
        <v>137</v>
      </c>
      <c r="G256" s="295" t="s">
        <v>40</v>
      </c>
      <c r="H256" s="279"/>
      <c r="I256" s="279"/>
      <c r="J256" s="279"/>
      <c r="K256" s="279"/>
    </row>
    <row r="257" spans="1:11" ht="14.1" customHeight="1" x14ac:dyDescent="0.25">
      <c r="A257" s="279"/>
      <c r="B257" s="279"/>
      <c r="C257" s="284" t="s">
        <v>52</v>
      </c>
      <c r="D257" s="295" t="s">
        <v>40</v>
      </c>
      <c r="E257" s="295" t="s">
        <v>297</v>
      </c>
      <c r="F257" s="295" t="s">
        <v>137</v>
      </c>
      <c r="G257" s="295" t="s">
        <v>40</v>
      </c>
      <c r="H257" s="279"/>
      <c r="I257" s="279"/>
      <c r="J257" s="279"/>
      <c r="K257" s="279"/>
    </row>
    <row r="258" spans="1:11" ht="14.1" customHeight="1" x14ac:dyDescent="0.25">
      <c r="A258" s="279"/>
      <c r="B258" s="279"/>
      <c r="C258" s="284" t="s">
        <v>55</v>
      </c>
      <c r="D258" s="295" t="s">
        <v>40</v>
      </c>
      <c r="E258" s="295" t="s">
        <v>40</v>
      </c>
      <c r="F258" s="295" t="s">
        <v>137</v>
      </c>
      <c r="G258" s="295" t="s">
        <v>40</v>
      </c>
      <c r="H258" s="279"/>
      <c r="I258" s="279"/>
      <c r="J258" s="279"/>
      <c r="K258" s="279"/>
    </row>
    <row r="259" spans="1:11" ht="14.1" customHeight="1" x14ac:dyDescent="0.25">
      <c r="A259" s="279"/>
      <c r="B259" s="279"/>
      <c r="C259" s="1307" t="s">
        <v>58</v>
      </c>
      <c r="D259" s="1308"/>
      <c r="E259" s="1308"/>
      <c r="F259" s="1308"/>
      <c r="G259" s="1308"/>
      <c r="H259" s="279"/>
      <c r="I259" s="279"/>
      <c r="J259" s="279"/>
      <c r="K259" s="279"/>
    </row>
    <row r="260" spans="1:11" ht="14.1" customHeight="1" x14ac:dyDescent="0.25">
      <c r="A260" s="279"/>
      <c r="B260" s="279"/>
      <c r="C260" s="294"/>
      <c r="D260" s="269">
        <v>2025</v>
      </c>
      <c r="E260" s="269">
        <v>2026</v>
      </c>
      <c r="F260" s="269">
        <v>2027</v>
      </c>
      <c r="G260" s="269">
        <v>2028</v>
      </c>
      <c r="H260" s="279"/>
      <c r="I260" s="279"/>
      <c r="J260" s="279"/>
      <c r="K260" s="279"/>
    </row>
    <row r="261" spans="1:11" ht="14.1" customHeight="1" x14ac:dyDescent="0.25">
      <c r="A261" s="279"/>
      <c r="B261" s="279"/>
      <c r="C261" s="293"/>
      <c r="D261" s="266" t="s">
        <v>17</v>
      </c>
      <c r="E261" s="266" t="s">
        <v>18</v>
      </c>
      <c r="F261" s="266" t="s">
        <v>18</v>
      </c>
      <c r="G261" s="266" t="s">
        <v>18</v>
      </c>
      <c r="H261" s="279"/>
      <c r="I261" s="279"/>
      <c r="J261" s="279"/>
      <c r="K261" s="279"/>
    </row>
    <row r="262" spans="1:11" ht="14.1" customHeight="1" x14ac:dyDescent="0.25">
      <c r="A262" s="279"/>
      <c r="B262" s="279"/>
      <c r="C262" s="292" t="s">
        <v>59</v>
      </c>
      <c r="D262" s="289">
        <v>0</v>
      </c>
      <c r="E262" s="289">
        <v>0</v>
      </c>
      <c r="F262" s="289">
        <v>0</v>
      </c>
      <c r="G262" s="289">
        <v>0</v>
      </c>
      <c r="H262" s="279"/>
      <c r="I262" s="279"/>
      <c r="J262" s="279"/>
      <c r="K262" s="279"/>
    </row>
    <row r="263" spans="1:11" ht="14.1" customHeight="1" x14ac:dyDescent="0.25">
      <c r="A263" s="279"/>
      <c r="B263" s="279"/>
      <c r="C263" s="292" t="s">
        <v>60</v>
      </c>
      <c r="D263" s="289">
        <v>0</v>
      </c>
      <c r="E263" s="289">
        <v>0</v>
      </c>
      <c r="F263" s="289">
        <v>0</v>
      </c>
      <c r="G263" s="289">
        <v>0</v>
      </c>
      <c r="H263" s="279"/>
      <c r="I263" s="279"/>
      <c r="J263" s="279"/>
      <c r="K263" s="279"/>
    </row>
    <row r="264" spans="1:11" ht="14.1" customHeight="1" x14ac:dyDescent="0.25">
      <c r="A264" s="279"/>
      <c r="B264" s="279"/>
      <c r="C264" s="292" t="s">
        <v>61</v>
      </c>
      <c r="D264" s="289">
        <v>0</v>
      </c>
      <c r="E264" s="289">
        <v>0</v>
      </c>
      <c r="F264" s="289">
        <v>0</v>
      </c>
      <c r="G264" s="289">
        <v>0</v>
      </c>
      <c r="H264" s="279"/>
      <c r="I264" s="279"/>
      <c r="J264" s="279"/>
      <c r="K264" s="279"/>
    </row>
    <row r="265" spans="1:11" ht="14.1" customHeight="1" x14ac:dyDescent="0.25">
      <c r="A265" s="279"/>
      <c r="B265" s="279"/>
      <c r="C265" s="292" t="s">
        <v>62</v>
      </c>
      <c r="D265" s="289">
        <v>0</v>
      </c>
      <c r="E265" s="289">
        <v>0</v>
      </c>
      <c r="F265" s="289">
        <v>0</v>
      </c>
      <c r="G265" s="289">
        <v>0</v>
      </c>
      <c r="H265" s="279"/>
      <c r="I265" s="279"/>
      <c r="J265" s="279"/>
      <c r="K265" s="279"/>
    </row>
    <row r="266" spans="1:11" ht="14.1" customHeight="1" x14ac:dyDescent="0.25">
      <c r="A266" s="279"/>
      <c r="B266" s="279"/>
      <c r="C266" s="292" t="s">
        <v>60</v>
      </c>
      <c r="D266" s="289">
        <v>0</v>
      </c>
      <c r="E266" s="289">
        <v>0</v>
      </c>
      <c r="F266" s="289">
        <v>0</v>
      </c>
      <c r="G266" s="289">
        <v>0</v>
      </c>
      <c r="H266" s="279"/>
      <c r="I266" s="279"/>
      <c r="J266" s="279"/>
      <c r="K266" s="279"/>
    </row>
    <row r="267" spans="1:11" ht="14.1" customHeight="1" x14ac:dyDescent="0.25">
      <c r="A267" s="279"/>
      <c r="B267" s="279"/>
      <c r="C267" s="292" t="s">
        <v>61</v>
      </c>
      <c r="D267" s="289">
        <v>0</v>
      </c>
      <c r="E267" s="289">
        <v>0</v>
      </c>
      <c r="F267" s="289">
        <v>0</v>
      </c>
      <c r="G267" s="289">
        <v>0</v>
      </c>
      <c r="H267" s="279"/>
      <c r="I267" s="279"/>
      <c r="J267" s="279"/>
      <c r="K267" s="279"/>
    </row>
    <row r="268" spans="1:11" ht="14.1" customHeight="1" x14ac:dyDescent="0.25">
      <c r="A268" s="279"/>
      <c r="B268" s="279"/>
      <c r="C268" s="292" t="s">
        <v>63</v>
      </c>
      <c r="D268" s="289">
        <v>0</v>
      </c>
      <c r="E268" s="289">
        <v>0</v>
      </c>
      <c r="F268" s="289">
        <v>0</v>
      </c>
      <c r="G268" s="289">
        <v>0</v>
      </c>
      <c r="H268" s="279"/>
      <c r="I268" s="279"/>
      <c r="J268" s="279"/>
      <c r="K268" s="279"/>
    </row>
    <row r="269" spans="1:11" ht="14.1" customHeight="1" x14ac:dyDescent="0.25">
      <c r="A269" s="279"/>
      <c r="B269" s="279"/>
      <c r="C269" s="292" t="s">
        <v>60</v>
      </c>
      <c r="D269" s="289">
        <v>0</v>
      </c>
      <c r="E269" s="289">
        <v>0</v>
      </c>
      <c r="F269" s="289">
        <v>0</v>
      </c>
      <c r="G269" s="289">
        <v>0</v>
      </c>
      <c r="H269" s="279"/>
      <c r="I269" s="279"/>
      <c r="J269" s="279"/>
      <c r="K269" s="279"/>
    </row>
    <row r="270" spans="1:11" ht="14.1" customHeight="1" x14ac:dyDescent="0.25">
      <c r="A270" s="279"/>
      <c r="B270" s="279"/>
      <c r="C270" s="292" t="s">
        <v>61</v>
      </c>
      <c r="D270" s="289">
        <v>0</v>
      </c>
      <c r="E270" s="289">
        <v>0</v>
      </c>
      <c r="F270" s="289">
        <v>0</v>
      </c>
      <c r="G270" s="289">
        <v>0</v>
      </c>
      <c r="H270" s="279"/>
      <c r="I270" s="279"/>
      <c r="J270" s="279"/>
      <c r="K270" s="279"/>
    </row>
    <row r="271" spans="1:11" ht="14.1" customHeight="1" x14ac:dyDescent="0.25">
      <c r="A271" s="279"/>
      <c r="B271" s="279"/>
      <c r="C271" s="292" t="s">
        <v>64</v>
      </c>
      <c r="D271" s="289">
        <v>0</v>
      </c>
      <c r="E271" s="289">
        <v>0</v>
      </c>
      <c r="F271" s="289">
        <v>0</v>
      </c>
      <c r="G271" s="289">
        <v>0</v>
      </c>
      <c r="H271" s="279"/>
      <c r="I271" s="279"/>
      <c r="J271" s="279"/>
      <c r="K271" s="279"/>
    </row>
    <row r="272" spans="1:11" ht="14.1" customHeight="1" x14ac:dyDescent="0.25">
      <c r="A272" s="279"/>
      <c r="B272" s="279"/>
      <c r="C272" s="292" t="s">
        <v>60</v>
      </c>
      <c r="D272" s="289">
        <v>0</v>
      </c>
      <c r="E272" s="289">
        <v>0</v>
      </c>
      <c r="F272" s="289">
        <v>0</v>
      </c>
      <c r="G272" s="289">
        <v>0</v>
      </c>
      <c r="H272" s="279"/>
      <c r="I272" s="279"/>
      <c r="J272" s="279"/>
      <c r="K272" s="279"/>
    </row>
    <row r="273" spans="1:11" ht="14.1" customHeight="1" x14ac:dyDescent="0.25">
      <c r="A273" s="279"/>
      <c r="B273" s="279"/>
      <c r="C273" s="292" t="s">
        <v>61</v>
      </c>
      <c r="D273" s="289">
        <v>0</v>
      </c>
      <c r="E273" s="289">
        <v>0</v>
      </c>
      <c r="F273" s="289">
        <v>0</v>
      </c>
      <c r="G273" s="289">
        <v>0</v>
      </c>
      <c r="H273" s="279"/>
      <c r="I273" s="279"/>
      <c r="J273" s="279"/>
      <c r="K273" s="279"/>
    </row>
    <row r="274" spans="1:11" ht="14.1" customHeight="1" x14ac:dyDescent="0.25">
      <c r="A274" s="279"/>
      <c r="B274" s="279"/>
      <c r="C274" s="292" t="s">
        <v>65</v>
      </c>
      <c r="D274" s="289">
        <v>0</v>
      </c>
      <c r="E274" s="289">
        <v>0</v>
      </c>
      <c r="F274" s="289">
        <v>0</v>
      </c>
      <c r="G274" s="289">
        <v>0</v>
      </c>
      <c r="H274" s="279"/>
      <c r="I274" s="279"/>
      <c r="J274" s="279"/>
      <c r="K274" s="279"/>
    </row>
    <row r="275" spans="1:11" ht="14.1" customHeight="1" x14ac:dyDescent="0.25">
      <c r="A275" s="279"/>
      <c r="B275" s="279"/>
      <c r="C275" s="292" t="s">
        <v>60</v>
      </c>
      <c r="D275" s="289">
        <v>0</v>
      </c>
      <c r="E275" s="289">
        <v>0</v>
      </c>
      <c r="F275" s="289">
        <v>0</v>
      </c>
      <c r="G275" s="289">
        <v>0</v>
      </c>
      <c r="H275" s="279"/>
      <c r="I275" s="279"/>
      <c r="J275" s="279"/>
      <c r="K275" s="279"/>
    </row>
    <row r="276" spans="1:11" ht="14.1" customHeight="1" x14ac:dyDescent="0.25">
      <c r="A276" s="279"/>
      <c r="B276" s="279"/>
      <c r="C276" s="292" t="s">
        <v>61</v>
      </c>
      <c r="D276" s="289">
        <v>0</v>
      </c>
      <c r="E276" s="289">
        <v>0</v>
      </c>
      <c r="F276" s="289">
        <v>0</v>
      </c>
      <c r="G276" s="289">
        <v>0</v>
      </c>
      <c r="H276" s="279"/>
      <c r="I276" s="279"/>
      <c r="J276" s="279"/>
      <c r="K276" s="279"/>
    </row>
    <row r="277" spans="1:11" ht="14.1" customHeight="1" x14ac:dyDescent="0.25">
      <c r="A277" s="279"/>
      <c r="B277" s="279"/>
      <c r="C277" s="292" t="s">
        <v>66</v>
      </c>
      <c r="D277" s="289">
        <v>0</v>
      </c>
      <c r="E277" s="289">
        <v>0</v>
      </c>
      <c r="F277" s="289">
        <v>0</v>
      </c>
      <c r="G277" s="289">
        <v>0</v>
      </c>
      <c r="H277" s="279"/>
      <c r="I277" s="279"/>
      <c r="J277" s="279"/>
      <c r="K277" s="279"/>
    </row>
    <row r="278" spans="1:11" ht="14.1" customHeight="1" x14ac:dyDescent="0.25">
      <c r="A278" s="279"/>
      <c r="B278" s="279"/>
      <c r="C278" s="292" t="s">
        <v>60</v>
      </c>
      <c r="D278" s="289">
        <v>0</v>
      </c>
      <c r="E278" s="289">
        <v>0</v>
      </c>
      <c r="F278" s="289">
        <v>0</v>
      </c>
      <c r="G278" s="289">
        <v>0</v>
      </c>
      <c r="H278" s="279"/>
      <c r="I278" s="279"/>
      <c r="J278" s="279"/>
      <c r="K278" s="279"/>
    </row>
    <row r="279" spans="1:11" ht="14.1" customHeight="1" x14ac:dyDescent="0.25">
      <c r="A279" s="279"/>
      <c r="B279" s="279"/>
      <c r="C279" s="292" t="s">
        <v>61</v>
      </c>
      <c r="D279" s="289">
        <v>0</v>
      </c>
      <c r="E279" s="289">
        <v>0</v>
      </c>
      <c r="F279" s="289">
        <v>0</v>
      </c>
      <c r="G279" s="289">
        <v>0</v>
      </c>
      <c r="H279" s="279"/>
      <c r="I279" s="279"/>
      <c r="J279" s="279"/>
      <c r="K279" s="279"/>
    </row>
    <row r="280" spans="1:11" ht="14.1" customHeight="1" x14ac:dyDescent="0.25">
      <c r="A280" s="279"/>
      <c r="B280" s="279"/>
      <c r="C280" s="292" t="s">
        <v>67</v>
      </c>
      <c r="D280" s="289">
        <v>0</v>
      </c>
      <c r="E280" s="289">
        <v>0</v>
      </c>
      <c r="F280" s="289">
        <v>0</v>
      </c>
      <c r="G280" s="289">
        <v>0</v>
      </c>
      <c r="H280" s="279"/>
      <c r="I280" s="279"/>
      <c r="J280" s="279"/>
      <c r="K280" s="279"/>
    </row>
    <row r="281" spans="1:11" ht="14.1" customHeight="1" x14ac:dyDescent="0.25">
      <c r="A281" s="279"/>
      <c r="B281" s="279"/>
      <c r="C281" s="292" t="s">
        <v>60</v>
      </c>
      <c r="D281" s="289">
        <v>0</v>
      </c>
      <c r="E281" s="289">
        <v>0</v>
      </c>
      <c r="F281" s="289">
        <v>0</v>
      </c>
      <c r="G281" s="289">
        <v>0</v>
      </c>
      <c r="H281" s="279"/>
      <c r="I281" s="279"/>
      <c r="J281" s="279"/>
      <c r="K281" s="279"/>
    </row>
    <row r="282" spans="1:11" ht="14.1" customHeight="1" x14ac:dyDescent="0.25">
      <c r="A282" s="279"/>
      <c r="B282" s="279"/>
      <c r="C282" s="292" t="s">
        <v>61</v>
      </c>
      <c r="D282" s="289">
        <v>0</v>
      </c>
      <c r="E282" s="289">
        <v>0</v>
      </c>
      <c r="F282" s="289">
        <v>0</v>
      </c>
      <c r="G282" s="289">
        <v>0</v>
      </c>
      <c r="H282" s="279"/>
      <c r="I282" s="279"/>
      <c r="J282" s="279"/>
      <c r="K282" s="279"/>
    </row>
    <row r="283" spans="1:11" ht="14.1" customHeight="1" x14ac:dyDescent="0.25">
      <c r="A283" s="279"/>
      <c r="B283" s="279"/>
      <c r="C283" s="292" t="s">
        <v>68</v>
      </c>
      <c r="D283" s="289">
        <v>0</v>
      </c>
      <c r="E283" s="289">
        <v>0</v>
      </c>
      <c r="F283" s="289">
        <v>0</v>
      </c>
      <c r="G283" s="289">
        <v>0</v>
      </c>
      <c r="H283" s="279"/>
      <c r="I283" s="279"/>
      <c r="J283" s="279"/>
      <c r="K283" s="279"/>
    </row>
    <row r="284" spans="1:11" ht="14.1" customHeight="1" x14ac:dyDescent="0.25">
      <c r="A284" s="279"/>
      <c r="B284" s="279"/>
      <c r="C284" s="292" t="s">
        <v>60</v>
      </c>
      <c r="D284" s="289">
        <v>0</v>
      </c>
      <c r="E284" s="289">
        <v>0</v>
      </c>
      <c r="F284" s="289">
        <v>0</v>
      </c>
      <c r="G284" s="289">
        <v>0</v>
      </c>
      <c r="H284" s="279"/>
      <c r="I284" s="279"/>
      <c r="J284" s="279"/>
      <c r="K284" s="279"/>
    </row>
    <row r="285" spans="1:11" ht="14.1" customHeight="1" x14ac:dyDescent="0.25">
      <c r="A285" s="279"/>
      <c r="B285" s="279"/>
      <c r="C285" s="292" t="s">
        <v>69</v>
      </c>
      <c r="D285" s="289">
        <v>0</v>
      </c>
      <c r="E285" s="289">
        <v>0</v>
      </c>
      <c r="F285" s="289">
        <v>0</v>
      </c>
      <c r="G285" s="289">
        <v>0</v>
      </c>
      <c r="H285" s="279"/>
      <c r="I285" s="279"/>
      <c r="J285" s="279"/>
      <c r="K285" s="279"/>
    </row>
    <row r="286" spans="1:11" ht="14.1" customHeight="1" x14ac:dyDescent="0.25">
      <c r="A286" s="279"/>
      <c r="B286" s="279"/>
      <c r="C286" s="292" t="s">
        <v>70</v>
      </c>
      <c r="D286" s="289">
        <v>0</v>
      </c>
      <c r="E286" s="289">
        <v>0</v>
      </c>
      <c r="F286" s="289">
        <v>0</v>
      </c>
      <c r="G286" s="289">
        <v>0</v>
      </c>
      <c r="H286" s="279"/>
      <c r="I286" s="279"/>
      <c r="J286" s="279"/>
      <c r="K286" s="279"/>
    </row>
    <row r="287" spans="1:11" ht="14.1" customHeight="1" x14ac:dyDescent="0.25">
      <c r="A287" s="279"/>
      <c r="B287" s="279"/>
      <c r="C287" s="292" t="s">
        <v>71</v>
      </c>
      <c r="D287" s="289">
        <v>0</v>
      </c>
      <c r="E287" s="289">
        <v>0</v>
      </c>
      <c r="F287" s="289">
        <v>0</v>
      </c>
      <c r="G287" s="289">
        <v>0</v>
      </c>
      <c r="H287" s="279"/>
      <c r="I287" s="279"/>
      <c r="J287" s="279"/>
      <c r="K287" s="279"/>
    </row>
    <row r="288" spans="1:11" ht="14.1" customHeight="1" x14ac:dyDescent="0.25">
      <c r="A288" s="279"/>
      <c r="B288" s="279"/>
      <c r="C288" s="292" t="s">
        <v>72</v>
      </c>
      <c r="D288" s="289">
        <v>0</v>
      </c>
      <c r="E288" s="289">
        <v>0</v>
      </c>
      <c r="F288" s="289">
        <v>0</v>
      </c>
      <c r="G288" s="289">
        <v>0</v>
      </c>
      <c r="H288" s="279"/>
      <c r="I288" s="279"/>
      <c r="J288" s="279"/>
      <c r="K288" s="279"/>
    </row>
    <row r="289" spans="1:11" ht="14.1" customHeight="1" x14ac:dyDescent="0.25">
      <c r="A289" s="279"/>
      <c r="B289" s="279"/>
      <c r="C289" s="292" t="s">
        <v>73</v>
      </c>
      <c r="D289" s="289">
        <v>0</v>
      </c>
      <c r="E289" s="289">
        <v>2000000</v>
      </c>
      <c r="F289" s="289">
        <v>0</v>
      </c>
      <c r="G289" s="289">
        <v>0</v>
      </c>
      <c r="H289" s="279"/>
      <c r="I289" s="279"/>
      <c r="J289" s="279"/>
      <c r="K289" s="279"/>
    </row>
    <row r="290" spans="1:11" ht="14.1" customHeight="1" x14ac:dyDescent="0.25">
      <c r="A290" s="279"/>
      <c r="B290" s="279"/>
      <c r="C290" s="292" t="s">
        <v>60</v>
      </c>
      <c r="D290" s="289">
        <v>0</v>
      </c>
      <c r="E290" s="289">
        <v>2000000</v>
      </c>
      <c r="F290" s="289">
        <v>0</v>
      </c>
      <c r="G290" s="289">
        <v>0</v>
      </c>
      <c r="H290" s="279"/>
      <c r="I290" s="279"/>
      <c r="J290" s="279"/>
      <c r="K290" s="279"/>
    </row>
    <row r="291" spans="1:11" ht="14.1" customHeight="1" x14ac:dyDescent="0.25">
      <c r="A291" s="279"/>
      <c r="B291" s="279"/>
      <c r="C291" s="292" t="s">
        <v>69</v>
      </c>
      <c r="D291" s="289">
        <v>0</v>
      </c>
      <c r="E291" s="289">
        <v>0</v>
      </c>
      <c r="F291" s="289">
        <v>0</v>
      </c>
      <c r="G291" s="289">
        <v>0</v>
      </c>
      <c r="H291" s="279"/>
      <c r="I291" s="279"/>
      <c r="J291" s="279"/>
      <c r="K291" s="279"/>
    </row>
    <row r="292" spans="1:11" ht="14.1" customHeight="1" x14ac:dyDescent="0.25">
      <c r="A292" s="279"/>
      <c r="B292" s="279"/>
      <c r="C292" s="292" t="s">
        <v>70</v>
      </c>
      <c r="D292" s="289">
        <v>0</v>
      </c>
      <c r="E292" s="289">
        <v>0</v>
      </c>
      <c r="F292" s="289">
        <v>0</v>
      </c>
      <c r="G292" s="289">
        <v>0</v>
      </c>
      <c r="H292" s="279"/>
      <c r="I292" s="279"/>
      <c r="J292" s="279"/>
      <c r="K292" s="279"/>
    </row>
    <row r="293" spans="1:11" ht="14.1" customHeight="1" x14ac:dyDescent="0.25">
      <c r="A293" s="279"/>
      <c r="B293" s="279"/>
      <c r="C293" s="292" t="s">
        <v>71</v>
      </c>
      <c r="D293" s="289">
        <v>0</v>
      </c>
      <c r="E293" s="289">
        <v>0</v>
      </c>
      <c r="F293" s="289">
        <v>0</v>
      </c>
      <c r="G293" s="289">
        <v>0</v>
      </c>
      <c r="H293" s="279"/>
      <c r="I293" s="279"/>
      <c r="J293" s="279"/>
      <c r="K293" s="279"/>
    </row>
    <row r="294" spans="1:11" ht="14.1" customHeight="1" x14ac:dyDescent="0.25">
      <c r="A294" s="279"/>
      <c r="B294" s="279"/>
      <c r="C294" s="292" t="s">
        <v>72</v>
      </c>
      <c r="D294" s="289">
        <v>0</v>
      </c>
      <c r="E294" s="289">
        <v>0</v>
      </c>
      <c r="F294" s="289">
        <v>0</v>
      </c>
      <c r="G294" s="289">
        <v>0</v>
      </c>
      <c r="H294" s="279"/>
      <c r="I294" s="279"/>
      <c r="J294" s="279"/>
      <c r="K294" s="279"/>
    </row>
    <row r="295" spans="1:11" ht="14.1" customHeight="1" x14ac:dyDescent="0.25">
      <c r="A295" s="279"/>
      <c r="B295" s="279"/>
      <c r="C295" s="292" t="s">
        <v>74</v>
      </c>
      <c r="D295" s="289">
        <v>0</v>
      </c>
      <c r="E295" s="289">
        <v>0</v>
      </c>
      <c r="F295" s="289">
        <v>0</v>
      </c>
      <c r="G295" s="289">
        <v>0</v>
      </c>
      <c r="H295" s="279"/>
      <c r="I295" s="279"/>
      <c r="J295" s="279"/>
      <c r="K295" s="279"/>
    </row>
    <row r="296" spans="1:11" ht="14.1" customHeight="1" x14ac:dyDescent="0.25">
      <c r="A296" s="279"/>
      <c r="B296" s="279"/>
      <c r="C296" s="292" t="s">
        <v>60</v>
      </c>
      <c r="D296" s="289">
        <v>0</v>
      </c>
      <c r="E296" s="289">
        <v>0</v>
      </c>
      <c r="F296" s="289">
        <v>0</v>
      </c>
      <c r="G296" s="289">
        <v>0</v>
      </c>
      <c r="H296" s="279"/>
      <c r="I296" s="279"/>
      <c r="J296" s="279"/>
      <c r="K296" s="279"/>
    </row>
    <row r="297" spans="1:11" ht="14.1" customHeight="1" x14ac:dyDescent="0.25">
      <c r="A297" s="279"/>
      <c r="B297" s="279"/>
      <c r="C297" s="292" t="s">
        <v>69</v>
      </c>
      <c r="D297" s="289">
        <v>0</v>
      </c>
      <c r="E297" s="289">
        <v>0</v>
      </c>
      <c r="F297" s="289">
        <v>0</v>
      </c>
      <c r="G297" s="289">
        <v>0</v>
      </c>
      <c r="H297" s="279"/>
      <c r="I297" s="279"/>
      <c r="J297" s="279"/>
      <c r="K297" s="279"/>
    </row>
    <row r="298" spans="1:11" ht="14.1" customHeight="1" x14ac:dyDescent="0.25">
      <c r="A298" s="279"/>
      <c r="B298" s="279"/>
      <c r="C298" s="292" t="s">
        <v>70</v>
      </c>
      <c r="D298" s="289">
        <v>0</v>
      </c>
      <c r="E298" s="289">
        <v>0</v>
      </c>
      <c r="F298" s="289">
        <v>0</v>
      </c>
      <c r="G298" s="289">
        <v>0</v>
      </c>
      <c r="H298" s="279"/>
      <c r="I298" s="279"/>
      <c r="J298" s="279"/>
      <c r="K298" s="279"/>
    </row>
    <row r="299" spans="1:11" ht="14.1" customHeight="1" x14ac:dyDescent="0.25">
      <c r="A299" s="279"/>
      <c r="B299" s="279"/>
      <c r="C299" s="292" t="s">
        <v>71</v>
      </c>
      <c r="D299" s="289">
        <v>0</v>
      </c>
      <c r="E299" s="289">
        <v>0</v>
      </c>
      <c r="F299" s="289">
        <v>0</v>
      </c>
      <c r="G299" s="289">
        <v>0</v>
      </c>
      <c r="H299" s="279"/>
      <c r="I299" s="279"/>
      <c r="J299" s="279"/>
      <c r="K299" s="279"/>
    </row>
    <row r="300" spans="1:11" ht="14.1" customHeight="1" x14ac:dyDescent="0.25">
      <c r="A300" s="279"/>
      <c r="B300" s="279"/>
      <c r="C300" s="292" t="s">
        <v>72</v>
      </c>
      <c r="D300" s="289">
        <v>0</v>
      </c>
      <c r="E300" s="289">
        <v>0</v>
      </c>
      <c r="F300" s="289">
        <v>0</v>
      </c>
      <c r="G300" s="289">
        <v>0</v>
      </c>
      <c r="H300" s="279"/>
      <c r="I300" s="279"/>
      <c r="J300" s="279"/>
      <c r="K300" s="279"/>
    </row>
    <row r="301" spans="1:11" ht="14.1" customHeight="1" x14ac:dyDescent="0.25">
      <c r="A301" s="279"/>
      <c r="B301" s="279"/>
      <c r="C301" s="292" t="s">
        <v>75</v>
      </c>
      <c r="D301" s="289">
        <v>0</v>
      </c>
      <c r="E301" s="289">
        <v>0</v>
      </c>
      <c r="F301" s="289">
        <v>0</v>
      </c>
      <c r="G301" s="289">
        <v>0</v>
      </c>
      <c r="H301" s="279"/>
      <c r="I301" s="279"/>
      <c r="J301" s="279"/>
      <c r="K301" s="279"/>
    </row>
    <row r="302" spans="1:11" ht="14.1" customHeight="1" x14ac:dyDescent="0.25">
      <c r="A302" s="279"/>
      <c r="B302" s="279"/>
      <c r="C302" s="292" t="s">
        <v>76</v>
      </c>
      <c r="D302" s="289">
        <v>0</v>
      </c>
      <c r="E302" s="289">
        <v>0</v>
      </c>
      <c r="F302" s="289">
        <v>0</v>
      </c>
      <c r="G302" s="289">
        <v>0</v>
      </c>
      <c r="H302" s="279"/>
      <c r="I302" s="279"/>
      <c r="J302" s="279"/>
      <c r="K302" s="279"/>
    </row>
    <row r="303" spans="1:11" ht="14.1" customHeight="1" x14ac:dyDescent="0.25">
      <c r="A303" s="279"/>
      <c r="B303" s="279"/>
      <c r="C303" s="290" t="s">
        <v>77</v>
      </c>
      <c r="D303" s="289">
        <v>0</v>
      </c>
      <c r="E303" s="289">
        <v>2000000</v>
      </c>
      <c r="F303" s="289">
        <v>0</v>
      </c>
      <c r="G303" s="289">
        <v>0</v>
      </c>
      <c r="H303" s="279"/>
      <c r="I303" s="279"/>
      <c r="J303" s="279"/>
      <c r="K303" s="279"/>
    </row>
    <row r="304" spans="1:11" ht="15" customHeight="1" x14ac:dyDescent="0.25">
      <c r="A304" s="279"/>
      <c r="B304" s="279"/>
      <c r="C304" s="288" t="s">
        <v>40</v>
      </c>
      <c r="D304" s="287" t="s">
        <v>40</v>
      </c>
      <c r="E304" s="287" t="s">
        <v>40</v>
      </c>
      <c r="F304" s="287" t="s">
        <v>40</v>
      </c>
      <c r="G304" s="287" t="s">
        <v>40</v>
      </c>
      <c r="H304" s="279"/>
      <c r="I304" s="279"/>
      <c r="J304" s="279"/>
      <c r="K304" s="279"/>
    </row>
    <row r="305" spans="1:11" ht="15" customHeight="1" x14ac:dyDescent="0.25">
      <c r="A305" s="279"/>
      <c r="B305" s="279"/>
      <c r="C305" s="286" t="s">
        <v>188</v>
      </c>
      <c r="D305" s="256">
        <v>0</v>
      </c>
      <c r="E305" s="256">
        <v>684000000</v>
      </c>
      <c r="F305" s="256">
        <v>674000000</v>
      </c>
      <c r="G305" s="256">
        <v>676000000</v>
      </c>
      <c r="H305" s="279"/>
      <c r="I305" s="279"/>
      <c r="J305" s="279"/>
      <c r="K305" s="279"/>
    </row>
    <row r="306" spans="1:11" ht="15" customHeight="1" x14ac:dyDescent="0.25">
      <c r="A306" s="279"/>
      <c r="B306" s="279"/>
      <c r="C306" s="284" t="s">
        <v>59</v>
      </c>
      <c r="D306" s="283">
        <v>0</v>
      </c>
      <c r="E306" s="283">
        <v>531300000</v>
      </c>
      <c r="F306" s="283">
        <v>531300000</v>
      </c>
      <c r="G306" s="283">
        <v>531300000</v>
      </c>
      <c r="H306" s="279"/>
      <c r="I306" s="279"/>
      <c r="J306" s="279"/>
      <c r="K306" s="279"/>
    </row>
    <row r="307" spans="1:11" ht="15" customHeight="1" x14ac:dyDescent="0.25">
      <c r="A307" s="279"/>
      <c r="B307" s="279"/>
      <c r="C307" s="284" t="s">
        <v>60</v>
      </c>
      <c r="D307" s="283">
        <v>0</v>
      </c>
      <c r="E307" s="283">
        <v>531300000</v>
      </c>
      <c r="F307" s="283">
        <v>531300000</v>
      </c>
      <c r="G307" s="283">
        <v>531300000</v>
      </c>
      <c r="H307" s="279"/>
      <c r="I307" s="279"/>
      <c r="J307" s="279"/>
      <c r="K307" s="279"/>
    </row>
    <row r="308" spans="1:11" ht="15" customHeight="1" x14ac:dyDescent="0.25">
      <c r="A308" s="279"/>
      <c r="B308" s="279"/>
      <c r="C308" s="284" t="s">
        <v>61</v>
      </c>
      <c r="D308" s="283">
        <v>0</v>
      </c>
      <c r="E308" s="283">
        <v>0</v>
      </c>
      <c r="F308" s="283">
        <v>0</v>
      </c>
      <c r="G308" s="283">
        <v>0</v>
      </c>
      <c r="H308" s="279"/>
      <c r="I308" s="279"/>
      <c r="J308" s="279"/>
      <c r="K308" s="279"/>
    </row>
    <row r="309" spans="1:11" ht="15" customHeight="1" x14ac:dyDescent="0.25">
      <c r="A309" s="279"/>
      <c r="B309" s="279"/>
      <c r="C309" s="284" t="s">
        <v>62</v>
      </c>
      <c r="D309" s="283">
        <v>0</v>
      </c>
      <c r="E309" s="283">
        <v>66800000</v>
      </c>
      <c r="F309" s="283">
        <v>66800000</v>
      </c>
      <c r="G309" s="283">
        <v>66800000</v>
      </c>
      <c r="H309" s="279"/>
      <c r="I309" s="279"/>
      <c r="J309" s="279"/>
      <c r="K309" s="279"/>
    </row>
    <row r="310" spans="1:11" ht="15" customHeight="1" x14ac:dyDescent="0.25">
      <c r="A310" s="279"/>
      <c r="B310" s="279"/>
      <c r="C310" s="284" t="s">
        <v>60</v>
      </c>
      <c r="D310" s="283">
        <v>0</v>
      </c>
      <c r="E310" s="283">
        <v>66800000</v>
      </c>
      <c r="F310" s="283">
        <v>66800000</v>
      </c>
      <c r="G310" s="283">
        <v>66800000</v>
      </c>
      <c r="H310" s="279"/>
      <c r="I310" s="279"/>
      <c r="J310" s="279"/>
      <c r="K310" s="279"/>
    </row>
    <row r="311" spans="1:11" ht="15" customHeight="1" x14ac:dyDescent="0.25">
      <c r="A311" s="279"/>
      <c r="B311" s="279"/>
      <c r="C311" s="284" t="s">
        <v>61</v>
      </c>
      <c r="D311" s="283">
        <v>0</v>
      </c>
      <c r="E311" s="283">
        <v>0</v>
      </c>
      <c r="F311" s="283">
        <v>0</v>
      </c>
      <c r="G311" s="283">
        <v>0</v>
      </c>
      <c r="H311" s="279"/>
      <c r="I311" s="279"/>
      <c r="J311" s="279"/>
      <c r="K311" s="279"/>
    </row>
    <row r="312" spans="1:11" ht="15" customHeight="1" x14ac:dyDescent="0.25">
      <c r="A312" s="279"/>
      <c r="B312" s="279"/>
      <c r="C312" s="284" t="s">
        <v>63</v>
      </c>
      <c r="D312" s="283">
        <v>0</v>
      </c>
      <c r="E312" s="283">
        <v>70900000</v>
      </c>
      <c r="F312" s="283">
        <v>70900000</v>
      </c>
      <c r="G312" s="283">
        <v>72900000</v>
      </c>
      <c r="H312" s="279"/>
      <c r="I312" s="279"/>
      <c r="J312" s="279"/>
      <c r="K312" s="279"/>
    </row>
    <row r="313" spans="1:11" ht="15" customHeight="1" x14ac:dyDescent="0.25">
      <c r="A313" s="279"/>
      <c r="B313" s="279"/>
      <c r="C313" s="284" t="s">
        <v>60</v>
      </c>
      <c r="D313" s="283">
        <v>0</v>
      </c>
      <c r="E313" s="283">
        <v>70900000</v>
      </c>
      <c r="F313" s="283">
        <v>70900000</v>
      </c>
      <c r="G313" s="283">
        <v>72900000</v>
      </c>
      <c r="H313" s="279"/>
      <c r="I313" s="279"/>
      <c r="J313" s="279"/>
      <c r="K313" s="279"/>
    </row>
    <row r="314" spans="1:11" ht="15" customHeight="1" x14ac:dyDescent="0.25">
      <c r="A314" s="279"/>
      <c r="B314" s="279"/>
      <c r="C314" s="284" t="s">
        <v>61</v>
      </c>
      <c r="D314" s="283">
        <v>0</v>
      </c>
      <c r="E314" s="283">
        <v>0</v>
      </c>
      <c r="F314" s="283">
        <v>0</v>
      </c>
      <c r="G314" s="283">
        <v>0</v>
      </c>
      <c r="H314" s="279"/>
      <c r="I314" s="279"/>
      <c r="J314" s="279"/>
      <c r="K314" s="279"/>
    </row>
    <row r="315" spans="1:11" ht="15" customHeight="1" x14ac:dyDescent="0.25">
      <c r="A315" s="279"/>
      <c r="B315" s="279"/>
      <c r="C315" s="284" t="s">
        <v>64</v>
      </c>
      <c r="D315" s="283">
        <v>0</v>
      </c>
      <c r="E315" s="283">
        <v>0</v>
      </c>
      <c r="F315" s="283">
        <v>0</v>
      </c>
      <c r="G315" s="283">
        <v>0</v>
      </c>
      <c r="H315" s="279"/>
      <c r="I315" s="279"/>
      <c r="J315" s="279"/>
      <c r="K315" s="279"/>
    </row>
    <row r="316" spans="1:11" ht="15" customHeight="1" x14ac:dyDescent="0.25">
      <c r="A316" s="279"/>
      <c r="B316" s="279"/>
      <c r="C316" s="284" t="s">
        <v>60</v>
      </c>
      <c r="D316" s="283">
        <v>0</v>
      </c>
      <c r="E316" s="283">
        <v>0</v>
      </c>
      <c r="F316" s="283">
        <v>0</v>
      </c>
      <c r="G316" s="283">
        <v>0</v>
      </c>
      <c r="H316" s="279"/>
      <c r="I316" s="279"/>
      <c r="J316" s="279"/>
      <c r="K316" s="279"/>
    </row>
    <row r="317" spans="1:11" ht="15" customHeight="1" x14ac:dyDescent="0.25">
      <c r="A317" s="279"/>
      <c r="B317" s="279"/>
      <c r="C317" s="284" t="s">
        <v>61</v>
      </c>
      <c r="D317" s="283">
        <v>0</v>
      </c>
      <c r="E317" s="283">
        <v>0</v>
      </c>
      <c r="F317" s="283">
        <v>0</v>
      </c>
      <c r="G317" s="283">
        <v>0</v>
      </c>
      <c r="H317" s="279"/>
      <c r="I317" s="279"/>
      <c r="J317" s="279"/>
      <c r="K317" s="279"/>
    </row>
    <row r="318" spans="1:11" ht="20.100000000000001" customHeight="1" x14ac:dyDescent="0.25">
      <c r="A318" s="279"/>
      <c r="B318" s="279"/>
      <c r="C318" s="284" t="s">
        <v>189</v>
      </c>
      <c r="D318" s="285">
        <v>0</v>
      </c>
      <c r="E318" s="285">
        <v>0</v>
      </c>
      <c r="F318" s="285">
        <v>0</v>
      </c>
      <c r="G318" s="285">
        <v>0</v>
      </c>
      <c r="H318" s="279"/>
      <c r="I318" s="279"/>
      <c r="J318" s="279"/>
      <c r="K318" s="279"/>
    </row>
    <row r="319" spans="1:11" ht="15" customHeight="1" x14ac:dyDescent="0.25">
      <c r="A319" s="279"/>
      <c r="B319" s="279"/>
      <c r="C319" s="284" t="s">
        <v>60</v>
      </c>
      <c r="D319" s="283">
        <v>0</v>
      </c>
      <c r="E319" s="283">
        <v>0</v>
      </c>
      <c r="F319" s="283">
        <v>0</v>
      </c>
      <c r="G319" s="283">
        <v>0</v>
      </c>
      <c r="H319" s="279"/>
      <c r="I319" s="279"/>
      <c r="J319" s="279"/>
      <c r="K319" s="279"/>
    </row>
    <row r="320" spans="1:11" ht="15" customHeight="1" x14ac:dyDescent="0.25">
      <c r="A320" s="279"/>
      <c r="B320" s="279"/>
      <c r="C320" s="284" t="s">
        <v>61</v>
      </c>
      <c r="D320" s="283">
        <v>0</v>
      </c>
      <c r="E320" s="283">
        <v>0</v>
      </c>
      <c r="F320" s="283">
        <v>0</v>
      </c>
      <c r="G320" s="283">
        <v>0</v>
      </c>
      <c r="H320" s="279"/>
      <c r="I320" s="279"/>
      <c r="J320" s="279"/>
      <c r="K320" s="279"/>
    </row>
    <row r="321" spans="1:11" ht="15" customHeight="1" x14ac:dyDescent="0.25">
      <c r="A321" s="279"/>
      <c r="B321" s="279"/>
      <c r="C321" s="284" t="s">
        <v>66</v>
      </c>
      <c r="D321" s="283">
        <v>0</v>
      </c>
      <c r="E321" s="283">
        <v>0</v>
      </c>
      <c r="F321" s="283">
        <v>0</v>
      </c>
      <c r="G321" s="283">
        <v>0</v>
      </c>
      <c r="H321" s="279"/>
      <c r="I321" s="279"/>
      <c r="J321" s="279"/>
      <c r="K321" s="279"/>
    </row>
    <row r="322" spans="1:11" ht="15" customHeight="1" x14ac:dyDescent="0.25">
      <c r="A322" s="279"/>
      <c r="B322" s="279"/>
      <c r="C322" s="284" t="s">
        <v>60</v>
      </c>
      <c r="D322" s="283">
        <v>0</v>
      </c>
      <c r="E322" s="283">
        <v>0</v>
      </c>
      <c r="F322" s="283">
        <v>0</v>
      </c>
      <c r="G322" s="283">
        <v>0</v>
      </c>
      <c r="H322" s="279"/>
      <c r="I322" s="279"/>
      <c r="J322" s="279"/>
      <c r="K322" s="279"/>
    </row>
    <row r="323" spans="1:11" ht="15" customHeight="1" x14ac:dyDescent="0.25">
      <c r="A323" s="279"/>
      <c r="B323" s="279"/>
      <c r="C323" s="284" t="s">
        <v>61</v>
      </c>
      <c r="D323" s="283">
        <v>0</v>
      </c>
      <c r="E323" s="283">
        <v>0</v>
      </c>
      <c r="F323" s="283">
        <v>0</v>
      </c>
      <c r="G323" s="283">
        <v>0</v>
      </c>
      <c r="H323" s="279"/>
      <c r="I323" s="279"/>
      <c r="J323" s="279"/>
      <c r="K323" s="279"/>
    </row>
    <row r="324" spans="1:11" ht="15" customHeight="1" x14ac:dyDescent="0.25">
      <c r="A324" s="279"/>
      <c r="B324" s="279"/>
      <c r="C324" s="284" t="s">
        <v>67</v>
      </c>
      <c r="D324" s="283">
        <v>0</v>
      </c>
      <c r="E324" s="283">
        <v>0</v>
      </c>
      <c r="F324" s="283">
        <v>0</v>
      </c>
      <c r="G324" s="283">
        <v>0</v>
      </c>
      <c r="H324" s="279"/>
      <c r="I324" s="279"/>
      <c r="J324" s="279"/>
      <c r="K324" s="279"/>
    </row>
    <row r="325" spans="1:11" ht="15" customHeight="1" x14ac:dyDescent="0.25">
      <c r="A325" s="279"/>
      <c r="B325" s="279"/>
      <c r="C325" s="284" t="s">
        <v>60</v>
      </c>
      <c r="D325" s="283">
        <v>0</v>
      </c>
      <c r="E325" s="283">
        <v>0</v>
      </c>
      <c r="F325" s="283">
        <v>0</v>
      </c>
      <c r="G325" s="283">
        <v>0</v>
      </c>
      <c r="H325" s="279"/>
      <c r="I325" s="279"/>
      <c r="J325" s="279"/>
      <c r="K325" s="279"/>
    </row>
    <row r="326" spans="1:11" ht="15" customHeight="1" x14ac:dyDescent="0.25">
      <c r="A326" s="279"/>
      <c r="B326" s="279"/>
      <c r="C326" s="284" t="s">
        <v>61</v>
      </c>
      <c r="D326" s="283">
        <v>0</v>
      </c>
      <c r="E326" s="283">
        <v>0</v>
      </c>
      <c r="F326" s="283">
        <v>0</v>
      </c>
      <c r="G326" s="283">
        <v>0</v>
      </c>
      <c r="H326" s="279"/>
      <c r="I326" s="279"/>
      <c r="J326" s="279"/>
      <c r="K326" s="279"/>
    </row>
    <row r="327" spans="1:11" ht="15" customHeight="1" x14ac:dyDescent="0.25">
      <c r="A327" s="279"/>
      <c r="B327" s="279"/>
      <c r="C327" s="284" t="s">
        <v>68</v>
      </c>
      <c r="D327" s="283">
        <v>0</v>
      </c>
      <c r="E327" s="283">
        <v>0</v>
      </c>
      <c r="F327" s="283">
        <v>0</v>
      </c>
      <c r="G327" s="283">
        <v>0</v>
      </c>
      <c r="H327" s="279"/>
      <c r="I327" s="279"/>
      <c r="J327" s="279"/>
      <c r="K327" s="279"/>
    </row>
    <row r="328" spans="1:11" ht="15" customHeight="1" x14ac:dyDescent="0.25">
      <c r="A328" s="279"/>
      <c r="B328" s="279"/>
      <c r="C328" s="284" t="s">
        <v>60</v>
      </c>
      <c r="D328" s="283">
        <v>0</v>
      </c>
      <c r="E328" s="283">
        <v>0</v>
      </c>
      <c r="F328" s="283">
        <v>0</v>
      </c>
      <c r="G328" s="283">
        <v>0</v>
      </c>
      <c r="H328" s="279"/>
      <c r="I328" s="279"/>
      <c r="J328" s="279"/>
      <c r="K328" s="279"/>
    </row>
    <row r="329" spans="1:11" ht="15" customHeight="1" x14ac:dyDescent="0.25">
      <c r="A329" s="279"/>
      <c r="B329" s="279"/>
      <c r="C329" s="284" t="s">
        <v>69</v>
      </c>
      <c r="D329" s="283">
        <v>0</v>
      </c>
      <c r="E329" s="283">
        <v>0</v>
      </c>
      <c r="F329" s="283">
        <v>0</v>
      </c>
      <c r="G329" s="283">
        <v>0</v>
      </c>
      <c r="H329" s="279"/>
      <c r="I329" s="279"/>
      <c r="J329" s="279"/>
      <c r="K329" s="279"/>
    </row>
    <row r="330" spans="1:11" ht="15" customHeight="1" x14ac:dyDescent="0.25">
      <c r="A330" s="279"/>
      <c r="B330" s="279"/>
      <c r="C330" s="284" t="s">
        <v>70</v>
      </c>
      <c r="D330" s="283">
        <v>0</v>
      </c>
      <c r="E330" s="283">
        <v>0</v>
      </c>
      <c r="F330" s="283">
        <v>0</v>
      </c>
      <c r="G330" s="283">
        <v>0</v>
      </c>
      <c r="H330" s="279"/>
      <c r="I330" s="279"/>
      <c r="J330" s="279"/>
      <c r="K330" s="279"/>
    </row>
    <row r="331" spans="1:11" ht="15" customHeight="1" x14ac:dyDescent="0.25">
      <c r="A331" s="279"/>
      <c r="B331" s="279"/>
      <c r="C331" s="284" t="s">
        <v>71</v>
      </c>
      <c r="D331" s="283">
        <v>0</v>
      </c>
      <c r="E331" s="283">
        <v>0</v>
      </c>
      <c r="F331" s="283">
        <v>0</v>
      </c>
      <c r="G331" s="283">
        <v>0</v>
      </c>
      <c r="H331" s="279"/>
      <c r="I331" s="279"/>
      <c r="J331" s="279"/>
      <c r="K331" s="279"/>
    </row>
    <row r="332" spans="1:11" ht="15" customHeight="1" x14ac:dyDescent="0.25">
      <c r="A332" s="279"/>
      <c r="B332" s="279"/>
      <c r="C332" s="284" t="s">
        <v>72</v>
      </c>
      <c r="D332" s="283">
        <v>0</v>
      </c>
      <c r="E332" s="283">
        <v>0</v>
      </c>
      <c r="F332" s="283">
        <v>0</v>
      </c>
      <c r="G332" s="283">
        <v>0</v>
      </c>
      <c r="H332" s="279"/>
      <c r="I332" s="279"/>
      <c r="J332" s="279"/>
      <c r="K332" s="279"/>
    </row>
    <row r="333" spans="1:11" ht="15" customHeight="1" x14ac:dyDescent="0.25">
      <c r="A333" s="279"/>
      <c r="B333" s="279"/>
      <c r="C333" s="284" t="s">
        <v>73</v>
      </c>
      <c r="D333" s="283">
        <v>0</v>
      </c>
      <c r="E333" s="283">
        <v>15000000</v>
      </c>
      <c r="F333" s="283">
        <v>5000000</v>
      </c>
      <c r="G333" s="283">
        <v>5000000</v>
      </c>
      <c r="H333" s="279"/>
      <c r="I333" s="279"/>
      <c r="J333" s="279"/>
      <c r="K333" s="279"/>
    </row>
    <row r="334" spans="1:11" ht="15" customHeight="1" x14ac:dyDescent="0.25">
      <c r="A334" s="279"/>
      <c r="B334" s="279"/>
      <c r="C334" s="284" t="s">
        <v>60</v>
      </c>
      <c r="D334" s="283">
        <v>0</v>
      </c>
      <c r="E334" s="283">
        <v>15000000</v>
      </c>
      <c r="F334" s="283">
        <v>5000000</v>
      </c>
      <c r="G334" s="283">
        <v>5000000</v>
      </c>
      <c r="H334" s="279"/>
      <c r="I334" s="279"/>
      <c r="J334" s="279"/>
      <c r="K334" s="279"/>
    </row>
    <row r="335" spans="1:11" ht="15" customHeight="1" x14ac:dyDescent="0.25">
      <c r="A335" s="279"/>
      <c r="B335" s="279"/>
      <c r="C335" s="284" t="s">
        <v>69</v>
      </c>
      <c r="D335" s="283">
        <v>0</v>
      </c>
      <c r="E335" s="283">
        <v>0</v>
      </c>
      <c r="F335" s="283">
        <v>0</v>
      </c>
      <c r="G335" s="283">
        <v>0</v>
      </c>
      <c r="H335" s="279"/>
      <c r="I335" s="279"/>
      <c r="J335" s="279"/>
      <c r="K335" s="279"/>
    </row>
    <row r="336" spans="1:11" ht="15" customHeight="1" x14ac:dyDescent="0.25">
      <c r="A336" s="279"/>
      <c r="B336" s="279"/>
      <c r="C336" s="284" t="s">
        <v>70</v>
      </c>
      <c r="D336" s="283">
        <v>0</v>
      </c>
      <c r="E336" s="283">
        <v>0</v>
      </c>
      <c r="F336" s="283">
        <v>0</v>
      </c>
      <c r="G336" s="283">
        <v>0</v>
      </c>
      <c r="H336" s="279"/>
      <c r="I336" s="279"/>
      <c r="J336" s="279"/>
      <c r="K336" s="279"/>
    </row>
    <row r="337" spans="1:11" ht="15" customHeight="1" x14ac:dyDescent="0.25">
      <c r="A337" s="279"/>
      <c r="B337" s="279"/>
      <c r="C337" s="284" t="s">
        <v>71</v>
      </c>
      <c r="D337" s="283">
        <v>0</v>
      </c>
      <c r="E337" s="283">
        <v>0</v>
      </c>
      <c r="F337" s="283">
        <v>0</v>
      </c>
      <c r="G337" s="283">
        <v>0</v>
      </c>
      <c r="H337" s="279"/>
      <c r="I337" s="279"/>
      <c r="J337" s="279"/>
      <c r="K337" s="279"/>
    </row>
    <row r="338" spans="1:11" ht="15" customHeight="1" x14ac:dyDescent="0.25">
      <c r="A338" s="279"/>
      <c r="B338" s="279"/>
      <c r="C338" s="284" t="s">
        <v>72</v>
      </c>
      <c r="D338" s="283">
        <v>0</v>
      </c>
      <c r="E338" s="283">
        <v>0</v>
      </c>
      <c r="F338" s="283">
        <v>0</v>
      </c>
      <c r="G338" s="283">
        <v>0</v>
      </c>
      <c r="H338" s="279"/>
      <c r="I338" s="279"/>
      <c r="J338" s="279"/>
      <c r="K338" s="279"/>
    </row>
    <row r="339" spans="1:11" ht="15" customHeight="1" x14ac:dyDescent="0.25">
      <c r="A339" s="279"/>
      <c r="B339" s="279"/>
      <c r="C339" s="284" t="s">
        <v>74</v>
      </c>
      <c r="D339" s="283">
        <v>0</v>
      </c>
      <c r="E339" s="283">
        <v>0</v>
      </c>
      <c r="F339" s="283">
        <v>0</v>
      </c>
      <c r="G339" s="283">
        <v>0</v>
      </c>
      <c r="H339" s="279"/>
      <c r="I339" s="279"/>
      <c r="J339" s="279"/>
      <c r="K339" s="279"/>
    </row>
    <row r="340" spans="1:11" ht="15" customHeight="1" x14ac:dyDescent="0.25">
      <c r="A340" s="279"/>
      <c r="B340" s="279"/>
      <c r="C340" s="284" t="s">
        <v>60</v>
      </c>
      <c r="D340" s="283">
        <v>0</v>
      </c>
      <c r="E340" s="283">
        <v>0</v>
      </c>
      <c r="F340" s="283">
        <v>0</v>
      </c>
      <c r="G340" s="283">
        <v>0</v>
      </c>
      <c r="H340" s="279"/>
      <c r="I340" s="279"/>
      <c r="J340" s="279"/>
      <c r="K340" s="279"/>
    </row>
    <row r="341" spans="1:11" ht="15" customHeight="1" x14ac:dyDescent="0.25">
      <c r="A341" s="279"/>
      <c r="B341" s="279"/>
      <c r="C341" s="284" t="s">
        <v>69</v>
      </c>
      <c r="D341" s="283">
        <v>0</v>
      </c>
      <c r="E341" s="283">
        <v>0</v>
      </c>
      <c r="F341" s="283">
        <v>0</v>
      </c>
      <c r="G341" s="283">
        <v>0</v>
      </c>
      <c r="H341" s="279"/>
      <c r="I341" s="279"/>
      <c r="J341" s="279"/>
      <c r="K341" s="279"/>
    </row>
    <row r="342" spans="1:11" ht="15" customHeight="1" x14ac:dyDescent="0.25">
      <c r="A342" s="279"/>
      <c r="B342" s="279"/>
      <c r="C342" s="284" t="s">
        <v>70</v>
      </c>
      <c r="D342" s="283">
        <v>0</v>
      </c>
      <c r="E342" s="283">
        <v>0</v>
      </c>
      <c r="F342" s="283">
        <v>0</v>
      </c>
      <c r="G342" s="283">
        <v>0</v>
      </c>
      <c r="H342" s="279"/>
      <c r="I342" s="279"/>
      <c r="J342" s="279"/>
      <c r="K342" s="279"/>
    </row>
    <row r="343" spans="1:11" ht="15" customHeight="1" x14ac:dyDescent="0.25">
      <c r="A343" s="279"/>
      <c r="B343" s="279"/>
      <c r="C343" s="284" t="s">
        <v>71</v>
      </c>
      <c r="D343" s="283">
        <v>0</v>
      </c>
      <c r="E343" s="283">
        <v>0</v>
      </c>
      <c r="F343" s="283">
        <v>0</v>
      </c>
      <c r="G343" s="283">
        <v>0</v>
      </c>
      <c r="H343" s="279"/>
      <c r="I343" s="279"/>
      <c r="J343" s="279"/>
      <c r="K343" s="279"/>
    </row>
    <row r="344" spans="1:11" ht="15" customHeight="1" x14ac:dyDescent="0.25">
      <c r="A344" s="279"/>
      <c r="B344" s="279"/>
      <c r="C344" s="284" t="s">
        <v>72</v>
      </c>
      <c r="D344" s="283">
        <v>0</v>
      </c>
      <c r="E344" s="283">
        <v>0</v>
      </c>
      <c r="F344" s="283">
        <v>0</v>
      </c>
      <c r="G344" s="283">
        <v>0</v>
      </c>
      <c r="H344" s="279"/>
      <c r="I344" s="279"/>
      <c r="J344" s="279"/>
      <c r="K344" s="279"/>
    </row>
    <row r="345" spans="1:11" ht="15" customHeight="1" x14ac:dyDescent="0.25">
      <c r="A345" s="279"/>
      <c r="B345" s="279"/>
      <c r="C345" s="284" t="s">
        <v>75</v>
      </c>
      <c r="D345" s="283">
        <v>0</v>
      </c>
      <c r="E345" s="283">
        <v>0</v>
      </c>
      <c r="F345" s="283">
        <v>0</v>
      </c>
      <c r="G345" s="283">
        <v>0</v>
      </c>
      <c r="H345" s="279"/>
      <c r="I345" s="279"/>
      <c r="J345" s="279"/>
      <c r="K345" s="279"/>
    </row>
    <row r="346" spans="1:11" ht="15" customHeight="1" x14ac:dyDescent="0.25">
      <c r="A346" s="279"/>
      <c r="B346" s="279"/>
      <c r="C346" s="284" t="s">
        <v>76</v>
      </c>
      <c r="D346" s="283">
        <v>0</v>
      </c>
      <c r="E346" s="283">
        <v>0</v>
      </c>
      <c r="F346" s="283">
        <v>0</v>
      </c>
      <c r="G346" s="283">
        <v>0</v>
      </c>
      <c r="H346" s="279"/>
      <c r="I346" s="279"/>
      <c r="J346" s="279"/>
      <c r="K346" s="279"/>
    </row>
    <row r="347" spans="1:11" ht="20.100000000000001" customHeight="1" x14ac:dyDescent="0.25">
      <c r="A347" s="279"/>
      <c r="B347" s="279"/>
      <c r="C347" s="282" t="s">
        <v>40</v>
      </c>
      <c r="D347" s="279"/>
      <c r="E347" s="279"/>
      <c r="F347" s="279"/>
      <c r="G347" s="279"/>
      <c r="H347" s="279"/>
      <c r="I347" s="279"/>
      <c r="J347" s="279"/>
      <c r="K347" s="279"/>
    </row>
    <row r="348" spans="1:11" ht="20.100000000000001" customHeight="1" x14ac:dyDescent="0.25">
      <c r="A348" s="281" t="s">
        <v>190</v>
      </c>
      <c r="B348" s="277" t="s">
        <v>191</v>
      </c>
      <c r="C348" s="277" t="s">
        <v>40</v>
      </c>
      <c r="D348" s="279"/>
      <c r="E348" s="280" t="s">
        <v>40</v>
      </c>
      <c r="F348" s="277" t="s">
        <v>191</v>
      </c>
      <c r="G348" s="277" t="s">
        <v>40</v>
      </c>
      <c r="H348" s="241" t="s">
        <v>40</v>
      </c>
      <c r="I348" s="280" t="s">
        <v>40</v>
      </c>
      <c r="J348" s="277" t="s">
        <v>191</v>
      </c>
      <c r="K348" s="277" t="s">
        <v>40</v>
      </c>
    </row>
    <row r="349" spans="1:11" ht="20.100000000000001" customHeight="1" x14ac:dyDescent="0.25">
      <c r="A349" s="239" t="s">
        <v>192</v>
      </c>
      <c r="B349" s="277" t="s">
        <v>193</v>
      </c>
      <c r="C349" s="277" t="s">
        <v>40</v>
      </c>
      <c r="D349" s="279"/>
      <c r="E349" s="239" t="s">
        <v>194</v>
      </c>
      <c r="F349" s="277" t="s">
        <v>193</v>
      </c>
      <c r="G349" s="277" t="s">
        <v>40</v>
      </c>
      <c r="H349" s="279"/>
      <c r="I349" s="239" t="s">
        <v>195</v>
      </c>
      <c r="J349" s="277" t="s">
        <v>193</v>
      </c>
      <c r="K349" s="277" t="s">
        <v>40</v>
      </c>
    </row>
    <row r="350" spans="1:11" ht="20.100000000000001" customHeight="1" x14ac:dyDescent="0.25">
      <c r="A350" s="278" t="s">
        <v>40</v>
      </c>
      <c r="B350" s="277" t="s">
        <v>196</v>
      </c>
      <c r="C350" s="277" t="s">
        <v>40</v>
      </c>
      <c r="D350" s="279"/>
      <c r="E350" s="278" t="s">
        <v>40</v>
      </c>
      <c r="F350" s="277" t="s">
        <v>196</v>
      </c>
      <c r="G350" s="277" t="s">
        <v>40</v>
      </c>
      <c r="H350" s="279"/>
      <c r="I350" s="278" t="s">
        <v>40</v>
      </c>
      <c r="J350" s="277" t="s">
        <v>196</v>
      </c>
      <c r="K350" s="277" t="s">
        <v>40</v>
      </c>
    </row>
  </sheetData>
  <mergeCells count="37">
    <mergeCell ref="D250:G250"/>
    <mergeCell ref="C259:G259"/>
    <mergeCell ref="D193:G193"/>
    <mergeCell ref="C202:G202"/>
    <mergeCell ref="D247:G247"/>
    <mergeCell ref="D248:G248"/>
    <mergeCell ref="D249:G249"/>
    <mergeCell ref="D136:G136"/>
    <mergeCell ref="C145:G145"/>
    <mergeCell ref="D190:G190"/>
    <mergeCell ref="D191:G191"/>
    <mergeCell ref="D192:G192"/>
    <mergeCell ref="D79:G79"/>
    <mergeCell ref="D80:G80"/>
    <mergeCell ref="C89:G89"/>
    <mergeCell ref="D134:G134"/>
    <mergeCell ref="D135:G135"/>
    <mergeCell ref="D22:G22"/>
    <mergeCell ref="C31:G31"/>
    <mergeCell ref="C76:G76"/>
    <mergeCell ref="D77:G77"/>
    <mergeCell ref="D78:G78"/>
    <mergeCell ref="D14:G14"/>
    <mergeCell ref="C18:G18"/>
    <mergeCell ref="D19:G19"/>
    <mergeCell ref="D20:G20"/>
    <mergeCell ref="D21:G21"/>
    <mergeCell ref="D6:G6"/>
    <mergeCell ref="D7:G7"/>
    <mergeCell ref="C8:G8"/>
    <mergeCell ref="C9:G9"/>
    <mergeCell ref="D10:G10"/>
    <mergeCell ref="C1:G1"/>
    <mergeCell ref="C2:G2"/>
    <mergeCell ref="D3:G3"/>
    <mergeCell ref="D4:G4"/>
    <mergeCell ref="D5:G5"/>
  </mergeCells>
  <pageMargins left="0" right="0" top="0" bottom="0"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outlinePr summaryBelow="0"/>
  </sheetPr>
  <dimension ref="A1:K688"/>
  <sheetViews>
    <sheetView workbookViewId="0"/>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1"/>
      <c r="B1" s="1"/>
      <c r="C1" s="1331" t="s">
        <v>0</v>
      </c>
      <c r="D1" s="1332"/>
      <c r="E1" s="1332"/>
      <c r="F1" s="1332"/>
      <c r="G1" s="1332"/>
      <c r="H1" s="1"/>
      <c r="I1" s="1"/>
      <c r="J1" s="1"/>
      <c r="K1" s="1"/>
    </row>
    <row r="2" spans="1:11" ht="24.95" customHeight="1" x14ac:dyDescent="0.25">
      <c r="A2" s="1"/>
      <c r="B2" s="1"/>
      <c r="C2" s="1333" t="s">
        <v>1</v>
      </c>
      <c r="D2" s="1334"/>
      <c r="E2" s="1334"/>
      <c r="F2" s="1334"/>
      <c r="G2" s="1334"/>
      <c r="H2" s="1"/>
      <c r="I2" s="1"/>
      <c r="J2" s="1"/>
      <c r="K2" s="1"/>
    </row>
    <row r="3" spans="1:11" ht="14.1" customHeight="1" x14ac:dyDescent="0.25">
      <c r="A3" s="1"/>
      <c r="B3" s="1"/>
      <c r="C3" s="2" t="s">
        <v>2</v>
      </c>
      <c r="D3" s="1335" t="s">
        <v>3</v>
      </c>
      <c r="E3" s="1336"/>
      <c r="F3" s="1336"/>
      <c r="G3" s="1336"/>
      <c r="H3" s="1"/>
      <c r="I3" s="1"/>
      <c r="J3" s="1"/>
      <c r="K3" s="1"/>
    </row>
    <row r="4" spans="1:11" ht="14.1" customHeight="1" x14ac:dyDescent="0.25">
      <c r="A4" s="1"/>
      <c r="B4" s="1"/>
      <c r="C4" s="2" t="s">
        <v>4</v>
      </c>
      <c r="D4" s="1335" t="s">
        <v>5</v>
      </c>
      <c r="E4" s="1336"/>
      <c r="F4" s="1336"/>
      <c r="G4" s="1336"/>
      <c r="H4" s="1"/>
      <c r="I4" s="1"/>
      <c r="J4" s="1"/>
      <c r="K4" s="1"/>
    </row>
    <row r="5" spans="1:11" ht="14.1" customHeight="1" x14ac:dyDescent="0.25">
      <c r="A5" s="1"/>
      <c r="B5" s="1"/>
      <c r="C5" s="2" t="s">
        <v>6</v>
      </c>
      <c r="D5" s="1335" t="s">
        <v>7</v>
      </c>
      <c r="E5" s="1336"/>
      <c r="F5" s="1336"/>
      <c r="G5" s="1336"/>
      <c r="H5" s="1"/>
      <c r="I5" s="1"/>
      <c r="J5" s="1"/>
      <c r="K5" s="1"/>
    </row>
    <row r="6" spans="1:11" ht="14.1" customHeight="1" x14ac:dyDescent="0.25">
      <c r="A6" s="1"/>
      <c r="B6" s="1"/>
      <c r="C6" s="2" t="s">
        <v>8</v>
      </c>
      <c r="D6" s="1335" t="s">
        <v>9</v>
      </c>
      <c r="E6" s="1336"/>
      <c r="F6" s="1336"/>
      <c r="G6" s="1336"/>
      <c r="H6" s="1"/>
      <c r="I6" s="1"/>
      <c r="J6" s="1"/>
      <c r="K6" s="1"/>
    </row>
    <row r="7" spans="1:11" ht="14.1" customHeight="1" x14ac:dyDescent="0.25">
      <c r="A7" s="1"/>
      <c r="B7" s="1"/>
      <c r="C7" s="2" t="s">
        <v>10</v>
      </c>
      <c r="D7" s="1337" t="s">
        <v>11</v>
      </c>
      <c r="E7" s="1338"/>
      <c r="F7" s="1338"/>
      <c r="G7" s="1338"/>
      <c r="H7" s="1"/>
      <c r="I7" s="1"/>
      <c r="J7" s="1"/>
      <c r="K7" s="1"/>
    </row>
    <row r="8" spans="1:11" ht="14.1" customHeight="1" x14ac:dyDescent="0.25">
      <c r="A8" s="1"/>
      <c r="B8" s="1"/>
      <c r="C8" s="1339" t="s">
        <v>12</v>
      </c>
      <c r="D8" s="1340"/>
      <c r="E8" s="1340"/>
      <c r="F8" s="1340"/>
      <c r="G8" s="1340"/>
      <c r="H8" s="1"/>
      <c r="I8" s="1"/>
      <c r="J8" s="1"/>
      <c r="K8" s="1"/>
    </row>
    <row r="9" spans="1:11" ht="51.95" customHeight="1" x14ac:dyDescent="0.25">
      <c r="A9" s="1"/>
      <c r="B9" s="1"/>
      <c r="C9" s="1341" t="s">
        <v>13</v>
      </c>
      <c r="D9" s="1342"/>
      <c r="E9" s="1342"/>
      <c r="F9" s="1342"/>
      <c r="G9" s="1342"/>
      <c r="H9" s="1"/>
      <c r="I9" s="1"/>
      <c r="J9" s="1"/>
      <c r="K9" s="1"/>
    </row>
    <row r="10" spans="1:11" ht="27" customHeight="1" x14ac:dyDescent="0.25">
      <c r="A10" s="1"/>
      <c r="B10" s="1"/>
      <c r="C10" s="3" t="s">
        <v>14</v>
      </c>
      <c r="D10" s="1343" t="s">
        <v>15</v>
      </c>
      <c r="E10" s="1344"/>
      <c r="F10" s="1344"/>
      <c r="G10" s="1344"/>
      <c r="H10" s="1"/>
      <c r="I10" s="1"/>
      <c r="J10" s="1"/>
      <c r="K10" s="1"/>
    </row>
    <row r="11" spans="1:11" ht="27.95" customHeight="1" x14ac:dyDescent="0.25">
      <c r="A11" s="1"/>
      <c r="B11" s="1"/>
      <c r="C11" s="4" t="s">
        <v>16</v>
      </c>
      <c r="D11" s="5">
        <v>2025</v>
      </c>
      <c r="E11" s="5">
        <v>2026</v>
      </c>
      <c r="F11" s="5">
        <v>2027</v>
      </c>
      <c r="G11" s="5">
        <v>2028</v>
      </c>
      <c r="H11" s="1"/>
      <c r="I11" s="1"/>
      <c r="J11" s="1"/>
      <c r="K11" s="1"/>
    </row>
    <row r="12" spans="1:11" ht="14.1" customHeight="1" x14ac:dyDescent="0.25">
      <c r="A12" s="1"/>
      <c r="B12" s="1"/>
      <c r="C12" s="6"/>
      <c r="D12" s="7" t="s">
        <v>17</v>
      </c>
      <c r="E12" s="7" t="s">
        <v>18</v>
      </c>
      <c r="F12" s="7" t="s">
        <v>18</v>
      </c>
      <c r="G12" s="7" t="s">
        <v>18</v>
      </c>
      <c r="H12" s="1"/>
      <c r="I12" s="1"/>
      <c r="J12" s="1"/>
      <c r="K12" s="1"/>
    </row>
    <row r="13" spans="1:11" ht="14.1" customHeight="1" x14ac:dyDescent="0.25">
      <c r="A13" s="1"/>
      <c r="B13" s="1"/>
      <c r="C13" s="4" t="s">
        <v>19</v>
      </c>
      <c r="D13" s="8" t="s">
        <v>20</v>
      </c>
      <c r="E13" s="8" t="s">
        <v>21</v>
      </c>
      <c r="F13" s="8" t="s">
        <v>22</v>
      </c>
      <c r="G13" s="8" t="s">
        <v>23</v>
      </c>
      <c r="H13" s="1"/>
      <c r="I13" s="1"/>
      <c r="J13" s="1"/>
      <c r="K13" s="1"/>
    </row>
    <row r="14" spans="1:11" ht="26.1" customHeight="1" x14ac:dyDescent="0.25">
      <c r="A14" s="1"/>
      <c r="B14" s="1"/>
      <c r="C14" s="3" t="s">
        <v>24</v>
      </c>
      <c r="D14" s="1343" t="s">
        <v>25</v>
      </c>
      <c r="E14" s="1344"/>
      <c r="F14" s="1344"/>
      <c r="G14" s="1344"/>
      <c r="H14" s="1"/>
      <c r="I14" s="1"/>
      <c r="J14" s="1"/>
      <c r="K14" s="1"/>
    </row>
    <row r="15" spans="1:11" ht="27.95" customHeight="1" x14ac:dyDescent="0.25">
      <c r="A15" s="1"/>
      <c r="B15" s="1"/>
      <c r="C15" s="4" t="s">
        <v>26</v>
      </c>
      <c r="D15" s="5">
        <v>2025</v>
      </c>
      <c r="E15" s="5">
        <v>2026</v>
      </c>
      <c r="F15" s="5">
        <v>2027</v>
      </c>
      <c r="G15" s="5">
        <v>2028</v>
      </c>
      <c r="H15" s="1"/>
      <c r="I15" s="1"/>
      <c r="J15" s="1"/>
      <c r="K15" s="1"/>
    </row>
    <row r="16" spans="1:11" ht="14.1" customHeight="1" x14ac:dyDescent="0.25">
      <c r="A16" s="1"/>
      <c r="B16" s="1"/>
      <c r="C16" s="6"/>
      <c r="D16" s="7" t="s">
        <v>17</v>
      </c>
      <c r="E16" s="7" t="s">
        <v>18</v>
      </c>
      <c r="F16" s="7" t="s">
        <v>18</v>
      </c>
      <c r="G16" s="7" t="s">
        <v>18</v>
      </c>
      <c r="H16" s="1"/>
      <c r="I16" s="1"/>
      <c r="J16" s="1"/>
      <c r="K16" s="1"/>
    </row>
    <row r="17" spans="1:11" ht="14.1" customHeight="1" x14ac:dyDescent="0.25">
      <c r="A17" s="1"/>
      <c r="B17" s="1"/>
      <c r="C17" s="4" t="s">
        <v>27</v>
      </c>
      <c r="D17" s="8" t="s">
        <v>28</v>
      </c>
      <c r="E17" s="8" t="s">
        <v>29</v>
      </c>
      <c r="F17" s="8" t="s">
        <v>29</v>
      </c>
      <c r="G17" s="8" t="s">
        <v>29</v>
      </c>
      <c r="H17" s="1"/>
      <c r="I17" s="1"/>
      <c r="J17" s="1"/>
      <c r="K17" s="1"/>
    </row>
    <row r="18" spans="1:11" ht="14.1" customHeight="1" x14ac:dyDescent="0.25">
      <c r="A18" s="1"/>
      <c r="B18" s="1"/>
      <c r="C18" s="1345" t="s">
        <v>30</v>
      </c>
      <c r="D18" s="1346"/>
      <c r="E18" s="1346"/>
      <c r="F18" s="1346"/>
      <c r="G18" s="1346"/>
      <c r="H18" s="1"/>
      <c r="I18" s="1"/>
      <c r="J18" s="1"/>
      <c r="K18" s="1"/>
    </row>
    <row r="19" spans="1:11" ht="14.1" customHeight="1" x14ac:dyDescent="0.25">
      <c r="A19" s="1"/>
      <c r="B19" s="1"/>
      <c r="C19" s="9" t="s">
        <v>31</v>
      </c>
      <c r="D19" s="1345" t="s">
        <v>32</v>
      </c>
      <c r="E19" s="1346"/>
      <c r="F19" s="1346"/>
      <c r="G19" s="1346"/>
      <c r="H19" s="1"/>
      <c r="I19" s="1"/>
      <c r="J19" s="1"/>
      <c r="K19" s="1"/>
    </row>
    <row r="20" spans="1:11" ht="14.1" customHeight="1" x14ac:dyDescent="0.25">
      <c r="A20" s="1"/>
      <c r="B20" s="1"/>
      <c r="C20" s="10" t="s">
        <v>33</v>
      </c>
      <c r="D20" s="1347" t="s">
        <v>34</v>
      </c>
      <c r="E20" s="1348"/>
      <c r="F20" s="1348"/>
      <c r="G20" s="1348"/>
      <c r="H20" s="1"/>
      <c r="I20" s="1"/>
      <c r="J20" s="1"/>
      <c r="K20" s="1"/>
    </row>
    <row r="21" spans="1:11" ht="14.1" customHeight="1" x14ac:dyDescent="0.25">
      <c r="A21" s="1"/>
      <c r="B21" s="1"/>
      <c r="C21" s="11" t="s">
        <v>35</v>
      </c>
      <c r="D21" s="1349" t="s">
        <v>36</v>
      </c>
      <c r="E21" s="1350"/>
      <c r="F21" s="1350"/>
      <c r="G21" s="1350"/>
      <c r="H21" s="1"/>
      <c r="I21" s="1"/>
      <c r="J21" s="1"/>
      <c r="K21" s="1"/>
    </row>
    <row r="22" spans="1:11" ht="14.1" customHeight="1" x14ac:dyDescent="0.25">
      <c r="A22" s="1"/>
      <c r="B22" s="1"/>
      <c r="C22" s="11" t="s">
        <v>37</v>
      </c>
      <c r="D22" s="1349" t="s">
        <v>38</v>
      </c>
      <c r="E22" s="1350"/>
      <c r="F22" s="1350"/>
      <c r="G22" s="1350"/>
      <c r="H22" s="1"/>
      <c r="I22" s="1"/>
      <c r="J22" s="1"/>
      <c r="K22" s="1"/>
    </row>
    <row r="23" spans="1:11" ht="15" customHeight="1" x14ac:dyDescent="0.25">
      <c r="A23" s="1"/>
      <c r="B23" s="1"/>
      <c r="C23" s="12"/>
      <c r="D23" s="13">
        <v>2025</v>
      </c>
      <c r="E23" s="13">
        <v>2026</v>
      </c>
      <c r="F23" s="13">
        <v>2027</v>
      </c>
      <c r="G23" s="13">
        <v>2028</v>
      </c>
      <c r="H23" s="1"/>
      <c r="I23" s="1"/>
      <c r="J23" s="1"/>
      <c r="K23" s="1"/>
    </row>
    <row r="24" spans="1:11" ht="15" customHeight="1" x14ac:dyDescent="0.25">
      <c r="A24" s="1"/>
      <c r="B24" s="1"/>
      <c r="C24" s="14"/>
      <c r="D24" s="15" t="s">
        <v>17</v>
      </c>
      <c r="E24" s="15" t="s">
        <v>18</v>
      </c>
      <c r="F24" s="15" t="s">
        <v>18</v>
      </c>
      <c r="G24" s="15" t="s">
        <v>18</v>
      </c>
      <c r="H24" s="1"/>
      <c r="I24" s="1"/>
      <c r="J24" s="1"/>
      <c r="K24" s="1"/>
    </row>
    <row r="25" spans="1:11" ht="14.1" customHeight="1" x14ac:dyDescent="0.25">
      <c r="A25" s="1"/>
      <c r="B25" s="1"/>
      <c r="C25" s="4" t="s">
        <v>39</v>
      </c>
      <c r="D25" s="8" t="s">
        <v>40</v>
      </c>
      <c r="E25" s="8" t="s">
        <v>21</v>
      </c>
      <c r="F25" s="8" t="s">
        <v>22</v>
      </c>
      <c r="G25" s="8" t="s">
        <v>23</v>
      </c>
      <c r="H25" s="1"/>
      <c r="I25" s="1"/>
      <c r="J25" s="1"/>
      <c r="K25" s="1"/>
    </row>
    <row r="26" spans="1:11" ht="14.1" customHeight="1" x14ac:dyDescent="0.25">
      <c r="A26" s="1"/>
      <c r="B26" s="1"/>
      <c r="C26" s="4" t="s">
        <v>41</v>
      </c>
      <c r="D26" s="8" t="s">
        <v>42</v>
      </c>
      <c r="E26" s="8" t="s">
        <v>43</v>
      </c>
      <c r="F26" s="8" t="s">
        <v>44</v>
      </c>
      <c r="G26" s="8" t="s">
        <v>44</v>
      </c>
      <c r="H26" s="1"/>
      <c r="I26" s="1"/>
      <c r="J26" s="1"/>
      <c r="K26" s="1"/>
    </row>
    <row r="27" spans="1:11" ht="14.1" customHeight="1" x14ac:dyDescent="0.25">
      <c r="A27" s="1"/>
      <c r="B27" s="1"/>
      <c r="C27" s="4" t="s">
        <v>45</v>
      </c>
      <c r="D27" s="8" t="s">
        <v>46</v>
      </c>
      <c r="E27" s="8" t="s">
        <v>47</v>
      </c>
      <c r="F27" s="8" t="s">
        <v>48</v>
      </c>
      <c r="G27" s="8" t="s">
        <v>49</v>
      </c>
      <c r="H27" s="1"/>
      <c r="I27" s="1"/>
      <c r="J27" s="1"/>
      <c r="K27" s="1"/>
    </row>
    <row r="28" spans="1:11" ht="14.1" customHeight="1" x14ac:dyDescent="0.25">
      <c r="A28" s="1"/>
      <c r="B28" s="1"/>
      <c r="C28" s="4" t="s">
        <v>50</v>
      </c>
      <c r="D28" s="8" t="s">
        <v>40</v>
      </c>
      <c r="E28" s="8" t="s">
        <v>40</v>
      </c>
      <c r="F28" s="8" t="s">
        <v>51</v>
      </c>
      <c r="G28" s="8" t="s">
        <v>51</v>
      </c>
      <c r="H28" s="1"/>
      <c r="I28" s="1"/>
      <c r="J28" s="1"/>
      <c r="K28" s="1"/>
    </row>
    <row r="29" spans="1:11" ht="14.1" customHeight="1" x14ac:dyDescent="0.25">
      <c r="A29" s="1"/>
      <c r="B29" s="1"/>
      <c r="C29" s="4" t="s">
        <v>52</v>
      </c>
      <c r="D29" s="8" t="s">
        <v>40</v>
      </c>
      <c r="E29" s="8" t="s">
        <v>53</v>
      </c>
      <c r="F29" s="8" t="s">
        <v>54</v>
      </c>
      <c r="G29" s="8" t="s">
        <v>46</v>
      </c>
      <c r="H29" s="1"/>
      <c r="I29" s="1"/>
      <c r="J29" s="1"/>
      <c r="K29" s="1"/>
    </row>
    <row r="30" spans="1:11" ht="14.1" customHeight="1" x14ac:dyDescent="0.25">
      <c r="A30" s="1"/>
      <c r="B30" s="1"/>
      <c r="C30" s="4" t="s">
        <v>55</v>
      </c>
      <c r="D30" s="8" t="s">
        <v>40</v>
      </c>
      <c r="E30" s="8" t="s">
        <v>40</v>
      </c>
      <c r="F30" s="8" t="s">
        <v>56</v>
      </c>
      <c r="G30" s="8" t="s">
        <v>57</v>
      </c>
      <c r="H30" s="1"/>
      <c r="I30" s="1"/>
      <c r="J30" s="1"/>
      <c r="K30" s="1"/>
    </row>
    <row r="31" spans="1:11" ht="14.1" customHeight="1" x14ac:dyDescent="0.25">
      <c r="A31" s="1"/>
      <c r="B31" s="1"/>
      <c r="C31" s="1351" t="s">
        <v>58</v>
      </c>
      <c r="D31" s="1352"/>
      <c r="E31" s="1352"/>
      <c r="F31" s="1352"/>
      <c r="G31" s="1352"/>
      <c r="H31" s="1"/>
      <c r="I31" s="1"/>
      <c r="J31" s="1"/>
      <c r="K31" s="1"/>
    </row>
    <row r="32" spans="1:11" ht="14.1" customHeight="1" x14ac:dyDescent="0.25">
      <c r="A32" s="1"/>
      <c r="B32" s="1"/>
      <c r="C32" s="12"/>
      <c r="D32" s="13">
        <v>2025</v>
      </c>
      <c r="E32" s="13">
        <v>2026</v>
      </c>
      <c r="F32" s="13">
        <v>2027</v>
      </c>
      <c r="G32" s="13">
        <v>2028</v>
      </c>
      <c r="H32" s="1"/>
      <c r="I32" s="1"/>
      <c r="J32" s="1"/>
      <c r="K32" s="1"/>
    </row>
    <row r="33" spans="1:11" ht="14.1" customHeight="1" x14ac:dyDescent="0.25">
      <c r="A33" s="1"/>
      <c r="B33" s="1"/>
      <c r="C33" s="14"/>
      <c r="D33" s="15" t="s">
        <v>17</v>
      </c>
      <c r="E33" s="15" t="s">
        <v>18</v>
      </c>
      <c r="F33" s="15" t="s">
        <v>18</v>
      </c>
      <c r="G33" s="15" t="s">
        <v>18</v>
      </c>
      <c r="H33" s="1"/>
      <c r="I33" s="1"/>
      <c r="J33" s="1"/>
      <c r="K33" s="1"/>
    </row>
    <row r="34" spans="1:11" ht="14.1" customHeight="1" x14ac:dyDescent="0.25">
      <c r="A34" s="1"/>
      <c r="B34" s="1"/>
      <c r="C34" s="16" t="s">
        <v>59</v>
      </c>
      <c r="D34" s="17">
        <v>0</v>
      </c>
      <c r="E34" s="17">
        <v>2484170000</v>
      </c>
      <c r="F34" s="17">
        <v>2484170000</v>
      </c>
      <c r="G34" s="17">
        <v>2484170000</v>
      </c>
      <c r="H34" s="1"/>
      <c r="I34" s="1"/>
      <c r="J34" s="1"/>
      <c r="K34" s="1"/>
    </row>
    <row r="35" spans="1:11" ht="14.1" customHeight="1" x14ac:dyDescent="0.25">
      <c r="A35" s="1"/>
      <c r="B35" s="1"/>
      <c r="C35" s="16" t="s">
        <v>60</v>
      </c>
      <c r="D35" s="17">
        <v>0</v>
      </c>
      <c r="E35" s="17">
        <v>2484170000</v>
      </c>
      <c r="F35" s="17">
        <v>2484170000</v>
      </c>
      <c r="G35" s="17">
        <v>2484170000</v>
      </c>
      <c r="H35" s="1"/>
      <c r="I35" s="1"/>
      <c r="J35" s="1"/>
      <c r="K35" s="1"/>
    </row>
    <row r="36" spans="1:11" ht="14.1" customHeight="1" x14ac:dyDescent="0.25">
      <c r="A36" s="1"/>
      <c r="B36" s="1"/>
      <c r="C36" s="16" t="s">
        <v>61</v>
      </c>
      <c r="D36" s="17">
        <v>0</v>
      </c>
      <c r="E36" s="17">
        <v>0</v>
      </c>
      <c r="F36" s="17">
        <v>0</v>
      </c>
      <c r="G36" s="17">
        <v>0</v>
      </c>
      <c r="H36" s="1"/>
      <c r="I36" s="1"/>
      <c r="J36" s="1"/>
      <c r="K36" s="1"/>
    </row>
    <row r="37" spans="1:11" ht="14.1" customHeight="1" x14ac:dyDescent="0.25">
      <c r="A37" s="1"/>
      <c r="B37" s="1"/>
      <c r="C37" s="16" t="s">
        <v>62</v>
      </c>
      <c r="D37" s="17">
        <v>0</v>
      </c>
      <c r="E37" s="17">
        <v>300000000</v>
      </c>
      <c r="F37" s="17">
        <v>300000000</v>
      </c>
      <c r="G37" s="17">
        <v>300000000</v>
      </c>
      <c r="H37" s="1"/>
      <c r="I37" s="1"/>
      <c r="J37" s="1"/>
      <c r="K37" s="1"/>
    </row>
    <row r="38" spans="1:11" ht="14.1" customHeight="1" x14ac:dyDescent="0.25">
      <c r="A38" s="1"/>
      <c r="B38" s="1"/>
      <c r="C38" s="16" t="s">
        <v>60</v>
      </c>
      <c r="D38" s="17">
        <v>0</v>
      </c>
      <c r="E38" s="17">
        <v>300000000</v>
      </c>
      <c r="F38" s="17">
        <v>300000000</v>
      </c>
      <c r="G38" s="17">
        <v>300000000</v>
      </c>
      <c r="H38" s="1"/>
      <c r="I38" s="1"/>
      <c r="J38" s="1"/>
      <c r="K38" s="1"/>
    </row>
    <row r="39" spans="1:11" ht="14.1" customHeight="1" x14ac:dyDescent="0.25">
      <c r="A39" s="1"/>
      <c r="B39" s="1"/>
      <c r="C39" s="16" t="s">
        <v>61</v>
      </c>
      <c r="D39" s="17">
        <v>0</v>
      </c>
      <c r="E39" s="17">
        <v>0</v>
      </c>
      <c r="F39" s="17">
        <v>0</v>
      </c>
      <c r="G39" s="17">
        <v>0</v>
      </c>
      <c r="H39" s="1"/>
      <c r="I39" s="1"/>
      <c r="J39" s="1"/>
      <c r="K39" s="1"/>
    </row>
    <row r="40" spans="1:11" ht="14.1" customHeight="1" x14ac:dyDescent="0.25">
      <c r="A40" s="1"/>
      <c r="B40" s="1"/>
      <c r="C40" s="16" t="s">
        <v>63</v>
      </c>
      <c r="D40" s="17">
        <v>0</v>
      </c>
      <c r="E40" s="17">
        <v>408260000</v>
      </c>
      <c r="F40" s="17">
        <v>410260000</v>
      </c>
      <c r="G40" s="17">
        <v>410260000</v>
      </c>
      <c r="H40" s="1"/>
      <c r="I40" s="1"/>
      <c r="J40" s="1"/>
      <c r="K40" s="1"/>
    </row>
    <row r="41" spans="1:11" ht="14.1" customHeight="1" x14ac:dyDescent="0.25">
      <c r="A41" s="1"/>
      <c r="B41" s="1"/>
      <c r="C41" s="16" t="s">
        <v>60</v>
      </c>
      <c r="D41" s="17">
        <v>0</v>
      </c>
      <c r="E41" s="17">
        <v>408260000</v>
      </c>
      <c r="F41" s="17">
        <v>410260000</v>
      </c>
      <c r="G41" s="17">
        <v>410260000</v>
      </c>
      <c r="H41" s="1"/>
      <c r="I41" s="1"/>
      <c r="J41" s="1"/>
      <c r="K41" s="1"/>
    </row>
    <row r="42" spans="1:11" ht="14.1" customHeight="1" x14ac:dyDescent="0.25">
      <c r="A42" s="1"/>
      <c r="B42" s="1"/>
      <c r="C42" s="16" t="s">
        <v>61</v>
      </c>
      <c r="D42" s="17">
        <v>0</v>
      </c>
      <c r="E42" s="17">
        <v>0</v>
      </c>
      <c r="F42" s="17">
        <v>0</v>
      </c>
      <c r="G42" s="17">
        <v>0</v>
      </c>
      <c r="H42" s="1"/>
      <c r="I42" s="1"/>
      <c r="J42" s="1"/>
      <c r="K42" s="1"/>
    </row>
    <row r="43" spans="1:11" ht="14.1" customHeight="1" x14ac:dyDescent="0.25">
      <c r="A43" s="1"/>
      <c r="B43" s="1"/>
      <c r="C43" s="16" t="s">
        <v>64</v>
      </c>
      <c r="D43" s="17">
        <v>0</v>
      </c>
      <c r="E43" s="17">
        <v>0</v>
      </c>
      <c r="F43" s="17">
        <v>0</v>
      </c>
      <c r="G43" s="17">
        <v>0</v>
      </c>
      <c r="H43" s="1"/>
      <c r="I43" s="1"/>
      <c r="J43" s="1"/>
      <c r="K43" s="1"/>
    </row>
    <row r="44" spans="1:11" ht="14.1" customHeight="1" x14ac:dyDescent="0.25">
      <c r="A44" s="1"/>
      <c r="B44" s="1"/>
      <c r="C44" s="16" t="s">
        <v>60</v>
      </c>
      <c r="D44" s="17">
        <v>0</v>
      </c>
      <c r="E44" s="17">
        <v>0</v>
      </c>
      <c r="F44" s="17">
        <v>0</v>
      </c>
      <c r="G44" s="17">
        <v>0</v>
      </c>
      <c r="H44" s="1"/>
      <c r="I44" s="1"/>
      <c r="J44" s="1"/>
      <c r="K44" s="1"/>
    </row>
    <row r="45" spans="1:11" ht="14.1" customHeight="1" x14ac:dyDescent="0.25">
      <c r="A45" s="1"/>
      <c r="B45" s="1"/>
      <c r="C45" s="16" t="s">
        <v>61</v>
      </c>
      <c r="D45" s="17">
        <v>0</v>
      </c>
      <c r="E45" s="17">
        <v>0</v>
      </c>
      <c r="F45" s="17">
        <v>0</v>
      </c>
      <c r="G45" s="17">
        <v>0</v>
      </c>
      <c r="H45" s="1"/>
      <c r="I45" s="1"/>
      <c r="J45" s="1"/>
      <c r="K45" s="1"/>
    </row>
    <row r="46" spans="1:11" ht="14.1" customHeight="1" x14ac:dyDescent="0.25">
      <c r="A46" s="1"/>
      <c r="B46" s="1"/>
      <c r="C46" s="16" t="s">
        <v>65</v>
      </c>
      <c r="D46" s="17">
        <v>0</v>
      </c>
      <c r="E46" s="17">
        <v>0</v>
      </c>
      <c r="F46" s="17">
        <v>0</v>
      </c>
      <c r="G46" s="17">
        <v>0</v>
      </c>
      <c r="H46" s="1"/>
      <c r="I46" s="1"/>
      <c r="J46" s="1"/>
      <c r="K46" s="1"/>
    </row>
    <row r="47" spans="1:11" ht="14.1" customHeight="1" x14ac:dyDescent="0.25">
      <c r="A47" s="1"/>
      <c r="B47" s="1"/>
      <c r="C47" s="16" t="s">
        <v>60</v>
      </c>
      <c r="D47" s="17">
        <v>0</v>
      </c>
      <c r="E47" s="17">
        <v>0</v>
      </c>
      <c r="F47" s="17">
        <v>0</v>
      </c>
      <c r="G47" s="17">
        <v>0</v>
      </c>
      <c r="H47" s="1"/>
      <c r="I47" s="1"/>
      <c r="J47" s="1"/>
      <c r="K47" s="1"/>
    </row>
    <row r="48" spans="1:11" ht="14.1" customHeight="1" x14ac:dyDescent="0.25">
      <c r="A48" s="1"/>
      <c r="B48" s="1"/>
      <c r="C48" s="16" t="s">
        <v>61</v>
      </c>
      <c r="D48" s="17">
        <v>0</v>
      </c>
      <c r="E48" s="17">
        <v>0</v>
      </c>
      <c r="F48" s="17">
        <v>0</v>
      </c>
      <c r="G48" s="17">
        <v>0</v>
      </c>
      <c r="H48" s="1"/>
      <c r="I48" s="1"/>
      <c r="J48" s="1"/>
      <c r="K48" s="1"/>
    </row>
    <row r="49" spans="1:11" ht="14.1" customHeight="1" x14ac:dyDescent="0.25">
      <c r="A49" s="1"/>
      <c r="B49" s="1"/>
      <c r="C49" s="16" t="s">
        <v>66</v>
      </c>
      <c r="D49" s="17">
        <v>0</v>
      </c>
      <c r="E49" s="17">
        <v>370000</v>
      </c>
      <c r="F49" s="17">
        <v>370000</v>
      </c>
      <c r="G49" s="17">
        <v>370000</v>
      </c>
      <c r="H49" s="1"/>
      <c r="I49" s="1"/>
      <c r="J49" s="1"/>
      <c r="K49" s="1"/>
    </row>
    <row r="50" spans="1:11" ht="14.1" customHeight="1" x14ac:dyDescent="0.25">
      <c r="A50" s="1"/>
      <c r="B50" s="1"/>
      <c r="C50" s="16" t="s">
        <v>60</v>
      </c>
      <c r="D50" s="17">
        <v>0</v>
      </c>
      <c r="E50" s="17">
        <v>370000</v>
      </c>
      <c r="F50" s="17">
        <v>370000</v>
      </c>
      <c r="G50" s="17">
        <v>370000</v>
      </c>
      <c r="H50" s="1"/>
      <c r="I50" s="1"/>
      <c r="J50" s="1"/>
      <c r="K50" s="1"/>
    </row>
    <row r="51" spans="1:11" ht="14.1" customHeight="1" x14ac:dyDescent="0.25">
      <c r="A51" s="1"/>
      <c r="B51" s="1"/>
      <c r="C51" s="16" t="s">
        <v>61</v>
      </c>
      <c r="D51" s="17">
        <v>0</v>
      </c>
      <c r="E51" s="17">
        <v>0</v>
      </c>
      <c r="F51" s="17">
        <v>0</v>
      </c>
      <c r="G51" s="17">
        <v>0</v>
      </c>
      <c r="H51" s="1"/>
      <c r="I51" s="1"/>
      <c r="J51" s="1"/>
      <c r="K51" s="1"/>
    </row>
    <row r="52" spans="1:11" ht="14.1" customHeight="1" x14ac:dyDescent="0.25">
      <c r="A52" s="1"/>
      <c r="B52" s="1"/>
      <c r="C52" s="16" t="s">
        <v>67</v>
      </c>
      <c r="D52" s="17">
        <v>0</v>
      </c>
      <c r="E52" s="17">
        <v>0</v>
      </c>
      <c r="F52" s="17">
        <v>0</v>
      </c>
      <c r="G52" s="17">
        <v>0</v>
      </c>
      <c r="H52" s="1"/>
      <c r="I52" s="1"/>
      <c r="J52" s="1"/>
      <c r="K52" s="1"/>
    </row>
    <row r="53" spans="1:11" ht="14.1" customHeight="1" x14ac:dyDescent="0.25">
      <c r="A53" s="1"/>
      <c r="B53" s="1"/>
      <c r="C53" s="16" t="s">
        <v>60</v>
      </c>
      <c r="D53" s="17">
        <v>0</v>
      </c>
      <c r="E53" s="17">
        <v>0</v>
      </c>
      <c r="F53" s="17">
        <v>0</v>
      </c>
      <c r="G53" s="17">
        <v>0</v>
      </c>
      <c r="H53" s="1"/>
      <c r="I53" s="1"/>
      <c r="J53" s="1"/>
      <c r="K53" s="1"/>
    </row>
    <row r="54" spans="1:11" ht="14.1" customHeight="1" x14ac:dyDescent="0.25">
      <c r="A54" s="1"/>
      <c r="B54" s="1"/>
      <c r="C54" s="16" t="s">
        <v>61</v>
      </c>
      <c r="D54" s="17">
        <v>0</v>
      </c>
      <c r="E54" s="17">
        <v>0</v>
      </c>
      <c r="F54" s="17">
        <v>0</v>
      </c>
      <c r="G54" s="17">
        <v>0</v>
      </c>
      <c r="H54" s="1"/>
      <c r="I54" s="1"/>
      <c r="J54" s="1"/>
      <c r="K54" s="1"/>
    </row>
    <row r="55" spans="1:11" ht="14.1" customHeight="1" x14ac:dyDescent="0.25">
      <c r="A55" s="1"/>
      <c r="B55" s="1"/>
      <c r="C55" s="16" t="s">
        <v>68</v>
      </c>
      <c r="D55" s="17">
        <v>0</v>
      </c>
      <c r="E55" s="17">
        <v>0</v>
      </c>
      <c r="F55" s="17">
        <v>0</v>
      </c>
      <c r="G55" s="17">
        <v>0</v>
      </c>
      <c r="H55" s="1"/>
      <c r="I55" s="1"/>
      <c r="J55" s="1"/>
      <c r="K55" s="1"/>
    </row>
    <row r="56" spans="1:11" ht="14.1" customHeight="1" x14ac:dyDescent="0.25">
      <c r="A56" s="1"/>
      <c r="B56" s="1"/>
      <c r="C56" s="16" t="s">
        <v>60</v>
      </c>
      <c r="D56" s="17">
        <v>0</v>
      </c>
      <c r="E56" s="17">
        <v>0</v>
      </c>
      <c r="F56" s="17">
        <v>0</v>
      </c>
      <c r="G56" s="17">
        <v>0</v>
      </c>
      <c r="H56" s="1"/>
      <c r="I56" s="1"/>
      <c r="J56" s="1"/>
      <c r="K56" s="1"/>
    </row>
    <row r="57" spans="1:11" ht="14.1" customHeight="1" x14ac:dyDescent="0.25">
      <c r="A57" s="1"/>
      <c r="B57" s="1"/>
      <c r="C57" s="16" t="s">
        <v>69</v>
      </c>
      <c r="D57" s="17">
        <v>0</v>
      </c>
      <c r="E57" s="17">
        <v>0</v>
      </c>
      <c r="F57" s="17">
        <v>0</v>
      </c>
      <c r="G57" s="17">
        <v>0</v>
      </c>
      <c r="H57" s="1"/>
      <c r="I57" s="1"/>
      <c r="J57" s="1"/>
      <c r="K57" s="1"/>
    </row>
    <row r="58" spans="1:11" ht="14.1" customHeight="1" x14ac:dyDescent="0.25">
      <c r="A58" s="1"/>
      <c r="B58" s="1"/>
      <c r="C58" s="16" t="s">
        <v>70</v>
      </c>
      <c r="D58" s="17">
        <v>0</v>
      </c>
      <c r="E58" s="17">
        <v>0</v>
      </c>
      <c r="F58" s="17">
        <v>0</v>
      </c>
      <c r="G58" s="17">
        <v>0</v>
      </c>
      <c r="H58" s="1"/>
      <c r="I58" s="1"/>
      <c r="J58" s="1"/>
      <c r="K58" s="1"/>
    </row>
    <row r="59" spans="1:11" ht="14.1" customHeight="1" x14ac:dyDescent="0.25">
      <c r="A59" s="1"/>
      <c r="B59" s="1"/>
      <c r="C59" s="16" t="s">
        <v>71</v>
      </c>
      <c r="D59" s="17">
        <v>0</v>
      </c>
      <c r="E59" s="17">
        <v>0</v>
      </c>
      <c r="F59" s="17">
        <v>0</v>
      </c>
      <c r="G59" s="17">
        <v>0</v>
      </c>
      <c r="H59" s="1"/>
      <c r="I59" s="1"/>
      <c r="J59" s="1"/>
      <c r="K59" s="1"/>
    </row>
    <row r="60" spans="1:11" ht="14.1" customHeight="1" x14ac:dyDescent="0.25">
      <c r="A60" s="1"/>
      <c r="B60" s="1"/>
      <c r="C60" s="16" t="s">
        <v>72</v>
      </c>
      <c r="D60" s="17">
        <v>0</v>
      </c>
      <c r="E60" s="17">
        <v>0</v>
      </c>
      <c r="F60" s="17">
        <v>0</v>
      </c>
      <c r="G60" s="17">
        <v>0</v>
      </c>
      <c r="H60" s="1"/>
      <c r="I60" s="1"/>
      <c r="J60" s="1"/>
      <c r="K60" s="1"/>
    </row>
    <row r="61" spans="1:11" ht="14.1" customHeight="1" x14ac:dyDescent="0.25">
      <c r="A61" s="1"/>
      <c r="B61" s="1"/>
      <c r="C61" s="16" t="s">
        <v>73</v>
      </c>
      <c r="D61" s="17">
        <v>0</v>
      </c>
      <c r="E61" s="17">
        <v>0</v>
      </c>
      <c r="F61" s="17">
        <v>0</v>
      </c>
      <c r="G61" s="17">
        <v>0</v>
      </c>
      <c r="H61" s="1"/>
      <c r="I61" s="1"/>
      <c r="J61" s="1"/>
      <c r="K61" s="1"/>
    </row>
    <row r="62" spans="1:11" ht="14.1" customHeight="1" x14ac:dyDescent="0.25">
      <c r="A62" s="1"/>
      <c r="B62" s="1"/>
      <c r="C62" s="16" t="s">
        <v>60</v>
      </c>
      <c r="D62" s="17">
        <v>0</v>
      </c>
      <c r="E62" s="17">
        <v>0</v>
      </c>
      <c r="F62" s="17">
        <v>0</v>
      </c>
      <c r="G62" s="17">
        <v>0</v>
      </c>
      <c r="H62" s="1"/>
      <c r="I62" s="1"/>
      <c r="J62" s="1"/>
      <c r="K62" s="1"/>
    </row>
    <row r="63" spans="1:11" ht="14.1" customHeight="1" x14ac:dyDescent="0.25">
      <c r="A63" s="1"/>
      <c r="B63" s="1"/>
      <c r="C63" s="16" t="s">
        <v>69</v>
      </c>
      <c r="D63" s="17">
        <v>0</v>
      </c>
      <c r="E63" s="17">
        <v>0</v>
      </c>
      <c r="F63" s="17">
        <v>0</v>
      </c>
      <c r="G63" s="17">
        <v>0</v>
      </c>
      <c r="H63" s="1"/>
      <c r="I63" s="1"/>
      <c r="J63" s="1"/>
      <c r="K63" s="1"/>
    </row>
    <row r="64" spans="1:11" ht="14.1" customHeight="1" x14ac:dyDescent="0.25">
      <c r="A64" s="1"/>
      <c r="B64" s="1"/>
      <c r="C64" s="16" t="s">
        <v>70</v>
      </c>
      <c r="D64" s="17">
        <v>0</v>
      </c>
      <c r="E64" s="17">
        <v>0</v>
      </c>
      <c r="F64" s="17">
        <v>0</v>
      </c>
      <c r="G64" s="17">
        <v>0</v>
      </c>
      <c r="H64" s="1"/>
      <c r="I64" s="1"/>
      <c r="J64" s="1"/>
      <c r="K64" s="1"/>
    </row>
    <row r="65" spans="1:11" ht="14.1" customHeight="1" x14ac:dyDescent="0.25">
      <c r="A65" s="1"/>
      <c r="B65" s="1"/>
      <c r="C65" s="16" t="s">
        <v>71</v>
      </c>
      <c r="D65" s="17">
        <v>0</v>
      </c>
      <c r="E65" s="17">
        <v>0</v>
      </c>
      <c r="F65" s="17">
        <v>0</v>
      </c>
      <c r="G65" s="17">
        <v>0</v>
      </c>
      <c r="H65" s="1"/>
      <c r="I65" s="1"/>
      <c r="J65" s="1"/>
      <c r="K65" s="1"/>
    </row>
    <row r="66" spans="1:11" ht="14.1" customHeight="1" x14ac:dyDescent="0.25">
      <c r="A66" s="1"/>
      <c r="B66" s="1"/>
      <c r="C66" s="16" t="s">
        <v>72</v>
      </c>
      <c r="D66" s="17">
        <v>0</v>
      </c>
      <c r="E66" s="17">
        <v>0</v>
      </c>
      <c r="F66" s="17">
        <v>0</v>
      </c>
      <c r="G66" s="17">
        <v>0</v>
      </c>
      <c r="H66" s="1"/>
      <c r="I66" s="1"/>
      <c r="J66" s="1"/>
      <c r="K66" s="1"/>
    </row>
    <row r="67" spans="1:11" ht="14.1" customHeight="1" x14ac:dyDescent="0.25">
      <c r="A67" s="1"/>
      <c r="B67" s="1"/>
      <c r="C67" s="16" t="s">
        <v>74</v>
      </c>
      <c r="D67" s="17">
        <v>0</v>
      </c>
      <c r="E67" s="17">
        <v>0</v>
      </c>
      <c r="F67" s="17">
        <v>0</v>
      </c>
      <c r="G67" s="17">
        <v>0</v>
      </c>
      <c r="H67" s="1"/>
      <c r="I67" s="1"/>
      <c r="J67" s="1"/>
      <c r="K67" s="1"/>
    </row>
    <row r="68" spans="1:11" ht="14.1" customHeight="1" x14ac:dyDescent="0.25">
      <c r="A68" s="1"/>
      <c r="B68" s="1"/>
      <c r="C68" s="16" t="s">
        <v>60</v>
      </c>
      <c r="D68" s="17">
        <v>0</v>
      </c>
      <c r="E68" s="17">
        <v>0</v>
      </c>
      <c r="F68" s="17">
        <v>0</v>
      </c>
      <c r="G68" s="17">
        <v>0</v>
      </c>
      <c r="H68" s="1"/>
      <c r="I68" s="1"/>
      <c r="J68" s="1"/>
      <c r="K68" s="1"/>
    </row>
    <row r="69" spans="1:11" ht="14.1" customHeight="1" x14ac:dyDescent="0.25">
      <c r="A69" s="1"/>
      <c r="B69" s="1"/>
      <c r="C69" s="16" t="s">
        <v>69</v>
      </c>
      <c r="D69" s="17">
        <v>0</v>
      </c>
      <c r="E69" s="17">
        <v>0</v>
      </c>
      <c r="F69" s="17">
        <v>0</v>
      </c>
      <c r="G69" s="17">
        <v>0</v>
      </c>
      <c r="H69" s="1"/>
      <c r="I69" s="1"/>
      <c r="J69" s="1"/>
      <c r="K69" s="1"/>
    </row>
    <row r="70" spans="1:11" ht="14.1" customHeight="1" x14ac:dyDescent="0.25">
      <c r="A70" s="1"/>
      <c r="B70" s="1"/>
      <c r="C70" s="16" t="s">
        <v>70</v>
      </c>
      <c r="D70" s="17">
        <v>0</v>
      </c>
      <c r="E70" s="17">
        <v>0</v>
      </c>
      <c r="F70" s="17">
        <v>0</v>
      </c>
      <c r="G70" s="17">
        <v>0</v>
      </c>
      <c r="H70" s="1"/>
      <c r="I70" s="1"/>
      <c r="J70" s="1"/>
      <c r="K70" s="1"/>
    </row>
    <row r="71" spans="1:11" ht="14.1" customHeight="1" x14ac:dyDescent="0.25">
      <c r="A71" s="1"/>
      <c r="B71" s="1"/>
      <c r="C71" s="16" t="s">
        <v>71</v>
      </c>
      <c r="D71" s="17">
        <v>0</v>
      </c>
      <c r="E71" s="17">
        <v>0</v>
      </c>
      <c r="F71" s="17">
        <v>0</v>
      </c>
      <c r="G71" s="17">
        <v>0</v>
      </c>
      <c r="H71" s="1"/>
      <c r="I71" s="1"/>
      <c r="J71" s="1"/>
      <c r="K71" s="1"/>
    </row>
    <row r="72" spans="1:11" ht="14.1" customHeight="1" x14ac:dyDescent="0.25">
      <c r="A72" s="1"/>
      <c r="B72" s="1"/>
      <c r="C72" s="16" t="s">
        <v>72</v>
      </c>
      <c r="D72" s="17">
        <v>0</v>
      </c>
      <c r="E72" s="17">
        <v>0</v>
      </c>
      <c r="F72" s="17">
        <v>0</v>
      </c>
      <c r="G72" s="17">
        <v>0</v>
      </c>
      <c r="H72" s="1"/>
      <c r="I72" s="1"/>
      <c r="J72" s="1"/>
      <c r="K72" s="1"/>
    </row>
    <row r="73" spans="1:11" ht="14.1" customHeight="1" x14ac:dyDescent="0.25">
      <c r="A73" s="1"/>
      <c r="B73" s="1"/>
      <c r="C73" s="16" t="s">
        <v>75</v>
      </c>
      <c r="D73" s="17">
        <v>0</v>
      </c>
      <c r="E73" s="17">
        <v>0</v>
      </c>
      <c r="F73" s="17">
        <v>0</v>
      </c>
      <c r="G73" s="17">
        <v>0</v>
      </c>
      <c r="H73" s="1"/>
      <c r="I73" s="1"/>
      <c r="J73" s="1"/>
      <c r="K73" s="1"/>
    </row>
    <row r="74" spans="1:11" ht="14.1" customHeight="1" x14ac:dyDescent="0.25">
      <c r="A74" s="1"/>
      <c r="B74" s="1"/>
      <c r="C74" s="16" t="s">
        <v>76</v>
      </c>
      <c r="D74" s="17">
        <v>0</v>
      </c>
      <c r="E74" s="17">
        <v>0</v>
      </c>
      <c r="F74" s="17">
        <v>0</v>
      </c>
      <c r="G74" s="17">
        <v>0</v>
      </c>
      <c r="H74" s="1"/>
      <c r="I74" s="1"/>
      <c r="J74" s="1"/>
      <c r="K74" s="1"/>
    </row>
    <row r="75" spans="1:11" ht="14.1" customHeight="1" x14ac:dyDescent="0.25">
      <c r="A75" s="1"/>
      <c r="B75" s="1"/>
      <c r="C75" s="18" t="s">
        <v>77</v>
      </c>
      <c r="D75" s="17">
        <v>0</v>
      </c>
      <c r="E75" s="17">
        <v>3192800000</v>
      </c>
      <c r="F75" s="17">
        <v>3194800000</v>
      </c>
      <c r="G75" s="17">
        <v>3194800000</v>
      </c>
      <c r="H75" s="1"/>
      <c r="I75" s="1"/>
      <c r="J75" s="1"/>
      <c r="K75" s="1"/>
    </row>
    <row r="76" spans="1:11" ht="14.1" customHeight="1" x14ac:dyDescent="0.25">
      <c r="A76" s="1"/>
      <c r="B76" s="1"/>
      <c r="C76" s="1345" t="s">
        <v>78</v>
      </c>
      <c r="D76" s="1346"/>
      <c r="E76" s="1346"/>
      <c r="F76" s="1346"/>
      <c r="G76" s="1346"/>
      <c r="H76" s="1"/>
      <c r="I76" s="1"/>
      <c r="J76" s="1"/>
      <c r="K76" s="1"/>
    </row>
    <row r="77" spans="1:11" ht="14.1" customHeight="1" x14ac:dyDescent="0.25">
      <c r="A77" s="1"/>
      <c r="B77" s="1"/>
      <c r="C77" s="9" t="s">
        <v>79</v>
      </c>
      <c r="D77" s="1345" t="s">
        <v>80</v>
      </c>
      <c r="E77" s="1346"/>
      <c r="F77" s="1346"/>
      <c r="G77" s="1346"/>
      <c r="H77" s="1"/>
      <c r="I77" s="1"/>
      <c r="J77" s="1"/>
      <c r="K77" s="1"/>
    </row>
    <row r="78" spans="1:11" ht="14.1" customHeight="1" x14ac:dyDescent="0.25">
      <c r="A78" s="1"/>
      <c r="B78" s="1"/>
      <c r="C78" s="10" t="s">
        <v>33</v>
      </c>
      <c r="D78" s="1347" t="s">
        <v>81</v>
      </c>
      <c r="E78" s="1348"/>
      <c r="F78" s="1348"/>
      <c r="G78" s="1348"/>
      <c r="H78" s="1"/>
      <c r="I78" s="1"/>
      <c r="J78" s="1"/>
      <c r="K78" s="1"/>
    </row>
    <row r="79" spans="1:11" ht="14.1" customHeight="1" x14ac:dyDescent="0.25">
      <c r="A79" s="1"/>
      <c r="B79" s="1"/>
      <c r="C79" s="11" t="s">
        <v>35</v>
      </c>
      <c r="D79" s="1349" t="s">
        <v>82</v>
      </c>
      <c r="E79" s="1350"/>
      <c r="F79" s="1350"/>
      <c r="G79" s="1350"/>
      <c r="H79" s="1"/>
      <c r="I79" s="1"/>
      <c r="J79" s="1"/>
      <c r="K79" s="1"/>
    </row>
    <row r="80" spans="1:11" ht="14.1" customHeight="1" x14ac:dyDescent="0.25">
      <c r="A80" s="1"/>
      <c r="B80" s="1"/>
      <c r="C80" s="11" t="s">
        <v>37</v>
      </c>
      <c r="D80" s="1349" t="s">
        <v>83</v>
      </c>
      <c r="E80" s="1350"/>
      <c r="F80" s="1350"/>
      <c r="G80" s="1350"/>
      <c r="H80" s="1"/>
      <c r="I80" s="1"/>
      <c r="J80" s="1"/>
      <c r="K80" s="1"/>
    </row>
    <row r="81" spans="1:11" ht="15" customHeight="1" x14ac:dyDescent="0.25">
      <c r="A81" s="1"/>
      <c r="B81" s="1"/>
      <c r="C81" s="12"/>
      <c r="D81" s="13">
        <v>2025</v>
      </c>
      <c r="E81" s="13">
        <v>2026</v>
      </c>
      <c r="F81" s="13">
        <v>2027</v>
      </c>
      <c r="G81" s="13">
        <v>2028</v>
      </c>
      <c r="H81" s="1"/>
      <c r="I81" s="1"/>
      <c r="J81" s="1"/>
      <c r="K81" s="1"/>
    </row>
    <row r="82" spans="1:11" ht="15" customHeight="1" x14ac:dyDescent="0.25">
      <c r="A82" s="1"/>
      <c r="B82" s="1"/>
      <c r="C82" s="14"/>
      <c r="D82" s="15" t="s">
        <v>17</v>
      </c>
      <c r="E82" s="15" t="s">
        <v>18</v>
      </c>
      <c r="F82" s="15" t="s">
        <v>18</v>
      </c>
      <c r="G82" s="15" t="s">
        <v>18</v>
      </c>
      <c r="H82" s="1"/>
      <c r="I82" s="1"/>
      <c r="J82" s="1"/>
      <c r="K82" s="1"/>
    </row>
    <row r="83" spans="1:11" ht="14.1" customHeight="1" x14ac:dyDescent="0.25">
      <c r="A83" s="1"/>
      <c r="B83" s="1"/>
      <c r="C83" s="4" t="s">
        <v>39</v>
      </c>
      <c r="D83" s="8" t="s">
        <v>40</v>
      </c>
      <c r="E83" s="8" t="s">
        <v>84</v>
      </c>
      <c r="F83" s="8" t="s">
        <v>85</v>
      </c>
      <c r="G83" s="8" t="s">
        <v>86</v>
      </c>
      <c r="H83" s="1"/>
      <c r="I83" s="1"/>
      <c r="J83" s="1"/>
      <c r="K83" s="1"/>
    </row>
    <row r="84" spans="1:11" ht="14.1" customHeight="1" x14ac:dyDescent="0.25">
      <c r="A84" s="1"/>
      <c r="B84" s="1"/>
      <c r="C84" s="4" t="s">
        <v>41</v>
      </c>
      <c r="D84" s="8" t="s">
        <v>87</v>
      </c>
      <c r="E84" s="8" t="s">
        <v>88</v>
      </c>
      <c r="F84" s="8" t="s">
        <v>89</v>
      </c>
      <c r="G84" s="8" t="s">
        <v>90</v>
      </c>
      <c r="H84" s="1"/>
      <c r="I84" s="1"/>
      <c r="J84" s="1"/>
      <c r="K84" s="1"/>
    </row>
    <row r="85" spans="1:11" ht="14.1" customHeight="1" x14ac:dyDescent="0.25">
      <c r="A85" s="1"/>
      <c r="B85" s="1"/>
      <c r="C85" s="4" t="s">
        <v>45</v>
      </c>
      <c r="D85" s="8" t="s">
        <v>46</v>
      </c>
      <c r="E85" s="8" t="s">
        <v>91</v>
      </c>
      <c r="F85" s="8" t="s">
        <v>92</v>
      </c>
      <c r="G85" s="8" t="s">
        <v>93</v>
      </c>
      <c r="H85" s="1"/>
      <c r="I85" s="1"/>
      <c r="J85" s="1"/>
      <c r="K85" s="1"/>
    </row>
    <row r="86" spans="1:11" ht="14.1" customHeight="1" x14ac:dyDescent="0.25">
      <c r="A86" s="1"/>
      <c r="B86" s="1"/>
      <c r="C86" s="4" t="s">
        <v>50</v>
      </c>
      <c r="D86" s="8" t="s">
        <v>40</v>
      </c>
      <c r="E86" s="8" t="s">
        <v>40</v>
      </c>
      <c r="F86" s="8" t="s">
        <v>94</v>
      </c>
      <c r="G86" s="8" t="s">
        <v>95</v>
      </c>
      <c r="H86" s="1"/>
      <c r="I86" s="1"/>
      <c r="J86" s="1"/>
      <c r="K86" s="1"/>
    </row>
    <row r="87" spans="1:11" ht="14.1" customHeight="1" x14ac:dyDescent="0.25">
      <c r="A87" s="1"/>
      <c r="B87" s="1"/>
      <c r="C87" s="4" t="s">
        <v>52</v>
      </c>
      <c r="D87" s="8" t="s">
        <v>40</v>
      </c>
      <c r="E87" s="8" t="s">
        <v>96</v>
      </c>
      <c r="F87" s="8" t="s">
        <v>97</v>
      </c>
      <c r="G87" s="8" t="s">
        <v>98</v>
      </c>
      <c r="H87" s="1"/>
      <c r="I87" s="1"/>
      <c r="J87" s="1"/>
      <c r="K87" s="1"/>
    </row>
    <row r="88" spans="1:11" ht="14.1" customHeight="1" x14ac:dyDescent="0.25">
      <c r="A88" s="1"/>
      <c r="B88" s="1"/>
      <c r="C88" s="4" t="s">
        <v>55</v>
      </c>
      <c r="D88" s="8" t="s">
        <v>40</v>
      </c>
      <c r="E88" s="8" t="s">
        <v>40</v>
      </c>
      <c r="F88" s="8" t="s">
        <v>53</v>
      </c>
      <c r="G88" s="8" t="s">
        <v>99</v>
      </c>
      <c r="H88" s="1"/>
      <c r="I88" s="1"/>
      <c r="J88" s="1"/>
      <c r="K88" s="1"/>
    </row>
    <row r="89" spans="1:11" ht="14.1" customHeight="1" x14ac:dyDescent="0.25">
      <c r="A89" s="1"/>
      <c r="B89" s="1"/>
      <c r="C89" s="1351" t="s">
        <v>58</v>
      </c>
      <c r="D89" s="1352"/>
      <c r="E89" s="1352"/>
      <c r="F89" s="1352"/>
      <c r="G89" s="1352"/>
      <c r="H89" s="1"/>
      <c r="I89" s="1"/>
      <c r="J89" s="1"/>
      <c r="K89" s="1"/>
    </row>
    <row r="90" spans="1:11" ht="14.1" customHeight="1" x14ac:dyDescent="0.25">
      <c r="A90" s="1"/>
      <c r="B90" s="1"/>
      <c r="C90" s="12"/>
      <c r="D90" s="13">
        <v>2025</v>
      </c>
      <c r="E90" s="13">
        <v>2026</v>
      </c>
      <c r="F90" s="13">
        <v>2027</v>
      </c>
      <c r="G90" s="13">
        <v>2028</v>
      </c>
      <c r="H90" s="1"/>
      <c r="I90" s="1"/>
      <c r="J90" s="1"/>
      <c r="K90" s="1"/>
    </row>
    <row r="91" spans="1:11" ht="14.1" customHeight="1" x14ac:dyDescent="0.25">
      <c r="A91" s="1"/>
      <c r="B91" s="1"/>
      <c r="C91" s="14"/>
      <c r="D91" s="15" t="s">
        <v>17</v>
      </c>
      <c r="E91" s="15" t="s">
        <v>18</v>
      </c>
      <c r="F91" s="15" t="s">
        <v>18</v>
      </c>
      <c r="G91" s="15" t="s">
        <v>18</v>
      </c>
      <c r="H91" s="1"/>
      <c r="I91" s="1"/>
      <c r="J91" s="1"/>
      <c r="K91" s="1"/>
    </row>
    <row r="92" spans="1:11" ht="14.1" customHeight="1" x14ac:dyDescent="0.25">
      <c r="A92" s="1"/>
      <c r="B92" s="1"/>
      <c r="C92" s="16" t="s">
        <v>59</v>
      </c>
      <c r="D92" s="17">
        <v>0</v>
      </c>
      <c r="E92" s="17">
        <v>0</v>
      </c>
      <c r="F92" s="17">
        <v>0</v>
      </c>
      <c r="G92" s="17">
        <v>0</v>
      </c>
      <c r="H92" s="1"/>
      <c r="I92" s="1"/>
      <c r="J92" s="1"/>
      <c r="K92" s="1"/>
    </row>
    <row r="93" spans="1:11" ht="14.1" customHeight="1" x14ac:dyDescent="0.25">
      <c r="A93" s="1"/>
      <c r="B93" s="1"/>
      <c r="C93" s="16" t="s">
        <v>60</v>
      </c>
      <c r="D93" s="17">
        <v>0</v>
      </c>
      <c r="E93" s="17">
        <v>0</v>
      </c>
      <c r="F93" s="17">
        <v>0</v>
      </c>
      <c r="G93" s="17">
        <v>0</v>
      </c>
      <c r="H93" s="1"/>
      <c r="I93" s="1"/>
      <c r="J93" s="1"/>
      <c r="K93" s="1"/>
    </row>
    <row r="94" spans="1:11" ht="14.1" customHeight="1" x14ac:dyDescent="0.25">
      <c r="A94" s="1"/>
      <c r="B94" s="1"/>
      <c r="C94" s="16" t="s">
        <v>61</v>
      </c>
      <c r="D94" s="17">
        <v>0</v>
      </c>
      <c r="E94" s="17">
        <v>0</v>
      </c>
      <c r="F94" s="17">
        <v>0</v>
      </c>
      <c r="G94" s="17">
        <v>0</v>
      </c>
      <c r="H94" s="1"/>
      <c r="I94" s="1"/>
      <c r="J94" s="1"/>
      <c r="K94" s="1"/>
    </row>
    <row r="95" spans="1:11" ht="14.1" customHeight="1" x14ac:dyDescent="0.25">
      <c r="A95" s="1"/>
      <c r="B95" s="1"/>
      <c r="C95" s="16" t="s">
        <v>62</v>
      </c>
      <c r="D95" s="17">
        <v>0</v>
      </c>
      <c r="E95" s="17">
        <v>0</v>
      </c>
      <c r="F95" s="17">
        <v>0</v>
      </c>
      <c r="G95" s="17">
        <v>0</v>
      </c>
      <c r="H95" s="1"/>
      <c r="I95" s="1"/>
      <c r="J95" s="1"/>
      <c r="K95" s="1"/>
    </row>
    <row r="96" spans="1:11" ht="14.1" customHeight="1" x14ac:dyDescent="0.25">
      <c r="A96" s="1"/>
      <c r="B96" s="1"/>
      <c r="C96" s="16" t="s">
        <v>60</v>
      </c>
      <c r="D96" s="17">
        <v>0</v>
      </c>
      <c r="E96" s="17">
        <v>0</v>
      </c>
      <c r="F96" s="17">
        <v>0</v>
      </c>
      <c r="G96" s="17">
        <v>0</v>
      </c>
      <c r="H96" s="1"/>
      <c r="I96" s="1"/>
      <c r="J96" s="1"/>
      <c r="K96" s="1"/>
    </row>
    <row r="97" spans="1:11" ht="14.1" customHeight="1" x14ac:dyDescent="0.25">
      <c r="A97" s="1"/>
      <c r="B97" s="1"/>
      <c r="C97" s="16" t="s">
        <v>61</v>
      </c>
      <c r="D97" s="17">
        <v>0</v>
      </c>
      <c r="E97" s="17">
        <v>0</v>
      </c>
      <c r="F97" s="17">
        <v>0</v>
      </c>
      <c r="G97" s="17">
        <v>0</v>
      </c>
      <c r="H97" s="1"/>
      <c r="I97" s="1"/>
      <c r="J97" s="1"/>
      <c r="K97" s="1"/>
    </row>
    <row r="98" spans="1:11" ht="14.1" customHeight="1" x14ac:dyDescent="0.25">
      <c r="A98" s="1"/>
      <c r="B98" s="1"/>
      <c r="C98" s="16" t="s">
        <v>63</v>
      </c>
      <c r="D98" s="17">
        <v>0</v>
      </c>
      <c r="E98" s="17">
        <v>0</v>
      </c>
      <c r="F98" s="17">
        <v>0</v>
      </c>
      <c r="G98" s="17">
        <v>0</v>
      </c>
      <c r="H98" s="1"/>
      <c r="I98" s="1"/>
      <c r="J98" s="1"/>
      <c r="K98" s="1"/>
    </row>
    <row r="99" spans="1:11" ht="14.1" customHeight="1" x14ac:dyDescent="0.25">
      <c r="A99" s="1"/>
      <c r="B99" s="1"/>
      <c r="C99" s="16" t="s">
        <v>60</v>
      </c>
      <c r="D99" s="17">
        <v>0</v>
      </c>
      <c r="E99" s="17">
        <v>0</v>
      </c>
      <c r="F99" s="17">
        <v>0</v>
      </c>
      <c r="G99" s="17">
        <v>0</v>
      </c>
      <c r="H99" s="1"/>
      <c r="I99" s="1"/>
      <c r="J99" s="1"/>
      <c r="K99" s="1"/>
    </row>
    <row r="100" spans="1:11" ht="14.1" customHeight="1" x14ac:dyDescent="0.25">
      <c r="A100" s="1"/>
      <c r="B100" s="1"/>
      <c r="C100" s="16" t="s">
        <v>61</v>
      </c>
      <c r="D100" s="17">
        <v>0</v>
      </c>
      <c r="E100" s="17">
        <v>0</v>
      </c>
      <c r="F100" s="17">
        <v>0</v>
      </c>
      <c r="G100" s="17">
        <v>0</v>
      </c>
      <c r="H100" s="1"/>
      <c r="I100" s="1"/>
      <c r="J100" s="1"/>
      <c r="K100" s="1"/>
    </row>
    <row r="101" spans="1:11" ht="14.1" customHeight="1" x14ac:dyDescent="0.25">
      <c r="A101" s="1"/>
      <c r="B101" s="1"/>
      <c r="C101" s="16" t="s">
        <v>64</v>
      </c>
      <c r="D101" s="17">
        <v>0</v>
      </c>
      <c r="E101" s="17">
        <v>0</v>
      </c>
      <c r="F101" s="17">
        <v>0</v>
      </c>
      <c r="G101" s="17">
        <v>0</v>
      </c>
      <c r="H101" s="1"/>
      <c r="I101" s="1"/>
      <c r="J101" s="1"/>
      <c r="K101" s="1"/>
    </row>
    <row r="102" spans="1:11" ht="14.1" customHeight="1" x14ac:dyDescent="0.25">
      <c r="A102" s="1"/>
      <c r="B102" s="1"/>
      <c r="C102" s="16" t="s">
        <v>60</v>
      </c>
      <c r="D102" s="17">
        <v>0</v>
      </c>
      <c r="E102" s="17">
        <v>0</v>
      </c>
      <c r="F102" s="17">
        <v>0</v>
      </c>
      <c r="G102" s="17">
        <v>0</v>
      </c>
      <c r="H102" s="1"/>
      <c r="I102" s="1"/>
      <c r="J102" s="1"/>
      <c r="K102" s="1"/>
    </row>
    <row r="103" spans="1:11" ht="14.1" customHeight="1" x14ac:dyDescent="0.25">
      <c r="A103" s="1"/>
      <c r="B103" s="1"/>
      <c r="C103" s="16" t="s">
        <v>61</v>
      </c>
      <c r="D103" s="17">
        <v>0</v>
      </c>
      <c r="E103" s="17">
        <v>0</v>
      </c>
      <c r="F103" s="17">
        <v>0</v>
      </c>
      <c r="G103" s="17">
        <v>0</v>
      </c>
      <c r="H103" s="1"/>
      <c r="I103" s="1"/>
      <c r="J103" s="1"/>
      <c r="K103" s="1"/>
    </row>
    <row r="104" spans="1:11" ht="14.1" customHeight="1" x14ac:dyDescent="0.25">
      <c r="A104" s="1"/>
      <c r="B104" s="1"/>
      <c r="C104" s="16" t="s">
        <v>65</v>
      </c>
      <c r="D104" s="17">
        <v>0</v>
      </c>
      <c r="E104" s="17">
        <v>0</v>
      </c>
      <c r="F104" s="17">
        <v>0</v>
      </c>
      <c r="G104" s="17">
        <v>0</v>
      </c>
      <c r="H104" s="1"/>
      <c r="I104" s="1"/>
      <c r="J104" s="1"/>
      <c r="K104" s="1"/>
    </row>
    <row r="105" spans="1:11" ht="14.1" customHeight="1" x14ac:dyDescent="0.25">
      <c r="A105" s="1"/>
      <c r="B105" s="1"/>
      <c r="C105" s="16" t="s">
        <v>60</v>
      </c>
      <c r="D105" s="17">
        <v>0</v>
      </c>
      <c r="E105" s="17">
        <v>0</v>
      </c>
      <c r="F105" s="17">
        <v>0</v>
      </c>
      <c r="G105" s="17">
        <v>0</v>
      </c>
      <c r="H105" s="1"/>
      <c r="I105" s="1"/>
      <c r="J105" s="1"/>
      <c r="K105" s="1"/>
    </row>
    <row r="106" spans="1:11" ht="14.1" customHeight="1" x14ac:dyDescent="0.25">
      <c r="A106" s="1"/>
      <c r="B106" s="1"/>
      <c r="C106" s="16" t="s">
        <v>61</v>
      </c>
      <c r="D106" s="17">
        <v>0</v>
      </c>
      <c r="E106" s="17">
        <v>0</v>
      </c>
      <c r="F106" s="17">
        <v>0</v>
      </c>
      <c r="G106" s="17">
        <v>0</v>
      </c>
      <c r="H106" s="1"/>
      <c r="I106" s="1"/>
      <c r="J106" s="1"/>
      <c r="K106" s="1"/>
    </row>
    <row r="107" spans="1:11" ht="14.1" customHeight="1" x14ac:dyDescent="0.25">
      <c r="A107" s="1"/>
      <c r="B107" s="1"/>
      <c r="C107" s="16" t="s">
        <v>66</v>
      </c>
      <c r="D107" s="17">
        <v>0</v>
      </c>
      <c r="E107" s="17">
        <v>0</v>
      </c>
      <c r="F107" s="17">
        <v>0</v>
      </c>
      <c r="G107" s="17">
        <v>0</v>
      </c>
      <c r="H107" s="1"/>
      <c r="I107" s="1"/>
      <c r="J107" s="1"/>
      <c r="K107" s="1"/>
    </row>
    <row r="108" spans="1:11" ht="14.1" customHeight="1" x14ac:dyDescent="0.25">
      <c r="A108" s="1"/>
      <c r="B108" s="1"/>
      <c r="C108" s="16" t="s">
        <v>60</v>
      </c>
      <c r="D108" s="17">
        <v>0</v>
      </c>
      <c r="E108" s="17">
        <v>0</v>
      </c>
      <c r="F108" s="17">
        <v>0</v>
      </c>
      <c r="G108" s="17">
        <v>0</v>
      </c>
      <c r="H108" s="1"/>
      <c r="I108" s="1"/>
      <c r="J108" s="1"/>
      <c r="K108" s="1"/>
    </row>
    <row r="109" spans="1:11" ht="14.1" customHeight="1" x14ac:dyDescent="0.25">
      <c r="A109" s="1"/>
      <c r="B109" s="1"/>
      <c r="C109" s="16" t="s">
        <v>61</v>
      </c>
      <c r="D109" s="17">
        <v>0</v>
      </c>
      <c r="E109" s="17">
        <v>0</v>
      </c>
      <c r="F109" s="17">
        <v>0</v>
      </c>
      <c r="G109" s="17">
        <v>0</v>
      </c>
      <c r="H109" s="1"/>
      <c r="I109" s="1"/>
      <c r="J109" s="1"/>
      <c r="K109" s="1"/>
    </row>
    <row r="110" spans="1:11" ht="14.1" customHeight="1" x14ac:dyDescent="0.25">
      <c r="A110" s="1"/>
      <c r="B110" s="1"/>
      <c r="C110" s="16" t="s">
        <v>67</v>
      </c>
      <c r="D110" s="17">
        <v>0</v>
      </c>
      <c r="E110" s="17">
        <v>0</v>
      </c>
      <c r="F110" s="17">
        <v>0</v>
      </c>
      <c r="G110" s="17">
        <v>0</v>
      </c>
      <c r="H110" s="1"/>
      <c r="I110" s="1"/>
      <c r="J110" s="1"/>
      <c r="K110" s="1"/>
    </row>
    <row r="111" spans="1:11" ht="14.1" customHeight="1" x14ac:dyDescent="0.25">
      <c r="A111" s="1"/>
      <c r="B111" s="1"/>
      <c r="C111" s="16" t="s">
        <v>60</v>
      </c>
      <c r="D111" s="17">
        <v>0</v>
      </c>
      <c r="E111" s="17">
        <v>0</v>
      </c>
      <c r="F111" s="17">
        <v>0</v>
      </c>
      <c r="G111" s="17">
        <v>0</v>
      </c>
      <c r="H111" s="1"/>
      <c r="I111" s="1"/>
      <c r="J111" s="1"/>
      <c r="K111" s="1"/>
    </row>
    <row r="112" spans="1:11" ht="14.1" customHeight="1" x14ac:dyDescent="0.25">
      <c r="A112" s="1"/>
      <c r="B112" s="1"/>
      <c r="C112" s="16" t="s">
        <v>61</v>
      </c>
      <c r="D112" s="17">
        <v>0</v>
      </c>
      <c r="E112" s="17">
        <v>0</v>
      </c>
      <c r="F112" s="17">
        <v>0</v>
      </c>
      <c r="G112" s="17">
        <v>0</v>
      </c>
      <c r="H112" s="1"/>
      <c r="I112" s="1"/>
      <c r="J112" s="1"/>
      <c r="K112" s="1"/>
    </row>
    <row r="113" spans="1:11" ht="14.1" customHeight="1" x14ac:dyDescent="0.25">
      <c r="A113" s="1"/>
      <c r="B113" s="1"/>
      <c r="C113" s="16" t="s">
        <v>68</v>
      </c>
      <c r="D113" s="17">
        <v>0</v>
      </c>
      <c r="E113" s="17">
        <v>0</v>
      </c>
      <c r="F113" s="17">
        <v>0</v>
      </c>
      <c r="G113" s="17">
        <v>0</v>
      </c>
      <c r="H113" s="1"/>
      <c r="I113" s="1"/>
      <c r="J113" s="1"/>
      <c r="K113" s="1"/>
    </row>
    <row r="114" spans="1:11" ht="14.1" customHeight="1" x14ac:dyDescent="0.25">
      <c r="A114" s="1"/>
      <c r="B114" s="1"/>
      <c r="C114" s="16" t="s">
        <v>60</v>
      </c>
      <c r="D114" s="17">
        <v>0</v>
      </c>
      <c r="E114" s="17">
        <v>0</v>
      </c>
      <c r="F114" s="17">
        <v>0</v>
      </c>
      <c r="G114" s="17">
        <v>0</v>
      </c>
      <c r="H114" s="1"/>
      <c r="I114" s="1"/>
      <c r="J114" s="1"/>
      <c r="K114" s="1"/>
    </row>
    <row r="115" spans="1:11" ht="14.1" customHeight="1" x14ac:dyDescent="0.25">
      <c r="A115" s="1"/>
      <c r="B115" s="1"/>
      <c r="C115" s="16" t="s">
        <v>69</v>
      </c>
      <c r="D115" s="17">
        <v>0</v>
      </c>
      <c r="E115" s="17">
        <v>0</v>
      </c>
      <c r="F115" s="17">
        <v>0</v>
      </c>
      <c r="G115" s="17">
        <v>0</v>
      </c>
      <c r="H115" s="1"/>
      <c r="I115" s="1"/>
      <c r="J115" s="1"/>
      <c r="K115" s="1"/>
    </row>
    <row r="116" spans="1:11" ht="14.1" customHeight="1" x14ac:dyDescent="0.25">
      <c r="A116" s="1"/>
      <c r="B116" s="1"/>
      <c r="C116" s="16" t="s">
        <v>70</v>
      </c>
      <c r="D116" s="17">
        <v>0</v>
      </c>
      <c r="E116" s="17">
        <v>0</v>
      </c>
      <c r="F116" s="17">
        <v>0</v>
      </c>
      <c r="G116" s="17">
        <v>0</v>
      </c>
      <c r="H116" s="1"/>
      <c r="I116" s="1"/>
      <c r="J116" s="1"/>
      <c r="K116" s="1"/>
    </row>
    <row r="117" spans="1:11" ht="14.1" customHeight="1" x14ac:dyDescent="0.25">
      <c r="A117" s="1"/>
      <c r="B117" s="1"/>
      <c r="C117" s="16" t="s">
        <v>71</v>
      </c>
      <c r="D117" s="17">
        <v>0</v>
      </c>
      <c r="E117" s="17">
        <v>0</v>
      </c>
      <c r="F117" s="17">
        <v>0</v>
      </c>
      <c r="G117" s="17">
        <v>0</v>
      </c>
      <c r="H117" s="1"/>
      <c r="I117" s="1"/>
      <c r="J117" s="1"/>
      <c r="K117" s="1"/>
    </row>
    <row r="118" spans="1:11" ht="14.1" customHeight="1" x14ac:dyDescent="0.25">
      <c r="A118" s="1"/>
      <c r="B118" s="1"/>
      <c r="C118" s="16" t="s">
        <v>72</v>
      </c>
      <c r="D118" s="17">
        <v>0</v>
      </c>
      <c r="E118" s="17">
        <v>0</v>
      </c>
      <c r="F118" s="17">
        <v>0</v>
      </c>
      <c r="G118" s="17">
        <v>0</v>
      </c>
      <c r="H118" s="1"/>
      <c r="I118" s="1"/>
      <c r="J118" s="1"/>
      <c r="K118" s="1"/>
    </row>
    <row r="119" spans="1:11" ht="14.1" customHeight="1" x14ac:dyDescent="0.25">
      <c r="A119" s="1"/>
      <c r="B119" s="1"/>
      <c r="C119" s="16" t="s">
        <v>73</v>
      </c>
      <c r="D119" s="17">
        <v>0</v>
      </c>
      <c r="E119" s="17">
        <v>20000000</v>
      </c>
      <c r="F119" s="17">
        <v>40538000</v>
      </c>
      <c r="G119" s="17">
        <v>31073000</v>
      </c>
      <c r="H119" s="1"/>
      <c r="I119" s="1"/>
      <c r="J119" s="1"/>
      <c r="K119" s="1"/>
    </row>
    <row r="120" spans="1:11" ht="14.1" customHeight="1" x14ac:dyDescent="0.25">
      <c r="A120" s="1"/>
      <c r="B120" s="1"/>
      <c r="C120" s="16" t="s">
        <v>60</v>
      </c>
      <c r="D120" s="17">
        <v>0</v>
      </c>
      <c r="E120" s="17">
        <v>20000000</v>
      </c>
      <c r="F120" s="17">
        <v>40538000</v>
      </c>
      <c r="G120" s="17">
        <v>31073000</v>
      </c>
      <c r="H120" s="1"/>
      <c r="I120" s="1"/>
      <c r="J120" s="1"/>
      <c r="K120" s="1"/>
    </row>
    <row r="121" spans="1:11" ht="14.1" customHeight="1" x14ac:dyDescent="0.25">
      <c r="A121" s="1"/>
      <c r="B121" s="1"/>
      <c r="C121" s="16" t="s">
        <v>69</v>
      </c>
      <c r="D121" s="17">
        <v>0</v>
      </c>
      <c r="E121" s="17">
        <v>0</v>
      </c>
      <c r="F121" s="17">
        <v>0</v>
      </c>
      <c r="G121" s="17">
        <v>0</v>
      </c>
      <c r="H121" s="1"/>
      <c r="I121" s="1"/>
      <c r="J121" s="1"/>
      <c r="K121" s="1"/>
    </row>
    <row r="122" spans="1:11" ht="14.1" customHeight="1" x14ac:dyDescent="0.25">
      <c r="A122" s="1"/>
      <c r="B122" s="1"/>
      <c r="C122" s="16" t="s">
        <v>70</v>
      </c>
      <c r="D122" s="17">
        <v>0</v>
      </c>
      <c r="E122" s="17">
        <v>0</v>
      </c>
      <c r="F122" s="17">
        <v>0</v>
      </c>
      <c r="G122" s="17">
        <v>0</v>
      </c>
      <c r="H122" s="1"/>
      <c r="I122" s="1"/>
      <c r="J122" s="1"/>
      <c r="K122" s="1"/>
    </row>
    <row r="123" spans="1:11" ht="14.1" customHeight="1" x14ac:dyDescent="0.25">
      <c r="A123" s="1"/>
      <c r="B123" s="1"/>
      <c r="C123" s="16" t="s">
        <v>71</v>
      </c>
      <c r="D123" s="17">
        <v>0</v>
      </c>
      <c r="E123" s="17">
        <v>0</v>
      </c>
      <c r="F123" s="17">
        <v>0</v>
      </c>
      <c r="G123" s="17">
        <v>0</v>
      </c>
      <c r="H123" s="1"/>
      <c r="I123" s="1"/>
      <c r="J123" s="1"/>
      <c r="K123" s="1"/>
    </row>
    <row r="124" spans="1:11" ht="14.1" customHeight="1" x14ac:dyDescent="0.25">
      <c r="A124" s="1"/>
      <c r="B124" s="1"/>
      <c r="C124" s="16" t="s">
        <v>72</v>
      </c>
      <c r="D124" s="17">
        <v>0</v>
      </c>
      <c r="E124" s="17">
        <v>0</v>
      </c>
      <c r="F124" s="17">
        <v>0</v>
      </c>
      <c r="G124" s="17">
        <v>0</v>
      </c>
      <c r="H124" s="1"/>
      <c r="I124" s="1"/>
      <c r="J124" s="1"/>
      <c r="K124" s="1"/>
    </row>
    <row r="125" spans="1:11" ht="14.1" customHeight="1" x14ac:dyDescent="0.25">
      <c r="A125" s="1"/>
      <c r="B125" s="1"/>
      <c r="C125" s="16" t="s">
        <v>74</v>
      </c>
      <c r="D125" s="17">
        <v>0</v>
      </c>
      <c r="E125" s="17">
        <v>0</v>
      </c>
      <c r="F125" s="17">
        <v>0</v>
      </c>
      <c r="G125" s="17">
        <v>0</v>
      </c>
      <c r="H125" s="1"/>
      <c r="I125" s="1"/>
      <c r="J125" s="1"/>
      <c r="K125" s="1"/>
    </row>
    <row r="126" spans="1:11" ht="14.1" customHeight="1" x14ac:dyDescent="0.25">
      <c r="A126" s="1"/>
      <c r="B126" s="1"/>
      <c r="C126" s="16" t="s">
        <v>60</v>
      </c>
      <c r="D126" s="17">
        <v>0</v>
      </c>
      <c r="E126" s="17">
        <v>0</v>
      </c>
      <c r="F126" s="17">
        <v>0</v>
      </c>
      <c r="G126" s="17">
        <v>0</v>
      </c>
      <c r="H126" s="1"/>
      <c r="I126" s="1"/>
      <c r="J126" s="1"/>
      <c r="K126" s="1"/>
    </row>
    <row r="127" spans="1:11" ht="14.1" customHeight="1" x14ac:dyDescent="0.25">
      <c r="A127" s="1"/>
      <c r="B127" s="1"/>
      <c r="C127" s="16" t="s">
        <v>69</v>
      </c>
      <c r="D127" s="17">
        <v>0</v>
      </c>
      <c r="E127" s="17">
        <v>0</v>
      </c>
      <c r="F127" s="17">
        <v>0</v>
      </c>
      <c r="G127" s="17">
        <v>0</v>
      </c>
      <c r="H127" s="1"/>
      <c r="I127" s="1"/>
      <c r="J127" s="1"/>
      <c r="K127" s="1"/>
    </row>
    <row r="128" spans="1:11" ht="14.1" customHeight="1" x14ac:dyDescent="0.25">
      <c r="A128" s="1"/>
      <c r="B128" s="1"/>
      <c r="C128" s="16" t="s">
        <v>70</v>
      </c>
      <c r="D128" s="17">
        <v>0</v>
      </c>
      <c r="E128" s="17">
        <v>0</v>
      </c>
      <c r="F128" s="17">
        <v>0</v>
      </c>
      <c r="G128" s="17">
        <v>0</v>
      </c>
      <c r="H128" s="1"/>
      <c r="I128" s="1"/>
      <c r="J128" s="1"/>
      <c r="K128" s="1"/>
    </row>
    <row r="129" spans="1:11" ht="14.1" customHeight="1" x14ac:dyDescent="0.25">
      <c r="A129" s="1"/>
      <c r="B129" s="1"/>
      <c r="C129" s="16" t="s">
        <v>71</v>
      </c>
      <c r="D129" s="17">
        <v>0</v>
      </c>
      <c r="E129" s="17">
        <v>0</v>
      </c>
      <c r="F129" s="17">
        <v>0</v>
      </c>
      <c r="G129" s="17">
        <v>0</v>
      </c>
      <c r="H129" s="1"/>
      <c r="I129" s="1"/>
      <c r="J129" s="1"/>
      <c r="K129" s="1"/>
    </row>
    <row r="130" spans="1:11" ht="14.1" customHeight="1" x14ac:dyDescent="0.25">
      <c r="A130" s="1"/>
      <c r="B130" s="1"/>
      <c r="C130" s="16" t="s">
        <v>72</v>
      </c>
      <c r="D130" s="17">
        <v>0</v>
      </c>
      <c r="E130" s="17">
        <v>0</v>
      </c>
      <c r="F130" s="17">
        <v>0</v>
      </c>
      <c r="G130" s="17">
        <v>0</v>
      </c>
      <c r="H130" s="1"/>
      <c r="I130" s="1"/>
      <c r="J130" s="1"/>
      <c r="K130" s="1"/>
    </row>
    <row r="131" spans="1:11" ht="14.1" customHeight="1" x14ac:dyDescent="0.25">
      <c r="A131" s="1"/>
      <c r="B131" s="1"/>
      <c r="C131" s="16" t="s">
        <v>75</v>
      </c>
      <c r="D131" s="17">
        <v>0</v>
      </c>
      <c r="E131" s="17">
        <v>0</v>
      </c>
      <c r="F131" s="17">
        <v>0</v>
      </c>
      <c r="G131" s="17">
        <v>0</v>
      </c>
      <c r="H131" s="1"/>
      <c r="I131" s="1"/>
      <c r="J131" s="1"/>
      <c r="K131" s="1"/>
    </row>
    <row r="132" spans="1:11" ht="14.1" customHeight="1" x14ac:dyDescent="0.25">
      <c r="A132" s="1"/>
      <c r="B132" s="1"/>
      <c r="C132" s="16" t="s">
        <v>76</v>
      </c>
      <c r="D132" s="17">
        <v>0</v>
      </c>
      <c r="E132" s="17">
        <v>0</v>
      </c>
      <c r="F132" s="17">
        <v>0</v>
      </c>
      <c r="G132" s="17">
        <v>0</v>
      </c>
      <c r="H132" s="1"/>
      <c r="I132" s="1"/>
      <c r="J132" s="1"/>
      <c r="K132" s="1"/>
    </row>
    <row r="133" spans="1:11" ht="14.1" customHeight="1" x14ac:dyDescent="0.25">
      <c r="A133" s="1"/>
      <c r="B133" s="1"/>
      <c r="C133" s="18" t="s">
        <v>77</v>
      </c>
      <c r="D133" s="17">
        <v>0</v>
      </c>
      <c r="E133" s="17">
        <v>20000000</v>
      </c>
      <c r="F133" s="17">
        <v>40538000</v>
      </c>
      <c r="G133" s="17">
        <v>31073000</v>
      </c>
      <c r="H133" s="1"/>
      <c r="I133" s="1"/>
      <c r="J133" s="1"/>
      <c r="K133" s="1"/>
    </row>
    <row r="134" spans="1:11" ht="14.1" customHeight="1" x14ac:dyDescent="0.25">
      <c r="A134" s="1"/>
      <c r="B134" s="1"/>
      <c r="C134" s="10" t="s">
        <v>33</v>
      </c>
      <c r="D134" s="1347" t="s">
        <v>100</v>
      </c>
      <c r="E134" s="1348"/>
      <c r="F134" s="1348"/>
      <c r="G134" s="1348"/>
      <c r="H134" s="1"/>
      <c r="I134" s="1"/>
      <c r="J134" s="1"/>
      <c r="K134" s="1"/>
    </row>
    <row r="135" spans="1:11" ht="14.1" customHeight="1" x14ac:dyDescent="0.25">
      <c r="A135" s="1"/>
      <c r="B135" s="1"/>
      <c r="C135" s="11" t="s">
        <v>35</v>
      </c>
      <c r="D135" s="1349" t="s">
        <v>101</v>
      </c>
      <c r="E135" s="1350"/>
      <c r="F135" s="1350"/>
      <c r="G135" s="1350"/>
      <c r="H135" s="1"/>
      <c r="I135" s="1"/>
      <c r="J135" s="1"/>
      <c r="K135" s="1"/>
    </row>
    <row r="136" spans="1:11" ht="14.1" customHeight="1" x14ac:dyDescent="0.25">
      <c r="A136" s="1"/>
      <c r="B136" s="1"/>
      <c r="C136" s="11" t="s">
        <v>37</v>
      </c>
      <c r="D136" s="1349" t="s">
        <v>83</v>
      </c>
      <c r="E136" s="1350"/>
      <c r="F136" s="1350"/>
      <c r="G136" s="1350"/>
      <c r="H136" s="1"/>
      <c r="I136" s="1"/>
      <c r="J136" s="1"/>
      <c r="K136" s="1"/>
    </row>
    <row r="137" spans="1:11" ht="15" customHeight="1" x14ac:dyDescent="0.25">
      <c r="A137" s="1"/>
      <c r="B137" s="1"/>
      <c r="C137" s="12"/>
      <c r="D137" s="13">
        <v>2025</v>
      </c>
      <c r="E137" s="13">
        <v>2026</v>
      </c>
      <c r="F137" s="13">
        <v>2027</v>
      </c>
      <c r="G137" s="13">
        <v>2028</v>
      </c>
      <c r="H137" s="1"/>
      <c r="I137" s="1"/>
      <c r="J137" s="1"/>
      <c r="K137" s="1"/>
    </row>
    <row r="138" spans="1:11" ht="15" customHeight="1" x14ac:dyDescent="0.25">
      <c r="A138" s="1"/>
      <c r="B138" s="1"/>
      <c r="C138" s="14"/>
      <c r="D138" s="15" t="s">
        <v>17</v>
      </c>
      <c r="E138" s="15" t="s">
        <v>18</v>
      </c>
      <c r="F138" s="15" t="s">
        <v>18</v>
      </c>
      <c r="G138" s="15" t="s">
        <v>18</v>
      </c>
      <c r="H138" s="1"/>
      <c r="I138" s="1"/>
      <c r="J138" s="1"/>
      <c r="K138" s="1"/>
    </row>
    <row r="139" spans="1:11" ht="14.1" customHeight="1" x14ac:dyDescent="0.25">
      <c r="A139" s="1"/>
      <c r="B139" s="1"/>
      <c r="C139" s="4" t="s">
        <v>39</v>
      </c>
      <c r="D139" s="8" t="s">
        <v>40</v>
      </c>
      <c r="E139" s="8" t="s">
        <v>102</v>
      </c>
      <c r="F139" s="8" t="s">
        <v>103</v>
      </c>
      <c r="G139" s="8" t="s">
        <v>104</v>
      </c>
      <c r="H139" s="1"/>
      <c r="I139" s="1"/>
      <c r="J139" s="1"/>
      <c r="K139" s="1"/>
    </row>
    <row r="140" spans="1:11" ht="14.1" customHeight="1" x14ac:dyDescent="0.25">
      <c r="A140" s="1"/>
      <c r="B140" s="1"/>
      <c r="C140" s="4" t="s">
        <v>41</v>
      </c>
      <c r="D140" s="8" t="s">
        <v>105</v>
      </c>
      <c r="E140" s="8" t="s">
        <v>106</v>
      </c>
      <c r="F140" s="8" t="s">
        <v>107</v>
      </c>
      <c r="G140" s="8" t="s">
        <v>108</v>
      </c>
      <c r="H140" s="1"/>
      <c r="I140" s="1"/>
      <c r="J140" s="1"/>
      <c r="K140" s="1"/>
    </row>
    <row r="141" spans="1:11" ht="14.1" customHeight="1" x14ac:dyDescent="0.25">
      <c r="A141" s="1"/>
      <c r="B141" s="1"/>
      <c r="C141" s="4" t="s">
        <v>45</v>
      </c>
      <c r="D141" s="8" t="s">
        <v>46</v>
      </c>
      <c r="E141" s="8" t="s">
        <v>109</v>
      </c>
      <c r="F141" s="8" t="s">
        <v>110</v>
      </c>
      <c r="G141" s="8" t="s">
        <v>111</v>
      </c>
      <c r="H141" s="1"/>
      <c r="I141" s="1"/>
      <c r="J141" s="1"/>
      <c r="K141" s="1"/>
    </row>
    <row r="142" spans="1:11" ht="14.1" customHeight="1" x14ac:dyDescent="0.25">
      <c r="A142" s="1"/>
      <c r="B142" s="1"/>
      <c r="C142" s="4" t="s">
        <v>50</v>
      </c>
      <c r="D142" s="8" t="s">
        <v>40</v>
      </c>
      <c r="E142" s="8" t="s">
        <v>40</v>
      </c>
      <c r="F142" s="8" t="s">
        <v>112</v>
      </c>
      <c r="G142" s="8" t="s">
        <v>113</v>
      </c>
      <c r="H142" s="1"/>
      <c r="I142" s="1"/>
      <c r="J142" s="1"/>
      <c r="K142" s="1"/>
    </row>
    <row r="143" spans="1:11" ht="14.1" customHeight="1" x14ac:dyDescent="0.25">
      <c r="A143" s="1"/>
      <c r="B143" s="1"/>
      <c r="C143" s="4" t="s">
        <v>52</v>
      </c>
      <c r="D143" s="8" t="s">
        <v>40</v>
      </c>
      <c r="E143" s="8" t="s">
        <v>114</v>
      </c>
      <c r="F143" s="8" t="s">
        <v>115</v>
      </c>
      <c r="G143" s="8" t="s">
        <v>116</v>
      </c>
      <c r="H143" s="1"/>
      <c r="I143" s="1"/>
      <c r="J143" s="1"/>
      <c r="K143" s="1"/>
    </row>
    <row r="144" spans="1:11" ht="14.1" customHeight="1" x14ac:dyDescent="0.25">
      <c r="A144" s="1"/>
      <c r="B144" s="1"/>
      <c r="C144" s="4" t="s">
        <v>55</v>
      </c>
      <c r="D144" s="8" t="s">
        <v>40</v>
      </c>
      <c r="E144" s="8" t="s">
        <v>40</v>
      </c>
      <c r="F144" s="8" t="s">
        <v>117</v>
      </c>
      <c r="G144" s="8" t="s">
        <v>118</v>
      </c>
      <c r="H144" s="1"/>
      <c r="I144" s="1"/>
      <c r="J144" s="1"/>
      <c r="K144" s="1"/>
    </row>
    <row r="145" spans="1:11" ht="14.1" customHeight="1" x14ac:dyDescent="0.25">
      <c r="A145" s="1"/>
      <c r="B145" s="1"/>
      <c r="C145" s="1351" t="s">
        <v>58</v>
      </c>
      <c r="D145" s="1352"/>
      <c r="E145" s="1352"/>
      <c r="F145" s="1352"/>
      <c r="G145" s="1352"/>
      <c r="H145" s="1"/>
      <c r="I145" s="1"/>
      <c r="J145" s="1"/>
      <c r="K145" s="1"/>
    </row>
    <row r="146" spans="1:11" ht="14.1" customHeight="1" x14ac:dyDescent="0.25">
      <c r="A146" s="1"/>
      <c r="B146" s="1"/>
      <c r="C146" s="12"/>
      <c r="D146" s="13">
        <v>2025</v>
      </c>
      <c r="E146" s="13">
        <v>2026</v>
      </c>
      <c r="F146" s="13">
        <v>2027</v>
      </c>
      <c r="G146" s="13">
        <v>2028</v>
      </c>
      <c r="H146" s="1"/>
      <c r="I146" s="1"/>
      <c r="J146" s="1"/>
      <c r="K146" s="1"/>
    </row>
    <row r="147" spans="1:11" ht="14.1" customHeight="1" x14ac:dyDescent="0.25">
      <c r="A147" s="1"/>
      <c r="B147" s="1"/>
      <c r="C147" s="14"/>
      <c r="D147" s="15" t="s">
        <v>17</v>
      </c>
      <c r="E147" s="15" t="s">
        <v>18</v>
      </c>
      <c r="F147" s="15" t="s">
        <v>18</v>
      </c>
      <c r="G147" s="15" t="s">
        <v>18</v>
      </c>
      <c r="H147" s="1"/>
      <c r="I147" s="1"/>
      <c r="J147" s="1"/>
      <c r="K147" s="1"/>
    </row>
    <row r="148" spans="1:11" ht="14.1" customHeight="1" x14ac:dyDescent="0.25">
      <c r="A148" s="1"/>
      <c r="B148" s="1"/>
      <c r="C148" s="16" t="s">
        <v>59</v>
      </c>
      <c r="D148" s="17">
        <v>0</v>
      </c>
      <c r="E148" s="17">
        <v>0</v>
      </c>
      <c r="F148" s="17">
        <v>0</v>
      </c>
      <c r="G148" s="17">
        <v>0</v>
      </c>
      <c r="H148" s="1"/>
      <c r="I148" s="1"/>
      <c r="J148" s="1"/>
      <c r="K148" s="1"/>
    </row>
    <row r="149" spans="1:11" ht="14.1" customHeight="1" x14ac:dyDescent="0.25">
      <c r="A149" s="1"/>
      <c r="B149" s="1"/>
      <c r="C149" s="16" t="s">
        <v>60</v>
      </c>
      <c r="D149" s="17">
        <v>0</v>
      </c>
      <c r="E149" s="17">
        <v>0</v>
      </c>
      <c r="F149" s="17">
        <v>0</v>
      </c>
      <c r="G149" s="17">
        <v>0</v>
      </c>
      <c r="H149" s="1"/>
      <c r="I149" s="1"/>
      <c r="J149" s="1"/>
      <c r="K149" s="1"/>
    </row>
    <row r="150" spans="1:11" ht="14.1" customHeight="1" x14ac:dyDescent="0.25">
      <c r="A150" s="1"/>
      <c r="B150" s="1"/>
      <c r="C150" s="16" t="s">
        <v>61</v>
      </c>
      <c r="D150" s="17">
        <v>0</v>
      </c>
      <c r="E150" s="17">
        <v>0</v>
      </c>
      <c r="F150" s="17">
        <v>0</v>
      </c>
      <c r="G150" s="17">
        <v>0</v>
      </c>
      <c r="H150" s="1"/>
      <c r="I150" s="1"/>
      <c r="J150" s="1"/>
      <c r="K150" s="1"/>
    </row>
    <row r="151" spans="1:11" ht="14.1" customHeight="1" x14ac:dyDescent="0.25">
      <c r="A151" s="1"/>
      <c r="B151" s="1"/>
      <c r="C151" s="16" t="s">
        <v>62</v>
      </c>
      <c r="D151" s="17">
        <v>0</v>
      </c>
      <c r="E151" s="17">
        <v>0</v>
      </c>
      <c r="F151" s="17">
        <v>0</v>
      </c>
      <c r="G151" s="17">
        <v>0</v>
      </c>
      <c r="H151" s="1"/>
      <c r="I151" s="1"/>
      <c r="J151" s="1"/>
      <c r="K151" s="1"/>
    </row>
    <row r="152" spans="1:11" ht="14.1" customHeight="1" x14ac:dyDescent="0.25">
      <c r="A152" s="1"/>
      <c r="B152" s="1"/>
      <c r="C152" s="16" t="s">
        <v>60</v>
      </c>
      <c r="D152" s="17">
        <v>0</v>
      </c>
      <c r="E152" s="17">
        <v>0</v>
      </c>
      <c r="F152" s="17">
        <v>0</v>
      </c>
      <c r="G152" s="17">
        <v>0</v>
      </c>
      <c r="H152" s="1"/>
      <c r="I152" s="1"/>
      <c r="J152" s="1"/>
      <c r="K152" s="1"/>
    </row>
    <row r="153" spans="1:11" ht="14.1" customHeight="1" x14ac:dyDescent="0.25">
      <c r="A153" s="1"/>
      <c r="B153" s="1"/>
      <c r="C153" s="16" t="s">
        <v>61</v>
      </c>
      <c r="D153" s="17">
        <v>0</v>
      </c>
      <c r="E153" s="17">
        <v>0</v>
      </c>
      <c r="F153" s="17">
        <v>0</v>
      </c>
      <c r="G153" s="17">
        <v>0</v>
      </c>
      <c r="H153" s="1"/>
      <c r="I153" s="1"/>
      <c r="J153" s="1"/>
      <c r="K153" s="1"/>
    </row>
    <row r="154" spans="1:11" ht="14.1" customHeight="1" x14ac:dyDescent="0.25">
      <c r="A154" s="1"/>
      <c r="B154" s="1"/>
      <c r="C154" s="16" t="s">
        <v>63</v>
      </c>
      <c r="D154" s="17">
        <v>0</v>
      </c>
      <c r="E154" s="17">
        <v>0</v>
      </c>
      <c r="F154" s="17">
        <v>0</v>
      </c>
      <c r="G154" s="17">
        <v>0</v>
      </c>
      <c r="H154" s="1"/>
      <c r="I154" s="1"/>
      <c r="J154" s="1"/>
      <c r="K154" s="1"/>
    </row>
    <row r="155" spans="1:11" ht="14.1" customHeight="1" x14ac:dyDescent="0.25">
      <c r="A155" s="1"/>
      <c r="B155" s="1"/>
      <c r="C155" s="16" t="s">
        <v>60</v>
      </c>
      <c r="D155" s="17">
        <v>0</v>
      </c>
      <c r="E155" s="17">
        <v>0</v>
      </c>
      <c r="F155" s="17">
        <v>0</v>
      </c>
      <c r="G155" s="17">
        <v>0</v>
      </c>
      <c r="H155" s="1"/>
      <c r="I155" s="1"/>
      <c r="J155" s="1"/>
      <c r="K155" s="1"/>
    </row>
    <row r="156" spans="1:11" ht="14.1" customHeight="1" x14ac:dyDescent="0.25">
      <c r="A156" s="1"/>
      <c r="B156" s="1"/>
      <c r="C156" s="16" t="s">
        <v>61</v>
      </c>
      <c r="D156" s="17">
        <v>0</v>
      </c>
      <c r="E156" s="17">
        <v>0</v>
      </c>
      <c r="F156" s="17">
        <v>0</v>
      </c>
      <c r="G156" s="17">
        <v>0</v>
      </c>
      <c r="H156" s="1"/>
      <c r="I156" s="1"/>
      <c r="J156" s="1"/>
      <c r="K156" s="1"/>
    </row>
    <row r="157" spans="1:11" ht="14.1" customHeight="1" x14ac:dyDescent="0.25">
      <c r="A157" s="1"/>
      <c r="B157" s="1"/>
      <c r="C157" s="16" t="s">
        <v>64</v>
      </c>
      <c r="D157" s="17">
        <v>0</v>
      </c>
      <c r="E157" s="17">
        <v>0</v>
      </c>
      <c r="F157" s="17">
        <v>0</v>
      </c>
      <c r="G157" s="17">
        <v>0</v>
      </c>
      <c r="H157" s="1"/>
      <c r="I157" s="1"/>
      <c r="J157" s="1"/>
      <c r="K157" s="1"/>
    </row>
    <row r="158" spans="1:11" ht="14.1" customHeight="1" x14ac:dyDescent="0.25">
      <c r="A158" s="1"/>
      <c r="B158" s="1"/>
      <c r="C158" s="16" t="s">
        <v>60</v>
      </c>
      <c r="D158" s="17">
        <v>0</v>
      </c>
      <c r="E158" s="17">
        <v>0</v>
      </c>
      <c r="F158" s="17">
        <v>0</v>
      </c>
      <c r="G158" s="17">
        <v>0</v>
      </c>
      <c r="H158" s="1"/>
      <c r="I158" s="1"/>
      <c r="J158" s="1"/>
      <c r="K158" s="1"/>
    </row>
    <row r="159" spans="1:11" ht="14.1" customHeight="1" x14ac:dyDescent="0.25">
      <c r="A159" s="1"/>
      <c r="B159" s="1"/>
      <c r="C159" s="16" t="s">
        <v>61</v>
      </c>
      <c r="D159" s="17">
        <v>0</v>
      </c>
      <c r="E159" s="17">
        <v>0</v>
      </c>
      <c r="F159" s="17">
        <v>0</v>
      </c>
      <c r="G159" s="17">
        <v>0</v>
      </c>
      <c r="H159" s="1"/>
      <c r="I159" s="1"/>
      <c r="J159" s="1"/>
      <c r="K159" s="1"/>
    </row>
    <row r="160" spans="1:11" ht="14.1" customHeight="1" x14ac:dyDescent="0.25">
      <c r="A160" s="1"/>
      <c r="B160" s="1"/>
      <c r="C160" s="16" t="s">
        <v>65</v>
      </c>
      <c r="D160" s="17">
        <v>0</v>
      </c>
      <c r="E160" s="17">
        <v>0</v>
      </c>
      <c r="F160" s="17">
        <v>0</v>
      </c>
      <c r="G160" s="17">
        <v>0</v>
      </c>
      <c r="H160" s="1"/>
      <c r="I160" s="1"/>
      <c r="J160" s="1"/>
      <c r="K160" s="1"/>
    </row>
    <row r="161" spans="1:11" ht="14.1" customHeight="1" x14ac:dyDescent="0.25">
      <c r="A161" s="1"/>
      <c r="B161" s="1"/>
      <c r="C161" s="16" t="s">
        <v>60</v>
      </c>
      <c r="D161" s="17">
        <v>0</v>
      </c>
      <c r="E161" s="17">
        <v>0</v>
      </c>
      <c r="F161" s="17">
        <v>0</v>
      </c>
      <c r="G161" s="17">
        <v>0</v>
      </c>
      <c r="H161" s="1"/>
      <c r="I161" s="1"/>
      <c r="J161" s="1"/>
      <c r="K161" s="1"/>
    </row>
    <row r="162" spans="1:11" ht="14.1" customHeight="1" x14ac:dyDescent="0.25">
      <c r="A162" s="1"/>
      <c r="B162" s="1"/>
      <c r="C162" s="16" t="s">
        <v>61</v>
      </c>
      <c r="D162" s="17">
        <v>0</v>
      </c>
      <c r="E162" s="17">
        <v>0</v>
      </c>
      <c r="F162" s="17">
        <v>0</v>
      </c>
      <c r="G162" s="17">
        <v>0</v>
      </c>
      <c r="H162" s="1"/>
      <c r="I162" s="1"/>
      <c r="J162" s="1"/>
      <c r="K162" s="1"/>
    </row>
    <row r="163" spans="1:11" ht="14.1" customHeight="1" x14ac:dyDescent="0.25">
      <c r="A163" s="1"/>
      <c r="B163" s="1"/>
      <c r="C163" s="16" t="s">
        <v>66</v>
      </c>
      <c r="D163" s="17">
        <v>0</v>
      </c>
      <c r="E163" s="17">
        <v>0</v>
      </c>
      <c r="F163" s="17">
        <v>0</v>
      </c>
      <c r="G163" s="17">
        <v>0</v>
      </c>
      <c r="H163" s="1"/>
      <c r="I163" s="1"/>
      <c r="J163" s="1"/>
      <c r="K163" s="1"/>
    </row>
    <row r="164" spans="1:11" ht="14.1" customHeight="1" x14ac:dyDescent="0.25">
      <c r="A164" s="1"/>
      <c r="B164" s="1"/>
      <c r="C164" s="16" t="s">
        <v>60</v>
      </c>
      <c r="D164" s="17">
        <v>0</v>
      </c>
      <c r="E164" s="17">
        <v>0</v>
      </c>
      <c r="F164" s="17">
        <v>0</v>
      </c>
      <c r="G164" s="17">
        <v>0</v>
      </c>
      <c r="H164" s="1"/>
      <c r="I164" s="1"/>
      <c r="J164" s="1"/>
      <c r="K164" s="1"/>
    </row>
    <row r="165" spans="1:11" ht="14.1" customHeight="1" x14ac:dyDescent="0.25">
      <c r="A165" s="1"/>
      <c r="B165" s="1"/>
      <c r="C165" s="16" t="s">
        <v>61</v>
      </c>
      <c r="D165" s="17">
        <v>0</v>
      </c>
      <c r="E165" s="17">
        <v>0</v>
      </c>
      <c r="F165" s="17">
        <v>0</v>
      </c>
      <c r="G165" s="17">
        <v>0</v>
      </c>
      <c r="H165" s="1"/>
      <c r="I165" s="1"/>
      <c r="J165" s="1"/>
      <c r="K165" s="1"/>
    </row>
    <row r="166" spans="1:11" ht="14.1" customHeight="1" x14ac:dyDescent="0.25">
      <c r="A166" s="1"/>
      <c r="B166" s="1"/>
      <c r="C166" s="16" t="s">
        <v>67</v>
      </c>
      <c r="D166" s="17">
        <v>0</v>
      </c>
      <c r="E166" s="17">
        <v>0</v>
      </c>
      <c r="F166" s="17">
        <v>0</v>
      </c>
      <c r="G166" s="17">
        <v>0</v>
      </c>
      <c r="H166" s="1"/>
      <c r="I166" s="1"/>
      <c r="J166" s="1"/>
      <c r="K166" s="1"/>
    </row>
    <row r="167" spans="1:11" ht="14.1" customHeight="1" x14ac:dyDescent="0.25">
      <c r="A167" s="1"/>
      <c r="B167" s="1"/>
      <c r="C167" s="16" t="s">
        <v>60</v>
      </c>
      <c r="D167" s="17">
        <v>0</v>
      </c>
      <c r="E167" s="17">
        <v>0</v>
      </c>
      <c r="F167" s="17">
        <v>0</v>
      </c>
      <c r="G167" s="17">
        <v>0</v>
      </c>
      <c r="H167" s="1"/>
      <c r="I167" s="1"/>
      <c r="J167" s="1"/>
      <c r="K167" s="1"/>
    </row>
    <row r="168" spans="1:11" ht="14.1" customHeight="1" x14ac:dyDescent="0.25">
      <c r="A168" s="1"/>
      <c r="B168" s="1"/>
      <c r="C168" s="16" t="s">
        <v>61</v>
      </c>
      <c r="D168" s="17">
        <v>0</v>
      </c>
      <c r="E168" s="17">
        <v>0</v>
      </c>
      <c r="F168" s="17">
        <v>0</v>
      </c>
      <c r="G168" s="17">
        <v>0</v>
      </c>
      <c r="H168" s="1"/>
      <c r="I168" s="1"/>
      <c r="J168" s="1"/>
      <c r="K168" s="1"/>
    </row>
    <row r="169" spans="1:11" ht="14.1" customHeight="1" x14ac:dyDescent="0.25">
      <c r="A169" s="1"/>
      <c r="B169" s="1"/>
      <c r="C169" s="16" t="s">
        <v>68</v>
      </c>
      <c r="D169" s="17">
        <v>0</v>
      </c>
      <c r="E169" s="17">
        <v>0</v>
      </c>
      <c r="F169" s="17">
        <v>0</v>
      </c>
      <c r="G169" s="17">
        <v>0</v>
      </c>
      <c r="H169" s="1"/>
      <c r="I169" s="1"/>
      <c r="J169" s="1"/>
      <c r="K169" s="1"/>
    </row>
    <row r="170" spans="1:11" ht="14.1" customHeight="1" x14ac:dyDescent="0.25">
      <c r="A170" s="1"/>
      <c r="B170" s="1"/>
      <c r="C170" s="16" t="s">
        <v>60</v>
      </c>
      <c r="D170" s="17">
        <v>0</v>
      </c>
      <c r="E170" s="17">
        <v>0</v>
      </c>
      <c r="F170" s="17">
        <v>0</v>
      </c>
      <c r="G170" s="17">
        <v>0</v>
      </c>
      <c r="H170" s="1"/>
      <c r="I170" s="1"/>
      <c r="J170" s="1"/>
      <c r="K170" s="1"/>
    </row>
    <row r="171" spans="1:11" ht="14.1" customHeight="1" x14ac:dyDescent="0.25">
      <c r="A171" s="1"/>
      <c r="B171" s="1"/>
      <c r="C171" s="16" t="s">
        <v>69</v>
      </c>
      <c r="D171" s="17">
        <v>0</v>
      </c>
      <c r="E171" s="17">
        <v>0</v>
      </c>
      <c r="F171" s="17">
        <v>0</v>
      </c>
      <c r="G171" s="17">
        <v>0</v>
      </c>
      <c r="H171" s="1"/>
      <c r="I171" s="1"/>
      <c r="J171" s="1"/>
      <c r="K171" s="1"/>
    </row>
    <row r="172" spans="1:11" ht="14.1" customHeight="1" x14ac:dyDescent="0.25">
      <c r="A172" s="1"/>
      <c r="B172" s="1"/>
      <c r="C172" s="16" t="s">
        <v>70</v>
      </c>
      <c r="D172" s="17">
        <v>0</v>
      </c>
      <c r="E172" s="17">
        <v>0</v>
      </c>
      <c r="F172" s="17">
        <v>0</v>
      </c>
      <c r="G172" s="17">
        <v>0</v>
      </c>
      <c r="H172" s="1"/>
      <c r="I172" s="1"/>
      <c r="J172" s="1"/>
      <c r="K172" s="1"/>
    </row>
    <row r="173" spans="1:11" ht="14.1" customHeight="1" x14ac:dyDescent="0.25">
      <c r="A173" s="1"/>
      <c r="B173" s="1"/>
      <c r="C173" s="16" t="s">
        <v>71</v>
      </c>
      <c r="D173" s="17">
        <v>0</v>
      </c>
      <c r="E173" s="17">
        <v>0</v>
      </c>
      <c r="F173" s="17">
        <v>0</v>
      </c>
      <c r="G173" s="17">
        <v>0</v>
      </c>
      <c r="H173" s="1"/>
      <c r="I173" s="1"/>
      <c r="J173" s="1"/>
      <c r="K173" s="1"/>
    </row>
    <row r="174" spans="1:11" ht="14.1" customHeight="1" x14ac:dyDescent="0.25">
      <c r="A174" s="1"/>
      <c r="B174" s="1"/>
      <c r="C174" s="16" t="s">
        <v>72</v>
      </c>
      <c r="D174" s="17">
        <v>0</v>
      </c>
      <c r="E174" s="17">
        <v>0</v>
      </c>
      <c r="F174" s="17">
        <v>0</v>
      </c>
      <c r="G174" s="17">
        <v>0</v>
      </c>
      <c r="H174" s="1"/>
      <c r="I174" s="1"/>
      <c r="J174" s="1"/>
      <c r="K174" s="1"/>
    </row>
    <row r="175" spans="1:11" ht="14.1" customHeight="1" x14ac:dyDescent="0.25">
      <c r="A175" s="1"/>
      <c r="B175" s="1"/>
      <c r="C175" s="16" t="s">
        <v>73</v>
      </c>
      <c r="D175" s="17">
        <v>0</v>
      </c>
      <c r="E175" s="17">
        <v>4902000</v>
      </c>
      <c r="F175" s="17">
        <v>3200000</v>
      </c>
      <c r="G175" s="17">
        <v>1200000</v>
      </c>
      <c r="H175" s="1"/>
      <c r="I175" s="1"/>
      <c r="J175" s="1"/>
      <c r="K175" s="1"/>
    </row>
    <row r="176" spans="1:11" ht="14.1" customHeight="1" x14ac:dyDescent="0.25">
      <c r="A176" s="1"/>
      <c r="B176" s="1"/>
      <c r="C176" s="16" t="s">
        <v>60</v>
      </c>
      <c r="D176" s="17">
        <v>0</v>
      </c>
      <c r="E176" s="17">
        <v>4902000</v>
      </c>
      <c r="F176" s="17">
        <v>3200000</v>
      </c>
      <c r="G176" s="17">
        <v>1200000</v>
      </c>
      <c r="H176" s="1"/>
      <c r="I176" s="1"/>
      <c r="J176" s="1"/>
      <c r="K176" s="1"/>
    </row>
    <row r="177" spans="1:11" ht="14.1" customHeight="1" x14ac:dyDescent="0.25">
      <c r="A177" s="1"/>
      <c r="B177" s="1"/>
      <c r="C177" s="16" t="s">
        <v>69</v>
      </c>
      <c r="D177" s="17">
        <v>0</v>
      </c>
      <c r="E177" s="17">
        <v>0</v>
      </c>
      <c r="F177" s="17">
        <v>0</v>
      </c>
      <c r="G177" s="17">
        <v>0</v>
      </c>
      <c r="H177" s="1"/>
      <c r="I177" s="1"/>
      <c r="J177" s="1"/>
      <c r="K177" s="1"/>
    </row>
    <row r="178" spans="1:11" ht="14.1" customHeight="1" x14ac:dyDescent="0.25">
      <c r="A178" s="1"/>
      <c r="B178" s="1"/>
      <c r="C178" s="16" t="s">
        <v>70</v>
      </c>
      <c r="D178" s="17">
        <v>0</v>
      </c>
      <c r="E178" s="17">
        <v>0</v>
      </c>
      <c r="F178" s="17">
        <v>0</v>
      </c>
      <c r="G178" s="17">
        <v>0</v>
      </c>
      <c r="H178" s="1"/>
      <c r="I178" s="1"/>
      <c r="J178" s="1"/>
      <c r="K178" s="1"/>
    </row>
    <row r="179" spans="1:11" ht="14.1" customHeight="1" x14ac:dyDescent="0.25">
      <c r="A179" s="1"/>
      <c r="B179" s="1"/>
      <c r="C179" s="16" t="s">
        <v>71</v>
      </c>
      <c r="D179" s="17">
        <v>0</v>
      </c>
      <c r="E179" s="17">
        <v>0</v>
      </c>
      <c r="F179" s="17">
        <v>0</v>
      </c>
      <c r="G179" s="17">
        <v>0</v>
      </c>
      <c r="H179" s="1"/>
      <c r="I179" s="1"/>
      <c r="J179" s="1"/>
      <c r="K179" s="1"/>
    </row>
    <row r="180" spans="1:11" ht="14.1" customHeight="1" x14ac:dyDescent="0.25">
      <c r="A180" s="1"/>
      <c r="B180" s="1"/>
      <c r="C180" s="16" t="s">
        <v>72</v>
      </c>
      <c r="D180" s="17">
        <v>0</v>
      </c>
      <c r="E180" s="17">
        <v>0</v>
      </c>
      <c r="F180" s="17">
        <v>0</v>
      </c>
      <c r="G180" s="17">
        <v>0</v>
      </c>
      <c r="H180" s="1"/>
      <c r="I180" s="1"/>
      <c r="J180" s="1"/>
      <c r="K180" s="1"/>
    </row>
    <row r="181" spans="1:11" ht="14.1" customHeight="1" x14ac:dyDescent="0.25">
      <c r="A181" s="1"/>
      <c r="B181" s="1"/>
      <c r="C181" s="16" t="s">
        <v>74</v>
      </c>
      <c r="D181" s="17">
        <v>0</v>
      </c>
      <c r="E181" s="17">
        <v>0</v>
      </c>
      <c r="F181" s="17">
        <v>0</v>
      </c>
      <c r="G181" s="17">
        <v>0</v>
      </c>
      <c r="H181" s="1"/>
      <c r="I181" s="1"/>
      <c r="J181" s="1"/>
      <c r="K181" s="1"/>
    </row>
    <row r="182" spans="1:11" ht="14.1" customHeight="1" x14ac:dyDescent="0.25">
      <c r="A182" s="1"/>
      <c r="B182" s="1"/>
      <c r="C182" s="16" t="s">
        <v>60</v>
      </c>
      <c r="D182" s="17">
        <v>0</v>
      </c>
      <c r="E182" s="17">
        <v>0</v>
      </c>
      <c r="F182" s="17">
        <v>0</v>
      </c>
      <c r="G182" s="17">
        <v>0</v>
      </c>
      <c r="H182" s="1"/>
      <c r="I182" s="1"/>
      <c r="J182" s="1"/>
      <c r="K182" s="1"/>
    </row>
    <row r="183" spans="1:11" ht="14.1" customHeight="1" x14ac:dyDescent="0.25">
      <c r="A183" s="1"/>
      <c r="B183" s="1"/>
      <c r="C183" s="16" t="s">
        <v>69</v>
      </c>
      <c r="D183" s="17">
        <v>0</v>
      </c>
      <c r="E183" s="17">
        <v>0</v>
      </c>
      <c r="F183" s="17">
        <v>0</v>
      </c>
      <c r="G183" s="17">
        <v>0</v>
      </c>
      <c r="H183" s="1"/>
      <c r="I183" s="1"/>
      <c r="J183" s="1"/>
      <c r="K183" s="1"/>
    </row>
    <row r="184" spans="1:11" ht="14.1" customHeight="1" x14ac:dyDescent="0.25">
      <c r="A184" s="1"/>
      <c r="B184" s="1"/>
      <c r="C184" s="16" t="s">
        <v>70</v>
      </c>
      <c r="D184" s="17">
        <v>0</v>
      </c>
      <c r="E184" s="17">
        <v>0</v>
      </c>
      <c r="F184" s="17">
        <v>0</v>
      </c>
      <c r="G184" s="17">
        <v>0</v>
      </c>
      <c r="H184" s="1"/>
      <c r="I184" s="1"/>
      <c r="J184" s="1"/>
      <c r="K184" s="1"/>
    </row>
    <row r="185" spans="1:11" ht="14.1" customHeight="1" x14ac:dyDescent="0.25">
      <c r="A185" s="1"/>
      <c r="B185" s="1"/>
      <c r="C185" s="16" t="s">
        <v>71</v>
      </c>
      <c r="D185" s="17">
        <v>0</v>
      </c>
      <c r="E185" s="17">
        <v>0</v>
      </c>
      <c r="F185" s="17">
        <v>0</v>
      </c>
      <c r="G185" s="17">
        <v>0</v>
      </c>
      <c r="H185" s="1"/>
      <c r="I185" s="1"/>
      <c r="J185" s="1"/>
      <c r="K185" s="1"/>
    </row>
    <row r="186" spans="1:11" ht="14.1" customHeight="1" x14ac:dyDescent="0.25">
      <c r="A186" s="1"/>
      <c r="B186" s="1"/>
      <c r="C186" s="16" t="s">
        <v>72</v>
      </c>
      <c r="D186" s="17">
        <v>0</v>
      </c>
      <c r="E186" s="17">
        <v>0</v>
      </c>
      <c r="F186" s="17">
        <v>0</v>
      </c>
      <c r="G186" s="17">
        <v>0</v>
      </c>
      <c r="H186" s="1"/>
      <c r="I186" s="1"/>
      <c r="J186" s="1"/>
      <c r="K186" s="1"/>
    </row>
    <row r="187" spans="1:11" ht="14.1" customHeight="1" x14ac:dyDescent="0.25">
      <c r="A187" s="1"/>
      <c r="B187" s="1"/>
      <c r="C187" s="16" t="s">
        <v>75</v>
      </c>
      <c r="D187" s="17">
        <v>0</v>
      </c>
      <c r="E187" s="17">
        <v>0</v>
      </c>
      <c r="F187" s="17">
        <v>0</v>
      </c>
      <c r="G187" s="17">
        <v>0</v>
      </c>
      <c r="H187" s="1"/>
      <c r="I187" s="1"/>
      <c r="J187" s="1"/>
      <c r="K187" s="1"/>
    </row>
    <row r="188" spans="1:11" ht="14.1" customHeight="1" x14ac:dyDescent="0.25">
      <c r="A188" s="1"/>
      <c r="B188" s="1"/>
      <c r="C188" s="16" t="s">
        <v>76</v>
      </c>
      <c r="D188" s="17">
        <v>0</v>
      </c>
      <c r="E188" s="17">
        <v>0</v>
      </c>
      <c r="F188" s="17">
        <v>0</v>
      </c>
      <c r="G188" s="17">
        <v>0</v>
      </c>
      <c r="H188" s="1"/>
      <c r="I188" s="1"/>
      <c r="J188" s="1"/>
      <c r="K188" s="1"/>
    </row>
    <row r="189" spans="1:11" ht="14.1" customHeight="1" x14ac:dyDescent="0.25">
      <c r="A189" s="1"/>
      <c r="B189" s="1"/>
      <c r="C189" s="18" t="s">
        <v>77</v>
      </c>
      <c r="D189" s="17">
        <v>0</v>
      </c>
      <c r="E189" s="17">
        <v>4902000</v>
      </c>
      <c r="F189" s="17">
        <v>3200000</v>
      </c>
      <c r="G189" s="17">
        <v>1200000</v>
      </c>
      <c r="H189" s="1"/>
      <c r="I189" s="1"/>
      <c r="J189" s="1"/>
      <c r="K189" s="1"/>
    </row>
    <row r="190" spans="1:11" ht="14.1" customHeight="1" x14ac:dyDescent="0.25">
      <c r="A190" s="1"/>
      <c r="B190" s="1"/>
      <c r="C190" s="10" t="s">
        <v>33</v>
      </c>
      <c r="D190" s="1347" t="s">
        <v>119</v>
      </c>
      <c r="E190" s="1348"/>
      <c r="F190" s="1348"/>
      <c r="G190" s="1348"/>
      <c r="H190" s="1"/>
      <c r="I190" s="1"/>
      <c r="J190" s="1"/>
      <c r="K190" s="1"/>
    </row>
    <row r="191" spans="1:11" ht="14.1" customHeight="1" x14ac:dyDescent="0.25">
      <c r="A191" s="1"/>
      <c r="B191" s="1"/>
      <c r="C191" s="11" t="s">
        <v>35</v>
      </c>
      <c r="D191" s="1349" t="s">
        <v>120</v>
      </c>
      <c r="E191" s="1350"/>
      <c r="F191" s="1350"/>
      <c r="G191" s="1350"/>
      <c r="H191" s="1"/>
      <c r="I191" s="1"/>
      <c r="J191" s="1"/>
      <c r="K191" s="1"/>
    </row>
    <row r="192" spans="1:11" ht="14.1" customHeight="1" x14ac:dyDescent="0.25">
      <c r="A192" s="1"/>
      <c r="B192" s="1"/>
      <c r="C192" s="11" t="s">
        <v>37</v>
      </c>
      <c r="D192" s="1349" t="s">
        <v>121</v>
      </c>
      <c r="E192" s="1350"/>
      <c r="F192" s="1350"/>
      <c r="G192" s="1350"/>
      <c r="H192" s="1"/>
      <c r="I192" s="1"/>
      <c r="J192" s="1"/>
      <c r="K192" s="1"/>
    </row>
    <row r="193" spans="1:11" ht="15" customHeight="1" x14ac:dyDescent="0.25">
      <c r="A193" s="1"/>
      <c r="B193" s="1"/>
      <c r="C193" s="12"/>
      <c r="D193" s="13">
        <v>2025</v>
      </c>
      <c r="E193" s="13">
        <v>2026</v>
      </c>
      <c r="F193" s="13">
        <v>2027</v>
      </c>
      <c r="G193" s="13">
        <v>2028</v>
      </c>
      <c r="H193" s="1"/>
      <c r="I193" s="1"/>
      <c r="J193" s="1"/>
      <c r="K193" s="1"/>
    </row>
    <row r="194" spans="1:11" ht="15" customHeight="1" x14ac:dyDescent="0.25">
      <c r="A194" s="1"/>
      <c r="B194" s="1"/>
      <c r="C194" s="14"/>
      <c r="D194" s="15" t="s">
        <v>17</v>
      </c>
      <c r="E194" s="15" t="s">
        <v>18</v>
      </c>
      <c r="F194" s="15" t="s">
        <v>18</v>
      </c>
      <c r="G194" s="15" t="s">
        <v>18</v>
      </c>
      <c r="H194" s="1"/>
      <c r="I194" s="1"/>
      <c r="J194" s="1"/>
      <c r="K194" s="1"/>
    </row>
    <row r="195" spans="1:11" ht="14.1" customHeight="1" x14ac:dyDescent="0.25">
      <c r="A195" s="1"/>
      <c r="B195" s="1"/>
      <c r="C195" s="4" t="s">
        <v>39</v>
      </c>
      <c r="D195" s="8" t="s">
        <v>40</v>
      </c>
      <c r="E195" s="8" t="s">
        <v>122</v>
      </c>
      <c r="F195" s="8" t="s">
        <v>123</v>
      </c>
      <c r="G195" s="8" t="s">
        <v>123</v>
      </c>
      <c r="H195" s="1"/>
      <c r="I195" s="1"/>
      <c r="J195" s="1"/>
      <c r="K195" s="1"/>
    </row>
    <row r="196" spans="1:11" ht="14.1" customHeight="1" x14ac:dyDescent="0.25">
      <c r="A196" s="1"/>
      <c r="B196" s="1"/>
      <c r="C196" s="4" t="s">
        <v>41</v>
      </c>
      <c r="D196" s="8" t="s">
        <v>124</v>
      </c>
      <c r="E196" s="8" t="s">
        <v>125</v>
      </c>
      <c r="F196" s="8" t="s">
        <v>108</v>
      </c>
      <c r="G196" s="8" t="s">
        <v>108</v>
      </c>
      <c r="H196" s="1"/>
      <c r="I196" s="1"/>
      <c r="J196" s="1"/>
      <c r="K196" s="1"/>
    </row>
    <row r="197" spans="1:11" ht="14.1" customHeight="1" x14ac:dyDescent="0.25">
      <c r="A197" s="1"/>
      <c r="B197" s="1"/>
      <c r="C197" s="4" t="s">
        <v>45</v>
      </c>
      <c r="D197" s="8" t="s">
        <v>46</v>
      </c>
      <c r="E197" s="8" t="s">
        <v>126</v>
      </c>
      <c r="F197" s="8" t="s">
        <v>127</v>
      </c>
      <c r="G197" s="8" t="s">
        <v>127</v>
      </c>
      <c r="H197" s="1"/>
      <c r="I197" s="1"/>
      <c r="J197" s="1"/>
      <c r="K197" s="1"/>
    </row>
    <row r="198" spans="1:11" ht="14.1" customHeight="1" x14ac:dyDescent="0.25">
      <c r="A198" s="1"/>
      <c r="B198" s="1"/>
      <c r="C198" s="4" t="s">
        <v>50</v>
      </c>
      <c r="D198" s="8" t="s">
        <v>40</v>
      </c>
      <c r="E198" s="8" t="s">
        <v>40</v>
      </c>
      <c r="F198" s="8" t="s">
        <v>128</v>
      </c>
      <c r="G198" s="8" t="s">
        <v>46</v>
      </c>
      <c r="H198" s="1"/>
      <c r="I198" s="1"/>
      <c r="J198" s="1"/>
      <c r="K198" s="1"/>
    </row>
    <row r="199" spans="1:11" ht="14.1" customHeight="1" x14ac:dyDescent="0.25">
      <c r="A199" s="1"/>
      <c r="B199" s="1"/>
      <c r="C199" s="4" t="s">
        <v>52</v>
      </c>
      <c r="D199" s="8" t="s">
        <v>40</v>
      </c>
      <c r="E199" s="8" t="s">
        <v>129</v>
      </c>
      <c r="F199" s="8" t="s">
        <v>130</v>
      </c>
      <c r="G199" s="8" t="s">
        <v>46</v>
      </c>
      <c r="H199" s="1"/>
      <c r="I199" s="1"/>
      <c r="J199" s="1"/>
      <c r="K199" s="1"/>
    </row>
    <row r="200" spans="1:11" ht="14.1" customHeight="1" x14ac:dyDescent="0.25">
      <c r="A200" s="1"/>
      <c r="B200" s="1"/>
      <c r="C200" s="4" t="s">
        <v>55</v>
      </c>
      <c r="D200" s="8" t="s">
        <v>40</v>
      </c>
      <c r="E200" s="8" t="s">
        <v>40</v>
      </c>
      <c r="F200" s="8" t="s">
        <v>118</v>
      </c>
      <c r="G200" s="8" t="s">
        <v>46</v>
      </c>
      <c r="H200" s="1"/>
      <c r="I200" s="1"/>
      <c r="J200" s="1"/>
      <c r="K200" s="1"/>
    </row>
    <row r="201" spans="1:11" ht="14.1" customHeight="1" x14ac:dyDescent="0.25">
      <c r="A201" s="1"/>
      <c r="B201" s="1"/>
      <c r="C201" s="1351" t="s">
        <v>58</v>
      </c>
      <c r="D201" s="1352"/>
      <c r="E201" s="1352"/>
      <c r="F201" s="1352"/>
      <c r="G201" s="1352"/>
      <c r="H201" s="1"/>
      <c r="I201" s="1"/>
      <c r="J201" s="1"/>
      <c r="K201" s="1"/>
    </row>
    <row r="202" spans="1:11" ht="14.1" customHeight="1" x14ac:dyDescent="0.25">
      <c r="A202" s="1"/>
      <c r="B202" s="1"/>
      <c r="C202" s="12"/>
      <c r="D202" s="13">
        <v>2025</v>
      </c>
      <c r="E202" s="13">
        <v>2026</v>
      </c>
      <c r="F202" s="13">
        <v>2027</v>
      </c>
      <c r="G202" s="13">
        <v>2028</v>
      </c>
      <c r="H202" s="1"/>
      <c r="I202" s="1"/>
      <c r="J202" s="1"/>
      <c r="K202" s="1"/>
    </row>
    <row r="203" spans="1:11" ht="14.1" customHeight="1" x14ac:dyDescent="0.25">
      <c r="A203" s="1"/>
      <c r="B203" s="1"/>
      <c r="C203" s="14"/>
      <c r="D203" s="15" t="s">
        <v>17</v>
      </c>
      <c r="E203" s="15" t="s">
        <v>18</v>
      </c>
      <c r="F203" s="15" t="s">
        <v>18</v>
      </c>
      <c r="G203" s="15" t="s">
        <v>18</v>
      </c>
      <c r="H203" s="1"/>
      <c r="I203" s="1"/>
      <c r="J203" s="1"/>
      <c r="K203" s="1"/>
    </row>
    <row r="204" spans="1:11" ht="14.1" customHeight="1" x14ac:dyDescent="0.25">
      <c r="A204" s="1"/>
      <c r="B204" s="1"/>
      <c r="C204" s="16" t="s">
        <v>59</v>
      </c>
      <c r="D204" s="17">
        <v>0</v>
      </c>
      <c r="E204" s="17">
        <v>0</v>
      </c>
      <c r="F204" s="17">
        <v>0</v>
      </c>
      <c r="G204" s="17">
        <v>0</v>
      </c>
      <c r="H204" s="1"/>
      <c r="I204" s="1"/>
      <c r="J204" s="1"/>
      <c r="K204" s="1"/>
    </row>
    <row r="205" spans="1:11" ht="14.1" customHeight="1" x14ac:dyDescent="0.25">
      <c r="A205" s="1"/>
      <c r="B205" s="1"/>
      <c r="C205" s="16" t="s">
        <v>60</v>
      </c>
      <c r="D205" s="17">
        <v>0</v>
      </c>
      <c r="E205" s="17">
        <v>0</v>
      </c>
      <c r="F205" s="17">
        <v>0</v>
      </c>
      <c r="G205" s="17">
        <v>0</v>
      </c>
      <c r="H205" s="1"/>
      <c r="I205" s="1"/>
      <c r="J205" s="1"/>
      <c r="K205" s="1"/>
    </row>
    <row r="206" spans="1:11" ht="14.1" customHeight="1" x14ac:dyDescent="0.25">
      <c r="A206" s="1"/>
      <c r="B206" s="1"/>
      <c r="C206" s="16" t="s">
        <v>61</v>
      </c>
      <c r="D206" s="17">
        <v>0</v>
      </c>
      <c r="E206" s="17">
        <v>0</v>
      </c>
      <c r="F206" s="17">
        <v>0</v>
      </c>
      <c r="G206" s="17">
        <v>0</v>
      </c>
      <c r="H206" s="1"/>
      <c r="I206" s="1"/>
      <c r="J206" s="1"/>
      <c r="K206" s="1"/>
    </row>
    <row r="207" spans="1:11" ht="14.1" customHeight="1" x14ac:dyDescent="0.25">
      <c r="A207" s="1"/>
      <c r="B207" s="1"/>
      <c r="C207" s="16" t="s">
        <v>62</v>
      </c>
      <c r="D207" s="17">
        <v>0</v>
      </c>
      <c r="E207" s="17">
        <v>0</v>
      </c>
      <c r="F207" s="17">
        <v>0</v>
      </c>
      <c r="G207" s="17">
        <v>0</v>
      </c>
      <c r="H207" s="1"/>
      <c r="I207" s="1"/>
      <c r="J207" s="1"/>
      <c r="K207" s="1"/>
    </row>
    <row r="208" spans="1:11" ht="14.1" customHeight="1" x14ac:dyDescent="0.25">
      <c r="A208" s="1"/>
      <c r="B208" s="1"/>
      <c r="C208" s="16" t="s">
        <v>60</v>
      </c>
      <c r="D208" s="17">
        <v>0</v>
      </c>
      <c r="E208" s="17">
        <v>0</v>
      </c>
      <c r="F208" s="17">
        <v>0</v>
      </c>
      <c r="G208" s="17">
        <v>0</v>
      </c>
      <c r="H208" s="1"/>
      <c r="I208" s="1"/>
      <c r="J208" s="1"/>
      <c r="K208" s="1"/>
    </row>
    <row r="209" spans="1:11" ht="14.1" customHeight="1" x14ac:dyDescent="0.25">
      <c r="A209" s="1"/>
      <c r="B209" s="1"/>
      <c r="C209" s="16" t="s">
        <v>61</v>
      </c>
      <c r="D209" s="17">
        <v>0</v>
      </c>
      <c r="E209" s="17">
        <v>0</v>
      </c>
      <c r="F209" s="17">
        <v>0</v>
      </c>
      <c r="G209" s="17">
        <v>0</v>
      </c>
      <c r="H209" s="1"/>
      <c r="I209" s="1"/>
      <c r="J209" s="1"/>
      <c r="K209" s="1"/>
    </row>
    <row r="210" spans="1:11" ht="14.1" customHeight="1" x14ac:dyDescent="0.25">
      <c r="A210" s="1"/>
      <c r="B210" s="1"/>
      <c r="C210" s="16" t="s">
        <v>63</v>
      </c>
      <c r="D210" s="17">
        <v>0</v>
      </c>
      <c r="E210" s="17">
        <v>0</v>
      </c>
      <c r="F210" s="17">
        <v>0</v>
      </c>
      <c r="G210" s="17">
        <v>0</v>
      </c>
      <c r="H210" s="1"/>
      <c r="I210" s="1"/>
      <c r="J210" s="1"/>
      <c r="K210" s="1"/>
    </row>
    <row r="211" spans="1:11" ht="14.1" customHeight="1" x14ac:dyDescent="0.25">
      <c r="A211" s="1"/>
      <c r="B211" s="1"/>
      <c r="C211" s="16" t="s">
        <v>60</v>
      </c>
      <c r="D211" s="17">
        <v>0</v>
      </c>
      <c r="E211" s="17">
        <v>0</v>
      </c>
      <c r="F211" s="17">
        <v>0</v>
      </c>
      <c r="G211" s="17">
        <v>0</v>
      </c>
      <c r="H211" s="1"/>
      <c r="I211" s="1"/>
      <c r="J211" s="1"/>
      <c r="K211" s="1"/>
    </row>
    <row r="212" spans="1:11" ht="14.1" customHeight="1" x14ac:dyDescent="0.25">
      <c r="A212" s="1"/>
      <c r="B212" s="1"/>
      <c r="C212" s="16" t="s">
        <v>61</v>
      </c>
      <c r="D212" s="17">
        <v>0</v>
      </c>
      <c r="E212" s="17">
        <v>0</v>
      </c>
      <c r="F212" s="17">
        <v>0</v>
      </c>
      <c r="G212" s="17">
        <v>0</v>
      </c>
      <c r="H212" s="1"/>
      <c r="I212" s="1"/>
      <c r="J212" s="1"/>
      <c r="K212" s="1"/>
    </row>
    <row r="213" spans="1:11" ht="14.1" customHeight="1" x14ac:dyDescent="0.25">
      <c r="A213" s="1"/>
      <c r="B213" s="1"/>
      <c r="C213" s="16" t="s">
        <v>64</v>
      </c>
      <c r="D213" s="17">
        <v>0</v>
      </c>
      <c r="E213" s="17">
        <v>0</v>
      </c>
      <c r="F213" s="17">
        <v>0</v>
      </c>
      <c r="G213" s="17">
        <v>0</v>
      </c>
      <c r="H213" s="1"/>
      <c r="I213" s="1"/>
      <c r="J213" s="1"/>
      <c r="K213" s="1"/>
    </row>
    <row r="214" spans="1:11" ht="14.1" customHeight="1" x14ac:dyDescent="0.25">
      <c r="A214" s="1"/>
      <c r="B214" s="1"/>
      <c r="C214" s="16" t="s">
        <v>60</v>
      </c>
      <c r="D214" s="17">
        <v>0</v>
      </c>
      <c r="E214" s="17">
        <v>0</v>
      </c>
      <c r="F214" s="17">
        <v>0</v>
      </c>
      <c r="G214" s="17">
        <v>0</v>
      </c>
      <c r="H214" s="1"/>
      <c r="I214" s="1"/>
      <c r="J214" s="1"/>
      <c r="K214" s="1"/>
    </row>
    <row r="215" spans="1:11" ht="14.1" customHeight="1" x14ac:dyDescent="0.25">
      <c r="A215" s="1"/>
      <c r="B215" s="1"/>
      <c r="C215" s="16" t="s">
        <v>61</v>
      </c>
      <c r="D215" s="17">
        <v>0</v>
      </c>
      <c r="E215" s="17">
        <v>0</v>
      </c>
      <c r="F215" s="17">
        <v>0</v>
      </c>
      <c r="G215" s="17">
        <v>0</v>
      </c>
      <c r="H215" s="1"/>
      <c r="I215" s="1"/>
      <c r="J215" s="1"/>
      <c r="K215" s="1"/>
    </row>
    <row r="216" spans="1:11" ht="14.1" customHeight="1" x14ac:dyDescent="0.25">
      <c r="A216" s="1"/>
      <c r="B216" s="1"/>
      <c r="C216" s="16" t="s">
        <v>65</v>
      </c>
      <c r="D216" s="17">
        <v>0</v>
      </c>
      <c r="E216" s="17">
        <v>0</v>
      </c>
      <c r="F216" s="17">
        <v>0</v>
      </c>
      <c r="G216" s="17">
        <v>0</v>
      </c>
      <c r="H216" s="1"/>
      <c r="I216" s="1"/>
      <c r="J216" s="1"/>
      <c r="K216" s="1"/>
    </row>
    <row r="217" spans="1:11" ht="14.1" customHeight="1" x14ac:dyDescent="0.25">
      <c r="A217" s="1"/>
      <c r="B217" s="1"/>
      <c r="C217" s="16" t="s">
        <v>60</v>
      </c>
      <c r="D217" s="17">
        <v>0</v>
      </c>
      <c r="E217" s="17">
        <v>0</v>
      </c>
      <c r="F217" s="17">
        <v>0</v>
      </c>
      <c r="G217" s="17">
        <v>0</v>
      </c>
      <c r="H217" s="1"/>
      <c r="I217" s="1"/>
      <c r="J217" s="1"/>
      <c r="K217" s="1"/>
    </row>
    <row r="218" spans="1:11" ht="14.1" customHeight="1" x14ac:dyDescent="0.25">
      <c r="A218" s="1"/>
      <c r="B218" s="1"/>
      <c r="C218" s="16" t="s">
        <v>61</v>
      </c>
      <c r="D218" s="17">
        <v>0</v>
      </c>
      <c r="E218" s="17">
        <v>0</v>
      </c>
      <c r="F218" s="17">
        <v>0</v>
      </c>
      <c r="G218" s="17">
        <v>0</v>
      </c>
      <c r="H218" s="1"/>
      <c r="I218" s="1"/>
      <c r="J218" s="1"/>
      <c r="K218" s="1"/>
    </row>
    <row r="219" spans="1:11" ht="14.1" customHeight="1" x14ac:dyDescent="0.25">
      <c r="A219" s="1"/>
      <c r="B219" s="1"/>
      <c r="C219" s="16" t="s">
        <v>66</v>
      </c>
      <c r="D219" s="17">
        <v>0</v>
      </c>
      <c r="E219" s="17">
        <v>0</v>
      </c>
      <c r="F219" s="17">
        <v>0</v>
      </c>
      <c r="G219" s="17">
        <v>0</v>
      </c>
      <c r="H219" s="1"/>
      <c r="I219" s="1"/>
      <c r="J219" s="1"/>
      <c r="K219" s="1"/>
    </row>
    <row r="220" spans="1:11" ht="14.1" customHeight="1" x14ac:dyDescent="0.25">
      <c r="A220" s="1"/>
      <c r="B220" s="1"/>
      <c r="C220" s="16" t="s">
        <v>60</v>
      </c>
      <c r="D220" s="17">
        <v>0</v>
      </c>
      <c r="E220" s="17">
        <v>0</v>
      </c>
      <c r="F220" s="17">
        <v>0</v>
      </c>
      <c r="G220" s="17">
        <v>0</v>
      </c>
      <c r="H220" s="1"/>
      <c r="I220" s="1"/>
      <c r="J220" s="1"/>
      <c r="K220" s="1"/>
    </row>
    <row r="221" spans="1:11" ht="14.1" customHeight="1" x14ac:dyDescent="0.25">
      <c r="A221" s="1"/>
      <c r="B221" s="1"/>
      <c r="C221" s="16" t="s">
        <v>61</v>
      </c>
      <c r="D221" s="17">
        <v>0</v>
      </c>
      <c r="E221" s="17">
        <v>0</v>
      </c>
      <c r="F221" s="17">
        <v>0</v>
      </c>
      <c r="G221" s="17">
        <v>0</v>
      </c>
      <c r="H221" s="1"/>
      <c r="I221" s="1"/>
      <c r="J221" s="1"/>
      <c r="K221" s="1"/>
    </row>
    <row r="222" spans="1:11" ht="14.1" customHeight="1" x14ac:dyDescent="0.25">
      <c r="A222" s="1"/>
      <c r="B222" s="1"/>
      <c r="C222" s="16" t="s">
        <v>67</v>
      </c>
      <c r="D222" s="17">
        <v>0</v>
      </c>
      <c r="E222" s="17">
        <v>0</v>
      </c>
      <c r="F222" s="17">
        <v>0</v>
      </c>
      <c r="G222" s="17">
        <v>0</v>
      </c>
      <c r="H222" s="1"/>
      <c r="I222" s="1"/>
      <c r="J222" s="1"/>
      <c r="K222" s="1"/>
    </row>
    <row r="223" spans="1:11" ht="14.1" customHeight="1" x14ac:dyDescent="0.25">
      <c r="A223" s="1"/>
      <c r="B223" s="1"/>
      <c r="C223" s="16" t="s">
        <v>60</v>
      </c>
      <c r="D223" s="17">
        <v>0</v>
      </c>
      <c r="E223" s="17">
        <v>0</v>
      </c>
      <c r="F223" s="17">
        <v>0</v>
      </c>
      <c r="G223" s="17">
        <v>0</v>
      </c>
      <c r="H223" s="1"/>
      <c r="I223" s="1"/>
      <c r="J223" s="1"/>
      <c r="K223" s="1"/>
    </row>
    <row r="224" spans="1:11" ht="14.1" customHeight="1" x14ac:dyDescent="0.25">
      <c r="A224" s="1"/>
      <c r="B224" s="1"/>
      <c r="C224" s="16" t="s">
        <v>61</v>
      </c>
      <c r="D224" s="17">
        <v>0</v>
      </c>
      <c r="E224" s="17">
        <v>0</v>
      </c>
      <c r="F224" s="17">
        <v>0</v>
      </c>
      <c r="G224" s="17">
        <v>0</v>
      </c>
      <c r="H224" s="1"/>
      <c r="I224" s="1"/>
      <c r="J224" s="1"/>
      <c r="K224" s="1"/>
    </row>
    <row r="225" spans="1:11" ht="14.1" customHeight="1" x14ac:dyDescent="0.25">
      <c r="A225" s="1"/>
      <c r="B225" s="1"/>
      <c r="C225" s="16" t="s">
        <v>68</v>
      </c>
      <c r="D225" s="17">
        <v>0</v>
      </c>
      <c r="E225" s="17">
        <v>0</v>
      </c>
      <c r="F225" s="17">
        <v>0</v>
      </c>
      <c r="G225" s="17">
        <v>0</v>
      </c>
      <c r="H225" s="1"/>
      <c r="I225" s="1"/>
      <c r="J225" s="1"/>
      <c r="K225" s="1"/>
    </row>
    <row r="226" spans="1:11" ht="14.1" customHeight="1" x14ac:dyDescent="0.25">
      <c r="A226" s="1"/>
      <c r="B226" s="1"/>
      <c r="C226" s="16" t="s">
        <v>60</v>
      </c>
      <c r="D226" s="17">
        <v>0</v>
      </c>
      <c r="E226" s="17">
        <v>0</v>
      </c>
      <c r="F226" s="17">
        <v>0</v>
      </c>
      <c r="G226" s="17">
        <v>0</v>
      </c>
      <c r="H226" s="1"/>
      <c r="I226" s="1"/>
      <c r="J226" s="1"/>
      <c r="K226" s="1"/>
    </row>
    <row r="227" spans="1:11" ht="14.1" customHeight="1" x14ac:dyDescent="0.25">
      <c r="A227" s="1"/>
      <c r="B227" s="1"/>
      <c r="C227" s="16" t="s">
        <v>69</v>
      </c>
      <c r="D227" s="17">
        <v>0</v>
      </c>
      <c r="E227" s="17">
        <v>0</v>
      </c>
      <c r="F227" s="17">
        <v>0</v>
      </c>
      <c r="G227" s="17">
        <v>0</v>
      </c>
      <c r="H227" s="1"/>
      <c r="I227" s="1"/>
      <c r="J227" s="1"/>
      <c r="K227" s="1"/>
    </row>
    <row r="228" spans="1:11" ht="14.1" customHeight="1" x14ac:dyDescent="0.25">
      <c r="A228" s="1"/>
      <c r="B228" s="1"/>
      <c r="C228" s="16" t="s">
        <v>70</v>
      </c>
      <c r="D228" s="17">
        <v>0</v>
      </c>
      <c r="E228" s="17">
        <v>0</v>
      </c>
      <c r="F228" s="17">
        <v>0</v>
      </c>
      <c r="G228" s="17">
        <v>0</v>
      </c>
      <c r="H228" s="1"/>
      <c r="I228" s="1"/>
      <c r="J228" s="1"/>
      <c r="K228" s="1"/>
    </row>
    <row r="229" spans="1:11" ht="14.1" customHeight="1" x14ac:dyDescent="0.25">
      <c r="A229" s="1"/>
      <c r="B229" s="1"/>
      <c r="C229" s="16" t="s">
        <v>71</v>
      </c>
      <c r="D229" s="17">
        <v>0</v>
      </c>
      <c r="E229" s="17">
        <v>0</v>
      </c>
      <c r="F229" s="17">
        <v>0</v>
      </c>
      <c r="G229" s="17">
        <v>0</v>
      </c>
      <c r="H229" s="1"/>
      <c r="I229" s="1"/>
      <c r="J229" s="1"/>
      <c r="K229" s="1"/>
    </row>
    <row r="230" spans="1:11" ht="14.1" customHeight="1" x14ac:dyDescent="0.25">
      <c r="A230" s="1"/>
      <c r="B230" s="1"/>
      <c r="C230" s="16" t="s">
        <v>72</v>
      </c>
      <c r="D230" s="17">
        <v>0</v>
      </c>
      <c r="E230" s="17">
        <v>0</v>
      </c>
      <c r="F230" s="17">
        <v>0</v>
      </c>
      <c r="G230" s="17">
        <v>0</v>
      </c>
      <c r="H230" s="1"/>
      <c r="I230" s="1"/>
      <c r="J230" s="1"/>
      <c r="K230" s="1"/>
    </row>
    <row r="231" spans="1:11" ht="14.1" customHeight="1" x14ac:dyDescent="0.25">
      <c r="A231" s="1"/>
      <c r="B231" s="1"/>
      <c r="C231" s="16" t="s">
        <v>73</v>
      </c>
      <c r="D231" s="17">
        <v>0</v>
      </c>
      <c r="E231" s="17">
        <v>11285000</v>
      </c>
      <c r="F231" s="17">
        <v>1200000</v>
      </c>
      <c r="G231" s="17">
        <v>1200000</v>
      </c>
      <c r="H231" s="1"/>
      <c r="I231" s="1"/>
      <c r="J231" s="1"/>
      <c r="K231" s="1"/>
    </row>
    <row r="232" spans="1:11" ht="14.1" customHeight="1" x14ac:dyDescent="0.25">
      <c r="A232" s="1"/>
      <c r="B232" s="1"/>
      <c r="C232" s="16" t="s">
        <v>60</v>
      </c>
      <c r="D232" s="17">
        <v>0</v>
      </c>
      <c r="E232" s="17">
        <v>11285000</v>
      </c>
      <c r="F232" s="17">
        <v>1200000</v>
      </c>
      <c r="G232" s="17">
        <v>1200000</v>
      </c>
      <c r="H232" s="1"/>
      <c r="I232" s="1"/>
      <c r="J232" s="1"/>
      <c r="K232" s="1"/>
    </row>
    <row r="233" spans="1:11" ht="14.1" customHeight="1" x14ac:dyDescent="0.25">
      <c r="A233" s="1"/>
      <c r="B233" s="1"/>
      <c r="C233" s="16" t="s">
        <v>69</v>
      </c>
      <c r="D233" s="17">
        <v>0</v>
      </c>
      <c r="E233" s="17">
        <v>0</v>
      </c>
      <c r="F233" s="17">
        <v>0</v>
      </c>
      <c r="G233" s="17">
        <v>0</v>
      </c>
      <c r="H233" s="1"/>
      <c r="I233" s="1"/>
      <c r="J233" s="1"/>
      <c r="K233" s="1"/>
    </row>
    <row r="234" spans="1:11" ht="14.1" customHeight="1" x14ac:dyDescent="0.25">
      <c r="A234" s="1"/>
      <c r="B234" s="1"/>
      <c r="C234" s="16" t="s">
        <v>70</v>
      </c>
      <c r="D234" s="17">
        <v>0</v>
      </c>
      <c r="E234" s="17">
        <v>0</v>
      </c>
      <c r="F234" s="17">
        <v>0</v>
      </c>
      <c r="G234" s="17">
        <v>0</v>
      </c>
      <c r="H234" s="1"/>
      <c r="I234" s="1"/>
      <c r="J234" s="1"/>
      <c r="K234" s="1"/>
    </row>
    <row r="235" spans="1:11" ht="14.1" customHeight="1" x14ac:dyDescent="0.25">
      <c r="A235" s="1"/>
      <c r="B235" s="1"/>
      <c r="C235" s="16" t="s">
        <v>71</v>
      </c>
      <c r="D235" s="17">
        <v>0</v>
      </c>
      <c r="E235" s="17">
        <v>0</v>
      </c>
      <c r="F235" s="17">
        <v>0</v>
      </c>
      <c r="G235" s="17">
        <v>0</v>
      </c>
      <c r="H235" s="1"/>
      <c r="I235" s="1"/>
      <c r="J235" s="1"/>
      <c r="K235" s="1"/>
    </row>
    <row r="236" spans="1:11" ht="14.1" customHeight="1" x14ac:dyDescent="0.25">
      <c r="A236" s="1"/>
      <c r="B236" s="1"/>
      <c r="C236" s="16" t="s">
        <v>72</v>
      </c>
      <c r="D236" s="17">
        <v>0</v>
      </c>
      <c r="E236" s="17">
        <v>0</v>
      </c>
      <c r="F236" s="17">
        <v>0</v>
      </c>
      <c r="G236" s="17">
        <v>0</v>
      </c>
      <c r="H236" s="1"/>
      <c r="I236" s="1"/>
      <c r="J236" s="1"/>
      <c r="K236" s="1"/>
    </row>
    <row r="237" spans="1:11" ht="14.1" customHeight="1" x14ac:dyDescent="0.25">
      <c r="A237" s="1"/>
      <c r="B237" s="1"/>
      <c r="C237" s="16" t="s">
        <v>74</v>
      </c>
      <c r="D237" s="17">
        <v>0</v>
      </c>
      <c r="E237" s="17">
        <v>0</v>
      </c>
      <c r="F237" s="17">
        <v>0</v>
      </c>
      <c r="G237" s="17">
        <v>0</v>
      </c>
      <c r="H237" s="1"/>
      <c r="I237" s="1"/>
      <c r="J237" s="1"/>
      <c r="K237" s="1"/>
    </row>
    <row r="238" spans="1:11" ht="14.1" customHeight="1" x14ac:dyDescent="0.25">
      <c r="A238" s="1"/>
      <c r="B238" s="1"/>
      <c r="C238" s="16" t="s">
        <v>60</v>
      </c>
      <c r="D238" s="17">
        <v>0</v>
      </c>
      <c r="E238" s="17">
        <v>0</v>
      </c>
      <c r="F238" s="17">
        <v>0</v>
      </c>
      <c r="G238" s="17">
        <v>0</v>
      </c>
      <c r="H238" s="1"/>
      <c r="I238" s="1"/>
      <c r="J238" s="1"/>
      <c r="K238" s="1"/>
    </row>
    <row r="239" spans="1:11" ht="14.1" customHeight="1" x14ac:dyDescent="0.25">
      <c r="A239" s="1"/>
      <c r="B239" s="1"/>
      <c r="C239" s="16" t="s">
        <v>69</v>
      </c>
      <c r="D239" s="17">
        <v>0</v>
      </c>
      <c r="E239" s="17">
        <v>0</v>
      </c>
      <c r="F239" s="17">
        <v>0</v>
      </c>
      <c r="G239" s="17">
        <v>0</v>
      </c>
      <c r="H239" s="1"/>
      <c r="I239" s="1"/>
      <c r="J239" s="1"/>
      <c r="K239" s="1"/>
    </row>
    <row r="240" spans="1:11" ht="14.1" customHeight="1" x14ac:dyDescent="0.25">
      <c r="A240" s="1"/>
      <c r="B240" s="1"/>
      <c r="C240" s="16" t="s">
        <v>70</v>
      </c>
      <c r="D240" s="17">
        <v>0</v>
      </c>
      <c r="E240" s="17">
        <v>0</v>
      </c>
      <c r="F240" s="17">
        <v>0</v>
      </c>
      <c r="G240" s="17">
        <v>0</v>
      </c>
      <c r="H240" s="1"/>
      <c r="I240" s="1"/>
      <c r="J240" s="1"/>
      <c r="K240" s="1"/>
    </row>
    <row r="241" spans="1:11" ht="14.1" customHeight="1" x14ac:dyDescent="0.25">
      <c r="A241" s="1"/>
      <c r="B241" s="1"/>
      <c r="C241" s="16" t="s">
        <v>71</v>
      </c>
      <c r="D241" s="17">
        <v>0</v>
      </c>
      <c r="E241" s="17">
        <v>0</v>
      </c>
      <c r="F241" s="17">
        <v>0</v>
      </c>
      <c r="G241" s="17">
        <v>0</v>
      </c>
      <c r="H241" s="1"/>
      <c r="I241" s="1"/>
      <c r="J241" s="1"/>
      <c r="K241" s="1"/>
    </row>
    <row r="242" spans="1:11" ht="14.1" customHeight="1" x14ac:dyDescent="0.25">
      <c r="A242" s="1"/>
      <c r="B242" s="1"/>
      <c r="C242" s="16" t="s">
        <v>72</v>
      </c>
      <c r="D242" s="17">
        <v>0</v>
      </c>
      <c r="E242" s="17">
        <v>0</v>
      </c>
      <c r="F242" s="17">
        <v>0</v>
      </c>
      <c r="G242" s="17">
        <v>0</v>
      </c>
      <c r="H242" s="1"/>
      <c r="I242" s="1"/>
      <c r="J242" s="1"/>
      <c r="K242" s="1"/>
    </row>
    <row r="243" spans="1:11" ht="14.1" customHeight="1" x14ac:dyDescent="0.25">
      <c r="A243" s="1"/>
      <c r="B243" s="1"/>
      <c r="C243" s="16" t="s">
        <v>75</v>
      </c>
      <c r="D243" s="17">
        <v>0</v>
      </c>
      <c r="E243" s="17">
        <v>0</v>
      </c>
      <c r="F243" s="17">
        <v>0</v>
      </c>
      <c r="G243" s="17">
        <v>0</v>
      </c>
      <c r="H243" s="1"/>
      <c r="I243" s="1"/>
      <c r="J243" s="1"/>
      <c r="K243" s="1"/>
    </row>
    <row r="244" spans="1:11" ht="14.1" customHeight="1" x14ac:dyDescent="0.25">
      <c r="A244" s="1"/>
      <c r="B244" s="1"/>
      <c r="C244" s="16" t="s">
        <v>76</v>
      </c>
      <c r="D244" s="17">
        <v>0</v>
      </c>
      <c r="E244" s="17">
        <v>0</v>
      </c>
      <c r="F244" s="17">
        <v>0</v>
      </c>
      <c r="G244" s="17">
        <v>0</v>
      </c>
      <c r="H244" s="1"/>
      <c r="I244" s="1"/>
      <c r="J244" s="1"/>
      <c r="K244" s="1"/>
    </row>
    <row r="245" spans="1:11" ht="14.1" customHeight="1" x14ac:dyDescent="0.25">
      <c r="A245" s="1"/>
      <c r="B245" s="1"/>
      <c r="C245" s="18" t="s">
        <v>77</v>
      </c>
      <c r="D245" s="17">
        <v>0</v>
      </c>
      <c r="E245" s="17">
        <v>11285000</v>
      </c>
      <c r="F245" s="17">
        <v>1200000</v>
      </c>
      <c r="G245" s="17">
        <v>1200000</v>
      </c>
      <c r="H245" s="1"/>
      <c r="I245" s="1"/>
      <c r="J245" s="1"/>
      <c r="K245" s="1"/>
    </row>
    <row r="246" spans="1:11" ht="14.1" customHeight="1" x14ac:dyDescent="0.25">
      <c r="A246" s="1"/>
      <c r="B246" s="1"/>
      <c r="C246" s="10" t="s">
        <v>33</v>
      </c>
      <c r="D246" s="1347" t="s">
        <v>131</v>
      </c>
      <c r="E246" s="1348"/>
      <c r="F246" s="1348"/>
      <c r="G246" s="1348"/>
      <c r="H246" s="1"/>
      <c r="I246" s="1"/>
      <c r="J246" s="1"/>
      <c r="K246" s="1"/>
    </row>
    <row r="247" spans="1:11" ht="14.1" customHeight="1" x14ac:dyDescent="0.25">
      <c r="A247" s="1"/>
      <c r="B247" s="1"/>
      <c r="C247" s="11" t="s">
        <v>35</v>
      </c>
      <c r="D247" s="1349" t="s">
        <v>132</v>
      </c>
      <c r="E247" s="1350"/>
      <c r="F247" s="1350"/>
      <c r="G247" s="1350"/>
      <c r="H247" s="1"/>
      <c r="I247" s="1"/>
      <c r="J247" s="1"/>
      <c r="K247" s="1"/>
    </row>
    <row r="248" spans="1:11" ht="14.1" customHeight="1" x14ac:dyDescent="0.25">
      <c r="A248" s="1"/>
      <c r="B248" s="1"/>
      <c r="C248" s="11" t="s">
        <v>37</v>
      </c>
      <c r="D248" s="1349" t="s">
        <v>83</v>
      </c>
      <c r="E248" s="1350"/>
      <c r="F248" s="1350"/>
      <c r="G248" s="1350"/>
      <c r="H248" s="1"/>
      <c r="I248" s="1"/>
      <c r="J248" s="1"/>
      <c r="K248" s="1"/>
    </row>
    <row r="249" spans="1:11" ht="15" customHeight="1" x14ac:dyDescent="0.25">
      <c r="A249" s="1"/>
      <c r="B249" s="1"/>
      <c r="C249" s="12"/>
      <c r="D249" s="13">
        <v>2025</v>
      </c>
      <c r="E249" s="13">
        <v>2026</v>
      </c>
      <c r="F249" s="13">
        <v>2027</v>
      </c>
      <c r="G249" s="13">
        <v>2028</v>
      </c>
      <c r="H249" s="1"/>
      <c r="I249" s="1"/>
      <c r="J249" s="1"/>
      <c r="K249" s="1"/>
    </row>
    <row r="250" spans="1:11" ht="15" customHeight="1" x14ac:dyDescent="0.25">
      <c r="A250" s="1"/>
      <c r="B250" s="1"/>
      <c r="C250" s="14"/>
      <c r="D250" s="15" t="s">
        <v>17</v>
      </c>
      <c r="E250" s="15" t="s">
        <v>18</v>
      </c>
      <c r="F250" s="15" t="s">
        <v>18</v>
      </c>
      <c r="G250" s="15" t="s">
        <v>18</v>
      </c>
      <c r="H250" s="1"/>
      <c r="I250" s="1"/>
      <c r="J250" s="1"/>
      <c r="K250" s="1"/>
    </row>
    <row r="251" spans="1:11" ht="14.1" customHeight="1" x14ac:dyDescent="0.25">
      <c r="A251" s="1"/>
      <c r="B251" s="1"/>
      <c r="C251" s="4" t="s">
        <v>39</v>
      </c>
      <c r="D251" s="8" t="s">
        <v>40</v>
      </c>
      <c r="E251" s="8" t="s">
        <v>133</v>
      </c>
      <c r="F251" s="8" t="s">
        <v>46</v>
      </c>
      <c r="G251" s="8" t="s">
        <v>46</v>
      </c>
      <c r="H251" s="1"/>
      <c r="I251" s="1"/>
      <c r="J251" s="1"/>
      <c r="K251" s="1"/>
    </row>
    <row r="252" spans="1:11" ht="14.1" customHeight="1" x14ac:dyDescent="0.25">
      <c r="A252" s="1"/>
      <c r="B252" s="1"/>
      <c r="C252" s="4" t="s">
        <v>41</v>
      </c>
      <c r="D252" s="8" t="s">
        <v>134</v>
      </c>
      <c r="E252" s="8" t="s">
        <v>135</v>
      </c>
      <c r="F252" s="8" t="s">
        <v>46</v>
      </c>
      <c r="G252" s="8" t="s">
        <v>46</v>
      </c>
      <c r="H252" s="1"/>
      <c r="I252" s="1"/>
      <c r="J252" s="1"/>
      <c r="K252" s="1"/>
    </row>
    <row r="253" spans="1:11" ht="14.1" customHeight="1" x14ac:dyDescent="0.25">
      <c r="A253" s="1"/>
      <c r="B253" s="1"/>
      <c r="C253" s="4" t="s">
        <v>45</v>
      </c>
      <c r="D253" s="8" t="s">
        <v>46</v>
      </c>
      <c r="E253" s="8" t="s">
        <v>136</v>
      </c>
      <c r="F253" s="8" t="s">
        <v>46</v>
      </c>
      <c r="G253" s="8" t="s">
        <v>46</v>
      </c>
      <c r="H253" s="1"/>
      <c r="I253" s="1"/>
      <c r="J253" s="1"/>
      <c r="K253" s="1"/>
    </row>
    <row r="254" spans="1:11" ht="14.1" customHeight="1" x14ac:dyDescent="0.25">
      <c r="A254" s="1"/>
      <c r="B254" s="1"/>
      <c r="C254" s="4" t="s">
        <v>50</v>
      </c>
      <c r="D254" s="8" t="s">
        <v>40</v>
      </c>
      <c r="E254" s="8" t="s">
        <v>40</v>
      </c>
      <c r="F254" s="8" t="s">
        <v>137</v>
      </c>
      <c r="G254" s="8" t="s">
        <v>40</v>
      </c>
      <c r="H254" s="1"/>
      <c r="I254" s="1"/>
      <c r="J254" s="1"/>
      <c r="K254" s="1"/>
    </row>
    <row r="255" spans="1:11" ht="14.1" customHeight="1" x14ac:dyDescent="0.25">
      <c r="A255" s="1"/>
      <c r="B255" s="1"/>
      <c r="C255" s="4" t="s">
        <v>52</v>
      </c>
      <c r="D255" s="8" t="s">
        <v>40</v>
      </c>
      <c r="E255" s="8" t="s">
        <v>138</v>
      </c>
      <c r="F255" s="8" t="s">
        <v>137</v>
      </c>
      <c r="G255" s="8" t="s">
        <v>40</v>
      </c>
      <c r="H255" s="1"/>
      <c r="I255" s="1"/>
      <c r="J255" s="1"/>
      <c r="K255" s="1"/>
    </row>
    <row r="256" spans="1:11" ht="14.1" customHeight="1" x14ac:dyDescent="0.25">
      <c r="A256" s="1"/>
      <c r="B256" s="1"/>
      <c r="C256" s="4" t="s">
        <v>55</v>
      </c>
      <c r="D256" s="8" t="s">
        <v>40</v>
      </c>
      <c r="E256" s="8" t="s">
        <v>40</v>
      </c>
      <c r="F256" s="8" t="s">
        <v>137</v>
      </c>
      <c r="G256" s="8" t="s">
        <v>40</v>
      </c>
      <c r="H256" s="1"/>
      <c r="I256" s="1"/>
      <c r="J256" s="1"/>
      <c r="K256" s="1"/>
    </row>
    <row r="257" spans="1:11" ht="14.1" customHeight="1" x14ac:dyDescent="0.25">
      <c r="A257" s="1"/>
      <c r="B257" s="1"/>
      <c r="C257" s="1351" t="s">
        <v>58</v>
      </c>
      <c r="D257" s="1352"/>
      <c r="E257" s="1352"/>
      <c r="F257" s="1352"/>
      <c r="G257" s="1352"/>
      <c r="H257" s="1"/>
      <c r="I257" s="1"/>
      <c r="J257" s="1"/>
      <c r="K257" s="1"/>
    </row>
    <row r="258" spans="1:11" ht="14.1" customHeight="1" x14ac:dyDescent="0.25">
      <c r="A258" s="1"/>
      <c r="B258" s="1"/>
      <c r="C258" s="12"/>
      <c r="D258" s="13">
        <v>2025</v>
      </c>
      <c r="E258" s="13">
        <v>2026</v>
      </c>
      <c r="F258" s="13">
        <v>2027</v>
      </c>
      <c r="G258" s="13">
        <v>2028</v>
      </c>
      <c r="H258" s="1"/>
      <c r="I258" s="1"/>
      <c r="J258" s="1"/>
      <c r="K258" s="1"/>
    </row>
    <row r="259" spans="1:11" ht="14.1" customHeight="1" x14ac:dyDescent="0.25">
      <c r="A259" s="1"/>
      <c r="B259" s="1"/>
      <c r="C259" s="14"/>
      <c r="D259" s="15" t="s">
        <v>17</v>
      </c>
      <c r="E259" s="15" t="s">
        <v>18</v>
      </c>
      <c r="F259" s="15" t="s">
        <v>18</v>
      </c>
      <c r="G259" s="15" t="s">
        <v>18</v>
      </c>
      <c r="H259" s="1"/>
      <c r="I259" s="1"/>
      <c r="J259" s="1"/>
      <c r="K259" s="1"/>
    </row>
    <row r="260" spans="1:11" ht="14.1" customHeight="1" x14ac:dyDescent="0.25">
      <c r="A260" s="1"/>
      <c r="B260" s="1"/>
      <c r="C260" s="16" t="s">
        <v>59</v>
      </c>
      <c r="D260" s="17">
        <v>0</v>
      </c>
      <c r="E260" s="17">
        <v>0</v>
      </c>
      <c r="F260" s="17">
        <v>0</v>
      </c>
      <c r="G260" s="17">
        <v>0</v>
      </c>
      <c r="H260" s="1"/>
      <c r="I260" s="1"/>
      <c r="J260" s="1"/>
      <c r="K260" s="1"/>
    </row>
    <row r="261" spans="1:11" ht="14.1" customHeight="1" x14ac:dyDescent="0.25">
      <c r="A261" s="1"/>
      <c r="B261" s="1"/>
      <c r="C261" s="16" t="s">
        <v>60</v>
      </c>
      <c r="D261" s="17">
        <v>0</v>
      </c>
      <c r="E261" s="17">
        <v>0</v>
      </c>
      <c r="F261" s="17">
        <v>0</v>
      </c>
      <c r="G261" s="17">
        <v>0</v>
      </c>
      <c r="H261" s="1"/>
      <c r="I261" s="1"/>
      <c r="J261" s="1"/>
      <c r="K261" s="1"/>
    </row>
    <row r="262" spans="1:11" ht="14.1" customHeight="1" x14ac:dyDescent="0.25">
      <c r="A262" s="1"/>
      <c r="B262" s="1"/>
      <c r="C262" s="16" t="s">
        <v>61</v>
      </c>
      <c r="D262" s="17">
        <v>0</v>
      </c>
      <c r="E262" s="17">
        <v>0</v>
      </c>
      <c r="F262" s="17">
        <v>0</v>
      </c>
      <c r="G262" s="17">
        <v>0</v>
      </c>
      <c r="H262" s="1"/>
      <c r="I262" s="1"/>
      <c r="J262" s="1"/>
      <c r="K262" s="1"/>
    </row>
    <row r="263" spans="1:11" ht="14.1" customHeight="1" x14ac:dyDescent="0.25">
      <c r="A263" s="1"/>
      <c r="B263" s="1"/>
      <c r="C263" s="16" t="s">
        <v>62</v>
      </c>
      <c r="D263" s="17">
        <v>0</v>
      </c>
      <c r="E263" s="17">
        <v>0</v>
      </c>
      <c r="F263" s="17">
        <v>0</v>
      </c>
      <c r="G263" s="17">
        <v>0</v>
      </c>
      <c r="H263" s="1"/>
      <c r="I263" s="1"/>
      <c r="J263" s="1"/>
      <c r="K263" s="1"/>
    </row>
    <row r="264" spans="1:11" ht="14.1" customHeight="1" x14ac:dyDescent="0.25">
      <c r="A264" s="1"/>
      <c r="B264" s="1"/>
      <c r="C264" s="16" t="s">
        <v>60</v>
      </c>
      <c r="D264" s="17">
        <v>0</v>
      </c>
      <c r="E264" s="17">
        <v>0</v>
      </c>
      <c r="F264" s="17">
        <v>0</v>
      </c>
      <c r="G264" s="17">
        <v>0</v>
      </c>
      <c r="H264" s="1"/>
      <c r="I264" s="1"/>
      <c r="J264" s="1"/>
      <c r="K264" s="1"/>
    </row>
    <row r="265" spans="1:11" ht="14.1" customHeight="1" x14ac:dyDescent="0.25">
      <c r="A265" s="1"/>
      <c r="B265" s="1"/>
      <c r="C265" s="16" t="s">
        <v>61</v>
      </c>
      <c r="D265" s="17">
        <v>0</v>
      </c>
      <c r="E265" s="17">
        <v>0</v>
      </c>
      <c r="F265" s="17">
        <v>0</v>
      </c>
      <c r="G265" s="17">
        <v>0</v>
      </c>
      <c r="H265" s="1"/>
      <c r="I265" s="1"/>
      <c r="J265" s="1"/>
      <c r="K265" s="1"/>
    </row>
    <row r="266" spans="1:11" ht="14.1" customHeight="1" x14ac:dyDescent="0.25">
      <c r="A266" s="1"/>
      <c r="B266" s="1"/>
      <c r="C266" s="16" t="s">
        <v>63</v>
      </c>
      <c r="D266" s="17">
        <v>0</v>
      </c>
      <c r="E266" s="17">
        <v>0</v>
      </c>
      <c r="F266" s="17">
        <v>0</v>
      </c>
      <c r="G266" s="17">
        <v>0</v>
      </c>
      <c r="H266" s="1"/>
      <c r="I266" s="1"/>
      <c r="J266" s="1"/>
      <c r="K266" s="1"/>
    </row>
    <row r="267" spans="1:11" ht="14.1" customHeight="1" x14ac:dyDescent="0.25">
      <c r="A267" s="1"/>
      <c r="B267" s="1"/>
      <c r="C267" s="16" t="s">
        <v>60</v>
      </c>
      <c r="D267" s="17">
        <v>0</v>
      </c>
      <c r="E267" s="17">
        <v>0</v>
      </c>
      <c r="F267" s="17">
        <v>0</v>
      </c>
      <c r="G267" s="17">
        <v>0</v>
      </c>
      <c r="H267" s="1"/>
      <c r="I267" s="1"/>
      <c r="J267" s="1"/>
      <c r="K267" s="1"/>
    </row>
    <row r="268" spans="1:11" ht="14.1" customHeight="1" x14ac:dyDescent="0.25">
      <c r="A268" s="1"/>
      <c r="B268" s="1"/>
      <c r="C268" s="16" t="s">
        <v>61</v>
      </c>
      <c r="D268" s="17">
        <v>0</v>
      </c>
      <c r="E268" s="17">
        <v>0</v>
      </c>
      <c r="F268" s="17">
        <v>0</v>
      </c>
      <c r="G268" s="17">
        <v>0</v>
      </c>
      <c r="H268" s="1"/>
      <c r="I268" s="1"/>
      <c r="J268" s="1"/>
      <c r="K268" s="1"/>
    </row>
    <row r="269" spans="1:11" ht="14.1" customHeight="1" x14ac:dyDescent="0.25">
      <c r="A269" s="1"/>
      <c r="B269" s="1"/>
      <c r="C269" s="16" t="s">
        <v>64</v>
      </c>
      <c r="D269" s="17">
        <v>0</v>
      </c>
      <c r="E269" s="17">
        <v>0</v>
      </c>
      <c r="F269" s="17">
        <v>0</v>
      </c>
      <c r="G269" s="17">
        <v>0</v>
      </c>
      <c r="H269" s="1"/>
      <c r="I269" s="1"/>
      <c r="J269" s="1"/>
      <c r="K269" s="1"/>
    </row>
    <row r="270" spans="1:11" ht="14.1" customHeight="1" x14ac:dyDescent="0.25">
      <c r="A270" s="1"/>
      <c r="B270" s="1"/>
      <c r="C270" s="16" t="s">
        <v>60</v>
      </c>
      <c r="D270" s="17">
        <v>0</v>
      </c>
      <c r="E270" s="17">
        <v>0</v>
      </c>
      <c r="F270" s="17">
        <v>0</v>
      </c>
      <c r="G270" s="17">
        <v>0</v>
      </c>
      <c r="H270" s="1"/>
      <c r="I270" s="1"/>
      <c r="J270" s="1"/>
      <c r="K270" s="1"/>
    </row>
    <row r="271" spans="1:11" ht="14.1" customHeight="1" x14ac:dyDescent="0.25">
      <c r="A271" s="1"/>
      <c r="B271" s="1"/>
      <c r="C271" s="16" t="s">
        <v>61</v>
      </c>
      <c r="D271" s="17">
        <v>0</v>
      </c>
      <c r="E271" s="17">
        <v>0</v>
      </c>
      <c r="F271" s="17">
        <v>0</v>
      </c>
      <c r="G271" s="17">
        <v>0</v>
      </c>
      <c r="H271" s="1"/>
      <c r="I271" s="1"/>
      <c r="J271" s="1"/>
      <c r="K271" s="1"/>
    </row>
    <row r="272" spans="1:11" ht="14.1" customHeight="1" x14ac:dyDescent="0.25">
      <c r="A272" s="1"/>
      <c r="B272" s="1"/>
      <c r="C272" s="16" t="s">
        <v>65</v>
      </c>
      <c r="D272" s="17">
        <v>0</v>
      </c>
      <c r="E272" s="17">
        <v>0</v>
      </c>
      <c r="F272" s="17">
        <v>0</v>
      </c>
      <c r="G272" s="17">
        <v>0</v>
      </c>
      <c r="H272" s="1"/>
      <c r="I272" s="1"/>
      <c r="J272" s="1"/>
      <c r="K272" s="1"/>
    </row>
    <row r="273" spans="1:11" ht="14.1" customHeight="1" x14ac:dyDescent="0.25">
      <c r="A273" s="1"/>
      <c r="B273" s="1"/>
      <c r="C273" s="16" t="s">
        <v>60</v>
      </c>
      <c r="D273" s="17">
        <v>0</v>
      </c>
      <c r="E273" s="17">
        <v>0</v>
      </c>
      <c r="F273" s="17">
        <v>0</v>
      </c>
      <c r="G273" s="17">
        <v>0</v>
      </c>
      <c r="H273" s="1"/>
      <c r="I273" s="1"/>
      <c r="J273" s="1"/>
      <c r="K273" s="1"/>
    </row>
    <row r="274" spans="1:11" ht="14.1" customHeight="1" x14ac:dyDescent="0.25">
      <c r="A274" s="1"/>
      <c r="B274" s="1"/>
      <c r="C274" s="16" t="s">
        <v>61</v>
      </c>
      <c r="D274" s="17">
        <v>0</v>
      </c>
      <c r="E274" s="17">
        <v>0</v>
      </c>
      <c r="F274" s="17">
        <v>0</v>
      </c>
      <c r="G274" s="17">
        <v>0</v>
      </c>
      <c r="H274" s="1"/>
      <c r="I274" s="1"/>
      <c r="J274" s="1"/>
      <c r="K274" s="1"/>
    </row>
    <row r="275" spans="1:11" ht="14.1" customHeight="1" x14ac:dyDescent="0.25">
      <c r="A275" s="1"/>
      <c r="B275" s="1"/>
      <c r="C275" s="16" t="s">
        <v>66</v>
      </c>
      <c r="D275" s="17">
        <v>0</v>
      </c>
      <c r="E275" s="17">
        <v>0</v>
      </c>
      <c r="F275" s="17">
        <v>0</v>
      </c>
      <c r="G275" s="17">
        <v>0</v>
      </c>
      <c r="H275" s="1"/>
      <c r="I275" s="1"/>
      <c r="J275" s="1"/>
      <c r="K275" s="1"/>
    </row>
    <row r="276" spans="1:11" ht="14.1" customHeight="1" x14ac:dyDescent="0.25">
      <c r="A276" s="1"/>
      <c r="B276" s="1"/>
      <c r="C276" s="16" t="s">
        <v>60</v>
      </c>
      <c r="D276" s="17">
        <v>0</v>
      </c>
      <c r="E276" s="17">
        <v>0</v>
      </c>
      <c r="F276" s="17">
        <v>0</v>
      </c>
      <c r="G276" s="17">
        <v>0</v>
      </c>
      <c r="H276" s="1"/>
      <c r="I276" s="1"/>
      <c r="J276" s="1"/>
      <c r="K276" s="1"/>
    </row>
    <row r="277" spans="1:11" ht="14.1" customHeight="1" x14ac:dyDescent="0.25">
      <c r="A277" s="1"/>
      <c r="B277" s="1"/>
      <c r="C277" s="16" t="s">
        <v>61</v>
      </c>
      <c r="D277" s="17">
        <v>0</v>
      </c>
      <c r="E277" s="17">
        <v>0</v>
      </c>
      <c r="F277" s="17">
        <v>0</v>
      </c>
      <c r="G277" s="17">
        <v>0</v>
      </c>
      <c r="H277" s="1"/>
      <c r="I277" s="1"/>
      <c r="J277" s="1"/>
      <c r="K277" s="1"/>
    </row>
    <row r="278" spans="1:11" ht="14.1" customHeight="1" x14ac:dyDescent="0.25">
      <c r="A278" s="1"/>
      <c r="B278" s="1"/>
      <c r="C278" s="16" t="s">
        <v>67</v>
      </c>
      <c r="D278" s="17">
        <v>0</v>
      </c>
      <c r="E278" s="17">
        <v>0</v>
      </c>
      <c r="F278" s="17">
        <v>0</v>
      </c>
      <c r="G278" s="17">
        <v>0</v>
      </c>
      <c r="H278" s="1"/>
      <c r="I278" s="1"/>
      <c r="J278" s="1"/>
      <c r="K278" s="1"/>
    </row>
    <row r="279" spans="1:11" ht="14.1" customHeight="1" x14ac:dyDescent="0.25">
      <c r="A279" s="1"/>
      <c r="B279" s="1"/>
      <c r="C279" s="16" t="s">
        <v>60</v>
      </c>
      <c r="D279" s="17">
        <v>0</v>
      </c>
      <c r="E279" s="17">
        <v>0</v>
      </c>
      <c r="F279" s="17">
        <v>0</v>
      </c>
      <c r="G279" s="17">
        <v>0</v>
      </c>
      <c r="H279" s="1"/>
      <c r="I279" s="1"/>
      <c r="J279" s="1"/>
      <c r="K279" s="1"/>
    </row>
    <row r="280" spans="1:11" ht="14.1" customHeight="1" x14ac:dyDescent="0.25">
      <c r="A280" s="1"/>
      <c r="B280" s="1"/>
      <c r="C280" s="16" t="s">
        <v>61</v>
      </c>
      <c r="D280" s="17">
        <v>0</v>
      </c>
      <c r="E280" s="17">
        <v>0</v>
      </c>
      <c r="F280" s="17">
        <v>0</v>
      </c>
      <c r="G280" s="17">
        <v>0</v>
      </c>
      <c r="H280" s="1"/>
      <c r="I280" s="1"/>
      <c r="J280" s="1"/>
      <c r="K280" s="1"/>
    </row>
    <row r="281" spans="1:11" ht="14.1" customHeight="1" x14ac:dyDescent="0.25">
      <c r="A281" s="1"/>
      <c r="B281" s="1"/>
      <c r="C281" s="16" t="s">
        <v>68</v>
      </c>
      <c r="D281" s="17">
        <v>0</v>
      </c>
      <c r="E281" s="17">
        <v>0</v>
      </c>
      <c r="F281" s="17">
        <v>0</v>
      </c>
      <c r="G281" s="17">
        <v>0</v>
      </c>
      <c r="H281" s="1"/>
      <c r="I281" s="1"/>
      <c r="J281" s="1"/>
      <c r="K281" s="1"/>
    </row>
    <row r="282" spans="1:11" ht="14.1" customHeight="1" x14ac:dyDescent="0.25">
      <c r="A282" s="1"/>
      <c r="B282" s="1"/>
      <c r="C282" s="16" t="s">
        <v>60</v>
      </c>
      <c r="D282" s="17">
        <v>0</v>
      </c>
      <c r="E282" s="17">
        <v>0</v>
      </c>
      <c r="F282" s="17">
        <v>0</v>
      </c>
      <c r="G282" s="17">
        <v>0</v>
      </c>
      <c r="H282" s="1"/>
      <c r="I282" s="1"/>
      <c r="J282" s="1"/>
      <c r="K282" s="1"/>
    </row>
    <row r="283" spans="1:11" ht="14.1" customHeight="1" x14ac:dyDescent="0.25">
      <c r="A283" s="1"/>
      <c r="B283" s="1"/>
      <c r="C283" s="16" t="s">
        <v>69</v>
      </c>
      <c r="D283" s="17">
        <v>0</v>
      </c>
      <c r="E283" s="17">
        <v>0</v>
      </c>
      <c r="F283" s="17">
        <v>0</v>
      </c>
      <c r="G283" s="17">
        <v>0</v>
      </c>
      <c r="H283" s="1"/>
      <c r="I283" s="1"/>
      <c r="J283" s="1"/>
      <c r="K283" s="1"/>
    </row>
    <row r="284" spans="1:11" ht="14.1" customHeight="1" x14ac:dyDescent="0.25">
      <c r="A284" s="1"/>
      <c r="B284" s="1"/>
      <c r="C284" s="16" t="s">
        <v>70</v>
      </c>
      <c r="D284" s="17">
        <v>0</v>
      </c>
      <c r="E284" s="17">
        <v>0</v>
      </c>
      <c r="F284" s="17">
        <v>0</v>
      </c>
      <c r="G284" s="17">
        <v>0</v>
      </c>
      <c r="H284" s="1"/>
      <c r="I284" s="1"/>
      <c r="J284" s="1"/>
      <c r="K284" s="1"/>
    </row>
    <row r="285" spans="1:11" ht="14.1" customHeight="1" x14ac:dyDescent="0.25">
      <c r="A285" s="1"/>
      <c r="B285" s="1"/>
      <c r="C285" s="16" t="s">
        <v>71</v>
      </c>
      <c r="D285" s="17">
        <v>0</v>
      </c>
      <c r="E285" s="17">
        <v>0</v>
      </c>
      <c r="F285" s="17">
        <v>0</v>
      </c>
      <c r="G285" s="17">
        <v>0</v>
      </c>
      <c r="H285" s="1"/>
      <c r="I285" s="1"/>
      <c r="J285" s="1"/>
      <c r="K285" s="1"/>
    </row>
    <row r="286" spans="1:11" ht="14.1" customHeight="1" x14ac:dyDescent="0.25">
      <c r="A286" s="1"/>
      <c r="B286" s="1"/>
      <c r="C286" s="16" t="s">
        <v>72</v>
      </c>
      <c r="D286" s="17">
        <v>0</v>
      </c>
      <c r="E286" s="17">
        <v>0</v>
      </c>
      <c r="F286" s="17">
        <v>0</v>
      </c>
      <c r="G286" s="17">
        <v>0</v>
      </c>
      <c r="H286" s="1"/>
      <c r="I286" s="1"/>
      <c r="J286" s="1"/>
      <c r="K286" s="1"/>
    </row>
    <row r="287" spans="1:11" ht="14.1" customHeight="1" x14ac:dyDescent="0.25">
      <c r="A287" s="1"/>
      <c r="B287" s="1"/>
      <c r="C287" s="16" t="s">
        <v>73</v>
      </c>
      <c r="D287" s="17">
        <v>0</v>
      </c>
      <c r="E287" s="17">
        <v>500000</v>
      </c>
      <c r="F287" s="17">
        <v>0</v>
      </c>
      <c r="G287" s="17">
        <v>0</v>
      </c>
      <c r="H287" s="1"/>
      <c r="I287" s="1"/>
      <c r="J287" s="1"/>
      <c r="K287" s="1"/>
    </row>
    <row r="288" spans="1:11" ht="14.1" customHeight="1" x14ac:dyDescent="0.25">
      <c r="A288" s="1"/>
      <c r="B288" s="1"/>
      <c r="C288" s="16" t="s">
        <v>60</v>
      </c>
      <c r="D288" s="17">
        <v>0</v>
      </c>
      <c r="E288" s="17">
        <v>500000</v>
      </c>
      <c r="F288" s="17">
        <v>0</v>
      </c>
      <c r="G288" s="17">
        <v>0</v>
      </c>
      <c r="H288" s="1"/>
      <c r="I288" s="1"/>
      <c r="J288" s="1"/>
      <c r="K288" s="1"/>
    </row>
    <row r="289" spans="1:11" ht="14.1" customHeight="1" x14ac:dyDescent="0.25">
      <c r="A289" s="1"/>
      <c r="B289" s="1"/>
      <c r="C289" s="16" t="s">
        <v>69</v>
      </c>
      <c r="D289" s="17">
        <v>0</v>
      </c>
      <c r="E289" s="17">
        <v>0</v>
      </c>
      <c r="F289" s="17">
        <v>0</v>
      </c>
      <c r="G289" s="17">
        <v>0</v>
      </c>
      <c r="H289" s="1"/>
      <c r="I289" s="1"/>
      <c r="J289" s="1"/>
      <c r="K289" s="1"/>
    </row>
    <row r="290" spans="1:11" ht="14.1" customHeight="1" x14ac:dyDescent="0.25">
      <c r="A290" s="1"/>
      <c r="B290" s="1"/>
      <c r="C290" s="16" t="s">
        <v>70</v>
      </c>
      <c r="D290" s="17">
        <v>0</v>
      </c>
      <c r="E290" s="17">
        <v>0</v>
      </c>
      <c r="F290" s="17">
        <v>0</v>
      </c>
      <c r="G290" s="17">
        <v>0</v>
      </c>
      <c r="H290" s="1"/>
      <c r="I290" s="1"/>
      <c r="J290" s="1"/>
      <c r="K290" s="1"/>
    </row>
    <row r="291" spans="1:11" ht="14.1" customHeight="1" x14ac:dyDescent="0.25">
      <c r="A291" s="1"/>
      <c r="B291" s="1"/>
      <c r="C291" s="16" t="s">
        <v>71</v>
      </c>
      <c r="D291" s="17">
        <v>0</v>
      </c>
      <c r="E291" s="17">
        <v>0</v>
      </c>
      <c r="F291" s="17">
        <v>0</v>
      </c>
      <c r="G291" s="17">
        <v>0</v>
      </c>
      <c r="H291" s="1"/>
      <c r="I291" s="1"/>
      <c r="J291" s="1"/>
      <c r="K291" s="1"/>
    </row>
    <row r="292" spans="1:11" ht="14.1" customHeight="1" x14ac:dyDescent="0.25">
      <c r="A292" s="1"/>
      <c r="B292" s="1"/>
      <c r="C292" s="16" t="s">
        <v>72</v>
      </c>
      <c r="D292" s="17">
        <v>0</v>
      </c>
      <c r="E292" s="17">
        <v>0</v>
      </c>
      <c r="F292" s="17">
        <v>0</v>
      </c>
      <c r="G292" s="17">
        <v>0</v>
      </c>
      <c r="H292" s="1"/>
      <c r="I292" s="1"/>
      <c r="J292" s="1"/>
      <c r="K292" s="1"/>
    </row>
    <row r="293" spans="1:11" ht="14.1" customHeight="1" x14ac:dyDescent="0.25">
      <c r="A293" s="1"/>
      <c r="B293" s="1"/>
      <c r="C293" s="16" t="s">
        <v>74</v>
      </c>
      <c r="D293" s="17">
        <v>0</v>
      </c>
      <c r="E293" s="17">
        <v>0</v>
      </c>
      <c r="F293" s="17">
        <v>0</v>
      </c>
      <c r="G293" s="17">
        <v>0</v>
      </c>
      <c r="H293" s="1"/>
      <c r="I293" s="1"/>
      <c r="J293" s="1"/>
      <c r="K293" s="1"/>
    </row>
    <row r="294" spans="1:11" ht="14.1" customHeight="1" x14ac:dyDescent="0.25">
      <c r="A294" s="1"/>
      <c r="B294" s="1"/>
      <c r="C294" s="16" t="s">
        <v>60</v>
      </c>
      <c r="D294" s="17">
        <v>0</v>
      </c>
      <c r="E294" s="17">
        <v>0</v>
      </c>
      <c r="F294" s="17">
        <v>0</v>
      </c>
      <c r="G294" s="17">
        <v>0</v>
      </c>
      <c r="H294" s="1"/>
      <c r="I294" s="1"/>
      <c r="J294" s="1"/>
      <c r="K294" s="1"/>
    </row>
    <row r="295" spans="1:11" ht="14.1" customHeight="1" x14ac:dyDescent="0.25">
      <c r="A295" s="1"/>
      <c r="B295" s="1"/>
      <c r="C295" s="16" t="s">
        <v>69</v>
      </c>
      <c r="D295" s="17">
        <v>0</v>
      </c>
      <c r="E295" s="17">
        <v>0</v>
      </c>
      <c r="F295" s="17">
        <v>0</v>
      </c>
      <c r="G295" s="17">
        <v>0</v>
      </c>
      <c r="H295" s="1"/>
      <c r="I295" s="1"/>
      <c r="J295" s="1"/>
      <c r="K295" s="1"/>
    </row>
    <row r="296" spans="1:11" ht="14.1" customHeight="1" x14ac:dyDescent="0.25">
      <c r="A296" s="1"/>
      <c r="B296" s="1"/>
      <c r="C296" s="16" t="s">
        <v>70</v>
      </c>
      <c r="D296" s="17">
        <v>0</v>
      </c>
      <c r="E296" s="17">
        <v>0</v>
      </c>
      <c r="F296" s="17">
        <v>0</v>
      </c>
      <c r="G296" s="17">
        <v>0</v>
      </c>
      <c r="H296" s="1"/>
      <c r="I296" s="1"/>
      <c r="J296" s="1"/>
      <c r="K296" s="1"/>
    </row>
    <row r="297" spans="1:11" ht="14.1" customHeight="1" x14ac:dyDescent="0.25">
      <c r="A297" s="1"/>
      <c r="B297" s="1"/>
      <c r="C297" s="16" t="s">
        <v>71</v>
      </c>
      <c r="D297" s="17">
        <v>0</v>
      </c>
      <c r="E297" s="17">
        <v>0</v>
      </c>
      <c r="F297" s="17">
        <v>0</v>
      </c>
      <c r="G297" s="17">
        <v>0</v>
      </c>
      <c r="H297" s="1"/>
      <c r="I297" s="1"/>
      <c r="J297" s="1"/>
      <c r="K297" s="1"/>
    </row>
    <row r="298" spans="1:11" ht="14.1" customHeight="1" x14ac:dyDescent="0.25">
      <c r="A298" s="1"/>
      <c r="B298" s="1"/>
      <c r="C298" s="16" t="s">
        <v>72</v>
      </c>
      <c r="D298" s="17">
        <v>0</v>
      </c>
      <c r="E298" s="17">
        <v>0</v>
      </c>
      <c r="F298" s="17">
        <v>0</v>
      </c>
      <c r="G298" s="17">
        <v>0</v>
      </c>
      <c r="H298" s="1"/>
      <c r="I298" s="1"/>
      <c r="J298" s="1"/>
      <c r="K298" s="1"/>
    </row>
    <row r="299" spans="1:11" ht="14.1" customHeight="1" x14ac:dyDescent="0.25">
      <c r="A299" s="1"/>
      <c r="B299" s="1"/>
      <c r="C299" s="16" t="s">
        <v>75</v>
      </c>
      <c r="D299" s="17">
        <v>0</v>
      </c>
      <c r="E299" s="17">
        <v>0</v>
      </c>
      <c r="F299" s="17">
        <v>0</v>
      </c>
      <c r="G299" s="17">
        <v>0</v>
      </c>
      <c r="H299" s="1"/>
      <c r="I299" s="1"/>
      <c r="J299" s="1"/>
      <c r="K299" s="1"/>
    </row>
    <row r="300" spans="1:11" ht="14.1" customHeight="1" x14ac:dyDescent="0.25">
      <c r="A300" s="1"/>
      <c r="B300" s="1"/>
      <c r="C300" s="16" t="s">
        <v>76</v>
      </c>
      <c r="D300" s="17">
        <v>0</v>
      </c>
      <c r="E300" s="17">
        <v>0</v>
      </c>
      <c r="F300" s="17">
        <v>0</v>
      </c>
      <c r="G300" s="17">
        <v>0</v>
      </c>
      <c r="H300" s="1"/>
      <c r="I300" s="1"/>
      <c r="J300" s="1"/>
      <c r="K300" s="1"/>
    </row>
    <row r="301" spans="1:11" ht="14.1" customHeight="1" x14ac:dyDescent="0.25">
      <c r="A301" s="1"/>
      <c r="B301" s="1"/>
      <c r="C301" s="18" t="s">
        <v>77</v>
      </c>
      <c r="D301" s="17">
        <v>0</v>
      </c>
      <c r="E301" s="17">
        <v>500000</v>
      </c>
      <c r="F301" s="17">
        <v>0</v>
      </c>
      <c r="G301" s="17">
        <v>0</v>
      </c>
      <c r="H301" s="1"/>
      <c r="I301" s="1"/>
      <c r="J301" s="1"/>
      <c r="K301" s="1"/>
    </row>
    <row r="302" spans="1:11" ht="14.1" customHeight="1" x14ac:dyDescent="0.25">
      <c r="A302" s="1"/>
      <c r="B302" s="1"/>
      <c r="C302" s="9" t="s">
        <v>139</v>
      </c>
      <c r="D302" s="1345" t="s">
        <v>140</v>
      </c>
      <c r="E302" s="1346"/>
      <c r="F302" s="1346"/>
      <c r="G302" s="1346"/>
      <c r="H302" s="1"/>
      <c r="I302" s="1"/>
      <c r="J302" s="1"/>
      <c r="K302" s="1"/>
    </row>
    <row r="303" spans="1:11" ht="14.1" customHeight="1" x14ac:dyDescent="0.25">
      <c r="A303" s="1"/>
      <c r="B303" s="1"/>
      <c r="C303" s="10" t="s">
        <v>33</v>
      </c>
      <c r="D303" s="1347" t="s">
        <v>141</v>
      </c>
      <c r="E303" s="1348"/>
      <c r="F303" s="1348"/>
      <c r="G303" s="1348"/>
      <c r="H303" s="1"/>
      <c r="I303" s="1"/>
      <c r="J303" s="1"/>
      <c r="K303" s="1"/>
    </row>
    <row r="304" spans="1:11" ht="14.1" customHeight="1" x14ac:dyDescent="0.25">
      <c r="A304" s="1"/>
      <c r="B304" s="1"/>
      <c r="C304" s="11" t="s">
        <v>35</v>
      </c>
      <c r="D304" s="1349" t="s">
        <v>142</v>
      </c>
      <c r="E304" s="1350"/>
      <c r="F304" s="1350"/>
      <c r="G304" s="1350"/>
      <c r="H304" s="1"/>
      <c r="I304" s="1"/>
      <c r="J304" s="1"/>
      <c r="K304" s="1"/>
    </row>
    <row r="305" spans="1:11" ht="14.1" customHeight="1" x14ac:dyDescent="0.25">
      <c r="A305" s="1"/>
      <c r="B305" s="1"/>
      <c r="C305" s="11" t="s">
        <v>37</v>
      </c>
      <c r="D305" s="1349" t="s">
        <v>83</v>
      </c>
      <c r="E305" s="1350"/>
      <c r="F305" s="1350"/>
      <c r="G305" s="1350"/>
      <c r="H305" s="1"/>
      <c r="I305" s="1"/>
      <c r="J305" s="1"/>
      <c r="K305" s="1"/>
    </row>
    <row r="306" spans="1:11" ht="15" customHeight="1" x14ac:dyDescent="0.25">
      <c r="A306" s="1"/>
      <c r="B306" s="1"/>
      <c r="C306" s="12"/>
      <c r="D306" s="13">
        <v>2025</v>
      </c>
      <c r="E306" s="13">
        <v>2026</v>
      </c>
      <c r="F306" s="13">
        <v>2027</v>
      </c>
      <c r="G306" s="13">
        <v>2028</v>
      </c>
      <c r="H306" s="1"/>
      <c r="I306" s="1"/>
      <c r="J306" s="1"/>
      <c r="K306" s="1"/>
    </row>
    <row r="307" spans="1:11" ht="15" customHeight="1" x14ac:dyDescent="0.25">
      <c r="A307" s="1"/>
      <c r="B307" s="1"/>
      <c r="C307" s="14"/>
      <c r="D307" s="15" t="s">
        <v>17</v>
      </c>
      <c r="E307" s="15" t="s">
        <v>18</v>
      </c>
      <c r="F307" s="15" t="s">
        <v>18</v>
      </c>
      <c r="G307" s="15" t="s">
        <v>18</v>
      </c>
      <c r="H307" s="1"/>
      <c r="I307" s="1"/>
      <c r="J307" s="1"/>
      <c r="K307" s="1"/>
    </row>
    <row r="308" spans="1:11" ht="14.1" customHeight="1" x14ac:dyDescent="0.25">
      <c r="A308" s="1"/>
      <c r="B308" s="1"/>
      <c r="C308" s="4" t="s">
        <v>39</v>
      </c>
      <c r="D308" s="8" t="s">
        <v>40</v>
      </c>
      <c r="E308" s="8" t="s">
        <v>143</v>
      </c>
      <c r="F308" s="8" t="s">
        <v>143</v>
      </c>
      <c r="G308" s="8" t="s">
        <v>46</v>
      </c>
      <c r="H308" s="1"/>
      <c r="I308" s="1"/>
      <c r="J308" s="1"/>
      <c r="K308" s="1"/>
    </row>
    <row r="309" spans="1:11" ht="14.1" customHeight="1" x14ac:dyDescent="0.25">
      <c r="A309" s="1"/>
      <c r="B309" s="1"/>
      <c r="C309" s="4" t="s">
        <v>41</v>
      </c>
      <c r="D309" s="8" t="s">
        <v>144</v>
      </c>
      <c r="E309" s="8" t="s">
        <v>144</v>
      </c>
      <c r="F309" s="8" t="s">
        <v>144</v>
      </c>
      <c r="G309" s="8" t="s">
        <v>46</v>
      </c>
      <c r="H309" s="1"/>
      <c r="I309" s="1"/>
      <c r="J309" s="1"/>
      <c r="K309" s="1"/>
    </row>
    <row r="310" spans="1:11" ht="14.1" customHeight="1" x14ac:dyDescent="0.25">
      <c r="A310" s="1"/>
      <c r="B310" s="1"/>
      <c r="C310" s="4" t="s">
        <v>45</v>
      </c>
      <c r="D310" s="8" t="s">
        <v>46</v>
      </c>
      <c r="E310" s="8" t="s">
        <v>145</v>
      </c>
      <c r="F310" s="8" t="s">
        <v>145</v>
      </c>
      <c r="G310" s="8" t="s">
        <v>46</v>
      </c>
      <c r="H310" s="1"/>
      <c r="I310" s="1"/>
      <c r="J310" s="1"/>
      <c r="K310" s="1"/>
    </row>
    <row r="311" spans="1:11" ht="14.1" customHeight="1" x14ac:dyDescent="0.25">
      <c r="A311" s="1"/>
      <c r="B311" s="1"/>
      <c r="C311" s="4" t="s">
        <v>50</v>
      </c>
      <c r="D311" s="8" t="s">
        <v>40</v>
      </c>
      <c r="E311" s="8" t="s">
        <v>40</v>
      </c>
      <c r="F311" s="8" t="s">
        <v>46</v>
      </c>
      <c r="G311" s="8" t="s">
        <v>137</v>
      </c>
      <c r="H311" s="1"/>
      <c r="I311" s="1"/>
      <c r="J311" s="1"/>
      <c r="K311" s="1"/>
    </row>
    <row r="312" spans="1:11" ht="14.1" customHeight="1" x14ac:dyDescent="0.25">
      <c r="A312" s="1"/>
      <c r="B312" s="1"/>
      <c r="C312" s="4" t="s">
        <v>52</v>
      </c>
      <c r="D312" s="8" t="s">
        <v>40</v>
      </c>
      <c r="E312" s="8" t="s">
        <v>46</v>
      </c>
      <c r="F312" s="8" t="s">
        <v>46</v>
      </c>
      <c r="G312" s="8" t="s">
        <v>137</v>
      </c>
      <c r="H312" s="1"/>
      <c r="I312" s="1"/>
      <c r="J312" s="1"/>
      <c r="K312" s="1"/>
    </row>
    <row r="313" spans="1:11" ht="14.1" customHeight="1" x14ac:dyDescent="0.25">
      <c r="A313" s="1"/>
      <c r="B313" s="1"/>
      <c r="C313" s="4" t="s">
        <v>55</v>
      </c>
      <c r="D313" s="8" t="s">
        <v>40</v>
      </c>
      <c r="E313" s="8" t="s">
        <v>40</v>
      </c>
      <c r="F313" s="8" t="s">
        <v>46</v>
      </c>
      <c r="G313" s="8" t="s">
        <v>137</v>
      </c>
      <c r="H313" s="1"/>
      <c r="I313" s="1"/>
      <c r="J313" s="1"/>
      <c r="K313" s="1"/>
    </row>
    <row r="314" spans="1:11" ht="14.1" customHeight="1" x14ac:dyDescent="0.25">
      <c r="A314" s="1"/>
      <c r="B314" s="1"/>
      <c r="C314" s="1351" t="s">
        <v>58</v>
      </c>
      <c r="D314" s="1352"/>
      <c r="E314" s="1352"/>
      <c r="F314" s="1352"/>
      <c r="G314" s="1352"/>
      <c r="H314" s="1"/>
      <c r="I314" s="1"/>
      <c r="J314" s="1"/>
      <c r="K314" s="1"/>
    </row>
    <row r="315" spans="1:11" ht="14.1" customHeight="1" x14ac:dyDescent="0.25">
      <c r="A315" s="1"/>
      <c r="B315" s="1"/>
      <c r="C315" s="12"/>
      <c r="D315" s="13">
        <v>2025</v>
      </c>
      <c r="E315" s="13">
        <v>2026</v>
      </c>
      <c r="F315" s="13">
        <v>2027</v>
      </c>
      <c r="G315" s="13">
        <v>2028</v>
      </c>
      <c r="H315" s="1"/>
      <c r="I315" s="1"/>
      <c r="J315" s="1"/>
      <c r="K315" s="1"/>
    </row>
    <row r="316" spans="1:11" ht="14.1" customHeight="1" x14ac:dyDescent="0.25">
      <c r="A316" s="1"/>
      <c r="B316" s="1"/>
      <c r="C316" s="14"/>
      <c r="D316" s="15" t="s">
        <v>17</v>
      </c>
      <c r="E316" s="15" t="s">
        <v>18</v>
      </c>
      <c r="F316" s="15" t="s">
        <v>18</v>
      </c>
      <c r="G316" s="15" t="s">
        <v>18</v>
      </c>
      <c r="H316" s="1"/>
      <c r="I316" s="1"/>
      <c r="J316" s="1"/>
      <c r="K316" s="1"/>
    </row>
    <row r="317" spans="1:11" ht="14.1" customHeight="1" x14ac:dyDescent="0.25">
      <c r="A317" s="1"/>
      <c r="B317" s="1"/>
      <c r="C317" s="16" t="s">
        <v>59</v>
      </c>
      <c r="D317" s="17">
        <v>0</v>
      </c>
      <c r="E317" s="17">
        <v>0</v>
      </c>
      <c r="F317" s="17">
        <v>0</v>
      </c>
      <c r="G317" s="17">
        <v>0</v>
      </c>
      <c r="H317" s="1"/>
      <c r="I317" s="1"/>
      <c r="J317" s="1"/>
      <c r="K317" s="1"/>
    </row>
    <row r="318" spans="1:11" ht="14.1" customHeight="1" x14ac:dyDescent="0.25">
      <c r="A318" s="1"/>
      <c r="B318" s="1"/>
      <c r="C318" s="16" t="s">
        <v>60</v>
      </c>
      <c r="D318" s="17">
        <v>0</v>
      </c>
      <c r="E318" s="17">
        <v>0</v>
      </c>
      <c r="F318" s="17">
        <v>0</v>
      </c>
      <c r="G318" s="17">
        <v>0</v>
      </c>
      <c r="H318" s="1"/>
      <c r="I318" s="1"/>
      <c r="J318" s="1"/>
      <c r="K318" s="1"/>
    </row>
    <row r="319" spans="1:11" ht="14.1" customHeight="1" x14ac:dyDescent="0.25">
      <c r="A319" s="1"/>
      <c r="B319" s="1"/>
      <c r="C319" s="16" t="s">
        <v>61</v>
      </c>
      <c r="D319" s="17">
        <v>0</v>
      </c>
      <c r="E319" s="17">
        <v>0</v>
      </c>
      <c r="F319" s="17">
        <v>0</v>
      </c>
      <c r="G319" s="17">
        <v>0</v>
      </c>
      <c r="H319" s="1"/>
      <c r="I319" s="1"/>
      <c r="J319" s="1"/>
      <c r="K319" s="1"/>
    </row>
    <row r="320" spans="1:11" ht="14.1" customHeight="1" x14ac:dyDescent="0.25">
      <c r="A320" s="1"/>
      <c r="B320" s="1"/>
      <c r="C320" s="16" t="s">
        <v>62</v>
      </c>
      <c r="D320" s="17">
        <v>0</v>
      </c>
      <c r="E320" s="17">
        <v>0</v>
      </c>
      <c r="F320" s="17">
        <v>0</v>
      </c>
      <c r="G320" s="17">
        <v>0</v>
      </c>
      <c r="H320" s="1"/>
      <c r="I320" s="1"/>
      <c r="J320" s="1"/>
      <c r="K320" s="1"/>
    </row>
    <row r="321" spans="1:11" ht="14.1" customHeight="1" x14ac:dyDescent="0.25">
      <c r="A321" s="1"/>
      <c r="B321" s="1"/>
      <c r="C321" s="16" t="s">
        <v>60</v>
      </c>
      <c r="D321" s="17">
        <v>0</v>
      </c>
      <c r="E321" s="17">
        <v>0</v>
      </c>
      <c r="F321" s="17">
        <v>0</v>
      </c>
      <c r="G321" s="17">
        <v>0</v>
      </c>
      <c r="H321" s="1"/>
      <c r="I321" s="1"/>
      <c r="J321" s="1"/>
      <c r="K321" s="1"/>
    </row>
    <row r="322" spans="1:11" ht="14.1" customHeight="1" x14ac:dyDescent="0.25">
      <c r="A322" s="1"/>
      <c r="B322" s="1"/>
      <c r="C322" s="16" t="s">
        <v>61</v>
      </c>
      <c r="D322" s="17">
        <v>0</v>
      </c>
      <c r="E322" s="17">
        <v>0</v>
      </c>
      <c r="F322" s="17">
        <v>0</v>
      </c>
      <c r="G322" s="17">
        <v>0</v>
      </c>
      <c r="H322" s="1"/>
      <c r="I322" s="1"/>
      <c r="J322" s="1"/>
      <c r="K322" s="1"/>
    </row>
    <row r="323" spans="1:11" ht="14.1" customHeight="1" x14ac:dyDescent="0.25">
      <c r="A323" s="1"/>
      <c r="B323" s="1"/>
      <c r="C323" s="16" t="s">
        <v>63</v>
      </c>
      <c r="D323" s="17">
        <v>0</v>
      </c>
      <c r="E323" s="17">
        <v>0</v>
      </c>
      <c r="F323" s="17">
        <v>0</v>
      </c>
      <c r="G323" s="17">
        <v>0</v>
      </c>
      <c r="H323" s="1"/>
      <c r="I323" s="1"/>
      <c r="J323" s="1"/>
      <c r="K323" s="1"/>
    </row>
    <row r="324" spans="1:11" ht="14.1" customHeight="1" x14ac:dyDescent="0.25">
      <c r="A324" s="1"/>
      <c r="B324" s="1"/>
      <c r="C324" s="16" t="s">
        <v>60</v>
      </c>
      <c r="D324" s="17">
        <v>0</v>
      </c>
      <c r="E324" s="17">
        <v>0</v>
      </c>
      <c r="F324" s="17">
        <v>0</v>
      </c>
      <c r="G324" s="17">
        <v>0</v>
      </c>
      <c r="H324" s="1"/>
      <c r="I324" s="1"/>
      <c r="J324" s="1"/>
      <c r="K324" s="1"/>
    </row>
    <row r="325" spans="1:11" ht="14.1" customHeight="1" x14ac:dyDescent="0.25">
      <c r="A325" s="1"/>
      <c r="B325" s="1"/>
      <c r="C325" s="16" t="s">
        <v>61</v>
      </c>
      <c r="D325" s="17">
        <v>0</v>
      </c>
      <c r="E325" s="17">
        <v>0</v>
      </c>
      <c r="F325" s="17">
        <v>0</v>
      </c>
      <c r="G325" s="17">
        <v>0</v>
      </c>
      <c r="H325" s="1"/>
      <c r="I325" s="1"/>
      <c r="J325" s="1"/>
      <c r="K325" s="1"/>
    </row>
    <row r="326" spans="1:11" ht="14.1" customHeight="1" x14ac:dyDescent="0.25">
      <c r="A326" s="1"/>
      <c r="B326" s="1"/>
      <c r="C326" s="16" t="s">
        <v>64</v>
      </c>
      <c r="D326" s="17">
        <v>0</v>
      </c>
      <c r="E326" s="17">
        <v>0</v>
      </c>
      <c r="F326" s="17">
        <v>0</v>
      </c>
      <c r="G326" s="17">
        <v>0</v>
      </c>
      <c r="H326" s="1"/>
      <c r="I326" s="1"/>
      <c r="J326" s="1"/>
      <c r="K326" s="1"/>
    </row>
    <row r="327" spans="1:11" ht="14.1" customHeight="1" x14ac:dyDescent="0.25">
      <c r="A327" s="1"/>
      <c r="B327" s="1"/>
      <c r="C327" s="16" t="s">
        <v>60</v>
      </c>
      <c r="D327" s="17">
        <v>0</v>
      </c>
      <c r="E327" s="17">
        <v>0</v>
      </c>
      <c r="F327" s="17">
        <v>0</v>
      </c>
      <c r="G327" s="17">
        <v>0</v>
      </c>
      <c r="H327" s="1"/>
      <c r="I327" s="1"/>
      <c r="J327" s="1"/>
      <c r="K327" s="1"/>
    </row>
    <row r="328" spans="1:11" ht="14.1" customHeight="1" x14ac:dyDescent="0.25">
      <c r="A328" s="1"/>
      <c r="B328" s="1"/>
      <c r="C328" s="16" t="s">
        <v>61</v>
      </c>
      <c r="D328" s="17">
        <v>0</v>
      </c>
      <c r="E328" s="17">
        <v>0</v>
      </c>
      <c r="F328" s="17">
        <v>0</v>
      </c>
      <c r="G328" s="17">
        <v>0</v>
      </c>
      <c r="H328" s="1"/>
      <c r="I328" s="1"/>
      <c r="J328" s="1"/>
      <c r="K328" s="1"/>
    </row>
    <row r="329" spans="1:11" ht="14.1" customHeight="1" x14ac:dyDescent="0.25">
      <c r="A329" s="1"/>
      <c r="B329" s="1"/>
      <c r="C329" s="16" t="s">
        <v>65</v>
      </c>
      <c r="D329" s="17">
        <v>0</v>
      </c>
      <c r="E329" s="17">
        <v>0</v>
      </c>
      <c r="F329" s="17">
        <v>0</v>
      </c>
      <c r="G329" s="17">
        <v>0</v>
      </c>
      <c r="H329" s="1"/>
      <c r="I329" s="1"/>
      <c r="J329" s="1"/>
      <c r="K329" s="1"/>
    </row>
    <row r="330" spans="1:11" ht="14.1" customHeight="1" x14ac:dyDescent="0.25">
      <c r="A330" s="1"/>
      <c r="B330" s="1"/>
      <c r="C330" s="16" t="s">
        <v>60</v>
      </c>
      <c r="D330" s="17">
        <v>0</v>
      </c>
      <c r="E330" s="17">
        <v>0</v>
      </c>
      <c r="F330" s="17">
        <v>0</v>
      </c>
      <c r="G330" s="17">
        <v>0</v>
      </c>
      <c r="H330" s="1"/>
      <c r="I330" s="1"/>
      <c r="J330" s="1"/>
      <c r="K330" s="1"/>
    </row>
    <row r="331" spans="1:11" ht="14.1" customHeight="1" x14ac:dyDescent="0.25">
      <c r="A331" s="1"/>
      <c r="B331" s="1"/>
      <c r="C331" s="16" t="s">
        <v>61</v>
      </c>
      <c r="D331" s="17">
        <v>0</v>
      </c>
      <c r="E331" s="17">
        <v>0</v>
      </c>
      <c r="F331" s="17">
        <v>0</v>
      </c>
      <c r="G331" s="17">
        <v>0</v>
      </c>
      <c r="H331" s="1"/>
      <c r="I331" s="1"/>
      <c r="J331" s="1"/>
      <c r="K331" s="1"/>
    </row>
    <row r="332" spans="1:11" ht="14.1" customHeight="1" x14ac:dyDescent="0.25">
      <c r="A332" s="1"/>
      <c r="B332" s="1"/>
      <c r="C332" s="16" t="s">
        <v>66</v>
      </c>
      <c r="D332" s="17">
        <v>0</v>
      </c>
      <c r="E332" s="17">
        <v>0</v>
      </c>
      <c r="F332" s="17">
        <v>0</v>
      </c>
      <c r="G332" s="17">
        <v>0</v>
      </c>
      <c r="H332" s="1"/>
      <c r="I332" s="1"/>
      <c r="J332" s="1"/>
      <c r="K332" s="1"/>
    </row>
    <row r="333" spans="1:11" ht="14.1" customHeight="1" x14ac:dyDescent="0.25">
      <c r="A333" s="1"/>
      <c r="B333" s="1"/>
      <c r="C333" s="16" t="s">
        <v>60</v>
      </c>
      <c r="D333" s="17">
        <v>0</v>
      </c>
      <c r="E333" s="17">
        <v>0</v>
      </c>
      <c r="F333" s="17">
        <v>0</v>
      </c>
      <c r="G333" s="17">
        <v>0</v>
      </c>
      <c r="H333" s="1"/>
      <c r="I333" s="1"/>
      <c r="J333" s="1"/>
      <c r="K333" s="1"/>
    </row>
    <row r="334" spans="1:11" ht="14.1" customHeight="1" x14ac:dyDescent="0.25">
      <c r="A334" s="1"/>
      <c r="B334" s="1"/>
      <c r="C334" s="16" t="s">
        <v>61</v>
      </c>
      <c r="D334" s="17">
        <v>0</v>
      </c>
      <c r="E334" s="17">
        <v>0</v>
      </c>
      <c r="F334" s="17">
        <v>0</v>
      </c>
      <c r="G334" s="17">
        <v>0</v>
      </c>
      <c r="H334" s="1"/>
      <c r="I334" s="1"/>
      <c r="J334" s="1"/>
      <c r="K334" s="1"/>
    </row>
    <row r="335" spans="1:11" ht="14.1" customHeight="1" x14ac:dyDescent="0.25">
      <c r="A335" s="1"/>
      <c r="B335" s="1"/>
      <c r="C335" s="16" t="s">
        <v>67</v>
      </c>
      <c r="D335" s="17">
        <v>0</v>
      </c>
      <c r="E335" s="17">
        <v>0</v>
      </c>
      <c r="F335" s="17">
        <v>0</v>
      </c>
      <c r="G335" s="17">
        <v>0</v>
      </c>
      <c r="H335" s="1"/>
      <c r="I335" s="1"/>
      <c r="J335" s="1"/>
      <c r="K335" s="1"/>
    </row>
    <row r="336" spans="1:11" ht="14.1" customHeight="1" x14ac:dyDescent="0.25">
      <c r="A336" s="1"/>
      <c r="B336" s="1"/>
      <c r="C336" s="16" t="s">
        <v>60</v>
      </c>
      <c r="D336" s="17">
        <v>0</v>
      </c>
      <c r="E336" s="17">
        <v>0</v>
      </c>
      <c r="F336" s="17">
        <v>0</v>
      </c>
      <c r="G336" s="17">
        <v>0</v>
      </c>
      <c r="H336" s="1"/>
      <c r="I336" s="1"/>
      <c r="J336" s="1"/>
      <c r="K336" s="1"/>
    </row>
    <row r="337" spans="1:11" ht="14.1" customHeight="1" x14ac:dyDescent="0.25">
      <c r="A337" s="1"/>
      <c r="B337" s="1"/>
      <c r="C337" s="16" t="s">
        <v>61</v>
      </c>
      <c r="D337" s="17">
        <v>0</v>
      </c>
      <c r="E337" s="17">
        <v>0</v>
      </c>
      <c r="F337" s="17">
        <v>0</v>
      </c>
      <c r="G337" s="17">
        <v>0</v>
      </c>
      <c r="H337" s="1"/>
      <c r="I337" s="1"/>
      <c r="J337" s="1"/>
      <c r="K337" s="1"/>
    </row>
    <row r="338" spans="1:11" ht="14.1" customHeight="1" x14ac:dyDescent="0.25">
      <c r="A338" s="1"/>
      <c r="B338" s="1"/>
      <c r="C338" s="16" t="s">
        <v>68</v>
      </c>
      <c r="D338" s="17">
        <v>0</v>
      </c>
      <c r="E338" s="17">
        <v>0</v>
      </c>
      <c r="F338" s="17">
        <v>0</v>
      </c>
      <c r="G338" s="17">
        <v>0</v>
      </c>
      <c r="H338" s="1"/>
      <c r="I338" s="1"/>
      <c r="J338" s="1"/>
      <c r="K338" s="1"/>
    </row>
    <row r="339" spans="1:11" ht="14.1" customHeight="1" x14ac:dyDescent="0.25">
      <c r="A339" s="1"/>
      <c r="B339" s="1"/>
      <c r="C339" s="16" t="s">
        <v>60</v>
      </c>
      <c r="D339" s="17">
        <v>0</v>
      </c>
      <c r="E339" s="17">
        <v>0</v>
      </c>
      <c r="F339" s="17">
        <v>0</v>
      </c>
      <c r="G339" s="17">
        <v>0</v>
      </c>
      <c r="H339" s="1"/>
      <c r="I339" s="1"/>
      <c r="J339" s="1"/>
      <c r="K339" s="1"/>
    </row>
    <row r="340" spans="1:11" ht="14.1" customHeight="1" x14ac:dyDescent="0.25">
      <c r="A340" s="1"/>
      <c r="B340" s="1"/>
      <c r="C340" s="16" t="s">
        <v>69</v>
      </c>
      <c r="D340" s="17">
        <v>0</v>
      </c>
      <c r="E340" s="17">
        <v>0</v>
      </c>
      <c r="F340" s="17">
        <v>0</v>
      </c>
      <c r="G340" s="17">
        <v>0</v>
      </c>
      <c r="H340" s="1"/>
      <c r="I340" s="1"/>
      <c r="J340" s="1"/>
      <c r="K340" s="1"/>
    </row>
    <row r="341" spans="1:11" ht="14.1" customHeight="1" x14ac:dyDescent="0.25">
      <c r="A341" s="1"/>
      <c r="B341" s="1"/>
      <c r="C341" s="16" t="s">
        <v>70</v>
      </c>
      <c r="D341" s="17">
        <v>0</v>
      </c>
      <c r="E341" s="17">
        <v>0</v>
      </c>
      <c r="F341" s="17">
        <v>0</v>
      </c>
      <c r="G341" s="17">
        <v>0</v>
      </c>
      <c r="H341" s="1"/>
      <c r="I341" s="1"/>
      <c r="J341" s="1"/>
      <c r="K341" s="1"/>
    </row>
    <row r="342" spans="1:11" ht="14.1" customHeight="1" x14ac:dyDescent="0.25">
      <c r="A342" s="1"/>
      <c r="B342" s="1"/>
      <c r="C342" s="16" t="s">
        <v>71</v>
      </c>
      <c r="D342" s="17">
        <v>0</v>
      </c>
      <c r="E342" s="17">
        <v>0</v>
      </c>
      <c r="F342" s="17">
        <v>0</v>
      </c>
      <c r="G342" s="17">
        <v>0</v>
      </c>
      <c r="H342" s="1"/>
      <c r="I342" s="1"/>
      <c r="J342" s="1"/>
      <c r="K342" s="1"/>
    </row>
    <row r="343" spans="1:11" ht="14.1" customHeight="1" x14ac:dyDescent="0.25">
      <c r="A343" s="1"/>
      <c r="B343" s="1"/>
      <c r="C343" s="16" t="s">
        <v>72</v>
      </c>
      <c r="D343" s="17">
        <v>0</v>
      </c>
      <c r="E343" s="17">
        <v>0</v>
      </c>
      <c r="F343" s="17">
        <v>0</v>
      </c>
      <c r="G343" s="17">
        <v>0</v>
      </c>
      <c r="H343" s="1"/>
      <c r="I343" s="1"/>
      <c r="J343" s="1"/>
      <c r="K343" s="1"/>
    </row>
    <row r="344" spans="1:11" ht="14.1" customHeight="1" x14ac:dyDescent="0.25">
      <c r="A344" s="1"/>
      <c r="B344" s="1"/>
      <c r="C344" s="16" t="s">
        <v>73</v>
      </c>
      <c r="D344" s="17">
        <v>0</v>
      </c>
      <c r="E344" s="17">
        <v>10000000</v>
      </c>
      <c r="F344" s="17">
        <v>10000000</v>
      </c>
      <c r="G344" s="17">
        <v>0</v>
      </c>
      <c r="H344" s="1"/>
      <c r="I344" s="1"/>
      <c r="J344" s="1"/>
      <c r="K344" s="1"/>
    </row>
    <row r="345" spans="1:11" ht="14.1" customHeight="1" x14ac:dyDescent="0.25">
      <c r="A345" s="1"/>
      <c r="B345" s="1"/>
      <c r="C345" s="16" t="s">
        <v>60</v>
      </c>
      <c r="D345" s="17">
        <v>0</v>
      </c>
      <c r="E345" s="17">
        <v>10000000</v>
      </c>
      <c r="F345" s="17">
        <v>10000000</v>
      </c>
      <c r="G345" s="17">
        <v>0</v>
      </c>
      <c r="H345" s="1"/>
      <c r="I345" s="1"/>
      <c r="J345" s="1"/>
      <c r="K345" s="1"/>
    </row>
    <row r="346" spans="1:11" ht="14.1" customHeight="1" x14ac:dyDescent="0.25">
      <c r="A346" s="1"/>
      <c r="B346" s="1"/>
      <c r="C346" s="16" t="s">
        <v>69</v>
      </c>
      <c r="D346" s="17">
        <v>0</v>
      </c>
      <c r="E346" s="17">
        <v>0</v>
      </c>
      <c r="F346" s="17">
        <v>0</v>
      </c>
      <c r="G346" s="17">
        <v>0</v>
      </c>
      <c r="H346" s="1"/>
      <c r="I346" s="1"/>
      <c r="J346" s="1"/>
      <c r="K346" s="1"/>
    </row>
    <row r="347" spans="1:11" ht="14.1" customHeight="1" x14ac:dyDescent="0.25">
      <c r="A347" s="1"/>
      <c r="B347" s="1"/>
      <c r="C347" s="16" t="s">
        <v>70</v>
      </c>
      <c r="D347" s="17">
        <v>0</v>
      </c>
      <c r="E347" s="17">
        <v>0</v>
      </c>
      <c r="F347" s="17">
        <v>0</v>
      </c>
      <c r="G347" s="17">
        <v>0</v>
      </c>
      <c r="H347" s="1"/>
      <c r="I347" s="1"/>
      <c r="J347" s="1"/>
      <c r="K347" s="1"/>
    </row>
    <row r="348" spans="1:11" ht="14.1" customHeight="1" x14ac:dyDescent="0.25">
      <c r="A348" s="1"/>
      <c r="B348" s="1"/>
      <c r="C348" s="16" t="s">
        <v>71</v>
      </c>
      <c r="D348" s="17">
        <v>0</v>
      </c>
      <c r="E348" s="17">
        <v>0</v>
      </c>
      <c r="F348" s="17">
        <v>0</v>
      </c>
      <c r="G348" s="17">
        <v>0</v>
      </c>
      <c r="H348" s="1"/>
      <c r="I348" s="1"/>
      <c r="J348" s="1"/>
      <c r="K348" s="1"/>
    </row>
    <row r="349" spans="1:11" ht="14.1" customHeight="1" x14ac:dyDescent="0.25">
      <c r="A349" s="1"/>
      <c r="B349" s="1"/>
      <c r="C349" s="16" t="s">
        <v>72</v>
      </c>
      <c r="D349" s="17">
        <v>0</v>
      </c>
      <c r="E349" s="17">
        <v>0</v>
      </c>
      <c r="F349" s="17">
        <v>0</v>
      </c>
      <c r="G349" s="17">
        <v>0</v>
      </c>
      <c r="H349" s="1"/>
      <c r="I349" s="1"/>
      <c r="J349" s="1"/>
      <c r="K349" s="1"/>
    </row>
    <row r="350" spans="1:11" ht="14.1" customHeight="1" x14ac:dyDescent="0.25">
      <c r="A350" s="1"/>
      <c r="B350" s="1"/>
      <c r="C350" s="16" t="s">
        <v>74</v>
      </c>
      <c r="D350" s="17">
        <v>0</v>
      </c>
      <c r="E350" s="17">
        <v>0</v>
      </c>
      <c r="F350" s="17">
        <v>0</v>
      </c>
      <c r="G350" s="17">
        <v>0</v>
      </c>
      <c r="H350" s="1"/>
      <c r="I350" s="1"/>
      <c r="J350" s="1"/>
      <c r="K350" s="1"/>
    </row>
    <row r="351" spans="1:11" ht="14.1" customHeight="1" x14ac:dyDescent="0.25">
      <c r="A351" s="1"/>
      <c r="B351" s="1"/>
      <c r="C351" s="16" t="s">
        <v>60</v>
      </c>
      <c r="D351" s="17">
        <v>0</v>
      </c>
      <c r="E351" s="17">
        <v>0</v>
      </c>
      <c r="F351" s="17">
        <v>0</v>
      </c>
      <c r="G351" s="17">
        <v>0</v>
      </c>
      <c r="H351" s="1"/>
      <c r="I351" s="1"/>
      <c r="J351" s="1"/>
      <c r="K351" s="1"/>
    </row>
    <row r="352" spans="1:11" ht="14.1" customHeight="1" x14ac:dyDescent="0.25">
      <c r="A352" s="1"/>
      <c r="B352" s="1"/>
      <c r="C352" s="16" t="s">
        <v>69</v>
      </c>
      <c r="D352" s="17">
        <v>0</v>
      </c>
      <c r="E352" s="17">
        <v>0</v>
      </c>
      <c r="F352" s="17">
        <v>0</v>
      </c>
      <c r="G352" s="17">
        <v>0</v>
      </c>
      <c r="H352" s="1"/>
      <c r="I352" s="1"/>
      <c r="J352" s="1"/>
      <c r="K352" s="1"/>
    </row>
    <row r="353" spans="1:11" ht="14.1" customHeight="1" x14ac:dyDescent="0.25">
      <c r="A353" s="1"/>
      <c r="B353" s="1"/>
      <c r="C353" s="16" t="s">
        <v>70</v>
      </c>
      <c r="D353" s="17">
        <v>0</v>
      </c>
      <c r="E353" s="17">
        <v>0</v>
      </c>
      <c r="F353" s="17">
        <v>0</v>
      </c>
      <c r="G353" s="17">
        <v>0</v>
      </c>
      <c r="H353" s="1"/>
      <c r="I353" s="1"/>
      <c r="J353" s="1"/>
      <c r="K353" s="1"/>
    </row>
    <row r="354" spans="1:11" ht="14.1" customHeight="1" x14ac:dyDescent="0.25">
      <c r="A354" s="1"/>
      <c r="B354" s="1"/>
      <c r="C354" s="16" t="s">
        <v>71</v>
      </c>
      <c r="D354" s="17">
        <v>0</v>
      </c>
      <c r="E354" s="17">
        <v>0</v>
      </c>
      <c r="F354" s="17">
        <v>0</v>
      </c>
      <c r="G354" s="17">
        <v>0</v>
      </c>
      <c r="H354" s="1"/>
      <c r="I354" s="1"/>
      <c r="J354" s="1"/>
      <c r="K354" s="1"/>
    </row>
    <row r="355" spans="1:11" ht="14.1" customHeight="1" x14ac:dyDescent="0.25">
      <c r="A355" s="1"/>
      <c r="B355" s="1"/>
      <c r="C355" s="16" t="s">
        <v>72</v>
      </c>
      <c r="D355" s="17">
        <v>0</v>
      </c>
      <c r="E355" s="17">
        <v>0</v>
      </c>
      <c r="F355" s="17">
        <v>0</v>
      </c>
      <c r="G355" s="17">
        <v>0</v>
      </c>
      <c r="H355" s="1"/>
      <c r="I355" s="1"/>
      <c r="J355" s="1"/>
      <c r="K355" s="1"/>
    </row>
    <row r="356" spans="1:11" ht="14.1" customHeight="1" x14ac:dyDescent="0.25">
      <c r="A356" s="1"/>
      <c r="B356" s="1"/>
      <c r="C356" s="16" t="s">
        <v>75</v>
      </c>
      <c r="D356" s="17">
        <v>0</v>
      </c>
      <c r="E356" s="17">
        <v>0</v>
      </c>
      <c r="F356" s="17">
        <v>0</v>
      </c>
      <c r="G356" s="17">
        <v>0</v>
      </c>
      <c r="H356" s="1"/>
      <c r="I356" s="1"/>
      <c r="J356" s="1"/>
      <c r="K356" s="1"/>
    </row>
    <row r="357" spans="1:11" ht="14.1" customHeight="1" x14ac:dyDescent="0.25">
      <c r="A357" s="1"/>
      <c r="B357" s="1"/>
      <c r="C357" s="16" t="s">
        <v>76</v>
      </c>
      <c r="D357" s="17">
        <v>0</v>
      </c>
      <c r="E357" s="17">
        <v>0</v>
      </c>
      <c r="F357" s="17">
        <v>0</v>
      </c>
      <c r="G357" s="17">
        <v>0</v>
      </c>
      <c r="H357" s="1"/>
      <c r="I357" s="1"/>
      <c r="J357" s="1"/>
      <c r="K357" s="1"/>
    </row>
    <row r="358" spans="1:11" ht="14.1" customHeight="1" x14ac:dyDescent="0.25">
      <c r="A358" s="1"/>
      <c r="B358" s="1"/>
      <c r="C358" s="18" t="s">
        <v>77</v>
      </c>
      <c r="D358" s="17">
        <v>0</v>
      </c>
      <c r="E358" s="17">
        <v>10000000</v>
      </c>
      <c r="F358" s="17">
        <v>10000000</v>
      </c>
      <c r="G358" s="17">
        <v>0</v>
      </c>
      <c r="H358" s="1"/>
      <c r="I358" s="1"/>
      <c r="J358" s="1"/>
      <c r="K358" s="1"/>
    </row>
    <row r="359" spans="1:11" ht="14.1" customHeight="1" x14ac:dyDescent="0.25">
      <c r="A359" s="1"/>
      <c r="B359" s="1"/>
      <c r="C359" s="9" t="s">
        <v>146</v>
      </c>
      <c r="D359" s="1345" t="s">
        <v>147</v>
      </c>
      <c r="E359" s="1346"/>
      <c r="F359" s="1346"/>
      <c r="G359" s="1346"/>
      <c r="H359" s="1"/>
      <c r="I359" s="1"/>
      <c r="J359" s="1"/>
      <c r="K359" s="1"/>
    </row>
    <row r="360" spans="1:11" ht="14.1" customHeight="1" x14ac:dyDescent="0.25">
      <c r="A360" s="1"/>
      <c r="B360" s="1"/>
      <c r="C360" s="10" t="s">
        <v>33</v>
      </c>
      <c r="D360" s="1347" t="s">
        <v>148</v>
      </c>
      <c r="E360" s="1348"/>
      <c r="F360" s="1348"/>
      <c r="G360" s="1348"/>
      <c r="H360" s="1"/>
      <c r="I360" s="1"/>
      <c r="J360" s="1"/>
      <c r="K360" s="1"/>
    </row>
    <row r="361" spans="1:11" ht="14.1" customHeight="1" x14ac:dyDescent="0.25">
      <c r="A361" s="1"/>
      <c r="B361" s="1"/>
      <c r="C361" s="11" t="s">
        <v>35</v>
      </c>
      <c r="D361" s="1349" t="s">
        <v>149</v>
      </c>
      <c r="E361" s="1350"/>
      <c r="F361" s="1350"/>
      <c r="G361" s="1350"/>
      <c r="H361" s="1"/>
      <c r="I361" s="1"/>
      <c r="J361" s="1"/>
      <c r="K361" s="1"/>
    </row>
    <row r="362" spans="1:11" ht="14.1" customHeight="1" x14ac:dyDescent="0.25">
      <c r="A362" s="1"/>
      <c r="B362" s="1"/>
      <c r="C362" s="11" t="s">
        <v>37</v>
      </c>
      <c r="D362" s="1349" t="s">
        <v>150</v>
      </c>
      <c r="E362" s="1350"/>
      <c r="F362" s="1350"/>
      <c r="G362" s="1350"/>
      <c r="H362" s="1"/>
      <c r="I362" s="1"/>
      <c r="J362" s="1"/>
      <c r="K362" s="1"/>
    </row>
    <row r="363" spans="1:11" ht="15" customHeight="1" x14ac:dyDescent="0.25">
      <c r="A363" s="1"/>
      <c r="B363" s="1"/>
      <c r="C363" s="12"/>
      <c r="D363" s="13">
        <v>2025</v>
      </c>
      <c r="E363" s="13">
        <v>2026</v>
      </c>
      <c r="F363" s="13">
        <v>2027</v>
      </c>
      <c r="G363" s="13">
        <v>2028</v>
      </c>
      <c r="H363" s="1"/>
      <c r="I363" s="1"/>
      <c r="J363" s="1"/>
      <c r="K363" s="1"/>
    </row>
    <row r="364" spans="1:11" ht="15" customHeight="1" x14ac:dyDescent="0.25">
      <c r="A364" s="1"/>
      <c r="B364" s="1"/>
      <c r="C364" s="14"/>
      <c r="D364" s="15" t="s">
        <v>17</v>
      </c>
      <c r="E364" s="15" t="s">
        <v>18</v>
      </c>
      <c r="F364" s="15" t="s">
        <v>18</v>
      </c>
      <c r="G364" s="15" t="s">
        <v>18</v>
      </c>
      <c r="H364" s="1"/>
      <c r="I364" s="1"/>
      <c r="J364" s="1"/>
      <c r="K364" s="1"/>
    </row>
    <row r="365" spans="1:11" ht="14.1" customHeight="1" x14ac:dyDescent="0.25">
      <c r="A365" s="1"/>
      <c r="B365" s="1"/>
      <c r="C365" s="4" t="s">
        <v>39</v>
      </c>
      <c r="D365" s="8" t="s">
        <v>40</v>
      </c>
      <c r="E365" s="8" t="s">
        <v>151</v>
      </c>
      <c r="F365" s="8" t="s">
        <v>46</v>
      </c>
      <c r="G365" s="8" t="s">
        <v>46</v>
      </c>
      <c r="H365" s="1"/>
      <c r="I365" s="1"/>
      <c r="J365" s="1"/>
      <c r="K365" s="1"/>
    </row>
    <row r="366" spans="1:11" ht="14.1" customHeight="1" x14ac:dyDescent="0.25">
      <c r="A366" s="1"/>
      <c r="B366" s="1"/>
      <c r="C366" s="4" t="s">
        <v>41</v>
      </c>
      <c r="D366" s="8" t="s">
        <v>152</v>
      </c>
      <c r="E366" s="8" t="s">
        <v>153</v>
      </c>
      <c r="F366" s="8" t="s">
        <v>46</v>
      </c>
      <c r="G366" s="8" t="s">
        <v>46</v>
      </c>
      <c r="H366" s="1"/>
      <c r="I366" s="1"/>
      <c r="J366" s="1"/>
      <c r="K366" s="1"/>
    </row>
    <row r="367" spans="1:11" ht="14.1" customHeight="1" x14ac:dyDescent="0.25">
      <c r="A367" s="1"/>
      <c r="B367" s="1"/>
      <c r="C367" s="4" t="s">
        <v>45</v>
      </c>
      <c r="D367" s="8" t="s">
        <v>46</v>
      </c>
      <c r="E367" s="8" t="s">
        <v>153</v>
      </c>
      <c r="F367" s="8" t="s">
        <v>46</v>
      </c>
      <c r="G367" s="8" t="s">
        <v>46</v>
      </c>
      <c r="H367" s="1"/>
      <c r="I367" s="1"/>
      <c r="J367" s="1"/>
      <c r="K367" s="1"/>
    </row>
    <row r="368" spans="1:11" ht="14.1" customHeight="1" x14ac:dyDescent="0.25">
      <c r="A368" s="1"/>
      <c r="B368" s="1"/>
      <c r="C368" s="4" t="s">
        <v>50</v>
      </c>
      <c r="D368" s="8" t="s">
        <v>40</v>
      </c>
      <c r="E368" s="8" t="s">
        <v>40</v>
      </c>
      <c r="F368" s="8" t="s">
        <v>137</v>
      </c>
      <c r="G368" s="8" t="s">
        <v>40</v>
      </c>
      <c r="H368" s="1"/>
      <c r="I368" s="1"/>
      <c r="J368" s="1"/>
      <c r="K368" s="1"/>
    </row>
    <row r="369" spans="1:11" ht="14.1" customHeight="1" x14ac:dyDescent="0.25">
      <c r="A369" s="1"/>
      <c r="B369" s="1"/>
      <c r="C369" s="4" t="s">
        <v>52</v>
      </c>
      <c r="D369" s="8" t="s">
        <v>40</v>
      </c>
      <c r="E369" s="8" t="s">
        <v>154</v>
      </c>
      <c r="F369" s="8" t="s">
        <v>137</v>
      </c>
      <c r="G369" s="8" t="s">
        <v>40</v>
      </c>
      <c r="H369" s="1"/>
      <c r="I369" s="1"/>
      <c r="J369" s="1"/>
      <c r="K369" s="1"/>
    </row>
    <row r="370" spans="1:11" ht="14.1" customHeight="1" x14ac:dyDescent="0.25">
      <c r="A370" s="1"/>
      <c r="B370" s="1"/>
      <c r="C370" s="4" t="s">
        <v>55</v>
      </c>
      <c r="D370" s="8" t="s">
        <v>40</v>
      </c>
      <c r="E370" s="8" t="s">
        <v>40</v>
      </c>
      <c r="F370" s="8" t="s">
        <v>137</v>
      </c>
      <c r="G370" s="8" t="s">
        <v>40</v>
      </c>
      <c r="H370" s="1"/>
      <c r="I370" s="1"/>
      <c r="J370" s="1"/>
      <c r="K370" s="1"/>
    </row>
    <row r="371" spans="1:11" ht="14.1" customHeight="1" x14ac:dyDescent="0.25">
      <c r="A371" s="1"/>
      <c r="B371" s="1"/>
      <c r="C371" s="1351" t="s">
        <v>58</v>
      </c>
      <c r="D371" s="1352"/>
      <c r="E371" s="1352"/>
      <c r="F371" s="1352"/>
      <c r="G371" s="1352"/>
      <c r="H371" s="1"/>
      <c r="I371" s="1"/>
      <c r="J371" s="1"/>
      <c r="K371" s="1"/>
    </row>
    <row r="372" spans="1:11" ht="14.1" customHeight="1" x14ac:dyDescent="0.25">
      <c r="A372" s="1"/>
      <c r="B372" s="1"/>
      <c r="C372" s="12"/>
      <c r="D372" s="13">
        <v>2025</v>
      </c>
      <c r="E372" s="13">
        <v>2026</v>
      </c>
      <c r="F372" s="13">
        <v>2027</v>
      </c>
      <c r="G372" s="13">
        <v>2028</v>
      </c>
      <c r="H372" s="1"/>
      <c r="I372" s="1"/>
      <c r="J372" s="1"/>
      <c r="K372" s="1"/>
    </row>
    <row r="373" spans="1:11" ht="14.1" customHeight="1" x14ac:dyDescent="0.25">
      <c r="A373" s="1"/>
      <c r="B373" s="1"/>
      <c r="C373" s="14"/>
      <c r="D373" s="15" t="s">
        <v>17</v>
      </c>
      <c r="E373" s="15" t="s">
        <v>18</v>
      </c>
      <c r="F373" s="15" t="s">
        <v>18</v>
      </c>
      <c r="G373" s="15" t="s">
        <v>18</v>
      </c>
      <c r="H373" s="1"/>
      <c r="I373" s="1"/>
      <c r="J373" s="1"/>
      <c r="K373" s="1"/>
    </row>
    <row r="374" spans="1:11" ht="14.1" customHeight="1" x14ac:dyDescent="0.25">
      <c r="A374" s="1"/>
      <c r="B374" s="1"/>
      <c r="C374" s="16" t="s">
        <v>59</v>
      </c>
      <c r="D374" s="17">
        <v>0</v>
      </c>
      <c r="E374" s="17">
        <v>0</v>
      </c>
      <c r="F374" s="17">
        <v>0</v>
      </c>
      <c r="G374" s="17">
        <v>0</v>
      </c>
      <c r="H374" s="1"/>
      <c r="I374" s="1"/>
      <c r="J374" s="1"/>
      <c r="K374" s="1"/>
    </row>
    <row r="375" spans="1:11" ht="14.1" customHeight="1" x14ac:dyDescent="0.25">
      <c r="A375" s="1"/>
      <c r="B375" s="1"/>
      <c r="C375" s="16" t="s">
        <v>60</v>
      </c>
      <c r="D375" s="17">
        <v>0</v>
      </c>
      <c r="E375" s="17">
        <v>0</v>
      </c>
      <c r="F375" s="17">
        <v>0</v>
      </c>
      <c r="G375" s="17">
        <v>0</v>
      </c>
      <c r="H375" s="1"/>
      <c r="I375" s="1"/>
      <c r="J375" s="1"/>
      <c r="K375" s="1"/>
    </row>
    <row r="376" spans="1:11" ht="14.1" customHeight="1" x14ac:dyDescent="0.25">
      <c r="A376" s="1"/>
      <c r="B376" s="1"/>
      <c r="C376" s="16" t="s">
        <v>61</v>
      </c>
      <c r="D376" s="17">
        <v>0</v>
      </c>
      <c r="E376" s="17">
        <v>0</v>
      </c>
      <c r="F376" s="17">
        <v>0</v>
      </c>
      <c r="G376" s="17">
        <v>0</v>
      </c>
      <c r="H376" s="1"/>
      <c r="I376" s="1"/>
      <c r="J376" s="1"/>
      <c r="K376" s="1"/>
    </row>
    <row r="377" spans="1:11" ht="14.1" customHeight="1" x14ac:dyDescent="0.25">
      <c r="A377" s="1"/>
      <c r="B377" s="1"/>
      <c r="C377" s="16" t="s">
        <v>62</v>
      </c>
      <c r="D377" s="17">
        <v>0</v>
      </c>
      <c r="E377" s="17">
        <v>0</v>
      </c>
      <c r="F377" s="17">
        <v>0</v>
      </c>
      <c r="G377" s="17">
        <v>0</v>
      </c>
      <c r="H377" s="1"/>
      <c r="I377" s="1"/>
      <c r="J377" s="1"/>
      <c r="K377" s="1"/>
    </row>
    <row r="378" spans="1:11" ht="14.1" customHeight="1" x14ac:dyDescent="0.25">
      <c r="A378" s="1"/>
      <c r="B378" s="1"/>
      <c r="C378" s="16" t="s">
        <v>60</v>
      </c>
      <c r="D378" s="17">
        <v>0</v>
      </c>
      <c r="E378" s="17">
        <v>0</v>
      </c>
      <c r="F378" s="17">
        <v>0</v>
      </c>
      <c r="G378" s="17">
        <v>0</v>
      </c>
      <c r="H378" s="1"/>
      <c r="I378" s="1"/>
      <c r="J378" s="1"/>
      <c r="K378" s="1"/>
    </row>
    <row r="379" spans="1:11" ht="14.1" customHeight="1" x14ac:dyDescent="0.25">
      <c r="A379" s="1"/>
      <c r="B379" s="1"/>
      <c r="C379" s="16" t="s">
        <v>61</v>
      </c>
      <c r="D379" s="17">
        <v>0</v>
      </c>
      <c r="E379" s="17">
        <v>0</v>
      </c>
      <c r="F379" s="17">
        <v>0</v>
      </c>
      <c r="G379" s="17">
        <v>0</v>
      </c>
      <c r="H379" s="1"/>
      <c r="I379" s="1"/>
      <c r="J379" s="1"/>
      <c r="K379" s="1"/>
    </row>
    <row r="380" spans="1:11" ht="14.1" customHeight="1" x14ac:dyDescent="0.25">
      <c r="A380" s="1"/>
      <c r="B380" s="1"/>
      <c r="C380" s="16" t="s">
        <v>63</v>
      </c>
      <c r="D380" s="17">
        <v>0</v>
      </c>
      <c r="E380" s="17">
        <v>0</v>
      </c>
      <c r="F380" s="17">
        <v>0</v>
      </c>
      <c r="G380" s="17">
        <v>0</v>
      </c>
      <c r="H380" s="1"/>
      <c r="I380" s="1"/>
      <c r="J380" s="1"/>
      <c r="K380" s="1"/>
    </row>
    <row r="381" spans="1:11" ht="14.1" customHeight="1" x14ac:dyDescent="0.25">
      <c r="A381" s="1"/>
      <c r="B381" s="1"/>
      <c r="C381" s="16" t="s">
        <v>60</v>
      </c>
      <c r="D381" s="17">
        <v>0</v>
      </c>
      <c r="E381" s="17">
        <v>0</v>
      </c>
      <c r="F381" s="17">
        <v>0</v>
      </c>
      <c r="G381" s="17">
        <v>0</v>
      </c>
      <c r="H381" s="1"/>
      <c r="I381" s="1"/>
      <c r="J381" s="1"/>
      <c r="K381" s="1"/>
    </row>
    <row r="382" spans="1:11" ht="14.1" customHeight="1" x14ac:dyDescent="0.25">
      <c r="A382" s="1"/>
      <c r="B382" s="1"/>
      <c r="C382" s="16" t="s">
        <v>61</v>
      </c>
      <c r="D382" s="17">
        <v>0</v>
      </c>
      <c r="E382" s="17">
        <v>0</v>
      </c>
      <c r="F382" s="17">
        <v>0</v>
      </c>
      <c r="G382" s="17">
        <v>0</v>
      </c>
      <c r="H382" s="1"/>
      <c r="I382" s="1"/>
      <c r="J382" s="1"/>
      <c r="K382" s="1"/>
    </row>
    <row r="383" spans="1:11" ht="14.1" customHeight="1" x14ac:dyDescent="0.25">
      <c r="A383" s="1"/>
      <c r="B383" s="1"/>
      <c r="C383" s="16" t="s">
        <v>64</v>
      </c>
      <c r="D383" s="17">
        <v>0</v>
      </c>
      <c r="E383" s="17">
        <v>0</v>
      </c>
      <c r="F383" s="17">
        <v>0</v>
      </c>
      <c r="G383" s="17">
        <v>0</v>
      </c>
      <c r="H383" s="1"/>
      <c r="I383" s="1"/>
      <c r="J383" s="1"/>
      <c r="K383" s="1"/>
    </row>
    <row r="384" spans="1:11" ht="14.1" customHeight="1" x14ac:dyDescent="0.25">
      <c r="A384" s="1"/>
      <c r="B384" s="1"/>
      <c r="C384" s="16" t="s">
        <v>60</v>
      </c>
      <c r="D384" s="17">
        <v>0</v>
      </c>
      <c r="E384" s="17">
        <v>0</v>
      </c>
      <c r="F384" s="17">
        <v>0</v>
      </c>
      <c r="G384" s="17">
        <v>0</v>
      </c>
      <c r="H384" s="1"/>
      <c r="I384" s="1"/>
      <c r="J384" s="1"/>
      <c r="K384" s="1"/>
    </row>
    <row r="385" spans="1:11" ht="14.1" customHeight="1" x14ac:dyDescent="0.25">
      <c r="A385" s="1"/>
      <c r="B385" s="1"/>
      <c r="C385" s="16" t="s">
        <v>61</v>
      </c>
      <c r="D385" s="17">
        <v>0</v>
      </c>
      <c r="E385" s="17">
        <v>0</v>
      </c>
      <c r="F385" s="17">
        <v>0</v>
      </c>
      <c r="G385" s="17">
        <v>0</v>
      </c>
      <c r="H385" s="1"/>
      <c r="I385" s="1"/>
      <c r="J385" s="1"/>
      <c r="K385" s="1"/>
    </row>
    <row r="386" spans="1:11" ht="14.1" customHeight="1" x14ac:dyDescent="0.25">
      <c r="A386" s="1"/>
      <c r="B386" s="1"/>
      <c r="C386" s="16" t="s">
        <v>65</v>
      </c>
      <c r="D386" s="17">
        <v>0</v>
      </c>
      <c r="E386" s="17">
        <v>0</v>
      </c>
      <c r="F386" s="17">
        <v>0</v>
      </c>
      <c r="G386" s="17">
        <v>0</v>
      </c>
      <c r="H386" s="1"/>
      <c r="I386" s="1"/>
      <c r="J386" s="1"/>
      <c r="K386" s="1"/>
    </row>
    <row r="387" spans="1:11" ht="14.1" customHeight="1" x14ac:dyDescent="0.25">
      <c r="A387" s="1"/>
      <c r="B387" s="1"/>
      <c r="C387" s="16" t="s">
        <v>60</v>
      </c>
      <c r="D387" s="17">
        <v>0</v>
      </c>
      <c r="E387" s="17">
        <v>0</v>
      </c>
      <c r="F387" s="17">
        <v>0</v>
      </c>
      <c r="G387" s="17">
        <v>0</v>
      </c>
      <c r="H387" s="1"/>
      <c r="I387" s="1"/>
      <c r="J387" s="1"/>
      <c r="K387" s="1"/>
    </row>
    <row r="388" spans="1:11" ht="14.1" customHeight="1" x14ac:dyDescent="0.25">
      <c r="A388" s="1"/>
      <c r="B388" s="1"/>
      <c r="C388" s="16" t="s">
        <v>61</v>
      </c>
      <c r="D388" s="17">
        <v>0</v>
      </c>
      <c r="E388" s="17">
        <v>0</v>
      </c>
      <c r="F388" s="17">
        <v>0</v>
      </c>
      <c r="G388" s="17">
        <v>0</v>
      </c>
      <c r="H388" s="1"/>
      <c r="I388" s="1"/>
      <c r="J388" s="1"/>
      <c r="K388" s="1"/>
    </row>
    <row r="389" spans="1:11" ht="14.1" customHeight="1" x14ac:dyDescent="0.25">
      <c r="A389" s="1"/>
      <c r="B389" s="1"/>
      <c r="C389" s="16" t="s">
        <v>66</v>
      </c>
      <c r="D389" s="17">
        <v>0</v>
      </c>
      <c r="E389" s="17">
        <v>0</v>
      </c>
      <c r="F389" s="17">
        <v>0</v>
      </c>
      <c r="G389" s="17">
        <v>0</v>
      </c>
      <c r="H389" s="1"/>
      <c r="I389" s="1"/>
      <c r="J389" s="1"/>
      <c r="K389" s="1"/>
    </row>
    <row r="390" spans="1:11" ht="14.1" customHeight="1" x14ac:dyDescent="0.25">
      <c r="A390" s="1"/>
      <c r="B390" s="1"/>
      <c r="C390" s="16" t="s">
        <v>60</v>
      </c>
      <c r="D390" s="17">
        <v>0</v>
      </c>
      <c r="E390" s="17">
        <v>0</v>
      </c>
      <c r="F390" s="17">
        <v>0</v>
      </c>
      <c r="G390" s="17">
        <v>0</v>
      </c>
      <c r="H390" s="1"/>
      <c r="I390" s="1"/>
      <c r="J390" s="1"/>
      <c r="K390" s="1"/>
    </row>
    <row r="391" spans="1:11" ht="14.1" customHeight="1" x14ac:dyDescent="0.25">
      <c r="A391" s="1"/>
      <c r="B391" s="1"/>
      <c r="C391" s="16" t="s">
        <v>61</v>
      </c>
      <c r="D391" s="17">
        <v>0</v>
      </c>
      <c r="E391" s="17">
        <v>0</v>
      </c>
      <c r="F391" s="17">
        <v>0</v>
      </c>
      <c r="G391" s="17">
        <v>0</v>
      </c>
      <c r="H391" s="1"/>
      <c r="I391" s="1"/>
      <c r="J391" s="1"/>
      <c r="K391" s="1"/>
    </row>
    <row r="392" spans="1:11" ht="14.1" customHeight="1" x14ac:dyDescent="0.25">
      <c r="A392" s="1"/>
      <c r="B392" s="1"/>
      <c r="C392" s="16" t="s">
        <v>67</v>
      </c>
      <c r="D392" s="17">
        <v>0</v>
      </c>
      <c r="E392" s="17">
        <v>0</v>
      </c>
      <c r="F392" s="17">
        <v>0</v>
      </c>
      <c r="G392" s="17">
        <v>0</v>
      </c>
      <c r="H392" s="1"/>
      <c r="I392" s="1"/>
      <c r="J392" s="1"/>
      <c r="K392" s="1"/>
    </row>
    <row r="393" spans="1:11" ht="14.1" customHeight="1" x14ac:dyDescent="0.25">
      <c r="A393" s="1"/>
      <c r="B393" s="1"/>
      <c r="C393" s="16" t="s">
        <v>60</v>
      </c>
      <c r="D393" s="17">
        <v>0</v>
      </c>
      <c r="E393" s="17">
        <v>0</v>
      </c>
      <c r="F393" s="17">
        <v>0</v>
      </c>
      <c r="G393" s="17">
        <v>0</v>
      </c>
      <c r="H393" s="1"/>
      <c r="I393" s="1"/>
      <c r="J393" s="1"/>
      <c r="K393" s="1"/>
    </row>
    <row r="394" spans="1:11" ht="14.1" customHeight="1" x14ac:dyDescent="0.25">
      <c r="A394" s="1"/>
      <c r="B394" s="1"/>
      <c r="C394" s="16" t="s">
        <v>61</v>
      </c>
      <c r="D394" s="17">
        <v>0</v>
      </c>
      <c r="E394" s="17">
        <v>0</v>
      </c>
      <c r="F394" s="17">
        <v>0</v>
      </c>
      <c r="G394" s="17">
        <v>0</v>
      </c>
      <c r="H394" s="1"/>
      <c r="I394" s="1"/>
      <c r="J394" s="1"/>
      <c r="K394" s="1"/>
    </row>
    <row r="395" spans="1:11" ht="14.1" customHeight="1" x14ac:dyDescent="0.25">
      <c r="A395" s="1"/>
      <c r="B395" s="1"/>
      <c r="C395" s="16" t="s">
        <v>68</v>
      </c>
      <c r="D395" s="17">
        <v>0</v>
      </c>
      <c r="E395" s="17">
        <v>0</v>
      </c>
      <c r="F395" s="17">
        <v>0</v>
      </c>
      <c r="G395" s="17">
        <v>0</v>
      </c>
      <c r="H395" s="1"/>
      <c r="I395" s="1"/>
      <c r="J395" s="1"/>
      <c r="K395" s="1"/>
    </row>
    <row r="396" spans="1:11" ht="14.1" customHeight="1" x14ac:dyDescent="0.25">
      <c r="A396" s="1"/>
      <c r="B396" s="1"/>
      <c r="C396" s="16" t="s">
        <v>60</v>
      </c>
      <c r="D396" s="17">
        <v>0</v>
      </c>
      <c r="E396" s="17">
        <v>0</v>
      </c>
      <c r="F396" s="17">
        <v>0</v>
      </c>
      <c r="G396" s="17">
        <v>0</v>
      </c>
      <c r="H396" s="1"/>
      <c r="I396" s="1"/>
      <c r="J396" s="1"/>
      <c r="K396" s="1"/>
    </row>
    <row r="397" spans="1:11" ht="14.1" customHeight="1" x14ac:dyDescent="0.25">
      <c r="A397" s="1"/>
      <c r="B397" s="1"/>
      <c r="C397" s="16" t="s">
        <v>69</v>
      </c>
      <c r="D397" s="17">
        <v>0</v>
      </c>
      <c r="E397" s="17">
        <v>0</v>
      </c>
      <c r="F397" s="17">
        <v>0</v>
      </c>
      <c r="G397" s="17">
        <v>0</v>
      </c>
      <c r="H397" s="1"/>
      <c r="I397" s="1"/>
      <c r="J397" s="1"/>
      <c r="K397" s="1"/>
    </row>
    <row r="398" spans="1:11" ht="14.1" customHeight="1" x14ac:dyDescent="0.25">
      <c r="A398" s="1"/>
      <c r="B398" s="1"/>
      <c r="C398" s="16" t="s">
        <v>70</v>
      </c>
      <c r="D398" s="17">
        <v>0</v>
      </c>
      <c r="E398" s="17">
        <v>0</v>
      </c>
      <c r="F398" s="17">
        <v>0</v>
      </c>
      <c r="G398" s="17">
        <v>0</v>
      </c>
      <c r="H398" s="1"/>
      <c r="I398" s="1"/>
      <c r="J398" s="1"/>
      <c r="K398" s="1"/>
    </row>
    <row r="399" spans="1:11" ht="14.1" customHeight="1" x14ac:dyDescent="0.25">
      <c r="A399" s="1"/>
      <c r="B399" s="1"/>
      <c r="C399" s="16" t="s">
        <v>71</v>
      </c>
      <c r="D399" s="17">
        <v>0</v>
      </c>
      <c r="E399" s="17">
        <v>0</v>
      </c>
      <c r="F399" s="17">
        <v>0</v>
      </c>
      <c r="G399" s="17">
        <v>0</v>
      </c>
      <c r="H399" s="1"/>
      <c r="I399" s="1"/>
      <c r="J399" s="1"/>
      <c r="K399" s="1"/>
    </row>
    <row r="400" spans="1:11" ht="14.1" customHeight="1" x14ac:dyDescent="0.25">
      <c r="A400" s="1"/>
      <c r="B400" s="1"/>
      <c r="C400" s="16" t="s">
        <v>72</v>
      </c>
      <c r="D400" s="17">
        <v>0</v>
      </c>
      <c r="E400" s="17">
        <v>0</v>
      </c>
      <c r="F400" s="17">
        <v>0</v>
      </c>
      <c r="G400" s="17">
        <v>0</v>
      </c>
      <c r="H400" s="1"/>
      <c r="I400" s="1"/>
      <c r="J400" s="1"/>
      <c r="K400" s="1"/>
    </row>
    <row r="401" spans="1:11" ht="14.1" customHeight="1" x14ac:dyDescent="0.25">
      <c r="A401" s="1"/>
      <c r="B401" s="1"/>
      <c r="C401" s="16" t="s">
        <v>73</v>
      </c>
      <c r="D401" s="17">
        <v>0</v>
      </c>
      <c r="E401" s="17">
        <v>180000</v>
      </c>
      <c r="F401" s="17">
        <v>0</v>
      </c>
      <c r="G401" s="17">
        <v>0</v>
      </c>
      <c r="H401" s="1"/>
      <c r="I401" s="1"/>
      <c r="J401" s="1"/>
      <c r="K401" s="1"/>
    </row>
    <row r="402" spans="1:11" ht="14.1" customHeight="1" x14ac:dyDescent="0.25">
      <c r="A402" s="1"/>
      <c r="B402" s="1"/>
      <c r="C402" s="16" t="s">
        <v>60</v>
      </c>
      <c r="D402" s="17">
        <v>0</v>
      </c>
      <c r="E402" s="17">
        <v>180000</v>
      </c>
      <c r="F402" s="17">
        <v>0</v>
      </c>
      <c r="G402" s="17">
        <v>0</v>
      </c>
      <c r="H402" s="1"/>
      <c r="I402" s="1"/>
      <c r="J402" s="1"/>
      <c r="K402" s="1"/>
    </row>
    <row r="403" spans="1:11" ht="14.1" customHeight="1" x14ac:dyDescent="0.25">
      <c r="A403" s="1"/>
      <c r="B403" s="1"/>
      <c r="C403" s="16" t="s">
        <v>69</v>
      </c>
      <c r="D403" s="17">
        <v>0</v>
      </c>
      <c r="E403" s="17">
        <v>0</v>
      </c>
      <c r="F403" s="17">
        <v>0</v>
      </c>
      <c r="G403" s="17">
        <v>0</v>
      </c>
      <c r="H403" s="1"/>
      <c r="I403" s="1"/>
      <c r="J403" s="1"/>
      <c r="K403" s="1"/>
    </row>
    <row r="404" spans="1:11" ht="14.1" customHeight="1" x14ac:dyDescent="0.25">
      <c r="A404" s="1"/>
      <c r="B404" s="1"/>
      <c r="C404" s="16" t="s">
        <v>70</v>
      </c>
      <c r="D404" s="17">
        <v>0</v>
      </c>
      <c r="E404" s="17">
        <v>0</v>
      </c>
      <c r="F404" s="17">
        <v>0</v>
      </c>
      <c r="G404" s="17">
        <v>0</v>
      </c>
      <c r="H404" s="1"/>
      <c r="I404" s="1"/>
      <c r="J404" s="1"/>
      <c r="K404" s="1"/>
    </row>
    <row r="405" spans="1:11" ht="14.1" customHeight="1" x14ac:dyDescent="0.25">
      <c r="A405" s="1"/>
      <c r="B405" s="1"/>
      <c r="C405" s="16" t="s">
        <v>71</v>
      </c>
      <c r="D405" s="17">
        <v>0</v>
      </c>
      <c r="E405" s="17">
        <v>0</v>
      </c>
      <c r="F405" s="17">
        <v>0</v>
      </c>
      <c r="G405" s="17">
        <v>0</v>
      </c>
      <c r="H405" s="1"/>
      <c r="I405" s="1"/>
      <c r="J405" s="1"/>
      <c r="K405" s="1"/>
    </row>
    <row r="406" spans="1:11" ht="14.1" customHeight="1" x14ac:dyDescent="0.25">
      <c r="A406" s="1"/>
      <c r="B406" s="1"/>
      <c r="C406" s="16" t="s">
        <v>72</v>
      </c>
      <c r="D406" s="17">
        <v>0</v>
      </c>
      <c r="E406" s="17">
        <v>0</v>
      </c>
      <c r="F406" s="17">
        <v>0</v>
      </c>
      <c r="G406" s="17">
        <v>0</v>
      </c>
      <c r="H406" s="1"/>
      <c r="I406" s="1"/>
      <c r="J406" s="1"/>
      <c r="K406" s="1"/>
    </row>
    <row r="407" spans="1:11" ht="14.1" customHeight="1" x14ac:dyDescent="0.25">
      <c r="A407" s="1"/>
      <c r="B407" s="1"/>
      <c r="C407" s="16" t="s">
        <v>74</v>
      </c>
      <c r="D407" s="17">
        <v>0</v>
      </c>
      <c r="E407" s="17">
        <v>0</v>
      </c>
      <c r="F407" s="17">
        <v>0</v>
      </c>
      <c r="G407" s="17">
        <v>0</v>
      </c>
      <c r="H407" s="1"/>
      <c r="I407" s="1"/>
      <c r="J407" s="1"/>
      <c r="K407" s="1"/>
    </row>
    <row r="408" spans="1:11" ht="14.1" customHeight="1" x14ac:dyDescent="0.25">
      <c r="A408" s="1"/>
      <c r="B408" s="1"/>
      <c r="C408" s="16" t="s">
        <v>60</v>
      </c>
      <c r="D408" s="17">
        <v>0</v>
      </c>
      <c r="E408" s="17">
        <v>0</v>
      </c>
      <c r="F408" s="17">
        <v>0</v>
      </c>
      <c r="G408" s="17">
        <v>0</v>
      </c>
      <c r="H408" s="1"/>
      <c r="I408" s="1"/>
      <c r="J408" s="1"/>
      <c r="K408" s="1"/>
    </row>
    <row r="409" spans="1:11" ht="14.1" customHeight="1" x14ac:dyDescent="0.25">
      <c r="A409" s="1"/>
      <c r="B409" s="1"/>
      <c r="C409" s="16" t="s">
        <v>69</v>
      </c>
      <c r="D409" s="17">
        <v>0</v>
      </c>
      <c r="E409" s="17">
        <v>0</v>
      </c>
      <c r="F409" s="17">
        <v>0</v>
      </c>
      <c r="G409" s="17">
        <v>0</v>
      </c>
      <c r="H409" s="1"/>
      <c r="I409" s="1"/>
      <c r="J409" s="1"/>
      <c r="K409" s="1"/>
    </row>
    <row r="410" spans="1:11" ht="14.1" customHeight="1" x14ac:dyDescent="0.25">
      <c r="A410" s="1"/>
      <c r="B410" s="1"/>
      <c r="C410" s="16" t="s">
        <v>70</v>
      </c>
      <c r="D410" s="17">
        <v>0</v>
      </c>
      <c r="E410" s="17">
        <v>0</v>
      </c>
      <c r="F410" s="17">
        <v>0</v>
      </c>
      <c r="G410" s="17">
        <v>0</v>
      </c>
      <c r="H410" s="1"/>
      <c r="I410" s="1"/>
      <c r="J410" s="1"/>
      <c r="K410" s="1"/>
    </row>
    <row r="411" spans="1:11" ht="14.1" customHeight="1" x14ac:dyDescent="0.25">
      <c r="A411" s="1"/>
      <c r="B411" s="1"/>
      <c r="C411" s="16" t="s">
        <v>71</v>
      </c>
      <c r="D411" s="17">
        <v>0</v>
      </c>
      <c r="E411" s="17">
        <v>0</v>
      </c>
      <c r="F411" s="17">
        <v>0</v>
      </c>
      <c r="G411" s="17">
        <v>0</v>
      </c>
      <c r="H411" s="1"/>
      <c r="I411" s="1"/>
      <c r="J411" s="1"/>
      <c r="K411" s="1"/>
    </row>
    <row r="412" spans="1:11" ht="14.1" customHeight="1" x14ac:dyDescent="0.25">
      <c r="A412" s="1"/>
      <c r="B412" s="1"/>
      <c r="C412" s="16" t="s">
        <v>72</v>
      </c>
      <c r="D412" s="17">
        <v>0</v>
      </c>
      <c r="E412" s="17">
        <v>0</v>
      </c>
      <c r="F412" s="17">
        <v>0</v>
      </c>
      <c r="G412" s="17">
        <v>0</v>
      </c>
      <c r="H412" s="1"/>
      <c r="I412" s="1"/>
      <c r="J412" s="1"/>
      <c r="K412" s="1"/>
    </row>
    <row r="413" spans="1:11" ht="14.1" customHeight="1" x14ac:dyDescent="0.25">
      <c r="A413" s="1"/>
      <c r="B413" s="1"/>
      <c r="C413" s="16" t="s">
        <v>75</v>
      </c>
      <c r="D413" s="17">
        <v>0</v>
      </c>
      <c r="E413" s="17">
        <v>0</v>
      </c>
      <c r="F413" s="17">
        <v>0</v>
      </c>
      <c r="G413" s="17">
        <v>0</v>
      </c>
      <c r="H413" s="1"/>
      <c r="I413" s="1"/>
      <c r="J413" s="1"/>
      <c r="K413" s="1"/>
    </row>
    <row r="414" spans="1:11" ht="14.1" customHeight="1" x14ac:dyDescent="0.25">
      <c r="A414" s="1"/>
      <c r="B414" s="1"/>
      <c r="C414" s="16" t="s">
        <v>76</v>
      </c>
      <c r="D414" s="17">
        <v>0</v>
      </c>
      <c r="E414" s="17">
        <v>0</v>
      </c>
      <c r="F414" s="17">
        <v>0</v>
      </c>
      <c r="G414" s="17">
        <v>0</v>
      </c>
      <c r="H414" s="1"/>
      <c r="I414" s="1"/>
      <c r="J414" s="1"/>
      <c r="K414" s="1"/>
    </row>
    <row r="415" spans="1:11" ht="14.1" customHeight="1" x14ac:dyDescent="0.25">
      <c r="A415" s="1"/>
      <c r="B415" s="1"/>
      <c r="C415" s="18" t="s">
        <v>77</v>
      </c>
      <c r="D415" s="17">
        <v>0</v>
      </c>
      <c r="E415" s="17">
        <v>180000</v>
      </c>
      <c r="F415" s="17">
        <v>0</v>
      </c>
      <c r="G415" s="17">
        <v>0</v>
      </c>
      <c r="H415" s="1"/>
      <c r="I415" s="1"/>
      <c r="J415" s="1"/>
      <c r="K415" s="1"/>
    </row>
    <row r="416" spans="1:11" ht="14.1" customHeight="1" x14ac:dyDescent="0.25">
      <c r="A416" s="1"/>
      <c r="B416" s="1"/>
      <c r="C416" s="9" t="s">
        <v>155</v>
      </c>
      <c r="D416" s="1345" t="s">
        <v>156</v>
      </c>
      <c r="E416" s="1346"/>
      <c r="F416" s="1346"/>
      <c r="G416" s="1346"/>
      <c r="H416" s="1"/>
      <c r="I416" s="1"/>
      <c r="J416" s="1"/>
      <c r="K416" s="1"/>
    </row>
    <row r="417" spans="1:11" ht="14.1" customHeight="1" x14ac:dyDescent="0.25">
      <c r="A417" s="1"/>
      <c r="B417" s="1"/>
      <c r="C417" s="10" t="s">
        <v>33</v>
      </c>
      <c r="D417" s="1347" t="s">
        <v>157</v>
      </c>
      <c r="E417" s="1348"/>
      <c r="F417" s="1348"/>
      <c r="G417" s="1348"/>
      <c r="H417" s="1"/>
      <c r="I417" s="1"/>
      <c r="J417" s="1"/>
      <c r="K417" s="1"/>
    </row>
    <row r="418" spans="1:11" ht="14.1" customHeight="1" x14ac:dyDescent="0.25">
      <c r="A418" s="1"/>
      <c r="B418" s="1"/>
      <c r="C418" s="11" t="s">
        <v>35</v>
      </c>
      <c r="D418" s="1349" t="s">
        <v>158</v>
      </c>
      <c r="E418" s="1350"/>
      <c r="F418" s="1350"/>
      <c r="G418" s="1350"/>
      <c r="H418" s="1"/>
      <c r="I418" s="1"/>
      <c r="J418" s="1"/>
      <c r="K418" s="1"/>
    </row>
    <row r="419" spans="1:11" ht="14.1" customHeight="1" x14ac:dyDescent="0.25">
      <c r="A419" s="1"/>
      <c r="B419" s="1"/>
      <c r="C419" s="11" t="s">
        <v>37</v>
      </c>
      <c r="D419" s="1349" t="s">
        <v>83</v>
      </c>
      <c r="E419" s="1350"/>
      <c r="F419" s="1350"/>
      <c r="G419" s="1350"/>
      <c r="H419" s="1"/>
      <c r="I419" s="1"/>
      <c r="J419" s="1"/>
      <c r="K419" s="1"/>
    </row>
    <row r="420" spans="1:11" ht="15" customHeight="1" x14ac:dyDescent="0.25">
      <c r="A420" s="1"/>
      <c r="B420" s="1"/>
      <c r="C420" s="12"/>
      <c r="D420" s="13">
        <v>2025</v>
      </c>
      <c r="E420" s="13">
        <v>2026</v>
      </c>
      <c r="F420" s="13">
        <v>2027</v>
      </c>
      <c r="G420" s="13">
        <v>2028</v>
      </c>
      <c r="H420" s="1"/>
      <c r="I420" s="1"/>
      <c r="J420" s="1"/>
      <c r="K420" s="1"/>
    </row>
    <row r="421" spans="1:11" ht="15" customHeight="1" x14ac:dyDescent="0.25">
      <c r="A421" s="1"/>
      <c r="B421" s="1"/>
      <c r="C421" s="14"/>
      <c r="D421" s="15" t="s">
        <v>17</v>
      </c>
      <c r="E421" s="15" t="s">
        <v>18</v>
      </c>
      <c r="F421" s="15" t="s">
        <v>18</v>
      </c>
      <c r="G421" s="15" t="s">
        <v>18</v>
      </c>
      <c r="H421" s="1"/>
      <c r="I421" s="1"/>
      <c r="J421" s="1"/>
      <c r="K421" s="1"/>
    </row>
    <row r="422" spans="1:11" ht="14.1" customHeight="1" x14ac:dyDescent="0.25">
      <c r="A422" s="1"/>
      <c r="B422" s="1"/>
      <c r="C422" s="4" t="s">
        <v>39</v>
      </c>
      <c r="D422" s="8" t="s">
        <v>40</v>
      </c>
      <c r="E422" s="8" t="s">
        <v>46</v>
      </c>
      <c r="F422" s="8" t="s">
        <v>151</v>
      </c>
      <c r="G422" s="8" t="s">
        <v>151</v>
      </c>
      <c r="H422" s="1"/>
      <c r="I422" s="1"/>
      <c r="J422" s="1"/>
      <c r="K422" s="1"/>
    </row>
    <row r="423" spans="1:11" ht="14.1" customHeight="1" x14ac:dyDescent="0.25">
      <c r="A423" s="1"/>
      <c r="B423" s="1"/>
      <c r="C423" s="4" t="s">
        <v>41</v>
      </c>
      <c r="D423" s="8" t="s">
        <v>46</v>
      </c>
      <c r="E423" s="8" t="s">
        <v>46</v>
      </c>
      <c r="F423" s="8" t="s">
        <v>159</v>
      </c>
      <c r="G423" s="8" t="s">
        <v>160</v>
      </c>
      <c r="H423" s="1"/>
      <c r="I423" s="1"/>
      <c r="J423" s="1"/>
      <c r="K423" s="1"/>
    </row>
    <row r="424" spans="1:11" ht="14.1" customHeight="1" x14ac:dyDescent="0.25">
      <c r="A424" s="1"/>
      <c r="B424" s="1"/>
      <c r="C424" s="4" t="s">
        <v>45</v>
      </c>
      <c r="D424" s="8" t="s">
        <v>46</v>
      </c>
      <c r="E424" s="8" t="s">
        <v>46</v>
      </c>
      <c r="F424" s="8" t="s">
        <v>159</v>
      </c>
      <c r="G424" s="8" t="s">
        <v>160</v>
      </c>
      <c r="H424" s="1"/>
      <c r="I424" s="1"/>
      <c r="J424" s="1"/>
      <c r="K424" s="1"/>
    </row>
    <row r="425" spans="1:11" ht="14.1" customHeight="1" x14ac:dyDescent="0.25">
      <c r="A425" s="1"/>
      <c r="B425" s="1"/>
      <c r="C425" s="4" t="s">
        <v>50</v>
      </c>
      <c r="D425" s="8" t="s">
        <v>40</v>
      </c>
      <c r="E425" s="8" t="s">
        <v>40</v>
      </c>
      <c r="F425" s="8" t="s">
        <v>40</v>
      </c>
      <c r="G425" s="8" t="s">
        <v>46</v>
      </c>
      <c r="H425" s="1"/>
      <c r="I425" s="1"/>
      <c r="J425" s="1"/>
      <c r="K425" s="1"/>
    </row>
    <row r="426" spans="1:11" ht="14.1" customHeight="1" x14ac:dyDescent="0.25">
      <c r="A426" s="1"/>
      <c r="B426" s="1"/>
      <c r="C426" s="4" t="s">
        <v>52</v>
      </c>
      <c r="D426" s="8" t="s">
        <v>40</v>
      </c>
      <c r="E426" s="8" t="s">
        <v>40</v>
      </c>
      <c r="F426" s="8" t="s">
        <v>40</v>
      </c>
      <c r="G426" s="8" t="s">
        <v>161</v>
      </c>
      <c r="H426" s="1"/>
      <c r="I426" s="1"/>
      <c r="J426" s="1"/>
      <c r="K426" s="1"/>
    </row>
    <row r="427" spans="1:11" ht="14.1" customHeight="1" x14ac:dyDescent="0.25">
      <c r="A427" s="1"/>
      <c r="B427" s="1"/>
      <c r="C427" s="4" t="s">
        <v>55</v>
      </c>
      <c r="D427" s="8" t="s">
        <v>40</v>
      </c>
      <c r="E427" s="8" t="s">
        <v>40</v>
      </c>
      <c r="F427" s="8" t="s">
        <v>40</v>
      </c>
      <c r="G427" s="8" t="s">
        <v>161</v>
      </c>
      <c r="H427" s="1"/>
      <c r="I427" s="1"/>
      <c r="J427" s="1"/>
      <c r="K427" s="1"/>
    </row>
    <row r="428" spans="1:11" ht="14.1" customHeight="1" x14ac:dyDescent="0.25">
      <c r="A428" s="1"/>
      <c r="B428" s="1"/>
      <c r="C428" s="1351" t="s">
        <v>58</v>
      </c>
      <c r="D428" s="1352"/>
      <c r="E428" s="1352"/>
      <c r="F428" s="1352"/>
      <c r="G428" s="1352"/>
      <c r="H428" s="1"/>
      <c r="I428" s="1"/>
      <c r="J428" s="1"/>
      <c r="K428" s="1"/>
    </row>
    <row r="429" spans="1:11" ht="14.1" customHeight="1" x14ac:dyDescent="0.25">
      <c r="A429" s="1"/>
      <c r="B429" s="1"/>
      <c r="C429" s="12"/>
      <c r="D429" s="13">
        <v>2025</v>
      </c>
      <c r="E429" s="13">
        <v>2026</v>
      </c>
      <c r="F429" s="13">
        <v>2027</v>
      </c>
      <c r="G429" s="13">
        <v>2028</v>
      </c>
      <c r="H429" s="1"/>
      <c r="I429" s="1"/>
      <c r="J429" s="1"/>
      <c r="K429" s="1"/>
    </row>
    <row r="430" spans="1:11" ht="14.1" customHeight="1" x14ac:dyDescent="0.25">
      <c r="A430" s="1"/>
      <c r="B430" s="1"/>
      <c r="C430" s="14"/>
      <c r="D430" s="15" t="s">
        <v>17</v>
      </c>
      <c r="E430" s="15" t="s">
        <v>18</v>
      </c>
      <c r="F430" s="15" t="s">
        <v>18</v>
      </c>
      <c r="G430" s="15" t="s">
        <v>18</v>
      </c>
      <c r="H430" s="1"/>
      <c r="I430" s="1"/>
      <c r="J430" s="1"/>
      <c r="K430" s="1"/>
    </row>
    <row r="431" spans="1:11" ht="14.1" customHeight="1" x14ac:dyDescent="0.25">
      <c r="A431" s="1"/>
      <c r="B431" s="1"/>
      <c r="C431" s="16" t="s">
        <v>59</v>
      </c>
      <c r="D431" s="17">
        <v>0</v>
      </c>
      <c r="E431" s="17">
        <v>0</v>
      </c>
      <c r="F431" s="17">
        <v>0</v>
      </c>
      <c r="G431" s="17">
        <v>0</v>
      </c>
      <c r="H431" s="1"/>
      <c r="I431" s="1"/>
      <c r="J431" s="1"/>
      <c r="K431" s="1"/>
    </row>
    <row r="432" spans="1:11" ht="14.1" customHeight="1" x14ac:dyDescent="0.25">
      <c r="A432" s="1"/>
      <c r="B432" s="1"/>
      <c r="C432" s="16" t="s">
        <v>60</v>
      </c>
      <c r="D432" s="17">
        <v>0</v>
      </c>
      <c r="E432" s="17">
        <v>0</v>
      </c>
      <c r="F432" s="17">
        <v>0</v>
      </c>
      <c r="G432" s="17">
        <v>0</v>
      </c>
      <c r="H432" s="1"/>
      <c r="I432" s="1"/>
      <c r="J432" s="1"/>
      <c r="K432" s="1"/>
    </row>
    <row r="433" spans="1:11" ht="14.1" customHeight="1" x14ac:dyDescent="0.25">
      <c r="A433" s="1"/>
      <c r="B433" s="1"/>
      <c r="C433" s="16" t="s">
        <v>61</v>
      </c>
      <c r="D433" s="17">
        <v>0</v>
      </c>
      <c r="E433" s="17">
        <v>0</v>
      </c>
      <c r="F433" s="17">
        <v>0</v>
      </c>
      <c r="G433" s="17">
        <v>0</v>
      </c>
      <c r="H433" s="1"/>
      <c r="I433" s="1"/>
      <c r="J433" s="1"/>
      <c r="K433" s="1"/>
    </row>
    <row r="434" spans="1:11" ht="14.1" customHeight="1" x14ac:dyDescent="0.25">
      <c r="A434" s="1"/>
      <c r="B434" s="1"/>
      <c r="C434" s="16" t="s">
        <v>62</v>
      </c>
      <c r="D434" s="17">
        <v>0</v>
      </c>
      <c r="E434" s="17">
        <v>0</v>
      </c>
      <c r="F434" s="17">
        <v>0</v>
      </c>
      <c r="G434" s="17">
        <v>0</v>
      </c>
      <c r="H434" s="1"/>
      <c r="I434" s="1"/>
      <c r="J434" s="1"/>
      <c r="K434" s="1"/>
    </row>
    <row r="435" spans="1:11" ht="14.1" customHeight="1" x14ac:dyDescent="0.25">
      <c r="A435" s="1"/>
      <c r="B435" s="1"/>
      <c r="C435" s="16" t="s">
        <v>60</v>
      </c>
      <c r="D435" s="17">
        <v>0</v>
      </c>
      <c r="E435" s="17">
        <v>0</v>
      </c>
      <c r="F435" s="17">
        <v>0</v>
      </c>
      <c r="G435" s="17">
        <v>0</v>
      </c>
      <c r="H435" s="1"/>
      <c r="I435" s="1"/>
      <c r="J435" s="1"/>
      <c r="K435" s="1"/>
    </row>
    <row r="436" spans="1:11" ht="14.1" customHeight="1" x14ac:dyDescent="0.25">
      <c r="A436" s="1"/>
      <c r="B436" s="1"/>
      <c r="C436" s="16" t="s">
        <v>61</v>
      </c>
      <c r="D436" s="17">
        <v>0</v>
      </c>
      <c r="E436" s="17">
        <v>0</v>
      </c>
      <c r="F436" s="17">
        <v>0</v>
      </c>
      <c r="G436" s="17">
        <v>0</v>
      </c>
      <c r="H436" s="1"/>
      <c r="I436" s="1"/>
      <c r="J436" s="1"/>
      <c r="K436" s="1"/>
    </row>
    <row r="437" spans="1:11" ht="14.1" customHeight="1" x14ac:dyDescent="0.25">
      <c r="A437" s="1"/>
      <c r="B437" s="1"/>
      <c r="C437" s="16" t="s">
        <v>63</v>
      </c>
      <c r="D437" s="17">
        <v>0</v>
      </c>
      <c r="E437" s="17">
        <v>0</v>
      </c>
      <c r="F437" s="17">
        <v>0</v>
      </c>
      <c r="G437" s="17">
        <v>0</v>
      </c>
      <c r="H437" s="1"/>
      <c r="I437" s="1"/>
      <c r="J437" s="1"/>
      <c r="K437" s="1"/>
    </row>
    <row r="438" spans="1:11" ht="14.1" customHeight="1" x14ac:dyDescent="0.25">
      <c r="A438" s="1"/>
      <c r="B438" s="1"/>
      <c r="C438" s="16" t="s">
        <v>60</v>
      </c>
      <c r="D438" s="17">
        <v>0</v>
      </c>
      <c r="E438" s="17">
        <v>0</v>
      </c>
      <c r="F438" s="17">
        <v>0</v>
      </c>
      <c r="G438" s="17">
        <v>0</v>
      </c>
      <c r="H438" s="1"/>
      <c r="I438" s="1"/>
      <c r="J438" s="1"/>
      <c r="K438" s="1"/>
    </row>
    <row r="439" spans="1:11" ht="14.1" customHeight="1" x14ac:dyDescent="0.25">
      <c r="A439" s="1"/>
      <c r="B439" s="1"/>
      <c r="C439" s="16" t="s">
        <v>61</v>
      </c>
      <c r="D439" s="17">
        <v>0</v>
      </c>
      <c r="E439" s="17">
        <v>0</v>
      </c>
      <c r="F439" s="17">
        <v>0</v>
      </c>
      <c r="G439" s="17">
        <v>0</v>
      </c>
      <c r="H439" s="1"/>
      <c r="I439" s="1"/>
      <c r="J439" s="1"/>
      <c r="K439" s="1"/>
    </row>
    <row r="440" spans="1:11" ht="14.1" customHeight="1" x14ac:dyDescent="0.25">
      <c r="A440" s="1"/>
      <c r="B440" s="1"/>
      <c r="C440" s="16" t="s">
        <v>64</v>
      </c>
      <c r="D440" s="17">
        <v>0</v>
      </c>
      <c r="E440" s="17">
        <v>0</v>
      </c>
      <c r="F440" s="17">
        <v>0</v>
      </c>
      <c r="G440" s="17">
        <v>0</v>
      </c>
      <c r="H440" s="1"/>
      <c r="I440" s="1"/>
      <c r="J440" s="1"/>
      <c r="K440" s="1"/>
    </row>
    <row r="441" spans="1:11" ht="14.1" customHeight="1" x14ac:dyDescent="0.25">
      <c r="A441" s="1"/>
      <c r="B441" s="1"/>
      <c r="C441" s="16" t="s">
        <v>60</v>
      </c>
      <c r="D441" s="17">
        <v>0</v>
      </c>
      <c r="E441" s="17">
        <v>0</v>
      </c>
      <c r="F441" s="17">
        <v>0</v>
      </c>
      <c r="G441" s="17">
        <v>0</v>
      </c>
      <c r="H441" s="1"/>
      <c r="I441" s="1"/>
      <c r="J441" s="1"/>
      <c r="K441" s="1"/>
    </row>
    <row r="442" spans="1:11" ht="14.1" customHeight="1" x14ac:dyDescent="0.25">
      <c r="A442" s="1"/>
      <c r="B442" s="1"/>
      <c r="C442" s="16" t="s">
        <v>61</v>
      </c>
      <c r="D442" s="17">
        <v>0</v>
      </c>
      <c r="E442" s="17">
        <v>0</v>
      </c>
      <c r="F442" s="17">
        <v>0</v>
      </c>
      <c r="G442" s="17">
        <v>0</v>
      </c>
      <c r="H442" s="1"/>
      <c r="I442" s="1"/>
      <c r="J442" s="1"/>
      <c r="K442" s="1"/>
    </row>
    <row r="443" spans="1:11" ht="14.1" customHeight="1" x14ac:dyDescent="0.25">
      <c r="A443" s="1"/>
      <c r="B443" s="1"/>
      <c r="C443" s="16" t="s">
        <v>65</v>
      </c>
      <c r="D443" s="17">
        <v>0</v>
      </c>
      <c r="E443" s="17">
        <v>0</v>
      </c>
      <c r="F443" s="17">
        <v>0</v>
      </c>
      <c r="G443" s="17">
        <v>0</v>
      </c>
      <c r="H443" s="1"/>
      <c r="I443" s="1"/>
      <c r="J443" s="1"/>
      <c r="K443" s="1"/>
    </row>
    <row r="444" spans="1:11" ht="14.1" customHeight="1" x14ac:dyDescent="0.25">
      <c r="A444" s="1"/>
      <c r="B444" s="1"/>
      <c r="C444" s="16" t="s">
        <v>60</v>
      </c>
      <c r="D444" s="17">
        <v>0</v>
      </c>
      <c r="E444" s="17">
        <v>0</v>
      </c>
      <c r="F444" s="17">
        <v>0</v>
      </c>
      <c r="G444" s="17">
        <v>0</v>
      </c>
      <c r="H444" s="1"/>
      <c r="I444" s="1"/>
      <c r="J444" s="1"/>
      <c r="K444" s="1"/>
    </row>
    <row r="445" spans="1:11" ht="14.1" customHeight="1" x14ac:dyDescent="0.25">
      <c r="A445" s="1"/>
      <c r="B445" s="1"/>
      <c r="C445" s="16" t="s">
        <v>61</v>
      </c>
      <c r="D445" s="17">
        <v>0</v>
      </c>
      <c r="E445" s="17">
        <v>0</v>
      </c>
      <c r="F445" s="17">
        <v>0</v>
      </c>
      <c r="G445" s="17">
        <v>0</v>
      </c>
      <c r="H445" s="1"/>
      <c r="I445" s="1"/>
      <c r="J445" s="1"/>
      <c r="K445" s="1"/>
    </row>
    <row r="446" spans="1:11" ht="14.1" customHeight="1" x14ac:dyDescent="0.25">
      <c r="A446" s="1"/>
      <c r="B446" s="1"/>
      <c r="C446" s="16" t="s">
        <v>66</v>
      </c>
      <c r="D446" s="17">
        <v>0</v>
      </c>
      <c r="E446" s="17">
        <v>0</v>
      </c>
      <c r="F446" s="17">
        <v>0</v>
      </c>
      <c r="G446" s="17">
        <v>0</v>
      </c>
      <c r="H446" s="1"/>
      <c r="I446" s="1"/>
      <c r="J446" s="1"/>
      <c r="K446" s="1"/>
    </row>
    <row r="447" spans="1:11" ht="14.1" customHeight="1" x14ac:dyDescent="0.25">
      <c r="A447" s="1"/>
      <c r="B447" s="1"/>
      <c r="C447" s="16" t="s">
        <v>60</v>
      </c>
      <c r="D447" s="17">
        <v>0</v>
      </c>
      <c r="E447" s="17">
        <v>0</v>
      </c>
      <c r="F447" s="17">
        <v>0</v>
      </c>
      <c r="G447" s="17">
        <v>0</v>
      </c>
      <c r="H447" s="1"/>
      <c r="I447" s="1"/>
      <c r="J447" s="1"/>
      <c r="K447" s="1"/>
    </row>
    <row r="448" spans="1:11" ht="14.1" customHeight="1" x14ac:dyDescent="0.25">
      <c r="A448" s="1"/>
      <c r="B448" s="1"/>
      <c r="C448" s="16" t="s">
        <v>61</v>
      </c>
      <c r="D448" s="17">
        <v>0</v>
      </c>
      <c r="E448" s="17">
        <v>0</v>
      </c>
      <c r="F448" s="17">
        <v>0</v>
      </c>
      <c r="G448" s="17">
        <v>0</v>
      </c>
      <c r="H448" s="1"/>
      <c r="I448" s="1"/>
      <c r="J448" s="1"/>
      <c r="K448" s="1"/>
    </row>
    <row r="449" spans="1:11" ht="14.1" customHeight="1" x14ac:dyDescent="0.25">
      <c r="A449" s="1"/>
      <c r="B449" s="1"/>
      <c r="C449" s="16" t="s">
        <v>67</v>
      </c>
      <c r="D449" s="17">
        <v>0</v>
      </c>
      <c r="E449" s="17">
        <v>0</v>
      </c>
      <c r="F449" s="17">
        <v>0</v>
      </c>
      <c r="G449" s="17">
        <v>0</v>
      </c>
      <c r="H449" s="1"/>
      <c r="I449" s="1"/>
      <c r="J449" s="1"/>
      <c r="K449" s="1"/>
    </row>
    <row r="450" spans="1:11" ht="14.1" customHeight="1" x14ac:dyDescent="0.25">
      <c r="A450" s="1"/>
      <c r="B450" s="1"/>
      <c r="C450" s="16" t="s">
        <v>60</v>
      </c>
      <c r="D450" s="17">
        <v>0</v>
      </c>
      <c r="E450" s="17">
        <v>0</v>
      </c>
      <c r="F450" s="17">
        <v>0</v>
      </c>
      <c r="G450" s="17">
        <v>0</v>
      </c>
      <c r="H450" s="1"/>
      <c r="I450" s="1"/>
      <c r="J450" s="1"/>
      <c r="K450" s="1"/>
    </row>
    <row r="451" spans="1:11" ht="14.1" customHeight="1" x14ac:dyDescent="0.25">
      <c r="A451" s="1"/>
      <c r="B451" s="1"/>
      <c r="C451" s="16" t="s">
        <v>61</v>
      </c>
      <c r="D451" s="17">
        <v>0</v>
      </c>
      <c r="E451" s="17">
        <v>0</v>
      </c>
      <c r="F451" s="17">
        <v>0</v>
      </c>
      <c r="G451" s="17">
        <v>0</v>
      </c>
      <c r="H451" s="1"/>
      <c r="I451" s="1"/>
      <c r="J451" s="1"/>
      <c r="K451" s="1"/>
    </row>
    <row r="452" spans="1:11" ht="14.1" customHeight="1" x14ac:dyDescent="0.25">
      <c r="A452" s="1"/>
      <c r="B452" s="1"/>
      <c r="C452" s="16" t="s">
        <v>68</v>
      </c>
      <c r="D452" s="17">
        <v>0</v>
      </c>
      <c r="E452" s="17">
        <v>0</v>
      </c>
      <c r="F452" s="17">
        <v>0</v>
      </c>
      <c r="G452" s="17">
        <v>0</v>
      </c>
      <c r="H452" s="1"/>
      <c r="I452" s="1"/>
      <c r="J452" s="1"/>
      <c r="K452" s="1"/>
    </row>
    <row r="453" spans="1:11" ht="14.1" customHeight="1" x14ac:dyDescent="0.25">
      <c r="A453" s="1"/>
      <c r="B453" s="1"/>
      <c r="C453" s="16" t="s">
        <v>60</v>
      </c>
      <c r="D453" s="17">
        <v>0</v>
      </c>
      <c r="E453" s="17">
        <v>0</v>
      </c>
      <c r="F453" s="17">
        <v>0</v>
      </c>
      <c r="G453" s="17">
        <v>0</v>
      </c>
      <c r="H453" s="1"/>
      <c r="I453" s="1"/>
      <c r="J453" s="1"/>
      <c r="K453" s="1"/>
    </row>
    <row r="454" spans="1:11" ht="14.1" customHeight="1" x14ac:dyDescent="0.25">
      <c r="A454" s="1"/>
      <c r="B454" s="1"/>
      <c r="C454" s="16" t="s">
        <v>69</v>
      </c>
      <c r="D454" s="17">
        <v>0</v>
      </c>
      <c r="E454" s="17">
        <v>0</v>
      </c>
      <c r="F454" s="17">
        <v>0</v>
      </c>
      <c r="G454" s="17">
        <v>0</v>
      </c>
      <c r="H454" s="1"/>
      <c r="I454" s="1"/>
      <c r="J454" s="1"/>
      <c r="K454" s="1"/>
    </row>
    <row r="455" spans="1:11" ht="14.1" customHeight="1" x14ac:dyDescent="0.25">
      <c r="A455" s="1"/>
      <c r="B455" s="1"/>
      <c r="C455" s="16" t="s">
        <v>70</v>
      </c>
      <c r="D455" s="17">
        <v>0</v>
      </c>
      <c r="E455" s="17">
        <v>0</v>
      </c>
      <c r="F455" s="17">
        <v>0</v>
      </c>
      <c r="G455" s="17">
        <v>0</v>
      </c>
      <c r="H455" s="1"/>
      <c r="I455" s="1"/>
      <c r="J455" s="1"/>
      <c r="K455" s="1"/>
    </row>
    <row r="456" spans="1:11" ht="14.1" customHeight="1" x14ac:dyDescent="0.25">
      <c r="A456" s="1"/>
      <c r="B456" s="1"/>
      <c r="C456" s="16" t="s">
        <v>71</v>
      </c>
      <c r="D456" s="17">
        <v>0</v>
      </c>
      <c r="E456" s="17">
        <v>0</v>
      </c>
      <c r="F456" s="17">
        <v>0</v>
      </c>
      <c r="G456" s="17">
        <v>0</v>
      </c>
      <c r="H456" s="1"/>
      <c r="I456" s="1"/>
      <c r="J456" s="1"/>
      <c r="K456" s="1"/>
    </row>
    <row r="457" spans="1:11" ht="14.1" customHeight="1" x14ac:dyDescent="0.25">
      <c r="A457" s="1"/>
      <c r="B457" s="1"/>
      <c r="C457" s="16" t="s">
        <v>72</v>
      </c>
      <c r="D457" s="17">
        <v>0</v>
      </c>
      <c r="E457" s="17">
        <v>0</v>
      </c>
      <c r="F457" s="17">
        <v>0</v>
      </c>
      <c r="G457" s="17">
        <v>0</v>
      </c>
      <c r="H457" s="1"/>
      <c r="I457" s="1"/>
      <c r="J457" s="1"/>
      <c r="K457" s="1"/>
    </row>
    <row r="458" spans="1:11" ht="14.1" customHeight="1" x14ac:dyDescent="0.25">
      <c r="A458" s="1"/>
      <c r="B458" s="1"/>
      <c r="C458" s="16" t="s">
        <v>73</v>
      </c>
      <c r="D458" s="17">
        <v>0</v>
      </c>
      <c r="E458" s="17">
        <v>0</v>
      </c>
      <c r="F458" s="17">
        <v>23862000</v>
      </c>
      <c r="G458" s="17">
        <v>73327000</v>
      </c>
      <c r="H458" s="1"/>
      <c r="I458" s="1"/>
      <c r="J458" s="1"/>
      <c r="K458" s="1"/>
    </row>
    <row r="459" spans="1:11" ht="14.1" customHeight="1" x14ac:dyDescent="0.25">
      <c r="A459" s="1"/>
      <c r="B459" s="1"/>
      <c r="C459" s="16" t="s">
        <v>60</v>
      </c>
      <c r="D459" s="17">
        <v>0</v>
      </c>
      <c r="E459" s="17">
        <v>0</v>
      </c>
      <c r="F459" s="17">
        <v>23862000</v>
      </c>
      <c r="G459" s="17">
        <v>73327000</v>
      </c>
      <c r="H459" s="1"/>
      <c r="I459" s="1"/>
      <c r="J459" s="1"/>
      <c r="K459" s="1"/>
    </row>
    <row r="460" spans="1:11" ht="14.1" customHeight="1" x14ac:dyDescent="0.25">
      <c r="A460" s="1"/>
      <c r="B460" s="1"/>
      <c r="C460" s="16" t="s">
        <v>69</v>
      </c>
      <c r="D460" s="17">
        <v>0</v>
      </c>
      <c r="E460" s="17">
        <v>0</v>
      </c>
      <c r="F460" s="17">
        <v>0</v>
      </c>
      <c r="G460" s="17">
        <v>0</v>
      </c>
      <c r="H460" s="1"/>
      <c r="I460" s="1"/>
      <c r="J460" s="1"/>
      <c r="K460" s="1"/>
    </row>
    <row r="461" spans="1:11" ht="14.1" customHeight="1" x14ac:dyDescent="0.25">
      <c r="A461" s="1"/>
      <c r="B461" s="1"/>
      <c r="C461" s="16" t="s">
        <v>70</v>
      </c>
      <c r="D461" s="17">
        <v>0</v>
      </c>
      <c r="E461" s="17">
        <v>0</v>
      </c>
      <c r="F461" s="17">
        <v>0</v>
      </c>
      <c r="G461" s="17">
        <v>0</v>
      </c>
      <c r="H461" s="1"/>
      <c r="I461" s="1"/>
      <c r="J461" s="1"/>
      <c r="K461" s="1"/>
    </row>
    <row r="462" spans="1:11" ht="14.1" customHeight="1" x14ac:dyDescent="0.25">
      <c r="A462" s="1"/>
      <c r="B462" s="1"/>
      <c r="C462" s="16" t="s">
        <v>71</v>
      </c>
      <c r="D462" s="17">
        <v>0</v>
      </c>
      <c r="E462" s="17">
        <v>0</v>
      </c>
      <c r="F462" s="17">
        <v>0</v>
      </c>
      <c r="G462" s="17">
        <v>0</v>
      </c>
      <c r="H462" s="1"/>
      <c r="I462" s="1"/>
      <c r="J462" s="1"/>
      <c r="K462" s="1"/>
    </row>
    <row r="463" spans="1:11" ht="14.1" customHeight="1" x14ac:dyDescent="0.25">
      <c r="A463" s="1"/>
      <c r="B463" s="1"/>
      <c r="C463" s="16" t="s">
        <v>72</v>
      </c>
      <c r="D463" s="17">
        <v>0</v>
      </c>
      <c r="E463" s="17">
        <v>0</v>
      </c>
      <c r="F463" s="17">
        <v>0</v>
      </c>
      <c r="G463" s="17">
        <v>0</v>
      </c>
      <c r="H463" s="1"/>
      <c r="I463" s="1"/>
      <c r="J463" s="1"/>
      <c r="K463" s="1"/>
    </row>
    <row r="464" spans="1:11" ht="14.1" customHeight="1" x14ac:dyDescent="0.25">
      <c r="A464" s="1"/>
      <c r="B464" s="1"/>
      <c r="C464" s="16" t="s">
        <v>74</v>
      </c>
      <c r="D464" s="17">
        <v>0</v>
      </c>
      <c r="E464" s="17">
        <v>0</v>
      </c>
      <c r="F464" s="17">
        <v>0</v>
      </c>
      <c r="G464" s="17">
        <v>0</v>
      </c>
      <c r="H464" s="1"/>
      <c r="I464" s="1"/>
      <c r="J464" s="1"/>
      <c r="K464" s="1"/>
    </row>
    <row r="465" spans="1:11" ht="14.1" customHeight="1" x14ac:dyDescent="0.25">
      <c r="A465" s="1"/>
      <c r="B465" s="1"/>
      <c r="C465" s="16" t="s">
        <v>60</v>
      </c>
      <c r="D465" s="17">
        <v>0</v>
      </c>
      <c r="E465" s="17">
        <v>0</v>
      </c>
      <c r="F465" s="17">
        <v>0</v>
      </c>
      <c r="G465" s="17">
        <v>0</v>
      </c>
      <c r="H465" s="1"/>
      <c r="I465" s="1"/>
      <c r="J465" s="1"/>
      <c r="K465" s="1"/>
    </row>
    <row r="466" spans="1:11" ht="14.1" customHeight="1" x14ac:dyDescent="0.25">
      <c r="A466" s="1"/>
      <c r="B466" s="1"/>
      <c r="C466" s="16" t="s">
        <v>69</v>
      </c>
      <c r="D466" s="17">
        <v>0</v>
      </c>
      <c r="E466" s="17">
        <v>0</v>
      </c>
      <c r="F466" s="17">
        <v>0</v>
      </c>
      <c r="G466" s="17">
        <v>0</v>
      </c>
      <c r="H466" s="1"/>
      <c r="I466" s="1"/>
      <c r="J466" s="1"/>
      <c r="K466" s="1"/>
    </row>
    <row r="467" spans="1:11" ht="14.1" customHeight="1" x14ac:dyDescent="0.25">
      <c r="A467" s="1"/>
      <c r="B467" s="1"/>
      <c r="C467" s="16" t="s">
        <v>70</v>
      </c>
      <c r="D467" s="17">
        <v>0</v>
      </c>
      <c r="E467" s="17">
        <v>0</v>
      </c>
      <c r="F467" s="17">
        <v>0</v>
      </c>
      <c r="G467" s="17">
        <v>0</v>
      </c>
      <c r="H467" s="1"/>
      <c r="I467" s="1"/>
      <c r="J467" s="1"/>
      <c r="K467" s="1"/>
    </row>
    <row r="468" spans="1:11" ht="14.1" customHeight="1" x14ac:dyDescent="0.25">
      <c r="A468" s="1"/>
      <c r="B468" s="1"/>
      <c r="C468" s="16" t="s">
        <v>71</v>
      </c>
      <c r="D468" s="17">
        <v>0</v>
      </c>
      <c r="E468" s="17">
        <v>0</v>
      </c>
      <c r="F468" s="17">
        <v>0</v>
      </c>
      <c r="G468" s="17">
        <v>0</v>
      </c>
      <c r="H468" s="1"/>
      <c r="I468" s="1"/>
      <c r="J468" s="1"/>
      <c r="K468" s="1"/>
    </row>
    <row r="469" spans="1:11" ht="14.1" customHeight="1" x14ac:dyDescent="0.25">
      <c r="A469" s="1"/>
      <c r="B469" s="1"/>
      <c r="C469" s="16" t="s">
        <v>72</v>
      </c>
      <c r="D469" s="17">
        <v>0</v>
      </c>
      <c r="E469" s="17">
        <v>0</v>
      </c>
      <c r="F469" s="17">
        <v>0</v>
      </c>
      <c r="G469" s="17">
        <v>0</v>
      </c>
      <c r="H469" s="1"/>
      <c r="I469" s="1"/>
      <c r="J469" s="1"/>
      <c r="K469" s="1"/>
    </row>
    <row r="470" spans="1:11" ht="14.1" customHeight="1" x14ac:dyDescent="0.25">
      <c r="A470" s="1"/>
      <c r="B470" s="1"/>
      <c r="C470" s="16" t="s">
        <v>75</v>
      </c>
      <c r="D470" s="17">
        <v>0</v>
      </c>
      <c r="E470" s="17">
        <v>0</v>
      </c>
      <c r="F470" s="17">
        <v>0</v>
      </c>
      <c r="G470" s="17">
        <v>0</v>
      </c>
      <c r="H470" s="1"/>
      <c r="I470" s="1"/>
      <c r="J470" s="1"/>
      <c r="K470" s="1"/>
    </row>
    <row r="471" spans="1:11" ht="14.1" customHeight="1" x14ac:dyDescent="0.25">
      <c r="A471" s="1"/>
      <c r="B471" s="1"/>
      <c r="C471" s="16" t="s">
        <v>76</v>
      </c>
      <c r="D471" s="17">
        <v>0</v>
      </c>
      <c r="E471" s="17">
        <v>0</v>
      </c>
      <c r="F471" s="17">
        <v>0</v>
      </c>
      <c r="G471" s="17">
        <v>0</v>
      </c>
      <c r="H471" s="1"/>
      <c r="I471" s="1"/>
      <c r="J471" s="1"/>
      <c r="K471" s="1"/>
    </row>
    <row r="472" spans="1:11" ht="14.1" customHeight="1" x14ac:dyDescent="0.25">
      <c r="A472" s="1"/>
      <c r="B472" s="1"/>
      <c r="C472" s="18" t="s">
        <v>77</v>
      </c>
      <c r="D472" s="17">
        <v>0</v>
      </c>
      <c r="E472" s="17">
        <v>0</v>
      </c>
      <c r="F472" s="17">
        <v>23862000</v>
      </c>
      <c r="G472" s="17">
        <v>73327000</v>
      </c>
      <c r="H472" s="1"/>
      <c r="I472" s="1"/>
      <c r="J472" s="1"/>
      <c r="K472" s="1"/>
    </row>
    <row r="473" spans="1:11" ht="14.1" customHeight="1" x14ac:dyDescent="0.25">
      <c r="A473" s="1"/>
      <c r="B473" s="1"/>
      <c r="C473" s="10" t="s">
        <v>33</v>
      </c>
      <c r="D473" s="1347" t="s">
        <v>162</v>
      </c>
      <c r="E473" s="1348"/>
      <c r="F473" s="1348"/>
      <c r="G473" s="1348"/>
      <c r="H473" s="1"/>
      <c r="I473" s="1"/>
      <c r="J473" s="1"/>
      <c r="K473" s="1"/>
    </row>
    <row r="474" spans="1:11" ht="14.1" customHeight="1" x14ac:dyDescent="0.25">
      <c r="A474" s="1"/>
      <c r="B474" s="1"/>
      <c r="C474" s="11" t="s">
        <v>35</v>
      </c>
      <c r="D474" s="1349" t="s">
        <v>40</v>
      </c>
      <c r="E474" s="1350"/>
      <c r="F474" s="1350"/>
      <c r="G474" s="1350"/>
      <c r="H474" s="1"/>
      <c r="I474" s="1"/>
      <c r="J474" s="1"/>
      <c r="K474" s="1"/>
    </row>
    <row r="475" spans="1:11" ht="14.1" customHeight="1" x14ac:dyDescent="0.25">
      <c r="A475" s="1"/>
      <c r="B475" s="1"/>
      <c r="C475" s="11" t="s">
        <v>37</v>
      </c>
      <c r="D475" s="1349" t="s">
        <v>83</v>
      </c>
      <c r="E475" s="1350"/>
      <c r="F475" s="1350"/>
      <c r="G475" s="1350"/>
      <c r="H475" s="1"/>
      <c r="I475" s="1"/>
      <c r="J475" s="1"/>
      <c r="K475" s="1"/>
    </row>
    <row r="476" spans="1:11" ht="15" customHeight="1" x14ac:dyDescent="0.25">
      <c r="A476" s="1"/>
      <c r="B476" s="1"/>
      <c r="C476" s="12"/>
      <c r="D476" s="13">
        <v>2025</v>
      </c>
      <c r="E476" s="13">
        <v>2026</v>
      </c>
      <c r="F476" s="13">
        <v>2027</v>
      </c>
      <c r="G476" s="13">
        <v>2028</v>
      </c>
      <c r="H476" s="1"/>
      <c r="I476" s="1"/>
      <c r="J476" s="1"/>
      <c r="K476" s="1"/>
    </row>
    <row r="477" spans="1:11" ht="15" customHeight="1" x14ac:dyDescent="0.25">
      <c r="A477" s="1"/>
      <c r="B477" s="1"/>
      <c r="C477" s="14"/>
      <c r="D477" s="15" t="s">
        <v>17</v>
      </c>
      <c r="E477" s="15" t="s">
        <v>18</v>
      </c>
      <c r="F477" s="15" t="s">
        <v>18</v>
      </c>
      <c r="G477" s="15" t="s">
        <v>18</v>
      </c>
      <c r="H477" s="1"/>
      <c r="I477" s="1"/>
      <c r="J477" s="1"/>
      <c r="K477" s="1"/>
    </row>
    <row r="478" spans="1:11" ht="14.1" customHeight="1" x14ac:dyDescent="0.25">
      <c r="A478" s="1"/>
      <c r="B478" s="1"/>
      <c r="C478" s="4" t="s">
        <v>39</v>
      </c>
      <c r="D478" s="8" t="s">
        <v>40</v>
      </c>
      <c r="E478" s="8" t="s">
        <v>163</v>
      </c>
      <c r="F478" s="8" t="s">
        <v>164</v>
      </c>
      <c r="G478" s="8" t="s">
        <v>143</v>
      </c>
      <c r="H478" s="1"/>
      <c r="I478" s="1"/>
      <c r="J478" s="1"/>
      <c r="K478" s="1"/>
    </row>
    <row r="479" spans="1:11" ht="14.1" customHeight="1" x14ac:dyDescent="0.25">
      <c r="A479" s="1"/>
      <c r="B479" s="1"/>
      <c r="C479" s="4" t="s">
        <v>41</v>
      </c>
      <c r="D479" s="8" t="s">
        <v>165</v>
      </c>
      <c r="E479" s="8" t="s">
        <v>166</v>
      </c>
      <c r="F479" s="8" t="s">
        <v>166</v>
      </c>
      <c r="G479" s="8" t="s">
        <v>167</v>
      </c>
      <c r="H479" s="1"/>
      <c r="I479" s="1"/>
      <c r="J479" s="1"/>
      <c r="K479" s="1"/>
    </row>
    <row r="480" spans="1:11" ht="14.1" customHeight="1" x14ac:dyDescent="0.25">
      <c r="A480" s="1"/>
      <c r="B480" s="1"/>
      <c r="C480" s="4" t="s">
        <v>45</v>
      </c>
      <c r="D480" s="8" t="s">
        <v>46</v>
      </c>
      <c r="E480" s="8" t="s">
        <v>145</v>
      </c>
      <c r="F480" s="8" t="s">
        <v>168</v>
      </c>
      <c r="G480" s="8" t="s">
        <v>169</v>
      </c>
      <c r="H480" s="1"/>
      <c r="I480" s="1"/>
      <c r="J480" s="1"/>
      <c r="K480" s="1"/>
    </row>
    <row r="481" spans="1:11" ht="14.1" customHeight="1" x14ac:dyDescent="0.25">
      <c r="A481" s="1"/>
      <c r="B481" s="1"/>
      <c r="C481" s="4" t="s">
        <v>50</v>
      </c>
      <c r="D481" s="8" t="s">
        <v>40</v>
      </c>
      <c r="E481" s="8" t="s">
        <v>40</v>
      </c>
      <c r="F481" s="8" t="s">
        <v>170</v>
      </c>
      <c r="G481" s="8" t="s">
        <v>171</v>
      </c>
      <c r="H481" s="1"/>
      <c r="I481" s="1"/>
      <c r="J481" s="1"/>
      <c r="K481" s="1"/>
    </row>
    <row r="482" spans="1:11" ht="14.1" customHeight="1" x14ac:dyDescent="0.25">
      <c r="A482" s="1"/>
      <c r="B482" s="1"/>
      <c r="C482" s="4" t="s">
        <v>52</v>
      </c>
      <c r="D482" s="8" t="s">
        <v>40</v>
      </c>
      <c r="E482" s="8" t="s">
        <v>172</v>
      </c>
      <c r="F482" s="8" t="s">
        <v>46</v>
      </c>
      <c r="G482" s="8" t="s">
        <v>173</v>
      </c>
      <c r="H482" s="1"/>
      <c r="I482" s="1"/>
      <c r="J482" s="1"/>
      <c r="K482" s="1"/>
    </row>
    <row r="483" spans="1:11" ht="14.1" customHeight="1" x14ac:dyDescent="0.25">
      <c r="A483" s="1"/>
      <c r="B483" s="1"/>
      <c r="C483" s="4" t="s">
        <v>55</v>
      </c>
      <c r="D483" s="8" t="s">
        <v>40</v>
      </c>
      <c r="E483" s="8" t="s">
        <v>40</v>
      </c>
      <c r="F483" s="8" t="s">
        <v>174</v>
      </c>
      <c r="G483" s="8" t="s">
        <v>175</v>
      </c>
      <c r="H483" s="1"/>
      <c r="I483" s="1"/>
      <c r="J483" s="1"/>
      <c r="K483" s="1"/>
    </row>
    <row r="484" spans="1:11" ht="14.1" customHeight="1" x14ac:dyDescent="0.25">
      <c r="A484" s="1"/>
      <c r="B484" s="1"/>
      <c r="C484" s="1351" t="s">
        <v>58</v>
      </c>
      <c r="D484" s="1352"/>
      <c r="E484" s="1352"/>
      <c r="F484" s="1352"/>
      <c r="G484" s="1352"/>
      <c r="H484" s="1"/>
      <c r="I484" s="1"/>
      <c r="J484" s="1"/>
      <c r="K484" s="1"/>
    </row>
    <row r="485" spans="1:11" ht="14.1" customHeight="1" x14ac:dyDescent="0.25">
      <c r="A485" s="1"/>
      <c r="B485" s="1"/>
      <c r="C485" s="12"/>
      <c r="D485" s="13">
        <v>2025</v>
      </c>
      <c r="E485" s="13">
        <v>2026</v>
      </c>
      <c r="F485" s="13">
        <v>2027</v>
      </c>
      <c r="G485" s="13">
        <v>2028</v>
      </c>
      <c r="H485" s="1"/>
      <c r="I485" s="1"/>
      <c r="J485" s="1"/>
      <c r="K485" s="1"/>
    </row>
    <row r="486" spans="1:11" ht="14.1" customHeight="1" x14ac:dyDescent="0.25">
      <c r="A486" s="1"/>
      <c r="B486" s="1"/>
      <c r="C486" s="14"/>
      <c r="D486" s="15" t="s">
        <v>17</v>
      </c>
      <c r="E486" s="15" t="s">
        <v>18</v>
      </c>
      <c r="F486" s="15" t="s">
        <v>18</v>
      </c>
      <c r="G486" s="15" t="s">
        <v>18</v>
      </c>
      <c r="H486" s="1"/>
      <c r="I486" s="1"/>
      <c r="J486" s="1"/>
      <c r="K486" s="1"/>
    </row>
    <row r="487" spans="1:11" ht="14.1" customHeight="1" x14ac:dyDescent="0.25">
      <c r="A487" s="1"/>
      <c r="B487" s="1"/>
      <c r="C487" s="16" t="s">
        <v>59</v>
      </c>
      <c r="D487" s="17">
        <v>0</v>
      </c>
      <c r="E487" s="17">
        <v>0</v>
      </c>
      <c r="F487" s="17">
        <v>0</v>
      </c>
      <c r="G487" s="17">
        <v>0</v>
      </c>
      <c r="H487" s="1"/>
      <c r="I487" s="1"/>
      <c r="J487" s="1"/>
      <c r="K487" s="1"/>
    </row>
    <row r="488" spans="1:11" ht="14.1" customHeight="1" x14ac:dyDescent="0.25">
      <c r="A488" s="1"/>
      <c r="B488" s="1"/>
      <c r="C488" s="16" t="s">
        <v>60</v>
      </c>
      <c r="D488" s="17">
        <v>0</v>
      </c>
      <c r="E488" s="17">
        <v>0</v>
      </c>
      <c r="F488" s="17">
        <v>0</v>
      </c>
      <c r="G488" s="17">
        <v>0</v>
      </c>
      <c r="H488" s="1"/>
      <c r="I488" s="1"/>
      <c r="J488" s="1"/>
      <c r="K488" s="1"/>
    </row>
    <row r="489" spans="1:11" ht="14.1" customHeight="1" x14ac:dyDescent="0.25">
      <c r="A489" s="1"/>
      <c r="B489" s="1"/>
      <c r="C489" s="16" t="s">
        <v>61</v>
      </c>
      <c r="D489" s="17">
        <v>0</v>
      </c>
      <c r="E489" s="17">
        <v>0</v>
      </c>
      <c r="F489" s="17">
        <v>0</v>
      </c>
      <c r="G489" s="17">
        <v>0</v>
      </c>
      <c r="H489" s="1"/>
      <c r="I489" s="1"/>
      <c r="J489" s="1"/>
      <c r="K489" s="1"/>
    </row>
    <row r="490" spans="1:11" ht="14.1" customHeight="1" x14ac:dyDescent="0.25">
      <c r="A490" s="1"/>
      <c r="B490" s="1"/>
      <c r="C490" s="16" t="s">
        <v>62</v>
      </c>
      <c r="D490" s="17">
        <v>0</v>
      </c>
      <c r="E490" s="17">
        <v>0</v>
      </c>
      <c r="F490" s="17">
        <v>0</v>
      </c>
      <c r="G490" s="17">
        <v>0</v>
      </c>
      <c r="H490" s="1"/>
      <c r="I490" s="1"/>
      <c r="J490" s="1"/>
      <c r="K490" s="1"/>
    </row>
    <row r="491" spans="1:11" ht="14.1" customHeight="1" x14ac:dyDescent="0.25">
      <c r="A491" s="1"/>
      <c r="B491" s="1"/>
      <c r="C491" s="16" t="s">
        <v>60</v>
      </c>
      <c r="D491" s="17">
        <v>0</v>
      </c>
      <c r="E491" s="17">
        <v>0</v>
      </c>
      <c r="F491" s="17">
        <v>0</v>
      </c>
      <c r="G491" s="17">
        <v>0</v>
      </c>
      <c r="H491" s="1"/>
      <c r="I491" s="1"/>
      <c r="J491" s="1"/>
      <c r="K491" s="1"/>
    </row>
    <row r="492" spans="1:11" ht="14.1" customHeight="1" x14ac:dyDescent="0.25">
      <c r="A492" s="1"/>
      <c r="B492" s="1"/>
      <c r="C492" s="16" t="s">
        <v>61</v>
      </c>
      <c r="D492" s="17">
        <v>0</v>
      </c>
      <c r="E492" s="17">
        <v>0</v>
      </c>
      <c r="F492" s="17">
        <v>0</v>
      </c>
      <c r="G492" s="17">
        <v>0</v>
      </c>
      <c r="H492" s="1"/>
      <c r="I492" s="1"/>
      <c r="J492" s="1"/>
      <c r="K492" s="1"/>
    </row>
    <row r="493" spans="1:11" ht="14.1" customHeight="1" x14ac:dyDescent="0.25">
      <c r="A493" s="1"/>
      <c r="B493" s="1"/>
      <c r="C493" s="16" t="s">
        <v>63</v>
      </c>
      <c r="D493" s="17">
        <v>0</v>
      </c>
      <c r="E493" s="17">
        <v>0</v>
      </c>
      <c r="F493" s="17">
        <v>0</v>
      </c>
      <c r="G493" s="17">
        <v>0</v>
      </c>
      <c r="H493" s="1"/>
      <c r="I493" s="1"/>
      <c r="J493" s="1"/>
      <c r="K493" s="1"/>
    </row>
    <row r="494" spans="1:11" ht="14.1" customHeight="1" x14ac:dyDescent="0.25">
      <c r="A494" s="1"/>
      <c r="B494" s="1"/>
      <c r="C494" s="16" t="s">
        <v>60</v>
      </c>
      <c r="D494" s="17">
        <v>0</v>
      </c>
      <c r="E494" s="17">
        <v>0</v>
      </c>
      <c r="F494" s="17">
        <v>0</v>
      </c>
      <c r="G494" s="17">
        <v>0</v>
      </c>
      <c r="H494" s="1"/>
      <c r="I494" s="1"/>
      <c r="J494" s="1"/>
      <c r="K494" s="1"/>
    </row>
    <row r="495" spans="1:11" ht="14.1" customHeight="1" x14ac:dyDescent="0.25">
      <c r="A495" s="1"/>
      <c r="B495" s="1"/>
      <c r="C495" s="16" t="s">
        <v>61</v>
      </c>
      <c r="D495" s="17">
        <v>0</v>
      </c>
      <c r="E495" s="17">
        <v>0</v>
      </c>
      <c r="F495" s="17">
        <v>0</v>
      </c>
      <c r="G495" s="17">
        <v>0</v>
      </c>
      <c r="H495" s="1"/>
      <c r="I495" s="1"/>
      <c r="J495" s="1"/>
      <c r="K495" s="1"/>
    </row>
    <row r="496" spans="1:11" ht="14.1" customHeight="1" x14ac:dyDescent="0.25">
      <c r="A496" s="1"/>
      <c r="B496" s="1"/>
      <c r="C496" s="16" t="s">
        <v>64</v>
      </c>
      <c r="D496" s="17">
        <v>0</v>
      </c>
      <c r="E496" s="17">
        <v>0</v>
      </c>
      <c r="F496" s="17">
        <v>0</v>
      </c>
      <c r="G496" s="17">
        <v>0</v>
      </c>
      <c r="H496" s="1"/>
      <c r="I496" s="1"/>
      <c r="J496" s="1"/>
      <c r="K496" s="1"/>
    </row>
    <row r="497" spans="1:11" ht="14.1" customHeight="1" x14ac:dyDescent="0.25">
      <c r="A497" s="1"/>
      <c r="B497" s="1"/>
      <c r="C497" s="16" t="s">
        <v>60</v>
      </c>
      <c r="D497" s="17">
        <v>0</v>
      </c>
      <c r="E497" s="17">
        <v>0</v>
      </c>
      <c r="F497" s="17">
        <v>0</v>
      </c>
      <c r="G497" s="17">
        <v>0</v>
      </c>
      <c r="H497" s="1"/>
      <c r="I497" s="1"/>
      <c r="J497" s="1"/>
      <c r="K497" s="1"/>
    </row>
    <row r="498" spans="1:11" ht="14.1" customHeight="1" x14ac:dyDescent="0.25">
      <c r="A498" s="1"/>
      <c r="B498" s="1"/>
      <c r="C498" s="16" t="s">
        <v>61</v>
      </c>
      <c r="D498" s="17">
        <v>0</v>
      </c>
      <c r="E498" s="17">
        <v>0</v>
      </c>
      <c r="F498" s="17">
        <v>0</v>
      </c>
      <c r="G498" s="17">
        <v>0</v>
      </c>
      <c r="H498" s="1"/>
      <c r="I498" s="1"/>
      <c r="J498" s="1"/>
      <c r="K498" s="1"/>
    </row>
    <row r="499" spans="1:11" ht="14.1" customHeight="1" x14ac:dyDescent="0.25">
      <c r="A499" s="1"/>
      <c r="B499" s="1"/>
      <c r="C499" s="16" t="s">
        <v>65</v>
      </c>
      <c r="D499" s="17">
        <v>0</v>
      </c>
      <c r="E499" s="17">
        <v>0</v>
      </c>
      <c r="F499" s="17">
        <v>0</v>
      </c>
      <c r="G499" s="17">
        <v>0</v>
      </c>
      <c r="H499" s="1"/>
      <c r="I499" s="1"/>
      <c r="J499" s="1"/>
      <c r="K499" s="1"/>
    </row>
    <row r="500" spans="1:11" ht="14.1" customHeight="1" x14ac:dyDescent="0.25">
      <c r="A500" s="1"/>
      <c r="B500" s="1"/>
      <c r="C500" s="16" t="s">
        <v>60</v>
      </c>
      <c r="D500" s="17">
        <v>0</v>
      </c>
      <c r="E500" s="17">
        <v>0</v>
      </c>
      <c r="F500" s="17">
        <v>0</v>
      </c>
      <c r="G500" s="17">
        <v>0</v>
      </c>
      <c r="H500" s="1"/>
      <c r="I500" s="1"/>
      <c r="J500" s="1"/>
      <c r="K500" s="1"/>
    </row>
    <row r="501" spans="1:11" ht="14.1" customHeight="1" x14ac:dyDescent="0.25">
      <c r="A501" s="1"/>
      <c r="B501" s="1"/>
      <c r="C501" s="16" t="s">
        <v>61</v>
      </c>
      <c r="D501" s="17">
        <v>0</v>
      </c>
      <c r="E501" s="17">
        <v>0</v>
      </c>
      <c r="F501" s="17">
        <v>0</v>
      </c>
      <c r="G501" s="17">
        <v>0</v>
      </c>
      <c r="H501" s="1"/>
      <c r="I501" s="1"/>
      <c r="J501" s="1"/>
      <c r="K501" s="1"/>
    </row>
    <row r="502" spans="1:11" ht="14.1" customHeight="1" x14ac:dyDescent="0.25">
      <c r="A502" s="1"/>
      <c r="B502" s="1"/>
      <c r="C502" s="16" t="s">
        <v>66</v>
      </c>
      <c r="D502" s="17">
        <v>0</v>
      </c>
      <c r="E502" s="17">
        <v>0</v>
      </c>
      <c r="F502" s="17">
        <v>0</v>
      </c>
      <c r="G502" s="17">
        <v>0</v>
      </c>
      <c r="H502" s="1"/>
      <c r="I502" s="1"/>
      <c r="J502" s="1"/>
      <c r="K502" s="1"/>
    </row>
    <row r="503" spans="1:11" ht="14.1" customHeight="1" x14ac:dyDescent="0.25">
      <c r="A503" s="1"/>
      <c r="B503" s="1"/>
      <c r="C503" s="16" t="s">
        <v>60</v>
      </c>
      <c r="D503" s="17">
        <v>0</v>
      </c>
      <c r="E503" s="17">
        <v>0</v>
      </c>
      <c r="F503" s="17">
        <v>0</v>
      </c>
      <c r="G503" s="17">
        <v>0</v>
      </c>
      <c r="H503" s="1"/>
      <c r="I503" s="1"/>
      <c r="J503" s="1"/>
      <c r="K503" s="1"/>
    </row>
    <row r="504" spans="1:11" ht="14.1" customHeight="1" x14ac:dyDescent="0.25">
      <c r="A504" s="1"/>
      <c r="B504" s="1"/>
      <c r="C504" s="16" t="s">
        <v>61</v>
      </c>
      <c r="D504" s="17">
        <v>0</v>
      </c>
      <c r="E504" s="17">
        <v>0</v>
      </c>
      <c r="F504" s="17">
        <v>0</v>
      </c>
      <c r="G504" s="17">
        <v>0</v>
      </c>
      <c r="H504" s="1"/>
      <c r="I504" s="1"/>
      <c r="J504" s="1"/>
      <c r="K504" s="1"/>
    </row>
    <row r="505" spans="1:11" ht="14.1" customHeight="1" x14ac:dyDescent="0.25">
      <c r="A505" s="1"/>
      <c r="B505" s="1"/>
      <c r="C505" s="16" t="s">
        <v>67</v>
      </c>
      <c r="D505" s="17">
        <v>0</v>
      </c>
      <c r="E505" s="17">
        <v>0</v>
      </c>
      <c r="F505" s="17">
        <v>0</v>
      </c>
      <c r="G505" s="17">
        <v>0</v>
      </c>
      <c r="H505" s="1"/>
      <c r="I505" s="1"/>
      <c r="J505" s="1"/>
      <c r="K505" s="1"/>
    </row>
    <row r="506" spans="1:11" ht="14.1" customHeight="1" x14ac:dyDescent="0.25">
      <c r="A506" s="1"/>
      <c r="B506" s="1"/>
      <c r="C506" s="16" t="s">
        <v>60</v>
      </c>
      <c r="D506" s="17">
        <v>0</v>
      </c>
      <c r="E506" s="17">
        <v>0</v>
      </c>
      <c r="F506" s="17">
        <v>0</v>
      </c>
      <c r="G506" s="17">
        <v>0</v>
      </c>
      <c r="H506" s="1"/>
      <c r="I506" s="1"/>
      <c r="J506" s="1"/>
      <c r="K506" s="1"/>
    </row>
    <row r="507" spans="1:11" ht="14.1" customHeight="1" x14ac:dyDescent="0.25">
      <c r="A507" s="1"/>
      <c r="B507" s="1"/>
      <c r="C507" s="16" t="s">
        <v>61</v>
      </c>
      <c r="D507" s="17">
        <v>0</v>
      </c>
      <c r="E507" s="17">
        <v>0</v>
      </c>
      <c r="F507" s="17">
        <v>0</v>
      </c>
      <c r="G507" s="17">
        <v>0</v>
      </c>
      <c r="H507" s="1"/>
      <c r="I507" s="1"/>
      <c r="J507" s="1"/>
      <c r="K507" s="1"/>
    </row>
    <row r="508" spans="1:11" ht="14.1" customHeight="1" x14ac:dyDescent="0.25">
      <c r="A508" s="1"/>
      <c r="B508" s="1"/>
      <c r="C508" s="16" t="s">
        <v>68</v>
      </c>
      <c r="D508" s="17">
        <v>0</v>
      </c>
      <c r="E508" s="17">
        <v>5000000</v>
      </c>
      <c r="F508" s="17">
        <v>5000000</v>
      </c>
      <c r="G508" s="17">
        <v>22000000</v>
      </c>
      <c r="H508" s="1"/>
      <c r="I508" s="1"/>
      <c r="J508" s="1"/>
      <c r="K508" s="1"/>
    </row>
    <row r="509" spans="1:11" ht="14.1" customHeight="1" x14ac:dyDescent="0.25">
      <c r="A509" s="1"/>
      <c r="B509" s="1"/>
      <c r="C509" s="16" t="s">
        <v>60</v>
      </c>
      <c r="D509" s="17">
        <v>0</v>
      </c>
      <c r="E509" s="17">
        <v>5000000</v>
      </c>
      <c r="F509" s="17">
        <v>5000000</v>
      </c>
      <c r="G509" s="17">
        <v>22000000</v>
      </c>
      <c r="H509" s="1"/>
      <c r="I509" s="1"/>
      <c r="J509" s="1"/>
      <c r="K509" s="1"/>
    </row>
    <row r="510" spans="1:11" ht="14.1" customHeight="1" x14ac:dyDescent="0.25">
      <c r="A510" s="1"/>
      <c r="B510" s="1"/>
      <c r="C510" s="16" t="s">
        <v>69</v>
      </c>
      <c r="D510" s="17">
        <v>0</v>
      </c>
      <c r="E510" s="17">
        <v>0</v>
      </c>
      <c r="F510" s="17">
        <v>0</v>
      </c>
      <c r="G510" s="17">
        <v>0</v>
      </c>
      <c r="H510" s="1"/>
      <c r="I510" s="1"/>
      <c r="J510" s="1"/>
      <c r="K510" s="1"/>
    </row>
    <row r="511" spans="1:11" ht="14.1" customHeight="1" x14ac:dyDescent="0.25">
      <c r="A511" s="1"/>
      <c r="B511" s="1"/>
      <c r="C511" s="16" t="s">
        <v>70</v>
      </c>
      <c r="D511" s="17">
        <v>0</v>
      </c>
      <c r="E511" s="17">
        <v>0</v>
      </c>
      <c r="F511" s="17">
        <v>0</v>
      </c>
      <c r="G511" s="17">
        <v>0</v>
      </c>
      <c r="H511" s="1"/>
      <c r="I511" s="1"/>
      <c r="J511" s="1"/>
      <c r="K511" s="1"/>
    </row>
    <row r="512" spans="1:11" ht="14.1" customHeight="1" x14ac:dyDescent="0.25">
      <c r="A512" s="1"/>
      <c r="B512" s="1"/>
      <c r="C512" s="16" t="s">
        <v>71</v>
      </c>
      <c r="D512" s="17">
        <v>0</v>
      </c>
      <c r="E512" s="17">
        <v>0</v>
      </c>
      <c r="F512" s="17">
        <v>0</v>
      </c>
      <c r="G512" s="17">
        <v>0</v>
      </c>
      <c r="H512" s="1"/>
      <c r="I512" s="1"/>
      <c r="J512" s="1"/>
      <c r="K512" s="1"/>
    </row>
    <row r="513" spans="1:11" ht="14.1" customHeight="1" x14ac:dyDescent="0.25">
      <c r="A513" s="1"/>
      <c r="B513" s="1"/>
      <c r="C513" s="16" t="s">
        <v>72</v>
      </c>
      <c r="D513" s="17">
        <v>0</v>
      </c>
      <c r="E513" s="17">
        <v>0</v>
      </c>
      <c r="F513" s="17">
        <v>0</v>
      </c>
      <c r="G513" s="17">
        <v>0</v>
      </c>
      <c r="H513" s="1"/>
      <c r="I513" s="1"/>
      <c r="J513" s="1"/>
      <c r="K513" s="1"/>
    </row>
    <row r="514" spans="1:11" ht="14.1" customHeight="1" x14ac:dyDescent="0.25">
      <c r="A514" s="1"/>
      <c r="B514" s="1"/>
      <c r="C514" s="16" t="s">
        <v>73</v>
      </c>
      <c r="D514" s="17">
        <v>0</v>
      </c>
      <c r="E514" s="17">
        <v>0</v>
      </c>
      <c r="F514" s="17">
        <v>0</v>
      </c>
      <c r="G514" s="17">
        <v>0</v>
      </c>
      <c r="H514" s="1"/>
      <c r="I514" s="1"/>
      <c r="J514" s="1"/>
      <c r="K514" s="1"/>
    </row>
    <row r="515" spans="1:11" ht="14.1" customHeight="1" x14ac:dyDescent="0.25">
      <c r="A515" s="1"/>
      <c r="B515" s="1"/>
      <c r="C515" s="16" t="s">
        <v>60</v>
      </c>
      <c r="D515" s="17">
        <v>0</v>
      </c>
      <c r="E515" s="17">
        <v>0</v>
      </c>
      <c r="F515" s="17">
        <v>0</v>
      </c>
      <c r="G515" s="17">
        <v>0</v>
      </c>
      <c r="H515" s="1"/>
      <c r="I515" s="1"/>
      <c r="J515" s="1"/>
      <c r="K515" s="1"/>
    </row>
    <row r="516" spans="1:11" ht="14.1" customHeight="1" x14ac:dyDescent="0.25">
      <c r="A516" s="1"/>
      <c r="B516" s="1"/>
      <c r="C516" s="16" t="s">
        <v>69</v>
      </c>
      <c r="D516" s="17">
        <v>0</v>
      </c>
      <c r="E516" s="17">
        <v>0</v>
      </c>
      <c r="F516" s="17">
        <v>0</v>
      </c>
      <c r="G516" s="17">
        <v>0</v>
      </c>
      <c r="H516" s="1"/>
      <c r="I516" s="1"/>
      <c r="J516" s="1"/>
      <c r="K516" s="1"/>
    </row>
    <row r="517" spans="1:11" ht="14.1" customHeight="1" x14ac:dyDescent="0.25">
      <c r="A517" s="1"/>
      <c r="B517" s="1"/>
      <c r="C517" s="16" t="s">
        <v>70</v>
      </c>
      <c r="D517" s="17">
        <v>0</v>
      </c>
      <c r="E517" s="17">
        <v>0</v>
      </c>
      <c r="F517" s="17">
        <v>0</v>
      </c>
      <c r="G517" s="17">
        <v>0</v>
      </c>
      <c r="H517" s="1"/>
      <c r="I517" s="1"/>
      <c r="J517" s="1"/>
      <c r="K517" s="1"/>
    </row>
    <row r="518" spans="1:11" ht="14.1" customHeight="1" x14ac:dyDescent="0.25">
      <c r="A518" s="1"/>
      <c r="B518" s="1"/>
      <c r="C518" s="16" t="s">
        <v>71</v>
      </c>
      <c r="D518" s="17">
        <v>0</v>
      </c>
      <c r="E518" s="17">
        <v>0</v>
      </c>
      <c r="F518" s="17">
        <v>0</v>
      </c>
      <c r="G518" s="17">
        <v>0</v>
      </c>
      <c r="H518" s="1"/>
      <c r="I518" s="1"/>
      <c r="J518" s="1"/>
      <c r="K518" s="1"/>
    </row>
    <row r="519" spans="1:11" ht="14.1" customHeight="1" x14ac:dyDescent="0.25">
      <c r="A519" s="1"/>
      <c r="B519" s="1"/>
      <c r="C519" s="16" t="s">
        <v>72</v>
      </c>
      <c r="D519" s="17">
        <v>0</v>
      </c>
      <c r="E519" s="17">
        <v>0</v>
      </c>
      <c r="F519" s="17">
        <v>0</v>
      </c>
      <c r="G519" s="17">
        <v>0</v>
      </c>
      <c r="H519" s="1"/>
      <c r="I519" s="1"/>
      <c r="J519" s="1"/>
      <c r="K519" s="1"/>
    </row>
    <row r="520" spans="1:11" ht="14.1" customHeight="1" x14ac:dyDescent="0.25">
      <c r="A520" s="1"/>
      <c r="B520" s="1"/>
      <c r="C520" s="16" t="s">
        <v>74</v>
      </c>
      <c r="D520" s="17">
        <v>0</v>
      </c>
      <c r="E520" s="17">
        <v>0</v>
      </c>
      <c r="F520" s="17">
        <v>0</v>
      </c>
      <c r="G520" s="17">
        <v>0</v>
      </c>
      <c r="H520" s="1"/>
      <c r="I520" s="1"/>
      <c r="J520" s="1"/>
      <c r="K520" s="1"/>
    </row>
    <row r="521" spans="1:11" ht="14.1" customHeight="1" x14ac:dyDescent="0.25">
      <c r="A521" s="1"/>
      <c r="B521" s="1"/>
      <c r="C521" s="16" t="s">
        <v>60</v>
      </c>
      <c r="D521" s="17">
        <v>0</v>
      </c>
      <c r="E521" s="17">
        <v>0</v>
      </c>
      <c r="F521" s="17">
        <v>0</v>
      </c>
      <c r="G521" s="17">
        <v>0</v>
      </c>
      <c r="H521" s="1"/>
      <c r="I521" s="1"/>
      <c r="J521" s="1"/>
      <c r="K521" s="1"/>
    </row>
    <row r="522" spans="1:11" ht="14.1" customHeight="1" x14ac:dyDescent="0.25">
      <c r="A522" s="1"/>
      <c r="B522" s="1"/>
      <c r="C522" s="16" t="s">
        <v>69</v>
      </c>
      <c r="D522" s="17">
        <v>0</v>
      </c>
      <c r="E522" s="17">
        <v>0</v>
      </c>
      <c r="F522" s="17">
        <v>0</v>
      </c>
      <c r="G522" s="17">
        <v>0</v>
      </c>
      <c r="H522" s="1"/>
      <c r="I522" s="1"/>
      <c r="J522" s="1"/>
      <c r="K522" s="1"/>
    </row>
    <row r="523" spans="1:11" ht="14.1" customHeight="1" x14ac:dyDescent="0.25">
      <c r="A523" s="1"/>
      <c r="B523" s="1"/>
      <c r="C523" s="16" t="s">
        <v>70</v>
      </c>
      <c r="D523" s="17">
        <v>0</v>
      </c>
      <c r="E523" s="17">
        <v>0</v>
      </c>
      <c r="F523" s="17">
        <v>0</v>
      </c>
      <c r="G523" s="17">
        <v>0</v>
      </c>
      <c r="H523" s="1"/>
      <c r="I523" s="1"/>
      <c r="J523" s="1"/>
      <c r="K523" s="1"/>
    </row>
    <row r="524" spans="1:11" ht="14.1" customHeight="1" x14ac:dyDescent="0.25">
      <c r="A524" s="1"/>
      <c r="B524" s="1"/>
      <c r="C524" s="16" t="s">
        <v>71</v>
      </c>
      <c r="D524" s="17">
        <v>0</v>
      </c>
      <c r="E524" s="17">
        <v>0</v>
      </c>
      <c r="F524" s="17">
        <v>0</v>
      </c>
      <c r="G524" s="17">
        <v>0</v>
      </c>
      <c r="H524" s="1"/>
      <c r="I524" s="1"/>
      <c r="J524" s="1"/>
      <c r="K524" s="1"/>
    </row>
    <row r="525" spans="1:11" ht="14.1" customHeight="1" x14ac:dyDescent="0.25">
      <c r="A525" s="1"/>
      <c r="B525" s="1"/>
      <c r="C525" s="16" t="s">
        <v>72</v>
      </c>
      <c r="D525" s="17">
        <v>0</v>
      </c>
      <c r="E525" s="17">
        <v>0</v>
      </c>
      <c r="F525" s="17">
        <v>0</v>
      </c>
      <c r="G525" s="17">
        <v>0</v>
      </c>
      <c r="H525" s="1"/>
      <c r="I525" s="1"/>
      <c r="J525" s="1"/>
      <c r="K525" s="1"/>
    </row>
    <row r="526" spans="1:11" ht="14.1" customHeight="1" x14ac:dyDescent="0.25">
      <c r="A526" s="1"/>
      <c r="B526" s="1"/>
      <c r="C526" s="16" t="s">
        <v>75</v>
      </c>
      <c r="D526" s="17">
        <v>0</v>
      </c>
      <c r="E526" s="17">
        <v>0</v>
      </c>
      <c r="F526" s="17">
        <v>0</v>
      </c>
      <c r="G526" s="17">
        <v>0</v>
      </c>
      <c r="H526" s="1"/>
      <c r="I526" s="1"/>
      <c r="J526" s="1"/>
      <c r="K526" s="1"/>
    </row>
    <row r="527" spans="1:11" ht="14.1" customHeight="1" x14ac:dyDescent="0.25">
      <c r="A527" s="1"/>
      <c r="B527" s="1"/>
      <c r="C527" s="16" t="s">
        <v>76</v>
      </c>
      <c r="D527" s="17">
        <v>0</v>
      </c>
      <c r="E527" s="17">
        <v>0</v>
      </c>
      <c r="F527" s="17">
        <v>0</v>
      </c>
      <c r="G527" s="17">
        <v>0</v>
      </c>
      <c r="H527" s="1"/>
      <c r="I527" s="1"/>
      <c r="J527" s="1"/>
      <c r="K527" s="1"/>
    </row>
    <row r="528" spans="1:11" ht="14.1" customHeight="1" x14ac:dyDescent="0.25">
      <c r="A528" s="1"/>
      <c r="B528" s="1"/>
      <c r="C528" s="18" t="s">
        <v>77</v>
      </c>
      <c r="D528" s="17">
        <v>0</v>
      </c>
      <c r="E528" s="17">
        <v>5000000</v>
      </c>
      <c r="F528" s="17">
        <v>5000000</v>
      </c>
      <c r="G528" s="17">
        <v>22000000</v>
      </c>
      <c r="H528" s="1"/>
      <c r="I528" s="1"/>
      <c r="J528" s="1"/>
      <c r="K528" s="1"/>
    </row>
    <row r="529" spans="1:11" ht="14.1" customHeight="1" x14ac:dyDescent="0.25">
      <c r="A529" s="1"/>
      <c r="B529" s="1"/>
      <c r="C529" s="9" t="s">
        <v>40</v>
      </c>
      <c r="D529" s="1345" t="s">
        <v>176</v>
      </c>
      <c r="E529" s="1346"/>
      <c r="F529" s="1346"/>
      <c r="G529" s="1346"/>
      <c r="H529" s="1"/>
      <c r="I529" s="1"/>
      <c r="J529" s="1"/>
      <c r="K529" s="1"/>
    </row>
    <row r="530" spans="1:11" ht="14.1" customHeight="1" x14ac:dyDescent="0.25">
      <c r="A530" s="1"/>
      <c r="B530" s="1"/>
      <c r="C530" s="10" t="s">
        <v>33</v>
      </c>
      <c r="D530" s="1347" t="s">
        <v>177</v>
      </c>
      <c r="E530" s="1348"/>
      <c r="F530" s="1348"/>
      <c r="G530" s="1348"/>
      <c r="H530" s="1"/>
      <c r="I530" s="1"/>
      <c r="J530" s="1"/>
      <c r="K530" s="1"/>
    </row>
    <row r="531" spans="1:11" ht="14.1" customHeight="1" x14ac:dyDescent="0.25">
      <c r="A531" s="1"/>
      <c r="B531" s="1"/>
      <c r="C531" s="11" t="s">
        <v>35</v>
      </c>
      <c r="D531" s="1349" t="s">
        <v>40</v>
      </c>
      <c r="E531" s="1350"/>
      <c r="F531" s="1350"/>
      <c r="G531" s="1350"/>
      <c r="H531" s="1"/>
      <c r="I531" s="1"/>
      <c r="J531" s="1"/>
      <c r="K531" s="1"/>
    </row>
    <row r="532" spans="1:11" ht="14.1" customHeight="1" x14ac:dyDescent="0.25">
      <c r="A532" s="1"/>
      <c r="B532" s="1"/>
      <c r="C532" s="11" t="s">
        <v>37</v>
      </c>
      <c r="D532" s="1349" t="s">
        <v>178</v>
      </c>
      <c r="E532" s="1350"/>
      <c r="F532" s="1350"/>
      <c r="G532" s="1350"/>
      <c r="H532" s="1"/>
      <c r="I532" s="1"/>
      <c r="J532" s="1"/>
      <c r="K532" s="1"/>
    </row>
    <row r="533" spans="1:11" ht="15" customHeight="1" x14ac:dyDescent="0.25">
      <c r="A533" s="1"/>
      <c r="B533" s="1"/>
      <c r="C533" s="12"/>
      <c r="D533" s="13">
        <v>2025</v>
      </c>
      <c r="E533" s="13">
        <v>2026</v>
      </c>
      <c r="F533" s="13">
        <v>2027</v>
      </c>
      <c r="G533" s="13">
        <v>2028</v>
      </c>
      <c r="H533" s="1"/>
      <c r="I533" s="1"/>
      <c r="J533" s="1"/>
      <c r="K533" s="1"/>
    </row>
    <row r="534" spans="1:11" ht="15" customHeight="1" x14ac:dyDescent="0.25">
      <c r="A534" s="1"/>
      <c r="B534" s="1"/>
      <c r="C534" s="14"/>
      <c r="D534" s="15" t="s">
        <v>17</v>
      </c>
      <c r="E534" s="15" t="s">
        <v>18</v>
      </c>
      <c r="F534" s="15" t="s">
        <v>18</v>
      </c>
      <c r="G534" s="15" t="s">
        <v>18</v>
      </c>
      <c r="H534" s="1"/>
      <c r="I534" s="1"/>
      <c r="J534" s="1"/>
      <c r="K534" s="1"/>
    </row>
    <row r="535" spans="1:11" ht="14.1" customHeight="1" x14ac:dyDescent="0.25">
      <c r="A535" s="1"/>
      <c r="B535" s="1"/>
      <c r="C535" s="4" t="s">
        <v>39</v>
      </c>
      <c r="D535" s="8" t="s">
        <v>40</v>
      </c>
      <c r="E535" s="8" t="s">
        <v>164</v>
      </c>
      <c r="F535" s="8" t="s">
        <v>151</v>
      </c>
      <c r="G535" s="8" t="s">
        <v>151</v>
      </c>
      <c r="H535" s="1"/>
      <c r="I535" s="1"/>
      <c r="J535" s="1"/>
      <c r="K535" s="1"/>
    </row>
    <row r="536" spans="1:11" ht="14.1" customHeight="1" x14ac:dyDescent="0.25">
      <c r="A536" s="1"/>
      <c r="B536" s="1"/>
      <c r="C536" s="4" t="s">
        <v>41</v>
      </c>
      <c r="D536" s="8" t="s">
        <v>40</v>
      </c>
      <c r="E536" s="8" t="s">
        <v>179</v>
      </c>
      <c r="F536" s="8" t="s">
        <v>108</v>
      </c>
      <c r="G536" s="8" t="s">
        <v>108</v>
      </c>
      <c r="H536" s="1"/>
      <c r="I536" s="1"/>
      <c r="J536" s="1"/>
      <c r="K536" s="1"/>
    </row>
    <row r="537" spans="1:11" ht="14.1" customHeight="1" x14ac:dyDescent="0.25">
      <c r="A537" s="1"/>
      <c r="B537" s="1"/>
      <c r="C537" s="4" t="s">
        <v>45</v>
      </c>
      <c r="D537" s="8" t="s">
        <v>46</v>
      </c>
      <c r="E537" s="8" t="s">
        <v>180</v>
      </c>
      <c r="F537" s="8" t="s">
        <v>108</v>
      </c>
      <c r="G537" s="8" t="s">
        <v>108</v>
      </c>
      <c r="H537" s="1"/>
      <c r="I537" s="1"/>
      <c r="J537" s="1"/>
      <c r="K537" s="1"/>
    </row>
    <row r="538" spans="1:11" ht="14.1" customHeight="1" x14ac:dyDescent="0.25">
      <c r="A538" s="1"/>
      <c r="B538" s="1"/>
      <c r="C538" s="4" t="s">
        <v>50</v>
      </c>
      <c r="D538" s="8" t="s">
        <v>40</v>
      </c>
      <c r="E538" s="8" t="s">
        <v>40</v>
      </c>
      <c r="F538" s="8" t="s">
        <v>181</v>
      </c>
      <c r="G538" s="8" t="s">
        <v>46</v>
      </c>
      <c r="H538" s="1"/>
      <c r="I538" s="1"/>
      <c r="J538" s="1"/>
      <c r="K538" s="1"/>
    </row>
    <row r="539" spans="1:11" ht="14.1" customHeight="1" x14ac:dyDescent="0.25">
      <c r="A539" s="1"/>
      <c r="B539" s="1"/>
      <c r="C539" s="4" t="s">
        <v>52</v>
      </c>
      <c r="D539" s="8" t="s">
        <v>40</v>
      </c>
      <c r="E539" s="8" t="s">
        <v>40</v>
      </c>
      <c r="F539" s="8" t="s">
        <v>182</v>
      </c>
      <c r="G539" s="8" t="s">
        <v>46</v>
      </c>
      <c r="H539" s="1"/>
      <c r="I539" s="1"/>
      <c r="J539" s="1"/>
      <c r="K539" s="1"/>
    </row>
    <row r="540" spans="1:11" ht="14.1" customHeight="1" x14ac:dyDescent="0.25">
      <c r="A540" s="1"/>
      <c r="B540" s="1"/>
      <c r="C540" s="4" t="s">
        <v>55</v>
      </c>
      <c r="D540" s="8" t="s">
        <v>40</v>
      </c>
      <c r="E540" s="8" t="s">
        <v>40</v>
      </c>
      <c r="F540" s="8" t="s">
        <v>183</v>
      </c>
      <c r="G540" s="8" t="s">
        <v>46</v>
      </c>
      <c r="H540" s="1"/>
      <c r="I540" s="1"/>
      <c r="J540" s="1"/>
      <c r="K540" s="1"/>
    </row>
    <row r="541" spans="1:11" ht="14.1" customHeight="1" x14ac:dyDescent="0.25">
      <c r="A541" s="1"/>
      <c r="B541" s="1"/>
      <c r="C541" s="1351" t="s">
        <v>58</v>
      </c>
      <c r="D541" s="1352"/>
      <c r="E541" s="1352"/>
      <c r="F541" s="1352"/>
      <c r="G541" s="1352"/>
      <c r="H541" s="1"/>
      <c r="I541" s="1"/>
      <c r="J541" s="1"/>
      <c r="K541" s="1"/>
    </row>
    <row r="542" spans="1:11" ht="14.1" customHeight="1" x14ac:dyDescent="0.25">
      <c r="A542" s="1"/>
      <c r="B542" s="1"/>
      <c r="C542" s="12"/>
      <c r="D542" s="13">
        <v>2025</v>
      </c>
      <c r="E542" s="13">
        <v>2026</v>
      </c>
      <c r="F542" s="13">
        <v>2027</v>
      </c>
      <c r="G542" s="13">
        <v>2028</v>
      </c>
      <c r="H542" s="1"/>
      <c r="I542" s="1"/>
      <c r="J542" s="1"/>
      <c r="K542" s="1"/>
    </row>
    <row r="543" spans="1:11" ht="14.1" customHeight="1" x14ac:dyDescent="0.25">
      <c r="A543" s="1"/>
      <c r="B543" s="1"/>
      <c r="C543" s="14"/>
      <c r="D543" s="15" t="s">
        <v>17</v>
      </c>
      <c r="E543" s="15" t="s">
        <v>18</v>
      </c>
      <c r="F543" s="15" t="s">
        <v>18</v>
      </c>
      <c r="G543" s="15" t="s">
        <v>18</v>
      </c>
      <c r="H543" s="1"/>
      <c r="I543" s="1"/>
      <c r="J543" s="1"/>
      <c r="K543" s="1"/>
    </row>
    <row r="544" spans="1:11" ht="14.1" customHeight="1" x14ac:dyDescent="0.25">
      <c r="A544" s="1"/>
      <c r="B544" s="1"/>
      <c r="C544" s="16" t="s">
        <v>59</v>
      </c>
      <c r="D544" s="19" t="s">
        <v>40</v>
      </c>
      <c r="E544" s="17">
        <v>0</v>
      </c>
      <c r="F544" s="17">
        <v>0</v>
      </c>
      <c r="G544" s="17">
        <v>0</v>
      </c>
      <c r="H544" s="1"/>
      <c r="I544" s="1"/>
      <c r="J544" s="1"/>
      <c r="K544" s="1"/>
    </row>
    <row r="545" spans="1:11" ht="14.1" customHeight="1" x14ac:dyDescent="0.25">
      <c r="A545" s="1"/>
      <c r="B545" s="1"/>
      <c r="C545" s="16" t="s">
        <v>60</v>
      </c>
      <c r="D545" s="19" t="s">
        <v>40</v>
      </c>
      <c r="E545" s="17">
        <v>0</v>
      </c>
      <c r="F545" s="17">
        <v>0</v>
      </c>
      <c r="G545" s="17">
        <v>0</v>
      </c>
      <c r="H545" s="1"/>
      <c r="I545" s="1"/>
      <c r="J545" s="1"/>
      <c r="K545" s="1"/>
    </row>
    <row r="546" spans="1:11" ht="14.1" customHeight="1" x14ac:dyDescent="0.25">
      <c r="A546" s="1"/>
      <c r="B546" s="1"/>
      <c r="C546" s="16" t="s">
        <v>61</v>
      </c>
      <c r="D546" s="19" t="s">
        <v>40</v>
      </c>
      <c r="E546" s="17">
        <v>0</v>
      </c>
      <c r="F546" s="17">
        <v>0</v>
      </c>
      <c r="G546" s="17">
        <v>0</v>
      </c>
      <c r="H546" s="1"/>
      <c r="I546" s="1"/>
      <c r="J546" s="1"/>
      <c r="K546" s="1"/>
    </row>
    <row r="547" spans="1:11" ht="14.1" customHeight="1" x14ac:dyDescent="0.25">
      <c r="A547" s="1"/>
      <c r="B547" s="1"/>
      <c r="C547" s="16" t="s">
        <v>62</v>
      </c>
      <c r="D547" s="19" t="s">
        <v>40</v>
      </c>
      <c r="E547" s="17">
        <v>0</v>
      </c>
      <c r="F547" s="17">
        <v>0</v>
      </c>
      <c r="G547" s="17">
        <v>0</v>
      </c>
      <c r="H547" s="1"/>
      <c r="I547" s="1"/>
      <c r="J547" s="1"/>
      <c r="K547" s="1"/>
    </row>
    <row r="548" spans="1:11" ht="14.1" customHeight="1" x14ac:dyDescent="0.25">
      <c r="A548" s="1"/>
      <c r="B548" s="1"/>
      <c r="C548" s="16" t="s">
        <v>60</v>
      </c>
      <c r="D548" s="19" t="s">
        <v>40</v>
      </c>
      <c r="E548" s="17">
        <v>0</v>
      </c>
      <c r="F548" s="17">
        <v>0</v>
      </c>
      <c r="G548" s="17">
        <v>0</v>
      </c>
      <c r="H548" s="1"/>
      <c r="I548" s="1"/>
      <c r="J548" s="1"/>
      <c r="K548" s="1"/>
    </row>
    <row r="549" spans="1:11" ht="14.1" customHeight="1" x14ac:dyDescent="0.25">
      <c r="A549" s="1"/>
      <c r="B549" s="1"/>
      <c r="C549" s="16" t="s">
        <v>61</v>
      </c>
      <c r="D549" s="19" t="s">
        <v>40</v>
      </c>
      <c r="E549" s="17">
        <v>0</v>
      </c>
      <c r="F549" s="17">
        <v>0</v>
      </c>
      <c r="G549" s="17">
        <v>0</v>
      </c>
      <c r="H549" s="1"/>
      <c r="I549" s="1"/>
      <c r="J549" s="1"/>
      <c r="K549" s="1"/>
    </row>
    <row r="550" spans="1:11" ht="14.1" customHeight="1" x14ac:dyDescent="0.25">
      <c r="A550" s="1"/>
      <c r="B550" s="1"/>
      <c r="C550" s="16" t="s">
        <v>63</v>
      </c>
      <c r="D550" s="19" t="s">
        <v>40</v>
      </c>
      <c r="E550" s="17">
        <v>0</v>
      </c>
      <c r="F550" s="17">
        <v>0</v>
      </c>
      <c r="G550" s="17">
        <v>0</v>
      </c>
      <c r="H550" s="1"/>
      <c r="I550" s="1"/>
      <c r="J550" s="1"/>
      <c r="K550" s="1"/>
    </row>
    <row r="551" spans="1:11" ht="14.1" customHeight="1" x14ac:dyDescent="0.25">
      <c r="A551" s="1"/>
      <c r="B551" s="1"/>
      <c r="C551" s="16" t="s">
        <v>60</v>
      </c>
      <c r="D551" s="19" t="s">
        <v>40</v>
      </c>
      <c r="E551" s="17">
        <v>0</v>
      </c>
      <c r="F551" s="17">
        <v>0</v>
      </c>
      <c r="G551" s="17">
        <v>0</v>
      </c>
      <c r="H551" s="1"/>
      <c r="I551" s="1"/>
      <c r="J551" s="1"/>
      <c r="K551" s="1"/>
    </row>
    <row r="552" spans="1:11" ht="14.1" customHeight="1" x14ac:dyDescent="0.25">
      <c r="A552" s="1"/>
      <c r="B552" s="1"/>
      <c r="C552" s="16" t="s">
        <v>61</v>
      </c>
      <c r="D552" s="19" t="s">
        <v>40</v>
      </c>
      <c r="E552" s="17">
        <v>0</v>
      </c>
      <c r="F552" s="17">
        <v>0</v>
      </c>
      <c r="G552" s="17">
        <v>0</v>
      </c>
      <c r="H552" s="1"/>
      <c r="I552" s="1"/>
      <c r="J552" s="1"/>
      <c r="K552" s="1"/>
    </row>
    <row r="553" spans="1:11" ht="14.1" customHeight="1" x14ac:dyDescent="0.25">
      <c r="A553" s="1"/>
      <c r="B553" s="1"/>
      <c r="C553" s="16" t="s">
        <v>64</v>
      </c>
      <c r="D553" s="19" t="s">
        <v>40</v>
      </c>
      <c r="E553" s="17">
        <v>0</v>
      </c>
      <c r="F553" s="17">
        <v>0</v>
      </c>
      <c r="G553" s="17">
        <v>0</v>
      </c>
      <c r="H553" s="1"/>
      <c r="I553" s="1"/>
      <c r="J553" s="1"/>
      <c r="K553" s="1"/>
    </row>
    <row r="554" spans="1:11" ht="14.1" customHeight="1" x14ac:dyDescent="0.25">
      <c r="A554" s="1"/>
      <c r="B554" s="1"/>
      <c r="C554" s="16" t="s">
        <v>60</v>
      </c>
      <c r="D554" s="19" t="s">
        <v>40</v>
      </c>
      <c r="E554" s="17">
        <v>0</v>
      </c>
      <c r="F554" s="17">
        <v>0</v>
      </c>
      <c r="G554" s="17">
        <v>0</v>
      </c>
      <c r="H554" s="1"/>
      <c r="I554" s="1"/>
      <c r="J554" s="1"/>
      <c r="K554" s="1"/>
    </row>
    <row r="555" spans="1:11" ht="14.1" customHeight="1" x14ac:dyDescent="0.25">
      <c r="A555" s="1"/>
      <c r="B555" s="1"/>
      <c r="C555" s="16" t="s">
        <v>61</v>
      </c>
      <c r="D555" s="19" t="s">
        <v>40</v>
      </c>
      <c r="E555" s="17">
        <v>0</v>
      </c>
      <c r="F555" s="17">
        <v>0</v>
      </c>
      <c r="G555" s="17">
        <v>0</v>
      </c>
      <c r="H555" s="1"/>
      <c r="I555" s="1"/>
      <c r="J555" s="1"/>
      <c r="K555" s="1"/>
    </row>
    <row r="556" spans="1:11" ht="14.1" customHeight="1" x14ac:dyDescent="0.25">
      <c r="A556" s="1"/>
      <c r="B556" s="1"/>
      <c r="C556" s="16" t="s">
        <v>65</v>
      </c>
      <c r="D556" s="19" t="s">
        <v>40</v>
      </c>
      <c r="E556" s="17">
        <v>0</v>
      </c>
      <c r="F556" s="17">
        <v>0</v>
      </c>
      <c r="G556" s="17">
        <v>0</v>
      </c>
      <c r="H556" s="1"/>
      <c r="I556" s="1"/>
      <c r="J556" s="1"/>
      <c r="K556" s="1"/>
    </row>
    <row r="557" spans="1:11" ht="14.1" customHeight="1" x14ac:dyDescent="0.25">
      <c r="A557" s="1"/>
      <c r="B557" s="1"/>
      <c r="C557" s="16" t="s">
        <v>60</v>
      </c>
      <c r="D557" s="19" t="s">
        <v>40</v>
      </c>
      <c r="E557" s="17">
        <v>0</v>
      </c>
      <c r="F557" s="17">
        <v>0</v>
      </c>
      <c r="G557" s="17">
        <v>0</v>
      </c>
      <c r="H557" s="1"/>
      <c r="I557" s="1"/>
      <c r="J557" s="1"/>
      <c r="K557" s="1"/>
    </row>
    <row r="558" spans="1:11" ht="14.1" customHeight="1" x14ac:dyDescent="0.25">
      <c r="A558" s="1"/>
      <c r="B558" s="1"/>
      <c r="C558" s="16" t="s">
        <v>61</v>
      </c>
      <c r="D558" s="19" t="s">
        <v>40</v>
      </c>
      <c r="E558" s="17">
        <v>0</v>
      </c>
      <c r="F558" s="17">
        <v>0</v>
      </c>
      <c r="G558" s="17">
        <v>0</v>
      </c>
      <c r="H558" s="1"/>
      <c r="I558" s="1"/>
      <c r="J558" s="1"/>
      <c r="K558" s="1"/>
    </row>
    <row r="559" spans="1:11" ht="14.1" customHeight="1" x14ac:dyDescent="0.25">
      <c r="A559" s="1"/>
      <c r="B559" s="1"/>
      <c r="C559" s="16" t="s">
        <v>66</v>
      </c>
      <c r="D559" s="19" t="s">
        <v>40</v>
      </c>
      <c r="E559" s="17">
        <v>0</v>
      </c>
      <c r="F559" s="17">
        <v>0</v>
      </c>
      <c r="G559" s="17">
        <v>0</v>
      </c>
      <c r="H559" s="1"/>
      <c r="I559" s="1"/>
      <c r="J559" s="1"/>
      <c r="K559" s="1"/>
    </row>
    <row r="560" spans="1:11" ht="14.1" customHeight="1" x14ac:dyDescent="0.25">
      <c r="A560" s="1"/>
      <c r="B560" s="1"/>
      <c r="C560" s="16" t="s">
        <v>60</v>
      </c>
      <c r="D560" s="19" t="s">
        <v>40</v>
      </c>
      <c r="E560" s="17">
        <v>0</v>
      </c>
      <c r="F560" s="17">
        <v>0</v>
      </c>
      <c r="G560" s="17">
        <v>0</v>
      </c>
      <c r="H560" s="1"/>
      <c r="I560" s="1"/>
      <c r="J560" s="1"/>
      <c r="K560" s="1"/>
    </row>
    <row r="561" spans="1:11" ht="14.1" customHeight="1" x14ac:dyDescent="0.25">
      <c r="A561" s="1"/>
      <c r="B561" s="1"/>
      <c r="C561" s="16" t="s">
        <v>61</v>
      </c>
      <c r="D561" s="19" t="s">
        <v>40</v>
      </c>
      <c r="E561" s="17">
        <v>0</v>
      </c>
      <c r="F561" s="17">
        <v>0</v>
      </c>
      <c r="G561" s="17">
        <v>0</v>
      </c>
      <c r="H561" s="1"/>
      <c r="I561" s="1"/>
      <c r="J561" s="1"/>
      <c r="K561" s="1"/>
    </row>
    <row r="562" spans="1:11" ht="14.1" customHeight="1" x14ac:dyDescent="0.25">
      <c r="A562" s="1"/>
      <c r="B562" s="1"/>
      <c r="C562" s="16" t="s">
        <v>67</v>
      </c>
      <c r="D562" s="19" t="s">
        <v>40</v>
      </c>
      <c r="E562" s="17">
        <v>0</v>
      </c>
      <c r="F562" s="17">
        <v>0</v>
      </c>
      <c r="G562" s="17">
        <v>0</v>
      </c>
      <c r="H562" s="1"/>
      <c r="I562" s="1"/>
      <c r="J562" s="1"/>
      <c r="K562" s="1"/>
    </row>
    <row r="563" spans="1:11" ht="14.1" customHeight="1" x14ac:dyDescent="0.25">
      <c r="A563" s="1"/>
      <c r="B563" s="1"/>
      <c r="C563" s="16" t="s">
        <v>60</v>
      </c>
      <c r="D563" s="19" t="s">
        <v>40</v>
      </c>
      <c r="E563" s="17">
        <v>0</v>
      </c>
      <c r="F563" s="17">
        <v>0</v>
      </c>
      <c r="G563" s="17">
        <v>0</v>
      </c>
      <c r="H563" s="1"/>
      <c r="I563" s="1"/>
      <c r="J563" s="1"/>
      <c r="K563" s="1"/>
    </row>
    <row r="564" spans="1:11" ht="14.1" customHeight="1" x14ac:dyDescent="0.25">
      <c r="A564" s="1"/>
      <c r="B564" s="1"/>
      <c r="C564" s="16" t="s">
        <v>61</v>
      </c>
      <c r="D564" s="19" t="s">
        <v>40</v>
      </c>
      <c r="E564" s="17">
        <v>0</v>
      </c>
      <c r="F564" s="17">
        <v>0</v>
      </c>
      <c r="G564" s="17">
        <v>0</v>
      </c>
      <c r="H564" s="1"/>
      <c r="I564" s="1"/>
      <c r="J564" s="1"/>
      <c r="K564" s="1"/>
    </row>
    <row r="565" spans="1:11" ht="14.1" customHeight="1" x14ac:dyDescent="0.25">
      <c r="A565" s="1"/>
      <c r="B565" s="1"/>
      <c r="C565" s="16" t="s">
        <v>68</v>
      </c>
      <c r="D565" s="19" t="s">
        <v>40</v>
      </c>
      <c r="E565" s="17">
        <v>0</v>
      </c>
      <c r="F565" s="17">
        <v>0</v>
      </c>
      <c r="G565" s="17">
        <v>0</v>
      </c>
      <c r="H565" s="1"/>
      <c r="I565" s="1"/>
      <c r="J565" s="1"/>
      <c r="K565" s="1"/>
    </row>
    <row r="566" spans="1:11" ht="14.1" customHeight="1" x14ac:dyDescent="0.25">
      <c r="A566" s="1"/>
      <c r="B566" s="1"/>
      <c r="C566" s="16" t="s">
        <v>60</v>
      </c>
      <c r="D566" s="19" t="s">
        <v>40</v>
      </c>
      <c r="E566" s="17">
        <v>0</v>
      </c>
      <c r="F566" s="17">
        <v>0</v>
      </c>
      <c r="G566" s="17">
        <v>0</v>
      </c>
      <c r="H566" s="1"/>
      <c r="I566" s="1"/>
      <c r="J566" s="1"/>
      <c r="K566" s="1"/>
    </row>
    <row r="567" spans="1:11" ht="14.1" customHeight="1" x14ac:dyDescent="0.25">
      <c r="A567" s="1"/>
      <c r="B567" s="1"/>
      <c r="C567" s="16" t="s">
        <v>69</v>
      </c>
      <c r="D567" s="19" t="s">
        <v>40</v>
      </c>
      <c r="E567" s="17">
        <v>0</v>
      </c>
      <c r="F567" s="17">
        <v>0</v>
      </c>
      <c r="G567" s="17">
        <v>0</v>
      </c>
      <c r="H567" s="1"/>
      <c r="I567" s="1"/>
      <c r="J567" s="1"/>
      <c r="K567" s="1"/>
    </row>
    <row r="568" spans="1:11" ht="14.1" customHeight="1" x14ac:dyDescent="0.25">
      <c r="A568" s="1"/>
      <c r="B568" s="1"/>
      <c r="C568" s="16" t="s">
        <v>70</v>
      </c>
      <c r="D568" s="19" t="s">
        <v>40</v>
      </c>
      <c r="E568" s="17">
        <v>0</v>
      </c>
      <c r="F568" s="17">
        <v>0</v>
      </c>
      <c r="G568" s="17">
        <v>0</v>
      </c>
      <c r="H568" s="1"/>
      <c r="I568" s="1"/>
      <c r="J568" s="1"/>
      <c r="K568" s="1"/>
    </row>
    <row r="569" spans="1:11" ht="14.1" customHeight="1" x14ac:dyDescent="0.25">
      <c r="A569" s="1"/>
      <c r="B569" s="1"/>
      <c r="C569" s="16" t="s">
        <v>71</v>
      </c>
      <c r="D569" s="19" t="s">
        <v>40</v>
      </c>
      <c r="E569" s="17">
        <v>0</v>
      </c>
      <c r="F569" s="17">
        <v>0</v>
      </c>
      <c r="G569" s="17">
        <v>0</v>
      </c>
      <c r="H569" s="1"/>
      <c r="I569" s="1"/>
      <c r="J569" s="1"/>
      <c r="K569" s="1"/>
    </row>
    <row r="570" spans="1:11" ht="14.1" customHeight="1" x14ac:dyDescent="0.25">
      <c r="A570" s="1"/>
      <c r="B570" s="1"/>
      <c r="C570" s="16" t="s">
        <v>72</v>
      </c>
      <c r="D570" s="19" t="s">
        <v>40</v>
      </c>
      <c r="E570" s="17">
        <v>0</v>
      </c>
      <c r="F570" s="17">
        <v>0</v>
      </c>
      <c r="G570" s="17">
        <v>0</v>
      </c>
      <c r="H570" s="1"/>
      <c r="I570" s="1"/>
      <c r="J570" s="1"/>
      <c r="K570" s="1"/>
    </row>
    <row r="571" spans="1:11" ht="14.1" customHeight="1" x14ac:dyDescent="0.25">
      <c r="A571" s="1"/>
      <c r="B571" s="1"/>
      <c r="C571" s="16" t="s">
        <v>73</v>
      </c>
      <c r="D571" s="19" t="s">
        <v>40</v>
      </c>
      <c r="E571" s="17">
        <v>10030000</v>
      </c>
      <c r="F571" s="17">
        <v>1200000</v>
      </c>
      <c r="G571" s="17">
        <v>1200000</v>
      </c>
      <c r="H571" s="1"/>
      <c r="I571" s="1"/>
      <c r="J571" s="1"/>
      <c r="K571" s="1"/>
    </row>
    <row r="572" spans="1:11" ht="14.1" customHeight="1" x14ac:dyDescent="0.25">
      <c r="A572" s="1"/>
      <c r="B572" s="1"/>
      <c r="C572" s="16" t="s">
        <v>60</v>
      </c>
      <c r="D572" s="19" t="s">
        <v>40</v>
      </c>
      <c r="E572" s="17">
        <v>10030000</v>
      </c>
      <c r="F572" s="17">
        <v>1200000</v>
      </c>
      <c r="G572" s="17">
        <v>1200000</v>
      </c>
      <c r="H572" s="1"/>
      <c r="I572" s="1"/>
      <c r="J572" s="1"/>
      <c r="K572" s="1"/>
    </row>
    <row r="573" spans="1:11" ht="14.1" customHeight="1" x14ac:dyDescent="0.25">
      <c r="A573" s="1"/>
      <c r="B573" s="1"/>
      <c r="C573" s="16" t="s">
        <v>69</v>
      </c>
      <c r="D573" s="19" t="s">
        <v>40</v>
      </c>
      <c r="E573" s="17">
        <v>0</v>
      </c>
      <c r="F573" s="17">
        <v>0</v>
      </c>
      <c r="G573" s="17">
        <v>0</v>
      </c>
      <c r="H573" s="1"/>
      <c r="I573" s="1"/>
      <c r="J573" s="1"/>
      <c r="K573" s="1"/>
    </row>
    <row r="574" spans="1:11" ht="14.1" customHeight="1" x14ac:dyDescent="0.25">
      <c r="A574" s="1"/>
      <c r="B574" s="1"/>
      <c r="C574" s="16" t="s">
        <v>70</v>
      </c>
      <c r="D574" s="19" t="s">
        <v>40</v>
      </c>
      <c r="E574" s="17">
        <v>0</v>
      </c>
      <c r="F574" s="17">
        <v>0</v>
      </c>
      <c r="G574" s="17">
        <v>0</v>
      </c>
      <c r="H574" s="1"/>
      <c r="I574" s="1"/>
      <c r="J574" s="1"/>
      <c r="K574" s="1"/>
    </row>
    <row r="575" spans="1:11" ht="14.1" customHeight="1" x14ac:dyDescent="0.25">
      <c r="A575" s="1"/>
      <c r="B575" s="1"/>
      <c r="C575" s="16" t="s">
        <v>71</v>
      </c>
      <c r="D575" s="19" t="s">
        <v>40</v>
      </c>
      <c r="E575" s="17">
        <v>0</v>
      </c>
      <c r="F575" s="17">
        <v>0</v>
      </c>
      <c r="G575" s="17">
        <v>0</v>
      </c>
      <c r="H575" s="1"/>
      <c r="I575" s="1"/>
      <c r="J575" s="1"/>
      <c r="K575" s="1"/>
    </row>
    <row r="576" spans="1:11" ht="14.1" customHeight="1" x14ac:dyDescent="0.25">
      <c r="A576" s="1"/>
      <c r="B576" s="1"/>
      <c r="C576" s="16" t="s">
        <v>72</v>
      </c>
      <c r="D576" s="19" t="s">
        <v>40</v>
      </c>
      <c r="E576" s="17">
        <v>0</v>
      </c>
      <c r="F576" s="17">
        <v>0</v>
      </c>
      <c r="G576" s="17">
        <v>0</v>
      </c>
      <c r="H576" s="1"/>
      <c r="I576" s="1"/>
      <c r="J576" s="1"/>
      <c r="K576" s="1"/>
    </row>
    <row r="577" spans="1:11" ht="14.1" customHeight="1" x14ac:dyDescent="0.25">
      <c r="A577" s="1"/>
      <c r="B577" s="1"/>
      <c r="C577" s="16" t="s">
        <v>74</v>
      </c>
      <c r="D577" s="19" t="s">
        <v>40</v>
      </c>
      <c r="E577" s="17">
        <v>0</v>
      </c>
      <c r="F577" s="17">
        <v>0</v>
      </c>
      <c r="G577" s="17">
        <v>0</v>
      </c>
      <c r="H577" s="1"/>
      <c r="I577" s="1"/>
      <c r="J577" s="1"/>
      <c r="K577" s="1"/>
    </row>
    <row r="578" spans="1:11" ht="14.1" customHeight="1" x14ac:dyDescent="0.25">
      <c r="A578" s="1"/>
      <c r="B578" s="1"/>
      <c r="C578" s="16" t="s">
        <v>60</v>
      </c>
      <c r="D578" s="19" t="s">
        <v>40</v>
      </c>
      <c r="E578" s="17">
        <v>0</v>
      </c>
      <c r="F578" s="17">
        <v>0</v>
      </c>
      <c r="G578" s="17">
        <v>0</v>
      </c>
      <c r="H578" s="1"/>
      <c r="I578" s="1"/>
      <c r="J578" s="1"/>
      <c r="K578" s="1"/>
    </row>
    <row r="579" spans="1:11" ht="14.1" customHeight="1" x14ac:dyDescent="0.25">
      <c r="A579" s="1"/>
      <c r="B579" s="1"/>
      <c r="C579" s="16" t="s">
        <v>69</v>
      </c>
      <c r="D579" s="19" t="s">
        <v>40</v>
      </c>
      <c r="E579" s="17">
        <v>0</v>
      </c>
      <c r="F579" s="17">
        <v>0</v>
      </c>
      <c r="G579" s="17">
        <v>0</v>
      </c>
      <c r="H579" s="1"/>
      <c r="I579" s="1"/>
      <c r="J579" s="1"/>
      <c r="K579" s="1"/>
    </row>
    <row r="580" spans="1:11" ht="14.1" customHeight="1" x14ac:dyDescent="0.25">
      <c r="A580" s="1"/>
      <c r="B580" s="1"/>
      <c r="C580" s="16" t="s">
        <v>70</v>
      </c>
      <c r="D580" s="19" t="s">
        <v>40</v>
      </c>
      <c r="E580" s="17">
        <v>0</v>
      </c>
      <c r="F580" s="17">
        <v>0</v>
      </c>
      <c r="G580" s="17">
        <v>0</v>
      </c>
      <c r="H580" s="1"/>
      <c r="I580" s="1"/>
      <c r="J580" s="1"/>
      <c r="K580" s="1"/>
    </row>
    <row r="581" spans="1:11" ht="14.1" customHeight="1" x14ac:dyDescent="0.25">
      <c r="A581" s="1"/>
      <c r="B581" s="1"/>
      <c r="C581" s="16" t="s">
        <v>71</v>
      </c>
      <c r="D581" s="19" t="s">
        <v>40</v>
      </c>
      <c r="E581" s="17">
        <v>0</v>
      </c>
      <c r="F581" s="17">
        <v>0</v>
      </c>
      <c r="G581" s="17">
        <v>0</v>
      </c>
      <c r="H581" s="1"/>
      <c r="I581" s="1"/>
      <c r="J581" s="1"/>
      <c r="K581" s="1"/>
    </row>
    <row r="582" spans="1:11" ht="14.1" customHeight="1" x14ac:dyDescent="0.25">
      <c r="A582" s="1"/>
      <c r="B582" s="1"/>
      <c r="C582" s="16" t="s">
        <v>72</v>
      </c>
      <c r="D582" s="19" t="s">
        <v>40</v>
      </c>
      <c r="E582" s="17">
        <v>0</v>
      </c>
      <c r="F582" s="17">
        <v>0</v>
      </c>
      <c r="G582" s="17">
        <v>0</v>
      </c>
      <c r="H582" s="1"/>
      <c r="I582" s="1"/>
      <c r="J582" s="1"/>
      <c r="K582" s="1"/>
    </row>
    <row r="583" spans="1:11" ht="14.1" customHeight="1" x14ac:dyDescent="0.25">
      <c r="A583" s="1"/>
      <c r="B583" s="1"/>
      <c r="C583" s="16" t="s">
        <v>75</v>
      </c>
      <c r="D583" s="19" t="s">
        <v>40</v>
      </c>
      <c r="E583" s="17">
        <v>0</v>
      </c>
      <c r="F583" s="17">
        <v>0</v>
      </c>
      <c r="G583" s="17">
        <v>0</v>
      </c>
      <c r="H583" s="1"/>
      <c r="I583" s="1"/>
      <c r="J583" s="1"/>
      <c r="K583" s="1"/>
    </row>
    <row r="584" spans="1:11" ht="14.1" customHeight="1" x14ac:dyDescent="0.25">
      <c r="A584" s="1"/>
      <c r="B584" s="1"/>
      <c r="C584" s="16" t="s">
        <v>76</v>
      </c>
      <c r="D584" s="19" t="s">
        <v>40</v>
      </c>
      <c r="E584" s="17">
        <v>0</v>
      </c>
      <c r="F584" s="17">
        <v>0</v>
      </c>
      <c r="G584" s="17">
        <v>0</v>
      </c>
      <c r="H584" s="1"/>
      <c r="I584" s="1"/>
      <c r="J584" s="1"/>
      <c r="K584" s="1"/>
    </row>
    <row r="585" spans="1:11" ht="14.1" customHeight="1" x14ac:dyDescent="0.25">
      <c r="A585" s="1"/>
      <c r="B585" s="1"/>
      <c r="C585" s="18" t="s">
        <v>77</v>
      </c>
      <c r="D585" s="17">
        <v>0</v>
      </c>
      <c r="E585" s="17">
        <v>10030000</v>
      </c>
      <c r="F585" s="17">
        <v>1200000</v>
      </c>
      <c r="G585" s="17">
        <v>1200000</v>
      </c>
      <c r="H585" s="1"/>
      <c r="I585" s="1"/>
      <c r="J585" s="1"/>
      <c r="K585" s="1"/>
    </row>
    <row r="586" spans="1:11" ht="14.1" customHeight="1" x14ac:dyDescent="0.25">
      <c r="A586" s="1"/>
      <c r="B586" s="1"/>
      <c r="C586" s="10" t="s">
        <v>33</v>
      </c>
      <c r="D586" s="1347" t="s">
        <v>184</v>
      </c>
      <c r="E586" s="1348"/>
      <c r="F586" s="1348"/>
      <c r="G586" s="1348"/>
      <c r="H586" s="1"/>
      <c r="I586" s="1"/>
      <c r="J586" s="1"/>
      <c r="K586" s="1"/>
    </row>
    <row r="587" spans="1:11" ht="14.1" customHeight="1" x14ac:dyDescent="0.25">
      <c r="A587" s="1"/>
      <c r="B587" s="1"/>
      <c r="C587" s="11" t="s">
        <v>35</v>
      </c>
      <c r="D587" s="1349" t="s">
        <v>40</v>
      </c>
      <c r="E587" s="1350"/>
      <c r="F587" s="1350"/>
      <c r="G587" s="1350"/>
      <c r="H587" s="1"/>
      <c r="I587" s="1"/>
      <c r="J587" s="1"/>
      <c r="K587" s="1"/>
    </row>
    <row r="588" spans="1:11" ht="14.1" customHeight="1" x14ac:dyDescent="0.25">
      <c r="A588" s="1"/>
      <c r="B588" s="1"/>
      <c r="C588" s="11" t="s">
        <v>37</v>
      </c>
      <c r="D588" s="1349" t="s">
        <v>178</v>
      </c>
      <c r="E588" s="1350"/>
      <c r="F588" s="1350"/>
      <c r="G588" s="1350"/>
      <c r="H588" s="1"/>
      <c r="I588" s="1"/>
      <c r="J588" s="1"/>
      <c r="K588" s="1"/>
    </row>
    <row r="589" spans="1:11" ht="15" customHeight="1" x14ac:dyDescent="0.25">
      <c r="A589" s="1"/>
      <c r="B589" s="1"/>
      <c r="C589" s="12"/>
      <c r="D589" s="13">
        <v>2025</v>
      </c>
      <c r="E589" s="13">
        <v>2026</v>
      </c>
      <c r="F589" s="13">
        <v>2027</v>
      </c>
      <c r="G589" s="13">
        <v>2028</v>
      </c>
      <c r="H589" s="1"/>
      <c r="I589" s="1"/>
      <c r="J589" s="1"/>
      <c r="K589" s="1"/>
    </row>
    <row r="590" spans="1:11" ht="15" customHeight="1" x14ac:dyDescent="0.25">
      <c r="A590" s="1"/>
      <c r="B590" s="1"/>
      <c r="C590" s="14"/>
      <c r="D590" s="15" t="s">
        <v>17</v>
      </c>
      <c r="E590" s="15" t="s">
        <v>18</v>
      </c>
      <c r="F590" s="15" t="s">
        <v>18</v>
      </c>
      <c r="G590" s="15" t="s">
        <v>18</v>
      </c>
      <c r="H590" s="1"/>
      <c r="I590" s="1"/>
      <c r="J590" s="1"/>
      <c r="K590" s="1"/>
    </row>
    <row r="591" spans="1:11" ht="14.1" customHeight="1" x14ac:dyDescent="0.25">
      <c r="A591" s="1"/>
      <c r="B591" s="1"/>
      <c r="C591" s="4" t="s">
        <v>39</v>
      </c>
      <c r="D591" s="8" t="s">
        <v>40</v>
      </c>
      <c r="E591" s="8" t="s">
        <v>151</v>
      </c>
      <c r="F591" s="8" t="s">
        <v>151</v>
      </c>
      <c r="G591" s="8" t="s">
        <v>46</v>
      </c>
      <c r="H591" s="1"/>
      <c r="I591" s="1"/>
      <c r="J591" s="1"/>
      <c r="K591" s="1"/>
    </row>
    <row r="592" spans="1:11" ht="14.1" customHeight="1" x14ac:dyDescent="0.25">
      <c r="A592" s="1"/>
      <c r="B592" s="1"/>
      <c r="C592" s="4" t="s">
        <v>41</v>
      </c>
      <c r="D592" s="8" t="s">
        <v>40</v>
      </c>
      <c r="E592" s="8" t="s">
        <v>185</v>
      </c>
      <c r="F592" s="8" t="s">
        <v>186</v>
      </c>
      <c r="G592" s="8" t="s">
        <v>46</v>
      </c>
      <c r="H592" s="1"/>
      <c r="I592" s="1"/>
      <c r="J592" s="1"/>
      <c r="K592" s="1"/>
    </row>
    <row r="593" spans="1:11" ht="14.1" customHeight="1" x14ac:dyDescent="0.25">
      <c r="A593" s="1"/>
      <c r="B593" s="1"/>
      <c r="C593" s="4" t="s">
        <v>45</v>
      </c>
      <c r="D593" s="8" t="s">
        <v>46</v>
      </c>
      <c r="E593" s="8" t="s">
        <v>185</v>
      </c>
      <c r="F593" s="8" t="s">
        <v>186</v>
      </c>
      <c r="G593" s="8" t="s">
        <v>46</v>
      </c>
      <c r="H593" s="1"/>
      <c r="I593" s="1"/>
      <c r="J593" s="1"/>
      <c r="K593" s="1"/>
    </row>
    <row r="594" spans="1:11" ht="14.1" customHeight="1" x14ac:dyDescent="0.25">
      <c r="A594" s="1"/>
      <c r="B594" s="1"/>
      <c r="C594" s="4" t="s">
        <v>50</v>
      </c>
      <c r="D594" s="8" t="s">
        <v>40</v>
      </c>
      <c r="E594" s="8" t="s">
        <v>40</v>
      </c>
      <c r="F594" s="8" t="s">
        <v>46</v>
      </c>
      <c r="G594" s="8" t="s">
        <v>137</v>
      </c>
      <c r="H594" s="1"/>
      <c r="I594" s="1"/>
      <c r="J594" s="1"/>
      <c r="K594" s="1"/>
    </row>
    <row r="595" spans="1:11" ht="14.1" customHeight="1" x14ac:dyDescent="0.25">
      <c r="A595" s="1"/>
      <c r="B595" s="1"/>
      <c r="C595" s="4" t="s">
        <v>52</v>
      </c>
      <c r="D595" s="8" t="s">
        <v>40</v>
      </c>
      <c r="E595" s="8" t="s">
        <v>40</v>
      </c>
      <c r="F595" s="8" t="s">
        <v>187</v>
      </c>
      <c r="G595" s="8" t="s">
        <v>137</v>
      </c>
      <c r="H595" s="1"/>
      <c r="I595" s="1"/>
      <c r="J595" s="1"/>
      <c r="K595" s="1"/>
    </row>
    <row r="596" spans="1:11" ht="14.1" customHeight="1" x14ac:dyDescent="0.25">
      <c r="A596" s="1"/>
      <c r="B596" s="1"/>
      <c r="C596" s="4" t="s">
        <v>55</v>
      </c>
      <c r="D596" s="8" t="s">
        <v>40</v>
      </c>
      <c r="E596" s="8" t="s">
        <v>40</v>
      </c>
      <c r="F596" s="8" t="s">
        <v>187</v>
      </c>
      <c r="G596" s="8" t="s">
        <v>137</v>
      </c>
      <c r="H596" s="1"/>
      <c r="I596" s="1"/>
      <c r="J596" s="1"/>
      <c r="K596" s="1"/>
    </row>
    <row r="597" spans="1:11" ht="14.1" customHeight="1" x14ac:dyDescent="0.25">
      <c r="A597" s="1"/>
      <c r="B597" s="1"/>
      <c r="C597" s="1351" t="s">
        <v>58</v>
      </c>
      <c r="D597" s="1352"/>
      <c r="E597" s="1352"/>
      <c r="F597" s="1352"/>
      <c r="G597" s="1352"/>
      <c r="H597" s="1"/>
      <c r="I597" s="1"/>
      <c r="J597" s="1"/>
      <c r="K597" s="1"/>
    </row>
    <row r="598" spans="1:11" ht="14.1" customHeight="1" x14ac:dyDescent="0.25">
      <c r="A598" s="1"/>
      <c r="B598" s="1"/>
      <c r="C598" s="12"/>
      <c r="D598" s="13">
        <v>2025</v>
      </c>
      <c r="E598" s="13">
        <v>2026</v>
      </c>
      <c r="F598" s="13">
        <v>2027</v>
      </c>
      <c r="G598" s="13">
        <v>2028</v>
      </c>
      <c r="H598" s="1"/>
      <c r="I598" s="1"/>
      <c r="J598" s="1"/>
      <c r="K598" s="1"/>
    </row>
    <row r="599" spans="1:11" ht="14.1" customHeight="1" x14ac:dyDescent="0.25">
      <c r="A599" s="1"/>
      <c r="B599" s="1"/>
      <c r="C599" s="14"/>
      <c r="D599" s="15" t="s">
        <v>17</v>
      </c>
      <c r="E599" s="15" t="s">
        <v>18</v>
      </c>
      <c r="F599" s="15" t="s">
        <v>18</v>
      </c>
      <c r="G599" s="15" t="s">
        <v>18</v>
      </c>
      <c r="H599" s="1"/>
      <c r="I599" s="1"/>
      <c r="J599" s="1"/>
      <c r="K599" s="1"/>
    </row>
    <row r="600" spans="1:11" ht="14.1" customHeight="1" x14ac:dyDescent="0.25">
      <c r="A600" s="1"/>
      <c r="B600" s="1"/>
      <c r="C600" s="16" t="s">
        <v>59</v>
      </c>
      <c r="D600" s="19" t="s">
        <v>40</v>
      </c>
      <c r="E600" s="17">
        <v>0</v>
      </c>
      <c r="F600" s="17">
        <v>0</v>
      </c>
      <c r="G600" s="17">
        <v>0</v>
      </c>
      <c r="H600" s="1"/>
      <c r="I600" s="1"/>
      <c r="J600" s="1"/>
      <c r="K600" s="1"/>
    </row>
    <row r="601" spans="1:11" ht="14.1" customHeight="1" x14ac:dyDescent="0.25">
      <c r="A601" s="1"/>
      <c r="B601" s="1"/>
      <c r="C601" s="16" t="s">
        <v>60</v>
      </c>
      <c r="D601" s="19" t="s">
        <v>40</v>
      </c>
      <c r="E601" s="17">
        <v>0</v>
      </c>
      <c r="F601" s="17">
        <v>0</v>
      </c>
      <c r="G601" s="17">
        <v>0</v>
      </c>
      <c r="H601" s="1"/>
      <c r="I601" s="1"/>
      <c r="J601" s="1"/>
      <c r="K601" s="1"/>
    </row>
    <row r="602" spans="1:11" ht="14.1" customHeight="1" x14ac:dyDescent="0.25">
      <c r="A602" s="1"/>
      <c r="B602" s="1"/>
      <c r="C602" s="16" t="s">
        <v>61</v>
      </c>
      <c r="D602" s="19" t="s">
        <v>40</v>
      </c>
      <c r="E602" s="17">
        <v>0</v>
      </c>
      <c r="F602" s="17">
        <v>0</v>
      </c>
      <c r="G602" s="17">
        <v>0</v>
      </c>
      <c r="H602" s="1"/>
      <c r="I602" s="1"/>
      <c r="J602" s="1"/>
      <c r="K602" s="1"/>
    </row>
    <row r="603" spans="1:11" ht="14.1" customHeight="1" x14ac:dyDescent="0.25">
      <c r="A603" s="1"/>
      <c r="B603" s="1"/>
      <c r="C603" s="16" t="s">
        <v>62</v>
      </c>
      <c r="D603" s="19" t="s">
        <v>40</v>
      </c>
      <c r="E603" s="17">
        <v>0</v>
      </c>
      <c r="F603" s="17">
        <v>0</v>
      </c>
      <c r="G603" s="17">
        <v>0</v>
      </c>
      <c r="H603" s="1"/>
      <c r="I603" s="1"/>
      <c r="J603" s="1"/>
      <c r="K603" s="1"/>
    </row>
    <row r="604" spans="1:11" ht="14.1" customHeight="1" x14ac:dyDescent="0.25">
      <c r="A604" s="1"/>
      <c r="B604" s="1"/>
      <c r="C604" s="16" t="s">
        <v>60</v>
      </c>
      <c r="D604" s="19" t="s">
        <v>40</v>
      </c>
      <c r="E604" s="17">
        <v>0</v>
      </c>
      <c r="F604" s="17">
        <v>0</v>
      </c>
      <c r="G604" s="17">
        <v>0</v>
      </c>
      <c r="H604" s="1"/>
      <c r="I604" s="1"/>
      <c r="J604" s="1"/>
      <c r="K604" s="1"/>
    </row>
    <row r="605" spans="1:11" ht="14.1" customHeight="1" x14ac:dyDescent="0.25">
      <c r="A605" s="1"/>
      <c r="B605" s="1"/>
      <c r="C605" s="16" t="s">
        <v>61</v>
      </c>
      <c r="D605" s="19" t="s">
        <v>40</v>
      </c>
      <c r="E605" s="17">
        <v>0</v>
      </c>
      <c r="F605" s="17">
        <v>0</v>
      </c>
      <c r="G605" s="17">
        <v>0</v>
      </c>
      <c r="H605" s="1"/>
      <c r="I605" s="1"/>
      <c r="J605" s="1"/>
      <c r="K605" s="1"/>
    </row>
    <row r="606" spans="1:11" ht="14.1" customHeight="1" x14ac:dyDescent="0.25">
      <c r="A606" s="1"/>
      <c r="B606" s="1"/>
      <c r="C606" s="16" t="s">
        <v>63</v>
      </c>
      <c r="D606" s="19" t="s">
        <v>40</v>
      </c>
      <c r="E606" s="17">
        <v>0</v>
      </c>
      <c r="F606" s="17">
        <v>0</v>
      </c>
      <c r="G606" s="17">
        <v>0</v>
      </c>
      <c r="H606" s="1"/>
      <c r="I606" s="1"/>
      <c r="J606" s="1"/>
      <c r="K606" s="1"/>
    </row>
    <row r="607" spans="1:11" ht="14.1" customHeight="1" x14ac:dyDescent="0.25">
      <c r="A607" s="1"/>
      <c r="B607" s="1"/>
      <c r="C607" s="16" t="s">
        <v>60</v>
      </c>
      <c r="D607" s="19" t="s">
        <v>40</v>
      </c>
      <c r="E607" s="17">
        <v>0</v>
      </c>
      <c r="F607" s="17">
        <v>0</v>
      </c>
      <c r="G607" s="17">
        <v>0</v>
      </c>
      <c r="H607" s="1"/>
      <c r="I607" s="1"/>
      <c r="J607" s="1"/>
      <c r="K607" s="1"/>
    </row>
    <row r="608" spans="1:11" ht="14.1" customHeight="1" x14ac:dyDescent="0.25">
      <c r="A608" s="1"/>
      <c r="B608" s="1"/>
      <c r="C608" s="16" t="s">
        <v>61</v>
      </c>
      <c r="D608" s="19" t="s">
        <v>40</v>
      </c>
      <c r="E608" s="17">
        <v>0</v>
      </c>
      <c r="F608" s="17">
        <v>0</v>
      </c>
      <c r="G608" s="17">
        <v>0</v>
      </c>
      <c r="H608" s="1"/>
      <c r="I608" s="1"/>
      <c r="J608" s="1"/>
      <c r="K608" s="1"/>
    </row>
    <row r="609" spans="1:11" ht="14.1" customHeight="1" x14ac:dyDescent="0.25">
      <c r="A609" s="1"/>
      <c r="B609" s="1"/>
      <c r="C609" s="16" t="s">
        <v>64</v>
      </c>
      <c r="D609" s="19" t="s">
        <v>40</v>
      </c>
      <c r="E609" s="17">
        <v>0</v>
      </c>
      <c r="F609" s="17">
        <v>0</v>
      </c>
      <c r="G609" s="17">
        <v>0</v>
      </c>
      <c r="H609" s="1"/>
      <c r="I609" s="1"/>
      <c r="J609" s="1"/>
      <c r="K609" s="1"/>
    </row>
    <row r="610" spans="1:11" ht="14.1" customHeight="1" x14ac:dyDescent="0.25">
      <c r="A610" s="1"/>
      <c r="B610" s="1"/>
      <c r="C610" s="16" t="s">
        <v>60</v>
      </c>
      <c r="D610" s="19" t="s">
        <v>40</v>
      </c>
      <c r="E610" s="17">
        <v>0</v>
      </c>
      <c r="F610" s="17">
        <v>0</v>
      </c>
      <c r="G610" s="17">
        <v>0</v>
      </c>
      <c r="H610" s="1"/>
      <c r="I610" s="1"/>
      <c r="J610" s="1"/>
      <c r="K610" s="1"/>
    </row>
    <row r="611" spans="1:11" ht="14.1" customHeight="1" x14ac:dyDescent="0.25">
      <c r="A611" s="1"/>
      <c r="B611" s="1"/>
      <c r="C611" s="16" t="s">
        <v>61</v>
      </c>
      <c r="D611" s="19" t="s">
        <v>40</v>
      </c>
      <c r="E611" s="17">
        <v>0</v>
      </c>
      <c r="F611" s="17">
        <v>0</v>
      </c>
      <c r="G611" s="17">
        <v>0</v>
      </c>
      <c r="H611" s="1"/>
      <c r="I611" s="1"/>
      <c r="J611" s="1"/>
      <c r="K611" s="1"/>
    </row>
    <row r="612" spans="1:11" ht="14.1" customHeight="1" x14ac:dyDescent="0.25">
      <c r="A612" s="1"/>
      <c r="B612" s="1"/>
      <c r="C612" s="16" t="s">
        <v>65</v>
      </c>
      <c r="D612" s="19" t="s">
        <v>40</v>
      </c>
      <c r="E612" s="17">
        <v>0</v>
      </c>
      <c r="F612" s="17">
        <v>0</v>
      </c>
      <c r="G612" s="17">
        <v>0</v>
      </c>
      <c r="H612" s="1"/>
      <c r="I612" s="1"/>
      <c r="J612" s="1"/>
      <c r="K612" s="1"/>
    </row>
    <row r="613" spans="1:11" ht="14.1" customHeight="1" x14ac:dyDescent="0.25">
      <c r="A613" s="1"/>
      <c r="B613" s="1"/>
      <c r="C613" s="16" t="s">
        <v>60</v>
      </c>
      <c r="D613" s="19" t="s">
        <v>40</v>
      </c>
      <c r="E613" s="17">
        <v>0</v>
      </c>
      <c r="F613" s="17">
        <v>0</v>
      </c>
      <c r="G613" s="17">
        <v>0</v>
      </c>
      <c r="H613" s="1"/>
      <c r="I613" s="1"/>
      <c r="J613" s="1"/>
      <c r="K613" s="1"/>
    </row>
    <row r="614" spans="1:11" ht="14.1" customHeight="1" x14ac:dyDescent="0.25">
      <c r="A614" s="1"/>
      <c r="B614" s="1"/>
      <c r="C614" s="16" t="s">
        <v>61</v>
      </c>
      <c r="D614" s="19" t="s">
        <v>40</v>
      </c>
      <c r="E614" s="17">
        <v>0</v>
      </c>
      <c r="F614" s="17">
        <v>0</v>
      </c>
      <c r="G614" s="17">
        <v>0</v>
      </c>
      <c r="H614" s="1"/>
      <c r="I614" s="1"/>
      <c r="J614" s="1"/>
      <c r="K614" s="1"/>
    </row>
    <row r="615" spans="1:11" ht="14.1" customHeight="1" x14ac:dyDescent="0.25">
      <c r="A615" s="1"/>
      <c r="B615" s="1"/>
      <c r="C615" s="16" t="s">
        <v>66</v>
      </c>
      <c r="D615" s="19" t="s">
        <v>40</v>
      </c>
      <c r="E615" s="17">
        <v>0</v>
      </c>
      <c r="F615" s="17">
        <v>0</v>
      </c>
      <c r="G615" s="17">
        <v>0</v>
      </c>
      <c r="H615" s="1"/>
      <c r="I615" s="1"/>
      <c r="J615" s="1"/>
      <c r="K615" s="1"/>
    </row>
    <row r="616" spans="1:11" ht="14.1" customHeight="1" x14ac:dyDescent="0.25">
      <c r="A616" s="1"/>
      <c r="B616" s="1"/>
      <c r="C616" s="16" t="s">
        <v>60</v>
      </c>
      <c r="D616" s="19" t="s">
        <v>40</v>
      </c>
      <c r="E616" s="17">
        <v>0</v>
      </c>
      <c r="F616" s="17">
        <v>0</v>
      </c>
      <c r="G616" s="17">
        <v>0</v>
      </c>
      <c r="H616" s="1"/>
      <c r="I616" s="1"/>
      <c r="J616" s="1"/>
      <c r="K616" s="1"/>
    </row>
    <row r="617" spans="1:11" ht="14.1" customHeight="1" x14ac:dyDescent="0.25">
      <c r="A617" s="1"/>
      <c r="B617" s="1"/>
      <c r="C617" s="16" t="s">
        <v>61</v>
      </c>
      <c r="D617" s="19" t="s">
        <v>40</v>
      </c>
      <c r="E617" s="17">
        <v>0</v>
      </c>
      <c r="F617" s="17">
        <v>0</v>
      </c>
      <c r="G617" s="17">
        <v>0</v>
      </c>
      <c r="H617" s="1"/>
      <c r="I617" s="1"/>
      <c r="J617" s="1"/>
      <c r="K617" s="1"/>
    </row>
    <row r="618" spans="1:11" ht="14.1" customHeight="1" x14ac:dyDescent="0.25">
      <c r="A618" s="1"/>
      <c r="B618" s="1"/>
      <c r="C618" s="16" t="s">
        <v>67</v>
      </c>
      <c r="D618" s="19" t="s">
        <v>40</v>
      </c>
      <c r="E618" s="17">
        <v>0</v>
      </c>
      <c r="F618" s="17">
        <v>0</v>
      </c>
      <c r="G618" s="17">
        <v>0</v>
      </c>
      <c r="H618" s="1"/>
      <c r="I618" s="1"/>
      <c r="J618" s="1"/>
      <c r="K618" s="1"/>
    </row>
    <row r="619" spans="1:11" ht="14.1" customHeight="1" x14ac:dyDescent="0.25">
      <c r="A619" s="1"/>
      <c r="B619" s="1"/>
      <c r="C619" s="16" t="s">
        <v>60</v>
      </c>
      <c r="D619" s="19" t="s">
        <v>40</v>
      </c>
      <c r="E619" s="17">
        <v>0</v>
      </c>
      <c r="F619" s="17">
        <v>0</v>
      </c>
      <c r="G619" s="17">
        <v>0</v>
      </c>
      <c r="H619" s="1"/>
      <c r="I619" s="1"/>
      <c r="J619" s="1"/>
      <c r="K619" s="1"/>
    </row>
    <row r="620" spans="1:11" ht="14.1" customHeight="1" x14ac:dyDescent="0.25">
      <c r="A620" s="1"/>
      <c r="B620" s="1"/>
      <c r="C620" s="16" t="s">
        <v>61</v>
      </c>
      <c r="D620" s="19" t="s">
        <v>40</v>
      </c>
      <c r="E620" s="17">
        <v>0</v>
      </c>
      <c r="F620" s="17">
        <v>0</v>
      </c>
      <c r="G620" s="17">
        <v>0</v>
      </c>
      <c r="H620" s="1"/>
      <c r="I620" s="1"/>
      <c r="J620" s="1"/>
      <c r="K620" s="1"/>
    </row>
    <row r="621" spans="1:11" ht="14.1" customHeight="1" x14ac:dyDescent="0.25">
      <c r="A621" s="1"/>
      <c r="B621" s="1"/>
      <c r="C621" s="16" t="s">
        <v>68</v>
      </c>
      <c r="D621" s="19" t="s">
        <v>40</v>
      </c>
      <c r="E621" s="17">
        <v>0</v>
      </c>
      <c r="F621" s="17">
        <v>0</v>
      </c>
      <c r="G621" s="17">
        <v>0</v>
      </c>
      <c r="H621" s="1"/>
      <c r="I621" s="1"/>
      <c r="J621" s="1"/>
      <c r="K621" s="1"/>
    </row>
    <row r="622" spans="1:11" ht="14.1" customHeight="1" x14ac:dyDescent="0.25">
      <c r="A622" s="1"/>
      <c r="B622" s="1"/>
      <c r="C622" s="16" t="s">
        <v>60</v>
      </c>
      <c r="D622" s="19" t="s">
        <v>40</v>
      </c>
      <c r="E622" s="17">
        <v>0</v>
      </c>
      <c r="F622" s="17">
        <v>0</v>
      </c>
      <c r="G622" s="17">
        <v>0</v>
      </c>
      <c r="H622" s="1"/>
      <c r="I622" s="1"/>
      <c r="J622" s="1"/>
      <c r="K622" s="1"/>
    </row>
    <row r="623" spans="1:11" ht="14.1" customHeight="1" x14ac:dyDescent="0.25">
      <c r="A623" s="1"/>
      <c r="B623" s="1"/>
      <c r="C623" s="16" t="s">
        <v>69</v>
      </c>
      <c r="D623" s="19" t="s">
        <v>40</v>
      </c>
      <c r="E623" s="17">
        <v>0</v>
      </c>
      <c r="F623" s="17">
        <v>0</v>
      </c>
      <c r="G623" s="17">
        <v>0</v>
      </c>
      <c r="H623" s="1"/>
      <c r="I623" s="1"/>
      <c r="J623" s="1"/>
      <c r="K623" s="1"/>
    </row>
    <row r="624" spans="1:11" ht="14.1" customHeight="1" x14ac:dyDescent="0.25">
      <c r="A624" s="1"/>
      <c r="B624" s="1"/>
      <c r="C624" s="16" t="s">
        <v>70</v>
      </c>
      <c r="D624" s="19" t="s">
        <v>40</v>
      </c>
      <c r="E624" s="17">
        <v>0</v>
      </c>
      <c r="F624" s="17">
        <v>0</v>
      </c>
      <c r="G624" s="17">
        <v>0</v>
      </c>
      <c r="H624" s="1"/>
      <c r="I624" s="1"/>
      <c r="J624" s="1"/>
      <c r="K624" s="1"/>
    </row>
    <row r="625" spans="1:11" ht="14.1" customHeight="1" x14ac:dyDescent="0.25">
      <c r="A625" s="1"/>
      <c r="B625" s="1"/>
      <c r="C625" s="16" t="s">
        <v>71</v>
      </c>
      <c r="D625" s="19" t="s">
        <v>40</v>
      </c>
      <c r="E625" s="17">
        <v>0</v>
      </c>
      <c r="F625" s="17">
        <v>0</v>
      </c>
      <c r="G625" s="17">
        <v>0</v>
      </c>
      <c r="H625" s="1"/>
      <c r="I625" s="1"/>
      <c r="J625" s="1"/>
      <c r="K625" s="1"/>
    </row>
    <row r="626" spans="1:11" ht="14.1" customHeight="1" x14ac:dyDescent="0.25">
      <c r="A626" s="1"/>
      <c r="B626" s="1"/>
      <c r="C626" s="16" t="s">
        <v>72</v>
      </c>
      <c r="D626" s="19" t="s">
        <v>40</v>
      </c>
      <c r="E626" s="17">
        <v>0</v>
      </c>
      <c r="F626" s="17">
        <v>0</v>
      </c>
      <c r="G626" s="17">
        <v>0</v>
      </c>
      <c r="H626" s="1"/>
      <c r="I626" s="1"/>
      <c r="J626" s="1"/>
      <c r="K626" s="1"/>
    </row>
    <row r="627" spans="1:11" ht="14.1" customHeight="1" x14ac:dyDescent="0.25">
      <c r="A627" s="1"/>
      <c r="B627" s="1"/>
      <c r="C627" s="16" t="s">
        <v>73</v>
      </c>
      <c r="D627" s="19" t="s">
        <v>40</v>
      </c>
      <c r="E627" s="17">
        <v>68103000</v>
      </c>
      <c r="F627" s="17">
        <v>45000000</v>
      </c>
      <c r="G627" s="17">
        <v>0</v>
      </c>
      <c r="H627" s="1"/>
      <c r="I627" s="1"/>
      <c r="J627" s="1"/>
      <c r="K627" s="1"/>
    </row>
    <row r="628" spans="1:11" ht="14.1" customHeight="1" x14ac:dyDescent="0.25">
      <c r="A628" s="1"/>
      <c r="B628" s="1"/>
      <c r="C628" s="16" t="s">
        <v>60</v>
      </c>
      <c r="D628" s="19" t="s">
        <v>40</v>
      </c>
      <c r="E628" s="17">
        <v>68103000</v>
      </c>
      <c r="F628" s="17">
        <v>45000000</v>
      </c>
      <c r="G628" s="17">
        <v>0</v>
      </c>
      <c r="H628" s="1"/>
      <c r="I628" s="1"/>
      <c r="J628" s="1"/>
      <c r="K628" s="1"/>
    </row>
    <row r="629" spans="1:11" ht="14.1" customHeight="1" x14ac:dyDescent="0.25">
      <c r="A629" s="1"/>
      <c r="B629" s="1"/>
      <c r="C629" s="16" t="s">
        <v>69</v>
      </c>
      <c r="D629" s="19" t="s">
        <v>40</v>
      </c>
      <c r="E629" s="17">
        <v>0</v>
      </c>
      <c r="F629" s="17">
        <v>0</v>
      </c>
      <c r="G629" s="17">
        <v>0</v>
      </c>
      <c r="H629" s="1"/>
      <c r="I629" s="1"/>
      <c r="J629" s="1"/>
      <c r="K629" s="1"/>
    </row>
    <row r="630" spans="1:11" ht="14.1" customHeight="1" x14ac:dyDescent="0.25">
      <c r="A630" s="1"/>
      <c r="B630" s="1"/>
      <c r="C630" s="16" t="s">
        <v>70</v>
      </c>
      <c r="D630" s="19" t="s">
        <v>40</v>
      </c>
      <c r="E630" s="17">
        <v>0</v>
      </c>
      <c r="F630" s="17">
        <v>0</v>
      </c>
      <c r="G630" s="17">
        <v>0</v>
      </c>
      <c r="H630" s="1"/>
      <c r="I630" s="1"/>
      <c r="J630" s="1"/>
      <c r="K630" s="1"/>
    </row>
    <row r="631" spans="1:11" ht="14.1" customHeight="1" x14ac:dyDescent="0.25">
      <c r="A631" s="1"/>
      <c r="B631" s="1"/>
      <c r="C631" s="16" t="s">
        <v>71</v>
      </c>
      <c r="D631" s="19" t="s">
        <v>40</v>
      </c>
      <c r="E631" s="17">
        <v>0</v>
      </c>
      <c r="F631" s="17">
        <v>0</v>
      </c>
      <c r="G631" s="17">
        <v>0</v>
      </c>
      <c r="H631" s="1"/>
      <c r="I631" s="1"/>
      <c r="J631" s="1"/>
      <c r="K631" s="1"/>
    </row>
    <row r="632" spans="1:11" ht="14.1" customHeight="1" x14ac:dyDescent="0.25">
      <c r="A632" s="1"/>
      <c r="B632" s="1"/>
      <c r="C632" s="16" t="s">
        <v>72</v>
      </c>
      <c r="D632" s="19" t="s">
        <v>40</v>
      </c>
      <c r="E632" s="17">
        <v>0</v>
      </c>
      <c r="F632" s="17">
        <v>0</v>
      </c>
      <c r="G632" s="17">
        <v>0</v>
      </c>
      <c r="H632" s="1"/>
      <c r="I632" s="1"/>
      <c r="J632" s="1"/>
      <c r="K632" s="1"/>
    </row>
    <row r="633" spans="1:11" ht="14.1" customHeight="1" x14ac:dyDescent="0.25">
      <c r="A633" s="1"/>
      <c r="B633" s="1"/>
      <c r="C633" s="16" t="s">
        <v>74</v>
      </c>
      <c r="D633" s="19" t="s">
        <v>40</v>
      </c>
      <c r="E633" s="17">
        <v>0</v>
      </c>
      <c r="F633" s="17">
        <v>0</v>
      </c>
      <c r="G633" s="17">
        <v>0</v>
      </c>
      <c r="H633" s="1"/>
      <c r="I633" s="1"/>
      <c r="J633" s="1"/>
      <c r="K633" s="1"/>
    </row>
    <row r="634" spans="1:11" ht="14.1" customHeight="1" x14ac:dyDescent="0.25">
      <c r="A634" s="1"/>
      <c r="B634" s="1"/>
      <c r="C634" s="16" t="s">
        <v>60</v>
      </c>
      <c r="D634" s="19" t="s">
        <v>40</v>
      </c>
      <c r="E634" s="17">
        <v>0</v>
      </c>
      <c r="F634" s="17">
        <v>0</v>
      </c>
      <c r="G634" s="17">
        <v>0</v>
      </c>
      <c r="H634" s="1"/>
      <c r="I634" s="1"/>
      <c r="J634" s="1"/>
      <c r="K634" s="1"/>
    </row>
    <row r="635" spans="1:11" ht="14.1" customHeight="1" x14ac:dyDescent="0.25">
      <c r="A635" s="1"/>
      <c r="B635" s="1"/>
      <c r="C635" s="16" t="s">
        <v>69</v>
      </c>
      <c r="D635" s="19" t="s">
        <v>40</v>
      </c>
      <c r="E635" s="17">
        <v>0</v>
      </c>
      <c r="F635" s="17">
        <v>0</v>
      </c>
      <c r="G635" s="17">
        <v>0</v>
      </c>
      <c r="H635" s="1"/>
      <c r="I635" s="1"/>
      <c r="J635" s="1"/>
      <c r="K635" s="1"/>
    </row>
    <row r="636" spans="1:11" ht="14.1" customHeight="1" x14ac:dyDescent="0.25">
      <c r="A636" s="1"/>
      <c r="B636" s="1"/>
      <c r="C636" s="16" t="s">
        <v>70</v>
      </c>
      <c r="D636" s="19" t="s">
        <v>40</v>
      </c>
      <c r="E636" s="17">
        <v>0</v>
      </c>
      <c r="F636" s="17">
        <v>0</v>
      </c>
      <c r="G636" s="17">
        <v>0</v>
      </c>
      <c r="H636" s="1"/>
      <c r="I636" s="1"/>
      <c r="J636" s="1"/>
      <c r="K636" s="1"/>
    </row>
    <row r="637" spans="1:11" ht="14.1" customHeight="1" x14ac:dyDescent="0.25">
      <c r="A637" s="1"/>
      <c r="B637" s="1"/>
      <c r="C637" s="16" t="s">
        <v>71</v>
      </c>
      <c r="D637" s="19" t="s">
        <v>40</v>
      </c>
      <c r="E637" s="17">
        <v>0</v>
      </c>
      <c r="F637" s="17">
        <v>0</v>
      </c>
      <c r="G637" s="17">
        <v>0</v>
      </c>
      <c r="H637" s="1"/>
      <c r="I637" s="1"/>
      <c r="J637" s="1"/>
      <c r="K637" s="1"/>
    </row>
    <row r="638" spans="1:11" ht="14.1" customHeight="1" x14ac:dyDescent="0.25">
      <c r="A638" s="1"/>
      <c r="B638" s="1"/>
      <c r="C638" s="16" t="s">
        <v>72</v>
      </c>
      <c r="D638" s="19" t="s">
        <v>40</v>
      </c>
      <c r="E638" s="17">
        <v>0</v>
      </c>
      <c r="F638" s="17">
        <v>0</v>
      </c>
      <c r="G638" s="17">
        <v>0</v>
      </c>
      <c r="H638" s="1"/>
      <c r="I638" s="1"/>
      <c r="J638" s="1"/>
      <c r="K638" s="1"/>
    </row>
    <row r="639" spans="1:11" ht="14.1" customHeight="1" x14ac:dyDescent="0.25">
      <c r="A639" s="1"/>
      <c r="B639" s="1"/>
      <c r="C639" s="16" t="s">
        <v>75</v>
      </c>
      <c r="D639" s="19" t="s">
        <v>40</v>
      </c>
      <c r="E639" s="17">
        <v>0</v>
      </c>
      <c r="F639" s="17">
        <v>0</v>
      </c>
      <c r="G639" s="17">
        <v>0</v>
      </c>
      <c r="H639" s="1"/>
      <c r="I639" s="1"/>
      <c r="J639" s="1"/>
      <c r="K639" s="1"/>
    </row>
    <row r="640" spans="1:11" ht="14.1" customHeight="1" x14ac:dyDescent="0.25">
      <c r="A640" s="1"/>
      <c r="B640" s="1"/>
      <c r="C640" s="16" t="s">
        <v>76</v>
      </c>
      <c r="D640" s="19" t="s">
        <v>40</v>
      </c>
      <c r="E640" s="17">
        <v>0</v>
      </c>
      <c r="F640" s="17">
        <v>0</v>
      </c>
      <c r="G640" s="17">
        <v>0</v>
      </c>
      <c r="H640" s="1"/>
      <c r="I640" s="1"/>
      <c r="J640" s="1"/>
      <c r="K640" s="1"/>
    </row>
    <row r="641" spans="1:11" ht="14.1" customHeight="1" x14ac:dyDescent="0.25">
      <c r="A641" s="1"/>
      <c r="B641" s="1"/>
      <c r="C641" s="18" t="s">
        <v>77</v>
      </c>
      <c r="D641" s="17">
        <v>0</v>
      </c>
      <c r="E641" s="17">
        <v>68103000</v>
      </c>
      <c r="F641" s="17">
        <v>45000000</v>
      </c>
      <c r="G641" s="17">
        <v>0</v>
      </c>
      <c r="H641" s="1"/>
      <c r="I641" s="1"/>
      <c r="J641" s="1"/>
      <c r="K641" s="1"/>
    </row>
    <row r="642" spans="1:11" ht="15" customHeight="1" x14ac:dyDescent="0.25">
      <c r="A642" s="1"/>
      <c r="B642" s="1"/>
      <c r="C642" s="20" t="s">
        <v>40</v>
      </c>
      <c r="D642" s="21" t="s">
        <v>40</v>
      </c>
      <c r="E642" s="21" t="s">
        <v>40</v>
      </c>
      <c r="F642" s="21" t="s">
        <v>40</v>
      </c>
      <c r="G642" s="21" t="s">
        <v>40</v>
      </c>
      <c r="H642" s="1"/>
      <c r="I642" s="1"/>
      <c r="J642" s="1"/>
      <c r="K642" s="1"/>
    </row>
    <row r="643" spans="1:11" ht="15" customHeight="1" x14ac:dyDescent="0.25">
      <c r="A643" s="1"/>
      <c r="B643" s="1"/>
      <c r="C643" s="3" t="s">
        <v>188</v>
      </c>
      <c r="D643" s="22">
        <v>0</v>
      </c>
      <c r="E643" s="22">
        <v>3322800000</v>
      </c>
      <c r="F643" s="22">
        <v>3324800000</v>
      </c>
      <c r="G643" s="22">
        <v>3324800000</v>
      </c>
      <c r="H643" s="1"/>
      <c r="I643" s="1"/>
      <c r="J643" s="1"/>
      <c r="K643" s="1"/>
    </row>
    <row r="644" spans="1:11" ht="15" customHeight="1" x14ac:dyDescent="0.25">
      <c r="A644" s="1"/>
      <c r="B644" s="1"/>
      <c r="C644" s="4" t="s">
        <v>59</v>
      </c>
      <c r="D644" s="23">
        <v>0</v>
      </c>
      <c r="E644" s="23">
        <v>2484170000</v>
      </c>
      <c r="F644" s="23">
        <v>2484170000</v>
      </c>
      <c r="G644" s="23">
        <v>2484170000</v>
      </c>
      <c r="H644" s="1"/>
      <c r="I644" s="1"/>
      <c r="J644" s="1"/>
      <c r="K644" s="1"/>
    </row>
    <row r="645" spans="1:11" ht="15" customHeight="1" x14ac:dyDescent="0.25">
      <c r="A645" s="1"/>
      <c r="B645" s="1"/>
      <c r="C645" s="4" t="s">
        <v>60</v>
      </c>
      <c r="D645" s="23">
        <v>0</v>
      </c>
      <c r="E645" s="23">
        <v>2484170000</v>
      </c>
      <c r="F645" s="23">
        <v>2484170000</v>
      </c>
      <c r="G645" s="23">
        <v>2484170000</v>
      </c>
      <c r="H645" s="1"/>
      <c r="I645" s="1"/>
      <c r="J645" s="1"/>
      <c r="K645" s="1"/>
    </row>
    <row r="646" spans="1:11" ht="15" customHeight="1" x14ac:dyDescent="0.25">
      <c r="A646" s="1"/>
      <c r="B646" s="1"/>
      <c r="C646" s="4" t="s">
        <v>61</v>
      </c>
      <c r="D646" s="23">
        <v>0</v>
      </c>
      <c r="E646" s="23">
        <v>0</v>
      </c>
      <c r="F646" s="23">
        <v>0</v>
      </c>
      <c r="G646" s="23">
        <v>0</v>
      </c>
      <c r="H646" s="1"/>
      <c r="I646" s="1"/>
      <c r="J646" s="1"/>
      <c r="K646" s="1"/>
    </row>
    <row r="647" spans="1:11" ht="15" customHeight="1" x14ac:dyDescent="0.25">
      <c r="A647" s="1"/>
      <c r="B647" s="1"/>
      <c r="C647" s="4" t="s">
        <v>62</v>
      </c>
      <c r="D647" s="23">
        <v>0</v>
      </c>
      <c r="E647" s="23">
        <v>300000000</v>
      </c>
      <c r="F647" s="23">
        <v>300000000</v>
      </c>
      <c r="G647" s="23">
        <v>300000000</v>
      </c>
      <c r="H647" s="1"/>
      <c r="I647" s="1"/>
      <c r="J647" s="1"/>
      <c r="K647" s="1"/>
    </row>
    <row r="648" spans="1:11" ht="15" customHeight="1" x14ac:dyDescent="0.25">
      <c r="A648" s="1"/>
      <c r="B648" s="1"/>
      <c r="C648" s="4" t="s">
        <v>60</v>
      </c>
      <c r="D648" s="23">
        <v>0</v>
      </c>
      <c r="E648" s="23">
        <v>300000000</v>
      </c>
      <c r="F648" s="23">
        <v>300000000</v>
      </c>
      <c r="G648" s="23">
        <v>300000000</v>
      </c>
      <c r="H648" s="1"/>
      <c r="I648" s="1"/>
      <c r="J648" s="1"/>
      <c r="K648" s="1"/>
    </row>
    <row r="649" spans="1:11" ht="15" customHeight="1" x14ac:dyDescent="0.25">
      <c r="A649" s="1"/>
      <c r="B649" s="1"/>
      <c r="C649" s="4" t="s">
        <v>61</v>
      </c>
      <c r="D649" s="23">
        <v>0</v>
      </c>
      <c r="E649" s="23">
        <v>0</v>
      </c>
      <c r="F649" s="23">
        <v>0</v>
      </c>
      <c r="G649" s="23">
        <v>0</v>
      </c>
      <c r="H649" s="1"/>
      <c r="I649" s="1"/>
      <c r="J649" s="1"/>
      <c r="K649" s="1"/>
    </row>
    <row r="650" spans="1:11" ht="15" customHeight="1" x14ac:dyDescent="0.25">
      <c r="A650" s="1"/>
      <c r="B650" s="1"/>
      <c r="C650" s="4" t="s">
        <v>63</v>
      </c>
      <c r="D650" s="23">
        <v>0</v>
      </c>
      <c r="E650" s="23">
        <v>408260000</v>
      </c>
      <c r="F650" s="23">
        <v>410260000</v>
      </c>
      <c r="G650" s="23">
        <v>410260000</v>
      </c>
      <c r="H650" s="1"/>
      <c r="I650" s="1"/>
      <c r="J650" s="1"/>
      <c r="K650" s="1"/>
    </row>
    <row r="651" spans="1:11" ht="15" customHeight="1" x14ac:dyDescent="0.25">
      <c r="A651" s="1"/>
      <c r="B651" s="1"/>
      <c r="C651" s="4" t="s">
        <v>60</v>
      </c>
      <c r="D651" s="23">
        <v>0</v>
      </c>
      <c r="E651" s="23">
        <v>408260000</v>
      </c>
      <c r="F651" s="23">
        <v>410260000</v>
      </c>
      <c r="G651" s="23">
        <v>410260000</v>
      </c>
      <c r="H651" s="1"/>
      <c r="I651" s="1"/>
      <c r="J651" s="1"/>
      <c r="K651" s="1"/>
    </row>
    <row r="652" spans="1:11" ht="15" customHeight="1" x14ac:dyDescent="0.25">
      <c r="A652" s="1"/>
      <c r="B652" s="1"/>
      <c r="C652" s="4" t="s">
        <v>61</v>
      </c>
      <c r="D652" s="23">
        <v>0</v>
      </c>
      <c r="E652" s="23">
        <v>0</v>
      </c>
      <c r="F652" s="23">
        <v>0</v>
      </c>
      <c r="G652" s="23">
        <v>0</v>
      </c>
      <c r="H652" s="1"/>
      <c r="I652" s="1"/>
      <c r="J652" s="1"/>
      <c r="K652" s="1"/>
    </row>
    <row r="653" spans="1:11" ht="15" customHeight="1" x14ac:dyDescent="0.25">
      <c r="A653" s="1"/>
      <c r="B653" s="1"/>
      <c r="C653" s="4" t="s">
        <v>64</v>
      </c>
      <c r="D653" s="23">
        <v>0</v>
      </c>
      <c r="E653" s="23">
        <v>0</v>
      </c>
      <c r="F653" s="23">
        <v>0</v>
      </c>
      <c r="G653" s="23">
        <v>0</v>
      </c>
      <c r="H653" s="1"/>
      <c r="I653" s="1"/>
      <c r="J653" s="1"/>
      <c r="K653" s="1"/>
    </row>
    <row r="654" spans="1:11" ht="15" customHeight="1" x14ac:dyDescent="0.25">
      <c r="A654" s="1"/>
      <c r="B654" s="1"/>
      <c r="C654" s="4" t="s">
        <v>60</v>
      </c>
      <c r="D654" s="23">
        <v>0</v>
      </c>
      <c r="E654" s="23">
        <v>0</v>
      </c>
      <c r="F654" s="23">
        <v>0</v>
      </c>
      <c r="G654" s="23">
        <v>0</v>
      </c>
      <c r="H654" s="1"/>
      <c r="I654" s="1"/>
      <c r="J654" s="1"/>
      <c r="K654" s="1"/>
    </row>
    <row r="655" spans="1:11" ht="15" customHeight="1" x14ac:dyDescent="0.25">
      <c r="A655" s="1"/>
      <c r="B655" s="1"/>
      <c r="C655" s="4" t="s">
        <v>61</v>
      </c>
      <c r="D655" s="23">
        <v>0</v>
      </c>
      <c r="E655" s="23">
        <v>0</v>
      </c>
      <c r="F655" s="23">
        <v>0</v>
      </c>
      <c r="G655" s="23">
        <v>0</v>
      </c>
      <c r="H655" s="1"/>
      <c r="I655" s="1"/>
      <c r="J655" s="1"/>
      <c r="K655" s="1"/>
    </row>
    <row r="656" spans="1:11" ht="20.100000000000001" customHeight="1" x14ac:dyDescent="0.25">
      <c r="A656" s="1"/>
      <c r="B656" s="1"/>
      <c r="C656" s="4" t="s">
        <v>189</v>
      </c>
      <c r="D656" s="24">
        <v>0</v>
      </c>
      <c r="E656" s="24">
        <v>0</v>
      </c>
      <c r="F656" s="24">
        <v>0</v>
      </c>
      <c r="G656" s="24">
        <v>0</v>
      </c>
      <c r="H656" s="1"/>
      <c r="I656" s="1"/>
      <c r="J656" s="1"/>
      <c r="K656" s="1"/>
    </row>
    <row r="657" spans="1:11" ht="15" customHeight="1" x14ac:dyDescent="0.25">
      <c r="A657" s="1"/>
      <c r="B657" s="1"/>
      <c r="C657" s="4" t="s">
        <v>60</v>
      </c>
      <c r="D657" s="23">
        <v>0</v>
      </c>
      <c r="E657" s="23">
        <v>0</v>
      </c>
      <c r="F657" s="23">
        <v>0</v>
      </c>
      <c r="G657" s="23">
        <v>0</v>
      </c>
      <c r="H657" s="1"/>
      <c r="I657" s="1"/>
      <c r="J657" s="1"/>
      <c r="K657" s="1"/>
    </row>
    <row r="658" spans="1:11" ht="15" customHeight="1" x14ac:dyDescent="0.25">
      <c r="A658" s="1"/>
      <c r="B658" s="1"/>
      <c r="C658" s="4" t="s">
        <v>61</v>
      </c>
      <c r="D658" s="23">
        <v>0</v>
      </c>
      <c r="E658" s="23">
        <v>0</v>
      </c>
      <c r="F658" s="23">
        <v>0</v>
      </c>
      <c r="G658" s="23">
        <v>0</v>
      </c>
      <c r="H658" s="1"/>
      <c r="I658" s="1"/>
      <c r="J658" s="1"/>
      <c r="K658" s="1"/>
    </row>
    <row r="659" spans="1:11" ht="15" customHeight="1" x14ac:dyDescent="0.25">
      <c r="A659" s="1"/>
      <c r="B659" s="1"/>
      <c r="C659" s="4" t="s">
        <v>66</v>
      </c>
      <c r="D659" s="23">
        <v>0</v>
      </c>
      <c r="E659" s="23">
        <v>370000</v>
      </c>
      <c r="F659" s="23">
        <v>370000</v>
      </c>
      <c r="G659" s="23">
        <v>370000</v>
      </c>
      <c r="H659" s="1"/>
      <c r="I659" s="1"/>
      <c r="J659" s="1"/>
      <c r="K659" s="1"/>
    </row>
    <row r="660" spans="1:11" ht="15" customHeight="1" x14ac:dyDescent="0.25">
      <c r="A660" s="1"/>
      <c r="B660" s="1"/>
      <c r="C660" s="4" t="s">
        <v>60</v>
      </c>
      <c r="D660" s="23">
        <v>0</v>
      </c>
      <c r="E660" s="23">
        <v>370000</v>
      </c>
      <c r="F660" s="23">
        <v>370000</v>
      </c>
      <c r="G660" s="23">
        <v>370000</v>
      </c>
      <c r="H660" s="1"/>
      <c r="I660" s="1"/>
      <c r="J660" s="1"/>
      <c r="K660" s="1"/>
    </row>
    <row r="661" spans="1:11" ht="15" customHeight="1" x14ac:dyDescent="0.25">
      <c r="A661" s="1"/>
      <c r="B661" s="1"/>
      <c r="C661" s="4" t="s">
        <v>61</v>
      </c>
      <c r="D661" s="23">
        <v>0</v>
      </c>
      <c r="E661" s="23">
        <v>0</v>
      </c>
      <c r="F661" s="23">
        <v>0</v>
      </c>
      <c r="G661" s="23">
        <v>0</v>
      </c>
      <c r="H661" s="1"/>
      <c r="I661" s="1"/>
      <c r="J661" s="1"/>
      <c r="K661" s="1"/>
    </row>
    <row r="662" spans="1:11" ht="15" customHeight="1" x14ac:dyDescent="0.25">
      <c r="A662" s="1"/>
      <c r="B662" s="1"/>
      <c r="C662" s="4" t="s">
        <v>67</v>
      </c>
      <c r="D662" s="23">
        <v>0</v>
      </c>
      <c r="E662" s="23">
        <v>0</v>
      </c>
      <c r="F662" s="23">
        <v>0</v>
      </c>
      <c r="G662" s="23">
        <v>0</v>
      </c>
      <c r="H662" s="1"/>
      <c r="I662" s="1"/>
      <c r="J662" s="1"/>
      <c r="K662" s="1"/>
    </row>
    <row r="663" spans="1:11" ht="15" customHeight="1" x14ac:dyDescent="0.25">
      <c r="A663" s="1"/>
      <c r="B663" s="1"/>
      <c r="C663" s="4" t="s">
        <v>60</v>
      </c>
      <c r="D663" s="23">
        <v>0</v>
      </c>
      <c r="E663" s="23">
        <v>0</v>
      </c>
      <c r="F663" s="23">
        <v>0</v>
      </c>
      <c r="G663" s="23">
        <v>0</v>
      </c>
      <c r="H663" s="1"/>
      <c r="I663" s="1"/>
      <c r="J663" s="1"/>
      <c r="K663" s="1"/>
    </row>
    <row r="664" spans="1:11" ht="15" customHeight="1" x14ac:dyDescent="0.25">
      <c r="A664" s="1"/>
      <c r="B664" s="1"/>
      <c r="C664" s="4" t="s">
        <v>61</v>
      </c>
      <c r="D664" s="23">
        <v>0</v>
      </c>
      <c r="E664" s="23">
        <v>0</v>
      </c>
      <c r="F664" s="23">
        <v>0</v>
      </c>
      <c r="G664" s="23">
        <v>0</v>
      </c>
      <c r="H664" s="1"/>
      <c r="I664" s="1"/>
      <c r="J664" s="1"/>
      <c r="K664" s="1"/>
    </row>
    <row r="665" spans="1:11" ht="15" customHeight="1" x14ac:dyDescent="0.25">
      <c r="A665" s="1"/>
      <c r="B665" s="1"/>
      <c r="C665" s="4" t="s">
        <v>68</v>
      </c>
      <c r="D665" s="23">
        <v>0</v>
      </c>
      <c r="E665" s="23">
        <v>5000000</v>
      </c>
      <c r="F665" s="23">
        <v>5000000</v>
      </c>
      <c r="G665" s="23">
        <v>22000000</v>
      </c>
      <c r="H665" s="1"/>
      <c r="I665" s="1"/>
      <c r="J665" s="1"/>
      <c r="K665" s="1"/>
    </row>
    <row r="666" spans="1:11" ht="15" customHeight="1" x14ac:dyDescent="0.25">
      <c r="A666" s="1"/>
      <c r="B666" s="1"/>
      <c r="C666" s="4" t="s">
        <v>60</v>
      </c>
      <c r="D666" s="23">
        <v>0</v>
      </c>
      <c r="E666" s="23">
        <v>5000000</v>
      </c>
      <c r="F666" s="23">
        <v>5000000</v>
      </c>
      <c r="G666" s="23">
        <v>22000000</v>
      </c>
      <c r="H666" s="1"/>
      <c r="I666" s="1"/>
      <c r="J666" s="1"/>
      <c r="K666" s="1"/>
    </row>
    <row r="667" spans="1:11" ht="15" customHeight="1" x14ac:dyDescent="0.25">
      <c r="A667" s="1"/>
      <c r="B667" s="1"/>
      <c r="C667" s="4" t="s">
        <v>69</v>
      </c>
      <c r="D667" s="23">
        <v>0</v>
      </c>
      <c r="E667" s="23">
        <v>0</v>
      </c>
      <c r="F667" s="23">
        <v>0</v>
      </c>
      <c r="G667" s="23">
        <v>0</v>
      </c>
      <c r="H667" s="1"/>
      <c r="I667" s="1"/>
      <c r="J667" s="1"/>
      <c r="K667" s="1"/>
    </row>
    <row r="668" spans="1:11" ht="15" customHeight="1" x14ac:dyDescent="0.25">
      <c r="A668" s="1"/>
      <c r="B668" s="1"/>
      <c r="C668" s="4" t="s">
        <v>70</v>
      </c>
      <c r="D668" s="23">
        <v>0</v>
      </c>
      <c r="E668" s="23">
        <v>0</v>
      </c>
      <c r="F668" s="23">
        <v>0</v>
      </c>
      <c r="G668" s="23">
        <v>0</v>
      </c>
      <c r="H668" s="1"/>
      <c r="I668" s="1"/>
      <c r="J668" s="1"/>
      <c r="K668" s="1"/>
    </row>
    <row r="669" spans="1:11" ht="15" customHeight="1" x14ac:dyDescent="0.25">
      <c r="A669" s="1"/>
      <c r="B669" s="1"/>
      <c r="C669" s="4" t="s">
        <v>71</v>
      </c>
      <c r="D669" s="23">
        <v>0</v>
      </c>
      <c r="E669" s="23">
        <v>0</v>
      </c>
      <c r="F669" s="23">
        <v>0</v>
      </c>
      <c r="G669" s="23">
        <v>0</v>
      </c>
      <c r="H669" s="1"/>
      <c r="I669" s="1"/>
      <c r="J669" s="1"/>
      <c r="K669" s="1"/>
    </row>
    <row r="670" spans="1:11" ht="15" customHeight="1" x14ac:dyDescent="0.25">
      <c r="A670" s="1"/>
      <c r="B670" s="1"/>
      <c r="C670" s="4" t="s">
        <v>72</v>
      </c>
      <c r="D670" s="23">
        <v>0</v>
      </c>
      <c r="E670" s="23">
        <v>0</v>
      </c>
      <c r="F670" s="23">
        <v>0</v>
      </c>
      <c r="G670" s="23">
        <v>0</v>
      </c>
      <c r="H670" s="1"/>
      <c r="I670" s="1"/>
      <c r="J670" s="1"/>
      <c r="K670" s="1"/>
    </row>
    <row r="671" spans="1:11" ht="15" customHeight="1" x14ac:dyDescent="0.25">
      <c r="A671" s="1"/>
      <c r="B671" s="1"/>
      <c r="C671" s="4" t="s">
        <v>73</v>
      </c>
      <c r="D671" s="23">
        <v>0</v>
      </c>
      <c r="E671" s="23">
        <v>125000000</v>
      </c>
      <c r="F671" s="23">
        <v>125000000</v>
      </c>
      <c r="G671" s="23">
        <v>108000000</v>
      </c>
      <c r="H671" s="1"/>
      <c r="I671" s="1"/>
      <c r="J671" s="1"/>
      <c r="K671" s="1"/>
    </row>
    <row r="672" spans="1:11" ht="15" customHeight="1" x14ac:dyDescent="0.25">
      <c r="A672" s="1"/>
      <c r="B672" s="1"/>
      <c r="C672" s="4" t="s">
        <v>60</v>
      </c>
      <c r="D672" s="23">
        <v>0</v>
      </c>
      <c r="E672" s="23">
        <v>125000000</v>
      </c>
      <c r="F672" s="23">
        <v>125000000</v>
      </c>
      <c r="G672" s="23">
        <v>108000000</v>
      </c>
      <c r="H672" s="1"/>
      <c r="I672" s="1"/>
      <c r="J672" s="1"/>
      <c r="K672" s="1"/>
    </row>
    <row r="673" spans="1:11" ht="15" customHeight="1" x14ac:dyDescent="0.25">
      <c r="A673" s="1"/>
      <c r="B673" s="1"/>
      <c r="C673" s="4" t="s">
        <v>69</v>
      </c>
      <c r="D673" s="23">
        <v>0</v>
      </c>
      <c r="E673" s="23">
        <v>0</v>
      </c>
      <c r="F673" s="23">
        <v>0</v>
      </c>
      <c r="G673" s="23">
        <v>0</v>
      </c>
      <c r="H673" s="1"/>
      <c r="I673" s="1"/>
      <c r="J673" s="1"/>
      <c r="K673" s="1"/>
    </row>
    <row r="674" spans="1:11" ht="15" customHeight="1" x14ac:dyDescent="0.25">
      <c r="A674" s="1"/>
      <c r="B674" s="1"/>
      <c r="C674" s="4" t="s">
        <v>70</v>
      </c>
      <c r="D674" s="23">
        <v>0</v>
      </c>
      <c r="E674" s="23">
        <v>0</v>
      </c>
      <c r="F674" s="23">
        <v>0</v>
      </c>
      <c r="G674" s="23">
        <v>0</v>
      </c>
      <c r="H674" s="1"/>
      <c r="I674" s="1"/>
      <c r="J674" s="1"/>
      <c r="K674" s="1"/>
    </row>
    <row r="675" spans="1:11" ht="15" customHeight="1" x14ac:dyDescent="0.25">
      <c r="A675" s="1"/>
      <c r="B675" s="1"/>
      <c r="C675" s="4" t="s">
        <v>71</v>
      </c>
      <c r="D675" s="23">
        <v>0</v>
      </c>
      <c r="E675" s="23">
        <v>0</v>
      </c>
      <c r="F675" s="23">
        <v>0</v>
      </c>
      <c r="G675" s="23">
        <v>0</v>
      </c>
      <c r="H675" s="1"/>
      <c r="I675" s="1"/>
      <c r="J675" s="1"/>
      <c r="K675" s="1"/>
    </row>
    <row r="676" spans="1:11" ht="15" customHeight="1" x14ac:dyDescent="0.25">
      <c r="A676" s="1"/>
      <c r="B676" s="1"/>
      <c r="C676" s="4" t="s">
        <v>72</v>
      </c>
      <c r="D676" s="23">
        <v>0</v>
      </c>
      <c r="E676" s="23">
        <v>0</v>
      </c>
      <c r="F676" s="23">
        <v>0</v>
      </c>
      <c r="G676" s="23">
        <v>0</v>
      </c>
      <c r="H676" s="1"/>
      <c r="I676" s="1"/>
      <c r="J676" s="1"/>
      <c r="K676" s="1"/>
    </row>
    <row r="677" spans="1:11" ht="15" customHeight="1" x14ac:dyDescent="0.25">
      <c r="A677" s="1"/>
      <c r="B677" s="1"/>
      <c r="C677" s="4" t="s">
        <v>74</v>
      </c>
      <c r="D677" s="23">
        <v>0</v>
      </c>
      <c r="E677" s="23">
        <v>0</v>
      </c>
      <c r="F677" s="23">
        <v>0</v>
      </c>
      <c r="G677" s="23">
        <v>0</v>
      </c>
      <c r="H677" s="1"/>
      <c r="I677" s="1"/>
      <c r="J677" s="1"/>
      <c r="K677" s="1"/>
    </row>
    <row r="678" spans="1:11" ht="15" customHeight="1" x14ac:dyDescent="0.25">
      <c r="A678" s="1"/>
      <c r="B678" s="1"/>
      <c r="C678" s="4" t="s">
        <v>60</v>
      </c>
      <c r="D678" s="23">
        <v>0</v>
      </c>
      <c r="E678" s="23">
        <v>0</v>
      </c>
      <c r="F678" s="23">
        <v>0</v>
      </c>
      <c r="G678" s="23">
        <v>0</v>
      </c>
      <c r="H678" s="1"/>
      <c r="I678" s="1"/>
      <c r="J678" s="1"/>
      <c r="K678" s="1"/>
    </row>
    <row r="679" spans="1:11" ht="15" customHeight="1" x14ac:dyDescent="0.25">
      <c r="A679" s="1"/>
      <c r="B679" s="1"/>
      <c r="C679" s="4" t="s">
        <v>69</v>
      </c>
      <c r="D679" s="23">
        <v>0</v>
      </c>
      <c r="E679" s="23">
        <v>0</v>
      </c>
      <c r="F679" s="23">
        <v>0</v>
      </c>
      <c r="G679" s="23">
        <v>0</v>
      </c>
      <c r="H679" s="1"/>
      <c r="I679" s="1"/>
      <c r="J679" s="1"/>
      <c r="K679" s="1"/>
    </row>
    <row r="680" spans="1:11" ht="15" customHeight="1" x14ac:dyDescent="0.25">
      <c r="A680" s="1"/>
      <c r="B680" s="1"/>
      <c r="C680" s="4" t="s">
        <v>70</v>
      </c>
      <c r="D680" s="23">
        <v>0</v>
      </c>
      <c r="E680" s="23">
        <v>0</v>
      </c>
      <c r="F680" s="23">
        <v>0</v>
      </c>
      <c r="G680" s="23">
        <v>0</v>
      </c>
      <c r="H680" s="1"/>
      <c r="I680" s="1"/>
      <c r="J680" s="1"/>
      <c r="K680" s="1"/>
    </row>
    <row r="681" spans="1:11" ht="15" customHeight="1" x14ac:dyDescent="0.25">
      <c r="A681" s="1"/>
      <c r="B681" s="1"/>
      <c r="C681" s="4" t="s">
        <v>71</v>
      </c>
      <c r="D681" s="23">
        <v>0</v>
      </c>
      <c r="E681" s="23">
        <v>0</v>
      </c>
      <c r="F681" s="23">
        <v>0</v>
      </c>
      <c r="G681" s="23">
        <v>0</v>
      </c>
      <c r="H681" s="1"/>
      <c r="I681" s="1"/>
      <c r="J681" s="1"/>
      <c r="K681" s="1"/>
    </row>
    <row r="682" spans="1:11" ht="15" customHeight="1" x14ac:dyDescent="0.25">
      <c r="A682" s="1"/>
      <c r="B682" s="1"/>
      <c r="C682" s="4" t="s">
        <v>72</v>
      </c>
      <c r="D682" s="23">
        <v>0</v>
      </c>
      <c r="E682" s="23">
        <v>0</v>
      </c>
      <c r="F682" s="23">
        <v>0</v>
      </c>
      <c r="G682" s="23">
        <v>0</v>
      </c>
      <c r="H682" s="1"/>
      <c r="I682" s="1"/>
      <c r="J682" s="1"/>
      <c r="K682" s="1"/>
    </row>
    <row r="683" spans="1:11" ht="15" customHeight="1" x14ac:dyDescent="0.25">
      <c r="A683" s="1"/>
      <c r="B683" s="1"/>
      <c r="C683" s="4" t="s">
        <v>75</v>
      </c>
      <c r="D683" s="23">
        <v>0</v>
      </c>
      <c r="E683" s="23">
        <v>0</v>
      </c>
      <c r="F683" s="23">
        <v>0</v>
      </c>
      <c r="G683" s="23">
        <v>0</v>
      </c>
      <c r="H683" s="1"/>
      <c r="I683" s="1"/>
      <c r="J683" s="1"/>
      <c r="K683" s="1"/>
    </row>
    <row r="684" spans="1:11" ht="15" customHeight="1" x14ac:dyDescent="0.25">
      <c r="A684" s="1"/>
      <c r="B684" s="1"/>
      <c r="C684" s="4" t="s">
        <v>76</v>
      </c>
      <c r="D684" s="23">
        <v>0</v>
      </c>
      <c r="E684" s="23">
        <v>0</v>
      </c>
      <c r="F684" s="23">
        <v>0</v>
      </c>
      <c r="G684" s="23">
        <v>0</v>
      </c>
      <c r="H684" s="1"/>
      <c r="I684" s="1"/>
      <c r="J684" s="1"/>
      <c r="K684" s="1"/>
    </row>
    <row r="685" spans="1:11" ht="20.100000000000001" customHeight="1" x14ac:dyDescent="0.25">
      <c r="A685" s="1"/>
      <c r="B685" s="1"/>
      <c r="C685" s="25" t="s">
        <v>40</v>
      </c>
      <c r="D685" s="1"/>
      <c r="E685" s="1"/>
      <c r="F685" s="1"/>
      <c r="G685" s="1"/>
      <c r="H685" s="1"/>
      <c r="I685" s="1"/>
      <c r="J685" s="1"/>
      <c r="K685" s="1"/>
    </row>
    <row r="686" spans="1:11" ht="20.100000000000001" customHeight="1" x14ac:dyDescent="0.25">
      <c r="A686" s="26" t="s">
        <v>190</v>
      </c>
      <c r="B686" s="11" t="s">
        <v>191</v>
      </c>
      <c r="C686" s="11" t="s">
        <v>40</v>
      </c>
      <c r="D686" s="1"/>
      <c r="E686" s="27" t="s">
        <v>40</v>
      </c>
      <c r="F686" s="11" t="s">
        <v>191</v>
      </c>
      <c r="G686" s="11" t="s">
        <v>40</v>
      </c>
      <c r="H686" s="28" t="s">
        <v>40</v>
      </c>
      <c r="I686" s="27" t="s">
        <v>40</v>
      </c>
      <c r="J686" s="11" t="s">
        <v>191</v>
      </c>
      <c r="K686" s="11" t="s">
        <v>40</v>
      </c>
    </row>
    <row r="687" spans="1:11" ht="20.100000000000001" customHeight="1" x14ac:dyDescent="0.25">
      <c r="A687" s="29" t="s">
        <v>192</v>
      </c>
      <c r="B687" s="11" t="s">
        <v>193</v>
      </c>
      <c r="C687" s="11" t="s">
        <v>40</v>
      </c>
      <c r="D687" s="1"/>
      <c r="E687" s="29" t="s">
        <v>194</v>
      </c>
      <c r="F687" s="11" t="s">
        <v>193</v>
      </c>
      <c r="G687" s="11" t="s">
        <v>40</v>
      </c>
      <c r="H687" s="1"/>
      <c r="I687" s="29" t="s">
        <v>195</v>
      </c>
      <c r="J687" s="11" t="s">
        <v>193</v>
      </c>
      <c r="K687" s="11" t="s">
        <v>40</v>
      </c>
    </row>
    <row r="688" spans="1:11" ht="20.100000000000001" customHeight="1" x14ac:dyDescent="0.25">
      <c r="A688" s="30" t="s">
        <v>40</v>
      </c>
      <c r="B688" s="11" t="s">
        <v>196</v>
      </c>
      <c r="C688" s="11" t="s">
        <v>40</v>
      </c>
      <c r="D688" s="1"/>
      <c r="E688" s="30" t="s">
        <v>40</v>
      </c>
      <c r="F688" s="11" t="s">
        <v>196</v>
      </c>
      <c r="G688" s="11" t="s">
        <v>40</v>
      </c>
      <c r="H688" s="1"/>
      <c r="I688" s="30" t="s">
        <v>40</v>
      </c>
      <c r="J688" s="11" t="s">
        <v>196</v>
      </c>
      <c r="K688" s="11" t="s">
        <v>40</v>
      </c>
    </row>
  </sheetData>
  <mergeCells count="63">
    <mergeCell ref="D587:G587"/>
    <mergeCell ref="D588:G588"/>
    <mergeCell ref="C597:G597"/>
    <mergeCell ref="D530:G530"/>
    <mergeCell ref="D531:G531"/>
    <mergeCell ref="D532:G532"/>
    <mergeCell ref="C541:G541"/>
    <mergeCell ref="D586:G586"/>
    <mergeCell ref="D473:G473"/>
    <mergeCell ref="D474:G474"/>
    <mergeCell ref="D475:G475"/>
    <mergeCell ref="C484:G484"/>
    <mergeCell ref="D529:G529"/>
    <mergeCell ref="D416:G416"/>
    <mergeCell ref="D417:G417"/>
    <mergeCell ref="D418:G418"/>
    <mergeCell ref="D419:G419"/>
    <mergeCell ref="C428:G428"/>
    <mergeCell ref="D359:G359"/>
    <mergeCell ref="D360:G360"/>
    <mergeCell ref="D361:G361"/>
    <mergeCell ref="D362:G362"/>
    <mergeCell ref="C371:G371"/>
    <mergeCell ref="D302:G302"/>
    <mergeCell ref="D303:G303"/>
    <mergeCell ref="D304:G304"/>
    <mergeCell ref="D305:G305"/>
    <mergeCell ref="C314:G314"/>
    <mergeCell ref="C201:G201"/>
    <mergeCell ref="D246:G246"/>
    <mergeCell ref="D247:G247"/>
    <mergeCell ref="D248:G248"/>
    <mergeCell ref="C257:G257"/>
    <mergeCell ref="D136:G136"/>
    <mergeCell ref="C145:G145"/>
    <mergeCell ref="D190:G190"/>
    <mergeCell ref="D191:G191"/>
    <mergeCell ref="D192:G192"/>
    <mergeCell ref="D79:G79"/>
    <mergeCell ref="D80:G80"/>
    <mergeCell ref="C89:G89"/>
    <mergeCell ref="D134:G134"/>
    <mergeCell ref="D135:G135"/>
    <mergeCell ref="D22:G22"/>
    <mergeCell ref="C31:G31"/>
    <mergeCell ref="C76:G76"/>
    <mergeCell ref="D77:G77"/>
    <mergeCell ref="D78:G78"/>
    <mergeCell ref="D14:G14"/>
    <mergeCell ref="C18:G18"/>
    <mergeCell ref="D19:G19"/>
    <mergeCell ref="D20:G20"/>
    <mergeCell ref="D21:G21"/>
    <mergeCell ref="D6:G6"/>
    <mergeCell ref="D7:G7"/>
    <mergeCell ref="C8:G8"/>
    <mergeCell ref="C9:G9"/>
    <mergeCell ref="D10:G10"/>
    <mergeCell ref="C1:G1"/>
    <mergeCell ref="C2:G2"/>
    <mergeCell ref="D3:G3"/>
    <mergeCell ref="D4:G4"/>
    <mergeCell ref="D5:G5"/>
  </mergeCells>
  <pageMargins left="0" right="0" top="0" bottom="0"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outlinePr summaryBelow="0"/>
  </sheetPr>
  <dimension ref="A1:K239"/>
  <sheetViews>
    <sheetView workbookViewId="0"/>
  </sheetViews>
  <sheetFormatPr defaultColWidth="9.140625" defaultRowHeight="15" x14ac:dyDescent="0.25"/>
  <cols>
    <col min="1" max="1" width="13.28515625" style="31" customWidth="1"/>
    <col min="2" max="2" width="9.7109375" style="31" customWidth="1"/>
    <col min="3" max="3" width="28.28515625" style="31" customWidth="1"/>
    <col min="4" max="6" width="15.85546875" style="31" customWidth="1"/>
    <col min="7" max="7" width="16.140625" style="31" customWidth="1"/>
    <col min="8" max="8" width="6.7109375" style="31" customWidth="1"/>
    <col min="9" max="9" width="18.28515625" style="31" customWidth="1"/>
    <col min="10" max="10" width="10.7109375" style="31" customWidth="1"/>
    <col min="11" max="11" width="17.42578125" style="31" customWidth="1"/>
    <col min="12" max="16384" width="9.140625" style="31"/>
  </cols>
  <sheetData>
    <row r="1" spans="1:11" ht="20.100000000000001" customHeight="1" x14ac:dyDescent="0.25">
      <c r="A1" s="34"/>
      <c r="B1" s="34"/>
      <c r="C1" s="1311" t="s">
        <v>0</v>
      </c>
      <c r="D1" s="1312"/>
      <c r="E1" s="1312"/>
      <c r="F1" s="1312"/>
      <c r="G1" s="1312"/>
      <c r="H1" s="34"/>
      <c r="I1" s="34"/>
      <c r="J1" s="34"/>
      <c r="K1" s="34"/>
    </row>
    <row r="2" spans="1:11" ht="24.95" customHeight="1" x14ac:dyDescent="0.25">
      <c r="A2" s="34"/>
      <c r="B2" s="34"/>
      <c r="C2" s="1313" t="s">
        <v>1</v>
      </c>
      <c r="D2" s="1314"/>
      <c r="E2" s="1314"/>
      <c r="F2" s="1314"/>
      <c r="G2" s="1314"/>
      <c r="H2" s="34"/>
      <c r="I2" s="34"/>
      <c r="J2" s="34"/>
      <c r="K2" s="34"/>
    </row>
    <row r="3" spans="1:11" ht="14.1" customHeight="1" x14ac:dyDescent="0.25">
      <c r="A3" s="34"/>
      <c r="B3" s="34"/>
      <c r="C3" s="60" t="s">
        <v>2</v>
      </c>
      <c r="D3" s="1315" t="s">
        <v>257</v>
      </c>
      <c r="E3" s="1316"/>
      <c r="F3" s="1316"/>
      <c r="G3" s="1316"/>
      <c r="H3" s="34"/>
      <c r="I3" s="34"/>
      <c r="J3" s="34"/>
      <c r="K3" s="34"/>
    </row>
    <row r="4" spans="1:11" ht="14.1" customHeight="1" x14ac:dyDescent="0.25">
      <c r="A4" s="34"/>
      <c r="B4" s="34"/>
      <c r="C4" s="60" t="s">
        <v>4</v>
      </c>
      <c r="D4" s="1315" t="s">
        <v>256</v>
      </c>
      <c r="E4" s="1316"/>
      <c r="F4" s="1316"/>
      <c r="G4" s="1316"/>
      <c r="H4" s="34"/>
      <c r="I4" s="34"/>
      <c r="J4" s="34"/>
      <c r="K4" s="34"/>
    </row>
    <row r="5" spans="1:11" ht="14.1" customHeight="1" x14ac:dyDescent="0.25">
      <c r="A5" s="34"/>
      <c r="B5" s="34"/>
      <c r="C5" s="60" t="s">
        <v>6</v>
      </c>
      <c r="D5" s="1315" t="s">
        <v>7</v>
      </c>
      <c r="E5" s="1316"/>
      <c r="F5" s="1316"/>
      <c r="G5" s="1316"/>
      <c r="H5" s="34"/>
      <c r="I5" s="34"/>
      <c r="J5" s="34"/>
      <c r="K5" s="34"/>
    </row>
    <row r="6" spans="1:11" ht="14.1" customHeight="1" x14ac:dyDescent="0.25">
      <c r="A6" s="34"/>
      <c r="B6" s="34"/>
      <c r="C6" s="60" t="s">
        <v>8</v>
      </c>
      <c r="D6" s="1315" t="s">
        <v>9</v>
      </c>
      <c r="E6" s="1316"/>
      <c r="F6" s="1316"/>
      <c r="G6" s="1316"/>
      <c r="H6" s="34"/>
      <c r="I6" s="34"/>
      <c r="J6" s="34"/>
      <c r="K6" s="34"/>
    </row>
    <row r="7" spans="1:11" ht="14.1" customHeight="1" x14ac:dyDescent="0.25">
      <c r="A7" s="34"/>
      <c r="B7" s="34"/>
      <c r="C7" s="60" t="s">
        <v>10</v>
      </c>
      <c r="D7" s="1317" t="s">
        <v>11</v>
      </c>
      <c r="E7" s="1318"/>
      <c r="F7" s="1318"/>
      <c r="G7" s="1318"/>
      <c r="H7" s="34"/>
      <c r="I7" s="34"/>
      <c r="J7" s="34"/>
      <c r="K7" s="34"/>
    </row>
    <row r="8" spans="1:11" ht="14.1" customHeight="1" x14ac:dyDescent="0.25">
      <c r="A8" s="34"/>
      <c r="B8" s="34"/>
      <c r="C8" s="1319" t="s">
        <v>12</v>
      </c>
      <c r="D8" s="1320"/>
      <c r="E8" s="1320"/>
      <c r="F8" s="1320"/>
      <c r="G8" s="1320"/>
      <c r="H8" s="34"/>
      <c r="I8" s="34"/>
      <c r="J8" s="34"/>
      <c r="K8" s="34"/>
    </row>
    <row r="9" spans="1:11" ht="20.100000000000001" customHeight="1" x14ac:dyDescent="0.25">
      <c r="A9" s="34"/>
      <c r="B9" s="34"/>
      <c r="C9" s="1321" t="s">
        <v>255</v>
      </c>
      <c r="D9" s="1322"/>
      <c r="E9" s="1322"/>
      <c r="F9" s="1322"/>
      <c r="G9" s="1322"/>
      <c r="H9" s="34"/>
      <c r="I9" s="34"/>
      <c r="J9" s="34"/>
      <c r="K9" s="34"/>
    </row>
    <row r="10" spans="1:11" ht="57.95" customHeight="1" x14ac:dyDescent="0.25">
      <c r="A10" s="34"/>
      <c r="B10" s="34"/>
      <c r="C10" s="44" t="s">
        <v>14</v>
      </c>
      <c r="D10" s="1323" t="s">
        <v>254</v>
      </c>
      <c r="E10" s="1324"/>
      <c r="F10" s="1324"/>
      <c r="G10" s="1324"/>
      <c r="H10" s="34"/>
      <c r="I10" s="34"/>
      <c r="J10" s="34"/>
      <c r="K10" s="34"/>
    </row>
    <row r="11" spans="1:11" ht="27.95" customHeight="1" x14ac:dyDescent="0.25">
      <c r="A11" s="34"/>
      <c r="B11" s="34"/>
      <c r="C11" s="41" t="s">
        <v>16</v>
      </c>
      <c r="D11" s="59">
        <v>2025</v>
      </c>
      <c r="E11" s="59">
        <v>2026</v>
      </c>
      <c r="F11" s="59">
        <v>2027</v>
      </c>
      <c r="G11" s="59">
        <v>2028</v>
      </c>
      <c r="H11" s="34"/>
      <c r="I11" s="34"/>
      <c r="J11" s="34"/>
      <c r="K11" s="34"/>
    </row>
    <row r="12" spans="1:11" ht="14.1" customHeight="1" x14ac:dyDescent="0.25">
      <c r="A12" s="34"/>
      <c r="B12" s="34"/>
      <c r="C12" s="58"/>
      <c r="D12" s="57" t="s">
        <v>17</v>
      </c>
      <c r="E12" s="57" t="s">
        <v>18</v>
      </c>
      <c r="F12" s="57" t="s">
        <v>18</v>
      </c>
      <c r="G12" s="57" t="s">
        <v>18</v>
      </c>
      <c r="H12" s="34"/>
      <c r="I12" s="34"/>
      <c r="J12" s="34"/>
      <c r="K12" s="34"/>
    </row>
    <row r="13" spans="1:11" ht="41.1" customHeight="1" x14ac:dyDescent="0.25">
      <c r="A13" s="34"/>
      <c r="B13" s="34"/>
      <c r="C13" s="41" t="s">
        <v>253</v>
      </c>
      <c r="D13" s="54" t="s">
        <v>252</v>
      </c>
      <c r="E13" s="54" t="s">
        <v>251</v>
      </c>
      <c r="F13" s="54" t="s">
        <v>250</v>
      </c>
      <c r="G13" s="54" t="s">
        <v>249</v>
      </c>
      <c r="H13" s="34"/>
      <c r="I13" s="34"/>
      <c r="J13" s="34"/>
      <c r="K13" s="34"/>
    </row>
    <row r="14" spans="1:11" ht="110.1" customHeight="1" x14ac:dyDescent="0.25">
      <c r="A14" s="34"/>
      <c r="B14" s="34"/>
      <c r="C14" s="44" t="s">
        <v>24</v>
      </c>
      <c r="D14" s="1323" t="s">
        <v>248</v>
      </c>
      <c r="E14" s="1324"/>
      <c r="F14" s="1324"/>
      <c r="G14" s="1324"/>
      <c r="H14" s="34"/>
      <c r="I14" s="34"/>
      <c r="J14" s="34"/>
      <c r="K14" s="34"/>
    </row>
    <row r="15" spans="1:11" ht="27.95" customHeight="1" x14ac:dyDescent="0.25">
      <c r="A15" s="34"/>
      <c r="B15" s="34"/>
      <c r="C15" s="41" t="s">
        <v>26</v>
      </c>
      <c r="D15" s="59">
        <v>2025</v>
      </c>
      <c r="E15" s="59">
        <v>2026</v>
      </c>
      <c r="F15" s="59">
        <v>2027</v>
      </c>
      <c r="G15" s="59">
        <v>2028</v>
      </c>
      <c r="H15" s="34"/>
      <c r="I15" s="34"/>
      <c r="J15" s="34"/>
      <c r="K15" s="34"/>
    </row>
    <row r="16" spans="1:11" ht="14.1" customHeight="1" x14ac:dyDescent="0.25">
      <c r="A16" s="34"/>
      <c r="B16" s="34"/>
      <c r="C16" s="58"/>
      <c r="D16" s="57" t="s">
        <v>17</v>
      </c>
      <c r="E16" s="57" t="s">
        <v>18</v>
      </c>
      <c r="F16" s="57" t="s">
        <v>18</v>
      </c>
      <c r="G16" s="57" t="s">
        <v>18</v>
      </c>
      <c r="H16" s="34"/>
      <c r="I16" s="34"/>
      <c r="J16" s="34"/>
      <c r="K16" s="34"/>
    </row>
    <row r="17" spans="1:11" ht="30.95" customHeight="1" x14ac:dyDescent="0.25">
      <c r="A17" s="34"/>
      <c r="B17" s="34"/>
      <c r="C17" s="41" t="s">
        <v>247</v>
      </c>
      <c r="D17" s="54" t="s">
        <v>246</v>
      </c>
      <c r="E17" s="54" t="s">
        <v>245</v>
      </c>
      <c r="F17" s="54" t="s">
        <v>5</v>
      </c>
      <c r="G17" s="54" t="s">
        <v>244</v>
      </c>
      <c r="H17" s="34"/>
      <c r="I17" s="34"/>
      <c r="J17" s="34"/>
      <c r="K17" s="34"/>
    </row>
    <row r="18" spans="1:11" ht="30.95" customHeight="1" x14ac:dyDescent="0.25">
      <c r="A18" s="34"/>
      <c r="B18" s="34"/>
      <c r="C18" s="41" t="s">
        <v>243</v>
      </c>
      <c r="D18" s="54" t="s">
        <v>242</v>
      </c>
      <c r="E18" s="54" t="s">
        <v>241</v>
      </c>
      <c r="F18" s="54" t="s">
        <v>240</v>
      </c>
      <c r="G18" s="54" t="s">
        <v>239</v>
      </c>
      <c r="H18" s="34"/>
      <c r="I18" s="34"/>
      <c r="J18" s="34"/>
      <c r="K18" s="34"/>
    </row>
    <row r="19" spans="1:11" ht="30.95" customHeight="1" x14ac:dyDescent="0.25">
      <c r="A19" s="34"/>
      <c r="B19" s="34"/>
      <c r="C19" s="41" t="s">
        <v>238</v>
      </c>
      <c r="D19" s="54" t="s">
        <v>237</v>
      </c>
      <c r="E19" s="54" t="s">
        <v>236</v>
      </c>
      <c r="F19" s="54" t="s">
        <v>235</v>
      </c>
      <c r="G19" s="54" t="s">
        <v>234</v>
      </c>
      <c r="H19" s="34"/>
      <c r="I19" s="34"/>
      <c r="J19" s="34"/>
      <c r="K19" s="34"/>
    </row>
    <row r="20" spans="1:11" ht="14.1" customHeight="1" x14ac:dyDescent="0.25">
      <c r="A20" s="34"/>
      <c r="B20" s="34"/>
      <c r="C20" s="1309" t="s">
        <v>30</v>
      </c>
      <c r="D20" s="1310"/>
      <c r="E20" s="1310"/>
      <c r="F20" s="1310"/>
      <c r="G20" s="1310"/>
      <c r="H20" s="34"/>
      <c r="I20" s="34"/>
      <c r="J20" s="34"/>
      <c r="K20" s="34"/>
    </row>
    <row r="21" spans="1:11" ht="14.1" customHeight="1" x14ac:dyDescent="0.25">
      <c r="A21" s="34"/>
      <c r="B21" s="34"/>
      <c r="C21" s="56" t="s">
        <v>233</v>
      </c>
      <c r="D21" s="1309" t="s">
        <v>232</v>
      </c>
      <c r="E21" s="1310"/>
      <c r="F21" s="1310"/>
      <c r="G21" s="1310"/>
      <c r="H21" s="34"/>
      <c r="I21" s="34"/>
      <c r="J21" s="34"/>
      <c r="K21" s="34"/>
    </row>
    <row r="22" spans="1:11" ht="14.1" customHeight="1" x14ac:dyDescent="0.25">
      <c r="A22" s="34"/>
      <c r="B22" s="34"/>
      <c r="C22" s="55" t="s">
        <v>33</v>
      </c>
      <c r="D22" s="1325" t="s">
        <v>231</v>
      </c>
      <c r="E22" s="1326"/>
      <c r="F22" s="1326"/>
      <c r="G22" s="1326"/>
      <c r="H22" s="34"/>
      <c r="I22" s="34"/>
      <c r="J22" s="34"/>
      <c r="K22" s="34"/>
    </row>
    <row r="23" spans="1:11" ht="14.1" customHeight="1" x14ac:dyDescent="0.25">
      <c r="A23" s="34"/>
      <c r="B23" s="34"/>
      <c r="C23" s="32" t="s">
        <v>35</v>
      </c>
      <c r="D23" s="1327" t="s">
        <v>230</v>
      </c>
      <c r="E23" s="1328"/>
      <c r="F23" s="1328"/>
      <c r="G23" s="1328"/>
      <c r="H23" s="34"/>
      <c r="I23" s="34"/>
      <c r="J23" s="34"/>
      <c r="K23" s="34"/>
    </row>
    <row r="24" spans="1:11" ht="14.1" customHeight="1" x14ac:dyDescent="0.25">
      <c r="A24" s="34"/>
      <c r="B24" s="34"/>
      <c r="C24" s="32" t="s">
        <v>37</v>
      </c>
      <c r="D24" s="1327" t="s">
        <v>229</v>
      </c>
      <c r="E24" s="1328"/>
      <c r="F24" s="1328"/>
      <c r="G24" s="1328"/>
      <c r="H24" s="34"/>
      <c r="I24" s="34"/>
      <c r="J24" s="34"/>
      <c r="K24" s="34"/>
    </row>
    <row r="25" spans="1:11" ht="15" customHeight="1" x14ac:dyDescent="0.25">
      <c r="A25" s="34"/>
      <c r="B25" s="34"/>
      <c r="C25" s="53"/>
      <c r="D25" s="52">
        <v>2025</v>
      </c>
      <c r="E25" s="52">
        <v>2026</v>
      </c>
      <c r="F25" s="52">
        <v>2027</v>
      </c>
      <c r="G25" s="52">
        <v>2028</v>
      </c>
      <c r="H25" s="34"/>
      <c r="I25" s="34"/>
      <c r="J25" s="34"/>
      <c r="K25" s="34"/>
    </row>
    <row r="26" spans="1:11" ht="15" customHeight="1" x14ac:dyDescent="0.25">
      <c r="A26" s="34"/>
      <c r="B26" s="34"/>
      <c r="C26" s="51"/>
      <c r="D26" s="50" t="s">
        <v>17</v>
      </c>
      <c r="E26" s="50" t="s">
        <v>18</v>
      </c>
      <c r="F26" s="50" t="s">
        <v>18</v>
      </c>
      <c r="G26" s="50" t="s">
        <v>18</v>
      </c>
      <c r="H26" s="34"/>
      <c r="I26" s="34"/>
      <c r="J26" s="34"/>
      <c r="K26" s="34"/>
    </row>
    <row r="27" spans="1:11" ht="14.1" customHeight="1" x14ac:dyDescent="0.25">
      <c r="A27" s="34"/>
      <c r="B27" s="34"/>
      <c r="C27" s="41" t="s">
        <v>39</v>
      </c>
      <c r="D27" s="54" t="s">
        <v>40</v>
      </c>
      <c r="E27" s="54" t="s">
        <v>228</v>
      </c>
      <c r="F27" s="54" t="s">
        <v>227</v>
      </c>
      <c r="G27" s="54" t="s">
        <v>226</v>
      </c>
      <c r="H27" s="34"/>
      <c r="I27" s="34"/>
      <c r="J27" s="34"/>
      <c r="K27" s="34"/>
    </row>
    <row r="28" spans="1:11" ht="14.1" customHeight="1" x14ac:dyDescent="0.25">
      <c r="A28" s="34"/>
      <c r="B28" s="34"/>
      <c r="C28" s="41" t="s">
        <v>41</v>
      </c>
      <c r="D28" s="54" t="s">
        <v>225</v>
      </c>
      <c r="E28" s="54" t="s">
        <v>224</v>
      </c>
      <c r="F28" s="54" t="s">
        <v>223</v>
      </c>
      <c r="G28" s="54" t="s">
        <v>222</v>
      </c>
      <c r="H28" s="34"/>
      <c r="I28" s="34"/>
      <c r="J28" s="34"/>
      <c r="K28" s="34"/>
    </row>
    <row r="29" spans="1:11" ht="14.1" customHeight="1" x14ac:dyDescent="0.25">
      <c r="A29" s="34"/>
      <c r="B29" s="34"/>
      <c r="C29" s="41" t="s">
        <v>45</v>
      </c>
      <c r="D29" s="54" t="s">
        <v>46</v>
      </c>
      <c r="E29" s="54" t="s">
        <v>221</v>
      </c>
      <c r="F29" s="54" t="s">
        <v>220</v>
      </c>
      <c r="G29" s="54" t="s">
        <v>219</v>
      </c>
      <c r="H29" s="34"/>
      <c r="I29" s="34"/>
      <c r="J29" s="34"/>
      <c r="K29" s="34"/>
    </row>
    <row r="30" spans="1:11" ht="14.1" customHeight="1" x14ac:dyDescent="0.25">
      <c r="A30" s="34"/>
      <c r="B30" s="34"/>
      <c r="C30" s="41" t="s">
        <v>50</v>
      </c>
      <c r="D30" s="54" t="s">
        <v>40</v>
      </c>
      <c r="E30" s="54" t="s">
        <v>40</v>
      </c>
      <c r="F30" s="54" t="s">
        <v>218</v>
      </c>
      <c r="G30" s="54" t="s">
        <v>217</v>
      </c>
      <c r="H30" s="34"/>
      <c r="I30" s="34"/>
      <c r="J30" s="34"/>
      <c r="K30" s="34"/>
    </row>
    <row r="31" spans="1:11" ht="14.1" customHeight="1" x14ac:dyDescent="0.25">
      <c r="A31" s="34"/>
      <c r="B31" s="34"/>
      <c r="C31" s="41" t="s">
        <v>52</v>
      </c>
      <c r="D31" s="54" t="s">
        <v>40</v>
      </c>
      <c r="E31" s="54" t="s">
        <v>216</v>
      </c>
      <c r="F31" s="54" t="s">
        <v>215</v>
      </c>
      <c r="G31" s="54" t="s">
        <v>214</v>
      </c>
      <c r="H31" s="34"/>
      <c r="I31" s="34"/>
      <c r="J31" s="34"/>
      <c r="K31" s="34"/>
    </row>
    <row r="32" spans="1:11" ht="14.1" customHeight="1" x14ac:dyDescent="0.25">
      <c r="A32" s="34"/>
      <c r="B32" s="34"/>
      <c r="C32" s="41" t="s">
        <v>55</v>
      </c>
      <c r="D32" s="54" t="s">
        <v>40</v>
      </c>
      <c r="E32" s="54" t="s">
        <v>40</v>
      </c>
      <c r="F32" s="54" t="s">
        <v>213</v>
      </c>
      <c r="G32" s="54" t="s">
        <v>212</v>
      </c>
      <c r="H32" s="34"/>
      <c r="I32" s="34"/>
      <c r="J32" s="34"/>
      <c r="K32" s="34"/>
    </row>
    <row r="33" spans="1:11" ht="14.1" customHeight="1" x14ac:dyDescent="0.25">
      <c r="A33" s="34"/>
      <c r="B33" s="34"/>
      <c r="C33" s="1329" t="s">
        <v>58</v>
      </c>
      <c r="D33" s="1330"/>
      <c r="E33" s="1330"/>
      <c r="F33" s="1330"/>
      <c r="G33" s="1330"/>
      <c r="H33" s="34"/>
      <c r="I33" s="34"/>
      <c r="J33" s="34"/>
      <c r="K33" s="34"/>
    </row>
    <row r="34" spans="1:11" ht="14.1" customHeight="1" x14ac:dyDescent="0.25">
      <c r="A34" s="34"/>
      <c r="B34" s="34"/>
      <c r="C34" s="53"/>
      <c r="D34" s="52">
        <v>2025</v>
      </c>
      <c r="E34" s="52">
        <v>2026</v>
      </c>
      <c r="F34" s="52">
        <v>2027</v>
      </c>
      <c r="G34" s="52">
        <v>2028</v>
      </c>
      <c r="H34" s="34"/>
      <c r="I34" s="34"/>
      <c r="J34" s="34"/>
      <c r="K34" s="34"/>
    </row>
    <row r="35" spans="1:11" ht="14.1" customHeight="1" x14ac:dyDescent="0.25">
      <c r="A35" s="34"/>
      <c r="B35" s="34"/>
      <c r="C35" s="51"/>
      <c r="D35" s="50" t="s">
        <v>17</v>
      </c>
      <c r="E35" s="50" t="s">
        <v>18</v>
      </c>
      <c r="F35" s="50" t="s">
        <v>18</v>
      </c>
      <c r="G35" s="50" t="s">
        <v>18</v>
      </c>
      <c r="H35" s="34"/>
      <c r="I35" s="34"/>
      <c r="J35" s="34"/>
      <c r="K35" s="34"/>
    </row>
    <row r="36" spans="1:11" ht="14.1" customHeight="1" x14ac:dyDescent="0.25">
      <c r="A36" s="34"/>
      <c r="B36" s="34"/>
      <c r="C36" s="49" t="s">
        <v>59</v>
      </c>
      <c r="D36" s="47">
        <v>0</v>
      </c>
      <c r="E36" s="47">
        <v>343600000</v>
      </c>
      <c r="F36" s="47">
        <v>343600000</v>
      </c>
      <c r="G36" s="47">
        <v>343600000</v>
      </c>
      <c r="H36" s="34"/>
      <c r="I36" s="34"/>
      <c r="J36" s="34"/>
      <c r="K36" s="34"/>
    </row>
    <row r="37" spans="1:11" ht="14.1" customHeight="1" x14ac:dyDescent="0.25">
      <c r="A37" s="34"/>
      <c r="B37" s="34"/>
      <c r="C37" s="49" t="s">
        <v>60</v>
      </c>
      <c r="D37" s="47">
        <v>0</v>
      </c>
      <c r="E37" s="47">
        <v>343600000</v>
      </c>
      <c r="F37" s="47">
        <v>343600000</v>
      </c>
      <c r="G37" s="47">
        <v>343600000</v>
      </c>
      <c r="H37" s="34"/>
      <c r="I37" s="34"/>
      <c r="J37" s="34"/>
      <c r="K37" s="34"/>
    </row>
    <row r="38" spans="1:11" ht="14.1" customHeight="1" x14ac:dyDescent="0.25">
      <c r="A38" s="34"/>
      <c r="B38" s="34"/>
      <c r="C38" s="49" t="s">
        <v>61</v>
      </c>
      <c r="D38" s="47">
        <v>0</v>
      </c>
      <c r="E38" s="47">
        <v>0</v>
      </c>
      <c r="F38" s="47">
        <v>0</v>
      </c>
      <c r="G38" s="47">
        <v>0</v>
      </c>
      <c r="H38" s="34"/>
      <c r="I38" s="34"/>
      <c r="J38" s="34"/>
      <c r="K38" s="34"/>
    </row>
    <row r="39" spans="1:11" ht="14.1" customHeight="1" x14ac:dyDescent="0.25">
      <c r="A39" s="34"/>
      <c r="B39" s="34"/>
      <c r="C39" s="49" t="s">
        <v>62</v>
      </c>
      <c r="D39" s="47">
        <v>0</v>
      </c>
      <c r="E39" s="47">
        <v>37171000</v>
      </c>
      <c r="F39" s="47">
        <v>37171000</v>
      </c>
      <c r="G39" s="47">
        <v>37171000</v>
      </c>
      <c r="H39" s="34"/>
      <c r="I39" s="34"/>
      <c r="J39" s="34"/>
      <c r="K39" s="34"/>
    </row>
    <row r="40" spans="1:11" ht="14.1" customHeight="1" x14ac:dyDescent="0.25">
      <c r="A40" s="34"/>
      <c r="B40" s="34"/>
      <c r="C40" s="49" t="s">
        <v>60</v>
      </c>
      <c r="D40" s="47">
        <v>0</v>
      </c>
      <c r="E40" s="47">
        <v>37171000</v>
      </c>
      <c r="F40" s="47">
        <v>37171000</v>
      </c>
      <c r="G40" s="47">
        <v>37171000</v>
      </c>
      <c r="H40" s="34"/>
      <c r="I40" s="34"/>
      <c r="J40" s="34"/>
      <c r="K40" s="34"/>
    </row>
    <row r="41" spans="1:11" ht="14.1" customHeight="1" x14ac:dyDescent="0.25">
      <c r="A41" s="34"/>
      <c r="B41" s="34"/>
      <c r="C41" s="49" t="s">
        <v>61</v>
      </c>
      <c r="D41" s="47">
        <v>0</v>
      </c>
      <c r="E41" s="47">
        <v>0</v>
      </c>
      <c r="F41" s="47">
        <v>0</v>
      </c>
      <c r="G41" s="47">
        <v>0</v>
      </c>
      <c r="H41" s="34"/>
      <c r="I41" s="34"/>
      <c r="J41" s="34"/>
      <c r="K41" s="34"/>
    </row>
    <row r="42" spans="1:11" ht="14.1" customHeight="1" x14ac:dyDescent="0.25">
      <c r="A42" s="34"/>
      <c r="B42" s="34"/>
      <c r="C42" s="49" t="s">
        <v>63</v>
      </c>
      <c r="D42" s="47">
        <v>0</v>
      </c>
      <c r="E42" s="47">
        <v>74150000</v>
      </c>
      <c r="F42" s="47">
        <v>76150000</v>
      </c>
      <c r="G42" s="47">
        <v>75150000</v>
      </c>
      <c r="H42" s="34"/>
      <c r="I42" s="34"/>
      <c r="J42" s="34"/>
      <c r="K42" s="34"/>
    </row>
    <row r="43" spans="1:11" ht="14.1" customHeight="1" x14ac:dyDescent="0.25">
      <c r="A43" s="34"/>
      <c r="B43" s="34"/>
      <c r="C43" s="49" t="s">
        <v>60</v>
      </c>
      <c r="D43" s="47">
        <v>0</v>
      </c>
      <c r="E43" s="47">
        <v>74150000</v>
      </c>
      <c r="F43" s="47">
        <v>76150000</v>
      </c>
      <c r="G43" s="47">
        <v>75150000</v>
      </c>
      <c r="H43" s="34"/>
      <c r="I43" s="34"/>
      <c r="J43" s="34"/>
      <c r="K43" s="34"/>
    </row>
    <row r="44" spans="1:11" ht="14.1" customHeight="1" x14ac:dyDescent="0.25">
      <c r="A44" s="34"/>
      <c r="B44" s="34"/>
      <c r="C44" s="49" t="s">
        <v>61</v>
      </c>
      <c r="D44" s="47">
        <v>0</v>
      </c>
      <c r="E44" s="47">
        <v>0</v>
      </c>
      <c r="F44" s="47">
        <v>0</v>
      </c>
      <c r="G44" s="47">
        <v>0</v>
      </c>
      <c r="H44" s="34"/>
      <c r="I44" s="34"/>
      <c r="J44" s="34"/>
      <c r="K44" s="34"/>
    </row>
    <row r="45" spans="1:11" ht="14.1" customHeight="1" x14ac:dyDescent="0.25">
      <c r="A45" s="34"/>
      <c r="B45" s="34"/>
      <c r="C45" s="49" t="s">
        <v>64</v>
      </c>
      <c r="D45" s="47">
        <v>0</v>
      </c>
      <c r="E45" s="47">
        <v>0</v>
      </c>
      <c r="F45" s="47">
        <v>0</v>
      </c>
      <c r="G45" s="47">
        <v>0</v>
      </c>
      <c r="H45" s="34"/>
      <c r="I45" s="34"/>
      <c r="J45" s="34"/>
      <c r="K45" s="34"/>
    </row>
    <row r="46" spans="1:11" ht="14.1" customHeight="1" x14ac:dyDescent="0.25">
      <c r="A46" s="34"/>
      <c r="B46" s="34"/>
      <c r="C46" s="49" t="s">
        <v>60</v>
      </c>
      <c r="D46" s="47">
        <v>0</v>
      </c>
      <c r="E46" s="47">
        <v>0</v>
      </c>
      <c r="F46" s="47">
        <v>0</v>
      </c>
      <c r="G46" s="47">
        <v>0</v>
      </c>
      <c r="H46" s="34"/>
      <c r="I46" s="34"/>
      <c r="J46" s="34"/>
      <c r="K46" s="34"/>
    </row>
    <row r="47" spans="1:11" ht="14.1" customHeight="1" x14ac:dyDescent="0.25">
      <c r="A47" s="34"/>
      <c r="B47" s="34"/>
      <c r="C47" s="49" t="s">
        <v>61</v>
      </c>
      <c r="D47" s="47">
        <v>0</v>
      </c>
      <c r="E47" s="47">
        <v>0</v>
      </c>
      <c r="F47" s="47">
        <v>0</v>
      </c>
      <c r="G47" s="47">
        <v>0</v>
      </c>
      <c r="H47" s="34"/>
      <c r="I47" s="34"/>
      <c r="J47" s="34"/>
      <c r="K47" s="34"/>
    </row>
    <row r="48" spans="1:11" ht="14.1" customHeight="1" x14ac:dyDescent="0.25">
      <c r="A48" s="34"/>
      <c r="B48" s="34"/>
      <c r="C48" s="49" t="s">
        <v>65</v>
      </c>
      <c r="D48" s="47">
        <v>0</v>
      </c>
      <c r="E48" s="47">
        <v>0</v>
      </c>
      <c r="F48" s="47">
        <v>0</v>
      </c>
      <c r="G48" s="47">
        <v>0</v>
      </c>
      <c r="H48" s="34"/>
      <c r="I48" s="34"/>
      <c r="J48" s="34"/>
      <c r="K48" s="34"/>
    </row>
    <row r="49" spans="1:11" ht="14.1" customHeight="1" x14ac:dyDescent="0.25">
      <c r="A49" s="34"/>
      <c r="B49" s="34"/>
      <c r="C49" s="49" t="s">
        <v>60</v>
      </c>
      <c r="D49" s="47">
        <v>0</v>
      </c>
      <c r="E49" s="47">
        <v>0</v>
      </c>
      <c r="F49" s="47">
        <v>0</v>
      </c>
      <c r="G49" s="47">
        <v>0</v>
      </c>
      <c r="H49" s="34"/>
      <c r="I49" s="34"/>
      <c r="J49" s="34"/>
      <c r="K49" s="34"/>
    </row>
    <row r="50" spans="1:11" ht="14.1" customHeight="1" x14ac:dyDescent="0.25">
      <c r="A50" s="34"/>
      <c r="B50" s="34"/>
      <c r="C50" s="49" t="s">
        <v>61</v>
      </c>
      <c r="D50" s="47">
        <v>0</v>
      </c>
      <c r="E50" s="47">
        <v>0</v>
      </c>
      <c r="F50" s="47">
        <v>0</v>
      </c>
      <c r="G50" s="47">
        <v>0</v>
      </c>
      <c r="H50" s="34"/>
      <c r="I50" s="34"/>
      <c r="J50" s="34"/>
      <c r="K50" s="34"/>
    </row>
    <row r="51" spans="1:11" ht="14.1" customHeight="1" x14ac:dyDescent="0.25">
      <c r="A51" s="34"/>
      <c r="B51" s="34"/>
      <c r="C51" s="49" t="s">
        <v>66</v>
      </c>
      <c r="D51" s="47">
        <v>0</v>
      </c>
      <c r="E51" s="47">
        <v>0</v>
      </c>
      <c r="F51" s="47">
        <v>0</v>
      </c>
      <c r="G51" s="47">
        <v>0</v>
      </c>
      <c r="H51" s="34"/>
      <c r="I51" s="34"/>
      <c r="J51" s="34"/>
      <c r="K51" s="34"/>
    </row>
    <row r="52" spans="1:11" ht="14.1" customHeight="1" x14ac:dyDescent="0.25">
      <c r="A52" s="34"/>
      <c r="B52" s="34"/>
      <c r="C52" s="49" t="s">
        <v>60</v>
      </c>
      <c r="D52" s="47">
        <v>0</v>
      </c>
      <c r="E52" s="47">
        <v>0</v>
      </c>
      <c r="F52" s="47">
        <v>0</v>
      </c>
      <c r="G52" s="47">
        <v>0</v>
      </c>
      <c r="H52" s="34"/>
      <c r="I52" s="34"/>
      <c r="J52" s="34"/>
      <c r="K52" s="34"/>
    </row>
    <row r="53" spans="1:11" ht="14.1" customHeight="1" x14ac:dyDescent="0.25">
      <c r="A53" s="34"/>
      <c r="B53" s="34"/>
      <c r="C53" s="49" t="s">
        <v>61</v>
      </c>
      <c r="D53" s="47">
        <v>0</v>
      </c>
      <c r="E53" s="47">
        <v>0</v>
      </c>
      <c r="F53" s="47">
        <v>0</v>
      </c>
      <c r="G53" s="47">
        <v>0</v>
      </c>
      <c r="H53" s="34"/>
      <c r="I53" s="34"/>
      <c r="J53" s="34"/>
      <c r="K53" s="34"/>
    </row>
    <row r="54" spans="1:11" ht="14.1" customHeight="1" x14ac:dyDescent="0.25">
      <c r="A54" s="34"/>
      <c r="B54" s="34"/>
      <c r="C54" s="49" t="s">
        <v>67</v>
      </c>
      <c r="D54" s="47">
        <v>0</v>
      </c>
      <c r="E54" s="47">
        <v>1500000</v>
      </c>
      <c r="F54" s="47">
        <v>1500000</v>
      </c>
      <c r="G54" s="47">
        <v>1500000</v>
      </c>
      <c r="H54" s="34"/>
      <c r="I54" s="34"/>
      <c r="J54" s="34"/>
      <c r="K54" s="34"/>
    </row>
    <row r="55" spans="1:11" ht="14.1" customHeight="1" x14ac:dyDescent="0.25">
      <c r="A55" s="34"/>
      <c r="B55" s="34"/>
      <c r="C55" s="49" t="s">
        <v>60</v>
      </c>
      <c r="D55" s="47">
        <v>0</v>
      </c>
      <c r="E55" s="47">
        <v>1500000</v>
      </c>
      <c r="F55" s="47">
        <v>1500000</v>
      </c>
      <c r="G55" s="47">
        <v>1500000</v>
      </c>
      <c r="H55" s="34"/>
      <c r="I55" s="34"/>
      <c r="J55" s="34"/>
      <c r="K55" s="34"/>
    </row>
    <row r="56" spans="1:11" ht="14.1" customHeight="1" x14ac:dyDescent="0.25">
      <c r="A56" s="34"/>
      <c r="B56" s="34"/>
      <c r="C56" s="49" t="s">
        <v>61</v>
      </c>
      <c r="D56" s="47">
        <v>0</v>
      </c>
      <c r="E56" s="47">
        <v>0</v>
      </c>
      <c r="F56" s="47">
        <v>0</v>
      </c>
      <c r="G56" s="47">
        <v>0</v>
      </c>
      <c r="H56" s="34"/>
      <c r="I56" s="34"/>
      <c r="J56" s="34"/>
      <c r="K56" s="34"/>
    </row>
    <row r="57" spans="1:11" ht="14.1" customHeight="1" x14ac:dyDescent="0.25">
      <c r="A57" s="34"/>
      <c r="B57" s="34"/>
      <c r="C57" s="49" t="s">
        <v>68</v>
      </c>
      <c r="D57" s="47">
        <v>0</v>
      </c>
      <c r="E57" s="47">
        <v>0</v>
      </c>
      <c r="F57" s="47">
        <v>0</v>
      </c>
      <c r="G57" s="47">
        <v>0</v>
      </c>
      <c r="H57" s="34"/>
      <c r="I57" s="34"/>
      <c r="J57" s="34"/>
      <c r="K57" s="34"/>
    </row>
    <row r="58" spans="1:11" ht="14.1" customHeight="1" x14ac:dyDescent="0.25">
      <c r="A58" s="34"/>
      <c r="B58" s="34"/>
      <c r="C58" s="49" t="s">
        <v>60</v>
      </c>
      <c r="D58" s="47">
        <v>0</v>
      </c>
      <c r="E58" s="47">
        <v>0</v>
      </c>
      <c r="F58" s="47">
        <v>0</v>
      </c>
      <c r="G58" s="47">
        <v>0</v>
      </c>
      <c r="H58" s="34"/>
      <c r="I58" s="34"/>
      <c r="J58" s="34"/>
      <c r="K58" s="34"/>
    </row>
    <row r="59" spans="1:11" ht="14.1" customHeight="1" x14ac:dyDescent="0.25">
      <c r="A59" s="34"/>
      <c r="B59" s="34"/>
      <c r="C59" s="49" t="s">
        <v>69</v>
      </c>
      <c r="D59" s="47">
        <v>0</v>
      </c>
      <c r="E59" s="47">
        <v>0</v>
      </c>
      <c r="F59" s="47">
        <v>0</v>
      </c>
      <c r="G59" s="47">
        <v>0</v>
      </c>
      <c r="H59" s="34"/>
      <c r="I59" s="34"/>
      <c r="J59" s="34"/>
      <c r="K59" s="34"/>
    </row>
    <row r="60" spans="1:11" ht="14.1" customHeight="1" x14ac:dyDescent="0.25">
      <c r="A60" s="34"/>
      <c r="B60" s="34"/>
      <c r="C60" s="49" t="s">
        <v>70</v>
      </c>
      <c r="D60" s="47">
        <v>0</v>
      </c>
      <c r="E60" s="47">
        <v>0</v>
      </c>
      <c r="F60" s="47">
        <v>0</v>
      </c>
      <c r="G60" s="47">
        <v>0</v>
      </c>
      <c r="H60" s="34"/>
      <c r="I60" s="34"/>
      <c r="J60" s="34"/>
      <c r="K60" s="34"/>
    </row>
    <row r="61" spans="1:11" ht="14.1" customHeight="1" x14ac:dyDescent="0.25">
      <c r="A61" s="34"/>
      <c r="B61" s="34"/>
      <c r="C61" s="49" t="s">
        <v>71</v>
      </c>
      <c r="D61" s="47">
        <v>0</v>
      </c>
      <c r="E61" s="47">
        <v>0</v>
      </c>
      <c r="F61" s="47">
        <v>0</v>
      </c>
      <c r="G61" s="47">
        <v>0</v>
      </c>
      <c r="H61" s="34"/>
      <c r="I61" s="34"/>
      <c r="J61" s="34"/>
      <c r="K61" s="34"/>
    </row>
    <row r="62" spans="1:11" ht="14.1" customHeight="1" x14ac:dyDescent="0.25">
      <c r="A62" s="34"/>
      <c r="B62" s="34"/>
      <c r="C62" s="49" t="s">
        <v>72</v>
      </c>
      <c r="D62" s="47">
        <v>0</v>
      </c>
      <c r="E62" s="47">
        <v>0</v>
      </c>
      <c r="F62" s="47">
        <v>0</v>
      </c>
      <c r="G62" s="47">
        <v>0</v>
      </c>
      <c r="H62" s="34"/>
      <c r="I62" s="34"/>
      <c r="J62" s="34"/>
      <c r="K62" s="34"/>
    </row>
    <row r="63" spans="1:11" ht="14.1" customHeight="1" x14ac:dyDescent="0.25">
      <c r="A63" s="34"/>
      <c r="B63" s="34"/>
      <c r="C63" s="49" t="s">
        <v>73</v>
      </c>
      <c r="D63" s="47">
        <v>0</v>
      </c>
      <c r="E63" s="47">
        <v>0</v>
      </c>
      <c r="F63" s="47">
        <v>0</v>
      </c>
      <c r="G63" s="47">
        <v>0</v>
      </c>
      <c r="H63" s="34"/>
      <c r="I63" s="34"/>
      <c r="J63" s="34"/>
      <c r="K63" s="34"/>
    </row>
    <row r="64" spans="1:11" ht="14.1" customHeight="1" x14ac:dyDescent="0.25">
      <c r="A64" s="34"/>
      <c r="B64" s="34"/>
      <c r="C64" s="49" t="s">
        <v>60</v>
      </c>
      <c r="D64" s="47">
        <v>0</v>
      </c>
      <c r="E64" s="47">
        <v>0</v>
      </c>
      <c r="F64" s="47">
        <v>0</v>
      </c>
      <c r="G64" s="47">
        <v>0</v>
      </c>
      <c r="H64" s="34"/>
      <c r="I64" s="34"/>
      <c r="J64" s="34"/>
      <c r="K64" s="34"/>
    </row>
    <row r="65" spans="1:11" ht="14.1" customHeight="1" x14ac:dyDescent="0.25">
      <c r="A65" s="34"/>
      <c r="B65" s="34"/>
      <c r="C65" s="49" t="s">
        <v>69</v>
      </c>
      <c r="D65" s="47">
        <v>0</v>
      </c>
      <c r="E65" s="47">
        <v>0</v>
      </c>
      <c r="F65" s="47">
        <v>0</v>
      </c>
      <c r="G65" s="47">
        <v>0</v>
      </c>
      <c r="H65" s="34"/>
      <c r="I65" s="34"/>
      <c r="J65" s="34"/>
      <c r="K65" s="34"/>
    </row>
    <row r="66" spans="1:11" ht="14.1" customHeight="1" x14ac:dyDescent="0.25">
      <c r="A66" s="34"/>
      <c r="B66" s="34"/>
      <c r="C66" s="49" t="s">
        <v>70</v>
      </c>
      <c r="D66" s="47">
        <v>0</v>
      </c>
      <c r="E66" s="47">
        <v>0</v>
      </c>
      <c r="F66" s="47">
        <v>0</v>
      </c>
      <c r="G66" s="47">
        <v>0</v>
      </c>
      <c r="H66" s="34"/>
      <c r="I66" s="34"/>
      <c r="J66" s="34"/>
      <c r="K66" s="34"/>
    </row>
    <row r="67" spans="1:11" ht="14.1" customHeight="1" x14ac:dyDescent="0.25">
      <c r="A67" s="34"/>
      <c r="B67" s="34"/>
      <c r="C67" s="49" t="s">
        <v>71</v>
      </c>
      <c r="D67" s="47">
        <v>0</v>
      </c>
      <c r="E67" s="47">
        <v>0</v>
      </c>
      <c r="F67" s="47">
        <v>0</v>
      </c>
      <c r="G67" s="47">
        <v>0</v>
      </c>
      <c r="H67" s="34"/>
      <c r="I67" s="34"/>
      <c r="J67" s="34"/>
      <c r="K67" s="34"/>
    </row>
    <row r="68" spans="1:11" ht="14.1" customHeight="1" x14ac:dyDescent="0.25">
      <c r="A68" s="34"/>
      <c r="B68" s="34"/>
      <c r="C68" s="49" t="s">
        <v>72</v>
      </c>
      <c r="D68" s="47">
        <v>0</v>
      </c>
      <c r="E68" s="47">
        <v>0</v>
      </c>
      <c r="F68" s="47">
        <v>0</v>
      </c>
      <c r="G68" s="47">
        <v>0</v>
      </c>
      <c r="H68" s="34"/>
      <c r="I68" s="34"/>
      <c r="J68" s="34"/>
      <c r="K68" s="34"/>
    </row>
    <row r="69" spans="1:11" ht="14.1" customHeight="1" x14ac:dyDescent="0.25">
      <c r="A69" s="34"/>
      <c r="B69" s="34"/>
      <c r="C69" s="49" t="s">
        <v>74</v>
      </c>
      <c r="D69" s="47">
        <v>0</v>
      </c>
      <c r="E69" s="47">
        <v>0</v>
      </c>
      <c r="F69" s="47">
        <v>0</v>
      </c>
      <c r="G69" s="47">
        <v>0</v>
      </c>
      <c r="H69" s="34"/>
      <c r="I69" s="34"/>
      <c r="J69" s="34"/>
      <c r="K69" s="34"/>
    </row>
    <row r="70" spans="1:11" ht="14.1" customHeight="1" x14ac:dyDescent="0.25">
      <c r="A70" s="34"/>
      <c r="B70" s="34"/>
      <c r="C70" s="49" t="s">
        <v>60</v>
      </c>
      <c r="D70" s="47">
        <v>0</v>
      </c>
      <c r="E70" s="47">
        <v>0</v>
      </c>
      <c r="F70" s="47">
        <v>0</v>
      </c>
      <c r="G70" s="47">
        <v>0</v>
      </c>
      <c r="H70" s="34"/>
      <c r="I70" s="34"/>
      <c r="J70" s="34"/>
      <c r="K70" s="34"/>
    </row>
    <row r="71" spans="1:11" ht="14.1" customHeight="1" x14ac:dyDescent="0.25">
      <c r="A71" s="34"/>
      <c r="B71" s="34"/>
      <c r="C71" s="49" t="s">
        <v>69</v>
      </c>
      <c r="D71" s="47">
        <v>0</v>
      </c>
      <c r="E71" s="47">
        <v>0</v>
      </c>
      <c r="F71" s="47">
        <v>0</v>
      </c>
      <c r="G71" s="47">
        <v>0</v>
      </c>
      <c r="H71" s="34"/>
      <c r="I71" s="34"/>
      <c r="J71" s="34"/>
      <c r="K71" s="34"/>
    </row>
    <row r="72" spans="1:11" ht="14.1" customHeight="1" x14ac:dyDescent="0.25">
      <c r="A72" s="34"/>
      <c r="B72" s="34"/>
      <c r="C72" s="49" t="s">
        <v>70</v>
      </c>
      <c r="D72" s="47">
        <v>0</v>
      </c>
      <c r="E72" s="47">
        <v>0</v>
      </c>
      <c r="F72" s="47">
        <v>0</v>
      </c>
      <c r="G72" s="47">
        <v>0</v>
      </c>
      <c r="H72" s="34"/>
      <c r="I72" s="34"/>
      <c r="J72" s="34"/>
      <c r="K72" s="34"/>
    </row>
    <row r="73" spans="1:11" ht="14.1" customHeight="1" x14ac:dyDescent="0.25">
      <c r="A73" s="34"/>
      <c r="B73" s="34"/>
      <c r="C73" s="49" t="s">
        <v>71</v>
      </c>
      <c r="D73" s="47">
        <v>0</v>
      </c>
      <c r="E73" s="47">
        <v>0</v>
      </c>
      <c r="F73" s="47">
        <v>0</v>
      </c>
      <c r="G73" s="47">
        <v>0</v>
      </c>
      <c r="H73" s="34"/>
      <c r="I73" s="34"/>
      <c r="J73" s="34"/>
      <c r="K73" s="34"/>
    </row>
    <row r="74" spans="1:11" ht="14.1" customHeight="1" x14ac:dyDescent="0.25">
      <c r="A74" s="34"/>
      <c r="B74" s="34"/>
      <c r="C74" s="49" t="s">
        <v>72</v>
      </c>
      <c r="D74" s="47">
        <v>0</v>
      </c>
      <c r="E74" s="47">
        <v>0</v>
      </c>
      <c r="F74" s="47">
        <v>0</v>
      </c>
      <c r="G74" s="47">
        <v>0</v>
      </c>
      <c r="H74" s="34"/>
      <c r="I74" s="34"/>
      <c r="J74" s="34"/>
      <c r="K74" s="34"/>
    </row>
    <row r="75" spans="1:11" ht="14.1" customHeight="1" x14ac:dyDescent="0.25">
      <c r="A75" s="34"/>
      <c r="B75" s="34"/>
      <c r="C75" s="49" t="s">
        <v>75</v>
      </c>
      <c r="D75" s="47">
        <v>0</v>
      </c>
      <c r="E75" s="47">
        <v>0</v>
      </c>
      <c r="F75" s="47">
        <v>0</v>
      </c>
      <c r="G75" s="47">
        <v>0</v>
      </c>
      <c r="H75" s="34"/>
      <c r="I75" s="34"/>
      <c r="J75" s="34"/>
      <c r="K75" s="34"/>
    </row>
    <row r="76" spans="1:11" ht="14.1" customHeight="1" x14ac:dyDescent="0.25">
      <c r="A76" s="34"/>
      <c r="B76" s="34"/>
      <c r="C76" s="49" t="s">
        <v>76</v>
      </c>
      <c r="D76" s="47">
        <v>0</v>
      </c>
      <c r="E76" s="47">
        <v>0</v>
      </c>
      <c r="F76" s="47">
        <v>0</v>
      </c>
      <c r="G76" s="47">
        <v>0</v>
      </c>
      <c r="H76" s="34"/>
      <c r="I76" s="34"/>
      <c r="J76" s="34"/>
      <c r="K76" s="34"/>
    </row>
    <row r="77" spans="1:11" ht="14.1" customHeight="1" x14ac:dyDescent="0.25">
      <c r="A77" s="34"/>
      <c r="B77" s="34"/>
      <c r="C77" s="48" t="s">
        <v>77</v>
      </c>
      <c r="D77" s="47">
        <v>0</v>
      </c>
      <c r="E77" s="47">
        <v>456421000</v>
      </c>
      <c r="F77" s="47">
        <v>458421000</v>
      </c>
      <c r="G77" s="47">
        <v>457421000</v>
      </c>
      <c r="H77" s="34"/>
      <c r="I77" s="34"/>
      <c r="J77" s="34"/>
      <c r="K77" s="34"/>
    </row>
    <row r="78" spans="1:11" ht="14.1" customHeight="1" x14ac:dyDescent="0.25">
      <c r="A78" s="34"/>
      <c r="B78" s="34"/>
      <c r="C78" s="1309" t="s">
        <v>78</v>
      </c>
      <c r="D78" s="1310"/>
      <c r="E78" s="1310"/>
      <c r="F78" s="1310"/>
      <c r="G78" s="1310"/>
      <c r="H78" s="34"/>
      <c r="I78" s="34"/>
      <c r="J78" s="34"/>
      <c r="K78" s="34"/>
    </row>
    <row r="79" spans="1:11" ht="14.1" customHeight="1" x14ac:dyDescent="0.25">
      <c r="A79" s="34"/>
      <c r="B79" s="34"/>
      <c r="C79" s="56" t="s">
        <v>211</v>
      </c>
      <c r="D79" s="1309" t="s">
        <v>210</v>
      </c>
      <c r="E79" s="1310"/>
      <c r="F79" s="1310"/>
      <c r="G79" s="1310"/>
      <c r="H79" s="34"/>
      <c r="I79" s="34"/>
      <c r="J79" s="34"/>
      <c r="K79" s="34"/>
    </row>
    <row r="80" spans="1:11" ht="14.1" customHeight="1" x14ac:dyDescent="0.25">
      <c r="A80" s="34"/>
      <c r="B80" s="34"/>
      <c r="C80" s="55" t="s">
        <v>33</v>
      </c>
      <c r="D80" s="1325" t="s">
        <v>209</v>
      </c>
      <c r="E80" s="1326"/>
      <c r="F80" s="1326"/>
      <c r="G80" s="1326"/>
      <c r="H80" s="34"/>
      <c r="I80" s="34"/>
      <c r="J80" s="34"/>
      <c r="K80" s="34"/>
    </row>
    <row r="81" spans="1:11" ht="14.1" customHeight="1" x14ac:dyDescent="0.25">
      <c r="A81" s="34"/>
      <c r="B81" s="34"/>
      <c r="C81" s="32" t="s">
        <v>35</v>
      </c>
      <c r="D81" s="1327" t="s">
        <v>208</v>
      </c>
      <c r="E81" s="1328"/>
      <c r="F81" s="1328"/>
      <c r="G81" s="1328"/>
      <c r="H81" s="34"/>
      <c r="I81" s="34"/>
      <c r="J81" s="34"/>
      <c r="K81" s="34"/>
    </row>
    <row r="82" spans="1:11" ht="14.1" customHeight="1" x14ac:dyDescent="0.25">
      <c r="A82" s="34"/>
      <c r="B82" s="34"/>
      <c r="C82" s="32" t="s">
        <v>37</v>
      </c>
      <c r="D82" s="1327" t="s">
        <v>207</v>
      </c>
      <c r="E82" s="1328"/>
      <c r="F82" s="1328"/>
      <c r="G82" s="1328"/>
      <c r="H82" s="34"/>
      <c r="I82" s="34"/>
      <c r="J82" s="34"/>
      <c r="K82" s="34"/>
    </row>
    <row r="83" spans="1:11" ht="15" customHeight="1" x14ac:dyDescent="0.25">
      <c r="A83" s="34"/>
      <c r="B83" s="34"/>
      <c r="C83" s="53"/>
      <c r="D83" s="52">
        <v>2025</v>
      </c>
      <c r="E83" s="52">
        <v>2026</v>
      </c>
      <c r="F83" s="52">
        <v>2027</v>
      </c>
      <c r="G83" s="52">
        <v>2028</v>
      </c>
      <c r="H83" s="34"/>
      <c r="I83" s="34"/>
      <c r="J83" s="34"/>
      <c r="K83" s="34"/>
    </row>
    <row r="84" spans="1:11" ht="15" customHeight="1" x14ac:dyDescent="0.25">
      <c r="A84" s="34"/>
      <c r="B84" s="34"/>
      <c r="C84" s="51"/>
      <c r="D84" s="50" t="s">
        <v>17</v>
      </c>
      <c r="E84" s="50" t="s">
        <v>18</v>
      </c>
      <c r="F84" s="50" t="s">
        <v>18</v>
      </c>
      <c r="G84" s="50" t="s">
        <v>18</v>
      </c>
      <c r="H84" s="34"/>
      <c r="I84" s="34"/>
      <c r="J84" s="34"/>
      <c r="K84" s="34"/>
    </row>
    <row r="85" spans="1:11" ht="14.1" customHeight="1" x14ac:dyDescent="0.25">
      <c r="A85" s="34"/>
      <c r="B85" s="34"/>
      <c r="C85" s="41" t="s">
        <v>39</v>
      </c>
      <c r="D85" s="54" t="s">
        <v>40</v>
      </c>
      <c r="E85" s="54" t="s">
        <v>151</v>
      </c>
      <c r="F85" s="54" t="s">
        <v>151</v>
      </c>
      <c r="G85" s="54" t="s">
        <v>151</v>
      </c>
      <c r="H85" s="34"/>
      <c r="I85" s="34"/>
      <c r="J85" s="34"/>
      <c r="K85" s="34"/>
    </row>
    <row r="86" spans="1:11" ht="14.1" customHeight="1" x14ac:dyDescent="0.25">
      <c r="A86" s="34"/>
      <c r="B86" s="34"/>
      <c r="C86" s="41" t="s">
        <v>41</v>
      </c>
      <c r="D86" s="54" t="s">
        <v>206</v>
      </c>
      <c r="E86" s="54" t="s">
        <v>205</v>
      </c>
      <c r="F86" s="54" t="s">
        <v>205</v>
      </c>
      <c r="G86" s="54" t="s">
        <v>205</v>
      </c>
      <c r="H86" s="34"/>
      <c r="I86" s="34"/>
      <c r="J86" s="34"/>
      <c r="K86" s="34"/>
    </row>
    <row r="87" spans="1:11" ht="14.1" customHeight="1" x14ac:dyDescent="0.25">
      <c r="A87" s="34"/>
      <c r="B87" s="34"/>
      <c r="C87" s="41" t="s">
        <v>45</v>
      </c>
      <c r="D87" s="54" t="s">
        <v>46</v>
      </c>
      <c r="E87" s="54" t="s">
        <v>205</v>
      </c>
      <c r="F87" s="54" t="s">
        <v>205</v>
      </c>
      <c r="G87" s="54" t="s">
        <v>205</v>
      </c>
      <c r="H87" s="34"/>
      <c r="I87" s="34"/>
      <c r="J87" s="34"/>
      <c r="K87" s="34"/>
    </row>
    <row r="88" spans="1:11" ht="14.1" customHeight="1" x14ac:dyDescent="0.25">
      <c r="A88" s="34"/>
      <c r="B88" s="34"/>
      <c r="C88" s="41" t="s">
        <v>50</v>
      </c>
      <c r="D88" s="54" t="s">
        <v>40</v>
      </c>
      <c r="E88" s="54" t="s">
        <v>40</v>
      </c>
      <c r="F88" s="54" t="s">
        <v>46</v>
      </c>
      <c r="G88" s="54" t="s">
        <v>46</v>
      </c>
      <c r="H88" s="34"/>
      <c r="I88" s="34"/>
      <c r="J88" s="34"/>
      <c r="K88" s="34"/>
    </row>
    <row r="89" spans="1:11" ht="14.1" customHeight="1" x14ac:dyDescent="0.25">
      <c r="A89" s="34"/>
      <c r="B89" s="34"/>
      <c r="C89" s="41" t="s">
        <v>52</v>
      </c>
      <c r="D89" s="54" t="s">
        <v>40</v>
      </c>
      <c r="E89" s="54" t="s">
        <v>204</v>
      </c>
      <c r="F89" s="54" t="s">
        <v>46</v>
      </c>
      <c r="G89" s="54" t="s">
        <v>46</v>
      </c>
      <c r="H89" s="34"/>
      <c r="I89" s="34"/>
      <c r="J89" s="34"/>
      <c r="K89" s="34"/>
    </row>
    <row r="90" spans="1:11" ht="14.1" customHeight="1" x14ac:dyDescent="0.25">
      <c r="A90" s="34"/>
      <c r="B90" s="34"/>
      <c r="C90" s="41" t="s">
        <v>55</v>
      </c>
      <c r="D90" s="54" t="s">
        <v>40</v>
      </c>
      <c r="E90" s="54" t="s">
        <v>40</v>
      </c>
      <c r="F90" s="54" t="s">
        <v>46</v>
      </c>
      <c r="G90" s="54" t="s">
        <v>46</v>
      </c>
      <c r="H90" s="34"/>
      <c r="I90" s="34"/>
      <c r="J90" s="34"/>
      <c r="K90" s="34"/>
    </row>
    <row r="91" spans="1:11" ht="14.1" customHeight="1" x14ac:dyDescent="0.25">
      <c r="A91" s="34"/>
      <c r="B91" s="34"/>
      <c r="C91" s="1329" t="s">
        <v>58</v>
      </c>
      <c r="D91" s="1330"/>
      <c r="E91" s="1330"/>
      <c r="F91" s="1330"/>
      <c r="G91" s="1330"/>
      <c r="H91" s="34"/>
      <c r="I91" s="34"/>
      <c r="J91" s="34"/>
      <c r="K91" s="34"/>
    </row>
    <row r="92" spans="1:11" ht="14.1" customHeight="1" x14ac:dyDescent="0.25">
      <c r="A92" s="34"/>
      <c r="B92" s="34"/>
      <c r="C92" s="53"/>
      <c r="D92" s="52">
        <v>2025</v>
      </c>
      <c r="E92" s="52">
        <v>2026</v>
      </c>
      <c r="F92" s="52">
        <v>2027</v>
      </c>
      <c r="G92" s="52">
        <v>2028</v>
      </c>
      <c r="H92" s="34"/>
      <c r="I92" s="34"/>
      <c r="J92" s="34"/>
      <c r="K92" s="34"/>
    </row>
    <row r="93" spans="1:11" ht="14.1" customHeight="1" x14ac:dyDescent="0.25">
      <c r="A93" s="34"/>
      <c r="B93" s="34"/>
      <c r="C93" s="51"/>
      <c r="D93" s="50" t="s">
        <v>17</v>
      </c>
      <c r="E93" s="50" t="s">
        <v>18</v>
      </c>
      <c r="F93" s="50" t="s">
        <v>18</v>
      </c>
      <c r="G93" s="50" t="s">
        <v>18</v>
      </c>
      <c r="H93" s="34"/>
      <c r="I93" s="34"/>
      <c r="J93" s="34"/>
      <c r="K93" s="34"/>
    </row>
    <row r="94" spans="1:11" ht="14.1" customHeight="1" x14ac:dyDescent="0.25">
      <c r="A94" s="34"/>
      <c r="B94" s="34"/>
      <c r="C94" s="49" t="s">
        <v>59</v>
      </c>
      <c r="D94" s="47">
        <v>0</v>
      </c>
      <c r="E94" s="47">
        <v>0</v>
      </c>
      <c r="F94" s="47">
        <v>0</v>
      </c>
      <c r="G94" s="47">
        <v>0</v>
      </c>
      <c r="H94" s="34"/>
      <c r="I94" s="34"/>
      <c r="J94" s="34"/>
      <c r="K94" s="34"/>
    </row>
    <row r="95" spans="1:11" ht="14.1" customHeight="1" x14ac:dyDescent="0.25">
      <c r="A95" s="34"/>
      <c r="B95" s="34"/>
      <c r="C95" s="49" t="s">
        <v>60</v>
      </c>
      <c r="D95" s="47">
        <v>0</v>
      </c>
      <c r="E95" s="47">
        <v>0</v>
      </c>
      <c r="F95" s="47">
        <v>0</v>
      </c>
      <c r="G95" s="47">
        <v>0</v>
      </c>
      <c r="H95" s="34"/>
      <c r="I95" s="34"/>
      <c r="J95" s="34"/>
      <c r="K95" s="34"/>
    </row>
    <row r="96" spans="1:11" ht="14.1" customHeight="1" x14ac:dyDescent="0.25">
      <c r="A96" s="34"/>
      <c r="B96" s="34"/>
      <c r="C96" s="49" t="s">
        <v>61</v>
      </c>
      <c r="D96" s="47">
        <v>0</v>
      </c>
      <c r="E96" s="47">
        <v>0</v>
      </c>
      <c r="F96" s="47">
        <v>0</v>
      </c>
      <c r="G96" s="47">
        <v>0</v>
      </c>
      <c r="H96" s="34"/>
      <c r="I96" s="34"/>
      <c r="J96" s="34"/>
      <c r="K96" s="34"/>
    </row>
    <row r="97" spans="1:11" ht="14.1" customHeight="1" x14ac:dyDescent="0.25">
      <c r="A97" s="34"/>
      <c r="B97" s="34"/>
      <c r="C97" s="49" t="s">
        <v>62</v>
      </c>
      <c r="D97" s="47">
        <v>0</v>
      </c>
      <c r="E97" s="47">
        <v>0</v>
      </c>
      <c r="F97" s="47">
        <v>0</v>
      </c>
      <c r="G97" s="47">
        <v>0</v>
      </c>
      <c r="H97" s="34"/>
      <c r="I97" s="34"/>
      <c r="J97" s="34"/>
      <c r="K97" s="34"/>
    </row>
    <row r="98" spans="1:11" ht="14.1" customHeight="1" x14ac:dyDescent="0.25">
      <c r="A98" s="34"/>
      <c r="B98" s="34"/>
      <c r="C98" s="49" t="s">
        <v>60</v>
      </c>
      <c r="D98" s="47">
        <v>0</v>
      </c>
      <c r="E98" s="47">
        <v>0</v>
      </c>
      <c r="F98" s="47">
        <v>0</v>
      </c>
      <c r="G98" s="47">
        <v>0</v>
      </c>
      <c r="H98" s="34"/>
      <c r="I98" s="34"/>
      <c r="J98" s="34"/>
      <c r="K98" s="34"/>
    </row>
    <row r="99" spans="1:11" ht="14.1" customHeight="1" x14ac:dyDescent="0.25">
      <c r="A99" s="34"/>
      <c r="B99" s="34"/>
      <c r="C99" s="49" t="s">
        <v>61</v>
      </c>
      <c r="D99" s="47">
        <v>0</v>
      </c>
      <c r="E99" s="47">
        <v>0</v>
      </c>
      <c r="F99" s="47">
        <v>0</v>
      </c>
      <c r="G99" s="47">
        <v>0</v>
      </c>
      <c r="H99" s="34"/>
      <c r="I99" s="34"/>
      <c r="J99" s="34"/>
      <c r="K99" s="34"/>
    </row>
    <row r="100" spans="1:11" ht="14.1" customHeight="1" x14ac:dyDescent="0.25">
      <c r="A100" s="34"/>
      <c r="B100" s="34"/>
      <c r="C100" s="49" t="s">
        <v>63</v>
      </c>
      <c r="D100" s="47">
        <v>0</v>
      </c>
      <c r="E100" s="47">
        <v>0</v>
      </c>
      <c r="F100" s="47">
        <v>0</v>
      </c>
      <c r="G100" s="47">
        <v>0</v>
      </c>
      <c r="H100" s="34"/>
      <c r="I100" s="34"/>
      <c r="J100" s="34"/>
      <c r="K100" s="34"/>
    </row>
    <row r="101" spans="1:11" ht="14.1" customHeight="1" x14ac:dyDescent="0.25">
      <c r="A101" s="34"/>
      <c r="B101" s="34"/>
      <c r="C101" s="49" t="s">
        <v>60</v>
      </c>
      <c r="D101" s="47">
        <v>0</v>
      </c>
      <c r="E101" s="47">
        <v>0</v>
      </c>
      <c r="F101" s="47">
        <v>0</v>
      </c>
      <c r="G101" s="47">
        <v>0</v>
      </c>
      <c r="H101" s="34"/>
      <c r="I101" s="34"/>
      <c r="J101" s="34"/>
      <c r="K101" s="34"/>
    </row>
    <row r="102" spans="1:11" ht="14.1" customHeight="1" x14ac:dyDescent="0.25">
      <c r="A102" s="34"/>
      <c r="B102" s="34"/>
      <c r="C102" s="49" t="s">
        <v>61</v>
      </c>
      <c r="D102" s="47">
        <v>0</v>
      </c>
      <c r="E102" s="47">
        <v>0</v>
      </c>
      <c r="F102" s="47">
        <v>0</v>
      </c>
      <c r="G102" s="47">
        <v>0</v>
      </c>
      <c r="H102" s="34"/>
      <c r="I102" s="34"/>
      <c r="J102" s="34"/>
      <c r="K102" s="34"/>
    </row>
    <row r="103" spans="1:11" ht="14.1" customHeight="1" x14ac:dyDescent="0.25">
      <c r="A103" s="34"/>
      <c r="B103" s="34"/>
      <c r="C103" s="49" t="s">
        <v>64</v>
      </c>
      <c r="D103" s="47">
        <v>0</v>
      </c>
      <c r="E103" s="47">
        <v>0</v>
      </c>
      <c r="F103" s="47">
        <v>0</v>
      </c>
      <c r="G103" s="47">
        <v>0</v>
      </c>
      <c r="H103" s="34"/>
      <c r="I103" s="34"/>
      <c r="J103" s="34"/>
      <c r="K103" s="34"/>
    </row>
    <row r="104" spans="1:11" ht="14.1" customHeight="1" x14ac:dyDescent="0.25">
      <c r="A104" s="34"/>
      <c r="B104" s="34"/>
      <c r="C104" s="49" t="s">
        <v>60</v>
      </c>
      <c r="D104" s="47">
        <v>0</v>
      </c>
      <c r="E104" s="47">
        <v>0</v>
      </c>
      <c r="F104" s="47">
        <v>0</v>
      </c>
      <c r="G104" s="47">
        <v>0</v>
      </c>
      <c r="H104" s="34"/>
      <c r="I104" s="34"/>
      <c r="J104" s="34"/>
      <c r="K104" s="34"/>
    </row>
    <row r="105" spans="1:11" ht="14.1" customHeight="1" x14ac:dyDescent="0.25">
      <c r="A105" s="34"/>
      <c r="B105" s="34"/>
      <c r="C105" s="49" t="s">
        <v>61</v>
      </c>
      <c r="D105" s="47">
        <v>0</v>
      </c>
      <c r="E105" s="47">
        <v>0</v>
      </c>
      <c r="F105" s="47">
        <v>0</v>
      </c>
      <c r="G105" s="47">
        <v>0</v>
      </c>
      <c r="H105" s="34"/>
      <c r="I105" s="34"/>
      <c r="J105" s="34"/>
      <c r="K105" s="34"/>
    </row>
    <row r="106" spans="1:11" ht="14.1" customHeight="1" x14ac:dyDescent="0.25">
      <c r="A106" s="34"/>
      <c r="B106" s="34"/>
      <c r="C106" s="49" t="s">
        <v>65</v>
      </c>
      <c r="D106" s="47">
        <v>0</v>
      </c>
      <c r="E106" s="47">
        <v>0</v>
      </c>
      <c r="F106" s="47">
        <v>0</v>
      </c>
      <c r="G106" s="47">
        <v>0</v>
      </c>
      <c r="H106" s="34"/>
      <c r="I106" s="34"/>
      <c r="J106" s="34"/>
      <c r="K106" s="34"/>
    </row>
    <row r="107" spans="1:11" ht="14.1" customHeight="1" x14ac:dyDescent="0.25">
      <c r="A107" s="34"/>
      <c r="B107" s="34"/>
      <c r="C107" s="49" t="s">
        <v>60</v>
      </c>
      <c r="D107" s="47">
        <v>0</v>
      </c>
      <c r="E107" s="47">
        <v>0</v>
      </c>
      <c r="F107" s="47">
        <v>0</v>
      </c>
      <c r="G107" s="47">
        <v>0</v>
      </c>
      <c r="H107" s="34"/>
      <c r="I107" s="34"/>
      <c r="J107" s="34"/>
      <c r="K107" s="34"/>
    </row>
    <row r="108" spans="1:11" ht="14.1" customHeight="1" x14ac:dyDescent="0.25">
      <c r="A108" s="34"/>
      <c r="B108" s="34"/>
      <c r="C108" s="49" t="s">
        <v>61</v>
      </c>
      <c r="D108" s="47">
        <v>0</v>
      </c>
      <c r="E108" s="47">
        <v>0</v>
      </c>
      <c r="F108" s="47">
        <v>0</v>
      </c>
      <c r="G108" s="47">
        <v>0</v>
      </c>
      <c r="H108" s="34"/>
      <c r="I108" s="34"/>
      <c r="J108" s="34"/>
      <c r="K108" s="34"/>
    </row>
    <row r="109" spans="1:11" ht="14.1" customHeight="1" x14ac:dyDescent="0.25">
      <c r="A109" s="34"/>
      <c r="B109" s="34"/>
      <c r="C109" s="49" t="s">
        <v>66</v>
      </c>
      <c r="D109" s="47">
        <v>0</v>
      </c>
      <c r="E109" s="47">
        <v>0</v>
      </c>
      <c r="F109" s="47">
        <v>0</v>
      </c>
      <c r="G109" s="47">
        <v>0</v>
      </c>
      <c r="H109" s="34"/>
      <c r="I109" s="34"/>
      <c r="J109" s="34"/>
      <c r="K109" s="34"/>
    </row>
    <row r="110" spans="1:11" ht="14.1" customHeight="1" x14ac:dyDescent="0.25">
      <c r="A110" s="34"/>
      <c r="B110" s="34"/>
      <c r="C110" s="49" t="s">
        <v>60</v>
      </c>
      <c r="D110" s="47">
        <v>0</v>
      </c>
      <c r="E110" s="47">
        <v>0</v>
      </c>
      <c r="F110" s="47">
        <v>0</v>
      </c>
      <c r="G110" s="47">
        <v>0</v>
      </c>
      <c r="H110" s="34"/>
      <c r="I110" s="34"/>
      <c r="J110" s="34"/>
      <c r="K110" s="34"/>
    </row>
    <row r="111" spans="1:11" ht="14.1" customHeight="1" x14ac:dyDescent="0.25">
      <c r="A111" s="34"/>
      <c r="B111" s="34"/>
      <c r="C111" s="49" t="s">
        <v>61</v>
      </c>
      <c r="D111" s="47">
        <v>0</v>
      </c>
      <c r="E111" s="47">
        <v>0</v>
      </c>
      <c r="F111" s="47">
        <v>0</v>
      </c>
      <c r="G111" s="47">
        <v>0</v>
      </c>
      <c r="H111" s="34"/>
      <c r="I111" s="34"/>
      <c r="J111" s="34"/>
      <c r="K111" s="34"/>
    </row>
    <row r="112" spans="1:11" ht="14.1" customHeight="1" x14ac:dyDescent="0.25">
      <c r="A112" s="34"/>
      <c r="B112" s="34"/>
      <c r="C112" s="49" t="s">
        <v>67</v>
      </c>
      <c r="D112" s="47">
        <v>0</v>
      </c>
      <c r="E112" s="47">
        <v>0</v>
      </c>
      <c r="F112" s="47">
        <v>0</v>
      </c>
      <c r="G112" s="47">
        <v>0</v>
      </c>
      <c r="H112" s="34"/>
      <c r="I112" s="34"/>
      <c r="J112" s="34"/>
      <c r="K112" s="34"/>
    </row>
    <row r="113" spans="1:11" ht="14.1" customHeight="1" x14ac:dyDescent="0.25">
      <c r="A113" s="34"/>
      <c r="B113" s="34"/>
      <c r="C113" s="49" t="s">
        <v>60</v>
      </c>
      <c r="D113" s="47">
        <v>0</v>
      </c>
      <c r="E113" s="47">
        <v>0</v>
      </c>
      <c r="F113" s="47">
        <v>0</v>
      </c>
      <c r="G113" s="47">
        <v>0</v>
      </c>
      <c r="H113" s="34"/>
      <c r="I113" s="34"/>
      <c r="J113" s="34"/>
      <c r="K113" s="34"/>
    </row>
    <row r="114" spans="1:11" ht="14.1" customHeight="1" x14ac:dyDescent="0.25">
      <c r="A114" s="34"/>
      <c r="B114" s="34"/>
      <c r="C114" s="49" t="s">
        <v>61</v>
      </c>
      <c r="D114" s="47">
        <v>0</v>
      </c>
      <c r="E114" s="47">
        <v>0</v>
      </c>
      <c r="F114" s="47">
        <v>0</v>
      </c>
      <c r="G114" s="47">
        <v>0</v>
      </c>
      <c r="H114" s="34"/>
      <c r="I114" s="34"/>
      <c r="J114" s="34"/>
      <c r="K114" s="34"/>
    </row>
    <row r="115" spans="1:11" ht="14.1" customHeight="1" x14ac:dyDescent="0.25">
      <c r="A115" s="34"/>
      <c r="B115" s="34"/>
      <c r="C115" s="49" t="s">
        <v>68</v>
      </c>
      <c r="D115" s="47">
        <v>0</v>
      </c>
      <c r="E115" s="47">
        <v>0</v>
      </c>
      <c r="F115" s="47">
        <v>0</v>
      </c>
      <c r="G115" s="47">
        <v>0</v>
      </c>
      <c r="H115" s="34"/>
      <c r="I115" s="34"/>
      <c r="J115" s="34"/>
      <c r="K115" s="34"/>
    </row>
    <row r="116" spans="1:11" ht="14.1" customHeight="1" x14ac:dyDescent="0.25">
      <c r="A116" s="34"/>
      <c r="B116" s="34"/>
      <c r="C116" s="49" t="s">
        <v>60</v>
      </c>
      <c r="D116" s="47">
        <v>0</v>
      </c>
      <c r="E116" s="47">
        <v>0</v>
      </c>
      <c r="F116" s="47">
        <v>0</v>
      </c>
      <c r="G116" s="47">
        <v>0</v>
      </c>
      <c r="H116" s="34"/>
      <c r="I116" s="34"/>
      <c r="J116" s="34"/>
      <c r="K116" s="34"/>
    </row>
    <row r="117" spans="1:11" ht="14.1" customHeight="1" x14ac:dyDescent="0.25">
      <c r="A117" s="34"/>
      <c r="B117" s="34"/>
      <c r="C117" s="49" t="s">
        <v>69</v>
      </c>
      <c r="D117" s="47">
        <v>0</v>
      </c>
      <c r="E117" s="47">
        <v>0</v>
      </c>
      <c r="F117" s="47">
        <v>0</v>
      </c>
      <c r="G117" s="47">
        <v>0</v>
      </c>
      <c r="H117" s="34"/>
      <c r="I117" s="34"/>
      <c r="J117" s="34"/>
      <c r="K117" s="34"/>
    </row>
    <row r="118" spans="1:11" ht="14.1" customHeight="1" x14ac:dyDescent="0.25">
      <c r="A118" s="34"/>
      <c r="B118" s="34"/>
      <c r="C118" s="49" t="s">
        <v>70</v>
      </c>
      <c r="D118" s="47">
        <v>0</v>
      </c>
      <c r="E118" s="47">
        <v>0</v>
      </c>
      <c r="F118" s="47">
        <v>0</v>
      </c>
      <c r="G118" s="47">
        <v>0</v>
      </c>
      <c r="H118" s="34"/>
      <c r="I118" s="34"/>
      <c r="J118" s="34"/>
      <c r="K118" s="34"/>
    </row>
    <row r="119" spans="1:11" ht="14.1" customHeight="1" x14ac:dyDescent="0.25">
      <c r="A119" s="34"/>
      <c r="B119" s="34"/>
      <c r="C119" s="49" t="s">
        <v>71</v>
      </c>
      <c r="D119" s="47">
        <v>0</v>
      </c>
      <c r="E119" s="47">
        <v>0</v>
      </c>
      <c r="F119" s="47">
        <v>0</v>
      </c>
      <c r="G119" s="47">
        <v>0</v>
      </c>
      <c r="H119" s="34"/>
      <c r="I119" s="34"/>
      <c r="J119" s="34"/>
      <c r="K119" s="34"/>
    </row>
    <row r="120" spans="1:11" ht="14.1" customHeight="1" x14ac:dyDescent="0.25">
      <c r="A120" s="34"/>
      <c r="B120" s="34"/>
      <c r="C120" s="49" t="s">
        <v>72</v>
      </c>
      <c r="D120" s="47">
        <v>0</v>
      </c>
      <c r="E120" s="47">
        <v>0</v>
      </c>
      <c r="F120" s="47">
        <v>0</v>
      </c>
      <c r="G120" s="47">
        <v>0</v>
      </c>
      <c r="H120" s="34"/>
      <c r="I120" s="34"/>
      <c r="J120" s="34"/>
      <c r="K120" s="34"/>
    </row>
    <row r="121" spans="1:11" ht="14.1" customHeight="1" x14ac:dyDescent="0.25">
      <c r="A121" s="34"/>
      <c r="B121" s="34"/>
      <c r="C121" s="49" t="s">
        <v>73</v>
      </c>
      <c r="D121" s="47">
        <v>0</v>
      </c>
      <c r="E121" s="47">
        <v>4500000</v>
      </c>
      <c r="F121" s="47">
        <v>4500000</v>
      </c>
      <c r="G121" s="47">
        <v>4500000</v>
      </c>
      <c r="H121" s="34"/>
      <c r="I121" s="34"/>
      <c r="J121" s="34"/>
      <c r="K121" s="34"/>
    </row>
    <row r="122" spans="1:11" ht="14.1" customHeight="1" x14ac:dyDescent="0.25">
      <c r="A122" s="34"/>
      <c r="B122" s="34"/>
      <c r="C122" s="49" t="s">
        <v>60</v>
      </c>
      <c r="D122" s="47">
        <v>0</v>
      </c>
      <c r="E122" s="47">
        <v>4500000</v>
      </c>
      <c r="F122" s="47">
        <v>4500000</v>
      </c>
      <c r="G122" s="47">
        <v>4500000</v>
      </c>
      <c r="H122" s="34"/>
      <c r="I122" s="34"/>
      <c r="J122" s="34"/>
      <c r="K122" s="34"/>
    </row>
    <row r="123" spans="1:11" ht="14.1" customHeight="1" x14ac:dyDescent="0.25">
      <c r="A123" s="34"/>
      <c r="B123" s="34"/>
      <c r="C123" s="49" t="s">
        <v>69</v>
      </c>
      <c r="D123" s="47">
        <v>0</v>
      </c>
      <c r="E123" s="47">
        <v>0</v>
      </c>
      <c r="F123" s="47">
        <v>0</v>
      </c>
      <c r="G123" s="47">
        <v>0</v>
      </c>
      <c r="H123" s="34"/>
      <c r="I123" s="34"/>
      <c r="J123" s="34"/>
      <c r="K123" s="34"/>
    </row>
    <row r="124" spans="1:11" ht="14.1" customHeight="1" x14ac:dyDescent="0.25">
      <c r="A124" s="34"/>
      <c r="B124" s="34"/>
      <c r="C124" s="49" t="s">
        <v>70</v>
      </c>
      <c r="D124" s="47">
        <v>0</v>
      </c>
      <c r="E124" s="47">
        <v>0</v>
      </c>
      <c r="F124" s="47">
        <v>0</v>
      </c>
      <c r="G124" s="47">
        <v>0</v>
      </c>
      <c r="H124" s="34"/>
      <c r="I124" s="34"/>
      <c r="J124" s="34"/>
      <c r="K124" s="34"/>
    </row>
    <row r="125" spans="1:11" ht="14.1" customHeight="1" x14ac:dyDescent="0.25">
      <c r="A125" s="34"/>
      <c r="B125" s="34"/>
      <c r="C125" s="49" t="s">
        <v>71</v>
      </c>
      <c r="D125" s="47">
        <v>0</v>
      </c>
      <c r="E125" s="47">
        <v>0</v>
      </c>
      <c r="F125" s="47">
        <v>0</v>
      </c>
      <c r="G125" s="47">
        <v>0</v>
      </c>
      <c r="H125" s="34"/>
      <c r="I125" s="34"/>
      <c r="J125" s="34"/>
      <c r="K125" s="34"/>
    </row>
    <row r="126" spans="1:11" ht="14.1" customHeight="1" x14ac:dyDescent="0.25">
      <c r="A126" s="34"/>
      <c r="B126" s="34"/>
      <c r="C126" s="49" t="s">
        <v>72</v>
      </c>
      <c r="D126" s="47">
        <v>0</v>
      </c>
      <c r="E126" s="47">
        <v>0</v>
      </c>
      <c r="F126" s="47">
        <v>0</v>
      </c>
      <c r="G126" s="47">
        <v>0</v>
      </c>
      <c r="H126" s="34"/>
      <c r="I126" s="34"/>
      <c r="J126" s="34"/>
      <c r="K126" s="34"/>
    </row>
    <row r="127" spans="1:11" ht="14.1" customHeight="1" x14ac:dyDescent="0.25">
      <c r="A127" s="34"/>
      <c r="B127" s="34"/>
      <c r="C127" s="49" t="s">
        <v>74</v>
      </c>
      <c r="D127" s="47">
        <v>0</v>
      </c>
      <c r="E127" s="47">
        <v>0</v>
      </c>
      <c r="F127" s="47">
        <v>0</v>
      </c>
      <c r="G127" s="47">
        <v>0</v>
      </c>
      <c r="H127" s="34"/>
      <c r="I127" s="34"/>
      <c r="J127" s="34"/>
      <c r="K127" s="34"/>
    </row>
    <row r="128" spans="1:11" ht="14.1" customHeight="1" x14ac:dyDescent="0.25">
      <c r="A128" s="34"/>
      <c r="B128" s="34"/>
      <c r="C128" s="49" t="s">
        <v>60</v>
      </c>
      <c r="D128" s="47">
        <v>0</v>
      </c>
      <c r="E128" s="47">
        <v>0</v>
      </c>
      <c r="F128" s="47">
        <v>0</v>
      </c>
      <c r="G128" s="47">
        <v>0</v>
      </c>
      <c r="H128" s="34"/>
      <c r="I128" s="34"/>
      <c r="J128" s="34"/>
      <c r="K128" s="34"/>
    </row>
    <row r="129" spans="1:11" ht="14.1" customHeight="1" x14ac:dyDescent="0.25">
      <c r="A129" s="34"/>
      <c r="B129" s="34"/>
      <c r="C129" s="49" t="s">
        <v>69</v>
      </c>
      <c r="D129" s="47">
        <v>0</v>
      </c>
      <c r="E129" s="47">
        <v>0</v>
      </c>
      <c r="F129" s="47">
        <v>0</v>
      </c>
      <c r="G129" s="47">
        <v>0</v>
      </c>
      <c r="H129" s="34"/>
      <c r="I129" s="34"/>
      <c r="J129" s="34"/>
      <c r="K129" s="34"/>
    </row>
    <row r="130" spans="1:11" ht="14.1" customHeight="1" x14ac:dyDescent="0.25">
      <c r="A130" s="34"/>
      <c r="B130" s="34"/>
      <c r="C130" s="49" t="s">
        <v>70</v>
      </c>
      <c r="D130" s="47">
        <v>0</v>
      </c>
      <c r="E130" s="47">
        <v>0</v>
      </c>
      <c r="F130" s="47">
        <v>0</v>
      </c>
      <c r="G130" s="47">
        <v>0</v>
      </c>
      <c r="H130" s="34"/>
      <c r="I130" s="34"/>
      <c r="J130" s="34"/>
      <c r="K130" s="34"/>
    </row>
    <row r="131" spans="1:11" ht="14.1" customHeight="1" x14ac:dyDescent="0.25">
      <c r="A131" s="34"/>
      <c r="B131" s="34"/>
      <c r="C131" s="49" t="s">
        <v>71</v>
      </c>
      <c r="D131" s="47">
        <v>0</v>
      </c>
      <c r="E131" s="47">
        <v>0</v>
      </c>
      <c r="F131" s="47">
        <v>0</v>
      </c>
      <c r="G131" s="47">
        <v>0</v>
      </c>
      <c r="H131" s="34"/>
      <c r="I131" s="34"/>
      <c r="J131" s="34"/>
      <c r="K131" s="34"/>
    </row>
    <row r="132" spans="1:11" ht="14.1" customHeight="1" x14ac:dyDescent="0.25">
      <c r="A132" s="34"/>
      <c r="B132" s="34"/>
      <c r="C132" s="49" t="s">
        <v>72</v>
      </c>
      <c r="D132" s="47">
        <v>0</v>
      </c>
      <c r="E132" s="47">
        <v>0</v>
      </c>
      <c r="F132" s="47">
        <v>0</v>
      </c>
      <c r="G132" s="47">
        <v>0</v>
      </c>
      <c r="H132" s="34"/>
      <c r="I132" s="34"/>
      <c r="J132" s="34"/>
      <c r="K132" s="34"/>
    </row>
    <row r="133" spans="1:11" ht="14.1" customHeight="1" x14ac:dyDescent="0.25">
      <c r="A133" s="34"/>
      <c r="B133" s="34"/>
      <c r="C133" s="49" t="s">
        <v>75</v>
      </c>
      <c r="D133" s="47">
        <v>0</v>
      </c>
      <c r="E133" s="47">
        <v>0</v>
      </c>
      <c r="F133" s="47">
        <v>0</v>
      </c>
      <c r="G133" s="47">
        <v>0</v>
      </c>
      <c r="H133" s="34"/>
      <c r="I133" s="34"/>
      <c r="J133" s="34"/>
      <c r="K133" s="34"/>
    </row>
    <row r="134" spans="1:11" ht="14.1" customHeight="1" x14ac:dyDescent="0.25">
      <c r="A134" s="34"/>
      <c r="B134" s="34"/>
      <c r="C134" s="49" t="s">
        <v>76</v>
      </c>
      <c r="D134" s="47">
        <v>0</v>
      </c>
      <c r="E134" s="47">
        <v>0</v>
      </c>
      <c r="F134" s="47">
        <v>0</v>
      </c>
      <c r="G134" s="47">
        <v>0</v>
      </c>
      <c r="H134" s="34"/>
      <c r="I134" s="34"/>
      <c r="J134" s="34"/>
      <c r="K134" s="34"/>
    </row>
    <row r="135" spans="1:11" ht="14.1" customHeight="1" x14ac:dyDescent="0.25">
      <c r="A135" s="34"/>
      <c r="B135" s="34"/>
      <c r="C135" s="48" t="s">
        <v>77</v>
      </c>
      <c r="D135" s="47">
        <v>0</v>
      </c>
      <c r="E135" s="47">
        <v>4500000</v>
      </c>
      <c r="F135" s="47">
        <v>4500000</v>
      </c>
      <c r="G135" s="47">
        <v>4500000</v>
      </c>
      <c r="H135" s="34"/>
      <c r="I135" s="34"/>
      <c r="J135" s="34"/>
      <c r="K135" s="34"/>
    </row>
    <row r="136" spans="1:11" ht="14.1" customHeight="1" x14ac:dyDescent="0.25">
      <c r="A136" s="34"/>
      <c r="B136" s="34"/>
      <c r="C136" s="56" t="s">
        <v>203</v>
      </c>
      <c r="D136" s="1309" t="s">
        <v>201</v>
      </c>
      <c r="E136" s="1310"/>
      <c r="F136" s="1310"/>
      <c r="G136" s="1310"/>
      <c r="H136" s="34"/>
      <c r="I136" s="34"/>
      <c r="J136" s="34"/>
      <c r="K136" s="34"/>
    </row>
    <row r="137" spans="1:11" ht="14.1" customHeight="1" x14ac:dyDescent="0.25">
      <c r="A137" s="34"/>
      <c r="B137" s="34"/>
      <c r="C137" s="55" t="s">
        <v>33</v>
      </c>
      <c r="D137" s="1325" t="s">
        <v>202</v>
      </c>
      <c r="E137" s="1326"/>
      <c r="F137" s="1326"/>
      <c r="G137" s="1326"/>
      <c r="H137" s="34"/>
      <c r="I137" s="34"/>
      <c r="J137" s="34"/>
      <c r="K137" s="34"/>
    </row>
    <row r="138" spans="1:11" ht="14.1" customHeight="1" x14ac:dyDescent="0.25">
      <c r="A138" s="34"/>
      <c r="B138" s="34"/>
      <c r="C138" s="32" t="s">
        <v>35</v>
      </c>
      <c r="D138" s="1327" t="s">
        <v>201</v>
      </c>
      <c r="E138" s="1328"/>
      <c r="F138" s="1328"/>
      <c r="G138" s="1328"/>
      <c r="H138" s="34"/>
      <c r="I138" s="34"/>
      <c r="J138" s="34"/>
      <c r="K138" s="34"/>
    </row>
    <row r="139" spans="1:11" ht="14.1" customHeight="1" x14ac:dyDescent="0.25">
      <c r="A139" s="34"/>
      <c r="B139" s="34"/>
      <c r="C139" s="32" t="s">
        <v>37</v>
      </c>
      <c r="D139" s="1327" t="s">
        <v>83</v>
      </c>
      <c r="E139" s="1328"/>
      <c r="F139" s="1328"/>
      <c r="G139" s="1328"/>
      <c r="H139" s="34"/>
      <c r="I139" s="34"/>
      <c r="J139" s="34"/>
      <c r="K139" s="34"/>
    </row>
    <row r="140" spans="1:11" ht="15" customHeight="1" x14ac:dyDescent="0.25">
      <c r="A140" s="34"/>
      <c r="B140" s="34"/>
      <c r="C140" s="53"/>
      <c r="D140" s="52">
        <v>2025</v>
      </c>
      <c r="E140" s="52">
        <v>2026</v>
      </c>
      <c r="F140" s="52">
        <v>2027</v>
      </c>
      <c r="G140" s="52">
        <v>2028</v>
      </c>
      <c r="H140" s="34"/>
      <c r="I140" s="34"/>
      <c r="J140" s="34"/>
      <c r="K140" s="34"/>
    </row>
    <row r="141" spans="1:11" ht="15" customHeight="1" x14ac:dyDescent="0.25">
      <c r="A141" s="34"/>
      <c r="B141" s="34"/>
      <c r="C141" s="51"/>
      <c r="D141" s="50" t="s">
        <v>17</v>
      </c>
      <c r="E141" s="50" t="s">
        <v>18</v>
      </c>
      <c r="F141" s="50" t="s">
        <v>18</v>
      </c>
      <c r="G141" s="50" t="s">
        <v>18</v>
      </c>
      <c r="H141" s="34"/>
      <c r="I141" s="34"/>
      <c r="J141" s="34"/>
      <c r="K141" s="34"/>
    </row>
    <row r="142" spans="1:11" ht="14.1" customHeight="1" x14ac:dyDescent="0.25">
      <c r="A142" s="34"/>
      <c r="B142" s="34"/>
      <c r="C142" s="41" t="s">
        <v>39</v>
      </c>
      <c r="D142" s="54" t="s">
        <v>40</v>
      </c>
      <c r="E142" s="54" t="s">
        <v>164</v>
      </c>
      <c r="F142" s="54" t="s">
        <v>164</v>
      </c>
      <c r="G142" s="54" t="s">
        <v>164</v>
      </c>
      <c r="H142" s="34"/>
      <c r="I142" s="34"/>
      <c r="J142" s="34"/>
      <c r="K142" s="34"/>
    </row>
    <row r="143" spans="1:11" ht="14.1" customHeight="1" x14ac:dyDescent="0.25">
      <c r="A143" s="34"/>
      <c r="B143" s="34"/>
      <c r="C143" s="41" t="s">
        <v>41</v>
      </c>
      <c r="D143" s="54" t="s">
        <v>200</v>
      </c>
      <c r="E143" s="54" t="s">
        <v>199</v>
      </c>
      <c r="F143" s="54" t="s">
        <v>199</v>
      </c>
      <c r="G143" s="54" t="s">
        <v>199</v>
      </c>
      <c r="H143" s="34"/>
      <c r="I143" s="34"/>
      <c r="J143" s="34"/>
      <c r="K143" s="34"/>
    </row>
    <row r="144" spans="1:11" ht="14.1" customHeight="1" x14ac:dyDescent="0.25">
      <c r="A144" s="34"/>
      <c r="B144" s="34"/>
      <c r="C144" s="41" t="s">
        <v>45</v>
      </c>
      <c r="D144" s="54" t="s">
        <v>46</v>
      </c>
      <c r="E144" s="54" t="s">
        <v>198</v>
      </c>
      <c r="F144" s="54" t="s">
        <v>198</v>
      </c>
      <c r="G144" s="54" t="s">
        <v>198</v>
      </c>
      <c r="H144" s="34"/>
      <c r="I144" s="34"/>
      <c r="J144" s="34"/>
      <c r="K144" s="34"/>
    </row>
    <row r="145" spans="1:11" ht="14.1" customHeight="1" x14ac:dyDescent="0.25">
      <c r="A145" s="34"/>
      <c r="B145" s="34"/>
      <c r="C145" s="41" t="s">
        <v>50</v>
      </c>
      <c r="D145" s="54" t="s">
        <v>40</v>
      </c>
      <c r="E145" s="54" t="s">
        <v>40</v>
      </c>
      <c r="F145" s="54" t="s">
        <v>46</v>
      </c>
      <c r="G145" s="54" t="s">
        <v>46</v>
      </c>
      <c r="H145" s="34"/>
      <c r="I145" s="34"/>
      <c r="J145" s="34"/>
      <c r="K145" s="34"/>
    </row>
    <row r="146" spans="1:11" ht="14.1" customHeight="1" x14ac:dyDescent="0.25">
      <c r="A146" s="34"/>
      <c r="B146" s="34"/>
      <c r="C146" s="41" t="s">
        <v>52</v>
      </c>
      <c r="D146" s="54" t="s">
        <v>40</v>
      </c>
      <c r="E146" s="54" t="s">
        <v>197</v>
      </c>
      <c r="F146" s="54" t="s">
        <v>46</v>
      </c>
      <c r="G146" s="54" t="s">
        <v>46</v>
      </c>
      <c r="H146" s="34"/>
      <c r="I146" s="34"/>
      <c r="J146" s="34"/>
      <c r="K146" s="34"/>
    </row>
    <row r="147" spans="1:11" ht="14.1" customHeight="1" x14ac:dyDescent="0.25">
      <c r="A147" s="34"/>
      <c r="B147" s="34"/>
      <c r="C147" s="41" t="s">
        <v>55</v>
      </c>
      <c r="D147" s="54" t="s">
        <v>40</v>
      </c>
      <c r="E147" s="54" t="s">
        <v>40</v>
      </c>
      <c r="F147" s="54" t="s">
        <v>46</v>
      </c>
      <c r="G147" s="54" t="s">
        <v>46</v>
      </c>
      <c r="H147" s="34"/>
      <c r="I147" s="34"/>
      <c r="J147" s="34"/>
      <c r="K147" s="34"/>
    </row>
    <row r="148" spans="1:11" ht="14.1" customHeight="1" x14ac:dyDescent="0.25">
      <c r="A148" s="34"/>
      <c r="B148" s="34"/>
      <c r="C148" s="1329" t="s">
        <v>58</v>
      </c>
      <c r="D148" s="1330"/>
      <c r="E148" s="1330"/>
      <c r="F148" s="1330"/>
      <c r="G148" s="1330"/>
      <c r="H148" s="34"/>
      <c r="I148" s="34"/>
      <c r="J148" s="34"/>
      <c r="K148" s="34"/>
    </row>
    <row r="149" spans="1:11" ht="14.1" customHeight="1" x14ac:dyDescent="0.25">
      <c r="A149" s="34"/>
      <c r="B149" s="34"/>
      <c r="C149" s="53"/>
      <c r="D149" s="52">
        <v>2025</v>
      </c>
      <c r="E149" s="52">
        <v>2026</v>
      </c>
      <c r="F149" s="52">
        <v>2027</v>
      </c>
      <c r="G149" s="52">
        <v>2028</v>
      </c>
      <c r="H149" s="34"/>
      <c r="I149" s="34"/>
      <c r="J149" s="34"/>
      <c r="K149" s="34"/>
    </row>
    <row r="150" spans="1:11" ht="14.1" customHeight="1" x14ac:dyDescent="0.25">
      <c r="A150" s="34"/>
      <c r="B150" s="34"/>
      <c r="C150" s="51"/>
      <c r="D150" s="50" t="s">
        <v>17</v>
      </c>
      <c r="E150" s="50" t="s">
        <v>18</v>
      </c>
      <c r="F150" s="50" t="s">
        <v>18</v>
      </c>
      <c r="G150" s="50" t="s">
        <v>18</v>
      </c>
      <c r="H150" s="34"/>
      <c r="I150" s="34"/>
      <c r="J150" s="34"/>
      <c r="K150" s="34"/>
    </row>
    <row r="151" spans="1:11" ht="14.1" customHeight="1" x14ac:dyDescent="0.25">
      <c r="A151" s="34"/>
      <c r="B151" s="34"/>
      <c r="C151" s="49" t="s">
        <v>59</v>
      </c>
      <c r="D151" s="47">
        <v>0</v>
      </c>
      <c r="E151" s="47">
        <v>0</v>
      </c>
      <c r="F151" s="47">
        <v>0</v>
      </c>
      <c r="G151" s="47">
        <v>0</v>
      </c>
      <c r="H151" s="34"/>
      <c r="I151" s="34"/>
      <c r="J151" s="34"/>
      <c r="K151" s="34"/>
    </row>
    <row r="152" spans="1:11" ht="14.1" customHeight="1" x14ac:dyDescent="0.25">
      <c r="A152" s="34"/>
      <c r="B152" s="34"/>
      <c r="C152" s="49" t="s">
        <v>60</v>
      </c>
      <c r="D152" s="47">
        <v>0</v>
      </c>
      <c r="E152" s="47">
        <v>0</v>
      </c>
      <c r="F152" s="47">
        <v>0</v>
      </c>
      <c r="G152" s="47">
        <v>0</v>
      </c>
      <c r="H152" s="34"/>
      <c r="I152" s="34"/>
      <c r="J152" s="34"/>
      <c r="K152" s="34"/>
    </row>
    <row r="153" spans="1:11" ht="14.1" customHeight="1" x14ac:dyDescent="0.25">
      <c r="A153" s="34"/>
      <c r="B153" s="34"/>
      <c r="C153" s="49" t="s">
        <v>61</v>
      </c>
      <c r="D153" s="47">
        <v>0</v>
      </c>
      <c r="E153" s="47">
        <v>0</v>
      </c>
      <c r="F153" s="47">
        <v>0</v>
      </c>
      <c r="G153" s="47">
        <v>0</v>
      </c>
      <c r="H153" s="34"/>
      <c r="I153" s="34"/>
      <c r="J153" s="34"/>
      <c r="K153" s="34"/>
    </row>
    <row r="154" spans="1:11" ht="14.1" customHeight="1" x14ac:dyDescent="0.25">
      <c r="A154" s="34"/>
      <c r="B154" s="34"/>
      <c r="C154" s="49" t="s">
        <v>62</v>
      </c>
      <c r="D154" s="47">
        <v>0</v>
      </c>
      <c r="E154" s="47">
        <v>0</v>
      </c>
      <c r="F154" s="47">
        <v>0</v>
      </c>
      <c r="G154" s="47">
        <v>0</v>
      </c>
      <c r="H154" s="34"/>
      <c r="I154" s="34"/>
      <c r="J154" s="34"/>
      <c r="K154" s="34"/>
    </row>
    <row r="155" spans="1:11" ht="14.1" customHeight="1" x14ac:dyDescent="0.25">
      <c r="A155" s="34"/>
      <c r="B155" s="34"/>
      <c r="C155" s="49" t="s">
        <v>60</v>
      </c>
      <c r="D155" s="47">
        <v>0</v>
      </c>
      <c r="E155" s="47">
        <v>0</v>
      </c>
      <c r="F155" s="47">
        <v>0</v>
      </c>
      <c r="G155" s="47">
        <v>0</v>
      </c>
      <c r="H155" s="34"/>
      <c r="I155" s="34"/>
      <c r="J155" s="34"/>
      <c r="K155" s="34"/>
    </row>
    <row r="156" spans="1:11" ht="14.1" customHeight="1" x14ac:dyDescent="0.25">
      <c r="A156" s="34"/>
      <c r="B156" s="34"/>
      <c r="C156" s="49" t="s">
        <v>61</v>
      </c>
      <c r="D156" s="47">
        <v>0</v>
      </c>
      <c r="E156" s="47">
        <v>0</v>
      </c>
      <c r="F156" s="47">
        <v>0</v>
      </c>
      <c r="G156" s="47">
        <v>0</v>
      </c>
      <c r="H156" s="34"/>
      <c r="I156" s="34"/>
      <c r="J156" s="34"/>
      <c r="K156" s="34"/>
    </row>
    <row r="157" spans="1:11" ht="14.1" customHeight="1" x14ac:dyDescent="0.25">
      <c r="A157" s="34"/>
      <c r="B157" s="34"/>
      <c r="C157" s="49" t="s">
        <v>63</v>
      </c>
      <c r="D157" s="47">
        <v>0</v>
      </c>
      <c r="E157" s="47">
        <v>0</v>
      </c>
      <c r="F157" s="47">
        <v>0</v>
      </c>
      <c r="G157" s="47">
        <v>0</v>
      </c>
      <c r="H157" s="34"/>
      <c r="I157" s="34"/>
      <c r="J157" s="34"/>
      <c r="K157" s="34"/>
    </row>
    <row r="158" spans="1:11" ht="14.1" customHeight="1" x14ac:dyDescent="0.25">
      <c r="A158" s="34"/>
      <c r="B158" s="34"/>
      <c r="C158" s="49" t="s">
        <v>60</v>
      </c>
      <c r="D158" s="47">
        <v>0</v>
      </c>
      <c r="E158" s="47">
        <v>0</v>
      </c>
      <c r="F158" s="47">
        <v>0</v>
      </c>
      <c r="G158" s="47">
        <v>0</v>
      </c>
      <c r="H158" s="34"/>
      <c r="I158" s="34"/>
      <c r="J158" s="34"/>
      <c r="K158" s="34"/>
    </row>
    <row r="159" spans="1:11" ht="14.1" customHeight="1" x14ac:dyDescent="0.25">
      <c r="A159" s="34"/>
      <c r="B159" s="34"/>
      <c r="C159" s="49" t="s">
        <v>61</v>
      </c>
      <c r="D159" s="47">
        <v>0</v>
      </c>
      <c r="E159" s="47">
        <v>0</v>
      </c>
      <c r="F159" s="47">
        <v>0</v>
      </c>
      <c r="G159" s="47">
        <v>0</v>
      </c>
      <c r="H159" s="34"/>
      <c r="I159" s="34"/>
      <c r="J159" s="34"/>
      <c r="K159" s="34"/>
    </row>
    <row r="160" spans="1:11" ht="14.1" customHeight="1" x14ac:dyDescent="0.25">
      <c r="A160" s="34"/>
      <c r="B160" s="34"/>
      <c r="C160" s="49" t="s">
        <v>64</v>
      </c>
      <c r="D160" s="47">
        <v>0</v>
      </c>
      <c r="E160" s="47">
        <v>0</v>
      </c>
      <c r="F160" s="47">
        <v>0</v>
      </c>
      <c r="G160" s="47">
        <v>0</v>
      </c>
      <c r="H160" s="34"/>
      <c r="I160" s="34"/>
      <c r="J160" s="34"/>
      <c r="K160" s="34"/>
    </row>
    <row r="161" spans="1:11" ht="14.1" customHeight="1" x14ac:dyDescent="0.25">
      <c r="A161" s="34"/>
      <c r="B161" s="34"/>
      <c r="C161" s="49" t="s">
        <v>60</v>
      </c>
      <c r="D161" s="47">
        <v>0</v>
      </c>
      <c r="E161" s="47">
        <v>0</v>
      </c>
      <c r="F161" s="47">
        <v>0</v>
      </c>
      <c r="G161" s="47">
        <v>0</v>
      </c>
      <c r="H161" s="34"/>
      <c r="I161" s="34"/>
      <c r="J161" s="34"/>
      <c r="K161" s="34"/>
    </row>
    <row r="162" spans="1:11" ht="14.1" customHeight="1" x14ac:dyDescent="0.25">
      <c r="A162" s="34"/>
      <c r="B162" s="34"/>
      <c r="C162" s="49" t="s">
        <v>61</v>
      </c>
      <c r="D162" s="47">
        <v>0</v>
      </c>
      <c r="E162" s="47">
        <v>0</v>
      </c>
      <c r="F162" s="47">
        <v>0</v>
      </c>
      <c r="G162" s="47">
        <v>0</v>
      </c>
      <c r="H162" s="34"/>
      <c r="I162" s="34"/>
      <c r="J162" s="34"/>
      <c r="K162" s="34"/>
    </row>
    <row r="163" spans="1:11" ht="14.1" customHeight="1" x14ac:dyDescent="0.25">
      <c r="A163" s="34"/>
      <c r="B163" s="34"/>
      <c r="C163" s="49" t="s">
        <v>65</v>
      </c>
      <c r="D163" s="47">
        <v>0</v>
      </c>
      <c r="E163" s="47">
        <v>0</v>
      </c>
      <c r="F163" s="47">
        <v>0</v>
      </c>
      <c r="G163" s="47">
        <v>0</v>
      </c>
      <c r="H163" s="34"/>
      <c r="I163" s="34"/>
      <c r="J163" s="34"/>
      <c r="K163" s="34"/>
    </row>
    <row r="164" spans="1:11" ht="14.1" customHeight="1" x14ac:dyDescent="0.25">
      <c r="A164" s="34"/>
      <c r="B164" s="34"/>
      <c r="C164" s="49" t="s">
        <v>60</v>
      </c>
      <c r="D164" s="47">
        <v>0</v>
      </c>
      <c r="E164" s="47">
        <v>0</v>
      </c>
      <c r="F164" s="47">
        <v>0</v>
      </c>
      <c r="G164" s="47">
        <v>0</v>
      </c>
      <c r="H164" s="34"/>
      <c r="I164" s="34"/>
      <c r="J164" s="34"/>
      <c r="K164" s="34"/>
    </row>
    <row r="165" spans="1:11" ht="14.1" customHeight="1" x14ac:dyDescent="0.25">
      <c r="A165" s="34"/>
      <c r="B165" s="34"/>
      <c r="C165" s="49" t="s">
        <v>61</v>
      </c>
      <c r="D165" s="47">
        <v>0</v>
      </c>
      <c r="E165" s="47">
        <v>0</v>
      </c>
      <c r="F165" s="47">
        <v>0</v>
      </c>
      <c r="G165" s="47">
        <v>0</v>
      </c>
      <c r="H165" s="34"/>
      <c r="I165" s="34"/>
      <c r="J165" s="34"/>
      <c r="K165" s="34"/>
    </row>
    <row r="166" spans="1:11" ht="14.1" customHeight="1" x14ac:dyDescent="0.25">
      <c r="A166" s="34"/>
      <c r="B166" s="34"/>
      <c r="C166" s="49" t="s">
        <v>66</v>
      </c>
      <c r="D166" s="47">
        <v>0</v>
      </c>
      <c r="E166" s="47">
        <v>0</v>
      </c>
      <c r="F166" s="47">
        <v>0</v>
      </c>
      <c r="G166" s="47">
        <v>0</v>
      </c>
      <c r="H166" s="34"/>
      <c r="I166" s="34"/>
      <c r="J166" s="34"/>
      <c r="K166" s="34"/>
    </row>
    <row r="167" spans="1:11" ht="14.1" customHeight="1" x14ac:dyDescent="0.25">
      <c r="A167" s="34"/>
      <c r="B167" s="34"/>
      <c r="C167" s="49" t="s">
        <v>60</v>
      </c>
      <c r="D167" s="47">
        <v>0</v>
      </c>
      <c r="E167" s="47">
        <v>0</v>
      </c>
      <c r="F167" s="47">
        <v>0</v>
      </c>
      <c r="G167" s="47">
        <v>0</v>
      </c>
      <c r="H167" s="34"/>
      <c r="I167" s="34"/>
      <c r="J167" s="34"/>
      <c r="K167" s="34"/>
    </row>
    <row r="168" spans="1:11" ht="14.1" customHeight="1" x14ac:dyDescent="0.25">
      <c r="A168" s="34"/>
      <c r="B168" s="34"/>
      <c r="C168" s="49" t="s">
        <v>61</v>
      </c>
      <c r="D168" s="47">
        <v>0</v>
      </c>
      <c r="E168" s="47">
        <v>0</v>
      </c>
      <c r="F168" s="47">
        <v>0</v>
      </c>
      <c r="G168" s="47">
        <v>0</v>
      </c>
      <c r="H168" s="34"/>
      <c r="I168" s="34"/>
      <c r="J168" s="34"/>
      <c r="K168" s="34"/>
    </row>
    <row r="169" spans="1:11" ht="14.1" customHeight="1" x14ac:dyDescent="0.25">
      <c r="A169" s="34"/>
      <c r="B169" s="34"/>
      <c r="C169" s="49" t="s">
        <v>67</v>
      </c>
      <c r="D169" s="47">
        <v>0</v>
      </c>
      <c r="E169" s="47">
        <v>0</v>
      </c>
      <c r="F169" s="47">
        <v>0</v>
      </c>
      <c r="G169" s="47">
        <v>0</v>
      </c>
      <c r="H169" s="34"/>
      <c r="I169" s="34"/>
      <c r="J169" s="34"/>
      <c r="K169" s="34"/>
    </row>
    <row r="170" spans="1:11" ht="14.1" customHeight="1" x14ac:dyDescent="0.25">
      <c r="A170" s="34"/>
      <c r="B170" s="34"/>
      <c r="C170" s="49" t="s">
        <v>60</v>
      </c>
      <c r="D170" s="47">
        <v>0</v>
      </c>
      <c r="E170" s="47">
        <v>0</v>
      </c>
      <c r="F170" s="47">
        <v>0</v>
      </c>
      <c r="G170" s="47">
        <v>0</v>
      </c>
      <c r="H170" s="34"/>
      <c r="I170" s="34"/>
      <c r="J170" s="34"/>
      <c r="K170" s="34"/>
    </row>
    <row r="171" spans="1:11" ht="14.1" customHeight="1" x14ac:dyDescent="0.25">
      <c r="A171" s="34"/>
      <c r="B171" s="34"/>
      <c r="C171" s="49" t="s">
        <v>61</v>
      </c>
      <c r="D171" s="47">
        <v>0</v>
      </c>
      <c r="E171" s="47">
        <v>0</v>
      </c>
      <c r="F171" s="47">
        <v>0</v>
      </c>
      <c r="G171" s="47">
        <v>0</v>
      </c>
      <c r="H171" s="34"/>
      <c r="I171" s="34"/>
      <c r="J171" s="34"/>
      <c r="K171" s="34"/>
    </row>
    <row r="172" spans="1:11" ht="14.1" customHeight="1" x14ac:dyDescent="0.25">
      <c r="A172" s="34"/>
      <c r="B172" s="34"/>
      <c r="C172" s="49" t="s">
        <v>68</v>
      </c>
      <c r="D172" s="47">
        <v>0</v>
      </c>
      <c r="E172" s="47">
        <v>0</v>
      </c>
      <c r="F172" s="47">
        <v>0</v>
      </c>
      <c r="G172" s="47">
        <v>0</v>
      </c>
      <c r="H172" s="34"/>
      <c r="I172" s="34"/>
      <c r="J172" s="34"/>
      <c r="K172" s="34"/>
    </row>
    <row r="173" spans="1:11" ht="14.1" customHeight="1" x14ac:dyDescent="0.25">
      <c r="A173" s="34"/>
      <c r="B173" s="34"/>
      <c r="C173" s="49" t="s">
        <v>60</v>
      </c>
      <c r="D173" s="47">
        <v>0</v>
      </c>
      <c r="E173" s="47">
        <v>0</v>
      </c>
      <c r="F173" s="47">
        <v>0</v>
      </c>
      <c r="G173" s="47">
        <v>0</v>
      </c>
      <c r="H173" s="34"/>
      <c r="I173" s="34"/>
      <c r="J173" s="34"/>
      <c r="K173" s="34"/>
    </row>
    <row r="174" spans="1:11" ht="14.1" customHeight="1" x14ac:dyDescent="0.25">
      <c r="A174" s="34"/>
      <c r="B174" s="34"/>
      <c r="C174" s="49" t="s">
        <v>69</v>
      </c>
      <c r="D174" s="47">
        <v>0</v>
      </c>
      <c r="E174" s="47">
        <v>0</v>
      </c>
      <c r="F174" s="47">
        <v>0</v>
      </c>
      <c r="G174" s="47">
        <v>0</v>
      </c>
      <c r="H174" s="34"/>
      <c r="I174" s="34"/>
      <c r="J174" s="34"/>
      <c r="K174" s="34"/>
    </row>
    <row r="175" spans="1:11" ht="14.1" customHeight="1" x14ac:dyDescent="0.25">
      <c r="A175" s="34"/>
      <c r="B175" s="34"/>
      <c r="C175" s="49" t="s">
        <v>70</v>
      </c>
      <c r="D175" s="47">
        <v>0</v>
      </c>
      <c r="E175" s="47">
        <v>0</v>
      </c>
      <c r="F175" s="47">
        <v>0</v>
      </c>
      <c r="G175" s="47">
        <v>0</v>
      </c>
      <c r="H175" s="34"/>
      <c r="I175" s="34"/>
      <c r="J175" s="34"/>
      <c r="K175" s="34"/>
    </row>
    <row r="176" spans="1:11" ht="14.1" customHeight="1" x14ac:dyDescent="0.25">
      <c r="A176" s="34"/>
      <c r="B176" s="34"/>
      <c r="C176" s="49" t="s">
        <v>71</v>
      </c>
      <c r="D176" s="47">
        <v>0</v>
      </c>
      <c r="E176" s="47">
        <v>0</v>
      </c>
      <c r="F176" s="47">
        <v>0</v>
      </c>
      <c r="G176" s="47">
        <v>0</v>
      </c>
      <c r="H176" s="34"/>
      <c r="I176" s="34"/>
      <c r="J176" s="34"/>
      <c r="K176" s="34"/>
    </row>
    <row r="177" spans="1:11" ht="14.1" customHeight="1" x14ac:dyDescent="0.25">
      <c r="A177" s="34"/>
      <c r="B177" s="34"/>
      <c r="C177" s="49" t="s">
        <v>72</v>
      </c>
      <c r="D177" s="47">
        <v>0</v>
      </c>
      <c r="E177" s="47">
        <v>0</v>
      </c>
      <c r="F177" s="47">
        <v>0</v>
      </c>
      <c r="G177" s="47">
        <v>0</v>
      </c>
      <c r="H177" s="34"/>
      <c r="I177" s="34"/>
      <c r="J177" s="34"/>
      <c r="K177" s="34"/>
    </row>
    <row r="178" spans="1:11" ht="14.1" customHeight="1" x14ac:dyDescent="0.25">
      <c r="A178" s="34"/>
      <c r="B178" s="34"/>
      <c r="C178" s="49" t="s">
        <v>73</v>
      </c>
      <c r="D178" s="47">
        <v>0</v>
      </c>
      <c r="E178" s="47">
        <v>10500000</v>
      </c>
      <c r="F178" s="47">
        <v>10500000</v>
      </c>
      <c r="G178" s="47">
        <v>10500000</v>
      </c>
      <c r="H178" s="34"/>
      <c r="I178" s="34"/>
      <c r="J178" s="34"/>
      <c r="K178" s="34"/>
    </row>
    <row r="179" spans="1:11" ht="14.1" customHeight="1" x14ac:dyDescent="0.25">
      <c r="A179" s="34"/>
      <c r="B179" s="34"/>
      <c r="C179" s="49" t="s">
        <v>60</v>
      </c>
      <c r="D179" s="47">
        <v>0</v>
      </c>
      <c r="E179" s="47">
        <v>10500000</v>
      </c>
      <c r="F179" s="47">
        <v>10500000</v>
      </c>
      <c r="G179" s="47">
        <v>10500000</v>
      </c>
      <c r="H179" s="34"/>
      <c r="I179" s="34"/>
      <c r="J179" s="34"/>
      <c r="K179" s="34"/>
    </row>
    <row r="180" spans="1:11" ht="14.1" customHeight="1" x14ac:dyDescent="0.25">
      <c r="A180" s="34"/>
      <c r="B180" s="34"/>
      <c r="C180" s="49" t="s">
        <v>69</v>
      </c>
      <c r="D180" s="47">
        <v>0</v>
      </c>
      <c r="E180" s="47">
        <v>0</v>
      </c>
      <c r="F180" s="47">
        <v>0</v>
      </c>
      <c r="G180" s="47">
        <v>0</v>
      </c>
      <c r="H180" s="34"/>
      <c r="I180" s="34"/>
      <c r="J180" s="34"/>
      <c r="K180" s="34"/>
    </row>
    <row r="181" spans="1:11" ht="14.1" customHeight="1" x14ac:dyDescent="0.25">
      <c r="A181" s="34"/>
      <c r="B181" s="34"/>
      <c r="C181" s="49" t="s">
        <v>70</v>
      </c>
      <c r="D181" s="47">
        <v>0</v>
      </c>
      <c r="E181" s="47">
        <v>0</v>
      </c>
      <c r="F181" s="47">
        <v>0</v>
      </c>
      <c r="G181" s="47">
        <v>0</v>
      </c>
      <c r="H181" s="34"/>
      <c r="I181" s="34"/>
      <c r="J181" s="34"/>
      <c r="K181" s="34"/>
    </row>
    <row r="182" spans="1:11" ht="14.1" customHeight="1" x14ac:dyDescent="0.25">
      <c r="A182" s="34"/>
      <c r="B182" s="34"/>
      <c r="C182" s="49" t="s">
        <v>71</v>
      </c>
      <c r="D182" s="47">
        <v>0</v>
      </c>
      <c r="E182" s="47">
        <v>0</v>
      </c>
      <c r="F182" s="47">
        <v>0</v>
      </c>
      <c r="G182" s="47">
        <v>0</v>
      </c>
      <c r="H182" s="34"/>
      <c r="I182" s="34"/>
      <c r="J182" s="34"/>
      <c r="K182" s="34"/>
    </row>
    <row r="183" spans="1:11" ht="14.1" customHeight="1" x14ac:dyDescent="0.25">
      <c r="A183" s="34"/>
      <c r="B183" s="34"/>
      <c r="C183" s="49" t="s">
        <v>72</v>
      </c>
      <c r="D183" s="47">
        <v>0</v>
      </c>
      <c r="E183" s="47">
        <v>0</v>
      </c>
      <c r="F183" s="47">
        <v>0</v>
      </c>
      <c r="G183" s="47">
        <v>0</v>
      </c>
      <c r="H183" s="34"/>
      <c r="I183" s="34"/>
      <c r="J183" s="34"/>
      <c r="K183" s="34"/>
    </row>
    <row r="184" spans="1:11" ht="14.1" customHeight="1" x14ac:dyDescent="0.25">
      <c r="A184" s="34"/>
      <c r="B184" s="34"/>
      <c r="C184" s="49" t="s">
        <v>74</v>
      </c>
      <c r="D184" s="47">
        <v>0</v>
      </c>
      <c r="E184" s="47">
        <v>0</v>
      </c>
      <c r="F184" s="47">
        <v>0</v>
      </c>
      <c r="G184" s="47">
        <v>0</v>
      </c>
      <c r="H184" s="34"/>
      <c r="I184" s="34"/>
      <c r="J184" s="34"/>
      <c r="K184" s="34"/>
    </row>
    <row r="185" spans="1:11" ht="14.1" customHeight="1" x14ac:dyDescent="0.25">
      <c r="A185" s="34"/>
      <c r="B185" s="34"/>
      <c r="C185" s="49" t="s">
        <v>60</v>
      </c>
      <c r="D185" s="47">
        <v>0</v>
      </c>
      <c r="E185" s="47">
        <v>0</v>
      </c>
      <c r="F185" s="47">
        <v>0</v>
      </c>
      <c r="G185" s="47">
        <v>0</v>
      </c>
      <c r="H185" s="34"/>
      <c r="I185" s="34"/>
      <c r="J185" s="34"/>
      <c r="K185" s="34"/>
    </row>
    <row r="186" spans="1:11" ht="14.1" customHeight="1" x14ac:dyDescent="0.25">
      <c r="A186" s="34"/>
      <c r="B186" s="34"/>
      <c r="C186" s="49" t="s">
        <v>69</v>
      </c>
      <c r="D186" s="47">
        <v>0</v>
      </c>
      <c r="E186" s="47">
        <v>0</v>
      </c>
      <c r="F186" s="47">
        <v>0</v>
      </c>
      <c r="G186" s="47">
        <v>0</v>
      </c>
      <c r="H186" s="34"/>
      <c r="I186" s="34"/>
      <c r="J186" s="34"/>
      <c r="K186" s="34"/>
    </row>
    <row r="187" spans="1:11" ht="14.1" customHeight="1" x14ac:dyDescent="0.25">
      <c r="A187" s="34"/>
      <c r="B187" s="34"/>
      <c r="C187" s="49" t="s">
        <v>70</v>
      </c>
      <c r="D187" s="47">
        <v>0</v>
      </c>
      <c r="E187" s="47">
        <v>0</v>
      </c>
      <c r="F187" s="47">
        <v>0</v>
      </c>
      <c r="G187" s="47">
        <v>0</v>
      </c>
      <c r="H187" s="34"/>
      <c r="I187" s="34"/>
      <c r="J187" s="34"/>
      <c r="K187" s="34"/>
    </row>
    <row r="188" spans="1:11" ht="14.1" customHeight="1" x14ac:dyDescent="0.25">
      <c r="A188" s="34"/>
      <c r="B188" s="34"/>
      <c r="C188" s="49" t="s">
        <v>71</v>
      </c>
      <c r="D188" s="47">
        <v>0</v>
      </c>
      <c r="E188" s="47">
        <v>0</v>
      </c>
      <c r="F188" s="47">
        <v>0</v>
      </c>
      <c r="G188" s="47">
        <v>0</v>
      </c>
      <c r="H188" s="34"/>
      <c r="I188" s="34"/>
      <c r="J188" s="34"/>
      <c r="K188" s="34"/>
    </row>
    <row r="189" spans="1:11" ht="14.1" customHeight="1" x14ac:dyDescent="0.25">
      <c r="A189" s="34"/>
      <c r="B189" s="34"/>
      <c r="C189" s="49" t="s">
        <v>72</v>
      </c>
      <c r="D189" s="47">
        <v>0</v>
      </c>
      <c r="E189" s="47">
        <v>0</v>
      </c>
      <c r="F189" s="47">
        <v>0</v>
      </c>
      <c r="G189" s="47">
        <v>0</v>
      </c>
      <c r="H189" s="34"/>
      <c r="I189" s="34"/>
      <c r="J189" s="34"/>
      <c r="K189" s="34"/>
    </row>
    <row r="190" spans="1:11" ht="14.1" customHeight="1" x14ac:dyDescent="0.25">
      <c r="A190" s="34"/>
      <c r="B190" s="34"/>
      <c r="C190" s="49" t="s">
        <v>75</v>
      </c>
      <c r="D190" s="47">
        <v>0</v>
      </c>
      <c r="E190" s="47">
        <v>0</v>
      </c>
      <c r="F190" s="47">
        <v>0</v>
      </c>
      <c r="G190" s="47">
        <v>0</v>
      </c>
      <c r="H190" s="34"/>
      <c r="I190" s="34"/>
      <c r="J190" s="34"/>
      <c r="K190" s="34"/>
    </row>
    <row r="191" spans="1:11" ht="14.1" customHeight="1" x14ac:dyDescent="0.25">
      <c r="A191" s="34"/>
      <c r="B191" s="34"/>
      <c r="C191" s="49" t="s">
        <v>76</v>
      </c>
      <c r="D191" s="47">
        <v>0</v>
      </c>
      <c r="E191" s="47">
        <v>0</v>
      </c>
      <c r="F191" s="47">
        <v>0</v>
      </c>
      <c r="G191" s="47">
        <v>0</v>
      </c>
      <c r="H191" s="34"/>
      <c r="I191" s="34"/>
      <c r="J191" s="34"/>
      <c r="K191" s="34"/>
    </row>
    <row r="192" spans="1:11" ht="14.1" customHeight="1" x14ac:dyDescent="0.25">
      <c r="A192" s="34"/>
      <c r="B192" s="34"/>
      <c r="C192" s="48" t="s">
        <v>77</v>
      </c>
      <c r="D192" s="47">
        <v>0</v>
      </c>
      <c r="E192" s="47">
        <v>10500000</v>
      </c>
      <c r="F192" s="47">
        <v>10500000</v>
      </c>
      <c r="G192" s="47">
        <v>10500000</v>
      </c>
      <c r="H192" s="34"/>
      <c r="I192" s="34"/>
      <c r="J192" s="34"/>
      <c r="K192" s="34"/>
    </row>
    <row r="193" spans="1:11" ht="15" customHeight="1" x14ac:dyDescent="0.25">
      <c r="A193" s="34"/>
      <c r="B193" s="34"/>
      <c r="C193" s="46" t="s">
        <v>40</v>
      </c>
      <c r="D193" s="45" t="s">
        <v>40</v>
      </c>
      <c r="E193" s="45" t="s">
        <v>40</v>
      </c>
      <c r="F193" s="45" t="s">
        <v>40</v>
      </c>
      <c r="G193" s="45" t="s">
        <v>40</v>
      </c>
      <c r="H193" s="34"/>
      <c r="I193" s="34"/>
      <c r="J193" s="34"/>
      <c r="K193" s="34"/>
    </row>
    <row r="194" spans="1:11" ht="15" customHeight="1" x14ac:dyDescent="0.25">
      <c r="A194" s="34"/>
      <c r="B194" s="34"/>
      <c r="C194" s="44" t="s">
        <v>188</v>
      </c>
      <c r="D194" s="43">
        <v>0</v>
      </c>
      <c r="E194" s="43">
        <v>471421000</v>
      </c>
      <c r="F194" s="43">
        <v>473421000</v>
      </c>
      <c r="G194" s="43">
        <v>472421000</v>
      </c>
      <c r="H194" s="34"/>
      <c r="I194" s="34"/>
      <c r="J194" s="34"/>
      <c r="K194" s="34"/>
    </row>
    <row r="195" spans="1:11" ht="15" customHeight="1" x14ac:dyDescent="0.25">
      <c r="A195" s="34"/>
      <c r="B195" s="34"/>
      <c r="C195" s="41" t="s">
        <v>59</v>
      </c>
      <c r="D195" s="40">
        <v>0</v>
      </c>
      <c r="E195" s="40">
        <v>343600000</v>
      </c>
      <c r="F195" s="40">
        <v>343600000</v>
      </c>
      <c r="G195" s="40">
        <v>343600000</v>
      </c>
      <c r="H195" s="34"/>
      <c r="I195" s="34"/>
      <c r="J195" s="34"/>
      <c r="K195" s="34"/>
    </row>
    <row r="196" spans="1:11" ht="15" customHeight="1" x14ac:dyDescent="0.25">
      <c r="A196" s="34"/>
      <c r="B196" s="34"/>
      <c r="C196" s="41" t="s">
        <v>60</v>
      </c>
      <c r="D196" s="40">
        <v>0</v>
      </c>
      <c r="E196" s="40">
        <v>343600000</v>
      </c>
      <c r="F196" s="40">
        <v>343600000</v>
      </c>
      <c r="G196" s="40">
        <v>343600000</v>
      </c>
      <c r="H196" s="34"/>
      <c r="I196" s="34"/>
      <c r="J196" s="34"/>
      <c r="K196" s="34"/>
    </row>
    <row r="197" spans="1:11" ht="15" customHeight="1" x14ac:dyDescent="0.25">
      <c r="A197" s="34"/>
      <c r="B197" s="34"/>
      <c r="C197" s="41" t="s">
        <v>61</v>
      </c>
      <c r="D197" s="40">
        <v>0</v>
      </c>
      <c r="E197" s="40">
        <v>0</v>
      </c>
      <c r="F197" s="40">
        <v>0</v>
      </c>
      <c r="G197" s="40">
        <v>0</v>
      </c>
      <c r="H197" s="34"/>
      <c r="I197" s="34"/>
      <c r="J197" s="34"/>
      <c r="K197" s="34"/>
    </row>
    <row r="198" spans="1:11" ht="15" customHeight="1" x14ac:dyDescent="0.25">
      <c r="A198" s="34"/>
      <c r="B198" s="34"/>
      <c r="C198" s="41" t="s">
        <v>62</v>
      </c>
      <c r="D198" s="40">
        <v>0</v>
      </c>
      <c r="E198" s="40">
        <v>37171000</v>
      </c>
      <c r="F198" s="40">
        <v>37171000</v>
      </c>
      <c r="G198" s="40">
        <v>37171000</v>
      </c>
      <c r="H198" s="34"/>
      <c r="I198" s="34"/>
      <c r="J198" s="34"/>
      <c r="K198" s="34"/>
    </row>
    <row r="199" spans="1:11" ht="15" customHeight="1" x14ac:dyDescent="0.25">
      <c r="A199" s="34"/>
      <c r="B199" s="34"/>
      <c r="C199" s="41" t="s">
        <v>60</v>
      </c>
      <c r="D199" s="40">
        <v>0</v>
      </c>
      <c r="E199" s="40">
        <v>37171000</v>
      </c>
      <c r="F199" s="40">
        <v>37171000</v>
      </c>
      <c r="G199" s="40">
        <v>37171000</v>
      </c>
      <c r="H199" s="34"/>
      <c r="I199" s="34"/>
      <c r="J199" s="34"/>
      <c r="K199" s="34"/>
    </row>
    <row r="200" spans="1:11" ht="15" customHeight="1" x14ac:dyDescent="0.25">
      <c r="A200" s="34"/>
      <c r="B200" s="34"/>
      <c r="C200" s="41" t="s">
        <v>61</v>
      </c>
      <c r="D200" s="40">
        <v>0</v>
      </c>
      <c r="E200" s="40">
        <v>0</v>
      </c>
      <c r="F200" s="40">
        <v>0</v>
      </c>
      <c r="G200" s="40">
        <v>0</v>
      </c>
      <c r="H200" s="34"/>
      <c r="I200" s="34"/>
      <c r="J200" s="34"/>
      <c r="K200" s="34"/>
    </row>
    <row r="201" spans="1:11" ht="15" customHeight="1" x14ac:dyDescent="0.25">
      <c r="A201" s="34"/>
      <c r="B201" s="34"/>
      <c r="C201" s="41" t="s">
        <v>63</v>
      </c>
      <c r="D201" s="40">
        <v>0</v>
      </c>
      <c r="E201" s="40">
        <v>74150000</v>
      </c>
      <c r="F201" s="40">
        <v>76150000</v>
      </c>
      <c r="G201" s="40">
        <v>75150000</v>
      </c>
      <c r="H201" s="34"/>
      <c r="I201" s="34"/>
      <c r="J201" s="34"/>
      <c r="K201" s="34"/>
    </row>
    <row r="202" spans="1:11" ht="15" customHeight="1" x14ac:dyDescent="0.25">
      <c r="A202" s="34"/>
      <c r="B202" s="34"/>
      <c r="C202" s="41" t="s">
        <v>60</v>
      </c>
      <c r="D202" s="40">
        <v>0</v>
      </c>
      <c r="E202" s="40">
        <v>74150000</v>
      </c>
      <c r="F202" s="40">
        <v>76150000</v>
      </c>
      <c r="G202" s="40">
        <v>75150000</v>
      </c>
      <c r="H202" s="34"/>
      <c r="I202" s="34"/>
      <c r="J202" s="34"/>
      <c r="K202" s="34"/>
    </row>
    <row r="203" spans="1:11" ht="15" customHeight="1" x14ac:dyDescent="0.25">
      <c r="A203" s="34"/>
      <c r="B203" s="34"/>
      <c r="C203" s="41" t="s">
        <v>61</v>
      </c>
      <c r="D203" s="40">
        <v>0</v>
      </c>
      <c r="E203" s="40">
        <v>0</v>
      </c>
      <c r="F203" s="40">
        <v>0</v>
      </c>
      <c r="G203" s="40">
        <v>0</v>
      </c>
      <c r="H203" s="34"/>
      <c r="I203" s="34"/>
      <c r="J203" s="34"/>
      <c r="K203" s="34"/>
    </row>
    <row r="204" spans="1:11" ht="15" customHeight="1" x14ac:dyDescent="0.25">
      <c r="A204" s="34"/>
      <c r="B204" s="34"/>
      <c r="C204" s="41" t="s">
        <v>64</v>
      </c>
      <c r="D204" s="40">
        <v>0</v>
      </c>
      <c r="E204" s="40">
        <v>0</v>
      </c>
      <c r="F204" s="40">
        <v>0</v>
      </c>
      <c r="G204" s="40">
        <v>0</v>
      </c>
      <c r="H204" s="34"/>
      <c r="I204" s="34"/>
      <c r="J204" s="34"/>
      <c r="K204" s="34"/>
    </row>
    <row r="205" spans="1:11" ht="15" customHeight="1" x14ac:dyDescent="0.25">
      <c r="A205" s="34"/>
      <c r="B205" s="34"/>
      <c r="C205" s="41" t="s">
        <v>60</v>
      </c>
      <c r="D205" s="40">
        <v>0</v>
      </c>
      <c r="E205" s="40">
        <v>0</v>
      </c>
      <c r="F205" s="40">
        <v>0</v>
      </c>
      <c r="G205" s="40">
        <v>0</v>
      </c>
      <c r="H205" s="34"/>
      <c r="I205" s="34"/>
      <c r="J205" s="34"/>
      <c r="K205" s="34"/>
    </row>
    <row r="206" spans="1:11" ht="15" customHeight="1" x14ac:dyDescent="0.25">
      <c r="A206" s="34"/>
      <c r="B206" s="34"/>
      <c r="C206" s="41" t="s">
        <v>61</v>
      </c>
      <c r="D206" s="40">
        <v>0</v>
      </c>
      <c r="E206" s="40">
        <v>0</v>
      </c>
      <c r="F206" s="40">
        <v>0</v>
      </c>
      <c r="G206" s="40">
        <v>0</v>
      </c>
      <c r="H206" s="34"/>
      <c r="I206" s="34"/>
      <c r="J206" s="34"/>
      <c r="K206" s="34"/>
    </row>
    <row r="207" spans="1:11" ht="20.100000000000001" customHeight="1" x14ac:dyDescent="0.25">
      <c r="A207" s="34"/>
      <c r="B207" s="34"/>
      <c r="C207" s="41" t="s">
        <v>189</v>
      </c>
      <c r="D207" s="42">
        <v>0</v>
      </c>
      <c r="E207" s="42">
        <v>0</v>
      </c>
      <c r="F207" s="42">
        <v>0</v>
      </c>
      <c r="G207" s="42">
        <v>0</v>
      </c>
      <c r="H207" s="34"/>
      <c r="I207" s="34"/>
      <c r="J207" s="34"/>
      <c r="K207" s="34"/>
    </row>
    <row r="208" spans="1:11" ht="15" customHeight="1" x14ac:dyDescent="0.25">
      <c r="A208" s="34"/>
      <c r="B208" s="34"/>
      <c r="C208" s="41" t="s">
        <v>60</v>
      </c>
      <c r="D208" s="40">
        <v>0</v>
      </c>
      <c r="E208" s="40">
        <v>0</v>
      </c>
      <c r="F208" s="40">
        <v>0</v>
      </c>
      <c r="G208" s="40">
        <v>0</v>
      </c>
      <c r="H208" s="34"/>
      <c r="I208" s="34"/>
      <c r="J208" s="34"/>
      <c r="K208" s="34"/>
    </row>
    <row r="209" spans="1:11" ht="15" customHeight="1" x14ac:dyDescent="0.25">
      <c r="A209" s="34"/>
      <c r="B209" s="34"/>
      <c r="C209" s="41" t="s">
        <v>61</v>
      </c>
      <c r="D209" s="40">
        <v>0</v>
      </c>
      <c r="E209" s="40">
        <v>0</v>
      </c>
      <c r="F209" s="40">
        <v>0</v>
      </c>
      <c r="G209" s="40">
        <v>0</v>
      </c>
      <c r="H209" s="34"/>
      <c r="I209" s="34"/>
      <c r="J209" s="34"/>
      <c r="K209" s="34"/>
    </row>
    <row r="210" spans="1:11" ht="15" customHeight="1" x14ac:dyDescent="0.25">
      <c r="A210" s="34"/>
      <c r="B210" s="34"/>
      <c r="C210" s="41" t="s">
        <v>66</v>
      </c>
      <c r="D210" s="40">
        <v>0</v>
      </c>
      <c r="E210" s="40">
        <v>0</v>
      </c>
      <c r="F210" s="40">
        <v>0</v>
      </c>
      <c r="G210" s="40">
        <v>0</v>
      </c>
      <c r="H210" s="34"/>
      <c r="I210" s="34"/>
      <c r="J210" s="34"/>
      <c r="K210" s="34"/>
    </row>
    <row r="211" spans="1:11" ht="15" customHeight="1" x14ac:dyDescent="0.25">
      <c r="A211" s="34"/>
      <c r="B211" s="34"/>
      <c r="C211" s="41" t="s">
        <v>60</v>
      </c>
      <c r="D211" s="40">
        <v>0</v>
      </c>
      <c r="E211" s="40">
        <v>0</v>
      </c>
      <c r="F211" s="40">
        <v>0</v>
      </c>
      <c r="G211" s="40">
        <v>0</v>
      </c>
      <c r="H211" s="34"/>
      <c r="I211" s="34"/>
      <c r="J211" s="34"/>
      <c r="K211" s="34"/>
    </row>
    <row r="212" spans="1:11" ht="15" customHeight="1" x14ac:dyDescent="0.25">
      <c r="A212" s="34"/>
      <c r="B212" s="34"/>
      <c r="C212" s="41" t="s">
        <v>61</v>
      </c>
      <c r="D212" s="40">
        <v>0</v>
      </c>
      <c r="E212" s="40">
        <v>0</v>
      </c>
      <c r="F212" s="40">
        <v>0</v>
      </c>
      <c r="G212" s="40">
        <v>0</v>
      </c>
      <c r="H212" s="34"/>
      <c r="I212" s="34"/>
      <c r="J212" s="34"/>
      <c r="K212" s="34"/>
    </row>
    <row r="213" spans="1:11" ht="15" customHeight="1" x14ac:dyDescent="0.25">
      <c r="A213" s="34"/>
      <c r="B213" s="34"/>
      <c r="C213" s="41" t="s">
        <v>67</v>
      </c>
      <c r="D213" s="40">
        <v>0</v>
      </c>
      <c r="E213" s="40">
        <v>1500000</v>
      </c>
      <c r="F213" s="40">
        <v>1500000</v>
      </c>
      <c r="G213" s="40">
        <v>1500000</v>
      </c>
      <c r="H213" s="34"/>
      <c r="I213" s="34"/>
      <c r="J213" s="34"/>
      <c r="K213" s="34"/>
    </row>
    <row r="214" spans="1:11" ht="15" customHeight="1" x14ac:dyDescent="0.25">
      <c r="A214" s="34"/>
      <c r="B214" s="34"/>
      <c r="C214" s="41" t="s">
        <v>60</v>
      </c>
      <c r="D214" s="40">
        <v>0</v>
      </c>
      <c r="E214" s="40">
        <v>1500000</v>
      </c>
      <c r="F214" s="40">
        <v>1500000</v>
      </c>
      <c r="G214" s="40">
        <v>1500000</v>
      </c>
      <c r="H214" s="34"/>
      <c r="I214" s="34"/>
      <c r="J214" s="34"/>
      <c r="K214" s="34"/>
    </row>
    <row r="215" spans="1:11" ht="15" customHeight="1" x14ac:dyDescent="0.25">
      <c r="A215" s="34"/>
      <c r="B215" s="34"/>
      <c r="C215" s="41" t="s">
        <v>61</v>
      </c>
      <c r="D215" s="40">
        <v>0</v>
      </c>
      <c r="E215" s="40">
        <v>0</v>
      </c>
      <c r="F215" s="40">
        <v>0</v>
      </c>
      <c r="G215" s="40">
        <v>0</v>
      </c>
      <c r="H215" s="34"/>
      <c r="I215" s="34"/>
      <c r="J215" s="34"/>
      <c r="K215" s="34"/>
    </row>
    <row r="216" spans="1:11" ht="15" customHeight="1" x14ac:dyDescent="0.25">
      <c r="A216" s="34"/>
      <c r="B216" s="34"/>
      <c r="C216" s="41" t="s">
        <v>68</v>
      </c>
      <c r="D216" s="40">
        <v>0</v>
      </c>
      <c r="E216" s="40">
        <v>0</v>
      </c>
      <c r="F216" s="40">
        <v>0</v>
      </c>
      <c r="G216" s="40">
        <v>0</v>
      </c>
      <c r="H216" s="34"/>
      <c r="I216" s="34"/>
      <c r="J216" s="34"/>
      <c r="K216" s="34"/>
    </row>
    <row r="217" spans="1:11" ht="15" customHeight="1" x14ac:dyDescent="0.25">
      <c r="A217" s="34"/>
      <c r="B217" s="34"/>
      <c r="C217" s="41" t="s">
        <v>60</v>
      </c>
      <c r="D217" s="40">
        <v>0</v>
      </c>
      <c r="E217" s="40">
        <v>0</v>
      </c>
      <c r="F217" s="40">
        <v>0</v>
      </c>
      <c r="G217" s="40">
        <v>0</v>
      </c>
      <c r="H217" s="34"/>
      <c r="I217" s="34"/>
      <c r="J217" s="34"/>
      <c r="K217" s="34"/>
    </row>
    <row r="218" spans="1:11" ht="15" customHeight="1" x14ac:dyDescent="0.25">
      <c r="A218" s="34"/>
      <c r="B218" s="34"/>
      <c r="C218" s="41" t="s">
        <v>69</v>
      </c>
      <c r="D218" s="40">
        <v>0</v>
      </c>
      <c r="E218" s="40">
        <v>0</v>
      </c>
      <c r="F218" s="40">
        <v>0</v>
      </c>
      <c r="G218" s="40">
        <v>0</v>
      </c>
      <c r="H218" s="34"/>
      <c r="I218" s="34"/>
      <c r="J218" s="34"/>
      <c r="K218" s="34"/>
    </row>
    <row r="219" spans="1:11" ht="15" customHeight="1" x14ac:dyDescent="0.25">
      <c r="A219" s="34"/>
      <c r="B219" s="34"/>
      <c r="C219" s="41" t="s">
        <v>70</v>
      </c>
      <c r="D219" s="40">
        <v>0</v>
      </c>
      <c r="E219" s="40">
        <v>0</v>
      </c>
      <c r="F219" s="40">
        <v>0</v>
      </c>
      <c r="G219" s="40">
        <v>0</v>
      </c>
      <c r="H219" s="34"/>
      <c r="I219" s="34"/>
      <c r="J219" s="34"/>
      <c r="K219" s="34"/>
    </row>
    <row r="220" spans="1:11" ht="15" customHeight="1" x14ac:dyDescent="0.25">
      <c r="A220" s="34"/>
      <c r="B220" s="34"/>
      <c r="C220" s="41" t="s">
        <v>71</v>
      </c>
      <c r="D220" s="40">
        <v>0</v>
      </c>
      <c r="E220" s="40">
        <v>0</v>
      </c>
      <c r="F220" s="40">
        <v>0</v>
      </c>
      <c r="G220" s="40">
        <v>0</v>
      </c>
      <c r="H220" s="34"/>
      <c r="I220" s="34"/>
      <c r="J220" s="34"/>
      <c r="K220" s="34"/>
    </row>
    <row r="221" spans="1:11" ht="15" customHeight="1" x14ac:dyDescent="0.25">
      <c r="A221" s="34"/>
      <c r="B221" s="34"/>
      <c r="C221" s="41" t="s">
        <v>72</v>
      </c>
      <c r="D221" s="40">
        <v>0</v>
      </c>
      <c r="E221" s="40">
        <v>0</v>
      </c>
      <c r="F221" s="40">
        <v>0</v>
      </c>
      <c r="G221" s="40">
        <v>0</v>
      </c>
      <c r="H221" s="34"/>
      <c r="I221" s="34"/>
      <c r="J221" s="34"/>
      <c r="K221" s="34"/>
    </row>
    <row r="222" spans="1:11" ht="15" customHeight="1" x14ac:dyDescent="0.25">
      <c r="A222" s="34"/>
      <c r="B222" s="34"/>
      <c r="C222" s="41" t="s">
        <v>73</v>
      </c>
      <c r="D222" s="40">
        <v>0</v>
      </c>
      <c r="E222" s="40">
        <v>15000000</v>
      </c>
      <c r="F222" s="40">
        <v>15000000</v>
      </c>
      <c r="G222" s="40">
        <v>15000000</v>
      </c>
      <c r="H222" s="34"/>
      <c r="I222" s="34"/>
      <c r="J222" s="34"/>
      <c r="K222" s="34"/>
    </row>
    <row r="223" spans="1:11" ht="15" customHeight="1" x14ac:dyDescent="0.25">
      <c r="A223" s="34"/>
      <c r="B223" s="34"/>
      <c r="C223" s="41" t="s">
        <v>60</v>
      </c>
      <c r="D223" s="40">
        <v>0</v>
      </c>
      <c r="E223" s="40">
        <v>15000000</v>
      </c>
      <c r="F223" s="40">
        <v>15000000</v>
      </c>
      <c r="G223" s="40">
        <v>15000000</v>
      </c>
      <c r="H223" s="34"/>
      <c r="I223" s="34"/>
      <c r="J223" s="34"/>
      <c r="K223" s="34"/>
    </row>
    <row r="224" spans="1:11" ht="15" customHeight="1" x14ac:dyDescent="0.25">
      <c r="A224" s="34"/>
      <c r="B224" s="34"/>
      <c r="C224" s="41" t="s">
        <v>69</v>
      </c>
      <c r="D224" s="40">
        <v>0</v>
      </c>
      <c r="E224" s="40">
        <v>0</v>
      </c>
      <c r="F224" s="40">
        <v>0</v>
      </c>
      <c r="G224" s="40">
        <v>0</v>
      </c>
      <c r="H224" s="34"/>
      <c r="I224" s="34"/>
      <c r="J224" s="34"/>
      <c r="K224" s="34"/>
    </row>
    <row r="225" spans="1:11" ht="15" customHeight="1" x14ac:dyDescent="0.25">
      <c r="A225" s="34"/>
      <c r="B225" s="34"/>
      <c r="C225" s="41" t="s">
        <v>70</v>
      </c>
      <c r="D225" s="40">
        <v>0</v>
      </c>
      <c r="E225" s="40">
        <v>0</v>
      </c>
      <c r="F225" s="40">
        <v>0</v>
      </c>
      <c r="G225" s="40">
        <v>0</v>
      </c>
      <c r="H225" s="34"/>
      <c r="I225" s="34"/>
      <c r="J225" s="34"/>
      <c r="K225" s="34"/>
    </row>
    <row r="226" spans="1:11" ht="15" customHeight="1" x14ac:dyDescent="0.25">
      <c r="A226" s="34"/>
      <c r="B226" s="34"/>
      <c r="C226" s="41" t="s">
        <v>71</v>
      </c>
      <c r="D226" s="40">
        <v>0</v>
      </c>
      <c r="E226" s="40">
        <v>0</v>
      </c>
      <c r="F226" s="40">
        <v>0</v>
      </c>
      <c r="G226" s="40">
        <v>0</v>
      </c>
      <c r="H226" s="34"/>
      <c r="I226" s="34"/>
      <c r="J226" s="34"/>
      <c r="K226" s="34"/>
    </row>
    <row r="227" spans="1:11" ht="15" customHeight="1" x14ac:dyDescent="0.25">
      <c r="A227" s="34"/>
      <c r="B227" s="34"/>
      <c r="C227" s="41" t="s">
        <v>72</v>
      </c>
      <c r="D227" s="40">
        <v>0</v>
      </c>
      <c r="E227" s="40">
        <v>0</v>
      </c>
      <c r="F227" s="40">
        <v>0</v>
      </c>
      <c r="G227" s="40">
        <v>0</v>
      </c>
      <c r="H227" s="34"/>
      <c r="I227" s="34"/>
      <c r="J227" s="34"/>
      <c r="K227" s="34"/>
    </row>
    <row r="228" spans="1:11" ht="15" customHeight="1" x14ac:dyDescent="0.25">
      <c r="A228" s="34"/>
      <c r="B228" s="34"/>
      <c r="C228" s="41" t="s">
        <v>74</v>
      </c>
      <c r="D228" s="40">
        <v>0</v>
      </c>
      <c r="E228" s="40">
        <v>0</v>
      </c>
      <c r="F228" s="40">
        <v>0</v>
      </c>
      <c r="G228" s="40">
        <v>0</v>
      </c>
      <c r="H228" s="34"/>
      <c r="I228" s="34"/>
      <c r="J228" s="34"/>
      <c r="K228" s="34"/>
    </row>
    <row r="229" spans="1:11" ht="15" customHeight="1" x14ac:dyDescent="0.25">
      <c r="A229" s="34"/>
      <c r="B229" s="34"/>
      <c r="C229" s="41" t="s">
        <v>60</v>
      </c>
      <c r="D229" s="40">
        <v>0</v>
      </c>
      <c r="E229" s="40">
        <v>0</v>
      </c>
      <c r="F229" s="40">
        <v>0</v>
      </c>
      <c r="G229" s="40">
        <v>0</v>
      </c>
      <c r="H229" s="34"/>
      <c r="I229" s="34"/>
      <c r="J229" s="34"/>
      <c r="K229" s="34"/>
    </row>
    <row r="230" spans="1:11" ht="15" customHeight="1" x14ac:dyDescent="0.25">
      <c r="A230" s="34"/>
      <c r="B230" s="34"/>
      <c r="C230" s="41" t="s">
        <v>69</v>
      </c>
      <c r="D230" s="40">
        <v>0</v>
      </c>
      <c r="E230" s="40">
        <v>0</v>
      </c>
      <c r="F230" s="40">
        <v>0</v>
      </c>
      <c r="G230" s="40">
        <v>0</v>
      </c>
      <c r="H230" s="34"/>
      <c r="I230" s="34"/>
      <c r="J230" s="34"/>
      <c r="K230" s="34"/>
    </row>
    <row r="231" spans="1:11" ht="15" customHeight="1" x14ac:dyDescent="0.25">
      <c r="A231" s="34"/>
      <c r="B231" s="34"/>
      <c r="C231" s="41" t="s">
        <v>70</v>
      </c>
      <c r="D231" s="40">
        <v>0</v>
      </c>
      <c r="E231" s="40">
        <v>0</v>
      </c>
      <c r="F231" s="40">
        <v>0</v>
      </c>
      <c r="G231" s="40">
        <v>0</v>
      </c>
      <c r="H231" s="34"/>
      <c r="I231" s="34"/>
      <c r="J231" s="34"/>
      <c r="K231" s="34"/>
    </row>
    <row r="232" spans="1:11" ht="15" customHeight="1" x14ac:dyDescent="0.25">
      <c r="A232" s="34"/>
      <c r="B232" s="34"/>
      <c r="C232" s="41" t="s">
        <v>71</v>
      </c>
      <c r="D232" s="40">
        <v>0</v>
      </c>
      <c r="E232" s="40">
        <v>0</v>
      </c>
      <c r="F232" s="40">
        <v>0</v>
      </c>
      <c r="G232" s="40">
        <v>0</v>
      </c>
      <c r="H232" s="34"/>
      <c r="I232" s="34"/>
      <c r="J232" s="34"/>
      <c r="K232" s="34"/>
    </row>
    <row r="233" spans="1:11" ht="15" customHeight="1" x14ac:dyDescent="0.25">
      <c r="A233" s="34"/>
      <c r="B233" s="34"/>
      <c r="C233" s="41" t="s">
        <v>72</v>
      </c>
      <c r="D233" s="40">
        <v>0</v>
      </c>
      <c r="E233" s="40">
        <v>0</v>
      </c>
      <c r="F233" s="40">
        <v>0</v>
      </c>
      <c r="G233" s="40">
        <v>0</v>
      </c>
      <c r="H233" s="34"/>
      <c r="I233" s="34"/>
      <c r="J233" s="34"/>
      <c r="K233" s="34"/>
    </row>
    <row r="234" spans="1:11" ht="15" customHeight="1" x14ac:dyDescent="0.25">
      <c r="A234" s="34"/>
      <c r="B234" s="34"/>
      <c r="C234" s="41" t="s">
        <v>75</v>
      </c>
      <c r="D234" s="40">
        <v>0</v>
      </c>
      <c r="E234" s="40">
        <v>0</v>
      </c>
      <c r="F234" s="40">
        <v>0</v>
      </c>
      <c r="G234" s="40">
        <v>0</v>
      </c>
      <c r="H234" s="34"/>
      <c r="I234" s="34"/>
      <c r="J234" s="34"/>
      <c r="K234" s="34"/>
    </row>
    <row r="235" spans="1:11" ht="15" customHeight="1" x14ac:dyDescent="0.25">
      <c r="A235" s="34"/>
      <c r="B235" s="34"/>
      <c r="C235" s="41" t="s">
        <v>76</v>
      </c>
      <c r="D235" s="40">
        <v>0</v>
      </c>
      <c r="E235" s="40">
        <v>0</v>
      </c>
      <c r="F235" s="40">
        <v>0</v>
      </c>
      <c r="G235" s="40">
        <v>0</v>
      </c>
      <c r="H235" s="34"/>
      <c r="I235" s="34"/>
      <c r="J235" s="34"/>
      <c r="K235" s="34"/>
    </row>
    <row r="236" spans="1:11" ht="20.100000000000001" customHeight="1" x14ac:dyDescent="0.25">
      <c r="A236" s="34"/>
      <c r="B236" s="34"/>
      <c r="C236" s="39" t="s">
        <v>40</v>
      </c>
      <c r="D236" s="34"/>
      <c r="E236" s="34"/>
      <c r="F236" s="34"/>
      <c r="G236" s="34"/>
      <c r="H236" s="34"/>
      <c r="I236" s="34"/>
      <c r="J236" s="34"/>
      <c r="K236" s="34"/>
    </row>
    <row r="237" spans="1:11" ht="20.100000000000001" customHeight="1" x14ac:dyDescent="0.25">
      <c r="A237" s="38" t="s">
        <v>190</v>
      </c>
      <c r="B237" s="32" t="s">
        <v>191</v>
      </c>
      <c r="C237" s="32" t="s">
        <v>40</v>
      </c>
      <c r="D237" s="34"/>
      <c r="E237" s="36" t="s">
        <v>40</v>
      </c>
      <c r="F237" s="32" t="s">
        <v>191</v>
      </c>
      <c r="G237" s="32" t="s">
        <v>40</v>
      </c>
      <c r="H237" s="37" t="s">
        <v>40</v>
      </c>
      <c r="I237" s="36" t="s">
        <v>40</v>
      </c>
      <c r="J237" s="32" t="s">
        <v>191</v>
      </c>
      <c r="K237" s="32" t="s">
        <v>40</v>
      </c>
    </row>
    <row r="238" spans="1:11" ht="20.100000000000001" customHeight="1" x14ac:dyDescent="0.25">
      <c r="A238" s="35" t="s">
        <v>192</v>
      </c>
      <c r="B238" s="32" t="s">
        <v>193</v>
      </c>
      <c r="C238" s="32" t="s">
        <v>40</v>
      </c>
      <c r="D238" s="34"/>
      <c r="E238" s="35" t="s">
        <v>194</v>
      </c>
      <c r="F238" s="32" t="s">
        <v>193</v>
      </c>
      <c r="G238" s="32" t="s">
        <v>40</v>
      </c>
      <c r="H238" s="34"/>
      <c r="I238" s="35" t="s">
        <v>195</v>
      </c>
      <c r="J238" s="32" t="s">
        <v>193</v>
      </c>
      <c r="K238" s="32" t="s">
        <v>40</v>
      </c>
    </row>
    <row r="239" spans="1:11" ht="20.100000000000001" customHeight="1" x14ac:dyDescent="0.25">
      <c r="A239" s="33" t="s">
        <v>40</v>
      </c>
      <c r="B239" s="32" t="s">
        <v>196</v>
      </c>
      <c r="C239" s="32" t="s">
        <v>40</v>
      </c>
      <c r="D239" s="34"/>
      <c r="E239" s="33" t="s">
        <v>40</v>
      </c>
      <c r="F239" s="32" t="s">
        <v>196</v>
      </c>
      <c r="G239" s="32" t="s">
        <v>40</v>
      </c>
      <c r="H239" s="34"/>
      <c r="I239" s="33" t="s">
        <v>40</v>
      </c>
      <c r="J239" s="32" t="s">
        <v>196</v>
      </c>
      <c r="K239" s="32" t="s">
        <v>40</v>
      </c>
    </row>
  </sheetData>
  <mergeCells count="28">
    <mergeCell ref="D6:G6"/>
    <mergeCell ref="D7:G7"/>
    <mergeCell ref="C8:G8"/>
    <mergeCell ref="C9:G9"/>
    <mergeCell ref="D10:G10"/>
    <mergeCell ref="C1:G1"/>
    <mergeCell ref="C2:G2"/>
    <mergeCell ref="D3:G3"/>
    <mergeCell ref="D4:G4"/>
    <mergeCell ref="D5:G5"/>
    <mergeCell ref="D24:G24"/>
    <mergeCell ref="C33:G33"/>
    <mergeCell ref="C78:G78"/>
    <mergeCell ref="D79:G79"/>
    <mergeCell ref="D80:G80"/>
    <mergeCell ref="D14:G14"/>
    <mergeCell ref="C20:G20"/>
    <mergeCell ref="D21:G21"/>
    <mergeCell ref="D22:G22"/>
    <mergeCell ref="D23:G23"/>
    <mergeCell ref="D138:G138"/>
    <mergeCell ref="D139:G139"/>
    <mergeCell ref="C148:G148"/>
    <mergeCell ref="D81:G81"/>
    <mergeCell ref="D82:G82"/>
    <mergeCell ref="C91:G91"/>
    <mergeCell ref="D136:G136"/>
    <mergeCell ref="D137:G137"/>
  </mergeCells>
  <pageMargins left="0" right="0" top="0" bottom="0"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outlinePr summaryBelow="0"/>
  </sheetPr>
  <dimension ref="A1:K122"/>
  <sheetViews>
    <sheetView workbookViewId="0"/>
  </sheetViews>
  <sheetFormatPr defaultColWidth="9.140625" defaultRowHeight="15" x14ac:dyDescent="0.25"/>
  <cols>
    <col min="1" max="1" width="13.28515625" style="31" customWidth="1"/>
    <col min="2" max="2" width="9.7109375" style="31" customWidth="1"/>
    <col min="3" max="3" width="28.28515625" style="31" customWidth="1"/>
    <col min="4" max="6" width="15.85546875" style="31" customWidth="1"/>
    <col min="7" max="7" width="16.140625" style="31" customWidth="1"/>
    <col min="8" max="8" width="6.7109375" style="31" customWidth="1"/>
    <col min="9" max="9" width="18.28515625" style="31" customWidth="1"/>
    <col min="10" max="10" width="10.7109375" style="31" customWidth="1"/>
    <col min="11" max="11" width="17.42578125" style="31" customWidth="1"/>
    <col min="12" max="16384" width="9.140625" style="31"/>
  </cols>
  <sheetData>
    <row r="1" spans="1:11" ht="20.100000000000001" customHeight="1" x14ac:dyDescent="0.25">
      <c r="A1" s="34"/>
      <c r="B1" s="34"/>
      <c r="C1" s="1311" t="s">
        <v>0</v>
      </c>
      <c r="D1" s="1312"/>
      <c r="E1" s="1312"/>
      <c r="F1" s="1312"/>
      <c r="G1" s="1312"/>
      <c r="H1" s="34"/>
      <c r="I1" s="34"/>
      <c r="J1" s="34"/>
      <c r="K1" s="34"/>
    </row>
    <row r="2" spans="1:11" ht="24.95" customHeight="1" x14ac:dyDescent="0.25">
      <c r="A2" s="34"/>
      <c r="B2" s="34"/>
      <c r="C2" s="1313" t="s">
        <v>1</v>
      </c>
      <c r="D2" s="1314"/>
      <c r="E2" s="1314"/>
      <c r="F2" s="1314"/>
      <c r="G2" s="1314"/>
      <c r="H2" s="34"/>
      <c r="I2" s="34"/>
      <c r="J2" s="34"/>
      <c r="K2" s="34"/>
    </row>
    <row r="3" spans="1:11" ht="14.1" customHeight="1" x14ac:dyDescent="0.25">
      <c r="A3" s="34"/>
      <c r="B3" s="34"/>
      <c r="C3" s="60" t="s">
        <v>2</v>
      </c>
      <c r="D3" s="1315" t="s">
        <v>257</v>
      </c>
      <c r="E3" s="1316"/>
      <c r="F3" s="1316"/>
      <c r="G3" s="1316"/>
      <c r="H3" s="34"/>
      <c r="I3" s="34"/>
      <c r="J3" s="34"/>
      <c r="K3" s="34"/>
    </row>
    <row r="4" spans="1:11" ht="14.1" customHeight="1" x14ac:dyDescent="0.25">
      <c r="A4" s="34"/>
      <c r="B4" s="34"/>
      <c r="C4" s="60" t="s">
        <v>4</v>
      </c>
      <c r="D4" s="1315" t="s">
        <v>256</v>
      </c>
      <c r="E4" s="1316"/>
      <c r="F4" s="1316"/>
      <c r="G4" s="1316"/>
      <c r="H4" s="34"/>
      <c r="I4" s="34"/>
      <c r="J4" s="34"/>
      <c r="K4" s="34"/>
    </row>
    <row r="5" spans="1:11" ht="14.1" customHeight="1" x14ac:dyDescent="0.25">
      <c r="A5" s="34"/>
      <c r="B5" s="34"/>
      <c r="C5" s="60" t="s">
        <v>6</v>
      </c>
      <c r="D5" s="1315" t="s">
        <v>281</v>
      </c>
      <c r="E5" s="1316"/>
      <c r="F5" s="1316"/>
      <c r="G5" s="1316"/>
      <c r="H5" s="34"/>
      <c r="I5" s="34"/>
      <c r="J5" s="34"/>
      <c r="K5" s="34"/>
    </row>
    <row r="6" spans="1:11" ht="14.1" customHeight="1" x14ac:dyDescent="0.25">
      <c r="A6" s="34"/>
      <c r="B6" s="34"/>
      <c r="C6" s="60" t="s">
        <v>8</v>
      </c>
      <c r="D6" s="1315" t="s">
        <v>282</v>
      </c>
      <c r="E6" s="1316"/>
      <c r="F6" s="1316"/>
      <c r="G6" s="1316"/>
      <c r="H6" s="34"/>
      <c r="I6" s="34"/>
      <c r="J6" s="34"/>
      <c r="K6" s="34"/>
    </row>
    <row r="7" spans="1:11" ht="14.1" customHeight="1" x14ac:dyDescent="0.25">
      <c r="A7" s="34"/>
      <c r="B7" s="34"/>
      <c r="C7" s="60" t="s">
        <v>10</v>
      </c>
      <c r="D7" s="1317" t="s">
        <v>11</v>
      </c>
      <c r="E7" s="1318"/>
      <c r="F7" s="1318"/>
      <c r="G7" s="1318"/>
      <c r="H7" s="34"/>
      <c r="I7" s="34"/>
      <c r="J7" s="34"/>
      <c r="K7" s="34"/>
    </row>
    <row r="8" spans="1:11" ht="14.1" customHeight="1" x14ac:dyDescent="0.25">
      <c r="A8" s="34"/>
      <c r="B8" s="34"/>
      <c r="C8" s="1319" t="s">
        <v>12</v>
      </c>
      <c r="D8" s="1320"/>
      <c r="E8" s="1320"/>
      <c r="F8" s="1320"/>
      <c r="G8" s="1320"/>
      <c r="H8" s="34"/>
      <c r="I8" s="34"/>
      <c r="J8" s="34"/>
      <c r="K8" s="34"/>
    </row>
    <row r="9" spans="1:11" ht="14.1" customHeight="1" x14ac:dyDescent="0.25">
      <c r="A9" s="34"/>
      <c r="B9" s="34"/>
      <c r="C9" s="1321" t="s">
        <v>281</v>
      </c>
      <c r="D9" s="1322"/>
      <c r="E9" s="1322"/>
      <c r="F9" s="1322"/>
      <c r="G9" s="1322"/>
      <c r="H9" s="34"/>
      <c r="I9" s="34"/>
      <c r="J9" s="34"/>
      <c r="K9" s="34"/>
    </row>
    <row r="10" spans="1:11" ht="44.1" customHeight="1" x14ac:dyDescent="0.25">
      <c r="A10" s="34"/>
      <c r="B10" s="34"/>
      <c r="C10" s="44" t="s">
        <v>14</v>
      </c>
      <c r="D10" s="1323" t="s">
        <v>280</v>
      </c>
      <c r="E10" s="1324"/>
      <c r="F10" s="1324"/>
      <c r="G10" s="1324"/>
      <c r="H10" s="34"/>
      <c r="I10" s="34"/>
      <c r="J10" s="34"/>
      <c r="K10" s="34"/>
    </row>
    <row r="11" spans="1:11" ht="27.95" customHeight="1" x14ac:dyDescent="0.25">
      <c r="A11" s="34"/>
      <c r="B11" s="34"/>
      <c r="C11" s="41" t="s">
        <v>16</v>
      </c>
      <c r="D11" s="59">
        <v>2025</v>
      </c>
      <c r="E11" s="59">
        <v>2026</v>
      </c>
      <c r="F11" s="59">
        <v>2027</v>
      </c>
      <c r="G11" s="59">
        <v>2028</v>
      </c>
      <c r="H11" s="34"/>
      <c r="I11" s="34"/>
      <c r="J11" s="34"/>
      <c r="K11" s="34"/>
    </row>
    <row r="12" spans="1:11" ht="14.1" customHeight="1" x14ac:dyDescent="0.25">
      <c r="A12" s="34"/>
      <c r="B12" s="34"/>
      <c r="C12" s="58"/>
      <c r="D12" s="57" t="s">
        <v>17</v>
      </c>
      <c r="E12" s="57" t="s">
        <v>18</v>
      </c>
      <c r="F12" s="57" t="s">
        <v>18</v>
      </c>
      <c r="G12" s="57" t="s">
        <v>18</v>
      </c>
      <c r="H12" s="34"/>
      <c r="I12" s="34"/>
      <c r="J12" s="34"/>
      <c r="K12" s="34"/>
    </row>
    <row r="13" spans="1:11" ht="30.95" customHeight="1" x14ac:dyDescent="0.25">
      <c r="A13" s="34"/>
      <c r="B13" s="34"/>
      <c r="C13" s="41" t="s">
        <v>279</v>
      </c>
      <c r="D13" s="54" t="s">
        <v>242</v>
      </c>
      <c r="E13" s="54" t="s">
        <v>242</v>
      </c>
      <c r="F13" s="54" t="s">
        <v>276</v>
      </c>
      <c r="G13" s="54" t="s">
        <v>275</v>
      </c>
      <c r="H13" s="34"/>
      <c r="I13" s="34"/>
      <c r="J13" s="34"/>
      <c r="K13" s="34"/>
    </row>
    <row r="14" spans="1:11" ht="32.1" customHeight="1" x14ac:dyDescent="0.25">
      <c r="A14" s="34"/>
      <c r="B14" s="34"/>
      <c r="C14" s="44" t="s">
        <v>24</v>
      </c>
      <c r="D14" s="1323" t="s">
        <v>278</v>
      </c>
      <c r="E14" s="1324"/>
      <c r="F14" s="1324"/>
      <c r="G14" s="1324"/>
      <c r="H14" s="34"/>
      <c r="I14" s="34"/>
      <c r="J14" s="34"/>
      <c r="K14" s="34"/>
    </row>
    <row r="15" spans="1:11" ht="27.95" customHeight="1" x14ac:dyDescent="0.25">
      <c r="A15" s="34"/>
      <c r="B15" s="34"/>
      <c r="C15" s="41" t="s">
        <v>26</v>
      </c>
      <c r="D15" s="59">
        <v>2025</v>
      </c>
      <c r="E15" s="59">
        <v>2026</v>
      </c>
      <c r="F15" s="59">
        <v>2027</v>
      </c>
      <c r="G15" s="59">
        <v>2028</v>
      </c>
      <c r="H15" s="34"/>
      <c r="I15" s="34"/>
      <c r="J15" s="34"/>
      <c r="K15" s="34"/>
    </row>
    <row r="16" spans="1:11" ht="14.1" customHeight="1" x14ac:dyDescent="0.25">
      <c r="A16" s="34"/>
      <c r="B16" s="34"/>
      <c r="C16" s="58"/>
      <c r="D16" s="57" t="s">
        <v>17</v>
      </c>
      <c r="E16" s="57" t="s">
        <v>18</v>
      </c>
      <c r="F16" s="57" t="s">
        <v>18</v>
      </c>
      <c r="G16" s="57" t="s">
        <v>18</v>
      </c>
      <c r="H16" s="34"/>
      <c r="I16" s="34"/>
      <c r="J16" s="34"/>
      <c r="K16" s="34"/>
    </row>
    <row r="17" spans="1:11" ht="20.100000000000001" customHeight="1" x14ac:dyDescent="0.25">
      <c r="A17" s="34"/>
      <c r="B17" s="34"/>
      <c r="C17" s="41" t="s">
        <v>277</v>
      </c>
      <c r="D17" s="54" t="s">
        <v>242</v>
      </c>
      <c r="E17" s="54" t="s">
        <v>242</v>
      </c>
      <c r="F17" s="54" t="s">
        <v>276</v>
      </c>
      <c r="G17" s="54" t="s">
        <v>275</v>
      </c>
      <c r="H17" s="34"/>
      <c r="I17" s="34"/>
      <c r="J17" s="34"/>
      <c r="K17" s="34"/>
    </row>
    <row r="18" spans="1:11" ht="14.1" customHeight="1" x14ac:dyDescent="0.25">
      <c r="A18" s="34"/>
      <c r="B18" s="34"/>
      <c r="C18" s="1309" t="s">
        <v>30</v>
      </c>
      <c r="D18" s="1310"/>
      <c r="E18" s="1310"/>
      <c r="F18" s="1310"/>
      <c r="G18" s="1310"/>
      <c r="H18" s="34"/>
      <c r="I18" s="34"/>
      <c r="J18" s="34"/>
      <c r="K18" s="34"/>
    </row>
    <row r="19" spans="1:11" ht="14.1" customHeight="1" x14ac:dyDescent="0.25">
      <c r="A19" s="34"/>
      <c r="B19" s="34"/>
      <c r="C19" s="56" t="s">
        <v>274</v>
      </c>
      <c r="D19" s="1309" t="s">
        <v>273</v>
      </c>
      <c r="E19" s="1310"/>
      <c r="F19" s="1310"/>
      <c r="G19" s="1310"/>
      <c r="H19" s="34"/>
      <c r="I19" s="34"/>
      <c r="J19" s="34"/>
      <c r="K19" s="34"/>
    </row>
    <row r="20" spans="1:11" ht="18" customHeight="1" x14ac:dyDescent="0.25">
      <c r="A20" s="34"/>
      <c r="B20" s="34"/>
      <c r="C20" s="55" t="s">
        <v>33</v>
      </c>
      <c r="D20" s="1325" t="s">
        <v>272</v>
      </c>
      <c r="E20" s="1326"/>
      <c r="F20" s="1326"/>
      <c r="G20" s="1326"/>
      <c r="H20" s="34"/>
      <c r="I20" s="34"/>
      <c r="J20" s="34"/>
      <c r="K20" s="34"/>
    </row>
    <row r="21" spans="1:11" ht="18" customHeight="1" x14ac:dyDescent="0.25">
      <c r="A21" s="34"/>
      <c r="B21" s="34"/>
      <c r="C21" s="32" t="s">
        <v>35</v>
      </c>
      <c r="D21" s="1327" t="s">
        <v>271</v>
      </c>
      <c r="E21" s="1328"/>
      <c r="F21" s="1328"/>
      <c r="G21" s="1328"/>
      <c r="H21" s="34"/>
      <c r="I21" s="34"/>
      <c r="J21" s="34"/>
      <c r="K21" s="34"/>
    </row>
    <row r="22" spans="1:11" ht="18" customHeight="1" x14ac:dyDescent="0.25">
      <c r="A22" s="34"/>
      <c r="B22" s="34"/>
      <c r="C22" s="32" t="s">
        <v>37</v>
      </c>
      <c r="D22" s="1327" t="s">
        <v>270</v>
      </c>
      <c r="E22" s="1328"/>
      <c r="F22" s="1328"/>
      <c r="G22" s="1328"/>
      <c r="H22" s="34"/>
      <c r="I22" s="34"/>
      <c r="J22" s="34"/>
      <c r="K22" s="34"/>
    </row>
    <row r="23" spans="1:11" ht="15" customHeight="1" x14ac:dyDescent="0.25">
      <c r="A23" s="34"/>
      <c r="B23" s="34"/>
      <c r="C23" s="53"/>
      <c r="D23" s="52">
        <v>2025</v>
      </c>
      <c r="E23" s="52">
        <v>2026</v>
      </c>
      <c r="F23" s="52">
        <v>2027</v>
      </c>
      <c r="G23" s="52">
        <v>2028</v>
      </c>
      <c r="H23" s="34"/>
      <c r="I23" s="34"/>
      <c r="J23" s="34"/>
      <c r="K23" s="34"/>
    </row>
    <row r="24" spans="1:11" ht="15" customHeight="1" x14ac:dyDescent="0.25">
      <c r="A24" s="34"/>
      <c r="B24" s="34"/>
      <c r="C24" s="51"/>
      <c r="D24" s="50" t="s">
        <v>17</v>
      </c>
      <c r="E24" s="50" t="s">
        <v>18</v>
      </c>
      <c r="F24" s="50" t="s">
        <v>18</v>
      </c>
      <c r="G24" s="50" t="s">
        <v>18</v>
      </c>
      <c r="H24" s="34"/>
      <c r="I24" s="34"/>
      <c r="J24" s="34"/>
      <c r="K24" s="34"/>
    </row>
    <row r="25" spans="1:11" ht="14.1" customHeight="1" x14ac:dyDescent="0.25">
      <c r="A25" s="34"/>
      <c r="B25" s="34"/>
      <c r="C25" s="41" t="s">
        <v>39</v>
      </c>
      <c r="D25" s="54" t="s">
        <v>40</v>
      </c>
      <c r="E25" s="54" t="s">
        <v>269</v>
      </c>
      <c r="F25" s="54" t="s">
        <v>244</v>
      </c>
      <c r="G25" s="54" t="s">
        <v>268</v>
      </c>
      <c r="H25" s="34"/>
      <c r="I25" s="34"/>
      <c r="J25" s="34"/>
      <c r="K25" s="34"/>
    </row>
    <row r="26" spans="1:11" ht="14.1" customHeight="1" x14ac:dyDescent="0.25">
      <c r="A26" s="34"/>
      <c r="B26" s="34"/>
      <c r="C26" s="41" t="s">
        <v>41</v>
      </c>
      <c r="D26" s="54" t="s">
        <v>267</v>
      </c>
      <c r="E26" s="54" t="s">
        <v>266</v>
      </c>
      <c r="F26" s="54" t="s">
        <v>266</v>
      </c>
      <c r="G26" s="54" t="s">
        <v>266</v>
      </c>
      <c r="H26" s="34"/>
      <c r="I26" s="34"/>
      <c r="J26" s="34"/>
      <c r="K26" s="34"/>
    </row>
    <row r="27" spans="1:11" ht="14.1" customHeight="1" x14ac:dyDescent="0.25">
      <c r="A27" s="34"/>
      <c r="B27" s="34"/>
      <c r="C27" s="41" t="s">
        <v>45</v>
      </c>
      <c r="D27" s="54" t="s">
        <v>46</v>
      </c>
      <c r="E27" s="54" t="s">
        <v>265</v>
      </c>
      <c r="F27" s="54" t="s">
        <v>264</v>
      </c>
      <c r="G27" s="54" t="s">
        <v>263</v>
      </c>
      <c r="H27" s="34"/>
      <c r="I27" s="34"/>
      <c r="J27" s="34"/>
      <c r="K27" s="34"/>
    </row>
    <row r="28" spans="1:11" ht="14.1" customHeight="1" x14ac:dyDescent="0.25">
      <c r="A28" s="34"/>
      <c r="B28" s="34"/>
      <c r="C28" s="41" t="s">
        <v>50</v>
      </c>
      <c r="D28" s="54" t="s">
        <v>40</v>
      </c>
      <c r="E28" s="54" t="s">
        <v>40</v>
      </c>
      <c r="F28" s="54" t="s">
        <v>262</v>
      </c>
      <c r="G28" s="54" t="s">
        <v>261</v>
      </c>
      <c r="H28" s="34"/>
      <c r="I28" s="34"/>
      <c r="J28" s="34"/>
      <c r="K28" s="34"/>
    </row>
    <row r="29" spans="1:11" ht="14.1" customHeight="1" x14ac:dyDescent="0.25">
      <c r="A29" s="34"/>
      <c r="B29" s="34"/>
      <c r="C29" s="41" t="s">
        <v>52</v>
      </c>
      <c r="D29" s="54" t="s">
        <v>40</v>
      </c>
      <c r="E29" s="54" t="s">
        <v>260</v>
      </c>
      <c r="F29" s="54" t="s">
        <v>46</v>
      </c>
      <c r="G29" s="54" t="s">
        <v>46</v>
      </c>
      <c r="H29" s="34"/>
      <c r="I29" s="34"/>
      <c r="J29" s="34"/>
      <c r="K29" s="34"/>
    </row>
    <row r="30" spans="1:11" ht="14.1" customHeight="1" x14ac:dyDescent="0.25">
      <c r="A30" s="34"/>
      <c r="B30" s="34"/>
      <c r="C30" s="41" t="s">
        <v>55</v>
      </c>
      <c r="D30" s="54" t="s">
        <v>40</v>
      </c>
      <c r="E30" s="54" t="s">
        <v>40</v>
      </c>
      <c r="F30" s="54" t="s">
        <v>259</v>
      </c>
      <c r="G30" s="54" t="s">
        <v>258</v>
      </c>
      <c r="H30" s="34"/>
      <c r="I30" s="34"/>
      <c r="J30" s="34"/>
      <c r="K30" s="34"/>
    </row>
    <row r="31" spans="1:11" ht="14.1" customHeight="1" x14ac:dyDescent="0.25">
      <c r="A31" s="34"/>
      <c r="B31" s="34"/>
      <c r="C31" s="1329" t="s">
        <v>58</v>
      </c>
      <c r="D31" s="1330"/>
      <c r="E31" s="1330"/>
      <c r="F31" s="1330"/>
      <c r="G31" s="1330"/>
      <c r="H31" s="34"/>
      <c r="I31" s="34"/>
      <c r="J31" s="34"/>
      <c r="K31" s="34"/>
    </row>
    <row r="32" spans="1:11" ht="14.1" customHeight="1" x14ac:dyDescent="0.25">
      <c r="A32" s="34"/>
      <c r="B32" s="34"/>
      <c r="C32" s="53"/>
      <c r="D32" s="52">
        <v>2025</v>
      </c>
      <c r="E32" s="52">
        <v>2026</v>
      </c>
      <c r="F32" s="52">
        <v>2027</v>
      </c>
      <c r="G32" s="52">
        <v>2028</v>
      </c>
      <c r="H32" s="34"/>
      <c r="I32" s="34"/>
      <c r="J32" s="34"/>
      <c r="K32" s="34"/>
    </row>
    <row r="33" spans="1:11" ht="14.1" customHeight="1" x14ac:dyDescent="0.25">
      <c r="A33" s="34"/>
      <c r="B33" s="34"/>
      <c r="C33" s="51"/>
      <c r="D33" s="50" t="s">
        <v>17</v>
      </c>
      <c r="E33" s="50" t="s">
        <v>18</v>
      </c>
      <c r="F33" s="50" t="s">
        <v>18</v>
      </c>
      <c r="G33" s="50" t="s">
        <v>18</v>
      </c>
      <c r="H33" s="34"/>
      <c r="I33" s="34"/>
      <c r="J33" s="34"/>
      <c r="K33" s="34"/>
    </row>
    <row r="34" spans="1:11" ht="14.1" customHeight="1" x14ac:dyDescent="0.25">
      <c r="A34" s="34"/>
      <c r="B34" s="34"/>
      <c r="C34" s="49" t="s">
        <v>59</v>
      </c>
      <c r="D34" s="47">
        <v>0</v>
      </c>
      <c r="E34" s="47">
        <v>14578000</v>
      </c>
      <c r="F34" s="47">
        <v>14578000</v>
      </c>
      <c r="G34" s="47">
        <v>14578000</v>
      </c>
      <c r="H34" s="34"/>
      <c r="I34" s="34"/>
      <c r="J34" s="34"/>
      <c r="K34" s="34"/>
    </row>
    <row r="35" spans="1:11" ht="14.1" customHeight="1" x14ac:dyDescent="0.25">
      <c r="A35" s="34"/>
      <c r="B35" s="34"/>
      <c r="C35" s="49" t="s">
        <v>60</v>
      </c>
      <c r="D35" s="47">
        <v>0</v>
      </c>
      <c r="E35" s="47">
        <v>14578000</v>
      </c>
      <c r="F35" s="47">
        <v>14578000</v>
      </c>
      <c r="G35" s="47">
        <v>14578000</v>
      </c>
      <c r="H35" s="34"/>
      <c r="I35" s="34"/>
      <c r="J35" s="34"/>
      <c r="K35" s="34"/>
    </row>
    <row r="36" spans="1:11" ht="14.1" customHeight="1" x14ac:dyDescent="0.25">
      <c r="A36" s="34"/>
      <c r="B36" s="34"/>
      <c r="C36" s="49" t="s">
        <v>61</v>
      </c>
      <c r="D36" s="47">
        <v>0</v>
      </c>
      <c r="E36" s="47">
        <v>0</v>
      </c>
      <c r="F36" s="47">
        <v>0</v>
      </c>
      <c r="G36" s="47">
        <v>0</v>
      </c>
      <c r="H36" s="34"/>
      <c r="I36" s="34"/>
      <c r="J36" s="34"/>
      <c r="K36" s="34"/>
    </row>
    <row r="37" spans="1:11" ht="14.1" customHeight="1" x14ac:dyDescent="0.25">
      <c r="A37" s="34"/>
      <c r="B37" s="34"/>
      <c r="C37" s="49" t="s">
        <v>62</v>
      </c>
      <c r="D37" s="47">
        <v>0</v>
      </c>
      <c r="E37" s="47">
        <v>2500000</v>
      </c>
      <c r="F37" s="47">
        <v>2500000</v>
      </c>
      <c r="G37" s="47">
        <v>2500000</v>
      </c>
      <c r="H37" s="34"/>
      <c r="I37" s="34"/>
      <c r="J37" s="34"/>
      <c r="K37" s="34"/>
    </row>
    <row r="38" spans="1:11" ht="14.1" customHeight="1" x14ac:dyDescent="0.25">
      <c r="A38" s="34"/>
      <c r="B38" s="34"/>
      <c r="C38" s="49" t="s">
        <v>60</v>
      </c>
      <c r="D38" s="47">
        <v>0</v>
      </c>
      <c r="E38" s="47">
        <v>2500000</v>
      </c>
      <c r="F38" s="47">
        <v>2500000</v>
      </c>
      <c r="G38" s="47">
        <v>2500000</v>
      </c>
      <c r="H38" s="34"/>
      <c r="I38" s="34"/>
      <c r="J38" s="34"/>
      <c r="K38" s="34"/>
    </row>
    <row r="39" spans="1:11" ht="14.1" customHeight="1" x14ac:dyDescent="0.25">
      <c r="A39" s="34"/>
      <c r="B39" s="34"/>
      <c r="C39" s="49" t="s">
        <v>61</v>
      </c>
      <c r="D39" s="47">
        <v>0</v>
      </c>
      <c r="E39" s="47">
        <v>0</v>
      </c>
      <c r="F39" s="47">
        <v>0</v>
      </c>
      <c r="G39" s="47">
        <v>0</v>
      </c>
      <c r="H39" s="34"/>
      <c r="I39" s="34"/>
      <c r="J39" s="34"/>
      <c r="K39" s="34"/>
    </row>
    <row r="40" spans="1:11" ht="14.1" customHeight="1" x14ac:dyDescent="0.25">
      <c r="A40" s="34"/>
      <c r="B40" s="34"/>
      <c r="C40" s="49" t="s">
        <v>63</v>
      </c>
      <c r="D40" s="47">
        <v>0</v>
      </c>
      <c r="E40" s="47">
        <v>2976000</v>
      </c>
      <c r="F40" s="47">
        <v>2976000</v>
      </c>
      <c r="G40" s="47">
        <v>2976000</v>
      </c>
      <c r="H40" s="34"/>
      <c r="I40" s="34"/>
      <c r="J40" s="34"/>
      <c r="K40" s="34"/>
    </row>
    <row r="41" spans="1:11" ht="14.1" customHeight="1" x14ac:dyDescent="0.25">
      <c r="A41" s="34"/>
      <c r="B41" s="34"/>
      <c r="C41" s="49" t="s">
        <v>60</v>
      </c>
      <c r="D41" s="47">
        <v>0</v>
      </c>
      <c r="E41" s="47">
        <v>2976000</v>
      </c>
      <c r="F41" s="47">
        <v>2976000</v>
      </c>
      <c r="G41" s="47">
        <v>2976000</v>
      </c>
      <c r="H41" s="34"/>
      <c r="I41" s="34"/>
      <c r="J41" s="34"/>
      <c r="K41" s="34"/>
    </row>
    <row r="42" spans="1:11" ht="14.1" customHeight="1" x14ac:dyDescent="0.25">
      <c r="A42" s="34"/>
      <c r="B42" s="34"/>
      <c r="C42" s="49" t="s">
        <v>61</v>
      </c>
      <c r="D42" s="47">
        <v>0</v>
      </c>
      <c r="E42" s="47">
        <v>0</v>
      </c>
      <c r="F42" s="47">
        <v>0</v>
      </c>
      <c r="G42" s="47">
        <v>0</v>
      </c>
      <c r="H42" s="34"/>
      <c r="I42" s="34"/>
      <c r="J42" s="34"/>
      <c r="K42" s="34"/>
    </row>
    <row r="43" spans="1:11" ht="14.1" customHeight="1" x14ac:dyDescent="0.25">
      <c r="A43" s="34"/>
      <c r="B43" s="34"/>
      <c r="C43" s="49" t="s">
        <v>64</v>
      </c>
      <c r="D43" s="47">
        <v>0</v>
      </c>
      <c r="E43" s="47">
        <v>0</v>
      </c>
      <c r="F43" s="47">
        <v>0</v>
      </c>
      <c r="G43" s="47">
        <v>0</v>
      </c>
      <c r="H43" s="34"/>
      <c r="I43" s="34"/>
      <c r="J43" s="34"/>
      <c r="K43" s="34"/>
    </row>
    <row r="44" spans="1:11" ht="14.1" customHeight="1" x14ac:dyDescent="0.25">
      <c r="A44" s="34"/>
      <c r="B44" s="34"/>
      <c r="C44" s="49" t="s">
        <v>60</v>
      </c>
      <c r="D44" s="47">
        <v>0</v>
      </c>
      <c r="E44" s="47">
        <v>0</v>
      </c>
      <c r="F44" s="47">
        <v>0</v>
      </c>
      <c r="G44" s="47">
        <v>0</v>
      </c>
      <c r="H44" s="34"/>
      <c r="I44" s="34"/>
      <c r="J44" s="34"/>
      <c r="K44" s="34"/>
    </row>
    <row r="45" spans="1:11" ht="14.1" customHeight="1" x14ac:dyDescent="0.25">
      <c r="A45" s="34"/>
      <c r="B45" s="34"/>
      <c r="C45" s="49" t="s">
        <v>61</v>
      </c>
      <c r="D45" s="47">
        <v>0</v>
      </c>
      <c r="E45" s="47">
        <v>0</v>
      </c>
      <c r="F45" s="47">
        <v>0</v>
      </c>
      <c r="G45" s="47">
        <v>0</v>
      </c>
      <c r="H45" s="34"/>
      <c r="I45" s="34"/>
      <c r="J45" s="34"/>
      <c r="K45" s="34"/>
    </row>
    <row r="46" spans="1:11" ht="14.1" customHeight="1" x14ac:dyDescent="0.25">
      <c r="A46" s="34"/>
      <c r="B46" s="34"/>
      <c r="C46" s="49" t="s">
        <v>65</v>
      </c>
      <c r="D46" s="47">
        <v>0</v>
      </c>
      <c r="E46" s="47">
        <v>0</v>
      </c>
      <c r="F46" s="47">
        <v>0</v>
      </c>
      <c r="G46" s="47">
        <v>0</v>
      </c>
      <c r="H46" s="34"/>
      <c r="I46" s="34"/>
      <c r="J46" s="34"/>
      <c r="K46" s="34"/>
    </row>
    <row r="47" spans="1:11" ht="14.1" customHeight="1" x14ac:dyDescent="0.25">
      <c r="A47" s="34"/>
      <c r="B47" s="34"/>
      <c r="C47" s="49" t="s">
        <v>60</v>
      </c>
      <c r="D47" s="47">
        <v>0</v>
      </c>
      <c r="E47" s="47">
        <v>0</v>
      </c>
      <c r="F47" s="47">
        <v>0</v>
      </c>
      <c r="G47" s="47">
        <v>0</v>
      </c>
      <c r="H47" s="34"/>
      <c r="I47" s="34"/>
      <c r="J47" s="34"/>
      <c r="K47" s="34"/>
    </row>
    <row r="48" spans="1:11" ht="14.1" customHeight="1" x14ac:dyDescent="0.25">
      <c r="A48" s="34"/>
      <c r="B48" s="34"/>
      <c r="C48" s="49" t="s">
        <v>61</v>
      </c>
      <c r="D48" s="47">
        <v>0</v>
      </c>
      <c r="E48" s="47">
        <v>0</v>
      </c>
      <c r="F48" s="47">
        <v>0</v>
      </c>
      <c r="G48" s="47">
        <v>0</v>
      </c>
      <c r="H48" s="34"/>
      <c r="I48" s="34"/>
      <c r="J48" s="34"/>
      <c r="K48" s="34"/>
    </row>
    <row r="49" spans="1:11" ht="14.1" customHeight="1" x14ac:dyDescent="0.25">
      <c r="A49" s="34"/>
      <c r="B49" s="34"/>
      <c r="C49" s="49" t="s">
        <v>66</v>
      </c>
      <c r="D49" s="47">
        <v>0</v>
      </c>
      <c r="E49" s="47">
        <v>0</v>
      </c>
      <c r="F49" s="47">
        <v>0</v>
      </c>
      <c r="G49" s="47">
        <v>0</v>
      </c>
      <c r="H49" s="34"/>
      <c r="I49" s="34"/>
      <c r="J49" s="34"/>
      <c r="K49" s="34"/>
    </row>
    <row r="50" spans="1:11" ht="14.1" customHeight="1" x14ac:dyDescent="0.25">
      <c r="A50" s="34"/>
      <c r="B50" s="34"/>
      <c r="C50" s="49" t="s">
        <v>60</v>
      </c>
      <c r="D50" s="47">
        <v>0</v>
      </c>
      <c r="E50" s="47">
        <v>0</v>
      </c>
      <c r="F50" s="47">
        <v>0</v>
      </c>
      <c r="G50" s="47">
        <v>0</v>
      </c>
      <c r="H50" s="34"/>
      <c r="I50" s="34"/>
      <c r="J50" s="34"/>
      <c r="K50" s="34"/>
    </row>
    <row r="51" spans="1:11" ht="14.1" customHeight="1" x14ac:dyDescent="0.25">
      <c r="A51" s="34"/>
      <c r="B51" s="34"/>
      <c r="C51" s="49" t="s">
        <v>61</v>
      </c>
      <c r="D51" s="47">
        <v>0</v>
      </c>
      <c r="E51" s="47">
        <v>0</v>
      </c>
      <c r="F51" s="47">
        <v>0</v>
      </c>
      <c r="G51" s="47">
        <v>0</v>
      </c>
      <c r="H51" s="34"/>
      <c r="I51" s="34"/>
      <c r="J51" s="34"/>
      <c r="K51" s="34"/>
    </row>
    <row r="52" spans="1:11" ht="14.1" customHeight="1" x14ac:dyDescent="0.25">
      <c r="A52" s="34"/>
      <c r="B52" s="34"/>
      <c r="C52" s="49" t="s">
        <v>67</v>
      </c>
      <c r="D52" s="47">
        <v>0</v>
      </c>
      <c r="E52" s="47">
        <v>24000</v>
      </c>
      <c r="F52" s="47">
        <v>24000</v>
      </c>
      <c r="G52" s="47">
        <v>24000</v>
      </c>
      <c r="H52" s="34"/>
      <c r="I52" s="34"/>
      <c r="J52" s="34"/>
      <c r="K52" s="34"/>
    </row>
    <row r="53" spans="1:11" ht="14.1" customHeight="1" x14ac:dyDescent="0.25">
      <c r="A53" s="34"/>
      <c r="B53" s="34"/>
      <c r="C53" s="49" t="s">
        <v>60</v>
      </c>
      <c r="D53" s="47">
        <v>0</v>
      </c>
      <c r="E53" s="47">
        <v>24000</v>
      </c>
      <c r="F53" s="47">
        <v>24000</v>
      </c>
      <c r="G53" s="47">
        <v>24000</v>
      </c>
      <c r="H53" s="34"/>
      <c r="I53" s="34"/>
      <c r="J53" s="34"/>
      <c r="K53" s="34"/>
    </row>
    <row r="54" spans="1:11" ht="14.1" customHeight="1" x14ac:dyDescent="0.25">
      <c r="A54" s="34"/>
      <c r="B54" s="34"/>
      <c r="C54" s="49" t="s">
        <v>61</v>
      </c>
      <c r="D54" s="47">
        <v>0</v>
      </c>
      <c r="E54" s="47">
        <v>0</v>
      </c>
      <c r="F54" s="47">
        <v>0</v>
      </c>
      <c r="G54" s="47">
        <v>0</v>
      </c>
      <c r="H54" s="34"/>
      <c r="I54" s="34"/>
      <c r="J54" s="34"/>
      <c r="K54" s="34"/>
    </row>
    <row r="55" spans="1:11" ht="14.1" customHeight="1" x14ac:dyDescent="0.25">
      <c r="A55" s="34"/>
      <c r="B55" s="34"/>
      <c r="C55" s="49" t="s">
        <v>68</v>
      </c>
      <c r="D55" s="47">
        <v>0</v>
      </c>
      <c r="E55" s="47">
        <v>0</v>
      </c>
      <c r="F55" s="47">
        <v>0</v>
      </c>
      <c r="G55" s="47">
        <v>0</v>
      </c>
      <c r="H55" s="34"/>
      <c r="I55" s="34"/>
      <c r="J55" s="34"/>
      <c r="K55" s="34"/>
    </row>
    <row r="56" spans="1:11" ht="14.1" customHeight="1" x14ac:dyDescent="0.25">
      <c r="A56" s="34"/>
      <c r="B56" s="34"/>
      <c r="C56" s="49" t="s">
        <v>60</v>
      </c>
      <c r="D56" s="47">
        <v>0</v>
      </c>
      <c r="E56" s="47">
        <v>0</v>
      </c>
      <c r="F56" s="47">
        <v>0</v>
      </c>
      <c r="G56" s="47">
        <v>0</v>
      </c>
      <c r="H56" s="34"/>
      <c r="I56" s="34"/>
      <c r="J56" s="34"/>
      <c r="K56" s="34"/>
    </row>
    <row r="57" spans="1:11" ht="14.1" customHeight="1" x14ac:dyDescent="0.25">
      <c r="A57" s="34"/>
      <c r="B57" s="34"/>
      <c r="C57" s="49" t="s">
        <v>69</v>
      </c>
      <c r="D57" s="47">
        <v>0</v>
      </c>
      <c r="E57" s="47">
        <v>0</v>
      </c>
      <c r="F57" s="47">
        <v>0</v>
      </c>
      <c r="G57" s="47">
        <v>0</v>
      </c>
      <c r="H57" s="34"/>
      <c r="I57" s="34"/>
      <c r="J57" s="34"/>
      <c r="K57" s="34"/>
    </row>
    <row r="58" spans="1:11" ht="14.1" customHeight="1" x14ac:dyDescent="0.25">
      <c r="A58" s="34"/>
      <c r="B58" s="34"/>
      <c r="C58" s="49" t="s">
        <v>70</v>
      </c>
      <c r="D58" s="47">
        <v>0</v>
      </c>
      <c r="E58" s="47">
        <v>0</v>
      </c>
      <c r="F58" s="47">
        <v>0</v>
      </c>
      <c r="G58" s="47">
        <v>0</v>
      </c>
      <c r="H58" s="34"/>
      <c r="I58" s="34"/>
      <c r="J58" s="34"/>
      <c r="K58" s="34"/>
    </row>
    <row r="59" spans="1:11" ht="14.1" customHeight="1" x14ac:dyDescent="0.25">
      <c r="A59" s="34"/>
      <c r="B59" s="34"/>
      <c r="C59" s="49" t="s">
        <v>71</v>
      </c>
      <c r="D59" s="47">
        <v>0</v>
      </c>
      <c r="E59" s="47">
        <v>0</v>
      </c>
      <c r="F59" s="47">
        <v>0</v>
      </c>
      <c r="G59" s="47">
        <v>0</v>
      </c>
      <c r="H59" s="34"/>
      <c r="I59" s="34"/>
      <c r="J59" s="34"/>
      <c r="K59" s="34"/>
    </row>
    <row r="60" spans="1:11" ht="14.1" customHeight="1" x14ac:dyDescent="0.25">
      <c r="A60" s="34"/>
      <c r="B60" s="34"/>
      <c r="C60" s="49" t="s">
        <v>72</v>
      </c>
      <c r="D60" s="47">
        <v>0</v>
      </c>
      <c r="E60" s="47">
        <v>0</v>
      </c>
      <c r="F60" s="47">
        <v>0</v>
      </c>
      <c r="G60" s="47">
        <v>0</v>
      </c>
      <c r="H60" s="34"/>
      <c r="I60" s="34"/>
      <c r="J60" s="34"/>
      <c r="K60" s="34"/>
    </row>
    <row r="61" spans="1:11" ht="14.1" customHeight="1" x14ac:dyDescent="0.25">
      <c r="A61" s="34"/>
      <c r="B61" s="34"/>
      <c r="C61" s="49" t="s">
        <v>73</v>
      </c>
      <c r="D61" s="47">
        <v>0</v>
      </c>
      <c r="E61" s="47">
        <v>0</v>
      </c>
      <c r="F61" s="47">
        <v>0</v>
      </c>
      <c r="G61" s="47">
        <v>0</v>
      </c>
      <c r="H61" s="34"/>
      <c r="I61" s="34"/>
      <c r="J61" s="34"/>
      <c r="K61" s="34"/>
    </row>
    <row r="62" spans="1:11" ht="14.1" customHeight="1" x14ac:dyDescent="0.25">
      <c r="A62" s="34"/>
      <c r="B62" s="34"/>
      <c r="C62" s="49" t="s">
        <v>60</v>
      </c>
      <c r="D62" s="47">
        <v>0</v>
      </c>
      <c r="E62" s="47">
        <v>0</v>
      </c>
      <c r="F62" s="47">
        <v>0</v>
      </c>
      <c r="G62" s="47">
        <v>0</v>
      </c>
      <c r="H62" s="34"/>
      <c r="I62" s="34"/>
      <c r="J62" s="34"/>
      <c r="K62" s="34"/>
    </row>
    <row r="63" spans="1:11" ht="14.1" customHeight="1" x14ac:dyDescent="0.25">
      <c r="A63" s="34"/>
      <c r="B63" s="34"/>
      <c r="C63" s="49" t="s">
        <v>69</v>
      </c>
      <c r="D63" s="47">
        <v>0</v>
      </c>
      <c r="E63" s="47">
        <v>0</v>
      </c>
      <c r="F63" s="47">
        <v>0</v>
      </c>
      <c r="G63" s="47">
        <v>0</v>
      </c>
      <c r="H63" s="34"/>
      <c r="I63" s="34"/>
      <c r="J63" s="34"/>
      <c r="K63" s="34"/>
    </row>
    <row r="64" spans="1:11" ht="14.1" customHeight="1" x14ac:dyDescent="0.25">
      <c r="A64" s="34"/>
      <c r="B64" s="34"/>
      <c r="C64" s="49" t="s">
        <v>70</v>
      </c>
      <c r="D64" s="47">
        <v>0</v>
      </c>
      <c r="E64" s="47">
        <v>0</v>
      </c>
      <c r="F64" s="47">
        <v>0</v>
      </c>
      <c r="G64" s="47">
        <v>0</v>
      </c>
      <c r="H64" s="34"/>
      <c r="I64" s="34"/>
      <c r="J64" s="34"/>
      <c r="K64" s="34"/>
    </row>
    <row r="65" spans="1:11" ht="14.1" customHeight="1" x14ac:dyDescent="0.25">
      <c r="A65" s="34"/>
      <c r="B65" s="34"/>
      <c r="C65" s="49" t="s">
        <v>71</v>
      </c>
      <c r="D65" s="47">
        <v>0</v>
      </c>
      <c r="E65" s="47">
        <v>0</v>
      </c>
      <c r="F65" s="47">
        <v>0</v>
      </c>
      <c r="G65" s="47">
        <v>0</v>
      </c>
      <c r="H65" s="34"/>
      <c r="I65" s="34"/>
      <c r="J65" s="34"/>
      <c r="K65" s="34"/>
    </row>
    <row r="66" spans="1:11" ht="14.1" customHeight="1" x14ac:dyDescent="0.25">
      <c r="A66" s="34"/>
      <c r="B66" s="34"/>
      <c r="C66" s="49" t="s">
        <v>72</v>
      </c>
      <c r="D66" s="47">
        <v>0</v>
      </c>
      <c r="E66" s="47">
        <v>0</v>
      </c>
      <c r="F66" s="47">
        <v>0</v>
      </c>
      <c r="G66" s="47">
        <v>0</v>
      </c>
      <c r="H66" s="34"/>
      <c r="I66" s="34"/>
      <c r="J66" s="34"/>
      <c r="K66" s="34"/>
    </row>
    <row r="67" spans="1:11" ht="14.1" customHeight="1" x14ac:dyDescent="0.25">
      <c r="A67" s="34"/>
      <c r="B67" s="34"/>
      <c r="C67" s="49" t="s">
        <v>74</v>
      </c>
      <c r="D67" s="47">
        <v>0</v>
      </c>
      <c r="E67" s="47">
        <v>0</v>
      </c>
      <c r="F67" s="47">
        <v>0</v>
      </c>
      <c r="G67" s="47">
        <v>0</v>
      </c>
      <c r="H67" s="34"/>
      <c r="I67" s="34"/>
      <c r="J67" s="34"/>
      <c r="K67" s="34"/>
    </row>
    <row r="68" spans="1:11" ht="14.1" customHeight="1" x14ac:dyDescent="0.25">
      <c r="A68" s="34"/>
      <c r="B68" s="34"/>
      <c r="C68" s="49" t="s">
        <v>60</v>
      </c>
      <c r="D68" s="47">
        <v>0</v>
      </c>
      <c r="E68" s="47">
        <v>0</v>
      </c>
      <c r="F68" s="47">
        <v>0</v>
      </c>
      <c r="G68" s="47">
        <v>0</v>
      </c>
      <c r="H68" s="34"/>
      <c r="I68" s="34"/>
      <c r="J68" s="34"/>
      <c r="K68" s="34"/>
    </row>
    <row r="69" spans="1:11" ht="14.1" customHeight="1" x14ac:dyDescent="0.25">
      <c r="A69" s="34"/>
      <c r="B69" s="34"/>
      <c r="C69" s="49" t="s">
        <v>69</v>
      </c>
      <c r="D69" s="47">
        <v>0</v>
      </c>
      <c r="E69" s="47">
        <v>0</v>
      </c>
      <c r="F69" s="47">
        <v>0</v>
      </c>
      <c r="G69" s="47">
        <v>0</v>
      </c>
      <c r="H69" s="34"/>
      <c r="I69" s="34"/>
      <c r="J69" s="34"/>
      <c r="K69" s="34"/>
    </row>
    <row r="70" spans="1:11" ht="14.1" customHeight="1" x14ac:dyDescent="0.25">
      <c r="A70" s="34"/>
      <c r="B70" s="34"/>
      <c r="C70" s="49" t="s">
        <v>70</v>
      </c>
      <c r="D70" s="47">
        <v>0</v>
      </c>
      <c r="E70" s="47">
        <v>0</v>
      </c>
      <c r="F70" s="47">
        <v>0</v>
      </c>
      <c r="G70" s="47">
        <v>0</v>
      </c>
      <c r="H70" s="34"/>
      <c r="I70" s="34"/>
      <c r="J70" s="34"/>
      <c r="K70" s="34"/>
    </row>
    <row r="71" spans="1:11" ht="14.1" customHeight="1" x14ac:dyDescent="0.25">
      <c r="A71" s="34"/>
      <c r="B71" s="34"/>
      <c r="C71" s="49" t="s">
        <v>71</v>
      </c>
      <c r="D71" s="47">
        <v>0</v>
      </c>
      <c r="E71" s="47">
        <v>0</v>
      </c>
      <c r="F71" s="47">
        <v>0</v>
      </c>
      <c r="G71" s="47">
        <v>0</v>
      </c>
      <c r="H71" s="34"/>
      <c r="I71" s="34"/>
      <c r="J71" s="34"/>
      <c r="K71" s="34"/>
    </row>
    <row r="72" spans="1:11" ht="14.1" customHeight="1" x14ac:dyDescent="0.25">
      <c r="A72" s="34"/>
      <c r="B72" s="34"/>
      <c r="C72" s="49" t="s">
        <v>72</v>
      </c>
      <c r="D72" s="47">
        <v>0</v>
      </c>
      <c r="E72" s="47">
        <v>0</v>
      </c>
      <c r="F72" s="47">
        <v>0</v>
      </c>
      <c r="G72" s="47">
        <v>0</v>
      </c>
      <c r="H72" s="34"/>
      <c r="I72" s="34"/>
      <c r="J72" s="34"/>
      <c r="K72" s="34"/>
    </row>
    <row r="73" spans="1:11" ht="14.1" customHeight="1" x14ac:dyDescent="0.25">
      <c r="A73" s="34"/>
      <c r="B73" s="34"/>
      <c r="C73" s="49" t="s">
        <v>75</v>
      </c>
      <c r="D73" s="47">
        <v>0</v>
      </c>
      <c r="E73" s="47">
        <v>0</v>
      </c>
      <c r="F73" s="47">
        <v>0</v>
      </c>
      <c r="G73" s="47">
        <v>0</v>
      </c>
      <c r="H73" s="34"/>
      <c r="I73" s="34"/>
      <c r="J73" s="34"/>
      <c r="K73" s="34"/>
    </row>
    <row r="74" spans="1:11" ht="14.1" customHeight="1" x14ac:dyDescent="0.25">
      <c r="A74" s="34"/>
      <c r="B74" s="34"/>
      <c r="C74" s="49" t="s">
        <v>76</v>
      </c>
      <c r="D74" s="47">
        <v>0</v>
      </c>
      <c r="E74" s="47">
        <v>0</v>
      </c>
      <c r="F74" s="47">
        <v>0</v>
      </c>
      <c r="G74" s="47">
        <v>0</v>
      </c>
      <c r="H74" s="34"/>
      <c r="I74" s="34"/>
      <c r="J74" s="34"/>
      <c r="K74" s="34"/>
    </row>
    <row r="75" spans="1:11" ht="14.1" customHeight="1" x14ac:dyDescent="0.25">
      <c r="A75" s="34"/>
      <c r="B75" s="34"/>
      <c r="C75" s="48" t="s">
        <v>77</v>
      </c>
      <c r="D75" s="47">
        <v>0</v>
      </c>
      <c r="E75" s="47">
        <v>20078000</v>
      </c>
      <c r="F75" s="47">
        <v>20078000</v>
      </c>
      <c r="G75" s="47">
        <v>20078000</v>
      </c>
      <c r="H75" s="34"/>
      <c r="I75" s="34"/>
      <c r="J75" s="34"/>
      <c r="K75" s="34"/>
    </row>
    <row r="76" spans="1:11" ht="15" customHeight="1" x14ac:dyDescent="0.25">
      <c r="A76" s="34"/>
      <c r="B76" s="34"/>
      <c r="C76" s="46" t="s">
        <v>40</v>
      </c>
      <c r="D76" s="45" t="s">
        <v>40</v>
      </c>
      <c r="E76" s="45" t="s">
        <v>40</v>
      </c>
      <c r="F76" s="45" t="s">
        <v>40</v>
      </c>
      <c r="G76" s="45" t="s">
        <v>40</v>
      </c>
      <c r="H76" s="34"/>
      <c r="I76" s="34"/>
      <c r="J76" s="34"/>
      <c r="K76" s="34"/>
    </row>
    <row r="77" spans="1:11" ht="15" customHeight="1" x14ac:dyDescent="0.25">
      <c r="A77" s="34"/>
      <c r="B77" s="34"/>
      <c r="C77" s="44" t="s">
        <v>188</v>
      </c>
      <c r="D77" s="43">
        <v>0</v>
      </c>
      <c r="E77" s="43">
        <v>20078000</v>
      </c>
      <c r="F77" s="43">
        <v>20078000</v>
      </c>
      <c r="G77" s="43">
        <v>20078000</v>
      </c>
      <c r="H77" s="34"/>
      <c r="I77" s="34"/>
      <c r="J77" s="34"/>
      <c r="K77" s="34"/>
    </row>
    <row r="78" spans="1:11" ht="15" customHeight="1" x14ac:dyDescent="0.25">
      <c r="A78" s="34"/>
      <c r="B78" s="34"/>
      <c r="C78" s="41" t="s">
        <v>59</v>
      </c>
      <c r="D78" s="40">
        <v>0</v>
      </c>
      <c r="E78" s="40">
        <v>14578000</v>
      </c>
      <c r="F78" s="40">
        <v>14578000</v>
      </c>
      <c r="G78" s="40">
        <v>14578000</v>
      </c>
      <c r="H78" s="34"/>
      <c r="I78" s="34"/>
      <c r="J78" s="34"/>
      <c r="K78" s="34"/>
    </row>
    <row r="79" spans="1:11" ht="15" customHeight="1" x14ac:dyDescent="0.25">
      <c r="A79" s="34"/>
      <c r="B79" s="34"/>
      <c r="C79" s="41" t="s">
        <v>60</v>
      </c>
      <c r="D79" s="40">
        <v>0</v>
      </c>
      <c r="E79" s="40">
        <v>14578000</v>
      </c>
      <c r="F79" s="40">
        <v>14578000</v>
      </c>
      <c r="G79" s="40">
        <v>14578000</v>
      </c>
      <c r="H79" s="34"/>
      <c r="I79" s="34"/>
      <c r="J79" s="34"/>
      <c r="K79" s="34"/>
    </row>
    <row r="80" spans="1:11" ht="15" customHeight="1" x14ac:dyDescent="0.25">
      <c r="A80" s="34"/>
      <c r="B80" s="34"/>
      <c r="C80" s="41" t="s">
        <v>61</v>
      </c>
      <c r="D80" s="40">
        <v>0</v>
      </c>
      <c r="E80" s="40">
        <v>0</v>
      </c>
      <c r="F80" s="40">
        <v>0</v>
      </c>
      <c r="G80" s="40">
        <v>0</v>
      </c>
      <c r="H80" s="34"/>
      <c r="I80" s="34"/>
      <c r="J80" s="34"/>
      <c r="K80" s="34"/>
    </row>
    <row r="81" spans="1:11" ht="15" customHeight="1" x14ac:dyDescent="0.25">
      <c r="A81" s="34"/>
      <c r="B81" s="34"/>
      <c r="C81" s="41" t="s">
        <v>62</v>
      </c>
      <c r="D81" s="40">
        <v>0</v>
      </c>
      <c r="E81" s="40">
        <v>2500000</v>
      </c>
      <c r="F81" s="40">
        <v>2500000</v>
      </c>
      <c r="G81" s="40">
        <v>2500000</v>
      </c>
      <c r="H81" s="34"/>
      <c r="I81" s="34"/>
      <c r="J81" s="34"/>
      <c r="K81" s="34"/>
    </row>
    <row r="82" spans="1:11" ht="15" customHeight="1" x14ac:dyDescent="0.25">
      <c r="A82" s="34"/>
      <c r="B82" s="34"/>
      <c r="C82" s="41" t="s">
        <v>60</v>
      </c>
      <c r="D82" s="40">
        <v>0</v>
      </c>
      <c r="E82" s="40">
        <v>2500000</v>
      </c>
      <c r="F82" s="40">
        <v>2500000</v>
      </c>
      <c r="G82" s="40">
        <v>2500000</v>
      </c>
      <c r="H82" s="34"/>
      <c r="I82" s="34"/>
      <c r="J82" s="34"/>
      <c r="K82" s="34"/>
    </row>
    <row r="83" spans="1:11" ht="15" customHeight="1" x14ac:dyDescent="0.25">
      <c r="A83" s="34"/>
      <c r="B83" s="34"/>
      <c r="C83" s="41" t="s">
        <v>61</v>
      </c>
      <c r="D83" s="40">
        <v>0</v>
      </c>
      <c r="E83" s="40">
        <v>0</v>
      </c>
      <c r="F83" s="40">
        <v>0</v>
      </c>
      <c r="G83" s="40">
        <v>0</v>
      </c>
      <c r="H83" s="34"/>
      <c r="I83" s="34"/>
      <c r="J83" s="34"/>
      <c r="K83" s="34"/>
    </row>
    <row r="84" spans="1:11" ht="15" customHeight="1" x14ac:dyDescent="0.25">
      <c r="A84" s="34"/>
      <c r="B84" s="34"/>
      <c r="C84" s="41" t="s">
        <v>63</v>
      </c>
      <c r="D84" s="40">
        <v>0</v>
      </c>
      <c r="E84" s="40">
        <v>2976000</v>
      </c>
      <c r="F84" s="40">
        <v>2976000</v>
      </c>
      <c r="G84" s="40">
        <v>2976000</v>
      </c>
      <c r="H84" s="34"/>
      <c r="I84" s="34"/>
      <c r="J84" s="34"/>
      <c r="K84" s="34"/>
    </row>
    <row r="85" spans="1:11" ht="15" customHeight="1" x14ac:dyDescent="0.25">
      <c r="A85" s="34"/>
      <c r="B85" s="34"/>
      <c r="C85" s="41" t="s">
        <v>60</v>
      </c>
      <c r="D85" s="40">
        <v>0</v>
      </c>
      <c r="E85" s="40">
        <v>2976000</v>
      </c>
      <c r="F85" s="40">
        <v>2976000</v>
      </c>
      <c r="G85" s="40">
        <v>2976000</v>
      </c>
      <c r="H85" s="34"/>
      <c r="I85" s="34"/>
      <c r="J85" s="34"/>
      <c r="K85" s="34"/>
    </row>
    <row r="86" spans="1:11" ht="15" customHeight="1" x14ac:dyDescent="0.25">
      <c r="A86" s="34"/>
      <c r="B86" s="34"/>
      <c r="C86" s="41" t="s">
        <v>61</v>
      </c>
      <c r="D86" s="40">
        <v>0</v>
      </c>
      <c r="E86" s="40">
        <v>0</v>
      </c>
      <c r="F86" s="40">
        <v>0</v>
      </c>
      <c r="G86" s="40">
        <v>0</v>
      </c>
      <c r="H86" s="34"/>
      <c r="I86" s="34"/>
      <c r="J86" s="34"/>
      <c r="K86" s="34"/>
    </row>
    <row r="87" spans="1:11" ht="15" customHeight="1" x14ac:dyDescent="0.25">
      <c r="A87" s="34"/>
      <c r="B87" s="34"/>
      <c r="C87" s="41" t="s">
        <v>64</v>
      </c>
      <c r="D87" s="40">
        <v>0</v>
      </c>
      <c r="E87" s="40">
        <v>0</v>
      </c>
      <c r="F87" s="40">
        <v>0</v>
      </c>
      <c r="G87" s="40">
        <v>0</v>
      </c>
      <c r="H87" s="34"/>
      <c r="I87" s="34"/>
      <c r="J87" s="34"/>
      <c r="K87" s="34"/>
    </row>
    <row r="88" spans="1:11" ht="15" customHeight="1" x14ac:dyDescent="0.25">
      <c r="A88" s="34"/>
      <c r="B88" s="34"/>
      <c r="C88" s="41" t="s">
        <v>60</v>
      </c>
      <c r="D88" s="40">
        <v>0</v>
      </c>
      <c r="E88" s="40">
        <v>0</v>
      </c>
      <c r="F88" s="40">
        <v>0</v>
      </c>
      <c r="G88" s="40">
        <v>0</v>
      </c>
      <c r="H88" s="34"/>
      <c r="I88" s="34"/>
      <c r="J88" s="34"/>
      <c r="K88" s="34"/>
    </row>
    <row r="89" spans="1:11" ht="15" customHeight="1" x14ac:dyDescent="0.25">
      <c r="A89" s="34"/>
      <c r="B89" s="34"/>
      <c r="C89" s="41" t="s">
        <v>61</v>
      </c>
      <c r="D89" s="40">
        <v>0</v>
      </c>
      <c r="E89" s="40">
        <v>0</v>
      </c>
      <c r="F89" s="40">
        <v>0</v>
      </c>
      <c r="G89" s="40">
        <v>0</v>
      </c>
      <c r="H89" s="34"/>
      <c r="I89" s="34"/>
      <c r="J89" s="34"/>
      <c r="K89" s="34"/>
    </row>
    <row r="90" spans="1:11" ht="20.100000000000001" customHeight="1" x14ac:dyDescent="0.25">
      <c r="A90" s="34"/>
      <c r="B90" s="34"/>
      <c r="C90" s="41" t="s">
        <v>189</v>
      </c>
      <c r="D90" s="42">
        <v>0</v>
      </c>
      <c r="E90" s="42">
        <v>0</v>
      </c>
      <c r="F90" s="42">
        <v>0</v>
      </c>
      <c r="G90" s="42">
        <v>0</v>
      </c>
      <c r="H90" s="34"/>
      <c r="I90" s="34"/>
      <c r="J90" s="34"/>
      <c r="K90" s="34"/>
    </row>
    <row r="91" spans="1:11" ht="15" customHeight="1" x14ac:dyDescent="0.25">
      <c r="A91" s="34"/>
      <c r="B91" s="34"/>
      <c r="C91" s="41" t="s">
        <v>60</v>
      </c>
      <c r="D91" s="40">
        <v>0</v>
      </c>
      <c r="E91" s="40">
        <v>0</v>
      </c>
      <c r="F91" s="40">
        <v>0</v>
      </c>
      <c r="G91" s="40">
        <v>0</v>
      </c>
      <c r="H91" s="34"/>
      <c r="I91" s="34"/>
      <c r="J91" s="34"/>
      <c r="K91" s="34"/>
    </row>
    <row r="92" spans="1:11" ht="15" customHeight="1" x14ac:dyDescent="0.25">
      <c r="A92" s="34"/>
      <c r="B92" s="34"/>
      <c r="C92" s="41" t="s">
        <v>61</v>
      </c>
      <c r="D92" s="40">
        <v>0</v>
      </c>
      <c r="E92" s="40">
        <v>0</v>
      </c>
      <c r="F92" s="40">
        <v>0</v>
      </c>
      <c r="G92" s="40">
        <v>0</v>
      </c>
      <c r="H92" s="34"/>
      <c r="I92" s="34"/>
      <c r="J92" s="34"/>
      <c r="K92" s="34"/>
    </row>
    <row r="93" spans="1:11" ht="15" customHeight="1" x14ac:dyDescent="0.25">
      <c r="A93" s="34"/>
      <c r="B93" s="34"/>
      <c r="C93" s="41" t="s">
        <v>66</v>
      </c>
      <c r="D93" s="40">
        <v>0</v>
      </c>
      <c r="E93" s="40">
        <v>0</v>
      </c>
      <c r="F93" s="40">
        <v>0</v>
      </c>
      <c r="G93" s="40">
        <v>0</v>
      </c>
      <c r="H93" s="34"/>
      <c r="I93" s="34"/>
      <c r="J93" s="34"/>
      <c r="K93" s="34"/>
    </row>
    <row r="94" spans="1:11" ht="15" customHeight="1" x14ac:dyDescent="0.25">
      <c r="A94" s="34"/>
      <c r="B94" s="34"/>
      <c r="C94" s="41" t="s">
        <v>60</v>
      </c>
      <c r="D94" s="40">
        <v>0</v>
      </c>
      <c r="E94" s="40">
        <v>0</v>
      </c>
      <c r="F94" s="40">
        <v>0</v>
      </c>
      <c r="G94" s="40">
        <v>0</v>
      </c>
      <c r="H94" s="34"/>
      <c r="I94" s="34"/>
      <c r="J94" s="34"/>
      <c r="K94" s="34"/>
    </row>
    <row r="95" spans="1:11" ht="15" customHeight="1" x14ac:dyDescent="0.25">
      <c r="A95" s="34"/>
      <c r="B95" s="34"/>
      <c r="C95" s="41" t="s">
        <v>61</v>
      </c>
      <c r="D95" s="40">
        <v>0</v>
      </c>
      <c r="E95" s="40">
        <v>0</v>
      </c>
      <c r="F95" s="40">
        <v>0</v>
      </c>
      <c r="G95" s="40">
        <v>0</v>
      </c>
      <c r="H95" s="34"/>
      <c r="I95" s="34"/>
      <c r="J95" s="34"/>
      <c r="K95" s="34"/>
    </row>
    <row r="96" spans="1:11" ht="15" customHeight="1" x14ac:dyDescent="0.25">
      <c r="A96" s="34"/>
      <c r="B96" s="34"/>
      <c r="C96" s="41" t="s">
        <v>67</v>
      </c>
      <c r="D96" s="40">
        <v>0</v>
      </c>
      <c r="E96" s="40">
        <v>24000</v>
      </c>
      <c r="F96" s="40">
        <v>24000</v>
      </c>
      <c r="G96" s="40">
        <v>24000</v>
      </c>
      <c r="H96" s="34"/>
      <c r="I96" s="34"/>
      <c r="J96" s="34"/>
      <c r="K96" s="34"/>
    </row>
    <row r="97" spans="1:11" ht="15" customHeight="1" x14ac:dyDescent="0.25">
      <c r="A97" s="34"/>
      <c r="B97" s="34"/>
      <c r="C97" s="41" t="s">
        <v>60</v>
      </c>
      <c r="D97" s="40">
        <v>0</v>
      </c>
      <c r="E97" s="40">
        <v>24000</v>
      </c>
      <c r="F97" s="40">
        <v>24000</v>
      </c>
      <c r="G97" s="40">
        <v>24000</v>
      </c>
      <c r="H97" s="34"/>
      <c r="I97" s="34"/>
      <c r="J97" s="34"/>
      <c r="K97" s="34"/>
    </row>
    <row r="98" spans="1:11" ht="15" customHeight="1" x14ac:dyDescent="0.25">
      <c r="A98" s="34"/>
      <c r="B98" s="34"/>
      <c r="C98" s="41" t="s">
        <v>61</v>
      </c>
      <c r="D98" s="40">
        <v>0</v>
      </c>
      <c r="E98" s="40">
        <v>0</v>
      </c>
      <c r="F98" s="40">
        <v>0</v>
      </c>
      <c r="G98" s="40">
        <v>0</v>
      </c>
      <c r="H98" s="34"/>
      <c r="I98" s="34"/>
      <c r="J98" s="34"/>
      <c r="K98" s="34"/>
    </row>
    <row r="99" spans="1:11" ht="15" customHeight="1" x14ac:dyDescent="0.25">
      <c r="A99" s="34"/>
      <c r="B99" s="34"/>
      <c r="C99" s="41" t="s">
        <v>68</v>
      </c>
      <c r="D99" s="40">
        <v>0</v>
      </c>
      <c r="E99" s="40">
        <v>0</v>
      </c>
      <c r="F99" s="40">
        <v>0</v>
      </c>
      <c r="G99" s="40">
        <v>0</v>
      </c>
      <c r="H99" s="34"/>
      <c r="I99" s="34"/>
      <c r="J99" s="34"/>
      <c r="K99" s="34"/>
    </row>
    <row r="100" spans="1:11" ht="15" customHeight="1" x14ac:dyDescent="0.25">
      <c r="A100" s="34"/>
      <c r="B100" s="34"/>
      <c r="C100" s="41" t="s">
        <v>60</v>
      </c>
      <c r="D100" s="40">
        <v>0</v>
      </c>
      <c r="E100" s="40">
        <v>0</v>
      </c>
      <c r="F100" s="40">
        <v>0</v>
      </c>
      <c r="G100" s="40">
        <v>0</v>
      </c>
      <c r="H100" s="34"/>
      <c r="I100" s="34"/>
      <c r="J100" s="34"/>
      <c r="K100" s="34"/>
    </row>
    <row r="101" spans="1:11" ht="15" customHeight="1" x14ac:dyDescent="0.25">
      <c r="A101" s="34"/>
      <c r="B101" s="34"/>
      <c r="C101" s="41" t="s">
        <v>69</v>
      </c>
      <c r="D101" s="40">
        <v>0</v>
      </c>
      <c r="E101" s="40">
        <v>0</v>
      </c>
      <c r="F101" s="40">
        <v>0</v>
      </c>
      <c r="G101" s="40">
        <v>0</v>
      </c>
      <c r="H101" s="34"/>
      <c r="I101" s="34"/>
      <c r="J101" s="34"/>
      <c r="K101" s="34"/>
    </row>
    <row r="102" spans="1:11" ht="15" customHeight="1" x14ac:dyDescent="0.25">
      <c r="A102" s="34"/>
      <c r="B102" s="34"/>
      <c r="C102" s="41" t="s">
        <v>70</v>
      </c>
      <c r="D102" s="40">
        <v>0</v>
      </c>
      <c r="E102" s="40">
        <v>0</v>
      </c>
      <c r="F102" s="40">
        <v>0</v>
      </c>
      <c r="G102" s="40">
        <v>0</v>
      </c>
      <c r="H102" s="34"/>
      <c r="I102" s="34"/>
      <c r="J102" s="34"/>
      <c r="K102" s="34"/>
    </row>
    <row r="103" spans="1:11" ht="15" customHeight="1" x14ac:dyDescent="0.25">
      <c r="A103" s="34"/>
      <c r="B103" s="34"/>
      <c r="C103" s="41" t="s">
        <v>71</v>
      </c>
      <c r="D103" s="40">
        <v>0</v>
      </c>
      <c r="E103" s="40">
        <v>0</v>
      </c>
      <c r="F103" s="40">
        <v>0</v>
      </c>
      <c r="G103" s="40">
        <v>0</v>
      </c>
      <c r="H103" s="34"/>
      <c r="I103" s="34"/>
      <c r="J103" s="34"/>
      <c r="K103" s="34"/>
    </row>
    <row r="104" spans="1:11" ht="15" customHeight="1" x14ac:dyDescent="0.25">
      <c r="A104" s="34"/>
      <c r="B104" s="34"/>
      <c r="C104" s="41" t="s">
        <v>72</v>
      </c>
      <c r="D104" s="40">
        <v>0</v>
      </c>
      <c r="E104" s="40">
        <v>0</v>
      </c>
      <c r="F104" s="40">
        <v>0</v>
      </c>
      <c r="G104" s="40">
        <v>0</v>
      </c>
      <c r="H104" s="34"/>
      <c r="I104" s="34"/>
      <c r="J104" s="34"/>
      <c r="K104" s="34"/>
    </row>
    <row r="105" spans="1:11" ht="15" customHeight="1" x14ac:dyDescent="0.25">
      <c r="A105" s="34"/>
      <c r="B105" s="34"/>
      <c r="C105" s="41" t="s">
        <v>73</v>
      </c>
      <c r="D105" s="40">
        <v>0</v>
      </c>
      <c r="E105" s="40">
        <v>0</v>
      </c>
      <c r="F105" s="40">
        <v>0</v>
      </c>
      <c r="G105" s="40">
        <v>0</v>
      </c>
      <c r="H105" s="34"/>
      <c r="I105" s="34"/>
      <c r="J105" s="34"/>
      <c r="K105" s="34"/>
    </row>
    <row r="106" spans="1:11" ht="15" customHeight="1" x14ac:dyDescent="0.25">
      <c r="A106" s="34"/>
      <c r="B106" s="34"/>
      <c r="C106" s="41" t="s">
        <v>60</v>
      </c>
      <c r="D106" s="40">
        <v>0</v>
      </c>
      <c r="E106" s="40">
        <v>0</v>
      </c>
      <c r="F106" s="40">
        <v>0</v>
      </c>
      <c r="G106" s="40">
        <v>0</v>
      </c>
      <c r="H106" s="34"/>
      <c r="I106" s="34"/>
      <c r="J106" s="34"/>
      <c r="K106" s="34"/>
    </row>
    <row r="107" spans="1:11" ht="15" customHeight="1" x14ac:dyDescent="0.25">
      <c r="A107" s="34"/>
      <c r="B107" s="34"/>
      <c r="C107" s="41" t="s">
        <v>69</v>
      </c>
      <c r="D107" s="40">
        <v>0</v>
      </c>
      <c r="E107" s="40">
        <v>0</v>
      </c>
      <c r="F107" s="40">
        <v>0</v>
      </c>
      <c r="G107" s="40">
        <v>0</v>
      </c>
      <c r="H107" s="34"/>
      <c r="I107" s="34"/>
      <c r="J107" s="34"/>
      <c r="K107" s="34"/>
    </row>
    <row r="108" spans="1:11" ht="15" customHeight="1" x14ac:dyDescent="0.25">
      <c r="A108" s="34"/>
      <c r="B108" s="34"/>
      <c r="C108" s="41" t="s">
        <v>70</v>
      </c>
      <c r="D108" s="40">
        <v>0</v>
      </c>
      <c r="E108" s="40">
        <v>0</v>
      </c>
      <c r="F108" s="40">
        <v>0</v>
      </c>
      <c r="G108" s="40">
        <v>0</v>
      </c>
      <c r="H108" s="34"/>
      <c r="I108" s="34"/>
      <c r="J108" s="34"/>
      <c r="K108" s="34"/>
    </row>
    <row r="109" spans="1:11" ht="15" customHeight="1" x14ac:dyDescent="0.25">
      <c r="A109" s="34"/>
      <c r="B109" s="34"/>
      <c r="C109" s="41" t="s">
        <v>71</v>
      </c>
      <c r="D109" s="40">
        <v>0</v>
      </c>
      <c r="E109" s="40">
        <v>0</v>
      </c>
      <c r="F109" s="40">
        <v>0</v>
      </c>
      <c r="G109" s="40">
        <v>0</v>
      </c>
      <c r="H109" s="34"/>
      <c r="I109" s="34"/>
      <c r="J109" s="34"/>
      <c r="K109" s="34"/>
    </row>
    <row r="110" spans="1:11" ht="15" customHeight="1" x14ac:dyDescent="0.25">
      <c r="A110" s="34"/>
      <c r="B110" s="34"/>
      <c r="C110" s="41" t="s">
        <v>72</v>
      </c>
      <c r="D110" s="40">
        <v>0</v>
      </c>
      <c r="E110" s="40">
        <v>0</v>
      </c>
      <c r="F110" s="40">
        <v>0</v>
      </c>
      <c r="G110" s="40">
        <v>0</v>
      </c>
      <c r="H110" s="34"/>
      <c r="I110" s="34"/>
      <c r="J110" s="34"/>
      <c r="K110" s="34"/>
    </row>
    <row r="111" spans="1:11" ht="15" customHeight="1" x14ac:dyDescent="0.25">
      <c r="A111" s="34"/>
      <c r="B111" s="34"/>
      <c r="C111" s="41" t="s">
        <v>74</v>
      </c>
      <c r="D111" s="40">
        <v>0</v>
      </c>
      <c r="E111" s="40">
        <v>0</v>
      </c>
      <c r="F111" s="40">
        <v>0</v>
      </c>
      <c r="G111" s="40">
        <v>0</v>
      </c>
      <c r="H111" s="34"/>
      <c r="I111" s="34"/>
      <c r="J111" s="34"/>
      <c r="K111" s="34"/>
    </row>
    <row r="112" spans="1:11" ht="15" customHeight="1" x14ac:dyDescent="0.25">
      <c r="A112" s="34"/>
      <c r="B112" s="34"/>
      <c r="C112" s="41" t="s">
        <v>60</v>
      </c>
      <c r="D112" s="40">
        <v>0</v>
      </c>
      <c r="E112" s="40">
        <v>0</v>
      </c>
      <c r="F112" s="40">
        <v>0</v>
      </c>
      <c r="G112" s="40">
        <v>0</v>
      </c>
      <c r="H112" s="34"/>
      <c r="I112" s="34"/>
      <c r="J112" s="34"/>
      <c r="K112" s="34"/>
    </row>
    <row r="113" spans="1:11" ht="15" customHeight="1" x14ac:dyDescent="0.25">
      <c r="A113" s="34"/>
      <c r="B113" s="34"/>
      <c r="C113" s="41" t="s">
        <v>69</v>
      </c>
      <c r="D113" s="40">
        <v>0</v>
      </c>
      <c r="E113" s="40">
        <v>0</v>
      </c>
      <c r="F113" s="40">
        <v>0</v>
      </c>
      <c r="G113" s="40">
        <v>0</v>
      </c>
      <c r="H113" s="34"/>
      <c r="I113" s="34"/>
      <c r="J113" s="34"/>
      <c r="K113" s="34"/>
    </row>
    <row r="114" spans="1:11" ht="15" customHeight="1" x14ac:dyDescent="0.25">
      <c r="A114" s="34"/>
      <c r="B114" s="34"/>
      <c r="C114" s="41" t="s">
        <v>70</v>
      </c>
      <c r="D114" s="40">
        <v>0</v>
      </c>
      <c r="E114" s="40">
        <v>0</v>
      </c>
      <c r="F114" s="40">
        <v>0</v>
      </c>
      <c r="G114" s="40">
        <v>0</v>
      </c>
      <c r="H114" s="34"/>
      <c r="I114" s="34"/>
      <c r="J114" s="34"/>
      <c r="K114" s="34"/>
    </row>
    <row r="115" spans="1:11" ht="15" customHeight="1" x14ac:dyDescent="0.25">
      <c r="A115" s="34"/>
      <c r="B115" s="34"/>
      <c r="C115" s="41" t="s">
        <v>71</v>
      </c>
      <c r="D115" s="40">
        <v>0</v>
      </c>
      <c r="E115" s="40">
        <v>0</v>
      </c>
      <c r="F115" s="40">
        <v>0</v>
      </c>
      <c r="G115" s="40">
        <v>0</v>
      </c>
      <c r="H115" s="34"/>
      <c r="I115" s="34"/>
      <c r="J115" s="34"/>
      <c r="K115" s="34"/>
    </row>
    <row r="116" spans="1:11" ht="15" customHeight="1" x14ac:dyDescent="0.25">
      <c r="A116" s="34"/>
      <c r="B116" s="34"/>
      <c r="C116" s="41" t="s">
        <v>72</v>
      </c>
      <c r="D116" s="40">
        <v>0</v>
      </c>
      <c r="E116" s="40">
        <v>0</v>
      </c>
      <c r="F116" s="40">
        <v>0</v>
      </c>
      <c r="G116" s="40">
        <v>0</v>
      </c>
      <c r="H116" s="34"/>
      <c r="I116" s="34"/>
      <c r="J116" s="34"/>
      <c r="K116" s="34"/>
    </row>
    <row r="117" spans="1:11" ht="15" customHeight="1" x14ac:dyDescent="0.25">
      <c r="A117" s="34"/>
      <c r="B117" s="34"/>
      <c r="C117" s="41" t="s">
        <v>75</v>
      </c>
      <c r="D117" s="40">
        <v>0</v>
      </c>
      <c r="E117" s="40">
        <v>0</v>
      </c>
      <c r="F117" s="40">
        <v>0</v>
      </c>
      <c r="G117" s="40">
        <v>0</v>
      </c>
      <c r="H117" s="34"/>
      <c r="I117" s="34"/>
      <c r="J117" s="34"/>
      <c r="K117" s="34"/>
    </row>
    <row r="118" spans="1:11" ht="15" customHeight="1" x14ac:dyDescent="0.25">
      <c r="A118" s="34"/>
      <c r="B118" s="34"/>
      <c r="C118" s="41" t="s">
        <v>76</v>
      </c>
      <c r="D118" s="40">
        <v>0</v>
      </c>
      <c r="E118" s="40">
        <v>0</v>
      </c>
      <c r="F118" s="40">
        <v>0</v>
      </c>
      <c r="G118" s="40">
        <v>0</v>
      </c>
      <c r="H118" s="34"/>
      <c r="I118" s="34"/>
      <c r="J118" s="34"/>
      <c r="K118" s="34"/>
    </row>
    <row r="119" spans="1:11" ht="20.100000000000001" customHeight="1" x14ac:dyDescent="0.25">
      <c r="A119" s="34"/>
      <c r="B119" s="34"/>
      <c r="C119" s="39" t="s">
        <v>40</v>
      </c>
      <c r="D119" s="34"/>
      <c r="E119" s="34"/>
      <c r="F119" s="34"/>
      <c r="G119" s="34"/>
      <c r="H119" s="34"/>
      <c r="I119" s="34"/>
      <c r="J119" s="34"/>
      <c r="K119" s="34"/>
    </row>
    <row r="120" spans="1:11" ht="20.100000000000001" customHeight="1" x14ac:dyDescent="0.25">
      <c r="A120" s="38" t="s">
        <v>190</v>
      </c>
      <c r="B120" s="32" t="s">
        <v>191</v>
      </c>
      <c r="C120" s="32" t="s">
        <v>40</v>
      </c>
      <c r="D120" s="34"/>
      <c r="E120" s="36" t="s">
        <v>40</v>
      </c>
      <c r="F120" s="32" t="s">
        <v>191</v>
      </c>
      <c r="G120" s="32" t="s">
        <v>40</v>
      </c>
      <c r="H120" s="37" t="s">
        <v>40</v>
      </c>
      <c r="I120" s="36" t="s">
        <v>40</v>
      </c>
      <c r="J120" s="32" t="s">
        <v>191</v>
      </c>
      <c r="K120" s="32" t="s">
        <v>40</v>
      </c>
    </row>
    <row r="121" spans="1:11" ht="20.100000000000001" customHeight="1" x14ac:dyDescent="0.25">
      <c r="A121" s="35" t="s">
        <v>192</v>
      </c>
      <c r="B121" s="32" t="s">
        <v>193</v>
      </c>
      <c r="C121" s="32" t="s">
        <v>40</v>
      </c>
      <c r="D121" s="34"/>
      <c r="E121" s="35" t="s">
        <v>194</v>
      </c>
      <c r="F121" s="32" t="s">
        <v>193</v>
      </c>
      <c r="G121" s="32" t="s">
        <v>40</v>
      </c>
      <c r="H121" s="34"/>
      <c r="I121" s="35" t="s">
        <v>195</v>
      </c>
      <c r="J121" s="32" t="s">
        <v>193</v>
      </c>
      <c r="K121" s="32" t="s">
        <v>40</v>
      </c>
    </row>
    <row r="122" spans="1:11" ht="20.100000000000001" customHeight="1" x14ac:dyDescent="0.25">
      <c r="A122" s="33" t="s">
        <v>40</v>
      </c>
      <c r="B122" s="32" t="s">
        <v>196</v>
      </c>
      <c r="C122" s="32" t="s">
        <v>40</v>
      </c>
      <c r="D122" s="34"/>
      <c r="E122" s="33" t="s">
        <v>40</v>
      </c>
      <c r="F122" s="32" t="s">
        <v>196</v>
      </c>
      <c r="G122" s="32" t="s">
        <v>40</v>
      </c>
      <c r="H122" s="34"/>
      <c r="I122" s="33" t="s">
        <v>40</v>
      </c>
      <c r="J122" s="32" t="s">
        <v>196</v>
      </c>
      <c r="K122" s="32" t="s">
        <v>40</v>
      </c>
    </row>
  </sheetData>
  <mergeCells count="17">
    <mergeCell ref="D6:G6"/>
    <mergeCell ref="D7:G7"/>
    <mergeCell ref="C8:G8"/>
    <mergeCell ref="C9:G9"/>
    <mergeCell ref="D10:G10"/>
    <mergeCell ref="C1:G1"/>
    <mergeCell ref="C2:G2"/>
    <mergeCell ref="D3:G3"/>
    <mergeCell ref="D4:G4"/>
    <mergeCell ref="D5:G5"/>
    <mergeCell ref="D22:G22"/>
    <mergeCell ref="C31:G31"/>
    <mergeCell ref="D14:G14"/>
    <mergeCell ref="C18:G18"/>
    <mergeCell ref="D19:G19"/>
    <mergeCell ref="D20:G20"/>
    <mergeCell ref="D21:G21"/>
  </mergeCells>
  <pageMargins left="0" right="0" top="0" bottom="0"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outlinePr summaryBelow="0"/>
  </sheetPr>
  <dimension ref="A1:K525"/>
  <sheetViews>
    <sheetView workbookViewId="0"/>
  </sheetViews>
  <sheetFormatPr defaultColWidth="9.140625" defaultRowHeight="15" x14ac:dyDescent="0.25"/>
  <cols>
    <col min="1" max="1" width="13.28515625" style="31" customWidth="1"/>
    <col min="2" max="2" width="9.7109375" style="31" customWidth="1"/>
    <col min="3" max="3" width="28.28515625" style="31" customWidth="1"/>
    <col min="4" max="6" width="15.85546875" style="31" customWidth="1"/>
    <col min="7" max="7" width="16.140625" style="31" customWidth="1"/>
    <col min="8" max="8" width="6.7109375" style="31" customWidth="1"/>
    <col min="9" max="9" width="18.28515625" style="31" customWidth="1"/>
    <col min="10" max="10" width="10.7109375" style="31" customWidth="1"/>
    <col min="11" max="11" width="17.42578125" style="31" customWidth="1"/>
    <col min="12" max="16384" width="9.140625" style="31"/>
  </cols>
  <sheetData>
    <row r="1" spans="1:11" ht="20.100000000000001" customHeight="1" x14ac:dyDescent="0.25">
      <c r="A1" s="34"/>
      <c r="B1" s="34"/>
      <c r="C1" s="1311" t="s">
        <v>0</v>
      </c>
      <c r="D1" s="1312"/>
      <c r="E1" s="1312"/>
      <c r="F1" s="1312"/>
      <c r="G1" s="1312"/>
      <c r="H1" s="34"/>
      <c r="I1" s="34"/>
      <c r="J1" s="34"/>
      <c r="K1" s="34"/>
    </row>
    <row r="2" spans="1:11" ht="24.95" customHeight="1" x14ac:dyDescent="0.25">
      <c r="A2" s="34"/>
      <c r="B2" s="34"/>
      <c r="C2" s="1313" t="s">
        <v>1</v>
      </c>
      <c r="D2" s="1314"/>
      <c r="E2" s="1314"/>
      <c r="F2" s="1314"/>
      <c r="G2" s="1314"/>
      <c r="H2" s="34"/>
      <c r="I2" s="34"/>
      <c r="J2" s="34"/>
      <c r="K2" s="34"/>
    </row>
    <row r="3" spans="1:11" ht="14.1" customHeight="1" x14ac:dyDescent="0.25">
      <c r="A3" s="34"/>
      <c r="B3" s="34"/>
      <c r="C3" s="60" t="s">
        <v>2</v>
      </c>
      <c r="D3" s="1315" t="s">
        <v>257</v>
      </c>
      <c r="E3" s="1316"/>
      <c r="F3" s="1316"/>
      <c r="G3" s="1316"/>
      <c r="H3" s="34"/>
      <c r="I3" s="34"/>
      <c r="J3" s="34"/>
      <c r="K3" s="34"/>
    </row>
    <row r="4" spans="1:11" ht="14.1" customHeight="1" x14ac:dyDescent="0.25">
      <c r="A4" s="34"/>
      <c r="B4" s="34"/>
      <c r="C4" s="60" t="s">
        <v>4</v>
      </c>
      <c r="D4" s="1315" t="s">
        <v>256</v>
      </c>
      <c r="E4" s="1316"/>
      <c r="F4" s="1316"/>
      <c r="G4" s="1316"/>
      <c r="H4" s="34"/>
      <c r="I4" s="34"/>
      <c r="J4" s="34"/>
      <c r="K4" s="34"/>
    </row>
    <row r="5" spans="1:11" ht="14.1" customHeight="1" x14ac:dyDescent="0.25">
      <c r="A5" s="34"/>
      <c r="B5" s="34"/>
      <c r="C5" s="60" t="s">
        <v>6</v>
      </c>
      <c r="D5" s="1315" t="s">
        <v>409</v>
      </c>
      <c r="E5" s="1316"/>
      <c r="F5" s="1316"/>
      <c r="G5" s="1316"/>
      <c r="H5" s="34"/>
      <c r="I5" s="34"/>
      <c r="J5" s="34"/>
      <c r="K5" s="34"/>
    </row>
    <row r="6" spans="1:11" ht="14.1" customHeight="1" x14ac:dyDescent="0.25">
      <c r="A6" s="34"/>
      <c r="B6" s="34"/>
      <c r="C6" s="60" t="s">
        <v>8</v>
      </c>
      <c r="D6" s="1315" t="s">
        <v>408</v>
      </c>
      <c r="E6" s="1316"/>
      <c r="F6" s="1316"/>
      <c r="G6" s="1316"/>
      <c r="H6" s="34"/>
      <c r="I6" s="34"/>
      <c r="J6" s="34"/>
      <c r="K6" s="34"/>
    </row>
    <row r="7" spans="1:11" ht="14.1" customHeight="1" x14ac:dyDescent="0.25">
      <c r="A7" s="34"/>
      <c r="B7" s="34"/>
      <c r="C7" s="60" t="s">
        <v>10</v>
      </c>
      <c r="D7" s="1317" t="s">
        <v>11</v>
      </c>
      <c r="E7" s="1318"/>
      <c r="F7" s="1318"/>
      <c r="G7" s="1318"/>
      <c r="H7" s="34"/>
      <c r="I7" s="34"/>
      <c r="J7" s="34"/>
      <c r="K7" s="34"/>
    </row>
    <row r="8" spans="1:11" ht="14.1" customHeight="1" x14ac:dyDescent="0.25">
      <c r="A8" s="34"/>
      <c r="B8" s="34"/>
      <c r="C8" s="1319" t="s">
        <v>12</v>
      </c>
      <c r="D8" s="1320"/>
      <c r="E8" s="1320"/>
      <c r="F8" s="1320"/>
      <c r="G8" s="1320"/>
      <c r="H8" s="34"/>
      <c r="I8" s="34"/>
      <c r="J8" s="34"/>
      <c r="K8" s="34"/>
    </row>
    <row r="9" spans="1:11" ht="30.95" customHeight="1" x14ac:dyDescent="0.25">
      <c r="A9" s="34"/>
      <c r="B9" s="34"/>
      <c r="C9" s="1321" t="s">
        <v>407</v>
      </c>
      <c r="D9" s="1322"/>
      <c r="E9" s="1322"/>
      <c r="F9" s="1322"/>
      <c r="G9" s="1322"/>
      <c r="H9" s="34"/>
      <c r="I9" s="34"/>
      <c r="J9" s="34"/>
      <c r="K9" s="34"/>
    </row>
    <row r="10" spans="1:11" ht="65.099999999999994" customHeight="1" x14ac:dyDescent="0.25">
      <c r="A10" s="34"/>
      <c r="B10" s="34"/>
      <c r="C10" s="44" t="s">
        <v>14</v>
      </c>
      <c r="D10" s="1323" t="s">
        <v>406</v>
      </c>
      <c r="E10" s="1324"/>
      <c r="F10" s="1324"/>
      <c r="G10" s="1324"/>
      <c r="H10" s="34"/>
      <c r="I10" s="34"/>
      <c r="J10" s="34"/>
      <c r="K10" s="34"/>
    </row>
    <row r="11" spans="1:11" ht="27.95" customHeight="1" x14ac:dyDescent="0.25">
      <c r="A11" s="34"/>
      <c r="B11" s="34"/>
      <c r="C11" s="41" t="s">
        <v>16</v>
      </c>
      <c r="D11" s="59">
        <v>2025</v>
      </c>
      <c r="E11" s="59">
        <v>2026</v>
      </c>
      <c r="F11" s="59">
        <v>2027</v>
      </c>
      <c r="G11" s="59">
        <v>2028</v>
      </c>
      <c r="H11" s="34"/>
      <c r="I11" s="34"/>
      <c r="J11" s="34"/>
      <c r="K11" s="34"/>
    </row>
    <row r="12" spans="1:11" ht="14.1" customHeight="1" x14ac:dyDescent="0.25">
      <c r="A12" s="34"/>
      <c r="B12" s="34"/>
      <c r="C12" s="58"/>
      <c r="D12" s="57" t="s">
        <v>17</v>
      </c>
      <c r="E12" s="57" t="s">
        <v>18</v>
      </c>
      <c r="F12" s="57" t="s">
        <v>18</v>
      </c>
      <c r="G12" s="57" t="s">
        <v>18</v>
      </c>
      <c r="H12" s="34"/>
      <c r="I12" s="34"/>
      <c r="J12" s="34"/>
      <c r="K12" s="34"/>
    </row>
    <row r="13" spans="1:11" ht="51.95" customHeight="1" x14ac:dyDescent="0.25">
      <c r="A13" s="34"/>
      <c r="B13" s="34"/>
      <c r="C13" s="41" t="s">
        <v>405</v>
      </c>
      <c r="D13" s="54" t="s">
        <v>384</v>
      </c>
      <c r="E13" s="54" t="s">
        <v>383</v>
      </c>
      <c r="F13" s="54" t="s">
        <v>251</v>
      </c>
      <c r="G13" s="54" t="s">
        <v>250</v>
      </c>
      <c r="H13" s="34"/>
      <c r="I13" s="34"/>
      <c r="J13" s="34"/>
      <c r="K13" s="34"/>
    </row>
    <row r="14" spans="1:11" ht="243.95" customHeight="1" x14ac:dyDescent="0.25">
      <c r="A14" s="34"/>
      <c r="B14" s="34"/>
      <c r="C14" s="44" t="s">
        <v>24</v>
      </c>
      <c r="D14" s="1323" t="s">
        <v>404</v>
      </c>
      <c r="E14" s="1324"/>
      <c r="F14" s="1324"/>
      <c r="G14" s="1324"/>
      <c r="H14" s="34"/>
      <c r="I14" s="34"/>
      <c r="J14" s="34"/>
      <c r="K14" s="34"/>
    </row>
    <row r="15" spans="1:11" ht="27.95" customHeight="1" x14ac:dyDescent="0.25">
      <c r="A15" s="34"/>
      <c r="B15" s="34"/>
      <c r="C15" s="41" t="s">
        <v>26</v>
      </c>
      <c r="D15" s="59">
        <v>2025</v>
      </c>
      <c r="E15" s="59">
        <v>2026</v>
      </c>
      <c r="F15" s="59">
        <v>2027</v>
      </c>
      <c r="G15" s="59">
        <v>2028</v>
      </c>
      <c r="H15" s="34"/>
      <c r="I15" s="34"/>
      <c r="J15" s="34"/>
      <c r="K15" s="34"/>
    </row>
    <row r="16" spans="1:11" ht="14.1" customHeight="1" x14ac:dyDescent="0.25">
      <c r="A16" s="34"/>
      <c r="B16" s="34"/>
      <c r="C16" s="58"/>
      <c r="D16" s="57" t="s">
        <v>17</v>
      </c>
      <c r="E16" s="57" t="s">
        <v>18</v>
      </c>
      <c r="F16" s="57" t="s">
        <v>18</v>
      </c>
      <c r="G16" s="57" t="s">
        <v>18</v>
      </c>
      <c r="H16" s="34"/>
      <c r="I16" s="34"/>
      <c r="J16" s="34"/>
      <c r="K16" s="34"/>
    </row>
    <row r="17" spans="1:11" ht="72.95" customHeight="1" x14ac:dyDescent="0.25">
      <c r="A17" s="34"/>
      <c r="B17" s="34"/>
      <c r="C17" s="41" t="s">
        <v>403</v>
      </c>
      <c r="D17" s="54" t="s">
        <v>402</v>
      </c>
      <c r="E17" s="54" t="s">
        <v>237</v>
      </c>
      <c r="F17" s="54" t="s">
        <v>401</v>
      </c>
      <c r="G17" s="54" t="s">
        <v>400</v>
      </c>
      <c r="H17" s="34"/>
      <c r="I17" s="34"/>
      <c r="J17" s="34"/>
      <c r="K17" s="34"/>
    </row>
    <row r="18" spans="1:11" ht="72.95" customHeight="1" x14ac:dyDescent="0.25">
      <c r="A18" s="34"/>
      <c r="B18" s="34"/>
      <c r="C18" s="41" t="s">
        <v>399</v>
      </c>
      <c r="D18" s="54" t="s">
        <v>398</v>
      </c>
      <c r="E18" s="54" t="s">
        <v>397</v>
      </c>
      <c r="F18" s="54" t="s">
        <v>242</v>
      </c>
      <c r="G18" s="54" t="s">
        <v>123</v>
      </c>
      <c r="H18" s="34"/>
      <c r="I18" s="34"/>
      <c r="J18" s="34"/>
      <c r="K18" s="34"/>
    </row>
    <row r="19" spans="1:11" ht="20.100000000000001" customHeight="1" x14ac:dyDescent="0.25">
      <c r="A19" s="34"/>
      <c r="B19" s="34"/>
      <c r="C19" s="41" t="s">
        <v>396</v>
      </c>
      <c r="D19" s="54" t="s">
        <v>395</v>
      </c>
      <c r="E19" s="54" t="s">
        <v>394</v>
      </c>
      <c r="F19" s="54" t="s">
        <v>393</v>
      </c>
      <c r="G19" s="54" t="s">
        <v>392</v>
      </c>
      <c r="H19" s="34"/>
      <c r="I19" s="34"/>
      <c r="J19" s="34"/>
      <c r="K19" s="34"/>
    </row>
    <row r="20" spans="1:11" ht="20.100000000000001" customHeight="1" x14ac:dyDescent="0.25">
      <c r="A20" s="34"/>
      <c r="B20" s="34"/>
      <c r="C20" s="41" t="s">
        <v>391</v>
      </c>
      <c r="D20" s="54" t="s">
        <v>390</v>
      </c>
      <c r="E20" s="54" t="s">
        <v>389</v>
      </c>
      <c r="F20" s="54" t="s">
        <v>388</v>
      </c>
      <c r="G20" s="54" t="s">
        <v>387</v>
      </c>
      <c r="H20" s="34"/>
      <c r="I20" s="34"/>
      <c r="J20" s="34"/>
      <c r="K20" s="34"/>
    </row>
    <row r="21" spans="1:11" ht="41.1" customHeight="1" x14ac:dyDescent="0.25">
      <c r="A21" s="34"/>
      <c r="B21" s="34"/>
      <c r="C21" s="41" t="s">
        <v>386</v>
      </c>
      <c r="D21" s="54" t="s">
        <v>385</v>
      </c>
      <c r="E21" s="54" t="s">
        <v>384</v>
      </c>
      <c r="F21" s="54" t="s">
        <v>383</v>
      </c>
      <c r="G21" s="54" t="s">
        <v>104</v>
      </c>
      <c r="H21" s="34"/>
      <c r="I21" s="34"/>
      <c r="J21" s="34"/>
      <c r="K21" s="34"/>
    </row>
    <row r="22" spans="1:11" ht="14.1" customHeight="1" x14ac:dyDescent="0.25">
      <c r="A22" s="34"/>
      <c r="B22" s="34"/>
      <c r="C22" s="1309" t="s">
        <v>30</v>
      </c>
      <c r="D22" s="1310"/>
      <c r="E22" s="1310"/>
      <c r="F22" s="1310"/>
      <c r="G22" s="1310"/>
      <c r="H22" s="34"/>
      <c r="I22" s="34"/>
      <c r="J22" s="34"/>
      <c r="K22" s="34"/>
    </row>
    <row r="23" spans="1:11" ht="14.1" customHeight="1" x14ac:dyDescent="0.25">
      <c r="A23" s="34"/>
      <c r="B23" s="34"/>
      <c r="C23" s="56" t="s">
        <v>382</v>
      </c>
      <c r="D23" s="1309" t="s">
        <v>381</v>
      </c>
      <c r="E23" s="1310"/>
      <c r="F23" s="1310"/>
      <c r="G23" s="1310"/>
      <c r="H23" s="34"/>
      <c r="I23" s="34"/>
      <c r="J23" s="34"/>
      <c r="K23" s="34"/>
    </row>
    <row r="24" spans="1:11" ht="14.1" customHeight="1" x14ac:dyDescent="0.25">
      <c r="A24" s="34"/>
      <c r="B24" s="34"/>
      <c r="C24" s="55" t="s">
        <v>33</v>
      </c>
      <c r="D24" s="1325" t="s">
        <v>380</v>
      </c>
      <c r="E24" s="1326"/>
      <c r="F24" s="1326"/>
      <c r="G24" s="1326"/>
      <c r="H24" s="34"/>
      <c r="I24" s="34"/>
      <c r="J24" s="34"/>
      <c r="K24" s="34"/>
    </row>
    <row r="25" spans="1:11" ht="14.1" customHeight="1" x14ac:dyDescent="0.25">
      <c r="A25" s="34"/>
      <c r="B25" s="34"/>
      <c r="C25" s="32" t="s">
        <v>35</v>
      </c>
      <c r="D25" s="1327" t="s">
        <v>379</v>
      </c>
      <c r="E25" s="1328"/>
      <c r="F25" s="1328"/>
      <c r="G25" s="1328"/>
      <c r="H25" s="34"/>
      <c r="I25" s="34"/>
      <c r="J25" s="34"/>
      <c r="K25" s="34"/>
    </row>
    <row r="26" spans="1:11" ht="14.1" customHeight="1" x14ac:dyDescent="0.25">
      <c r="A26" s="34"/>
      <c r="B26" s="34"/>
      <c r="C26" s="32" t="s">
        <v>37</v>
      </c>
      <c r="D26" s="1327" t="s">
        <v>378</v>
      </c>
      <c r="E26" s="1328"/>
      <c r="F26" s="1328"/>
      <c r="G26" s="1328"/>
      <c r="H26" s="34"/>
      <c r="I26" s="34"/>
      <c r="J26" s="34"/>
      <c r="K26" s="34"/>
    </row>
    <row r="27" spans="1:11" ht="15" customHeight="1" x14ac:dyDescent="0.25">
      <c r="A27" s="34"/>
      <c r="B27" s="34"/>
      <c r="C27" s="53"/>
      <c r="D27" s="52">
        <v>2025</v>
      </c>
      <c r="E27" s="52">
        <v>2026</v>
      </c>
      <c r="F27" s="52">
        <v>2027</v>
      </c>
      <c r="G27" s="52">
        <v>2028</v>
      </c>
      <c r="H27" s="34"/>
      <c r="I27" s="34"/>
      <c r="J27" s="34"/>
      <c r="K27" s="34"/>
    </row>
    <row r="28" spans="1:11" ht="15" customHeight="1" x14ac:dyDescent="0.25">
      <c r="A28" s="34"/>
      <c r="B28" s="34"/>
      <c r="C28" s="51"/>
      <c r="D28" s="50" t="s">
        <v>17</v>
      </c>
      <c r="E28" s="50" t="s">
        <v>18</v>
      </c>
      <c r="F28" s="50" t="s">
        <v>18</v>
      </c>
      <c r="G28" s="50" t="s">
        <v>18</v>
      </c>
      <c r="H28" s="34"/>
      <c r="I28" s="34"/>
      <c r="J28" s="34"/>
      <c r="K28" s="34"/>
    </row>
    <row r="29" spans="1:11" ht="14.1" customHeight="1" x14ac:dyDescent="0.25">
      <c r="A29" s="34"/>
      <c r="B29" s="34"/>
      <c r="C29" s="41" t="s">
        <v>39</v>
      </c>
      <c r="D29" s="54" t="s">
        <v>40</v>
      </c>
      <c r="E29" s="54" t="s">
        <v>377</v>
      </c>
      <c r="F29" s="54" t="s">
        <v>376</v>
      </c>
      <c r="G29" s="54" t="s">
        <v>375</v>
      </c>
      <c r="H29" s="34"/>
      <c r="I29" s="34"/>
      <c r="J29" s="34"/>
      <c r="K29" s="34"/>
    </row>
    <row r="30" spans="1:11" ht="14.1" customHeight="1" x14ac:dyDescent="0.25">
      <c r="A30" s="34"/>
      <c r="B30" s="34"/>
      <c r="C30" s="41" t="s">
        <v>41</v>
      </c>
      <c r="D30" s="54" t="s">
        <v>374</v>
      </c>
      <c r="E30" s="54" t="s">
        <v>373</v>
      </c>
      <c r="F30" s="54" t="s">
        <v>373</v>
      </c>
      <c r="G30" s="54" t="s">
        <v>372</v>
      </c>
      <c r="H30" s="34"/>
      <c r="I30" s="34"/>
      <c r="J30" s="34"/>
      <c r="K30" s="34"/>
    </row>
    <row r="31" spans="1:11" ht="14.1" customHeight="1" x14ac:dyDescent="0.25">
      <c r="A31" s="34"/>
      <c r="B31" s="34"/>
      <c r="C31" s="41" t="s">
        <v>45</v>
      </c>
      <c r="D31" s="54" t="s">
        <v>46</v>
      </c>
      <c r="E31" s="54" t="s">
        <v>371</v>
      </c>
      <c r="F31" s="54" t="s">
        <v>370</v>
      </c>
      <c r="G31" s="54" t="s">
        <v>369</v>
      </c>
      <c r="H31" s="34"/>
      <c r="I31" s="34"/>
      <c r="J31" s="34"/>
      <c r="K31" s="34"/>
    </row>
    <row r="32" spans="1:11" ht="14.1" customHeight="1" x14ac:dyDescent="0.25">
      <c r="A32" s="34"/>
      <c r="B32" s="34"/>
      <c r="C32" s="41" t="s">
        <v>50</v>
      </c>
      <c r="D32" s="54" t="s">
        <v>40</v>
      </c>
      <c r="E32" s="54" t="s">
        <v>40</v>
      </c>
      <c r="F32" s="54" t="s">
        <v>368</v>
      </c>
      <c r="G32" s="54" t="s">
        <v>367</v>
      </c>
      <c r="H32" s="34"/>
      <c r="I32" s="34"/>
      <c r="J32" s="34"/>
      <c r="K32" s="34"/>
    </row>
    <row r="33" spans="1:11" ht="14.1" customHeight="1" x14ac:dyDescent="0.25">
      <c r="A33" s="34"/>
      <c r="B33" s="34"/>
      <c r="C33" s="41" t="s">
        <v>52</v>
      </c>
      <c r="D33" s="54" t="s">
        <v>40</v>
      </c>
      <c r="E33" s="54" t="s">
        <v>366</v>
      </c>
      <c r="F33" s="54" t="s">
        <v>46</v>
      </c>
      <c r="G33" s="54" t="s">
        <v>365</v>
      </c>
      <c r="H33" s="34"/>
      <c r="I33" s="34"/>
      <c r="J33" s="34"/>
      <c r="K33" s="34"/>
    </row>
    <row r="34" spans="1:11" ht="14.1" customHeight="1" x14ac:dyDescent="0.25">
      <c r="A34" s="34"/>
      <c r="B34" s="34"/>
      <c r="C34" s="41" t="s">
        <v>55</v>
      </c>
      <c r="D34" s="54" t="s">
        <v>40</v>
      </c>
      <c r="E34" s="54" t="s">
        <v>40</v>
      </c>
      <c r="F34" s="54" t="s">
        <v>364</v>
      </c>
      <c r="G34" s="54" t="s">
        <v>363</v>
      </c>
      <c r="H34" s="34"/>
      <c r="I34" s="34"/>
      <c r="J34" s="34"/>
      <c r="K34" s="34"/>
    </row>
    <row r="35" spans="1:11" ht="14.1" customHeight="1" x14ac:dyDescent="0.25">
      <c r="A35" s="34"/>
      <c r="B35" s="34"/>
      <c r="C35" s="1329" t="s">
        <v>58</v>
      </c>
      <c r="D35" s="1330"/>
      <c r="E35" s="1330"/>
      <c r="F35" s="1330"/>
      <c r="G35" s="1330"/>
      <c r="H35" s="34"/>
      <c r="I35" s="34"/>
      <c r="J35" s="34"/>
      <c r="K35" s="34"/>
    </row>
    <row r="36" spans="1:11" ht="14.1" customHeight="1" x14ac:dyDescent="0.25">
      <c r="A36" s="34"/>
      <c r="B36" s="34"/>
      <c r="C36" s="53"/>
      <c r="D36" s="52">
        <v>2025</v>
      </c>
      <c r="E36" s="52">
        <v>2026</v>
      </c>
      <c r="F36" s="52">
        <v>2027</v>
      </c>
      <c r="G36" s="52">
        <v>2028</v>
      </c>
      <c r="H36" s="34"/>
      <c r="I36" s="34"/>
      <c r="J36" s="34"/>
      <c r="K36" s="34"/>
    </row>
    <row r="37" spans="1:11" ht="14.1" customHeight="1" x14ac:dyDescent="0.25">
      <c r="A37" s="34"/>
      <c r="B37" s="34"/>
      <c r="C37" s="51"/>
      <c r="D37" s="50" t="s">
        <v>17</v>
      </c>
      <c r="E37" s="50" t="s">
        <v>18</v>
      </c>
      <c r="F37" s="50" t="s">
        <v>18</v>
      </c>
      <c r="G37" s="50" t="s">
        <v>18</v>
      </c>
      <c r="H37" s="34"/>
      <c r="I37" s="34"/>
      <c r="J37" s="34"/>
      <c r="K37" s="34"/>
    </row>
    <row r="38" spans="1:11" ht="14.1" customHeight="1" x14ac:dyDescent="0.25">
      <c r="A38" s="34"/>
      <c r="B38" s="34"/>
      <c r="C38" s="49" t="s">
        <v>59</v>
      </c>
      <c r="D38" s="47">
        <v>0</v>
      </c>
      <c r="E38" s="47">
        <v>3397060000</v>
      </c>
      <c r="F38" s="47">
        <v>3397060000</v>
      </c>
      <c r="G38" s="47">
        <v>3397060000</v>
      </c>
      <c r="H38" s="34"/>
      <c r="I38" s="34"/>
      <c r="J38" s="34"/>
      <c r="K38" s="34"/>
    </row>
    <row r="39" spans="1:11" ht="14.1" customHeight="1" x14ac:dyDescent="0.25">
      <c r="A39" s="34"/>
      <c r="B39" s="34"/>
      <c r="C39" s="49" t="s">
        <v>60</v>
      </c>
      <c r="D39" s="47">
        <v>0</v>
      </c>
      <c r="E39" s="47">
        <v>3397060000</v>
      </c>
      <c r="F39" s="47">
        <v>3397060000</v>
      </c>
      <c r="G39" s="47">
        <v>3397060000</v>
      </c>
      <c r="H39" s="34"/>
      <c r="I39" s="34"/>
      <c r="J39" s="34"/>
      <c r="K39" s="34"/>
    </row>
    <row r="40" spans="1:11" ht="14.1" customHeight="1" x14ac:dyDescent="0.25">
      <c r="A40" s="34"/>
      <c r="B40" s="34"/>
      <c r="C40" s="49" t="s">
        <v>61</v>
      </c>
      <c r="D40" s="47">
        <v>0</v>
      </c>
      <c r="E40" s="47">
        <v>0</v>
      </c>
      <c r="F40" s="47">
        <v>0</v>
      </c>
      <c r="G40" s="47">
        <v>0</v>
      </c>
      <c r="H40" s="34"/>
      <c r="I40" s="34"/>
      <c r="J40" s="34"/>
      <c r="K40" s="34"/>
    </row>
    <row r="41" spans="1:11" ht="14.1" customHeight="1" x14ac:dyDescent="0.25">
      <c r="A41" s="34"/>
      <c r="B41" s="34"/>
      <c r="C41" s="49" t="s">
        <v>62</v>
      </c>
      <c r="D41" s="47">
        <v>0</v>
      </c>
      <c r="E41" s="47">
        <v>500600000</v>
      </c>
      <c r="F41" s="47">
        <v>500600000</v>
      </c>
      <c r="G41" s="47">
        <v>500600000</v>
      </c>
      <c r="H41" s="34"/>
      <c r="I41" s="34"/>
      <c r="J41" s="34"/>
      <c r="K41" s="34"/>
    </row>
    <row r="42" spans="1:11" ht="14.1" customHeight="1" x14ac:dyDescent="0.25">
      <c r="A42" s="34"/>
      <c r="B42" s="34"/>
      <c r="C42" s="49" t="s">
        <v>60</v>
      </c>
      <c r="D42" s="47">
        <v>0</v>
      </c>
      <c r="E42" s="47">
        <v>500600000</v>
      </c>
      <c r="F42" s="47">
        <v>500600000</v>
      </c>
      <c r="G42" s="47">
        <v>500600000</v>
      </c>
      <c r="H42" s="34"/>
      <c r="I42" s="34"/>
      <c r="J42" s="34"/>
      <c r="K42" s="34"/>
    </row>
    <row r="43" spans="1:11" ht="14.1" customHeight="1" x14ac:dyDescent="0.25">
      <c r="A43" s="34"/>
      <c r="B43" s="34"/>
      <c r="C43" s="49" t="s">
        <v>61</v>
      </c>
      <c r="D43" s="47">
        <v>0</v>
      </c>
      <c r="E43" s="47">
        <v>0</v>
      </c>
      <c r="F43" s="47">
        <v>0</v>
      </c>
      <c r="G43" s="47">
        <v>0</v>
      </c>
      <c r="H43" s="34"/>
      <c r="I43" s="34"/>
      <c r="J43" s="34"/>
      <c r="K43" s="34"/>
    </row>
    <row r="44" spans="1:11" ht="14.1" customHeight="1" x14ac:dyDescent="0.25">
      <c r="A44" s="34"/>
      <c r="B44" s="34"/>
      <c r="C44" s="49" t="s">
        <v>63</v>
      </c>
      <c r="D44" s="47">
        <v>0</v>
      </c>
      <c r="E44" s="47">
        <v>900300000</v>
      </c>
      <c r="F44" s="47">
        <v>897800000</v>
      </c>
      <c r="G44" s="47">
        <v>936900000</v>
      </c>
      <c r="H44" s="34"/>
      <c r="I44" s="34"/>
      <c r="J44" s="34"/>
      <c r="K44" s="34"/>
    </row>
    <row r="45" spans="1:11" ht="14.1" customHeight="1" x14ac:dyDescent="0.25">
      <c r="A45" s="34"/>
      <c r="B45" s="34"/>
      <c r="C45" s="49" t="s">
        <v>60</v>
      </c>
      <c r="D45" s="47">
        <v>0</v>
      </c>
      <c r="E45" s="47">
        <v>900300000</v>
      </c>
      <c r="F45" s="47">
        <v>897800000</v>
      </c>
      <c r="G45" s="47">
        <v>936900000</v>
      </c>
      <c r="H45" s="34"/>
      <c r="I45" s="34"/>
      <c r="J45" s="34"/>
      <c r="K45" s="34"/>
    </row>
    <row r="46" spans="1:11" ht="14.1" customHeight="1" x14ac:dyDescent="0.25">
      <c r="A46" s="34"/>
      <c r="B46" s="34"/>
      <c r="C46" s="49" t="s">
        <v>61</v>
      </c>
      <c r="D46" s="47">
        <v>0</v>
      </c>
      <c r="E46" s="47">
        <v>0</v>
      </c>
      <c r="F46" s="47">
        <v>0</v>
      </c>
      <c r="G46" s="47">
        <v>0</v>
      </c>
      <c r="H46" s="34"/>
      <c r="I46" s="34"/>
      <c r="J46" s="34"/>
      <c r="K46" s="34"/>
    </row>
    <row r="47" spans="1:11" ht="14.1" customHeight="1" x14ac:dyDescent="0.25">
      <c r="A47" s="34"/>
      <c r="B47" s="34"/>
      <c r="C47" s="49" t="s">
        <v>64</v>
      </c>
      <c r="D47" s="47">
        <v>0</v>
      </c>
      <c r="E47" s="47">
        <v>0</v>
      </c>
      <c r="F47" s="47">
        <v>0</v>
      </c>
      <c r="G47" s="47">
        <v>0</v>
      </c>
      <c r="H47" s="34"/>
      <c r="I47" s="34"/>
      <c r="J47" s="34"/>
      <c r="K47" s="34"/>
    </row>
    <row r="48" spans="1:11" ht="14.1" customHeight="1" x14ac:dyDescent="0.25">
      <c r="A48" s="34"/>
      <c r="B48" s="34"/>
      <c r="C48" s="49" t="s">
        <v>60</v>
      </c>
      <c r="D48" s="47">
        <v>0</v>
      </c>
      <c r="E48" s="47">
        <v>0</v>
      </c>
      <c r="F48" s="47">
        <v>0</v>
      </c>
      <c r="G48" s="47">
        <v>0</v>
      </c>
      <c r="H48" s="34"/>
      <c r="I48" s="34"/>
      <c r="J48" s="34"/>
      <c r="K48" s="34"/>
    </row>
    <row r="49" spans="1:11" ht="14.1" customHeight="1" x14ac:dyDescent="0.25">
      <c r="A49" s="34"/>
      <c r="B49" s="34"/>
      <c r="C49" s="49" t="s">
        <v>61</v>
      </c>
      <c r="D49" s="47">
        <v>0</v>
      </c>
      <c r="E49" s="47">
        <v>0</v>
      </c>
      <c r="F49" s="47">
        <v>0</v>
      </c>
      <c r="G49" s="47">
        <v>0</v>
      </c>
      <c r="H49" s="34"/>
      <c r="I49" s="34"/>
      <c r="J49" s="34"/>
      <c r="K49" s="34"/>
    </row>
    <row r="50" spans="1:11" ht="14.1" customHeight="1" x14ac:dyDescent="0.25">
      <c r="A50" s="34"/>
      <c r="B50" s="34"/>
      <c r="C50" s="49" t="s">
        <v>65</v>
      </c>
      <c r="D50" s="47">
        <v>0</v>
      </c>
      <c r="E50" s="47">
        <v>0</v>
      </c>
      <c r="F50" s="47">
        <v>0</v>
      </c>
      <c r="G50" s="47">
        <v>0</v>
      </c>
      <c r="H50" s="34"/>
      <c r="I50" s="34"/>
      <c r="J50" s="34"/>
      <c r="K50" s="34"/>
    </row>
    <row r="51" spans="1:11" ht="14.1" customHeight="1" x14ac:dyDescent="0.25">
      <c r="A51" s="34"/>
      <c r="B51" s="34"/>
      <c r="C51" s="49" t="s">
        <v>60</v>
      </c>
      <c r="D51" s="47">
        <v>0</v>
      </c>
      <c r="E51" s="47">
        <v>0</v>
      </c>
      <c r="F51" s="47">
        <v>0</v>
      </c>
      <c r="G51" s="47">
        <v>0</v>
      </c>
      <c r="H51" s="34"/>
      <c r="I51" s="34"/>
      <c r="J51" s="34"/>
      <c r="K51" s="34"/>
    </row>
    <row r="52" spans="1:11" ht="14.1" customHeight="1" x14ac:dyDescent="0.25">
      <c r="A52" s="34"/>
      <c r="B52" s="34"/>
      <c r="C52" s="49" t="s">
        <v>61</v>
      </c>
      <c r="D52" s="47">
        <v>0</v>
      </c>
      <c r="E52" s="47">
        <v>0</v>
      </c>
      <c r="F52" s="47">
        <v>0</v>
      </c>
      <c r="G52" s="47">
        <v>0</v>
      </c>
      <c r="H52" s="34"/>
      <c r="I52" s="34"/>
      <c r="J52" s="34"/>
      <c r="K52" s="34"/>
    </row>
    <row r="53" spans="1:11" ht="14.1" customHeight="1" x14ac:dyDescent="0.25">
      <c r="A53" s="34"/>
      <c r="B53" s="34"/>
      <c r="C53" s="49" t="s">
        <v>66</v>
      </c>
      <c r="D53" s="47">
        <v>0</v>
      </c>
      <c r="E53" s="47">
        <v>0</v>
      </c>
      <c r="F53" s="47">
        <v>0</v>
      </c>
      <c r="G53" s="47">
        <v>0</v>
      </c>
      <c r="H53" s="34"/>
      <c r="I53" s="34"/>
      <c r="J53" s="34"/>
      <c r="K53" s="34"/>
    </row>
    <row r="54" spans="1:11" ht="14.1" customHeight="1" x14ac:dyDescent="0.25">
      <c r="A54" s="34"/>
      <c r="B54" s="34"/>
      <c r="C54" s="49" t="s">
        <v>60</v>
      </c>
      <c r="D54" s="47">
        <v>0</v>
      </c>
      <c r="E54" s="47">
        <v>0</v>
      </c>
      <c r="F54" s="47">
        <v>0</v>
      </c>
      <c r="G54" s="47">
        <v>0</v>
      </c>
      <c r="H54" s="34"/>
      <c r="I54" s="34"/>
      <c r="J54" s="34"/>
      <c r="K54" s="34"/>
    </row>
    <row r="55" spans="1:11" ht="14.1" customHeight="1" x14ac:dyDescent="0.25">
      <c r="A55" s="34"/>
      <c r="B55" s="34"/>
      <c r="C55" s="49" t="s">
        <v>61</v>
      </c>
      <c r="D55" s="47">
        <v>0</v>
      </c>
      <c r="E55" s="47">
        <v>0</v>
      </c>
      <c r="F55" s="47">
        <v>0</v>
      </c>
      <c r="G55" s="47">
        <v>0</v>
      </c>
      <c r="H55" s="34"/>
      <c r="I55" s="34"/>
      <c r="J55" s="34"/>
      <c r="K55" s="34"/>
    </row>
    <row r="56" spans="1:11" ht="14.1" customHeight="1" x14ac:dyDescent="0.25">
      <c r="A56" s="34"/>
      <c r="B56" s="34"/>
      <c r="C56" s="49" t="s">
        <v>67</v>
      </c>
      <c r="D56" s="47">
        <v>0</v>
      </c>
      <c r="E56" s="47">
        <v>10000000</v>
      </c>
      <c r="F56" s="47">
        <v>12500000</v>
      </c>
      <c r="G56" s="47">
        <v>15000000</v>
      </c>
      <c r="H56" s="34"/>
      <c r="I56" s="34"/>
      <c r="J56" s="34"/>
      <c r="K56" s="34"/>
    </row>
    <row r="57" spans="1:11" ht="14.1" customHeight="1" x14ac:dyDescent="0.25">
      <c r="A57" s="34"/>
      <c r="B57" s="34"/>
      <c r="C57" s="49" t="s">
        <v>60</v>
      </c>
      <c r="D57" s="47">
        <v>0</v>
      </c>
      <c r="E57" s="47">
        <v>10000000</v>
      </c>
      <c r="F57" s="47">
        <v>12500000</v>
      </c>
      <c r="G57" s="47">
        <v>15000000</v>
      </c>
      <c r="H57" s="34"/>
      <c r="I57" s="34"/>
      <c r="J57" s="34"/>
      <c r="K57" s="34"/>
    </row>
    <row r="58" spans="1:11" ht="14.1" customHeight="1" x14ac:dyDescent="0.25">
      <c r="A58" s="34"/>
      <c r="B58" s="34"/>
      <c r="C58" s="49" t="s">
        <v>61</v>
      </c>
      <c r="D58" s="47">
        <v>0</v>
      </c>
      <c r="E58" s="47">
        <v>0</v>
      </c>
      <c r="F58" s="47">
        <v>0</v>
      </c>
      <c r="G58" s="47">
        <v>0</v>
      </c>
      <c r="H58" s="34"/>
      <c r="I58" s="34"/>
      <c r="J58" s="34"/>
      <c r="K58" s="34"/>
    </row>
    <row r="59" spans="1:11" ht="14.1" customHeight="1" x14ac:dyDescent="0.25">
      <c r="A59" s="34"/>
      <c r="B59" s="34"/>
      <c r="C59" s="49" t="s">
        <v>68</v>
      </c>
      <c r="D59" s="47">
        <v>0</v>
      </c>
      <c r="E59" s="47">
        <v>0</v>
      </c>
      <c r="F59" s="47">
        <v>0</v>
      </c>
      <c r="G59" s="47">
        <v>0</v>
      </c>
      <c r="H59" s="34"/>
      <c r="I59" s="34"/>
      <c r="J59" s="34"/>
      <c r="K59" s="34"/>
    </row>
    <row r="60" spans="1:11" ht="14.1" customHeight="1" x14ac:dyDescent="0.25">
      <c r="A60" s="34"/>
      <c r="B60" s="34"/>
      <c r="C60" s="49" t="s">
        <v>60</v>
      </c>
      <c r="D60" s="47">
        <v>0</v>
      </c>
      <c r="E60" s="47">
        <v>0</v>
      </c>
      <c r="F60" s="47">
        <v>0</v>
      </c>
      <c r="G60" s="47">
        <v>0</v>
      </c>
      <c r="H60" s="34"/>
      <c r="I60" s="34"/>
      <c r="J60" s="34"/>
      <c r="K60" s="34"/>
    </row>
    <row r="61" spans="1:11" ht="14.1" customHeight="1" x14ac:dyDescent="0.25">
      <c r="A61" s="34"/>
      <c r="B61" s="34"/>
      <c r="C61" s="49" t="s">
        <v>69</v>
      </c>
      <c r="D61" s="47">
        <v>0</v>
      </c>
      <c r="E61" s="47">
        <v>0</v>
      </c>
      <c r="F61" s="47">
        <v>0</v>
      </c>
      <c r="G61" s="47">
        <v>0</v>
      </c>
      <c r="H61" s="34"/>
      <c r="I61" s="34"/>
      <c r="J61" s="34"/>
      <c r="K61" s="34"/>
    </row>
    <row r="62" spans="1:11" ht="14.1" customHeight="1" x14ac:dyDescent="0.25">
      <c r="A62" s="34"/>
      <c r="B62" s="34"/>
      <c r="C62" s="49" t="s">
        <v>70</v>
      </c>
      <c r="D62" s="47">
        <v>0</v>
      </c>
      <c r="E62" s="47">
        <v>0</v>
      </c>
      <c r="F62" s="47">
        <v>0</v>
      </c>
      <c r="G62" s="47">
        <v>0</v>
      </c>
      <c r="H62" s="34"/>
      <c r="I62" s="34"/>
      <c r="J62" s="34"/>
      <c r="K62" s="34"/>
    </row>
    <row r="63" spans="1:11" ht="14.1" customHeight="1" x14ac:dyDescent="0.25">
      <c r="A63" s="34"/>
      <c r="B63" s="34"/>
      <c r="C63" s="49" t="s">
        <v>71</v>
      </c>
      <c r="D63" s="47">
        <v>0</v>
      </c>
      <c r="E63" s="47">
        <v>0</v>
      </c>
      <c r="F63" s="47">
        <v>0</v>
      </c>
      <c r="G63" s="47">
        <v>0</v>
      </c>
      <c r="H63" s="34"/>
      <c r="I63" s="34"/>
      <c r="J63" s="34"/>
      <c r="K63" s="34"/>
    </row>
    <row r="64" spans="1:11" ht="14.1" customHeight="1" x14ac:dyDescent="0.25">
      <c r="A64" s="34"/>
      <c r="B64" s="34"/>
      <c r="C64" s="49" t="s">
        <v>72</v>
      </c>
      <c r="D64" s="47">
        <v>0</v>
      </c>
      <c r="E64" s="47">
        <v>0</v>
      </c>
      <c r="F64" s="47">
        <v>0</v>
      </c>
      <c r="G64" s="47">
        <v>0</v>
      </c>
      <c r="H64" s="34"/>
      <c r="I64" s="34"/>
      <c r="J64" s="34"/>
      <c r="K64" s="34"/>
    </row>
    <row r="65" spans="1:11" ht="14.1" customHeight="1" x14ac:dyDescent="0.25">
      <c r="A65" s="34"/>
      <c r="B65" s="34"/>
      <c r="C65" s="49" t="s">
        <v>73</v>
      </c>
      <c r="D65" s="47">
        <v>0</v>
      </c>
      <c r="E65" s="47">
        <v>0</v>
      </c>
      <c r="F65" s="47">
        <v>0</v>
      </c>
      <c r="G65" s="47">
        <v>0</v>
      </c>
      <c r="H65" s="34"/>
      <c r="I65" s="34"/>
      <c r="J65" s="34"/>
      <c r="K65" s="34"/>
    </row>
    <row r="66" spans="1:11" ht="14.1" customHeight="1" x14ac:dyDescent="0.25">
      <c r="A66" s="34"/>
      <c r="B66" s="34"/>
      <c r="C66" s="49" t="s">
        <v>60</v>
      </c>
      <c r="D66" s="47">
        <v>0</v>
      </c>
      <c r="E66" s="47">
        <v>0</v>
      </c>
      <c r="F66" s="47">
        <v>0</v>
      </c>
      <c r="G66" s="47">
        <v>0</v>
      </c>
      <c r="H66" s="34"/>
      <c r="I66" s="34"/>
      <c r="J66" s="34"/>
      <c r="K66" s="34"/>
    </row>
    <row r="67" spans="1:11" ht="14.1" customHeight="1" x14ac:dyDescent="0.25">
      <c r="A67" s="34"/>
      <c r="B67" s="34"/>
      <c r="C67" s="49" t="s">
        <v>69</v>
      </c>
      <c r="D67" s="47">
        <v>0</v>
      </c>
      <c r="E67" s="47">
        <v>0</v>
      </c>
      <c r="F67" s="47">
        <v>0</v>
      </c>
      <c r="G67" s="47">
        <v>0</v>
      </c>
      <c r="H67" s="34"/>
      <c r="I67" s="34"/>
      <c r="J67" s="34"/>
      <c r="K67" s="34"/>
    </row>
    <row r="68" spans="1:11" ht="14.1" customHeight="1" x14ac:dyDescent="0.25">
      <c r="A68" s="34"/>
      <c r="B68" s="34"/>
      <c r="C68" s="49" t="s">
        <v>70</v>
      </c>
      <c r="D68" s="47">
        <v>0</v>
      </c>
      <c r="E68" s="47">
        <v>0</v>
      </c>
      <c r="F68" s="47">
        <v>0</v>
      </c>
      <c r="G68" s="47">
        <v>0</v>
      </c>
      <c r="H68" s="34"/>
      <c r="I68" s="34"/>
      <c r="J68" s="34"/>
      <c r="K68" s="34"/>
    </row>
    <row r="69" spans="1:11" ht="14.1" customHeight="1" x14ac:dyDescent="0.25">
      <c r="A69" s="34"/>
      <c r="B69" s="34"/>
      <c r="C69" s="49" t="s">
        <v>71</v>
      </c>
      <c r="D69" s="47">
        <v>0</v>
      </c>
      <c r="E69" s="47">
        <v>0</v>
      </c>
      <c r="F69" s="47">
        <v>0</v>
      </c>
      <c r="G69" s="47">
        <v>0</v>
      </c>
      <c r="H69" s="34"/>
      <c r="I69" s="34"/>
      <c r="J69" s="34"/>
      <c r="K69" s="34"/>
    </row>
    <row r="70" spans="1:11" ht="14.1" customHeight="1" x14ac:dyDescent="0.25">
      <c r="A70" s="34"/>
      <c r="B70" s="34"/>
      <c r="C70" s="49" t="s">
        <v>72</v>
      </c>
      <c r="D70" s="47">
        <v>0</v>
      </c>
      <c r="E70" s="47">
        <v>0</v>
      </c>
      <c r="F70" s="47">
        <v>0</v>
      </c>
      <c r="G70" s="47">
        <v>0</v>
      </c>
      <c r="H70" s="34"/>
      <c r="I70" s="34"/>
      <c r="J70" s="34"/>
      <c r="K70" s="34"/>
    </row>
    <row r="71" spans="1:11" ht="14.1" customHeight="1" x14ac:dyDescent="0.25">
      <c r="A71" s="34"/>
      <c r="B71" s="34"/>
      <c r="C71" s="49" t="s">
        <v>74</v>
      </c>
      <c r="D71" s="47">
        <v>0</v>
      </c>
      <c r="E71" s="47">
        <v>0</v>
      </c>
      <c r="F71" s="47">
        <v>0</v>
      </c>
      <c r="G71" s="47">
        <v>0</v>
      </c>
      <c r="H71" s="34"/>
      <c r="I71" s="34"/>
      <c r="J71" s="34"/>
      <c r="K71" s="34"/>
    </row>
    <row r="72" spans="1:11" ht="14.1" customHeight="1" x14ac:dyDescent="0.25">
      <c r="A72" s="34"/>
      <c r="B72" s="34"/>
      <c r="C72" s="49" t="s">
        <v>60</v>
      </c>
      <c r="D72" s="47">
        <v>0</v>
      </c>
      <c r="E72" s="47">
        <v>0</v>
      </c>
      <c r="F72" s="47">
        <v>0</v>
      </c>
      <c r="G72" s="47">
        <v>0</v>
      </c>
      <c r="H72" s="34"/>
      <c r="I72" s="34"/>
      <c r="J72" s="34"/>
      <c r="K72" s="34"/>
    </row>
    <row r="73" spans="1:11" ht="14.1" customHeight="1" x14ac:dyDescent="0.25">
      <c r="A73" s="34"/>
      <c r="B73" s="34"/>
      <c r="C73" s="49" t="s">
        <v>69</v>
      </c>
      <c r="D73" s="47">
        <v>0</v>
      </c>
      <c r="E73" s="47">
        <v>0</v>
      </c>
      <c r="F73" s="47">
        <v>0</v>
      </c>
      <c r="G73" s="47">
        <v>0</v>
      </c>
      <c r="H73" s="34"/>
      <c r="I73" s="34"/>
      <c r="J73" s="34"/>
      <c r="K73" s="34"/>
    </row>
    <row r="74" spans="1:11" ht="14.1" customHeight="1" x14ac:dyDescent="0.25">
      <c r="A74" s="34"/>
      <c r="B74" s="34"/>
      <c r="C74" s="49" t="s">
        <v>70</v>
      </c>
      <c r="D74" s="47">
        <v>0</v>
      </c>
      <c r="E74" s="47">
        <v>0</v>
      </c>
      <c r="F74" s="47">
        <v>0</v>
      </c>
      <c r="G74" s="47">
        <v>0</v>
      </c>
      <c r="H74" s="34"/>
      <c r="I74" s="34"/>
      <c r="J74" s="34"/>
      <c r="K74" s="34"/>
    </row>
    <row r="75" spans="1:11" ht="14.1" customHeight="1" x14ac:dyDescent="0.25">
      <c r="A75" s="34"/>
      <c r="B75" s="34"/>
      <c r="C75" s="49" t="s">
        <v>71</v>
      </c>
      <c r="D75" s="47">
        <v>0</v>
      </c>
      <c r="E75" s="47">
        <v>0</v>
      </c>
      <c r="F75" s="47">
        <v>0</v>
      </c>
      <c r="G75" s="47">
        <v>0</v>
      </c>
      <c r="H75" s="34"/>
      <c r="I75" s="34"/>
      <c r="J75" s="34"/>
      <c r="K75" s="34"/>
    </row>
    <row r="76" spans="1:11" ht="14.1" customHeight="1" x14ac:dyDescent="0.25">
      <c r="A76" s="34"/>
      <c r="B76" s="34"/>
      <c r="C76" s="49" t="s">
        <v>72</v>
      </c>
      <c r="D76" s="47">
        <v>0</v>
      </c>
      <c r="E76" s="47">
        <v>0</v>
      </c>
      <c r="F76" s="47">
        <v>0</v>
      </c>
      <c r="G76" s="47">
        <v>0</v>
      </c>
      <c r="H76" s="34"/>
      <c r="I76" s="34"/>
      <c r="J76" s="34"/>
      <c r="K76" s="34"/>
    </row>
    <row r="77" spans="1:11" ht="14.1" customHeight="1" x14ac:dyDescent="0.25">
      <c r="A77" s="34"/>
      <c r="B77" s="34"/>
      <c r="C77" s="49" t="s">
        <v>75</v>
      </c>
      <c r="D77" s="47">
        <v>0</v>
      </c>
      <c r="E77" s="47">
        <v>0</v>
      </c>
      <c r="F77" s="47">
        <v>0</v>
      </c>
      <c r="G77" s="47">
        <v>0</v>
      </c>
      <c r="H77" s="34"/>
      <c r="I77" s="34"/>
      <c r="J77" s="34"/>
      <c r="K77" s="34"/>
    </row>
    <row r="78" spans="1:11" ht="14.1" customHeight="1" x14ac:dyDescent="0.25">
      <c r="A78" s="34"/>
      <c r="B78" s="34"/>
      <c r="C78" s="49" t="s">
        <v>76</v>
      </c>
      <c r="D78" s="47">
        <v>0</v>
      </c>
      <c r="E78" s="47">
        <v>0</v>
      </c>
      <c r="F78" s="47">
        <v>0</v>
      </c>
      <c r="G78" s="47">
        <v>0</v>
      </c>
      <c r="H78" s="34"/>
      <c r="I78" s="34"/>
      <c r="J78" s="34"/>
      <c r="K78" s="34"/>
    </row>
    <row r="79" spans="1:11" ht="14.1" customHeight="1" x14ac:dyDescent="0.25">
      <c r="A79" s="34"/>
      <c r="B79" s="34"/>
      <c r="C79" s="48" t="s">
        <v>77</v>
      </c>
      <c r="D79" s="47">
        <v>0</v>
      </c>
      <c r="E79" s="47">
        <v>4807960000</v>
      </c>
      <c r="F79" s="47">
        <v>4807960000</v>
      </c>
      <c r="G79" s="47">
        <v>4849560000</v>
      </c>
      <c r="H79" s="34"/>
      <c r="I79" s="34"/>
      <c r="J79" s="34"/>
      <c r="K79" s="34"/>
    </row>
    <row r="80" spans="1:11" ht="14.1" customHeight="1" x14ac:dyDescent="0.25">
      <c r="A80" s="34"/>
      <c r="B80" s="34"/>
      <c r="C80" s="1309" t="s">
        <v>78</v>
      </c>
      <c r="D80" s="1310"/>
      <c r="E80" s="1310"/>
      <c r="F80" s="1310"/>
      <c r="G80" s="1310"/>
      <c r="H80" s="34"/>
      <c r="I80" s="34"/>
      <c r="J80" s="34"/>
      <c r="K80" s="34"/>
    </row>
    <row r="81" spans="1:11" ht="14.1" customHeight="1" x14ac:dyDescent="0.25">
      <c r="A81" s="34"/>
      <c r="B81" s="34"/>
      <c r="C81" s="56" t="s">
        <v>362</v>
      </c>
      <c r="D81" s="1309" t="s">
        <v>361</v>
      </c>
      <c r="E81" s="1310"/>
      <c r="F81" s="1310"/>
      <c r="G81" s="1310"/>
      <c r="H81" s="34"/>
      <c r="I81" s="34"/>
      <c r="J81" s="34"/>
      <c r="K81" s="34"/>
    </row>
    <row r="82" spans="1:11" ht="14.1" customHeight="1" x14ac:dyDescent="0.25">
      <c r="A82" s="34"/>
      <c r="B82" s="34"/>
      <c r="C82" s="55" t="s">
        <v>33</v>
      </c>
      <c r="D82" s="1325" t="s">
        <v>360</v>
      </c>
      <c r="E82" s="1326"/>
      <c r="F82" s="1326"/>
      <c r="G82" s="1326"/>
      <c r="H82" s="34"/>
      <c r="I82" s="34"/>
      <c r="J82" s="34"/>
      <c r="K82" s="34"/>
    </row>
    <row r="83" spans="1:11" ht="14.1" customHeight="1" x14ac:dyDescent="0.25">
      <c r="A83" s="34"/>
      <c r="B83" s="34"/>
      <c r="C83" s="32" t="s">
        <v>35</v>
      </c>
      <c r="D83" s="1327" t="s">
        <v>359</v>
      </c>
      <c r="E83" s="1328"/>
      <c r="F83" s="1328"/>
      <c r="G83" s="1328"/>
      <c r="H83" s="34"/>
      <c r="I83" s="34"/>
      <c r="J83" s="34"/>
      <c r="K83" s="34"/>
    </row>
    <row r="84" spans="1:11" ht="14.1" customHeight="1" x14ac:dyDescent="0.25">
      <c r="A84" s="34"/>
      <c r="B84" s="34"/>
      <c r="C84" s="32" t="s">
        <v>37</v>
      </c>
      <c r="D84" s="1327" t="s">
        <v>334</v>
      </c>
      <c r="E84" s="1328"/>
      <c r="F84" s="1328"/>
      <c r="G84" s="1328"/>
      <c r="H84" s="34"/>
      <c r="I84" s="34"/>
      <c r="J84" s="34"/>
      <c r="K84" s="34"/>
    </row>
    <row r="85" spans="1:11" ht="15" customHeight="1" x14ac:dyDescent="0.25">
      <c r="A85" s="34"/>
      <c r="B85" s="34"/>
      <c r="C85" s="53"/>
      <c r="D85" s="52">
        <v>2025</v>
      </c>
      <c r="E85" s="52">
        <v>2026</v>
      </c>
      <c r="F85" s="52">
        <v>2027</v>
      </c>
      <c r="G85" s="52">
        <v>2028</v>
      </c>
      <c r="H85" s="34"/>
      <c r="I85" s="34"/>
      <c r="J85" s="34"/>
      <c r="K85" s="34"/>
    </row>
    <row r="86" spans="1:11" ht="15" customHeight="1" x14ac:dyDescent="0.25">
      <c r="A86" s="34"/>
      <c r="B86" s="34"/>
      <c r="C86" s="51"/>
      <c r="D86" s="50" t="s">
        <v>17</v>
      </c>
      <c r="E86" s="50" t="s">
        <v>18</v>
      </c>
      <c r="F86" s="50" t="s">
        <v>18</v>
      </c>
      <c r="G86" s="50" t="s">
        <v>18</v>
      </c>
      <c r="H86" s="34"/>
      <c r="I86" s="34"/>
      <c r="J86" s="34"/>
      <c r="K86" s="34"/>
    </row>
    <row r="87" spans="1:11" ht="14.1" customHeight="1" x14ac:dyDescent="0.25">
      <c r="A87" s="34"/>
      <c r="B87" s="34"/>
      <c r="C87" s="41" t="s">
        <v>39</v>
      </c>
      <c r="D87" s="54" t="s">
        <v>40</v>
      </c>
      <c r="E87" s="54" t="s">
        <v>46</v>
      </c>
      <c r="F87" s="54" t="s">
        <v>133</v>
      </c>
      <c r="G87" s="54" t="s">
        <v>358</v>
      </c>
      <c r="H87" s="34"/>
      <c r="I87" s="34"/>
      <c r="J87" s="34"/>
      <c r="K87" s="34"/>
    </row>
    <row r="88" spans="1:11" ht="14.1" customHeight="1" x14ac:dyDescent="0.25">
      <c r="A88" s="34"/>
      <c r="B88" s="34"/>
      <c r="C88" s="41" t="s">
        <v>41</v>
      </c>
      <c r="D88" s="54" t="s">
        <v>357</v>
      </c>
      <c r="E88" s="54" t="s">
        <v>46</v>
      </c>
      <c r="F88" s="54" t="s">
        <v>169</v>
      </c>
      <c r="G88" s="54" t="s">
        <v>356</v>
      </c>
      <c r="H88" s="34"/>
      <c r="I88" s="34"/>
      <c r="J88" s="34"/>
      <c r="K88" s="34"/>
    </row>
    <row r="89" spans="1:11" ht="14.1" customHeight="1" x14ac:dyDescent="0.25">
      <c r="A89" s="34"/>
      <c r="B89" s="34"/>
      <c r="C89" s="41" t="s">
        <v>45</v>
      </c>
      <c r="D89" s="54" t="s">
        <v>46</v>
      </c>
      <c r="E89" s="54" t="s">
        <v>46</v>
      </c>
      <c r="F89" s="54" t="s">
        <v>355</v>
      </c>
      <c r="G89" s="54" t="s">
        <v>354</v>
      </c>
      <c r="H89" s="34"/>
      <c r="I89" s="34"/>
      <c r="J89" s="34"/>
      <c r="K89" s="34"/>
    </row>
    <row r="90" spans="1:11" ht="14.1" customHeight="1" x14ac:dyDescent="0.25">
      <c r="A90" s="34"/>
      <c r="B90" s="34"/>
      <c r="C90" s="41" t="s">
        <v>50</v>
      </c>
      <c r="D90" s="54" t="s">
        <v>40</v>
      </c>
      <c r="E90" s="54" t="s">
        <v>40</v>
      </c>
      <c r="F90" s="54" t="s">
        <v>40</v>
      </c>
      <c r="G90" s="54" t="s">
        <v>353</v>
      </c>
      <c r="H90" s="34"/>
      <c r="I90" s="34"/>
      <c r="J90" s="34"/>
      <c r="K90" s="34"/>
    </row>
    <row r="91" spans="1:11" ht="14.1" customHeight="1" x14ac:dyDescent="0.25">
      <c r="A91" s="34"/>
      <c r="B91" s="34"/>
      <c r="C91" s="41" t="s">
        <v>52</v>
      </c>
      <c r="D91" s="54" t="s">
        <v>40</v>
      </c>
      <c r="E91" s="54" t="s">
        <v>137</v>
      </c>
      <c r="F91" s="54" t="s">
        <v>40</v>
      </c>
      <c r="G91" s="54" t="s">
        <v>352</v>
      </c>
      <c r="H91" s="34"/>
      <c r="I91" s="34"/>
      <c r="J91" s="34"/>
      <c r="K91" s="34"/>
    </row>
    <row r="92" spans="1:11" ht="14.1" customHeight="1" x14ac:dyDescent="0.25">
      <c r="A92" s="34"/>
      <c r="B92" s="34"/>
      <c r="C92" s="41" t="s">
        <v>55</v>
      </c>
      <c r="D92" s="54" t="s">
        <v>40</v>
      </c>
      <c r="E92" s="54" t="s">
        <v>40</v>
      </c>
      <c r="F92" s="54" t="s">
        <v>40</v>
      </c>
      <c r="G92" s="54" t="s">
        <v>351</v>
      </c>
      <c r="H92" s="34"/>
      <c r="I92" s="34"/>
      <c r="J92" s="34"/>
      <c r="K92" s="34"/>
    </row>
    <row r="93" spans="1:11" ht="14.1" customHeight="1" x14ac:dyDescent="0.25">
      <c r="A93" s="34"/>
      <c r="B93" s="34"/>
      <c r="C93" s="1329" t="s">
        <v>58</v>
      </c>
      <c r="D93" s="1330"/>
      <c r="E93" s="1330"/>
      <c r="F93" s="1330"/>
      <c r="G93" s="1330"/>
      <c r="H93" s="34"/>
      <c r="I93" s="34"/>
      <c r="J93" s="34"/>
      <c r="K93" s="34"/>
    </row>
    <row r="94" spans="1:11" ht="14.1" customHeight="1" x14ac:dyDescent="0.25">
      <c r="A94" s="34"/>
      <c r="B94" s="34"/>
      <c r="C94" s="53"/>
      <c r="D94" s="52">
        <v>2025</v>
      </c>
      <c r="E94" s="52">
        <v>2026</v>
      </c>
      <c r="F94" s="52">
        <v>2027</v>
      </c>
      <c r="G94" s="52">
        <v>2028</v>
      </c>
      <c r="H94" s="34"/>
      <c r="I94" s="34"/>
      <c r="J94" s="34"/>
      <c r="K94" s="34"/>
    </row>
    <row r="95" spans="1:11" ht="14.1" customHeight="1" x14ac:dyDescent="0.25">
      <c r="A95" s="34"/>
      <c r="B95" s="34"/>
      <c r="C95" s="51"/>
      <c r="D95" s="50" t="s">
        <v>17</v>
      </c>
      <c r="E95" s="50" t="s">
        <v>18</v>
      </c>
      <c r="F95" s="50" t="s">
        <v>18</v>
      </c>
      <c r="G95" s="50" t="s">
        <v>18</v>
      </c>
      <c r="H95" s="34"/>
      <c r="I95" s="34"/>
      <c r="J95" s="34"/>
      <c r="K95" s="34"/>
    </row>
    <row r="96" spans="1:11" ht="14.1" customHeight="1" x14ac:dyDescent="0.25">
      <c r="A96" s="34"/>
      <c r="B96" s="34"/>
      <c r="C96" s="49" t="s">
        <v>59</v>
      </c>
      <c r="D96" s="47">
        <v>0</v>
      </c>
      <c r="E96" s="47">
        <v>0</v>
      </c>
      <c r="F96" s="47">
        <v>0</v>
      </c>
      <c r="G96" s="47">
        <v>0</v>
      </c>
      <c r="H96" s="34"/>
      <c r="I96" s="34"/>
      <c r="J96" s="34"/>
      <c r="K96" s="34"/>
    </row>
    <row r="97" spans="1:11" ht="14.1" customHeight="1" x14ac:dyDescent="0.25">
      <c r="A97" s="34"/>
      <c r="B97" s="34"/>
      <c r="C97" s="49" t="s">
        <v>60</v>
      </c>
      <c r="D97" s="47">
        <v>0</v>
      </c>
      <c r="E97" s="47">
        <v>0</v>
      </c>
      <c r="F97" s="47">
        <v>0</v>
      </c>
      <c r="G97" s="47">
        <v>0</v>
      </c>
      <c r="H97" s="34"/>
      <c r="I97" s="34"/>
      <c r="J97" s="34"/>
      <c r="K97" s="34"/>
    </row>
    <row r="98" spans="1:11" ht="14.1" customHeight="1" x14ac:dyDescent="0.25">
      <c r="A98" s="34"/>
      <c r="B98" s="34"/>
      <c r="C98" s="49" t="s">
        <v>61</v>
      </c>
      <c r="D98" s="47">
        <v>0</v>
      </c>
      <c r="E98" s="47">
        <v>0</v>
      </c>
      <c r="F98" s="47">
        <v>0</v>
      </c>
      <c r="G98" s="47">
        <v>0</v>
      </c>
      <c r="H98" s="34"/>
      <c r="I98" s="34"/>
      <c r="J98" s="34"/>
      <c r="K98" s="34"/>
    </row>
    <row r="99" spans="1:11" ht="14.1" customHeight="1" x14ac:dyDescent="0.25">
      <c r="A99" s="34"/>
      <c r="B99" s="34"/>
      <c r="C99" s="49" t="s">
        <v>62</v>
      </c>
      <c r="D99" s="47">
        <v>0</v>
      </c>
      <c r="E99" s="47">
        <v>0</v>
      </c>
      <c r="F99" s="47">
        <v>0</v>
      </c>
      <c r="G99" s="47">
        <v>0</v>
      </c>
      <c r="H99" s="34"/>
      <c r="I99" s="34"/>
      <c r="J99" s="34"/>
      <c r="K99" s="34"/>
    </row>
    <row r="100" spans="1:11" ht="14.1" customHeight="1" x14ac:dyDescent="0.25">
      <c r="A100" s="34"/>
      <c r="B100" s="34"/>
      <c r="C100" s="49" t="s">
        <v>60</v>
      </c>
      <c r="D100" s="47">
        <v>0</v>
      </c>
      <c r="E100" s="47">
        <v>0</v>
      </c>
      <c r="F100" s="47">
        <v>0</v>
      </c>
      <c r="G100" s="47">
        <v>0</v>
      </c>
      <c r="H100" s="34"/>
      <c r="I100" s="34"/>
      <c r="J100" s="34"/>
      <c r="K100" s="34"/>
    </row>
    <row r="101" spans="1:11" ht="14.1" customHeight="1" x14ac:dyDescent="0.25">
      <c r="A101" s="34"/>
      <c r="B101" s="34"/>
      <c r="C101" s="49" t="s">
        <v>61</v>
      </c>
      <c r="D101" s="47">
        <v>0</v>
      </c>
      <c r="E101" s="47">
        <v>0</v>
      </c>
      <c r="F101" s="47">
        <v>0</v>
      </c>
      <c r="G101" s="47">
        <v>0</v>
      </c>
      <c r="H101" s="34"/>
      <c r="I101" s="34"/>
      <c r="J101" s="34"/>
      <c r="K101" s="34"/>
    </row>
    <row r="102" spans="1:11" ht="14.1" customHeight="1" x14ac:dyDescent="0.25">
      <c r="A102" s="34"/>
      <c r="B102" s="34"/>
      <c r="C102" s="49" t="s">
        <v>63</v>
      </c>
      <c r="D102" s="47">
        <v>0</v>
      </c>
      <c r="E102" s="47">
        <v>0</v>
      </c>
      <c r="F102" s="47">
        <v>0</v>
      </c>
      <c r="G102" s="47">
        <v>0</v>
      </c>
      <c r="H102" s="34"/>
      <c r="I102" s="34"/>
      <c r="J102" s="34"/>
      <c r="K102" s="34"/>
    </row>
    <row r="103" spans="1:11" ht="14.1" customHeight="1" x14ac:dyDescent="0.25">
      <c r="A103" s="34"/>
      <c r="B103" s="34"/>
      <c r="C103" s="49" t="s">
        <v>60</v>
      </c>
      <c r="D103" s="47">
        <v>0</v>
      </c>
      <c r="E103" s="47">
        <v>0</v>
      </c>
      <c r="F103" s="47">
        <v>0</v>
      </c>
      <c r="G103" s="47">
        <v>0</v>
      </c>
      <c r="H103" s="34"/>
      <c r="I103" s="34"/>
      <c r="J103" s="34"/>
      <c r="K103" s="34"/>
    </row>
    <row r="104" spans="1:11" ht="14.1" customHeight="1" x14ac:dyDescent="0.25">
      <c r="A104" s="34"/>
      <c r="B104" s="34"/>
      <c r="C104" s="49" t="s">
        <v>61</v>
      </c>
      <c r="D104" s="47">
        <v>0</v>
      </c>
      <c r="E104" s="47">
        <v>0</v>
      </c>
      <c r="F104" s="47">
        <v>0</v>
      </c>
      <c r="G104" s="47">
        <v>0</v>
      </c>
      <c r="H104" s="34"/>
      <c r="I104" s="34"/>
      <c r="J104" s="34"/>
      <c r="K104" s="34"/>
    </row>
    <row r="105" spans="1:11" ht="14.1" customHeight="1" x14ac:dyDescent="0.25">
      <c r="A105" s="34"/>
      <c r="B105" s="34"/>
      <c r="C105" s="49" t="s">
        <v>64</v>
      </c>
      <c r="D105" s="47">
        <v>0</v>
      </c>
      <c r="E105" s="47">
        <v>0</v>
      </c>
      <c r="F105" s="47">
        <v>0</v>
      </c>
      <c r="G105" s="47">
        <v>0</v>
      </c>
      <c r="H105" s="34"/>
      <c r="I105" s="34"/>
      <c r="J105" s="34"/>
      <c r="K105" s="34"/>
    </row>
    <row r="106" spans="1:11" ht="14.1" customHeight="1" x14ac:dyDescent="0.25">
      <c r="A106" s="34"/>
      <c r="B106" s="34"/>
      <c r="C106" s="49" t="s">
        <v>60</v>
      </c>
      <c r="D106" s="47">
        <v>0</v>
      </c>
      <c r="E106" s="47">
        <v>0</v>
      </c>
      <c r="F106" s="47">
        <v>0</v>
      </c>
      <c r="G106" s="47">
        <v>0</v>
      </c>
      <c r="H106" s="34"/>
      <c r="I106" s="34"/>
      <c r="J106" s="34"/>
      <c r="K106" s="34"/>
    </row>
    <row r="107" spans="1:11" ht="14.1" customHeight="1" x14ac:dyDescent="0.25">
      <c r="A107" s="34"/>
      <c r="B107" s="34"/>
      <c r="C107" s="49" t="s">
        <v>61</v>
      </c>
      <c r="D107" s="47">
        <v>0</v>
      </c>
      <c r="E107" s="47">
        <v>0</v>
      </c>
      <c r="F107" s="47">
        <v>0</v>
      </c>
      <c r="G107" s="47">
        <v>0</v>
      </c>
      <c r="H107" s="34"/>
      <c r="I107" s="34"/>
      <c r="J107" s="34"/>
      <c r="K107" s="34"/>
    </row>
    <row r="108" spans="1:11" ht="14.1" customHeight="1" x14ac:dyDescent="0.25">
      <c r="A108" s="34"/>
      <c r="B108" s="34"/>
      <c r="C108" s="49" t="s">
        <v>65</v>
      </c>
      <c r="D108" s="47">
        <v>0</v>
      </c>
      <c r="E108" s="47">
        <v>0</v>
      </c>
      <c r="F108" s="47">
        <v>0</v>
      </c>
      <c r="G108" s="47">
        <v>0</v>
      </c>
      <c r="H108" s="34"/>
      <c r="I108" s="34"/>
      <c r="J108" s="34"/>
      <c r="K108" s="34"/>
    </row>
    <row r="109" spans="1:11" ht="14.1" customHeight="1" x14ac:dyDescent="0.25">
      <c r="A109" s="34"/>
      <c r="B109" s="34"/>
      <c r="C109" s="49" t="s">
        <v>60</v>
      </c>
      <c r="D109" s="47">
        <v>0</v>
      </c>
      <c r="E109" s="47">
        <v>0</v>
      </c>
      <c r="F109" s="47">
        <v>0</v>
      </c>
      <c r="G109" s="47">
        <v>0</v>
      </c>
      <c r="H109" s="34"/>
      <c r="I109" s="34"/>
      <c r="J109" s="34"/>
      <c r="K109" s="34"/>
    </row>
    <row r="110" spans="1:11" ht="14.1" customHeight="1" x14ac:dyDescent="0.25">
      <c r="A110" s="34"/>
      <c r="B110" s="34"/>
      <c r="C110" s="49" t="s">
        <v>61</v>
      </c>
      <c r="D110" s="47">
        <v>0</v>
      </c>
      <c r="E110" s="47">
        <v>0</v>
      </c>
      <c r="F110" s="47">
        <v>0</v>
      </c>
      <c r="G110" s="47">
        <v>0</v>
      </c>
      <c r="H110" s="34"/>
      <c r="I110" s="34"/>
      <c r="J110" s="34"/>
      <c r="K110" s="34"/>
    </row>
    <row r="111" spans="1:11" ht="14.1" customHeight="1" x14ac:dyDescent="0.25">
      <c r="A111" s="34"/>
      <c r="B111" s="34"/>
      <c r="C111" s="49" t="s">
        <v>66</v>
      </c>
      <c r="D111" s="47">
        <v>0</v>
      </c>
      <c r="E111" s="47">
        <v>0</v>
      </c>
      <c r="F111" s="47">
        <v>0</v>
      </c>
      <c r="G111" s="47">
        <v>0</v>
      </c>
      <c r="H111" s="34"/>
      <c r="I111" s="34"/>
      <c r="J111" s="34"/>
      <c r="K111" s="34"/>
    </row>
    <row r="112" spans="1:11" ht="14.1" customHeight="1" x14ac:dyDescent="0.25">
      <c r="A112" s="34"/>
      <c r="B112" s="34"/>
      <c r="C112" s="49" t="s">
        <v>60</v>
      </c>
      <c r="D112" s="47">
        <v>0</v>
      </c>
      <c r="E112" s="47">
        <v>0</v>
      </c>
      <c r="F112" s="47">
        <v>0</v>
      </c>
      <c r="G112" s="47">
        <v>0</v>
      </c>
      <c r="H112" s="34"/>
      <c r="I112" s="34"/>
      <c r="J112" s="34"/>
      <c r="K112" s="34"/>
    </row>
    <row r="113" spans="1:11" ht="14.1" customHeight="1" x14ac:dyDescent="0.25">
      <c r="A113" s="34"/>
      <c r="B113" s="34"/>
      <c r="C113" s="49" t="s">
        <v>61</v>
      </c>
      <c r="D113" s="47">
        <v>0</v>
      </c>
      <c r="E113" s="47">
        <v>0</v>
      </c>
      <c r="F113" s="47">
        <v>0</v>
      </c>
      <c r="G113" s="47">
        <v>0</v>
      </c>
      <c r="H113" s="34"/>
      <c r="I113" s="34"/>
      <c r="J113" s="34"/>
      <c r="K113" s="34"/>
    </row>
    <row r="114" spans="1:11" ht="14.1" customHeight="1" x14ac:dyDescent="0.25">
      <c r="A114" s="34"/>
      <c r="B114" s="34"/>
      <c r="C114" s="49" t="s">
        <v>67</v>
      </c>
      <c r="D114" s="47">
        <v>0</v>
      </c>
      <c r="E114" s="47">
        <v>0</v>
      </c>
      <c r="F114" s="47">
        <v>0</v>
      </c>
      <c r="G114" s="47">
        <v>0</v>
      </c>
      <c r="H114" s="34"/>
      <c r="I114" s="34"/>
      <c r="J114" s="34"/>
      <c r="K114" s="34"/>
    </row>
    <row r="115" spans="1:11" ht="14.1" customHeight="1" x14ac:dyDescent="0.25">
      <c r="A115" s="34"/>
      <c r="B115" s="34"/>
      <c r="C115" s="49" t="s">
        <v>60</v>
      </c>
      <c r="D115" s="47">
        <v>0</v>
      </c>
      <c r="E115" s="47">
        <v>0</v>
      </c>
      <c r="F115" s="47">
        <v>0</v>
      </c>
      <c r="G115" s="47">
        <v>0</v>
      </c>
      <c r="H115" s="34"/>
      <c r="I115" s="34"/>
      <c r="J115" s="34"/>
      <c r="K115" s="34"/>
    </row>
    <row r="116" spans="1:11" ht="14.1" customHeight="1" x14ac:dyDescent="0.25">
      <c r="A116" s="34"/>
      <c r="B116" s="34"/>
      <c r="C116" s="49" t="s">
        <v>61</v>
      </c>
      <c r="D116" s="47">
        <v>0</v>
      </c>
      <c r="E116" s="47">
        <v>0</v>
      </c>
      <c r="F116" s="47">
        <v>0</v>
      </c>
      <c r="G116" s="47">
        <v>0</v>
      </c>
      <c r="H116" s="34"/>
      <c r="I116" s="34"/>
      <c r="J116" s="34"/>
      <c r="K116" s="34"/>
    </row>
    <row r="117" spans="1:11" ht="14.1" customHeight="1" x14ac:dyDescent="0.25">
      <c r="A117" s="34"/>
      <c r="B117" s="34"/>
      <c r="C117" s="49" t="s">
        <v>68</v>
      </c>
      <c r="D117" s="47">
        <v>0</v>
      </c>
      <c r="E117" s="47">
        <v>0</v>
      </c>
      <c r="F117" s="47">
        <v>0</v>
      </c>
      <c r="G117" s="47">
        <v>0</v>
      </c>
      <c r="H117" s="34"/>
      <c r="I117" s="34"/>
      <c r="J117" s="34"/>
      <c r="K117" s="34"/>
    </row>
    <row r="118" spans="1:11" ht="14.1" customHeight="1" x14ac:dyDescent="0.25">
      <c r="A118" s="34"/>
      <c r="B118" s="34"/>
      <c r="C118" s="49" t="s">
        <v>60</v>
      </c>
      <c r="D118" s="47">
        <v>0</v>
      </c>
      <c r="E118" s="47">
        <v>0</v>
      </c>
      <c r="F118" s="47">
        <v>0</v>
      </c>
      <c r="G118" s="47">
        <v>0</v>
      </c>
      <c r="H118" s="34"/>
      <c r="I118" s="34"/>
      <c r="J118" s="34"/>
      <c r="K118" s="34"/>
    </row>
    <row r="119" spans="1:11" ht="14.1" customHeight="1" x14ac:dyDescent="0.25">
      <c r="A119" s="34"/>
      <c r="B119" s="34"/>
      <c r="C119" s="49" t="s">
        <v>69</v>
      </c>
      <c r="D119" s="47">
        <v>0</v>
      </c>
      <c r="E119" s="47">
        <v>0</v>
      </c>
      <c r="F119" s="47">
        <v>0</v>
      </c>
      <c r="G119" s="47">
        <v>0</v>
      </c>
      <c r="H119" s="34"/>
      <c r="I119" s="34"/>
      <c r="J119" s="34"/>
      <c r="K119" s="34"/>
    </row>
    <row r="120" spans="1:11" ht="14.1" customHeight="1" x14ac:dyDescent="0.25">
      <c r="A120" s="34"/>
      <c r="B120" s="34"/>
      <c r="C120" s="49" t="s">
        <v>70</v>
      </c>
      <c r="D120" s="47">
        <v>0</v>
      </c>
      <c r="E120" s="47">
        <v>0</v>
      </c>
      <c r="F120" s="47">
        <v>0</v>
      </c>
      <c r="G120" s="47">
        <v>0</v>
      </c>
      <c r="H120" s="34"/>
      <c r="I120" s="34"/>
      <c r="J120" s="34"/>
      <c r="K120" s="34"/>
    </row>
    <row r="121" spans="1:11" ht="14.1" customHeight="1" x14ac:dyDescent="0.25">
      <c r="A121" s="34"/>
      <c r="B121" s="34"/>
      <c r="C121" s="49" t="s">
        <v>71</v>
      </c>
      <c r="D121" s="47">
        <v>0</v>
      </c>
      <c r="E121" s="47">
        <v>0</v>
      </c>
      <c r="F121" s="47">
        <v>0</v>
      </c>
      <c r="G121" s="47">
        <v>0</v>
      </c>
      <c r="H121" s="34"/>
      <c r="I121" s="34"/>
      <c r="J121" s="34"/>
      <c r="K121" s="34"/>
    </row>
    <row r="122" spans="1:11" ht="14.1" customHeight="1" x14ac:dyDescent="0.25">
      <c r="A122" s="34"/>
      <c r="B122" s="34"/>
      <c r="C122" s="49" t="s">
        <v>72</v>
      </c>
      <c r="D122" s="47">
        <v>0</v>
      </c>
      <c r="E122" s="47">
        <v>0</v>
      </c>
      <c r="F122" s="47">
        <v>0</v>
      </c>
      <c r="G122" s="47">
        <v>0</v>
      </c>
      <c r="H122" s="34"/>
      <c r="I122" s="34"/>
      <c r="J122" s="34"/>
      <c r="K122" s="34"/>
    </row>
    <row r="123" spans="1:11" ht="14.1" customHeight="1" x14ac:dyDescent="0.25">
      <c r="A123" s="34"/>
      <c r="B123" s="34"/>
      <c r="C123" s="49" t="s">
        <v>73</v>
      </c>
      <c r="D123" s="47">
        <v>0</v>
      </c>
      <c r="E123" s="47">
        <v>0</v>
      </c>
      <c r="F123" s="47">
        <v>5500000</v>
      </c>
      <c r="G123" s="47">
        <v>227600000</v>
      </c>
      <c r="H123" s="34"/>
      <c r="I123" s="34"/>
      <c r="J123" s="34"/>
      <c r="K123" s="34"/>
    </row>
    <row r="124" spans="1:11" ht="14.1" customHeight="1" x14ac:dyDescent="0.25">
      <c r="A124" s="34"/>
      <c r="B124" s="34"/>
      <c r="C124" s="49" t="s">
        <v>60</v>
      </c>
      <c r="D124" s="47">
        <v>0</v>
      </c>
      <c r="E124" s="47">
        <v>0</v>
      </c>
      <c r="F124" s="47">
        <v>5500000</v>
      </c>
      <c r="G124" s="47">
        <v>227600000</v>
      </c>
      <c r="H124" s="34"/>
      <c r="I124" s="34"/>
      <c r="J124" s="34"/>
      <c r="K124" s="34"/>
    </row>
    <row r="125" spans="1:11" ht="14.1" customHeight="1" x14ac:dyDescent="0.25">
      <c r="A125" s="34"/>
      <c r="B125" s="34"/>
      <c r="C125" s="49" t="s">
        <v>69</v>
      </c>
      <c r="D125" s="47">
        <v>0</v>
      </c>
      <c r="E125" s="47">
        <v>0</v>
      </c>
      <c r="F125" s="47">
        <v>0</v>
      </c>
      <c r="G125" s="47">
        <v>0</v>
      </c>
      <c r="H125" s="34"/>
      <c r="I125" s="34"/>
      <c r="J125" s="34"/>
      <c r="K125" s="34"/>
    </row>
    <row r="126" spans="1:11" ht="14.1" customHeight="1" x14ac:dyDescent="0.25">
      <c r="A126" s="34"/>
      <c r="B126" s="34"/>
      <c r="C126" s="49" t="s">
        <v>70</v>
      </c>
      <c r="D126" s="47">
        <v>0</v>
      </c>
      <c r="E126" s="47">
        <v>0</v>
      </c>
      <c r="F126" s="47">
        <v>0</v>
      </c>
      <c r="G126" s="47">
        <v>0</v>
      </c>
      <c r="H126" s="34"/>
      <c r="I126" s="34"/>
      <c r="J126" s="34"/>
      <c r="K126" s="34"/>
    </row>
    <row r="127" spans="1:11" ht="14.1" customHeight="1" x14ac:dyDescent="0.25">
      <c r="A127" s="34"/>
      <c r="B127" s="34"/>
      <c r="C127" s="49" t="s">
        <v>71</v>
      </c>
      <c r="D127" s="47">
        <v>0</v>
      </c>
      <c r="E127" s="47">
        <v>0</v>
      </c>
      <c r="F127" s="47">
        <v>0</v>
      </c>
      <c r="G127" s="47">
        <v>0</v>
      </c>
      <c r="H127" s="34"/>
      <c r="I127" s="34"/>
      <c r="J127" s="34"/>
      <c r="K127" s="34"/>
    </row>
    <row r="128" spans="1:11" ht="14.1" customHeight="1" x14ac:dyDescent="0.25">
      <c r="A128" s="34"/>
      <c r="B128" s="34"/>
      <c r="C128" s="49" t="s">
        <v>72</v>
      </c>
      <c r="D128" s="47">
        <v>0</v>
      </c>
      <c r="E128" s="47">
        <v>0</v>
      </c>
      <c r="F128" s="47">
        <v>0</v>
      </c>
      <c r="G128" s="47">
        <v>0</v>
      </c>
      <c r="H128" s="34"/>
      <c r="I128" s="34"/>
      <c r="J128" s="34"/>
      <c r="K128" s="34"/>
    </row>
    <row r="129" spans="1:11" ht="14.1" customHeight="1" x14ac:dyDescent="0.25">
      <c r="A129" s="34"/>
      <c r="B129" s="34"/>
      <c r="C129" s="49" t="s">
        <v>74</v>
      </c>
      <c r="D129" s="47">
        <v>0</v>
      </c>
      <c r="E129" s="47">
        <v>0</v>
      </c>
      <c r="F129" s="47">
        <v>0</v>
      </c>
      <c r="G129" s="47">
        <v>0</v>
      </c>
      <c r="H129" s="34"/>
      <c r="I129" s="34"/>
      <c r="J129" s="34"/>
      <c r="K129" s="34"/>
    </row>
    <row r="130" spans="1:11" ht="14.1" customHeight="1" x14ac:dyDescent="0.25">
      <c r="A130" s="34"/>
      <c r="B130" s="34"/>
      <c r="C130" s="49" t="s">
        <v>60</v>
      </c>
      <c r="D130" s="47">
        <v>0</v>
      </c>
      <c r="E130" s="47">
        <v>0</v>
      </c>
      <c r="F130" s="47">
        <v>0</v>
      </c>
      <c r="G130" s="47">
        <v>0</v>
      </c>
      <c r="H130" s="34"/>
      <c r="I130" s="34"/>
      <c r="J130" s="34"/>
      <c r="K130" s="34"/>
    </row>
    <row r="131" spans="1:11" ht="14.1" customHeight="1" x14ac:dyDescent="0.25">
      <c r="A131" s="34"/>
      <c r="B131" s="34"/>
      <c r="C131" s="49" t="s">
        <v>69</v>
      </c>
      <c r="D131" s="47">
        <v>0</v>
      </c>
      <c r="E131" s="47">
        <v>0</v>
      </c>
      <c r="F131" s="47">
        <v>0</v>
      </c>
      <c r="G131" s="47">
        <v>0</v>
      </c>
      <c r="H131" s="34"/>
      <c r="I131" s="34"/>
      <c r="J131" s="34"/>
      <c r="K131" s="34"/>
    </row>
    <row r="132" spans="1:11" ht="14.1" customHeight="1" x14ac:dyDescent="0.25">
      <c r="A132" s="34"/>
      <c r="B132" s="34"/>
      <c r="C132" s="49" t="s">
        <v>70</v>
      </c>
      <c r="D132" s="47">
        <v>0</v>
      </c>
      <c r="E132" s="47">
        <v>0</v>
      </c>
      <c r="F132" s="47">
        <v>0</v>
      </c>
      <c r="G132" s="47">
        <v>0</v>
      </c>
      <c r="H132" s="34"/>
      <c r="I132" s="34"/>
      <c r="J132" s="34"/>
      <c r="K132" s="34"/>
    </row>
    <row r="133" spans="1:11" ht="14.1" customHeight="1" x14ac:dyDescent="0.25">
      <c r="A133" s="34"/>
      <c r="B133" s="34"/>
      <c r="C133" s="49" t="s">
        <v>71</v>
      </c>
      <c r="D133" s="47">
        <v>0</v>
      </c>
      <c r="E133" s="47">
        <v>0</v>
      </c>
      <c r="F133" s="47">
        <v>0</v>
      </c>
      <c r="G133" s="47">
        <v>0</v>
      </c>
      <c r="H133" s="34"/>
      <c r="I133" s="34"/>
      <c r="J133" s="34"/>
      <c r="K133" s="34"/>
    </row>
    <row r="134" spans="1:11" ht="14.1" customHeight="1" x14ac:dyDescent="0.25">
      <c r="A134" s="34"/>
      <c r="B134" s="34"/>
      <c r="C134" s="49" t="s">
        <v>72</v>
      </c>
      <c r="D134" s="47">
        <v>0</v>
      </c>
      <c r="E134" s="47">
        <v>0</v>
      </c>
      <c r="F134" s="47">
        <v>0</v>
      </c>
      <c r="G134" s="47">
        <v>0</v>
      </c>
      <c r="H134" s="34"/>
      <c r="I134" s="34"/>
      <c r="J134" s="34"/>
      <c r="K134" s="34"/>
    </row>
    <row r="135" spans="1:11" ht="14.1" customHeight="1" x14ac:dyDescent="0.25">
      <c r="A135" s="34"/>
      <c r="B135" s="34"/>
      <c r="C135" s="49" t="s">
        <v>75</v>
      </c>
      <c r="D135" s="47">
        <v>0</v>
      </c>
      <c r="E135" s="47">
        <v>0</v>
      </c>
      <c r="F135" s="47">
        <v>0</v>
      </c>
      <c r="G135" s="47">
        <v>0</v>
      </c>
      <c r="H135" s="34"/>
      <c r="I135" s="34"/>
      <c r="J135" s="34"/>
      <c r="K135" s="34"/>
    </row>
    <row r="136" spans="1:11" ht="14.1" customHeight="1" x14ac:dyDescent="0.25">
      <c r="A136" s="34"/>
      <c r="B136" s="34"/>
      <c r="C136" s="49" t="s">
        <v>76</v>
      </c>
      <c r="D136" s="47">
        <v>0</v>
      </c>
      <c r="E136" s="47">
        <v>0</v>
      </c>
      <c r="F136" s="47">
        <v>0</v>
      </c>
      <c r="G136" s="47">
        <v>0</v>
      </c>
      <c r="H136" s="34"/>
      <c r="I136" s="34"/>
      <c r="J136" s="34"/>
      <c r="K136" s="34"/>
    </row>
    <row r="137" spans="1:11" ht="14.1" customHeight="1" x14ac:dyDescent="0.25">
      <c r="A137" s="34"/>
      <c r="B137" s="34"/>
      <c r="C137" s="48" t="s">
        <v>77</v>
      </c>
      <c r="D137" s="47">
        <v>0</v>
      </c>
      <c r="E137" s="47">
        <v>0</v>
      </c>
      <c r="F137" s="47">
        <v>5500000</v>
      </c>
      <c r="G137" s="47">
        <v>227600000</v>
      </c>
      <c r="H137" s="34"/>
      <c r="I137" s="34"/>
      <c r="J137" s="34"/>
      <c r="K137" s="34"/>
    </row>
    <row r="138" spans="1:11" ht="14.1" customHeight="1" x14ac:dyDescent="0.25">
      <c r="A138" s="34"/>
      <c r="B138" s="34"/>
      <c r="C138" s="56" t="s">
        <v>350</v>
      </c>
      <c r="D138" s="1309" t="s">
        <v>140</v>
      </c>
      <c r="E138" s="1310"/>
      <c r="F138" s="1310"/>
      <c r="G138" s="1310"/>
      <c r="H138" s="34"/>
      <c r="I138" s="34"/>
      <c r="J138" s="34"/>
      <c r="K138" s="34"/>
    </row>
    <row r="139" spans="1:11" ht="14.1" customHeight="1" x14ac:dyDescent="0.25">
      <c r="A139" s="34"/>
      <c r="B139" s="34"/>
      <c r="C139" s="55" t="s">
        <v>33</v>
      </c>
      <c r="D139" s="1325" t="s">
        <v>349</v>
      </c>
      <c r="E139" s="1326"/>
      <c r="F139" s="1326"/>
      <c r="G139" s="1326"/>
      <c r="H139" s="34"/>
      <c r="I139" s="34"/>
      <c r="J139" s="34"/>
      <c r="K139" s="34"/>
    </row>
    <row r="140" spans="1:11" ht="14.1" customHeight="1" x14ac:dyDescent="0.25">
      <c r="A140" s="34"/>
      <c r="B140" s="34"/>
      <c r="C140" s="32" t="s">
        <v>35</v>
      </c>
      <c r="D140" s="1327" t="s">
        <v>348</v>
      </c>
      <c r="E140" s="1328"/>
      <c r="F140" s="1328"/>
      <c r="G140" s="1328"/>
      <c r="H140" s="34"/>
      <c r="I140" s="34"/>
      <c r="J140" s="34"/>
      <c r="K140" s="34"/>
    </row>
    <row r="141" spans="1:11" ht="14.1" customHeight="1" x14ac:dyDescent="0.25">
      <c r="A141" s="34"/>
      <c r="B141" s="34"/>
      <c r="C141" s="32" t="s">
        <v>37</v>
      </c>
      <c r="D141" s="1327" t="s">
        <v>347</v>
      </c>
      <c r="E141" s="1328"/>
      <c r="F141" s="1328"/>
      <c r="G141" s="1328"/>
      <c r="H141" s="34"/>
      <c r="I141" s="34"/>
      <c r="J141" s="34"/>
      <c r="K141" s="34"/>
    </row>
    <row r="142" spans="1:11" ht="15" customHeight="1" x14ac:dyDescent="0.25">
      <c r="A142" s="34"/>
      <c r="B142" s="34"/>
      <c r="C142" s="53"/>
      <c r="D142" s="52">
        <v>2025</v>
      </c>
      <c r="E142" s="52">
        <v>2026</v>
      </c>
      <c r="F142" s="52">
        <v>2027</v>
      </c>
      <c r="G142" s="52">
        <v>2028</v>
      </c>
      <c r="H142" s="34"/>
      <c r="I142" s="34"/>
      <c r="J142" s="34"/>
      <c r="K142" s="34"/>
    </row>
    <row r="143" spans="1:11" ht="15" customHeight="1" x14ac:dyDescent="0.25">
      <c r="A143" s="34"/>
      <c r="B143" s="34"/>
      <c r="C143" s="51"/>
      <c r="D143" s="50" t="s">
        <v>17</v>
      </c>
      <c r="E143" s="50" t="s">
        <v>18</v>
      </c>
      <c r="F143" s="50" t="s">
        <v>18</v>
      </c>
      <c r="G143" s="50" t="s">
        <v>18</v>
      </c>
      <c r="H143" s="34"/>
      <c r="I143" s="34"/>
      <c r="J143" s="34"/>
      <c r="K143" s="34"/>
    </row>
    <row r="144" spans="1:11" ht="14.1" customHeight="1" x14ac:dyDescent="0.25">
      <c r="A144" s="34"/>
      <c r="B144" s="34"/>
      <c r="C144" s="41" t="s">
        <v>39</v>
      </c>
      <c r="D144" s="54" t="s">
        <v>40</v>
      </c>
      <c r="E144" s="54" t="s">
        <v>46</v>
      </c>
      <c r="F144" s="54" t="s">
        <v>346</v>
      </c>
      <c r="G144" s="54" t="s">
        <v>346</v>
      </c>
      <c r="H144" s="34"/>
      <c r="I144" s="34"/>
      <c r="J144" s="34"/>
      <c r="K144" s="34"/>
    </row>
    <row r="145" spans="1:11" ht="14.1" customHeight="1" x14ac:dyDescent="0.25">
      <c r="A145" s="34"/>
      <c r="B145" s="34"/>
      <c r="C145" s="41" t="s">
        <v>41</v>
      </c>
      <c r="D145" s="54" t="s">
        <v>345</v>
      </c>
      <c r="E145" s="54" t="s">
        <v>46</v>
      </c>
      <c r="F145" s="54" t="s">
        <v>345</v>
      </c>
      <c r="G145" s="54" t="s">
        <v>345</v>
      </c>
      <c r="H145" s="34"/>
      <c r="I145" s="34"/>
      <c r="J145" s="34"/>
      <c r="K145" s="34"/>
    </row>
    <row r="146" spans="1:11" ht="14.1" customHeight="1" x14ac:dyDescent="0.25">
      <c r="A146" s="34"/>
      <c r="B146" s="34"/>
      <c r="C146" s="41" t="s">
        <v>45</v>
      </c>
      <c r="D146" s="54" t="s">
        <v>46</v>
      </c>
      <c r="E146" s="54" t="s">
        <v>46</v>
      </c>
      <c r="F146" s="54" t="s">
        <v>344</v>
      </c>
      <c r="G146" s="54" t="s">
        <v>344</v>
      </c>
      <c r="H146" s="34"/>
      <c r="I146" s="34"/>
      <c r="J146" s="34"/>
      <c r="K146" s="34"/>
    </row>
    <row r="147" spans="1:11" ht="14.1" customHeight="1" x14ac:dyDescent="0.25">
      <c r="A147" s="34"/>
      <c r="B147" s="34"/>
      <c r="C147" s="41" t="s">
        <v>50</v>
      </c>
      <c r="D147" s="54" t="s">
        <v>40</v>
      </c>
      <c r="E147" s="54" t="s">
        <v>40</v>
      </c>
      <c r="F147" s="54" t="s">
        <v>40</v>
      </c>
      <c r="G147" s="54" t="s">
        <v>46</v>
      </c>
      <c r="H147" s="34"/>
      <c r="I147" s="34"/>
      <c r="J147" s="34"/>
      <c r="K147" s="34"/>
    </row>
    <row r="148" spans="1:11" ht="14.1" customHeight="1" x14ac:dyDescent="0.25">
      <c r="A148" s="34"/>
      <c r="B148" s="34"/>
      <c r="C148" s="41" t="s">
        <v>52</v>
      </c>
      <c r="D148" s="54" t="s">
        <v>40</v>
      </c>
      <c r="E148" s="54" t="s">
        <v>137</v>
      </c>
      <c r="F148" s="54" t="s">
        <v>40</v>
      </c>
      <c r="G148" s="54" t="s">
        <v>46</v>
      </c>
      <c r="H148" s="34"/>
      <c r="I148" s="34"/>
      <c r="J148" s="34"/>
      <c r="K148" s="34"/>
    </row>
    <row r="149" spans="1:11" ht="14.1" customHeight="1" x14ac:dyDescent="0.25">
      <c r="A149" s="34"/>
      <c r="B149" s="34"/>
      <c r="C149" s="41" t="s">
        <v>55</v>
      </c>
      <c r="D149" s="54" t="s">
        <v>40</v>
      </c>
      <c r="E149" s="54" t="s">
        <v>40</v>
      </c>
      <c r="F149" s="54" t="s">
        <v>40</v>
      </c>
      <c r="G149" s="54" t="s">
        <v>46</v>
      </c>
      <c r="H149" s="34"/>
      <c r="I149" s="34"/>
      <c r="J149" s="34"/>
      <c r="K149" s="34"/>
    </row>
    <row r="150" spans="1:11" ht="14.1" customHeight="1" x14ac:dyDescent="0.25">
      <c r="A150" s="34"/>
      <c r="B150" s="34"/>
      <c r="C150" s="1329" t="s">
        <v>58</v>
      </c>
      <c r="D150" s="1330"/>
      <c r="E150" s="1330"/>
      <c r="F150" s="1330"/>
      <c r="G150" s="1330"/>
      <c r="H150" s="34"/>
      <c r="I150" s="34"/>
      <c r="J150" s="34"/>
      <c r="K150" s="34"/>
    </row>
    <row r="151" spans="1:11" ht="14.1" customHeight="1" x14ac:dyDescent="0.25">
      <c r="A151" s="34"/>
      <c r="B151" s="34"/>
      <c r="C151" s="53"/>
      <c r="D151" s="52">
        <v>2025</v>
      </c>
      <c r="E151" s="52">
        <v>2026</v>
      </c>
      <c r="F151" s="52">
        <v>2027</v>
      </c>
      <c r="G151" s="52">
        <v>2028</v>
      </c>
      <c r="H151" s="34"/>
      <c r="I151" s="34"/>
      <c r="J151" s="34"/>
      <c r="K151" s="34"/>
    </row>
    <row r="152" spans="1:11" ht="14.1" customHeight="1" x14ac:dyDescent="0.25">
      <c r="A152" s="34"/>
      <c r="B152" s="34"/>
      <c r="C152" s="51"/>
      <c r="D152" s="50" t="s">
        <v>17</v>
      </c>
      <c r="E152" s="50" t="s">
        <v>18</v>
      </c>
      <c r="F152" s="50" t="s">
        <v>18</v>
      </c>
      <c r="G152" s="50" t="s">
        <v>18</v>
      </c>
      <c r="H152" s="34"/>
      <c r="I152" s="34"/>
      <c r="J152" s="34"/>
      <c r="K152" s="34"/>
    </row>
    <row r="153" spans="1:11" ht="14.1" customHeight="1" x14ac:dyDescent="0.25">
      <c r="A153" s="34"/>
      <c r="B153" s="34"/>
      <c r="C153" s="49" t="s">
        <v>59</v>
      </c>
      <c r="D153" s="47">
        <v>0</v>
      </c>
      <c r="E153" s="47">
        <v>0</v>
      </c>
      <c r="F153" s="47">
        <v>0</v>
      </c>
      <c r="G153" s="47">
        <v>0</v>
      </c>
      <c r="H153" s="34"/>
      <c r="I153" s="34"/>
      <c r="J153" s="34"/>
      <c r="K153" s="34"/>
    </row>
    <row r="154" spans="1:11" ht="14.1" customHeight="1" x14ac:dyDescent="0.25">
      <c r="A154" s="34"/>
      <c r="B154" s="34"/>
      <c r="C154" s="49" t="s">
        <v>60</v>
      </c>
      <c r="D154" s="47">
        <v>0</v>
      </c>
      <c r="E154" s="47">
        <v>0</v>
      </c>
      <c r="F154" s="47">
        <v>0</v>
      </c>
      <c r="G154" s="47">
        <v>0</v>
      </c>
      <c r="H154" s="34"/>
      <c r="I154" s="34"/>
      <c r="J154" s="34"/>
      <c r="K154" s="34"/>
    </row>
    <row r="155" spans="1:11" ht="14.1" customHeight="1" x14ac:dyDescent="0.25">
      <c r="A155" s="34"/>
      <c r="B155" s="34"/>
      <c r="C155" s="49" t="s">
        <v>61</v>
      </c>
      <c r="D155" s="47">
        <v>0</v>
      </c>
      <c r="E155" s="47">
        <v>0</v>
      </c>
      <c r="F155" s="47">
        <v>0</v>
      </c>
      <c r="G155" s="47">
        <v>0</v>
      </c>
      <c r="H155" s="34"/>
      <c r="I155" s="34"/>
      <c r="J155" s="34"/>
      <c r="K155" s="34"/>
    </row>
    <row r="156" spans="1:11" ht="14.1" customHeight="1" x14ac:dyDescent="0.25">
      <c r="A156" s="34"/>
      <c r="B156" s="34"/>
      <c r="C156" s="49" t="s">
        <v>62</v>
      </c>
      <c r="D156" s="47">
        <v>0</v>
      </c>
      <c r="E156" s="47">
        <v>0</v>
      </c>
      <c r="F156" s="47">
        <v>0</v>
      </c>
      <c r="G156" s="47">
        <v>0</v>
      </c>
      <c r="H156" s="34"/>
      <c r="I156" s="34"/>
      <c r="J156" s="34"/>
      <c r="K156" s="34"/>
    </row>
    <row r="157" spans="1:11" ht="14.1" customHeight="1" x14ac:dyDescent="0.25">
      <c r="A157" s="34"/>
      <c r="B157" s="34"/>
      <c r="C157" s="49" t="s">
        <v>60</v>
      </c>
      <c r="D157" s="47">
        <v>0</v>
      </c>
      <c r="E157" s="47">
        <v>0</v>
      </c>
      <c r="F157" s="47">
        <v>0</v>
      </c>
      <c r="G157" s="47">
        <v>0</v>
      </c>
      <c r="H157" s="34"/>
      <c r="I157" s="34"/>
      <c r="J157" s="34"/>
      <c r="K157" s="34"/>
    </row>
    <row r="158" spans="1:11" ht="14.1" customHeight="1" x14ac:dyDescent="0.25">
      <c r="A158" s="34"/>
      <c r="B158" s="34"/>
      <c r="C158" s="49" t="s">
        <v>61</v>
      </c>
      <c r="D158" s="47">
        <v>0</v>
      </c>
      <c r="E158" s="47">
        <v>0</v>
      </c>
      <c r="F158" s="47">
        <v>0</v>
      </c>
      <c r="G158" s="47">
        <v>0</v>
      </c>
      <c r="H158" s="34"/>
      <c r="I158" s="34"/>
      <c r="J158" s="34"/>
      <c r="K158" s="34"/>
    </row>
    <row r="159" spans="1:11" ht="14.1" customHeight="1" x14ac:dyDescent="0.25">
      <c r="A159" s="34"/>
      <c r="B159" s="34"/>
      <c r="C159" s="49" t="s">
        <v>63</v>
      </c>
      <c r="D159" s="47">
        <v>0</v>
      </c>
      <c r="E159" s="47">
        <v>0</v>
      </c>
      <c r="F159" s="47">
        <v>0</v>
      </c>
      <c r="G159" s="47">
        <v>0</v>
      </c>
      <c r="H159" s="34"/>
      <c r="I159" s="34"/>
      <c r="J159" s="34"/>
      <c r="K159" s="34"/>
    </row>
    <row r="160" spans="1:11" ht="14.1" customHeight="1" x14ac:dyDescent="0.25">
      <c r="A160" s="34"/>
      <c r="B160" s="34"/>
      <c r="C160" s="49" t="s">
        <v>60</v>
      </c>
      <c r="D160" s="47">
        <v>0</v>
      </c>
      <c r="E160" s="47">
        <v>0</v>
      </c>
      <c r="F160" s="47">
        <v>0</v>
      </c>
      <c r="G160" s="47">
        <v>0</v>
      </c>
      <c r="H160" s="34"/>
      <c r="I160" s="34"/>
      <c r="J160" s="34"/>
      <c r="K160" s="34"/>
    </row>
    <row r="161" spans="1:11" ht="14.1" customHeight="1" x14ac:dyDescent="0.25">
      <c r="A161" s="34"/>
      <c r="B161" s="34"/>
      <c r="C161" s="49" t="s">
        <v>61</v>
      </c>
      <c r="D161" s="47">
        <v>0</v>
      </c>
      <c r="E161" s="47">
        <v>0</v>
      </c>
      <c r="F161" s="47">
        <v>0</v>
      </c>
      <c r="G161" s="47">
        <v>0</v>
      </c>
      <c r="H161" s="34"/>
      <c r="I161" s="34"/>
      <c r="J161" s="34"/>
      <c r="K161" s="34"/>
    </row>
    <row r="162" spans="1:11" ht="14.1" customHeight="1" x14ac:dyDescent="0.25">
      <c r="A162" s="34"/>
      <c r="B162" s="34"/>
      <c r="C162" s="49" t="s">
        <v>64</v>
      </c>
      <c r="D162" s="47">
        <v>0</v>
      </c>
      <c r="E162" s="47">
        <v>0</v>
      </c>
      <c r="F162" s="47">
        <v>0</v>
      </c>
      <c r="G162" s="47">
        <v>0</v>
      </c>
      <c r="H162" s="34"/>
      <c r="I162" s="34"/>
      <c r="J162" s="34"/>
      <c r="K162" s="34"/>
    </row>
    <row r="163" spans="1:11" ht="14.1" customHeight="1" x14ac:dyDescent="0.25">
      <c r="A163" s="34"/>
      <c r="B163" s="34"/>
      <c r="C163" s="49" t="s">
        <v>60</v>
      </c>
      <c r="D163" s="47">
        <v>0</v>
      </c>
      <c r="E163" s="47">
        <v>0</v>
      </c>
      <c r="F163" s="47">
        <v>0</v>
      </c>
      <c r="G163" s="47">
        <v>0</v>
      </c>
      <c r="H163" s="34"/>
      <c r="I163" s="34"/>
      <c r="J163" s="34"/>
      <c r="K163" s="34"/>
    </row>
    <row r="164" spans="1:11" ht="14.1" customHeight="1" x14ac:dyDescent="0.25">
      <c r="A164" s="34"/>
      <c r="B164" s="34"/>
      <c r="C164" s="49" t="s">
        <v>61</v>
      </c>
      <c r="D164" s="47">
        <v>0</v>
      </c>
      <c r="E164" s="47">
        <v>0</v>
      </c>
      <c r="F164" s="47">
        <v>0</v>
      </c>
      <c r="G164" s="47">
        <v>0</v>
      </c>
      <c r="H164" s="34"/>
      <c r="I164" s="34"/>
      <c r="J164" s="34"/>
      <c r="K164" s="34"/>
    </row>
    <row r="165" spans="1:11" ht="14.1" customHeight="1" x14ac:dyDescent="0.25">
      <c r="A165" s="34"/>
      <c r="B165" s="34"/>
      <c r="C165" s="49" t="s">
        <v>65</v>
      </c>
      <c r="D165" s="47">
        <v>0</v>
      </c>
      <c r="E165" s="47">
        <v>0</v>
      </c>
      <c r="F165" s="47">
        <v>0</v>
      </c>
      <c r="G165" s="47">
        <v>0</v>
      </c>
      <c r="H165" s="34"/>
      <c r="I165" s="34"/>
      <c r="J165" s="34"/>
      <c r="K165" s="34"/>
    </row>
    <row r="166" spans="1:11" ht="14.1" customHeight="1" x14ac:dyDescent="0.25">
      <c r="A166" s="34"/>
      <c r="B166" s="34"/>
      <c r="C166" s="49" t="s">
        <v>60</v>
      </c>
      <c r="D166" s="47">
        <v>0</v>
      </c>
      <c r="E166" s="47">
        <v>0</v>
      </c>
      <c r="F166" s="47">
        <v>0</v>
      </c>
      <c r="G166" s="47">
        <v>0</v>
      </c>
      <c r="H166" s="34"/>
      <c r="I166" s="34"/>
      <c r="J166" s="34"/>
      <c r="K166" s="34"/>
    </row>
    <row r="167" spans="1:11" ht="14.1" customHeight="1" x14ac:dyDescent="0.25">
      <c r="A167" s="34"/>
      <c r="B167" s="34"/>
      <c r="C167" s="49" t="s">
        <v>61</v>
      </c>
      <c r="D167" s="47">
        <v>0</v>
      </c>
      <c r="E167" s="47">
        <v>0</v>
      </c>
      <c r="F167" s="47">
        <v>0</v>
      </c>
      <c r="G167" s="47">
        <v>0</v>
      </c>
      <c r="H167" s="34"/>
      <c r="I167" s="34"/>
      <c r="J167" s="34"/>
      <c r="K167" s="34"/>
    </row>
    <row r="168" spans="1:11" ht="14.1" customHeight="1" x14ac:dyDescent="0.25">
      <c r="A168" s="34"/>
      <c r="B168" s="34"/>
      <c r="C168" s="49" t="s">
        <v>66</v>
      </c>
      <c r="D168" s="47">
        <v>0</v>
      </c>
      <c r="E168" s="47">
        <v>0</v>
      </c>
      <c r="F168" s="47">
        <v>0</v>
      </c>
      <c r="G168" s="47">
        <v>0</v>
      </c>
      <c r="H168" s="34"/>
      <c r="I168" s="34"/>
      <c r="J168" s="34"/>
      <c r="K168" s="34"/>
    </row>
    <row r="169" spans="1:11" ht="14.1" customHeight="1" x14ac:dyDescent="0.25">
      <c r="A169" s="34"/>
      <c r="B169" s="34"/>
      <c r="C169" s="49" t="s">
        <v>60</v>
      </c>
      <c r="D169" s="47">
        <v>0</v>
      </c>
      <c r="E169" s="47">
        <v>0</v>
      </c>
      <c r="F169" s="47">
        <v>0</v>
      </c>
      <c r="G169" s="47">
        <v>0</v>
      </c>
      <c r="H169" s="34"/>
      <c r="I169" s="34"/>
      <c r="J169" s="34"/>
      <c r="K169" s="34"/>
    </row>
    <row r="170" spans="1:11" ht="14.1" customHeight="1" x14ac:dyDescent="0.25">
      <c r="A170" s="34"/>
      <c r="B170" s="34"/>
      <c r="C170" s="49" t="s">
        <v>61</v>
      </c>
      <c r="D170" s="47">
        <v>0</v>
      </c>
      <c r="E170" s="47">
        <v>0</v>
      </c>
      <c r="F170" s="47">
        <v>0</v>
      </c>
      <c r="G170" s="47">
        <v>0</v>
      </c>
      <c r="H170" s="34"/>
      <c r="I170" s="34"/>
      <c r="J170" s="34"/>
      <c r="K170" s="34"/>
    </row>
    <row r="171" spans="1:11" ht="14.1" customHeight="1" x14ac:dyDescent="0.25">
      <c r="A171" s="34"/>
      <c r="B171" s="34"/>
      <c r="C171" s="49" t="s">
        <v>67</v>
      </c>
      <c r="D171" s="47">
        <v>0</v>
      </c>
      <c r="E171" s="47">
        <v>0</v>
      </c>
      <c r="F171" s="47">
        <v>0</v>
      </c>
      <c r="G171" s="47">
        <v>0</v>
      </c>
      <c r="H171" s="34"/>
      <c r="I171" s="34"/>
      <c r="J171" s="34"/>
      <c r="K171" s="34"/>
    </row>
    <row r="172" spans="1:11" ht="14.1" customHeight="1" x14ac:dyDescent="0.25">
      <c r="A172" s="34"/>
      <c r="B172" s="34"/>
      <c r="C172" s="49" t="s">
        <v>60</v>
      </c>
      <c r="D172" s="47">
        <v>0</v>
      </c>
      <c r="E172" s="47">
        <v>0</v>
      </c>
      <c r="F172" s="47">
        <v>0</v>
      </c>
      <c r="G172" s="47">
        <v>0</v>
      </c>
      <c r="H172" s="34"/>
      <c r="I172" s="34"/>
      <c r="J172" s="34"/>
      <c r="K172" s="34"/>
    </row>
    <row r="173" spans="1:11" ht="14.1" customHeight="1" x14ac:dyDescent="0.25">
      <c r="A173" s="34"/>
      <c r="B173" s="34"/>
      <c r="C173" s="49" t="s">
        <v>61</v>
      </c>
      <c r="D173" s="47">
        <v>0</v>
      </c>
      <c r="E173" s="47">
        <v>0</v>
      </c>
      <c r="F173" s="47">
        <v>0</v>
      </c>
      <c r="G173" s="47">
        <v>0</v>
      </c>
      <c r="H173" s="34"/>
      <c r="I173" s="34"/>
      <c r="J173" s="34"/>
      <c r="K173" s="34"/>
    </row>
    <row r="174" spans="1:11" ht="14.1" customHeight="1" x14ac:dyDescent="0.25">
      <c r="A174" s="34"/>
      <c r="B174" s="34"/>
      <c r="C174" s="49" t="s">
        <v>68</v>
      </c>
      <c r="D174" s="47">
        <v>0</v>
      </c>
      <c r="E174" s="47">
        <v>0</v>
      </c>
      <c r="F174" s="47">
        <v>0</v>
      </c>
      <c r="G174" s="47">
        <v>0</v>
      </c>
      <c r="H174" s="34"/>
      <c r="I174" s="34"/>
      <c r="J174" s="34"/>
      <c r="K174" s="34"/>
    </row>
    <row r="175" spans="1:11" ht="14.1" customHeight="1" x14ac:dyDescent="0.25">
      <c r="A175" s="34"/>
      <c r="B175" s="34"/>
      <c r="C175" s="49" t="s">
        <v>60</v>
      </c>
      <c r="D175" s="47">
        <v>0</v>
      </c>
      <c r="E175" s="47">
        <v>0</v>
      </c>
      <c r="F175" s="47">
        <v>0</v>
      </c>
      <c r="G175" s="47">
        <v>0</v>
      </c>
      <c r="H175" s="34"/>
      <c r="I175" s="34"/>
      <c r="J175" s="34"/>
      <c r="K175" s="34"/>
    </row>
    <row r="176" spans="1:11" ht="14.1" customHeight="1" x14ac:dyDescent="0.25">
      <c r="A176" s="34"/>
      <c r="B176" s="34"/>
      <c r="C176" s="49" t="s">
        <v>69</v>
      </c>
      <c r="D176" s="47">
        <v>0</v>
      </c>
      <c r="E176" s="47">
        <v>0</v>
      </c>
      <c r="F176" s="47">
        <v>0</v>
      </c>
      <c r="G176" s="47">
        <v>0</v>
      </c>
      <c r="H176" s="34"/>
      <c r="I176" s="34"/>
      <c r="J176" s="34"/>
      <c r="K176" s="34"/>
    </row>
    <row r="177" spans="1:11" ht="14.1" customHeight="1" x14ac:dyDescent="0.25">
      <c r="A177" s="34"/>
      <c r="B177" s="34"/>
      <c r="C177" s="49" t="s">
        <v>70</v>
      </c>
      <c r="D177" s="47">
        <v>0</v>
      </c>
      <c r="E177" s="47">
        <v>0</v>
      </c>
      <c r="F177" s="47">
        <v>0</v>
      </c>
      <c r="G177" s="47">
        <v>0</v>
      </c>
      <c r="H177" s="34"/>
      <c r="I177" s="34"/>
      <c r="J177" s="34"/>
      <c r="K177" s="34"/>
    </row>
    <row r="178" spans="1:11" ht="14.1" customHeight="1" x14ac:dyDescent="0.25">
      <c r="A178" s="34"/>
      <c r="B178" s="34"/>
      <c r="C178" s="49" t="s">
        <v>71</v>
      </c>
      <c r="D178" s="47">
        <v>0</v>
      </c>
      <c r="E178" s="47">
        <v>0</v>
      </c>
      <c r="F178" s="47">
        <v>0</v>
      </c>
      <c r="G178" s="47">
        <v>0</v>
      </c>
      <c r="H178" s="34"/>
      <c r="I178" s="34"/>
      <c r="J178" s="34"/>
      <c r="K178" s="34"/>
    </row>
    <row r="179" spans="1:11" ht="14.1" customHeight="1" x14ac:dyDescent="0.25">
      <c r="A179" s="34"/>
      <c r="B179" s="34"/>
      <c r="C179" s="49" t="s">
        <v>72</v>
      </c>
      <c r="D179" s="47">
        <v>0</v>
      </c>
      <c r="E179" s="47">
        <v>0</v>
      </c>
      <c r="F179" s="47">
        <v>0</v>
      </c>
      <c r="G179" s="47">
        <v>0</v>
      </c>
      <c r="H179" s="34"/>
      <c r="I179" s="34"/>
      <c r="J179" s="34"/>
      <c r="K179" s="34"/>
    </row>
    <row r="180" spans="1:11" ht="14.1" customHeight="1" x14ac:dyDescent="0.25">
      <c r="A180" s="34"/>
      <c r="B180" s="34"/>
      <c r="C180" s="49" t="s">
        <v>73</v>
      </c>
      <c r="D180" s="47">
        <v>0</v>
      </c>
      <c r="E180" s="47">
        <v>0</v>
      </c>
      <c r="F180" s="47">
        <v>30000000</v>
      </c>
      <c r="G180" s="47">
        <v>30000000</v>
      </c>
      <c r="H180" s="34"/>
      <c r="I180" s="34"/>
      <c r="J180" s="34"/>
      <c r="K180" s="34"/>
    </row>
    <row r="181" spans="1:11" ht="14.1" customHeight="1" x14ac:dyDescent="0.25">
      <c r="A181" s="34"/>
      <c r="B181" s="34"/>
      <c r="C181" s="49" t="s">
        <v>60</v>
      </c>
      <c r="D181" s="47">
        <v>0</v>
      </c>
      <c r="E181" s="47">
        <v>0</v>
      </c>
      <c r="F181" s="47">
        <v>30000000</v>
      </c>
      <c r="G181" s="47">
        <v>30000000</v>
      </c>
      <c r="H181" s="34"/>
      <c r="I181" s="34"/>
      <c r="J181" s="34"/>
      <c r="K181" s="34"/>
    </row>
    <row r="182" spans="1:11" ht="14.1" customHeight="1" x14ac:dyDescent="0.25">
      <c r="A182" s="34"/>
      <c r="B182" s="34"/>
      <c r="C182" s="49" t="s">
        <v>69</v>
      </c>
      <c r="D182" s="47">
        <v>0</v>
      </c>
      <c r="E182" s="47">
        <v>0</v>
      </c>
      <c r="F182" s="47">
        <v>0</v>
      </c>
      <c r="G182" s="47">
        <v>0</v>
      </c>
      <c r="H182" s="34"/>
      <c r="I182" s="34"/>
      <c r="J182" s="34"/>
      <c r="K182" s="34"/>
    </row>
    <row r="183" spans="1:11" ht="14.1" customHeight="1" x14ac:dyDescent="0.25">
      <c r="A183" s="34"/>
      <c r="B183" s="34"/>
      <c r="C183" s="49" t="s">
        <v>70</v>
      </c>
      <c r="D183" s="47">
        <v>0</v>
      </c>
      <c r="E183" s="47">
        <v>0</v>
      </c>
      <c r="F183" s="47">
        <v>0</v>
      </c>
      <c r="G183" s="47">
        <v>0</v>
      </c>
      <c r="H183" s="34"/>
      <c r="I183" s="34"/>
      <c r="J183" s="34"/>
      <c r="K183" s="34"/>
    </row>
    <row r="184" spans="1:11" ht="14.1" customHeight="1" x14ac:dyDescent="0.25">
      <c r="A184" s="34"/>
      <c r="B184" s="34"/>
      <c r="C184" s="49" t="s">
        <v>71</v>
      </c>
      <c r="D184" s="47">
        <v>0</v>
      </c>
      <c r="E184" s="47">
        <v>0</v>
      </c>
      <c r="F184" s="47">
        <v>0</v>
      </c>
      <c r="G184" s="47">
        <v>0</v>
      </c>
      <c r="H184" s="34"/>
      <c r="I184" s="34"/>
      <c r="J184" s="34"/>
      <c r="K184" s="34"/>
    </row>
    <row r="185" spans="1:11" ht="14.1" customHeight="1" x14ac:dyDescent="0.25">
      <c r="A185" s="34"/>
      <c r="B185" s="34"/>
      <c r="C185" s="49" t="s">
        <v>72</v>
      </c>
      <c r="D185" s="47">
        <v>0</v>
      </c>
      <c r="E185" s="47">
        <v>0</v>
      </c>
      <c r="F185" s="47">
        <v>0</v>
      </c>
      <c r="G185" s="47">
        <v>0</v>
      </c>
      <c r="H185" s="34"/>
      <c r="I185" s="34"/>
      <c r="J185" s="34"/>
      <c r="K185" s="34"/>
    </row>
    <row r="186" spans="1:11" ht="14.1" customHeight="1" x14ac:dyDescent="0.25">
      <c r="A186" s="34"/>
      <c r="B186" s="34"/>
      <c r="C186" s="49" t="s">
        <v>74</v>
      </c>
      <c r="D186" s="47">
        <v>0</v>
      </c>
      <c r="E186" s="47">
        <v>0</v>
      </c>
      <c r="F186" s="47">
        <v>0</v>
      </c>
      <c r="G186" s="47">
        <v>0</v>
      </c>
      <c r="H186" s="34"/>
      <c r="I186" s="34"/>
      <c r="J186" s="34"/>
      <c r="K186" s="34"/>
    </row>
    <row r="187" spans="1:11" ht="14.1" customHeight="1" x14ac:dyDescent="0.25">
      <c r="A187" s="34"/>
      <c r="B187" s="34"/>
      <c r="C187" s="49" t="s">
        <v>60</v>
      </c>
      <c r="D187" s="47">
        <v>0</v>
      </c>
      <c r="E187" s="47">
        <v>0</v>
      </c>
      <c r="F187" s="47">
        <v>0</v>
      </c>
      <c r="G187" s="47">
        <v>0</v>
      </c>
      <c r="H187" s="34"/>
      <c r="I187" s="34"/>
      <c r="J187" s="34"/>
      <c r="K187" s="34"/>
    </row>
    <row r="188" spans="1:11" ht="14.1" customHeight="1" x14ac:dyDescent="0.25">
      <c r="A188" s="34"/>
      <c r="B188" s="34"/>
      <c r="C188" s="49" t="s">
        <v>69</v>
      </c>
      <c r="D188" s="47">
        <v>0</v>
      </c>
      <c r="E188" s="47">
        <v>0</v>
      </c>
      <c r="F188" s="47">
        <v>0</v>
      </c>
      <c r="G188" s="47">
        <v>0</v>
      </c>
      <c r="H188" s="34"/>
      <c r="I188" s="34"/>
      <c r="J188" s="34"/>
      <c r="K188" s="34"/>
    </row>
    <row r="189" spans="1:11" ht="14.1" customHeight="1" x14ac:dyDescent="0.25">
      <c r="A189" s="34"/>
      <c r="B189" s="34"/>
      <c r="C189" s="49" t="s">
        <v>70</v>
      </c>
      <c r="D189" s="47">
        <v>0</v>
      </c>
      <c r="E189" s="47">
        <v>0</v>
      </c>
      <c r="F189" s="47">
        <v>0</v>
      </c>
      <c r="G189" s="47">
        <v>0</v>
      </c>
      <c r="H189" s="34"/>
      <c r="I189" s="34"/>
      <c r="J189" s="34"/>
      <c r="K189" s="34"/>
    </row>
    <row r="190" spans="1:11" ht="14.1" customHeight="1" x14ac:dyDescent="0.25">
      <c r="A190" s="34"/>
      <c r="B190" s="34"/>
      <c r="C190" s="49" t="s">
        <v>71</v>
      </c>
      <c r="D190" s="47">
        <v>0</v>
      </c>
      <c r="E190" s="47">
        <v>0</v>
      </c>
      <c r="F190" s="47">
        <v>0</v>
      </c>
      <c r="G190" s="47">
        <v>0</v>
      </c>
      <c r="H190" s="34"/>
      <c r="I190" s="34"/>
      <c r="J190" s="34"/>
      <c r="K190" s="34"/>
    </row>
    <row r="191" spans="1:11" ht="14.1" customHeight="1" x14ac:dyDescent="0.25">
      <c r="A191" s="34"/>
      <c r="B191" s="34"/>
      <c r="C191" s="49" t="s">
        <v>72</v>
      </c>
      <c r="D191" s="47">
        <v>0</v>
      </c>
      <c r="E191" s="47">
        <v>0</v>
      </c>
      <c r="F191" s="47">
        <v>0</v>
      </c>
      <c r="G191" s="47">
        <v>0</v>
      </c>
      <c r="H191" s="34"/>
      <c r="I191" s="34"/>
      <c r="J191" s="34"/>
      <c r="K191" s="34"/>
    </row>
    <row r="192" spans="1:11" ht="14.1" customHeight="1" x14ac:dyDescent="0.25">
      <c r="A192" s="34"/>
      <c r="B192" s="34"/>
      <c r="C192" s="49" t="s">
        <v>75</v>
      </c>
      <c r="D192" s="47">
        <v>0</v>
      </c>
      <c r="E192" s="47">
        <v>0</v>
      </c>
      <c r="F192" s="47">
        <v>0</v>
      </c>
      <c r="G192" s="47">
        <v>0</v>
      </c>
      <c r="H192" s="34"/>
      <c r="I192" s="34"/>
      <c r="J192" s="34"/>
      <c r="K192" s="34"/>
    </row>
    <row r="193" spans="1:11" ht="14.1" customHeight="1" x14ac:dyDescent="0.25">
      <c r="A193" s="34"/>
      <c r="B193" s="34"/>
      <c r="C193" s="49" t="s">
        <v>76</v>
      </c>
      <c r="D193" s="47">
        <v>0</v>
      </c>
      <c r="E193" s="47">
        <v>0</v>
      </c>
      <c r="F193" s="47">
        <v>0</v>
      </c>
      <c r="G193" s="47">
        <v>0</v>
      </c>
      <c r="H193" s="34"/>
      <c r="I193" s="34"/>
      <c r="J193" s="34"/>
      <c r="K193" s="34"/>
    </row>
    <row r="194" spans="1:11" ht="14.1" customHeight="1" x14ac:dyDescent="0.25">
      <c r="A194" s="34"/>
      <c r="B194" s="34"/>
      <c r="C194" s="48" t="s">
        <v>77</v>
      </c>
      <c r="D194" s="47">
        <v>0</v>
      </c>
      <c r="E194" s="47">
        <v>0</v>
      </c>
      <c r="F194" s="47">
        <v>30000000</v>
      </c>
      <c r="G194" s="47">
        <v>30000000</v>
      </c>
      <c r="H194" s="34"/>
      <c r="I194" s="34"/>
      <c r="J194" s="34"/>
      <c r="K194" s="34"/>
    </row>
    <row r="195" spans="1:11" ht="14.1" customHeight="1" x14ac:dyDescent="0.25">
      <c r="A195" s="34"/>
      <c r="B195" s="34"/>
      <c r="C195" s="56" t="s">
        <v>343</v>
      </c>
      <c r="D195" s="1309" t="s">
        <v>342</v>
      </c>
      <c r="E195" s="1310"/>
      <c r="F195" s="1310"/>
      <c r="G195" s="1310"/>
      <c r="H195" s="34"/>
      <c r="I195" s="34"/>
      <c r="J195" s="34"/>
      <c r="K195" s="34"/>
    </row>
    <row r="196" spans="1:11" ht="14.1" customHeight="1" x14ac:dyDescent="0.25">
      <c r="A196" s="34"/>
      <c r="B196" s="34"/>
      <c r="C196" s="55" t="s">
        <v>33</v>
      </c>
      <c r="D196" s="1325" t="s">
        <v>341</v>
      </c>
      <c r="E196" s="1326"/>
      <c r="F196" s="1326"/>
      <c r="G196" s="1326"/>
      <c r="H196" s="34"/>
      <c r="I196" s="34"/>
      <c r="J196" s="34"/>
      <c r="K196" s="34"/>
    </row>
    <row r="197" spans="1:11" ht="14.1" customHeight="1" x14ac:dyDescent="0.25">
      <c r="A197" s="34"/>
      <c r="B197" s="34"/>
      <c r="C197" s="32" t="s">
        <v>35</v>
      </c>
      <c r="D197" s="1327" t="s">
        <v>340</v>
      </c>
      <c r="E197" s="1328"/>
      <c r="F197" s="1328"/>
      <c r="G197" s="1328"/>
      <c r="H197" s="34"/>
      <c r="I197" s="34"/>
      <c r="J197" s="34"/>
      <c r="K197" s="34"/>
    </row>
    <row r="198" spans="1:11" ht="14.1" customHeight="1" x14ac:dyDescent="0.25">
      <c r="A198" s="34"/>
      <c r="B198" s="34"/>
      <c r="C198" s="32" t="s">
        <v>37</v>
      </c>
      <c r="D198" s="1327" t="s">
        <v>339</v>
      </c>
      <c r="E198" s="1328"/>
      <c r="F198" s="1328"/>
      <c r="G198" s="1328"/>
      <c r="H198" s="34"/>
      <c r="I198" s="34"/>
      <c r="J198" s="34"/>
      <c r="K198" s="34"/>
    </row>
    <row r="199" spans="1:11" ht="15" customHeight="1" x14ac:dyDescent="0.25">
      <c r="A199" s="34"/>
      <c r="B199" s="34"/>
      <c r="C199" s="53"/>
      <c r="D199" s="52">
        <v>2025</v>
      </c>
      <c r="E199" s="52">
        <v>2026</v>
      </c>
      <c r="F199" s="52">
        <v>2027</v>
      </c>
      <c r="G199" s="52">
        <v>2028</v>
      </c>
      <c r="H199" s="34"/>
      <c r="I199" s="34"/>
      <c r="J199" s="34"/>
      <c r="K199" s="34"/>
    </row>
    <row r="200" spans="1:11" ht="15" customHeight="1" x14ac:dyDescent="0.25">
      <c r="A200" s="34"/>
      <c r="B200" s="34"/>
      <c r="C200" s="51"/>
      <c r="D200" s="50" t="s">
        <v>17</v>
      </c>
      <c r="E200" s="50" t="s">
        <v>18</v>
      </c>
      <c r="F200" s="50" t="s">
        <v>18</v>
      </c>
      <c r="G200" s="50" t="s">
        <v>18</v>
      </c>
      <c r="H200" s="34"/>
      <c r="I200" s="34"/>
      <c r="J200" s="34"/>
      <c r="K200" s="34"/>
    </row>
    <row r="201" spans="1:11" ht="14.1" customHeight="1" x14ac:dyDescent="0.25">
      <c r="A201" s="34"/>
      <c r="B201" s="34"/>
      <c r="C201" s="41" t="s">
        <v>39</v>
      </c>
      <c r="D201" s="54" t="s">
        <v>40</v>
      </c>
      <c r="E201" s="54" t="s">
        <v>46</v>
      </c>
      <c r="F201" s="54" t="s">
        <v>46</v>
      </c>
      <c r="G201" s="54" t="s">
        <v>151</v>
      </c>
      <c r="H201" s="34"/>
      <c r="I201" s="34"/>
      <c r="J201" s="34"/>
      <c r="K201" s="34"/>
    </row>
    <row r="202" spans="1:11" ht="14.1" customHeight="1" x14ac:dyDescent="0.25">
      <c r="A202" s="34"/>
      <c r="B202" s="34"/>
      <c r="C202" s="41" t="s">
        <v>41</v>
      </c>
      <c r="D202" s="54" t="s">
        <v>338</v>
      </c>
      <c r="E202" s="54" t="s">
        <v>46</v>
      </c>
      <c r="F202" s="54" t="s">
        <v>46</v>
      </c>
      <c r="G202" s="54" t="s">
        <v>337</v>
      </c>
      <c r="H202" s="34"/>
      <c r="I202" s="34"/>
      <c r="J202" s="34"/>
      <c r="K202" s="34"/>
    </row>
    <row r="203" spans="1:11" ht="14.1" customHeight="1" x14ac:dyDescent="0.25">
      <c r="A203" s="34"/>
      <c r="B203" s="34"/>
      <c r="C203" s="41" t="s">
        <v>45</v>
      </c>
      <c r="D203" s="54" t="s">
        <v>46</v>
      </c>
      <c r="E203" s="54" t="s">
        <v>46</v>
      </c>
      <c r="F203" s="54" t="s">
        <v>46</v>
      </c>
      <c r="G203" s="54" t="s">
        <v>337</v>
      </c>
      <c r="H203" s="34"/>
      <c r="I203" s="34"/>
      <c r="J203" s="34"/>
      <c r="K203" s="34"/>
    </row>
    <row r="204" spans="1:11" ht="14.1" customHeight="1" x14ac:dyDescent="0.25">
      <c r="A204" s="34"/>
      <c r="B204" s="34"/>
      <c r="C204" s="41" t="s">
        <v>50</v>
      </c>
      <c r="D204" s="54" t="s">
        <v>40</v>
      </c>
      <c r="E204" s="54" t="s">
        <v>40</v>
      </c>
      <c r="F204" s="54" t="s">
        <v>40</v>
      </c>
      <c r="G204" s="54" t="s">
        <v>40</v>
      </c>
      <c r="H204" s="34"/>
      <c r="I204" s="34"/>
      <c r="J204" s="34"/>
      <c r="K204" s="34"/>
    </row>
    <row r="205" spans="1:11" ht="14.1" customHeight="1" x14ac:dyDescent="0.25">
      <c r="A205" s="34"/>
      <c r="B205" s="34"/>
      <c r="C205" s="41" t="s">
        <v>52</v>
      </c>
      <c r="D205" s="54" t="s">
        <v>40</v>
      </c>
      <c r="E205" s="54" t="s">
        <v>137</v>
      </c>
      <c r="F205" s="54" t="s">
        <v>40</v>
      </c>
      <c r="G205" s="54" t="s">
        <v>40</v>
      </c>
      <c r="H205" s="34"/>
      <c r="I205" s="34"/>
      <c r="J205" s="34"/>
      <c r="K205" s="34"/>
    </row>
    <row r="206" spans="1:11" ht="14.1" customHeight="1" x14ac:dyDescent="0.25">
      <c r="A206" s="34"/>
      <c r="B206" s="34"/>
      <c r="C206" s="41" t="s">
        <v>55</v>
      </c>
      <c r="D206" s="54" t="s">
        <v>40</v>
      </c>
      <c r="E206" s="54" t="s">
        <v>40</v>
      </c>
      <c r="F206" s="54" t="s">
        <v>40</v>
      </c>
      <c r="G206" s="54" t="s">
        <v>40</v>
      </c>
      <c r="H206" s="34"/>
      <c r="I206" s="34"/>
      <c r="J206" s="34"/>
      <c r="K206" s="34"/>
    </row>
    <row r="207" spans="1:11" ht="14.1" customHeight="1" x14ac:dyDescent="0.25">
      <c r="A207" s="34"/>
      <c r="B207" s="34"/>
      <c r="C207" s="1329" t="s">
        <v>58</v>
      </c>
      <c r="D207" s="1330"/>
      <c r="E207" s="1330"/>
      <c r="F207" s="1330"/>
      <c r="G207" s="1330"/>
      <c r="H207" s="34"/>
      <c r="I207" s="34"/>
      <c r="J207" s="34"/>
      <c r="K207" s="34"/>
    </row>
    <row r="208" spans="1:11" ht="14.1" customHeight="1" x14ac:dyDescent="0.25">
      <c r="A208" s="34"/>
      <c r="B208" s="34"/>
      <c r="C208" s="53"/>
      <c r="D208" s="52">
        <v>2025</v>
      </c>
      <c r="E208" s="52">
        <v>2026</v>
      </c>
      <c r="F208" s="52">
        <v>2027</v>
      </c>
      <c r="G208" s="52">
        <v>2028</v>
      </c>
      <c r="H208" s="34"/>
      <c r="I208" s="34"/>
      <c r="J208" s="34"/>
      <c r="K208" s="34"/>
    </row>
    <row r="209" spans="1:11" ht="14.1" customHeight="1" x14ac:dyDescent="0.25">
      <c r="A209" s="34"/>
      <c r="B209" s="34"/>
      <c r="C209" s="51"/>
      <c r="D209" s="50" t="s">
        <v>17</v>
      </c>
      <c r="E209" s="50" t="s">
        <v>18</v>
      </c>
      <c r="F209" s="50" t="s">
        <v>18</v>
      </c>
      <c r="G209" s="50" t="s">
        <v>18</v>
      </c>
      <c r="H209" s="34"/>
      <c r="I209" s="34"/>
      <c r="J209" s="34"/>
      <c r="K209" s="34"/>
    </row>
    <row r="210" spans="1:11" ht="14.1" customHeight="1" x14ac:dyDescent="0.25">
      <c r="A210" s="34"/>
      <c r="B210" s="34"/>
      <c r="C210" s="49" t="s">
        <v>59</v>
      </c>
      <c r="D210" s="47">
        <v>0</v>
      </c>
      <c r="E210" s="47">
        <v>0</v>
      </c>
      <c r="F210" s="47">
        <v>0</v>
      </c>
      <c r="G210" s="47">
        <v>0</v>
      </c>
      <c r="H210" s="34"/>
      <c r="I210" s="34"/>
      <c r="J210" s="34"/>
      <c r="K210" s="34"/>
    </row>
    <row r="211" spans="1:11" ht="14.1" customHeight="1" x14ac:dyDescent="0.25">
      <c r="A211" s="34"/>
      <c r="B211" s="34"/>
      <c r="C211" s="49" t="s">
        <v>60</v>
      </c>
      <c r="D211" s="47">
        <v>0</v>
      </c>
      <c r="E211" s="47">
        <v>0</v>
      </c>
      <c r="F211" s="47">
        <v>0</v>
      </c>
      <c r="G211" s="47">
        <v>0</v>
      </c>
      <c r="H211" s="34"/>
      <c r="I211" s="34"/>
      <c r="J211" s="34"/>
      <c r="K211" s="34"/>
    </row>
    <row r="212" spans="1:11" ht="14.1" customHeight="1" x14ac:dyDescent="0.25">
      <c r="A212" s="34"/>
      <c r="B212" s="34"/>
      <c r="C212" s="49" t="s">
        <v>61</v>
      </c>
      <c r="D212" s="47">
        <v>0</v>
      </c>
      <c r="E212" s="47">
        <v>0</v>
      </c>
      <c r="F212" s="47">
        <v>0</v>
      </c>
      <c r="G212" s="47">
        <v>0</v>
      </c>
      <c r="H212" s="34"/>
      <c r="I212" s="34"/>
      <c r="J212" s="34"/>
      <c r="K212" s="34"/>
    </row>
    <row r="213" spans="1:11" ht="14.1" customHeight="1" x14ac:dyDescent="0.25">
      <c r="A213" s="34"/>
      <c r="B213" s="34"/>
      <c r="C213" s="49" t="s">
        <v>62</v>
      </c>
      <c r="D213" s="47">
        <v>0</v>
      </c>
      <c r="E213" s="47">
        <v>0</v>
      </c>
      <c r="F213" s="47">
        <v>0</v>
      </c>
      <c r="G213" s="47">
        <v>0</v>
      </c>
      <c r="H213" s="34"/>
      <c r="I213" s="34"/>
      <c r="J213" s="34"/>
      <c r="K213" s="34"/>
    </row>
    <row r="214" spans="1:11" ht="14.1" customHeight="1" x14ac:dyDescent="0.25">
      <c r="A214" s="34"/>
      <c r="B214" s="34"/>
      <c r="C214" s="49" t="s">
        <v>60</v>
      </c>
      <c r="D214" s="47">
        <v>0</v>
      </c>
      <c r="E214" s="47">
        <v>0</v>
      </c>
      <c r="F214" s="47">
        <v>0</v>
      </c>
      <c r="G214" s="47">
        <v>0</v>
      </c>
      <c r="H214" s="34"/>
      <c r="I214" s="34"/>
      <c r="J214" s="34"/>
      <c r="K214" s="34"/>
    </row>
    <row r="215" spans="1:11" ht="14.1" customHeight="1" x14ac:dyDescent="0.25">
      <c r="A215" s="34"/>
      <c r="B215" s="34"/>
      <c r="C215" s="49" t="s">
        <v>61</v>
      </c>
      <c r="D215" s="47">
        <v>0</v>
      </c>
      <c r="E215" s="47">
        <v>0</v>
      </c>
      <c r="F215" s="47">
        <v>0</v>
      </c>
      <c r="G215" s="47">
        <v>0</v>
      </c>
      <c r="H215" s="34"/>
      <c r="I215" s="34"/>
      <c r="J215" s="34"/>
      <c r="K215" s="34"/>
    </row>
    <row r="216" spans="1:11" ht="14.1" customHeight="1" x14ac:dyDescent="0.25">
      <c r="A216" s="34"/>
      <c r="B216" s="34"/>
      <c r="C216" s="49" t="s">
        <v>63</v>
      </c>
      <c r="D216" s="47">
        <v>0</v>
      </c>
      <c r="E216" s="47">
        <v>0</v>
      </c>
      <c r="F216" s="47">
        <v>0</v>
      </c>
      <c r="G216" s="47">
        <v>0</v>
      </c>
      <c r="H216" s="34"/>
      <c r="I216" s="34"/>
      <c r="J216" s="34"/>
      <c r="K216" s="34"/>
    </row>
    <row r="217" spans="1:11" ht="14.1" customHeight="1" x14ac:dyDescent="0.25">
      <c r="A217" s="34"/>
      <c r="B217" s="34"/>
      <c r="C217" s="49" t="s">
        <v>60</v>
      </c>
      <c r="D217" s="47">
        <v>0</v>
      </c>
      <c r="E217" s="47">
        <v>0</v>
      </c>
      <c r="F217" s="47">
        <v>0</v>
      </c>
      <c r="G217" s="47">
        <v>0</v>
      </c>
      <c r="H217" s="34"/>
      <c r="I217" s="34"/>
      <c r="J217" s="34"/>
      <c r="K217" s="34"/>
    </row>
    <row r="218" spans="1:11" ht="14.1" customHeight="1" x14ac:dyDescent="0.25">
      <c r="A218" s="34"/>
      <c r="B218" s="34"/>
      <c r="C218" s="49" t="s">
        <v>61</v>
      </c>
      <c r="D218" s="47">
        <v>0</v>
      </c>
      <c r="E218" s="47">
        <v>0</v>
      </c>
      <c r="F218" s="47">
        <v>0</v>
      </c>
      <c r="G218" s="47">
        <v>0</v>
      </c>
      <c r="H218" s="34"/>
      <c r="I218" s="34"/>
      <c r="J218" s="34"/>
      <c r="K218" s="34"/>
    </row>
    <row r="219" spans="1:11" ht="14.1" customHeight="1" x14ac:dyDescent="0.25">
      <c r="A219" s="34"/>
      <c r="B219" s="34"/>
      <c r="C219" s="49" t="s">
        <v>64</v>
      </c>
      <c r="D219" s="47">
        <v>0</v>
      </c>
      <c r="E219" s="47">
        <v>0</v>
      </c>
      <c r="F219" s="47">
        <v>0</v>
      </c>
      <c r="G219" s="47">
        <v>0</v>
      </c>
      <c r="H219" s="34"/>
      <c r="I219" s="34"/>
      <c r="J219" s="34"/>
      <c r="K219" s="34"/>
    </row>
    <row r="220" spans="1:11" ht="14.1" customHeight="1" x14ac:dyDescent="0.25">
      <c r="A220" s="34"/>
      <c r="B220" s="34"/>
      <c r="C220" s="49" t="s">
        <v>60</v>
      </c>
      <c r="D220" s="47">
        <v>0</v>
      </c>
      <c r="E220" s="47">
        <v>0</v>
      </c>
      <c r="F220" s="47">
        <v>0</v>
      </c>
      <c r="G220" s="47">
        <v>0</v>
      </c>
      <c r="H220" s="34"/>
      <c r="I220" s="34"/>
      <c r="J220" s="34"/>
      <c r="K220" s="34"/>
    </row>
    <row r="221" spans="1:11" ht="14.1" customHeight="1" x14ac:dyDescent="0.25">
      <c r="A221" s="34"/>
      <c r="B221" s="34"/>
      <c r="C221" s="49" t="s">
        <v>61</v>
      </c>
      <c r="D221" s="47">
        <v>0</v>
      </c>
      <c r="E221" s="47">
        <v>0</v>
      </c>
      <c r="F221" s="47">
        <v>0</v>
      </c>
      <c r="G221" s="47">
        <v>0</v>
      </c>
      <c r="H221" s="34"/>
      <c r="I221" s="34"/>
      <c r="J221" s="34"/>
      <c r="K221" s="34"/>
    </row>
    <row r="222" spans="1:11" ht="14.1" customHeight="1" x14ac:dyDescent="0.25">
      <c r="A222" s="34"/>
      <c r="B222" s="34"/>
      <c r="C222" s="49" t="s">
        <v>65</v>
      </c>
      <c r="D222" s="47">
        <v>0</v>
      </c>
      <c r="E222" s="47">
        <v>0</v>
      </c>
      <c r="F222" s="47">
        <v>0</v>
      </c>
      <c r="G222" s="47">
        <v>0</v>
      </c>
      <c r="H222" s="34"/>
      <c r="I222" s="34"/>
      <c r="J222" s="34"/>
      <c r="K222" s="34"/>
    </row>
    <row r="223" spans="1:11" ht="14.1" customHeight="1" x14ac:dyDescent="0.25">
      <c r="A223" s="34"/>
      <c r="B223" s="34"/>
      <c r="C223" s="49" t="s">
        <v>60</v>
      </c>
      <c r="D223" s="47">
        <v>0</v>
      </c>
      <c r="E223" s="47">
        <v>0</v>
      </c>
      <c r="F223" s="47">
        <v>0</v>
      </c>
      <c r="G223" s="47">
        <v>0</v>
      </c>
      <c r="H223" s="34"/>
      <c r="I223" s="34"/>
      <c r="J223" s="34"/>
      <c r="K223" s="34"/>
    </row>
    <row r="224" spans="1:11" ht="14.1" customHeight="1" x14ac:dyDescent="0.25">
      <c r="A224" s="34"/>
      <c r="B224" s="34"/>
      <c r="C224" s="49" t="s">
        <v>61</v>
      </c>
      <c r="D224" s="47">
        <v>0</v>
      </c>
      <c r="E224" s="47">
        <v>0</v>
      </c>
      <c r="F224" s="47">
        <v>0</v>
      </c>
      <c r="G224" s="47">
        <v>0</v>
      </c>
      <c r="H224" s="34"/>
      <c r="I224" s="34"/>
      <c r="J224" s="34"/>
      <c r="K224" s="34"/>
    </row>
    <row r="225" spans="1:11" ht="14.1" customHeight="1" x14ac:dyDescent="0.25">
      <c r="A225" s="34"/>
      <c r="B225" s="34"/>
      <c r="C225" s="49" t="s">
        <v>66</v>
      </c>
      <c r="D225" s="47">
        <v>0</v>
      </c>
      <c r="E225" s="47">
        <v>0</v>
      </c>
      <c r="F225" s="47">
        <v>0</v>
      </c>
      <c r="G225" s="47">
        <v>0</v>
      </c>
      <c r="H225" s="34"/>
      <c r="I225" s="34"/>
      <c r="J225" s="34"/>
      <c r="K225" s="34"/>
    </row>
    <row r="226" spans="1:11" ht="14.1" customHeight="1" x14ac:dyDescent="0.25">
      <c r="A226" s="34"/>
      <c r="B226" s="34"/>
      <c r="C226" s="49" t="s">
        <v>60</v>
      </c>
      <c r="D226" s="47">
        <v>0</v>
      </c>
      <c r="E226" s="47">
        <v>0</v>
      </c>
      <c r="F226" s="47">
        <v>0</v>
      </c>
      <c r="G226" s="47">
        <v>0</v>
      </c>
      <c r="H226" s="34"/>
      <c r="I226" s="34"/>
      <c r="J226" s="34"/>
      <c r="K226" s="34"/>
    </row>
    <row r="227" spans="1:11" ht="14.1" customHeight="1" x14ac:dyDescent="0.25">
      <c r="A227" s="34"/>
      <c r="B227" s="34"/>
      <c r="C227" s="49" t="s">
        <v>61</v>
      </c>
      <c r="D227" s="47">
        <v>0</v>
      </c>
      <c r="E227" s="47">
        <v>0</v>
      </c>
      <c r="F227" s="47">
        <v>0</v>
      </c>
      <c r="G227" s="47">
        <v>0</v>
      </c>
      <c r="H227" s="34"/>
      <c r="I227" s="34"/>
      <c r="J227" s="34"/>
      <c r="K227" s="34"/>
    </row>
    <row r="228" spans="1:11" ht="14.1" customHeight="1" x14ac:dyDescent="0.25">
      <c r="A228" s="34"/>
      <c r="B228" s="34"/>
      <c r="C228" s="49" t="s">
        <v>67</v>
      </c>
      <c r="D228" s="47">
        <v>0</v>
      </c>
      <c r="E228" s="47">
        <v>0</v>
      </c>
      <c r="F228" s="47">
        <v>0</v>
      </c>
      <c r="G228" s="47">
        <v>0</v>
      </c>
      <c r="H228" s="34"/>
      <c r="I228" s="34"/>
      <c r="J228" s="34"/>
      <c r="K228" s="34"/>
    </row>
    <row r="229" spans="1:11" ht="14.1" customHeight="1" x14ac:dyDescent="0.25">
      <c r="A229" s="34"/>
      <c r="B229" s="34"/>
      <c r="C229" s="49" t="s">
        <v>60</v>
      </c>
      <c r="D229" s="47">
        <v>0</v>
      </c>
      <c r="E229" s="47">
        <v>0</v>
      </c>
      <c r="F229" s="47">
        <v>0</v>
      </c>
      <c r="G229" s="47">
        <v>0</v>
      </c>
      <c r="H229" s="34"/>
      <c r="I229" s="34"/>
      <c r="J229" s="34"/>
      <c r="K229" s="34"/>
    </row>
    <row r="230" spans="1:11" ht="14.1" customHeight="1" x14ac:dyDescent="0.25">
      <c r="A230" s="34"/>
      <c r="B230" s="34"/>
      <c r="C230" s="49" t="s">
        <v>61</v>
      </c>
      <c r="D230" s="47">
        <v>0</v>
      </c>
      <c r="E230" s="47">
        <v>0</v>
      </c>
      <c r="F230" s="47">
        <v>0</v>
      </c>
      <c r="G230" s="47">
        <v>0</v>
      </c>
      <c r="H230" s="34"/>
      <c r="I230" s="34"/>
      <c r="J230" s="34"/>
      <c r="K230" s="34"/>
    </row>
    <row r="231" spans="1:11" ht="14.1" customHeight="1" x14ac:dyDescent="0.25">
      <c r="A231" s="34"/>
      <c r="B231" s="34"/>
      <c r="C231" s="49" t="s">
        <v>68</v>
      </c>
      <c r="D231" s="47">
        <v>0</v>
      </c>
      <c r="E231" s="47">
        <v>0</v>
      </c>
      <c r="F231" s="47">
        <v>0</v>
      </c>
      <c r="G231" s="47">
        <v>5400000</v>
      </c>
      <c r="H231" s="34"/>
      <c r="I231" s="34"/>
      <c r="J231" s="34"/>
      <c r="K231" s="34"/>
    </row>
    <row r="232" spans="1:11" ht="14.1" customHeight="1" x14ac:dyDescent="0.25">
      <c r="A232" s="34"/>
      <c r="B232" s="34"/>
      <c r="C232" s="49" t="s">
        <v>60</v>
      </c>
      <c r="D232" s="47">
        <v>0</v>
      </c>
      <c r="E232" s="47">
        <v>0</v>
      </c>
      <c r="F232" s="47">
        <v>0</v>
      </c>
      <c r="G232" s="47">
        <v>5400000</v>
      </c>
      <c r="H232" s="34"/>
      <c r="I232" s="34"/>
      <c r="J232" s="34"/>
      <c r="K232" s="34"/>
    </row>
    <row r="233" spans="1:11" ht="14.1" customHeight="1" x14ac:dyDescent="0.25">
      <c r="A233" s="34"/>
      <c r="B233" s="34"/>
      <c r="C233" s="49" t="s">
        <v>69</v>
      </c>
      <c r="D233" s="47">
        <v>0</v>
      </c>
      <c r="E233" s="47">
        <v>0</v>
      </c>
      <c r="F233" s="47">
        <v>0</v>
      </c>
      <c r="G233" s="47">
        <v>0</v>
      </c>
      <c r="H233" s="34"/>
      <c r="I233" s="34"/>
      <c r="J233" s="34"/>
      <c r="K233" s="34"/>
    </row>
    <row r="234" spans="1:11" ht="14.1" customHeight="1" x14ac:dyDescent="0.25">
      <c r="A234" s="34"/>
      <c r="B234" s="34"/>
      <c r="C234" s="49" t="s">
        <v>70</v>
      </c>
      <c r="D234" s="47">
        <v>0</v>
      </c>
      <c r="E234" s="47">
        <v>0</v>
      </c>
      <c r="F234" s="47">
        <v>0</v>
      </c>
      <c r="G234" s="47">
        <v>0</v>
      </c>
      <c r="H234" s="34"/>
      <c r="I234" s="34"/>
      <c r="J234" s="34"/>
      <c r="K234" s="34"/>
    </row>
    <row r="235" spans="1:11" ht="14.1" customHeight="1" x14ac:dyDescent="0.25">
      <c r="A235" s="34"/>
      <c r="B235" s="34"/>
      <c r="C235" s="49" t="s">
        <v>71</v>
      </c>
      <c r="D235" s="47">
        <v>0</v>
      </c>
      <c r="E235" s="47">
        <v>0</v>
      </c>
      <c r="F235" s="47">
        <v>0</v>
      </c>
      <c r="G235" s="47">
        <v>0</v>
      </c>
      <c r="H235" s="34"/>
      <c r="I235" s="34"/>
      <c r="J235" s="34"/>
      <c r="K235" s="34"/>
    </row>
    <row r="236" spans="1:11" ht="14.1" customHeight="1" x14ac:dyDescent="0.25">
      <c r="A236" s="34"/>
      <c r="B236" s="34"/>
      <c r="C236" s="49" t="s">
        <v>72</v>
      </c>
      <c r="D236" s="47">
        <v>0</v>
      </c>
      <c r="E236" s="47">
        <v>0</v>
      </c>
      <c r="F236" s="47">
        <v>0</v>
      </c>
      <c r="G236" s="47">
        <v>0</v>
      </c>
      <c r="H236" s="34"/>
      <c r="I236" s="34"/>
      <c r="J236" s="34"/>
      <c r="K236" s="34"/>
    </row>
    <row r="237" spans="1:11" ht="14.1" customHeight="1" x14ac:dyDescent="0.25">
      <c r="A237" s="34"/>
      <c r="B237" s="34"/>
      <c r="C237" s="49" t="s">
        <v>73</v>
      </c>
      <c r="D237" s="47">
        <v>0</v>
      </c>
      <c r="E237" s="47">
        <v>0</v>
      </c>
      <c r="F237" s="47">
        <v>0</v>
      </c>
      <c r="G237" s="47">
        <v>0</v>
      </c>
      <c r="H237" s="34"/>
      <c r="I237" s="34"/>
      <c r="J237" s="34"/>
      <c r="K237" s="34"/>
    </row>
    <row r="238" spans="1:11" ht="14.1" customHeight="1" x14ac:dyDescent="0.25">
      <c r="A238" s="34"/>
      <c r="B238" s="34"/>
      <c r="C238" s="49" t="s">
        <v>60</v>
      </c>
      <c r="D238" s="47">
        <v>0</v>
      </c>
      <c r="E238" s="47">
        <v>0</v>
      </c>
      <c r="F238" s="47">
        <v>0</v>
      </c>
      <c r="G238" s="47">
        <v>0</v>
      </c>
      <c r="H238" s="34"/>
      <c r="I238" s="34"/>
      <c r="J238" s="34"/>
      <c r="K238" s="34"/>
    </row>
    <row r="239" spans="1:11" ht="14.1" customHeight="1" x14ac:dyDescent="0.25">
      <c r="A239" s="34"/>
      <c r="B239" s="34"/>
      <c r="C239" s="49" t="s">
        <v>69</v>
      </c>
      <c r="D239" s="47">
        <v>0</v>
      </c>
      <c r="E239" s="47">
        <v>0</v>
      </c>
      <c r="F239" s="47">
        <v>0</v>
      </c>
      <c r="G239" s="47">
        <v>0</v>
      </c>
      <c r="H239" s="34"/>
      <c r="I239" s="34"/>
      <c r="J239" s="34"/>
      <c r="K239" s="34"/>
    </row>
    <row r="240" spans="1:11" ht="14.1" customHeight="1" x14ac:dyDescent="0.25">
      <c r="A240" s="34"/>
      <c r="B240" s="34"/>
      <c r="C240" s="49" t="s">
        <v>70</v>
      </c>
      <c r="D240" s="47">
        <v>0</v>
      </c>
      <c r="E240" s="47">
        <v>0</v>
      </c>
      <c r="F240" s="47">
        <v>0</v>
      </c>
      <c r="G240" s="47">
        <v>0</v>
      </c>
      <c r="H240" s="34"/>
      <c r="I240" s="34"/>
      <c r="J240" s="34"/>
      <c r="K240" s="34"/>
    </row>
    <row r="241" spans="1:11" ht="14.1" customHeight="1" x14ac:dyDescent="0.25">
      <c r="A241" s="34"/>
      <c r="B241" s="34"/>
      <c r="C241" s="49" t="s">
        <v>71</v>
      </c>
      <c r="D241" s="47">
        <v>0</v>
      </c>
      <c r="E241" s="47">
        <v>0</v>
      </c>
      <c r="F241" s="47">
        <v>0</v>
      </c>
      <c r="G241" s="47">
        <v>0</v>
      </c>
      <c r="H241" s="34"/>
      <c r="I241" s="34"/>
      <c r="J241" s="34"/>
      <c r="K241" s="34"/>
    </row>
    <row r="242" spans="1:11" ht="14.1" customHeight="1" x14ac:dyDescent="0.25">
      <c r="A242" s="34"/>
      <c r="B242" s="34"/>
      <c r="C242" s="49" t="s">
        <v>72</v>
      </c>
      <c r="D242" s="47">
        <v>0</v>
      </c>
      <c r="E242" s="47">
        <v>0</v>
      </c>
      <c r="F242" s="47">
        <v>0</v>
      </c>
      <c r="G242" s="47">
        <v>0</v>
      </c>
      <c r="H242" s="34"/>
      <c r="I242" s="34"/>
      <c r="J242" s="34"/>
      <c r="K242" s="34"/>
    </row>
    <row r="243" spans="1:11" ht="14.1" customHeight="1" x14ac:dyDescent="0.25">
      <c r="A243" s="34"/>
      <c r="B243" s="34"/>
      <c r="C243" s="49" t="s">
        <v>74</v>
      </c>
      <c r="D243" s="47">
        <v>0</v>
      </c>
      <c r="E243" s="47">
        <v>0</v>
      </c>
      <c r="F243" s="47">
        <v>0</v>
      </c>
      <c r="G243" s="47">
        <v>0</v>
      </c>
      <c r="H243" s="34"/>
      <c r="I243" s="34"/>
      <c r="J243" s="34"/>
      <c r="K243" s="34"/>
    </row>
    <row r="244" spans="1:11" ht="14.1" customHeight="1" x14ac:dyDescent="0.25">
      <c r="A244" s="34"/>
      <c r="B244" s="34"/>
      <c r="C244" s="49" t="s">
        <v>60</v>
      </c>
      <c r="D244" s="47">
        <v>0</v>
      </c>
      <c r="E244" s="47">
        <v>0</v>
      </c>
      <c r="F244" s="47">
        <v>0</v>
      </c>
      <c r="G244" s="47">
        <v>0</v>
      </c>
      <c r="H244" s="34"/>
      <c r="I244" s="34"/>
      <c r="J244" s="34"/>
      <c r="K244" s="34"/>
    </row>
    <row r="245" spans="1:11" ht="14.1" customHeight="1" x14ac:dyDescent="0.25">
      <c r="A245" s="34"/>
      <c r="B245" s="34"/>
      <c r="C245" s="49" t="s">
        <v>69</v>
      </c>
      <c r="D245" s="47">
        <v>0</v>
      </c>
      <c r="E245" s="47">
        <v>0</v>
      </c>
      <c r="F245" s="47">
        <v>0</v>
      </c>
      <c r="G245" s="47">
        <v>0</v>
      </c>
      <c r="H245" s="34"/>
      <c r="I245" s="34"/>
      <c r="J245" s="34"/>
      <c r="K245" s="34"/>
    </row>
    <row r="246" spans="1:11" ht="14.1" customHeight="1" x14ac:dyDescent="0.25">
      <c r="A246" s="34"/>
      <c r="B246" s="34"/>
      <c r="C246" s="49" t="s">
        <v>70</v>
      </c>
      <c r="D246" s="47">
        <v>0</v>
      </c>
      <c r="E246" s="47">
        <v>0</v>
      </c>
      <c r="F246" s="47">
        <v>0</v>
      </c>
      <c r="G246" s="47">
        <v>0</v>
      </c>
      <c r="H246" s="34"/>
      <c r="I246" s="34"/>
      <c r="J246" s="34"/>
      <c r="K246" s="34"/>
    </row>
    <row r="247" spans="1:11" ht="14.1" customHeight="1" x14ac:dyDescent="0.25">
      <c r="A247" s="34"/>
      <c r="B247" s="34"/>
      <c r="C247" s="49" t="s">
        <v>71</v>
      </c>
      <c r="D247" s="47">
        <v>0</v>
      </c>
      <c r="E247" s="47">
        <v>0</v>
      </c>
      <c r="F247" s="47">
        <v>0</v>
      </c>
      <c r="G247" s="47">
        <v>0</v>
      </c>
      <c r="H247" s="34"/>
      <c r="I247" s="34"/>
      <c r="J247" s="34"/>
      <c r="K247" s="34"/>
    </row>
    <row r="248" spans="1:11" ht="14.1" customHeight="1" x14ac:dyDescent="0.25">
      <c r="A248" s="34"/>
      <c r="B248" s="34"/>
      <c r="C248" s="49" t="s">
        <v>72</v>
      </c>
      <c r="D248" s="47">
        <v>0</v>
      </c>
      <c r="E248" s="47">
        <v>0</v>
      </c>
      <c r="F248" s="47">
        <v>0</v>
      </c>
      <c r="G248" s="47">
        <v>0</v>
      </c>
      <c r="H248" s="34"/>
      <c r="I248" s="34"/>
      <c r="J248" s="34"/>
      <c r="K248" s="34"/>
    </row>
    <row r="249" spans="1:11" ht="14.1" customHeight="1" x14ac:dyDescent="0.25">
      <c r="A249" s="34"/>
      <c r="B249" s="34"/>
      <c r="C249" s="49" t="s">
        <v>75</v>
      </c>
      <c r="D249" s="47">
        <v>0</v>
      </c>
      <c r="E249" s="47">
        <v>0</v>
      </c>
      <c r="F249" s="47">
        <v>0</v>
      </c>
      <c r="G249" s="47">
        <v>0</v>
      </c>
      <c r="H249" s="34"/>
      <c r="I249" s="34"/>
      <c r="J249" s="34"/>
      <c r="K249" s="34"/>
    </row>
    <row r="250" spans="1:11" ht="14.1" customHeight="1" x14ac:dyDescent="0.25">
      <c r="A250" s="34"/>
      <c r="B250" s="34"/>
      <c r="C250" s="49" t="s">
        <v>76</v>
      </c>
      <c r="D250" s="47">
        <v>0</v>
      </c>
      <c r="E250" s="47">
        <v>0</v>
      </c>
      <c r="F250" s="47">
        <v>0</v>
      </c>
      <c r="G250" s="47">
        <v>0</v>
      </c>
      <c r="H250" s="34"/>
      <c r="I250" s="34"/>
      <c r="J250" s="34"/>
      <c r="K250" s="34"/>
    </row>
    <row r="251" spans="1:11" ht="14.1" customHeight="1" x14ac:dyDescent="0.25">
      <c r="A251" s="34"/>
      <c r="B251" s="34"/>
      <c r="C251" s="48" t="s">
        <v>77</v>
      </c>
      <c r="D251" s="47">
        <v>0</v>
      </c>
      <c r="E251" s="47">
        <v>0</v>
      </c>
      <c r="F251" s="47">
        <v>0</v>
      </c>
      <c r="G251" s="47">
        <v>5400000</v>
      </c>
      <c r="H251" s="34"/>
      <c r="I251" s="34"/>
      <c r="J251" s="34"/>
      <c r="K251" s="34"/>
    </row>
    <row r="252" spans="1:11" ht="14.1" customHeight="1" x14ac:dyDescent="0.25">
      <c r="A252" s="34"/>
      <c r="B252" s="34"/>
      <c r="C252" s="55" t="s">
        <v>33</v>
      </c>
      <c r="D252" s="1325" t="s">
        <v>336</v>
      </c>
      <c r="E252" s="1326"/>
      <c r="F252" s="1326"/>
      <c r="G252" s="1326"/>
      <c r="H252" s="34"/>
      <c r="I252" s="34"/>
      <c r="J252" s="34"/>
      <c r="K252" s="34"/>
    </row>
    <row r="253" spans="1:11" ht="14.1" customHeight="1" x14ac:dyDescent="0.25">
      <c r="A253" s="34"/>
      <c r="B253" s="34"/>
      <c r="C253" s="32" t="s">
        <v>35</v>
      </c>
      <c r="D253" s="1327" t="s">
        <v>335</v>
      </c>
      <c r="E253" s="1328"/>
      <c r="F253" s="1328"/>
      <c r="G253" s="1328"/>
      <c r="H253" s="34"/>
      <c r="I253" s="34"/>
      <c r="J253" s="34"/>
      <c r="K253" s="34"/>
    </row>
    <row r="254" spans="1:11" ht="14.1" customHeight="1" x14ac:dyDescent="0.25">
      <c r="A254" s="34"/>
      <c r="B254" s="34"/>
      <c r="C254" s="32" t="s">
        <v>37</v>
      </c>
      <c r="D254" s="1327" t="s">
        <v>334</v>
      </c>
      <c r="E254" s="1328"/>
      <c r="F254" s="1328"/>
      <c r="G254" s="1328"/>
      <c r="H254" s="34"/>
      <c r="I254" s="34"/>
      <c r="J254" s="34"/>
      <c r="K254" s="34"/>
    </row>
    <row r="255" spans="1:11" ht="15" customHeight="1" x14ac:dyDescent="0.25">
      <c r="A255" s="34"/>
      <c r="B255" s="34"/>
      <c r="C255" s="53"/>
      <c r="D255" s="52">
        <v>2025</v>
      </c>
      <c r="E255" s="52">
        <v>2026</v>
      </c>
      <c r="F255" s="52">
        <v>2027</v>
      </c>
      <c r="G255" s="52">
        <v>2028</v>
      </c>
      <c r="H255" s="34"/>
      <c r="I255" s="34"/>
      <c r="J255" s="34"/>
      <c r="K255" s="34"/>
    </row>
    <row r="256" spans="1:11" ht="15" customHeight="1" x14ac:dyDescent="0.25">
      <c r="A256" s="34"/>
      <c r="B256" s="34"/>
      <c r="C256" s="51"/>
      <c r="D256" s="50" t="s">
        <v>17</v>
      </c>
      <c r="E256" s="50" t="s">
        <v>18</v>
      </c>
      <c r="F256" s="50" t="s">
        <v>18</v>
      </c>
      <c r="G256" s="50" t="s">
        <v>18</v>
      </c>
      <c r="H256" s="34"/>
      <c r="I256" s="34"/>
      <c r="J256" s="34"/>
      <c r="K256" s="34"/>
    </row>
    <row r="257" spans="1:11" ht="14.1" customHeight="1" x14ac:dyDescent="0.25">
      <c r="A257" s="34"/>
      <c r="B257" s="34"/>
      <c r="C257" s="41" t="s">
        <v>39</v>
      </c>
      <c r="D257" s="54" t="s">
        <v>40</v>
      </c>
      <c r="E257" s="54" t="s">
        <v>151</v>
      </c>
      <c r="F257" s="54" t="s">
        <v>164</v>
      </c>
      <c r="G257" s="54" t="s">
        <v>143</v>
      </c>
      <c r="H257" s="34"/>
      <c r="I257" s="34"/>
      <c r="J257" s="34"/>
      <c r="K257" s="34"/>
    </row>
    <row r="258" spans="1:11" ht="14.1" customHeight="1" x14ac:dyDescent="0.25">
      <c r="A258" s="34"/>
      <c r="B258" s="34"/>
      <c r="C258" s="41" t="s">
        <v>41</v>
      </c>
      <c r="D258" s="54" t="s">
        <v>333</v>
      </c>
      <c r="E258" s="54" t="s">
        <v>330</v>
      </c>
      <c r="F258" s="54" t="s">
        <v>332</v>
      </c>
      <c r="G258" s="54" t="s">
        <v>331</v>
      </c>
      <c r="H258" s="34"/>
      <c r="I258" s="34"/>
      <c r="J258" s="34"/>
      <c r="K258" s="34"/>
    </row>
    <row r="259" spans="1:11" ht="14.1" customHeight="1" x14ac:dyDescent="0.25">
      <c r="A259" s="34"/>
      <c r="B259" s="34"/>
      <c r="C259" s="41" t="s">
        <v>45</v>
      </c>
      <c r="D259" s="54" t="s">
        <v>46</v>
      </c>
      <c r="E259" s="54" t="s">
        <v>330</v>
      </c>
      <c r="F259" s="54" t="s">
        <v>329</v>
      </c>
      <c r="G259" s="54" t="s">
        <v>328</v>
      </c>
      <c r="H259" s="34"/>
      <c r="I259" s="34"/>
      <c r="J259" s="34"/>
      <c r="K259" s="34"/>
    </row>
    <row r="260" spans="1:11" ht="14.1" customHeight="1" x14ac:dyDescent="0.25">
      <c r="A260" s="34"/>
      <c r="B260" s="34"/>
      <c r="C260" s="41" t="s">
        <v>50</v>
      </c>
      <c r="D260" s="54" t="s">
        <v>40</v>
      </c>
      <c r="E260" s="54" t="s">
        <v>40</v>
      </c>
      <c r="F260" s="54" t="s">
        <v>163</v>
      </c>
      <c r="G260" s="54" t="s">
        <v>171</v>
      </c>
      <c r="H260" s="34"/>
      <c r="I260" s="34"/>
      <c r="J260" s="34"/>
      <c r="K260" s="34"/>
    </row>
    <row r="261" spans="1:11" ht="14.1" customHeight="1" x14ac:dyDescent="0.25">
      <c r="A261" s="34"/>
      <c r="B261" s="34"/>
      <c r="C261" s="41" t="s">
        <v>52</v>
      </c>
      <c r="D261" s="54" t="s">
        <v>40</v>
      </c>
      <c r="E261" s="54" t="s">
        <v>327</v>
      </c>
      <c r="F261" s="54" t="s">
        <v>326</v>
      </c>
      <c r="G261" s="54" t="s">
        <v>325</v>
      </c>
      <c r="H261" s="34"/>
      <c r="I261" s="34"/>
      <c r="J261" s="34"/>
      <c r="K261" s="34"/>
    </row>
    <row r="262" spans="1:11" ht="14.1" customHeight="1" x14ac:dyDescent="0.25">
      <c r="A262" s="34"/>
      <c r="B262" s="34"/>
      <c r="C262" s="41" t="s">
        <v>55</v>
      </c>
      <c r="D262" s="54" t="s">
        <v>40</v>
      </c>
      <c r="E262" s="54" t="s">
        <v>40</v>
      </c>
      <c r="F262" s="54" t="s">
        <v>324</v>
      </c>
      <c r="G262" s="54" t="s">
        <v>323</v>
      </c>
      <c r="H262" s="34"/>
      <c r="I262" s="34"/>
      <c r="J262" s="34"/>
      <c r="K262" s="34"/>
    </row>
    <row r="263" spans="1:11" ht="14.1" customHeight="1" x14ac:dyDescent="0.25">
      <c r="A263" s="34"/>
      <c r="B263" s="34"/>
      <c r="C263" s="1329" t="s">
        <v>58</v>
      </c>
      <c r="D263" s="1330"/>
      <c r="E263" s="1330"/>
      <c r="F263" s="1330"/>
      <c r="G263" s="1330"/>
      <c r="H263" s="34"/>
      <c r="I263" s="34"/>
      <c r="J263" s="34"/>
      <c r="K263" s="34"/>
    </row>
    <row r="264" spans="1:11" ht="14.1" customHeight="1" x14ac:dyDescent="0.25">
      <c r="A264" s="34"/>
      <c r="B264" s="34"/>
      <c r="C264" s="53"/>
      <c r="D264" s="52">
        <v>2025</v>
      </c>
      <c r="E264" s="52">
        <v>2026</v>
      </c>
      <c r="F264" s="52">
        <v>2027</v>
      </c>
      <c r="G264" s="52">
        <v>2028</v>
      </c>
      <c r="H264" s="34"/>
      <c r="I264" s="34"/>
      <c r="J264" s="34"/>
      <c r="K264" s="34"/>
    </row>
    <row r="265" spans="1:11" ht="14.1" customHeight="1" x14ac:dyDescent="0.25">
      <c r="A265" s="34"/>
      <c r="B265" s="34"/>
      <c r="C265" s="51"/>
      <c r="D265" s="50" t="s">
        <v>17</v>
      </c>
      <c r="E265" s="50" t="s">
        <v>18</v>
      </c>
      <c r="F265" s="50" t="s">
        <v>18</v>
      </c>
      <c r="G265" s="50" t="s">
        <v>18</v>
      </c>
      <c r="H265" s="34"/>
      <c r="I265" s="34"/>
      <c r="J265" s="34"/>
      <c r="K265" s="34"/>
    </row>
    <row r="266" spans="1:11" ht="14.1" customHeight="1" x14ac:dyDescent="0.25">
      <c r="A266" s="34"/>
      <c r="B266" s="34"/>
      <c r="C266" s="49" t="s">
        <v>59</v>
      </c>
      <c r="D266" s="47">
        <v>0</v>
      </c>
      <c r="E266" s="47">
        <v>0</v>
      </c>
      <c r="F266" s="47">
        <v>0</v>
      </c>
      <c r="G266" s="47">
        <v>0</v>
      </c>
      <c r="H266" s="34"/>
      <c r="I266" s="34"/>
      <c r="J266" s="34"/>
      <c r="K266" s="34"/>
    </row>
    <row r="267" spans="1:11" ht="14.1" customHeight="1" x14ac:dyDescent="0.25">
      <c r="A267" s="34"/>
      <c r="B267" s="34"/>
      <c r="C267" s="49" t="s">
        <v>60</v>
      </c>
      <c r="D267" s="47">
        <v>0</v>
      </c>
      <c r="E267" s="47">
        <v>0</v>
      </c>
      <c r="F267" s="47">
        <v>0</v>
      </c>
      <c r="G267" s="47">
        <v>0</v>
      </c>
      <c r="H267" s="34"/>
      <c r="I267" s="34"/>
      <c r="J267" s="34"/>
      <c r="K267" s="34"/>
    </row>
    <row r="268" spans="1:11" ht="14.1" customHeight="1" x14ac:dyDescent="0.25">
      <c r="A268" s="34"/>
      <c r="B268" s="34"/>
      <c r="C268" s="49" t="s">
        <v>61</v>
      </c>
      <c r="D268" s="47">
        <v>0</v>
      </c>
      <c r="E268" s="47">
        <v>0</v>
      </c>
      <c r="F268" s="47">
        <v>0</v>
      </c>
      <c r="G268" s="47">
        <v>0</v>
      </c>
      <c r="H268" s="34"/>
      <c r="I268" s="34"/>
      <c r="J268" s="34"/>
      <c r="K268" s="34"/>
    </row>
    <row r="269" spans="1:11" ht="14.1" customHeight="1" x14ac:dyDescent="0.25">
      <c r="A269" s="34"/>
      <c r="B269" s="34"/>
      <c r="C269" s="49" t="s">
        <v>62</v>
      </c>
      <c r="D269" s="47">
        <v>0</v>
      </c>
      <c r="E269" s="47">
        <v>0</v>
      </c>
      <c r="F269" s="47">
        <v>0</v>
      </c>
      <c r="G269" s="47">
        <v>0</v>
      </c>
      <c r="H269" s="34"/>
      <c r="I269" s="34"/>
      <c r="J269" s="34"/>
      <c r="K269" s="34"/>
    </row>
    <row r="270" spans="1:11" ht="14.1" customHeight="1" x14ac:dyDescent="0.25">
      <c r="A270" s="34"/>
      <c r="B270" s="34"/>
      <c r="C270" s="49" t="s">
        <v>60</v>
      </c>
      <c r="D270" s="47">
        <v>0</v>
      </c>
      <c r="E270" s="47">
        <v>0</v>
      </c>
      <c r="F270" s="47">
        <v>0</v>
      </c>
      <c r="G270" s="47">
        <v>0</v>
      </c>
      <c r="H270" s="34"/>
      <c r="I270" s="34"/>
      <c r="J270" s="34"/>
      <c r="K270" s="34"/>
    </row>
    <row r="271" spans="1:11" ht="14.1" customHeight="1" x14ac:dyDescent="0.25">
      <c r="A271" s="34"/>
      <c r="B271" s="34"/>
      <c r="C271" s="49" t="s">
        <v>61</v>
      </c>
      <c r="D271" s="47">
        <v>0</v>
      </c>
      <c r="E271" s="47">
        <v>0</v>
      </c>
      <c r="F271" s="47">
        <v>0</v>
      </c>
      <c r="G271" s="47">
        <v>0</v>
      </c>
      <c r="H271" s="34"/>
      <c r="I271" s="34"/>
      <c r="J271" s="34"/>
      <c r="K271" s="34"/>
    </row>
    <row r="272" spans="1:11" ht="14.1" customHeight="1" x14ac:dyDescent="0.25">
      <c r="A272" s="34"/>
      <c r="B272" s="34"/>
      <c r="C272" s="49" t="s">
        <v>63</v>
      </c>
      <c r="D272" s="47">
        <v>0</v>
      </c>
      <c r="E272" s="47">
        <v>0</v>
      </c>
      <c r="F272" s="47">
        <v>0</v>
      </c>
      <c r="G272" s="47">
        <v>0</v>
      </c>
      <c r="H272" s="34"/>
      <c r="I272" s="34"/>
      <c r="J272" s="34"/>
      <c r="K272" s="34"/>
    </row>
    <row r="273" spans="1:11" ht="14.1" customHeight="1" x14ac:dyDescent="0.25">
      <c r="A273" s="34"/>
      <c r="B273" s="34"/>
      <c r="C273" s="49" t="s">
        <v>60</v>
      </c>
      <c r="D273" s="47">
        <v>0</v>
      </c>
      <c r="E273" s="47">
        <v>0</v>
      </c>
      <c r="F273" s="47">
        <v>0</v>
      </c>
      <c r="G273" s="47">
        <v>0</v>
      </c>
      <c r="H273" s="34"/>
      <c r="I273" s="34"/>
      <c r="J273" s="34"/>
      <c r="K273" s="34"/>
    </row>
    <row r="274" spans="1:11" ht="14.1" customHeight="1" x14ac:dyDescent="0.25">
      <c r="A274" s="34"/>
      <c r="B274" s="34"/>
      <c r="C274" s="49" t="s">
        <v>61</v>
      </c>
      <c r="D274" s="47">
        <v>0</v>
      </c>
      <c r="E274" s="47">
        <v>0</v>
      </c>
      <c r="F274" s="47">
        <v>0</v>
      </c>
      <c r="G274" s="47">
        <v>0</v>
      </c>
      <c r="H274" s="34"/>
      <c r="I274" s="34"/>
      <c r="J274" s="34"/>
      <c r="K274" s="34"/>
    </row>
    <row r="275" spans="1:11" ht="14.1" customHeight="1" x14ac:dyDescent="0.25">
      <c r="A275" s="34"/>
      <c r="B275" s="34"/>
      <c r="C275" s="49" t="s">
        <v>64</v>
      </c>
      <c r="D275" s="47">
        <v>0</v>
      </c>
      <c r="E275" s="47">
        <v>0</v>
      </c>
      <c r="F275" s="47">
        <v>0</v>
      </c>
      <c r="G275" s="47">
        <v>0</v>
      </c>
      <c r="H275" s="34"/>
      <c r="I275" s="34"/>
      <c r="J275" s="34"/>
      <c r="K275" s="34"/>
    </row>
    <row r="276" spans="1:11" ht="14.1" customHeight="1" x14ac:dyDescent="0.25">
      <c r="A276" s="34"/>
      <c r="B276" s="34"/>
      <c r="C276" s="49" t="s">
        <v>60</v>
      </c>
      <c r="D276" s="47">
        <v>0</v>
      </c>
      <c r="E276" s="47">
        <v>0</v>
      </c>
      <c r="F276" s="47">
        <v>0</v>
      </c>
      <c r="G276" s="47">
        <v>0</v>
      </c>
      <c r="H276" s="34"/>
      <c r="I276" s="34"/>
      <c r="J276" s="34"/>
      <c r="K276" s="34"/>
    </row>
    <row r="277" spans="1:11" ht="14.1" customHeight="1" x14ac:dyDescent="0.25">
      <c r="A277" s="34"/>
      <c r="B277" s="34"/>
      <c r="C277" s="49" t="s">
        <v>61</v>
      </c>
      <c r="D277" s="47">
        <v>0</v>
      </c>
      <c r="E277" s="47">
        <v>0</v>
      </c>
      <c r="F277" s="47">
        <v>0</v>
      </c>
      <c r="G277" s="47">
        <v>0</v>
      </c>
      <c r="H277" s="34"/>
      <c r="I277" s="34"/>
      <c r="J277" s="34"/>
      <c r="K277" s="34"/>
    </row>
    <row r="278" spans="1:11" ht="14.1" customHeight="1" x14ac:dyDescent="0.25">
      <c r="A278" s="34"/>
      <c r="B278" s="34"/>
      <c r="C278" s="49" t="s">
        <v>65</v>
      </c>
      <c r="D278" s="47">
        <v>0</v>
      </c>
      <c r="E278" s="47">
        <v>0</v>
      </c>
      <c r="F278" s="47">
        <v>0</v>
      </c>
      <c r="G278" s="47">
        <v>0</v>
      </c>
      <c r="H278" s="34"/>
      <c r="I278" s="34"/>
      <c r="J278" s="34"/>
      <c r="K278" s="34"/>
    </row>
    <row r="279" spans="1:11" ht="14.1" customHeight="1" x14ac:dyDescent="0.25">
      <c r="A279" s="34"/>
      <c r="B279" s="34"/>
      <c r="C279" s="49" t="s">
        <v>60</v>
      </c>
      <c r="D279" s="47">
        <v>0</v>
      </c>
      <c r="E279" s="47">
        <v>0</v>
      </c>
      <c r="F279" s="47">
        <v>0</v>
      </c>
      <c r="G279" s="47">
        <v>0</v>
      </c>
      <c r="H279" s="34"/>
      <c r="I279" s="34"/>
      <c r="J279" s="34"/>
      <c r="K279" s="34"/>
    </row>
    <row r="280" spans="1:11" ht="14.1" customHeight="1" x14ac:dyDescent="0.25">
      <c r="A280" s="34"/>
      <c r="B280" s="34"/>
      <c r="C280" s="49" t="s">
        <v>61</v>
      </c>
      <c r="D280" s="47">
        <v>0</v>
      </c>
      <c r="E280" s="47">
        <v>0</v>
      </c>
      <c r="F280" s="47">
        <v>0</v>
      </c>
      <c r="G280" s="47">
        <v>0</v>
      </c>
      <c r="H280" s="34"/>
      <c r="I280" s="34"/>
      <c r="J280" s="34"/>
      <c r="K280" s="34"/>
    </row>
    <row r="281" spans="1:11" ht="14.1" customHeight="1" x14ac:dyDescent="0.25">
      <c r="A281" s="34"/>
      <c r="B281" s="34"/>
      <c r="C281" s="49" t="s">
        <v>66</v>
      </c>
      <c r="D281" s="47">
        <v>0</v>
      </c>
      <c r="E281" s="47">
        <v>0</v>
      </c>
      <c r="F281" s="47">
        <v>0</v>
      </c>
      <c r="G281" s="47">
        <v>0</v>
      </c>
      <c r="H281" s="34"/>
      <c r="I281" s="34"/>
      <c r="J281" s="34"/>
      <c r="K281" s="34"/>
    </row>
    <row r="282" spans="1:11" ht="14.1" customHeight="1" x14ac:dyDescent="0.25">
      <c r="A282" s="34"/>
      <c r="B282" s="34"/>
      <c r="C282" s="49" t="s">
        <v>60</v>
      </c>
      <c r="D282" s="47">
        <v>0</v>
      </c>
      <c r="E282" s="47">
        <v>0</v>
      </c>
      <c r="F282" s="47">
        <v>0</v>
      </c>
      <c r="G282" s="47">
        <v>0</v>
      </c>
      <c r="H282" s="34"/>
      <c r="I282" s="34"/>
      <c r="J282" s="34"/>
      <c r="K282" s="34"/>
    </row>
    <row r="283" spans="1:11" ht="14.1" customHeight="1" x14ac:dyDescent="0.25">
      <c r="A283" s="34"/>
      <c r="B283" s="34"/>
      <c r="C283" s="49" t="s">
        <v>61</v>
      </c>
      <c r="D283" s="47">
        <v>0</v>
      </c>
      <c r="E283" s="47">
        <v>0</v>
      </c>
      <c r="F283" s="47">
        <v>0</v>
      </c>
      <c r="G283" s="47">
        <v>0</v>
      </c>
      <c r="H283" s="34"/>
      <c r="I283" s="34"/>
      <c r="J283" s="34"/>
      <c r="K283" s="34"/>
    </row>
    <row r="284" spans="1:11" ht="14.1" customHeight="1" x14ac:dyDescent="0.25">
      <c r="A284" s="34"/>
      <c r="B284" s="34"/>
      <c r="C284" s="49" t="s">
        <v>67</v>
      </c>
      <c r="D284" s="47">
        <v>0</v>
      </c>
      <c r="E284" s="47">
        <v>0</v>
      </c>
      <c r="F284" s="47">
        <v>0</v>
      </c>
      <c r="G284" s="47">
        <v>0</v>
      </c>
      <c r="H284" s="34"/>
      <c r="I284" s="34"/>
      <c r="J284" s="34"/>
      <c r="K284" s="34"/>
    </row>
    <row r="285" spans="1:11" ht="14.1" customHeight="1" x14ac:dyDescent="0.25">
      <c r="A285" s="34"/>
      <c r="B285" s="34"/>
      <c r="C285" s="49" t="s">
        <v>60</v>
      </c>
      <c r="D285" s="47">
        <v>0</v>
      </c>
      <c r="E285" s="47">
        <v>0</v>
      </c>
      <c r="F285" s="47">
        <v>0</v>
      </c>
      <c r="G285" s="47">
        <v>0</v>
      </c>
      <c r="H285" s="34"/>
      <c r="I285" s="34"/>
      <c r="J285" s="34"/>
      <c r="K285" s="34"/>
    </row>
    <row r="286" spans="1:11" ht="14.1" customHeight="1" x14ac:dyDescent="0.25">
      <c r="A286" s="34"/>
      <c r="B286" s="34"/>
      <c r="C286" s="49" t="s">
        <v>61</v>
      </c>
      <c r="D286" s="47">
        <v>0</v>
      </c>
      <c r="E286" s="47">
        <v>0</v>
      </c>
      <c r="F286" s="47">
        <v>0</v>
      </c>
      <c r="G286" s="47">
        <v>0</v>
      </c>
      <c r="H286" s="34"/>
      <c r="I286" s="34"/>
      <c r="J286" s="34"/>
      <c r="K286" s="34"/>
    </row>
    <row r="287" spans="1:11" ht="14.1" customHeight="1" x14ac:dyDescent="0.25">
      <c r="A287" s="34"/>
      <c r="B287" s="34"/>
      <c r="C287" s="49" t="s">
        <v>68</v>
      </c>
      <c r="D287" s="47">
        <v>0</v>
      </c>
      <c r="E287" s="47">
        <v>0</v>
      </c>
      <c r="F287" s="47">
        <v>0</v>
      </c>
      <c r="G287" s="47">
        <v>0</v>
      </c>
      <c r="H287" s="34"/>
      <c r="I287" s="34"/>
      <c r="J287" s="34"/>
      <c r="K287" s="34"/>
    </row>
    <row r="288" spans="1:11" ht="14.1" customHeight="1" x14ac:dyDescent="0.25">
      <c r="A288" s="34"/>
      <c r="B288" s="34"/>
      <c r="C288" s="49" t="s">
        <v>60</v>
      </c>
      <c r="D288" s="47">
        <v>0</v>
      </c>
      <c r="E288" s="47">
        <v>0</v>
      </c>
      <c r="F288" s="47">
        <v>0</v>
      </c>
      <c r="G288" s="47">
        <v>0</v>
      </c>
      <c r="H288" s="34"/>
      <c r="I288" s="34"/>
      <c r="J288" s="34"/>
      <c r="K288" s="34"/>
    </row>
    <row r="289" spans="1:11" ht="14.1" customHeight="1" x14ac:dyDescent="0.25">
      <c r="A289" s="34"/>
      <c r="B289" s="34"/>
      <c r="C289" s="49" t="s">
        <v>69</v>
      </c>
      <c r="D289" s="47">
        <v>0</v>
      </c>
      <c r="E289" s="47">
        <v>0</v>
      </c>
      <c r="F289" s="47">
        <v>0</v>
      </c>
      <c r="G289" s="47">
        <v>0</v>
      </c>
      <c r="H289" s="34"/>
      <c r="I289" s="34"/>
      <c r="J289" s="34"/>
      <c r="K289" s="34"/>
    </row>
    <row r="290" spans="1:11" ht="14.1" customHeight="1" x14ac:dyDescent="0.25">
      <c r="A290" s="34"/>
      <c r="B290" s="34"/>
      <c r="C290" s="49" t="s">
        <v>70</v>
      </c>
      <c r="D290" s="47">
        <v>0</v>
      </c>
      <c r="E290" s="47">
        <v>0</v>
      </c>
      <c r="F290" s="47">
        <v>0</v>
      </c>
      <c r="G290" s="47">
        <v>0</v>
      </c>
      <c r="H290" s="34"/>
      <c r="I290" s="34"/>
      <c r="J290" s="34"/>
      <c r="K290" s="34"/>
    </row>
    <row r="291" spans="1:11" ht="14.1" customHeight="1" x14ac:dyDescent="0.25">
      <c r="A291" s="34"/>
      <c r="B291" s="34"/>
      <c r="C291" s="49" t="s">
        <v>71</v>
      </c>
      <c r="D291" s="47">
        <v>0</v>
      </c>
      <c r="E291" s="47">
        <v>0</v>
      </c>
      <c r="F291" s="47">
        <v>0</v>
      </c>
      <c r="G291" s="47">
        <v>0</v>
      </c>
      <c r="H291" s="34"/>
      <c r="I291" s="34"/>
      <c r="J291" s="34"/>
      <c r="K291" s="34"/>
    </row>
    <row r="292" spans="1:11" ht="14.1" customHeight="1" x14ac:dyDescent="0.25">
      <c r="A292" s="34"/>
      <c r="B292" s="34"/>
      <c r="C292" s="49" t="s">
        <v>72</v>
      </c>
      <c r="D292" s="47">
        <v>0</v>
      </c>
      <c r="E292" s="47">
        <v>0</v>
      </c>
      <c r="F292" s="47">
        <v>0</v>
      </c>
      <c r="G292" s="47">
        <v>0</v>
      </c>
      <c r="H292" s="34"/>
      <c r="I292" s="34"/>
      <c r="J292" s="34"/>
      <c r="K292" s="34"/>
    </row>
    <row r="293" spans="1:11" ht="14.1" customHeight="1" x14ac:dyDescent="0.25">
      <c r="A293" s="34"/>
      <c r="B293" s="34"/>
      <c r="C293" s="49" t="s">
        <v>73</v>
      </c>
      <c r="D293" s="47">
        <v>0</v>
      </c>
      <c r="E293" s="47">
        <v>18200000</v>
      </c>
      <c r="F293" s="47">
        <v>262600000</v>
      </c>
      <c r="G293" s="47">
        <v>354800000</v>
      </c>
      <c r="H293" s="34"/>
      <c r="I293" s="34"/>
      <c r="J293" s="34"/>
      <c r="K293" s="34"/>
    </row>
    <row r="294" spans="1:11" ht="14.1" customHeight="1" x14ac:dyDescent="0.25">
      <c r="A294" s="34"/>
      <c r="B294" s="34"/>
      <c r="C294" s="49" t="s">
        <v>60</v>
      </c>
      <c r="D294" s="47">
        <v>0</v>
      </c>
      <c r="E294" s="47">
        <v>18200000</v>
      </c>
      <c r="F294" s="47">
        <v>262600000</v>
      </c>
      <c r="G294" s="47">
        <v>354800000</v>
      </c>
      <c r="H294" s="34"/>
      <c r="I294" s="34"/>
      <c r="J294" s="34"/>
      <c r="K294" s="34"/>
    </row>
    <row r="295" spans="1:11" ht="14.1" customHeight="1" x14ac:dyDescent="0.25">
      <c r="A295" s="34"/>
      <c r="B295" s="34"/>
      <c r="C295" s="49" t="s">
        <v>69</v>
      </c>
      <c r="D295" s="47">
        <v>0</v>
      </c>
      <c r="E295" s="47">
        <v>0</v>
      </c>
      <c r="F295" s="47">
        <v>0</v>
      </c>
      <c r="G295" s="47">
        <v>0</v>
      </c>
      <c r="H295" s="34"/>
      <c r="I295" s="34"/>
      <c r="J295" s="34"/>
      <c r="K295" s="34"/>
    </row>
    <row r="296" spans="1:11" ht="14.1" customHeight="1" x14ac:dyDescent="0.25">
      <c r="A296" s="34"/>
      <c r="B296" s="34"/>
      <c r="C296" s="49" t="s">
        <v>70</v>
      </c>
      <c r="D296" s="47">
        <v>0</v>
      </c>
      <c r="E296" s="47">
        <v>0</v>
      </c>
      <c r="F296" s="47">
        <v>0</v>
      </c>
      <c r="G296" s="47">
        <v>0</v>
      </c>
      <c r="H296" s="34"/>
      <c r="I296" s="34"/>
      <c r="J296" s="34"/>
      <c r="K296" s="34"/>
    </row>
    <row r="297" spans="1:11" ht="14.1" customHeight="1" x14ac:dyDescent="0.25">
      <c r="A297" s="34"/>
      <c r="B297" s="34"/>
      <c r="C297" s="49" t="s">
        <v>71</v>
      </c>
      <c r="D297" s="47">
        <v>0</v>
      </c>
      <c r="E297" s="47">
        <v>0</v>
      </c>
      <c r="F297" s="47">
        <v>0</v>
      </c>
      <c r="G297" s="47">
        <v>0</v>
      </c>
      <c r="H297" s="34"/>
      <c r="I297" s="34"/>
      <c r="J297" s="34"/>
      <c r="K297" s="34"/>
    </row>
    <row r="298" spans="1:11" ht="14.1" customHeight="1" x14ac:dyDescent="0.25">
      <c r="A298" s="34"/>
      <c r="B298" s="34"/>
      <c r="C298" s="49" t="s">
        <v>72</v>
      </c>
      <c r="D298" s="47">
        <v>0</v>
      </c>
      <c r="E298" s="47">
        <v>0</v>
      </c>
      <c r="F298" s="47">
        <v>0</v>
      </c>
      <c r="G298" s="47">
        <v>0</v>
      </c>
      <c r="H298" s="34"/>
      <c r="I298" s="34"/>
      <c r="J298" s="34"/>
      <c r="K298" s="34"/>
    </row>
    <row r="299" spans="1:11" ht="14.1" customHeight="1" x14ac:dyDescent="0.25">
      <c r="A299" s="34"/>
      <c r="B299" s="34"/>
      <c r="C299" s="49" t="s">
        <v>74</v>
      </c>
      <c r="D299" s="47">
        <v>0</v>
      </c>
      <c r="E299" s="47">
        <v>0</v>
      </c>
      <c r="F299" s="47">
        <v>0</v>
      </c>
      <c r="G299" s="47">
        <v>0</v>
      </c>
      <c r="H299" s="34"/>
      <c r="I299" s="34"/>
      <c r="J299" s="34"/>
      <c r="K299" s="34"/>
    </row>
    <row r="300" spans="1:11" ht="14.1" customHeight="1" x14ac:dyDescent="0.25">
      <c r="A300" s="34"/>
      <c r="B300" s="34"/>
      <c r="C300" s="49" t="s">
        <v>60</v>
      </c>
      <c r="D300" s="47">
        <v>0</v>
      </c>
      <c r="E300" s="47">
        <v>0</v>
      </c>
      <c r="F300" s="47">
        <v>0</v>
      </c>
      <c r="G300" s="47">
        <v>0</v>
      </c>
      <c r="H300" s="34"/>
      <c r="I300" s="34"/>
      <c r="J300" s="34"/>
      <c r="K300" s="34"/>
    </row>
    <row r="301" spans="1:11" ht="14.1" customHeight="1" x14ac:dyDescent="0.25">
      <c r="A301" s="34"/>
      <c r="B301" s="34"/>
      <c r="C301" s="49" t="s">
        <v>69</v>
      </c>
      <c r="D301" s="47">
        <v>0</v>
      </c>
      <c r="E301" s="47">
        <v>0</v>
      </c>
      <c r="F301" s="47">
        <v>0</v>
      </c>
      <c r="G301" s="47">
        <v>0</v>
      </c>
      <c r="H301" s="34"/>
      <c r="I301" s="34"/>
      <c r="J301" s="34"/>
      <c r="K301" s="34"/>
    </row>
    <row r="302" spans="1:11" ht="14.1" customHeight="1" x14ac:dyDescent="0.25">
      <c r="A302" s="34"/>
      <c r="B302" s="34"/>
      <c r="C302" s="49" t="s">
        <v>70</v>
      </c>
      <c r="D302" s="47">
        <v>0</v>
      </c>
      <c r="E302" s="47">
        <v>0</v>
      </c>
      <c r="F302" s="47">
        <v>0</v>
      </c>
      <c r="G302" s="47">
        <v>0</v>
      </c>
      <c r="H302" s="34"/>
      <c r="I302" s="34"/>
      <c r="J302" s="34"/>
      <c r="K302" s="34"/>
    </row>
    <row r="303" spans="1:11" ht="14.1" customHeight="1" x14ac:dyDescent="0.25">
      <c r="A303" s="34"/>
      <c r="B303" s="34"/>
      <c r="C303" s="49" t="s">
        <v>71</v>
      </c>
      <c r="D303" s="47">
        <v>0</v>
      </c>
      <c r="E303" s="47">
        <v>0</v>
      </c>
      <c r="F303" s="47">
        <v>0</v>
      </c>
      <c r="G303" s="47">
        <v>0</v>
      </c>
      <c r="H303" s="34"/>
      <c r="I303" s="34"/>
      <c r="J303" s="34"/>
      <c r="K303" s="34"/>
    </row>
    <row r="304" spans="1:11" ht="14.1" customHeight="1" x14ac:dyDescent="0.25">
      <c r="A304" s="34"/>
      <c r="B304" s="34"/>
      <c r="C304" s="49" t="s">
        <v>72</v>
      </c>
      <c r="D304" s="47">
        <v>0</v>
      </c>
      <c r="E304" s="47">
        <v>0</v>
      </c>
      <c r="F304" s="47">
        <v>0</v>
      </c>
      <c r="G304" s="47">
        <v>0</v>
      </c>
      <c r="H304" s="34"/>
      <c r="I304" s="34"/>
      <c r="J304" s="34"/>
      <c r="K304" s="34"/>
    </row>
    <row r="305" spans="1:11" ht="14.1" customHeight="1" x14ac:dyDescent="0.25">
      <c r="A305" s="34"/>
      <c r="B305" s="34"/>
      <c r="C305" s="49" t="s">
        <v>75</v>
      </c>
      <c r="D305" s="47">
        <v>0</v>
      </c>
      <c r="E305" s="47">
        <v>0</v>
      </c>
      <c r="F305" s="47">
        <v>0</v>
      </c>
      <c r="G305" s="47">
        <v>0</v>
      </c>
      <c r="H305" s="34"/>
      <c r="I305" s="34"/>
      <c r="J305" s="34"/>
      <c r="K305" s="34"/>
    </row>
    <row r="306" spans="1:11" ht="14.1" customHeight="1" x14ac:dyDescent="0.25">
      <c r="A306" s="34"/>
      <c r="B306" s="34"/>
      <c r="C306" s="49" t="s">
        <v>76</v>
      </c>
      <c r="D306" s="47">
        <v>0</v>
      </c>
      <c r="E306" s="47">
        <v>0</v>
      </c>
      <c r="F306" s="47">
        <v>0</v>
      </c>
      <c r="G306" s="47">
        <v>0</v>
      </c>
      <c r="H306" s="34"/>
      <c r="I306" s="34"/>
      <c r="J306" s="34"/>
      <c r="K306" s="34"/>
    </row>
    <row r="307" spans="1:11" ht="14.1" customHeight="1" x14ac:dyDescent="0.25">
      <c r="A307" s="34"/>
      <c r="B307" s="34"/>
      <c r="C307" s="48" t="s">
        <v>77</v>
      </c>
      <c r="D307" s="47">
        <v>0</v>
      </c>
      <c r="E307" s="47">
        <v>18200000</v>
      </c>
      <c r="F307" s="47">
        <v>262600000</v>
      </c>
      <c r="G307" s="47">
        <v>354800000</v>
      </c>
      <c r="H307" s="34"/>
      <c r="I307" s="34"/>
      <c r="J307" s="34"/>
      <c r="K307" s="34"/>
    </row>
    <row r="308" spans="1:11" ht="14.1" customHeight="1" x14ac:dyDescent="0.25">
      <c r="A308" s="34"/>
      <c r="B308" s="34"/>
      <c r="C308" s="56" t="s">
        <v>322</v>
      </c>
      <c r="D308" s="1309" t="s">
        <v>321</v>
      </c>
      <c r="E308" s="1310"/>
      <c r="F308" s="1310"/>
      <c r="G308" s="1310"/>
      <c r="H308" s="34"/>
      <c r="I308" s="34"/>
      <c r="J308" s="34"/>
      <c r="K308" s="34"/>
    </row>
    <row r="309" spans="1:11" ht="14.1" customHeight="1" x14ac:dyDescent="0.25">
      <c r="A309" s="34"/>
      <c r="B309" s="34"/>
      <c r="C309" s="55" t="s">
        <v>33</v>
      </c>
      <c r="D309" s="1325" t="s">
        <v>320</v>
      </c>
      <c r="E309" s="1326"/>
      <c r="F309" s="1326"/>
      <c r="G309" s="1326"/>
      <c r="H309" s="34"/>
      <c r="I309" s="34"/>
      <c r="J309" s="34"/>
      <c r="K309" s="34"/>
    </row>
    <row r="310" spans="1:11" ht="14.1" customHeight="1" x14ac:dyDescent="0.25">
      <c r="A310" s="34"/>
      <c r="B310" s="34"/>
      <c r="C310" s="32" t="s">
        <v>35</v>
      </c>
      <c r="D310" s="1327" t="s">
        <v>319</v>
      </c>
      <c r="E310" s="1328"/>
      <c r="F310" s="1328"/>
      <c r="G310" s="1328"/>
      <c r="H310" s="34"/>
      <c r="I310" s="34"/>
      <c r="J310" s="34"/>
      <c r="K310" s="34"/>
    </row>
    <row r="311" spans="1:11" ht="14.1" customHeight="1" x14ac:dyDescent="0.25">
      <c r="A311" s="34"/>
      <c r="B311" s="34"/>
      <c r="C311" s="32" t="s">
        <v>37</v>
      </c>
      <c r="D311" s="1327" t="s">
        <v>318</v>
      </c>
      <c r="E311" s="1328"/>
      <c r="F311" s="1328"/>
      <c r="G311" s="1328"/>
      <c r="H311" s="34"/>
      <c r="I311" s="34"/>
      <c r="J311" s="34"/>
      <c r="K311" s="34"/>
    </row>
    <row r="312" spans="1:11" ht="15" customHeight="1" x14ac:dyDescent="0.25">
      <c r="A312" s="34"/>
      <c r="B312" s="34"/>
      <c r="C312" s="53"/>
      <c r="D312" s="52">
        <v>2025</v>
      </c>
      <c r="E312" s="52">
        <v>2026</v>
      </c>
      <c r="F312" s="52">
        <v>2027</v>
      </c>
      <c r="G312" s="52">
        <v>2028</v>
      </c>
      <c r="H312" s="34"/>
      <c r="I312" s="34"/>
      <c r="J312" s="34"/>
      <c r="K312" s="34"/>
    </row>
    <row r="313" spans="1:11" ht="15" customHeight="1" x14ac:dyDescent="0.25">
      <c r="A313" s="34"/>
      <c r="B313" s="34"/>
      <c r="C313" s="51"/>
      <c r="D313" s="50" t="s">
        <v>17</v>
      </c>
      <c r="E313" s="50" t="s">
        <v>18</v>
      </c>
      <c r="F313" s="50" t="s">
        <v>18</v>
      </c>
      <c r="G313" s="50" t="s">
        <v>18</v>
      </c>
      <c r="H313" s="34"/>
      <c r="I313" s="34"/>
      <c r="J313" s="34"/>
      <c r="K313" s="34"/>
    </row>
    <row r="314" spans="1:11" ht="14.1" customHeight="1" x14ac:dyDescent="0.25">
      <c r="A314" s="34"/>
      <c r="B314" s="34"/>
      <c r="C314" s="41" t="s">
        <v>39</v>
      </c>
      <c r="D314" s="54" t="s">
        <v>40</v>
      </c>
      <c r="E314" s="54" t="s">
        <v>46</v>
      </c>
      <c r="F314" s="54" t="s">
        <v>317</v>
      </c>
      <c r="G314" s="54" t="s">
        <v>316</v>
      </c>
      <c r="H314" s="34"/>
      <c r="I314" s="34"/>
      <c r="J314" s="34"/>
      <c r="K314" s="34"/>
    </row>
    <row r="315" spans="1:11" ht="14.1" customHeight="1" x14ac:dyDescent="0.25">
      <c r="A315" s="34"/>
      <c r="B315" s="34"/>
      <c r="C315" s="41" t="s">
        <v>41</v>
      </c>
      <c r="D315" s="54" t="s">
        <v>315</v>
      </c>
      <c r="E315" s="54" t="s">
        <v>46</v>
      </c>
      <c r="F315" s="54" t="s">
        <v>314</v>
      </c>
      <c r="G315" s="54" t="s">
        <v>313</v>
      </c>
      <c r="H315" s="34"/>
      <c r="I315" s="34"/>
      <c r="J315" s="34"/>
      <c r="K315" s="34"/>
    </row>
    <row r="316" spans="1:11" ht="14.1" customHeight="1" x14ac:dyDescent="0.25">
      <c r="A316" s="34"/>
      <c r="B316" s="34"/>
      <c r="C316" s="41" t="s">
        <v>45</v>
      </c>
      <c r="D316" s="54" t="s">
        <v>46</v>
      </c>
      <c r="E316" s="54" t="s">
        <v>46</v>
      </c>
      <c r="F316" s="54" t="s">
        <v>312</v>
      </c>
      <c r="G316" s="54" t="s">
        <v>311</v>
      </c>
      <c r="H316" s="34"/>
      <c r="I316" s="34"/>
      <c r="J316" s="34"/>
      <c r="K316" s="34"/>
    </row>
    <row r="317" spans="1:11" ht="14.1" customHeight="1" x14ac:dyDescent="0.25">
      <c r="A317" s="34"/>
      <c r="B317" s="34"/>
      <c r="C317" s="41" t="s">
        <v>50</v>
      </c>
      <c r="D317" s="54" t="s">
        <v>40</v>
      </c>
      <c r="E317" s="54" t="s">
        <v>40</v>
      </c>
      <c r="F317" s="54" t="s">
        <v>40</v>
      </c>
      <c r="G317" s="54" t="s">
        <v>170</v>
      </c>
      <c r="H317" s="34"/>
      <c r="I317" s="34"/>
      <c r="J317" s="34"/>
      <c r="K317" s="34"/>
    </row>
    <row r="318" spans="1:11" ht="14.1" customHeight="1" x14ac:dyDescent="0.25">
      <c r="A318" s="34"/>
      <c r="B318" s="34"/>
      <c r="C318" s="41" t="s">
        <v>52</v>
      </c>
      <c r="D318" s="54" t="s">
        <v>40</v>
      </c>
      <c r="E318" s="54" t="s">
        <v>137</v>
      </c>
      <c r="F318" s="54" t="s">
        <v>40</v>
      </c>
      <c r="G318" s="54" t="s">
        <v>310</v>
      </c>
      <c r="H318" s="34"/>
      <c r="I318" s="34"/>
      <c r="J318" s="34"/>
      <c r="K318" s="34"/>
    </row>
    <row r="319" spans="1:11" ht="14.1" customHeight="1" x14ac:dyDescent="0.25">
      <c r="A319" s="34"/>
      <c r="B319" s="34"/>
      <c r="C319" s="41" t="s">
        <v>55</v>
      </c>
      <c r="D319" s="54" t="s">
        <v>40</v>
      </c>
      <c r="E319" s="54" t="s">
        <v>40</v>
      </c>
      <c r="F319" s="54" t="s">
        <v>40</v>
      </c>
      <c r="G319" s="54" t="s">
        <v>309</v>
      </c>
      <c r="H319" s="34"/>
      <c r="I319" s="34"/>
      <c r="J319" s="34"/>
      <c r="K319" s="34"/>
    </row>
    <row r="320" spans="1:11" ht="14.1" customHeight="1" x14ac:dyDescent="0.25">
      <c r="A320" s="34"/>
      <c r="B320" s="34"/>
      <c r="C320" s="1329" t="s">
        <v>58</v>
      </c>
      <c r="D320" s="1330"/>
      <c r="E320" s="1330"/>
      <c r="F320" s="1330"/>
      <c r="G320" s="1330"/>
      <c r="H320" s="34"/>
      <c r="I320" s="34"/>
      <c r="J320" s="34"/>
      <c r="K320" s="34"/>
    </row>
    <row r="321" spans="1:11" ht="14.1" customHeight="1" x14ac:dyDescent="0.25">
      <c r="A321" s="34"/>
      <c r="B321" s="34"/>
      <c r="C321" s="53"/>
      <c r="D321" s="52">
        <v>2025</v>
      </c>
      <c r="E321" s="52">
        <v>2026</v>
      </c>
      <c r="F321" s="52">
        <v>2027</v>
      </c>
      <c r="G321" s="52">
        <v>2028</v>
      </c>
      <c r="H321" s="34"/>
      <c r="I321" s="34"/>
      <c r="J321" s="34"/>
      <c r="K321" s="34"/>
    </row>
    <row r="322" spans="1:11" ht="14.1" customHeight="1" x14ac:dyDescent="0.25">
      <c r="A322" s="34"/>
      <c r="B322" s="34"/>
      <c r="C322" s="51"/>
      <c r="D322" s="50" t="s">
        <v>17</v>
      </c>
      <c r="E322" s="50" t="s">
        <v>18</v>
      </c>
      <c r="F322" s="50" t="s">
        <v>18</v>
      </c>
      <c r="G322" s="50" t="s">
        <v>18</v>
      </c>
      <c r="H322" s="34"/>
      <c r="I322" s="34"/>
      <c r="J322" s="34"/>
      <c r="K322" s="34"/>
    </row>
    <row r="323" spans="1:11" ht="14.1" customHeight="1" x14ac:dyDescent="0.25">
      <c r="A323" s="34"/>
      <c r="B323" s="34"/>
      <c r="C323" s="49" t="s">
        <v>59</v>
      </c>
      <c r="D323" s="47">
        <v>0</v>
      </c>
      <c r="E323" s="47">
        <v>0</v>
      </c>
      <c r="F323" s="47">
        <v>0</v>
      </c>
      <c r="G323" s="47">
        <v>0</v>
      </c>
      <c r="H323" s="34"/>
      <c r="I323" s="34"/>
      <c r="J323" s="34"/>
      <c r="K323" s="34"/>
    </row>
    <row r="324" spans="1:11" ht="14.1" customHeight="1" x14ac:dyDescent="0.25">
      <c r="A324" s="34"/>
      <c r="B324" s="34"/>
      <c r="C324" s="49" t="s">
        <v>60</v>
      </c>
      <c r="D324" s="47">
        <v>0</v>
      </c>
      <c r="E324" s="47">
        <v>0</v>
      </c>
      <c r="F324" s="47">
        <v>0</v>
      </c>
      <c r="G324" s="47">
        <v>0</v>
      </c>
      <c r="H324" s="34"/>
      <c r="I324" s="34"/>
      <c r="J324" s="34"/>
      <c r="K324" s="34"/>
    </row>
    <row r="325" spans="1:11" ht="14.1" customHeight="1" x14ac:dyDescent="0.25">
      <c r="A325" s="34"/>
      <c r="B325" s="34"/>
      <c r="C325" s="49" t="s">
        <v>61</v>
      </c>
      <c r="D325" s="47">
        <v>0</v>
      </c>
      <c r="E325" s="47">
        <v>0</v>
      </c>
      <c r="F325" s="47">
        <v>0</v>
      </c>
      <c r="G325" s="47">
        <v>0</v>
      </c>
      <c r="H325" s="34"/>
      <c r="I325" s="34"/>
      <c r="J325" s="34"/>
      <c r="K325" s="34"/>
    </row>
    <row r="326" spans="1:11" ht="14.1" customHeight="1" x14ac:dyDescent="0.25">
      <c r="A326" s="34"/>
      <c r="B326" s="34"/>
      <c r="C326" s="49" t="s">
        <v>62</v>
      </c>
      <c r="D326" s="47">
        <v>0</v>
      </c>
      <c r="E326" s="47">
        <v>0</v>
      </c>
      <c r="F326" s="47">
        <v>0</v>
      </c>
      <c r="G326" s="47">
        <v>0</v>
      </c>
      <c r="H326" s="34"/>
      <c r="I326" s="34"/>
      <c r="J326" s="34"/>
      <c r="K326" s="34"/>
    </row>
    <row r="327" spans="1:11" ht="14.1" customHeight="1" x14ac:dyDescent="0.25">
      <c r="A327" s="34"/>
      <c r="B327" s="34"/>
      <c r="C327" s="49" t="s">
        <v>60</v>
      </c>
      <c r="D327" s="47">
        <v>0</v>
      </c>
      <c r="E327" s="47">
        <v>0</v>
      </c>
      <c r="F327" s="47">
        <v>0</v>
      </c>
      <c r="G327" s="47">
        <v>0</v>
      </c>
      <c r="H327" s="34"/>
      <c r="I327" s="34"/>
      <c r="J327" s="34"/>
      <c r="K327" s="34"/>
    </row>
    <row r="328" spans="1:11" ht="14.1" customHeight="1" x14ac:dyDescent="0.25">
      <c r="A328" s="34"/>
      <c r="B328" s="34"/>
      <c r="C328" s="49" t="s">
        <v>61</v>
      </c>
      <c r="D328" s="47">
        <v>0</v>
      </c>
      <c r="E328" s="47">
        <v>0</v>
      </c>
      <c r="F328" s="47">
        <v>0</v>
      </c>
      <c r="G328" s="47">
        <v>0</v>
      </c>
      <c r="H328" s="34"/>
      <c r="I328" s="34"/>
      <c r="J328" s="34"/>
      <c r="K328" s="34"/>
    </row>
    <row r="329" spans="1:11" ht="14.1" customHeight="1" x14ac:dyDescent="0.25">
      <c r="A329" s="34"/>
      <c r="B329" s="34"/>
      <c r="C329" s="49" t="s">
        <v>63</v>
      </c>
      <c r="D329" s="47">
        <v>0</v>
      </c>
      <c r="E329" s="47">
        <v>0</v>
      </c>
      <c r="F329" s="47">
        <v>0</v>
      </c>
      <c r="G329" s="47">
        <v>0</v>
      </c>
      <c r="H329" s="34"/>
      <c r="I329" s="34"/>
      <c r="J329" s="34"/>
      <c r="K329" s="34"/>
    </row>
    <row r="330" spans="1:11" ht="14.1" customHeight="1" x14ac:dyDescent="0.25">
      <c r="A330" s="34"/>
      <c r="B330" s="34"/>
      <c r="C330" s="49" t="s">
        <v>60</v>
      </c>
      <c r="D330" s="47">
        <v>0</v>
      </c>
      <c r="E330" s="47">
        <v>0</v>
      </c>
      <c r="F330" s="47">
        <v>0</v>
      </c>
      <c r="G330" s="47">
        <v>0</v>
      </c>
      <c r="H330" s="34"/>
      <c r="I330" s="34"/>
      <c r="J330" s="34"/>
      <c r="K330" s="34"/>
    </row>
    <row r="331" spans="1:11" ht="14.1" customHeight="1" x14ac:dyDescent="0.25">
      <c r="A331" s="34"/>
      <c r="B331" s="34"/>
      <c r="C331" s="49" t="s">
        <v>61</v>
      </c>
      <c r="D331" s="47">
        <v>0</v>
      </c>
      <c r="E331" s="47">
        <v>0</v>
      </c>
      <c r="F331" s="47">
        <v>0</v>
      </c>
      <c r="G331" s="47">
        <v>0</v>
      </c>
      <c r="H331" s="34"/>
      <c r="I331" s="34"/>
      <c r="J331" s="34"/>
      <c r="K331" s="34"/>
    </row>
    <row r="332" spans="1:11" ht="14.1" customHeight="1" x14ac:dyDescent="0.25">
      <c r="A332" s="34"/>
      <c r="B332" s="34"/>
      <c r="C332" s="49" t="s">
        <v>64</v>
      </c>
      <c r="D332" s="47">
        <v>0</v>
      </c>
      <c r="E332" s="47">
        <v>0</v>
      </c>
      <c r="F332" s="47">
        <v>0</v>
      </c>
      <c r="G332" s="47">
        <v>0</v>
      </c>
      <c r="H332" s="34"/>
      <c r="I332" s="34"/>
      <c r="J332" s="34"/>
      <c r="K332" s="34"/>
    </row>
    <row r="333" spans="1:11" ht="14.1" customHeight="1" x14ac:dyDescent="0.25">
      <c r="A333" s="34"/>
      <c r="B333" s="34"/>
      <c r="C333" s="49" t="s">
        <v>60</v>
      </c>
      <c r="D333" s="47">
        <v>0</v>
      </c>
      <c r="E333" s="47">
        <v>0</v>
      </c>
      <c r="F333" s="47">
        <v>0</v>
      </c>
      <c r="G333" s="47">
        <v>0</v>
      </c>
      <c r="H333" s="34"/>
      <c r="I333" s="34"/>
      <c r="J333" s="34"/>
      <c r="K333" s="34"/>
    </row>
    <row r="334" spans="1:11" ht="14.1" customHeight="1" x14ac:dyDescent="0.25">
      <c r="A334" s="34"/>
      <c r="B334" s="34"/>
      <c r="C334" s="49" t="s">
        <v>61</v>
      </c>
      <c r="D334" s="47">
        <v>0</v>
      </c>
      <c r="E334" s="47">
        <v>0</v>
      </c>
      <c r="F334" s="47">
        <v>0</v>
      </c>
      <c r="G334" s="47">
        <v>0</v>
      </c>
      <c r="H334" s="34"/>
      <c r="I334" s="34"/>
      <c r="J334" s="34"/>
      <c r="K334" s="34"/>
    </row>
    <row r="335" spans="1:11" ht="14.1" customHeight="1" x14ac:dyDescent="0.25">
      <c r="A335" s="34"/>
      <c r="B335" s="34"/>
      <c r="C335" s="49" t="s">
        <v>65</v>
      </c>
      <c r="D335" s="47">
        <v>0</v>
      </c>
      <c r="E335" s="47">
        <v>0</v>
      </c>
      <c r="F335" s="47">
        <v>0</v>
      </c>
      <c r="G335" s="47">
        <v>0</v>
      </c>
      <c r="H335" s="34"/>
      <c r="I335" s="34"/>
      <c r="J335" s="34"/>
      <c r="K335" s="34"/>
    </row>
    <row r="336" spans="1:11" ht="14.1" customHeight="1" x14ac:dyDescent="0.25">
      <c r="A336" s="34"/>
      <c r="B336" s="34"/>
      <c r="C336" s="49" t="s">
        <v>60</v>
      </c>
      <c r="D336" s="47">
        <v>0</v>
      </c>
      <c r="E336" s="47">
        <v>0</v>
      </c>
      <c r="F336" s="47">
        <v>0</v>
      </c>
      <c r="G336" s="47">
        <v>0</v>
      </c>
      <c r="H336" s="34"/>
      <c r="I336" s="34"/>
      <c r="J336" s="34"/>
      <c r="K336" s="34"/>
    </row>
    <row r="337" spans="1:11" ht="14.1" customHeight="1" x14ac:dyDescent="0.25">
      <c r="A337" s="34"/>
      <c r="B337" s="34"/>
      <c r="C337" s="49" t="s">
        <v>61</v>
      </c>
      <c r="D337" s="47">
        <v>0</v>
      </c>
      <c r="E337" s="47">
        <v>0</v>
      </c>
      <c r="F337" s="47">
        <v>0</v>
      </c>
      <c r="G337" s="47">
        <v>0</v>
      </c>
      <c r="H337" s="34"/>
      <c r="I337" s="34"/>
      <c r="J337" s="34"/>
      <c r="K337" s="34"/>
    </row>
    <row r="338" spans="1:11" ht="14.1" customHeight="1" x14ac:dyDescent="0.25">
      <c r="A338" s="34"/>
      <c r="B338" s="34"/>
      <c r="C338" s="49" t="s">
        <v>66</v>
      </c>
      <c r="D338" s="47">
        <v>0</v>
      </c>
      <c r="E338" s="47">
        <v>0</v>
      </c>
      <c r="F338" s="47">
        <v>0</v>
      </c>
      <c r="G338" s="47">
        <v>0</v>
      </c>
      <c r="H338" s="34"/>
      <c r="I338" s="34"/>
      <c r="J338" s="34"/>
      <c r="K338" s="34"/>
    </row>
    <row r="339" spans="1:11" ht="14.1" customHeight="1" x14ac:dyDescent="0.25">
      <c r="A339" s="34"/>
      <c r="B339" s="34"/>
      <c r="C339" s="49" t="s">
        <v>60</v>
      </c>
      <c r="D339" s="47">
        <v>0</v>
      </c>
      <c r="E339" s="47">
        <v>0</v>
      </c>
      <c r="F339" s="47">
        <v>0</v>
      </c>
      <c r="G339" s="47">
        <v>0</v>
      </c>
      <c r="H339" s="34"/>
      <c r="I339" s="34"/>
      <c r="J339" s="34"/>
      <c r="K339" s="34"/>
    </row>
    <row r="340" spans="1:11" ht="14.1" customHeight="1" x14ac:dyDescent="0.25">
      <c r="A340" s="34"/>
      <c r="B340" s="34"/>
      <c r="C340" s="49" t="s">
        <v>61</v>
      </c>
      <c r="D340" s="47">
        <v>0</v>
      </c>
      <c r="E340" s="47">
        <v>0</v>
      </c>
      <c r="F340" s="47">
        <v>0</v>
      </c>
      <c r="G340" s="47">
        <v>0</v>
      </c>
      <c r="H340" s="34"/>
      <c r="I340" s="34"/>
      <c r="J340" s="34"/>
      <c r="K340" s="34"/>
    </row>
    <row r="341" spans="1:11" ht="14.1" customHeight="1" x14ac:dyDescent="0.25">
      <c r="A341" s="34"/>
      <c r="B341" s="34"/>
      <c r="C341" s="49" t="s">
        <v>67</v>
      </c>
      <c r="D341" s="47">
        <v>0</v>
      </c>
      <c r="E341" s="47">
        <v>0</v>
      </c>
      <c r="F341" s="47">
        <v>0</v>
      </c>
      <c r="G341" s="47">
        <v>0</v>
      </c>
      <c r="H341" s="34"/>
      <c r="I341" s="34"/>
      <c r="J341" s="34"/>
      <c r="K341" s="34"/>
    </row>
    <row r="342" spans="1:11" ht="14.1" customHeight="1" x14ac:dyDescent="0.25">
      <c r="A342" s="34"/>
      <c r="B342" s="34"/>
      <c r="C342" s="49" t="s">
        <v>60</v>
      </c>
      <c r="D342" s="47">
        <v>0</v>
      </c>
      <c r="E342" s="47">
        <v>0</v>
      </c>
      <c r="F342" s="47">
        <v>0</v>
      </c>
      <c r="G342" s="47">
        <v>0</v>
      </c>
      <c r="H342" s="34"/>
      <c r="I342" s="34"/>
      <c r="J342" s="34"/>
      <c r="K342" s="34"/>
    </row>
    <row r="343" spans="1:11" ht="14.1" customHeight="1" x14ac:dyDescent="0.25">
      <c r="A343" s="34"/>
      <c r="B343" s="34"/>
      <c r="C343" s="49" t="s">
        <v>61</v>
      </c>
      <c r="D343" s="47">
        <v>0</v>
      </c>
      <c r="E343" s="47">
        <v>0</v>
      </c>
      <c r="F343" s="47">
        <v>0</v>
      </c>
      <c r="G343" s="47">
        <v>0</v>
      </c>
      <c r="H343" s="34"/>
      <c r="I343" s="34"/>
      <c r="J343" s="34"/>
      <c r="K343" s="34"/>
    </row>
    <row r="344" spans="1:11" ht="14.1" customHeight="1" x14ac:dyDescent="0.25">
      <c r="A344" s="34"/>
      <c r="B344" s="34"/>
      <c r="C344" s="49" t="s">
        <v>68</v>
      </c>
      <c r="D344" s="47">
        <v>0</v>
      </c>
      <c r="E344" s="47">
        <v>0</v>
      </c>
      <c r="F344" s="47">
        <v>0</v>
      </c>
      <c r="G344" s="47">
        <v>0</v>
      </c>
      <c r="H344" s="34"/>
      <c r="I344" s="34"/>
      <c r="J344" s="34"/>
      <c r="K344" s="34"/>
    </row>
    <row r="345" spans="1:11" ht="14.1" customHeight="1" x14ac:dyDescent="0.25">
      <c r="A345" s="34"/>
      <c r="B345" s="34"/>
      <c r="C345" s="49" t="s">
        <v>60</v>
      </c>
      <c r="D345" s="47">
        <v>0</v>
      </c>
      <c r="E345" s="47">
        <v>0</v>
      </c>
      <c r="F345" s="47">
        <v>0</v>
      </c>
      <c r="G345" s="47">
        <v>0</v>
      </c>
      <c r="H345" s="34"/>
      <c r="I345" s="34"/>
      <c r="J345" s="34"/>
      <c r="K345" s="34"/>
    </row>
    <row r="346" spans="1:11" ht="14.1" customHeight="1" x14ac:dyDescent="0.25">
      <c r="A346" s="34"/>
      <c r="B346" s="34"/>
      <c r="C346" s="49" t="s">
        <v>69</v>
      </c>
      <c r="D346" s="47">
        <v>0</v>
      </c>
      <c r="E346" s="47">
        <v>0</v>
      </c>
      <c r="F346" s="47">
        <v>0</v>
      </c>
      <c r="G346" s="47">
        <v>0</v>
      </c>
      <c r="H346" s="34"/>
      <c r="I346" s="34"/>
      <c r="J346" s="34"/>
      <c r="K346" s="34"/>
    </row>
    <row r="347" spans="1:11" ht="14.1" customHeight="1" x14ac:dyDescent="0.25">
      <c r="A347" s="34"/>
      <c r="B347" s="34"/>
      <c r="C347" s="49" t="s">
        <v>70</v>
      </c>
      <c r="D347" s="47">
        <v>0</v>
      </c>
      <c r="E347" s="47">
        <v>0</v>
      </c>
      <c r="F347" s="47">
        <v>0</v>
      </c>
      <c r="G347" s="47">
        <v>0</v>
      </c>
      <c r="H347" s="34"/>
      <c r="I347" s="34"/>
      <c r="J347" s="34"/>
      <c r="K347" s="34"/>
    </row>
    <row r="348" spans="1:11" ht="14.1" customHeight="1" x14ac:dyDescent="0.25">
      <c r="A348" s="34"/>
      <c r="B348" s="34"/>
      <c r="C348" s="49" t="s">
        <v>71</v>
      </c>
      <c r="D348" s="47">
        <v>0</v>
      </c>
      <c r="E348" s="47">
        <v>0</v>
      </c>
      <c r="F348" s="47">
        <v>0</v>
      </c>
      <c r="G348" s="47">
        <v>0</v>
      </c>
      <c r="H348" s="34"/>
      <c r="I348" s="34"/>
      <c r="J348" s="34"/>
      <c r="K348" s="34"/>
    </row>
    <row r="349" spans="1:11" ht="14.1" customHeight="1" x14ac:dyDescent="0.25">
      <c r="A349" s="34"/>
      <c r="B349" s="34"/>
      <c r="C349" s="49" t="s">
        <v>72</v>
      </c>
      <c r="D349" s="47">
        <v>0</v>
      </c>
      <c r="E349" s="47">
        <v>0</v>
      </c>
      <c r="F349" s="47">
        <v>0</v>
      </c>
      <c r="G349" s="47">
        <v>0</v>
      </c>
      <c r="H349" s="34"/>
      <c r="I349" s="34"/>
      <c r="J349" s="34"/>
      <c r="K349" s="34"/>
    </row>
    <row r="350" spans="1:11" ht="14.1" customHeight="1" x14ac:dyDescent="0.25">
      <c r="A350" s="34"/>
      <c r="B350" s="34"/>
      <c r="C350" s="49" t="s">
        <v>73</v>
      </c>
      <c r="D350" s="47">
        <v>0</v>
      </c>
      <c r="E350" s="47">
        <v>0</v>
      </c>
      <c r="F350" s="47">
        <v>29100000</v>
      </c>
      <c r="G350" s="47">
        <v>31200000</v>
      </c>
      <c r="H350" s="34"/>
      <c r="I350" s="34"/>
      <c r="J350" s="34"/>
      <c r="K350" s="34"/>
    </row>
    <row r="351" spans="1:11" ht="14.1" customHeight="1" x14ac:dyDescent="0.25">
      <c r="A351" s="34"/>
      <c r="B351" s="34"/>
      <c r="C351" s="49" t="s">
        <v>60</v>
      </c>
      <c r="D351" s="47">
        <v>0</v>
      </c>
      <c r="E351" s="47">
        <v>0</v>
      </c>
      <c r="F351" s="47">
        <v>29100000</v>
      </c>
      <c r="G351" s="47">
        <v>31200000</v>
      </c>
      <c r="H351" s="34"/>
      <c r="I351" s="34"/>
      <c r="J351" s="34"/>
      <c r="K351" s="34"/>
    </row>
    <row r="352" spans="1:11" ht="14.1" customHeight="1" x14ac:dyDescent="0.25">
      <c r="A352" s="34"/>
      <c r="B352" s="34"/>
      <c r="C352" s="49" t="s">
        <v>69</v>
      </c>
      <c r="D352" s="47">
        <v>0</v>
      </c>
      <c r="E352" s="47">
        <v>0</v>
      </c>
      <c r="F352" s="47">
        <v>0</v>
      </c>
      <c r="G352" s="47">
        <v>0</v>
      </c>
      <c r="H352" s="34"/>
      <c r="I352" s="34"/>
      <c r="J352" s="34"/>
      <c r="K352" s="34"/>
    </row>
    <row r="353" spans="1:11" ht="14.1" customHeight="1" x14ac:dyDescent="0.25">
      <c r="A353" s="34"/>
      <c r="B353" s="34"/>
      <c r="C353" s="49" t="s">
        <v>70</v>
      </c>
      <c r="D353" s="47">
        <v>0</v>
      </c>
      <c r="E353" s="47">
        <v>0</v>
      </c>
      <c r="F353" s="47">
        <v>0</v>
      </c>
      <c r="G353" s="47">
        <v>0</v>
      </c>
      <c r="H353" s="34"/>
      <c r="I353" s="34"/>
      <c r="J353" s="34"/>
      <c r="K353" s="34"/>
    </row>
    <row r="354" spans="1:11" ht="14.1" customHeight="1" x14ac:dyDescent="0.25">
      <c r="A354" s="34"/>
      <c r="B354" s="34"/>
      <c r="C354" s="49" t="s">
        <v>71</v>
      </c>
      <c r="D354" s="47">
        <v>0</v>
      </c>
      <c r="E354" s="47">
        <v>0</v>
      </c>
      <c r="F354" s="47">
        <v>0</v>
      </c>
      <c r="G354" s="47">
        <v>0</v>
      </c>
      <c r="H354" s="34"/>
      <c r="I354" s="34"/>
      <c r="J354" s="34"/>
      <c r="K354" s="34"/>
    </row>
    <row r="355" spans="1:11" ht="14.1" customHeight="1" x14ac:dyDescent="0.25">
      <c r="A355" s="34"/>
      <c r="B355" s="34"/>
      <c r="C355" s="49" t="s">
        <v>72</v>
      </c>
      <c r="D355" s="47">
        <v>0</v>
      </c>
      <c r="E355" s="47">
        <v>0</v>
      </c>
      <c r="F355" s="47">
        <v>0</v>
      </c>
      <c r="G355" s="47">
        <v>0</v>
      </c>
      <c r="H355" s="34"/>
      <c r="I355" s="34"/>
      <c r="J355" s="34"/>
      <c r="K355" s="34"/>
    </row>
    <row r="356" spans="1:11" ht="14.1" customHeight="1" x14ac:dyDescent="0.25">
      <c r="A356" s="34"/>
      <c r="B356" s="34"/>
      <c r="C356" s="49" t="s">
        <v>74</v>
      </c>
      <c r="D356" s="47">
        <v>0</v>
      </c>
      <c r="E356" s="47">
        <v>0</v>
      </c>
      <c r="F356" s="47">
        <v>0</v>
      </c>
      <c r="G356" s="47">
        <v>0</v>
      </c>
      <c r="H356" s="34"/>
      <c r="I356" s="34"/>
      <c r="J356" s="34"/>
      <c r="K356" s="34"/>
    </row>
    <row r="357" spans="1:11" ht="14.1" customHeight="1" x14ac:dyDescent="0.25">
      <c r="A357" s="34"/>
      <c r="B357" s="34"/>
      <c r="C357" s="49" t="s">
        <v>60</v>
      </c>
      <c r="D357" s="47">
        <v>0</v>
      </c>
      <c r="E357" s="47">
        <v>0</v>
      </c>
      <c r="F357" s="47">
        <v>0</v>
      </c>
      <c r="G357" s="47">
        <v>0</v>
      </c>
      <c r="H357" s="34"/>
      <c r="I357" s="34"/>
      <c r="J357" s="34"/>
      <c r="K357" s="34"/>
    </row>
    <row r="358" spans="1:11" ht="14.1" customHeight="1" x14ac:dyDescent="0.25">
      <c r="A358" s="34"/>
      <c r="B358" s="34"/>
      <c r="C358" s="49" t="s">
        <v>69</v>
      </c>
      <c r="D358" s="47">
        <v>0</v>
      </c>
      <c r="E358" s="47">
        <v>0</v>
      </c>
      <c r="F358" s="47">
        <v>0</v>
      </c>
      <c r="G358" s="47">
        <v>0</v>
      </c>
      <c r="H358" s="34"/>
      <c r="I358" s="34"/>
      <c r="J358" s="34"/>
      <c r="K358" s="34"/>
    </row>
    <row r="359" spans="1:11" ht="14.1" customHeight="1" x14ac:dyDescent="0.25">
      <c r="A359" s="34"/>
      <c r="B359" s="34"/>
      <c r="C359" s="49" t="s">
        <v>70</v>
      </c>
      <c r="D359" s="47">
        <v>0</v>
      </c>
      <c r="E359" s="47">
        <v>0</v>
      </c>
      <c r="F359" s="47">
        <v>0</v>
      </c>
      <c r="G359" s="47">
        <v>0</v>
      </c>
      <c r="H359" s="34"/>
      <c r="I359" s="34"/>
      <c r="J359" s="34"/>
      <c r="K359" s="34"/>
    </row>
    <row r="360" spans="1:11" ht="14.1" customHeight="1" x14ac:dyDescent="0.25">
      <c r="A360" s="34"/>
      <c r="B360" s="34"/>
      <c r="C360" s="49" t="s">
        <v>71</v>
      </c>
      <c r="D360" s="47">
        <v>0</v>
      </c>
      <c r="E360" s="47">
        <v>0</v>
      </c>
      <c r="F360" s="47">
        <v>0</v>
      </c>
      <c r="G360" s="47">
        <v>0</v>
      </c>
      <c r="H360" s="34"/>
      <c r="I360" s="34"/>
      <c r="J360" s="34"/>
      <c r="K360" s="34"/>
    </row>
    <row r="361" spans="1:11" ht="14.1" customHeight="1" x14ac:dyDescent="0.25">
      <c r="A361" s="34"/>
      <c r="B361" s="34"/>
      <c r="C361" s="49" t="s">
        <v>72</v>
      </c>
      <c r="D361" s="47">
        <v>0</v>
      </c>
      <c r="E361" s="47">
        <v>0</v>
      </c>
      <c r="F361" s="47">
        <v>0</v>
      </c>
      <c r="G361" s="47">
        <v>0</v>
      </c>
      <c r="H361" s="34"/>
      <c r="I361" s="34"/>
      <c r="J361" s="34"/>
      <c r="K361" s="34"/>
    </row>
    <row r="362" spans="1:11" ht="14.1" customHeight="1" x14ac:dyDescent="0.25">
      <c r="A362" s="34"/>
      <c r="B362" s="34"/>
      <c r="C362" s="49" t="s">
        <v>75</v>
      </c>
      <c r="D362" s="47">
        <v>0</v>
      </c>
      <c r="E362" s="47">
        <v>0</v>
      </c>
      <c r="F362" s="47">
        <v>0</v>
      </c>
      <c r="G362" s="47">
        <v>0</v>
      </c>
      <c r="H362" s="34"/>
      <c r="I362" s="34"/>
      <c r="J362" s="34"/>
      <c r="K362" s="34"/>
    </row>
    <row r="363" spans="1:11" ht="14.1" customHeight="1" x14ac:dyDescent="0.25">
      <c r="A363" s="34"/>
      <c r="B363" s="34"/>
      <c r="C363" s="49" t="s">
        <v>76</v>
      </c>
      <c r="D363" s="47">
        <v>0</v>
      </c>
      <c r="E363" s="47">
        <v>0</v>
      </c>
      <c r="F363" s="47">
        <v>0</v>
      </c>
      <c r="G363" s="47">
        <v>0</v>
      </c>
      <c r="H363" s="34"/>
      <c r="I363" s="34"/>
      <c r="J363" s="34"/>
      <c r="K363" s="34"/>
    </row>
    <row r="364" spans="1:11" ht="14.1" customHeight="1" x14ac:dyDescent="0.25">
      <c r="A364" s="34"/>
      <c r="B364" s="34"/>
      <c r="C364" s="48" t="s">
        <v>77</v>
      </c>
      <c r="D364" s="47">
        <v>0</v>
      </c>
      <c r="E364" s="47">
        <v>0</v>
      </c>
      <c r="F364" s="47">
        <v>29100000</v>
      </c>
      <c r="G364" s="47">
        <v>31200000</v>
      </c>
      <c r="H364" s="34"/>
      <c r="I364" s="34"/>
      <c r="J364" s="34"/>
      <c r="K364" s="34"/>
    </row>
    <row r="365" spans="1:11" ht="14.1" customHeight="1" x14ac:dyDescent="0.25">
      <c r="A365" s="34"/>
      <c r="B365" s="34"/>
      <c r="C365" s="56" t="s">
        <v>308</v>
      </c>
      <c r="D365" s="1309" t="s">
        <v>307</v>
      </c>
      <c r="E365" s="1310"/>
      <c r="F365" s="1310"/>
      <c r="G365" s="1310"/>
      <c r="H365" s="34"/>
      <c r="I365" s="34"/>
      <c r="J365" s="34"/>
      <c r="K365" s="34"/>
    </row>
    <row r="366" spans="1:11" ht="14.1" customHeight="1" x14ac:dyDescent="0.25">
      <c r="A366" s="34"/>
      <c r="B366" s="34"/>
      <c r="C366" s="55" t="s">
        <v>33</v>
      </c>
      <c r="D366" s="1325" t="s">
        <v>306</v>
      </c>
      <c r="E366" s="1326"/>
      <c r="F366" s="1326"/>
      <c r="G366" s="1326"/>
      <c r="H366" s="34"/>
      <c r="I366" s="34"/>
      <c r="J366" s="34"/>
      <c r="K366" s="34"/>
    </row>
    <row r="367" spans="1:11" ht="14.1" customHeight="1" x14ac:dyDescent="0.25">
      <c r="A367" s="34"/>
      <c r="B367" s="34"/>
      <c r="C367" s="32" t="s">
        <v>35</v>
      </c>
      <c r="D367" s="1327" t="s">
        <v>305</v>
      </c>
      <c r="E367" s="1328"/>
      <c r="F367" s="1328"/>
      <c r="G367" s="1328"/>
      <c r="H367" s="34"/>
      <c r="I367" s="34"/>
      <c r="J367" s="34"/>
      <c r="K367" s="34"/>
    </row>
    <row r="368" spans="1:11" ht="14.1" customHeight="1" x14ac:dyDescent="0.25">
      <c r="A368" s="34"/>
      <c r="B368" s="34"/>
      <c r="C368" s="32" t="s">
        <v>37</v>
      </c>
      <c r="D368" s="1327" t="s">
        <v>304</v>
      </c>
      <c r="E368" s="1328"/>
      <c r="F368" s="1328"/>
      <c r="G368" s="1328"/>
      <c r="H368" s="34"/>
      <c r="I368" s="34"/>
      <c r="J368" s="34"/>
      <c r="K368" s="34"/>
    </row>
    <row r="369" spans="1:11" ht="15" customHeight="1" x14ac:dyDescent="0.25">
      <c r="A369" s="34"/>
      <c r="B369" s="34"/>
      <c r="C369" s="53"/>
      <c r="D369" s="52">
        <v>2025</v>
      </c>
      <c r="E369" s="52">
        <v>2026</v>
      </c>
      <c r="F369" s="52">
        <v>2027</v>
      </c>
      <c r="G369" s="52">
        <v>2028</v>
      </c>
      <c r="H369" s="34"/>
      <c r="I369" s="34"/>
      <c r="J369" s="34"/>
      <c r="K369" s="34"/>
    </row>
    <row r="370" spans="1:11" ht="15" customHeight="1" x14ac:dyDescent="0.25">
      <c r="A370" s="34"/>
      <c r="B370" s="34"/>
      <c r="C370" s="51"/>
      <c r="D370" s="50" t="s">
        <v>17</v>
      </c>
      <c r="E370" s="50" t="s">
        <v>18</v>
      </c>
      <c r="F370" s="50" t="s">
        <v>18</v>
      </c>
      <c r="G370" s="50" t="s">
        <v>18</v>
      </c>
      <c r="H370" s="34"/>
      <c r="I370" s="34"/>
      <c r="J370" s="34"/>
      <c r="K370" s="34"/>
    </row>
    <row r="371" spans="1:11" ht="14.1" customHeight="1" x14ac:dyDescent="0.25">
      <c r="A371" s="34"/>
      <c r="B371" s="34"/>
      <c r="C371" s="41" t="s">
        <v>39</v>
      </c>
      <c r="D371" s="54" t="s">
        <v>40</v>
      </c>
      <c r="E371" s="54" t="s">
        <v>163</v>
      </c>
      <c r="F371" s="54" t="s">
        <v>163</v>
      </c>
      <c r="G371" s="54" t="s">
        <v>151</v>
      </c>
      <c r="H371" s="34"/>
      <c r="I371" s="34"/>
      <c r="J371" s="34"/>
      <c r="K371" s="34"/>
    </row>
    <row r="372" spans="1:11" ht="14.1" customHeight="1" x14ac:dyDescent="0.25">
      <c r="A372" s="34"/>
      <c r="B372" s="34"/>
      <c r="C372" s="41" t="s">
        <v>41</v>
      </c>
      <c r="D372" s="54" t="s">
        <v>303</v>
      </c>
      <c r="E372" s="54" t="s">
        <v>302</v>
      </c>
      <c r="F372" s="54" t="s">
        <v>301</v>
      </c>
      <c r="G372" s="54" t="s">
        <v>298</v>
      </c>
      <c r="H372" s="34"/>
      <c r="I372" s="34"/>
      <c r="J372" s="34"/>
      <c r="K372" s="34"/>
    </row>
    <row r="373" spans="1:11" ht="14.1" customHeight="1" x14ac:dyDescent="0.25">
      <c r="A373" s="34"/>
      <c r="B373" s="34"/>
      <c r="C373" s="41" t="s">
        <v>45</v>
      </c>
      <c r="D373" s="54" t="s">
        <v>46</v>
      </c>
      <c r="E373" s="54" t="s">
        <v>300</v>
      </c>
      <c r="F373" s="54" t="s">
        <v>299</v>
      </c>
      <c r="G373" s="54" t="s">
        <v>298</v>
      </c>
      <c r="H373" s="34"/>
      <c r="I373" s="34"/>
      <c r="J373" s="34"/>
      <c r="K373" s="34"/>
    </row>
    <row r="374" spans="1:11" ht="14.1" customHeight="1" x14ac:dyDescent="0.25">
      <c r="A374" s="34"/>
      <c r="B374" s="34"/>
      <c r="C374" s="41" t="s">
        <v>50</v>
      </c>
      <c r="D374" s="54" t="s">
        <v>40</v>
      </c>
      <c r="E374" s="54" t="s">
        <v>40</v>
      </c>
      <c r="F374" s="54" t="s">
        <v>46</v>
      </c>
      <c r="G374" s="54" t="s">
        <v>297</v>
      </c>
      <c r="H374" s="34"/>
      <c r="I374" s="34"/>
      <c r="J374" s="34"/>
      <c r="K374" s="34"/>
    </row>
    <row r="375" spans="1:11" ht="14.1" customHeight="1" x14ac:dyDescent="0.25">
      <c r="A375" s="34"/>
      <c r="B375" s="34"/>
      <c r="C375" s="41" t="s">
        <v>52</v>
      </c>
      <c r="D375" s="54" t="s">
        <v>40</v>
      </c>
      <c r="E375" s="54" t="s">
        <v>296</v>
      </c>
      <c r="F375" s="54" t="s">
        <v>294</v>
      </c>
      <c r="G375" s="54" t="s">
        <v>295</v>
      </c>
      <c r="H375" s="34"/>
      <c r="I375" s="34"/>
      <c r="J375" s="34"/>
      <c r="K375" s="34"/>
    </row>
    <row r="376" spans="1:11" ht="14.1" customHeight="1" x14ac:dyDescent="0.25">
      <c r="A376" s="34"/>
      <c r="B376" s="34"/>
      <c r="C376" s="41" t="s">
        <v>55</v>
      </c>
      <c r="D376" s="54" t="s">
        <v>40</v>
      </c>
      <c r="E376" s="54" t="s">
        <v>40</v>
      </c>
      <c r="F376" s="54" t="s">
        <v>294</v>
      </c>
      <c r="G376" s="54" t="s">
        <v>293</v>
      </c>
      <c r="H376" s="34"/>
      <c r="I376" s="34"/>
      <c r="J376" s="34"/>
      <c r="K376" s="34"/>
    </row>
    <row r="377" spans="1:11" ht="14.1" customHeight="1" x14ac:dyDescent="0.25">
      <c r="A377" s="34"/>
      <c r="B377" s="34"/>
      <c r="C377" s="1329" t="s">
        <v>58</v>
      </c>
      <c r="D377" s="1330"/>
      <c r="E377" s="1330"/>
      <c r="F377" s="1330"/>
      <c r="G377" s="1330"/>
      <c r="H377" s="34"/>
      <c r="I377" s="34"/>
      <c r="J377" s="34"/>
      <c r="K377" s="34"/>
    </row>
    <row r="378" spans="1:11" ht="14.1" customHeight="1" x14ac:dyDescent="0.25">
      <c r="A378" s="34"/>
      <c r="B378" s="34"/>
      <c r="C378" s="53"/>
      <c r="D378" s="52">
        <v>2025</v>
      </c>
      <c r="E378" s="52">
        <v>2026</v>
      </c>
      <c r="F378" s="52">
        <v>2027</v>
      </c>
      <c r="G378" s="52">
        <v>2028</v>
      </c>
      <c r="H378" s="34"/>
      <c r="I378" s="34"/>
      <c r="J378" s="34"/>
      <c r="K378" s="34"/>
    </row>
    <row r="379" spans="1:11" ht="14.1" customHeight="1" x14ac:dyDescent="0.25">
      <c r="A379" s="34"/>
      <c r="B379" s="34"/>
      <c r="C379" s="51"/>
      <c r="D379" s="50" t="s">
        <v>17</v>
      </c>
      <c r="E379" s="50" t="s">
        <v>18</v>
      </c>
      <c r="F379" s="50" t="s">
        <v>18</v>
      </c>
      <c r="G379" s="50" t="s">
        <v>18</v>
      </c>
      <c r="H379" s="34"/>
      <c r="I379" s="34"/>
      <c r="J379" s="34"/>
      <c r="K379" s="34"/>
    </row>
    <row r="380" spans="1:11" ht="14.1" customHeight="1" x14ac:dyDescent="0.25">
      <c r="A380" s="34"/>
      <c r="B380" s="34"/>
      <c r="C380" s="49" t="s">
        <v>59</v>
      </c>
      <c r="D380" s="47">
        <v>0</v>
      </c>
      <c r="E380" s="47">
        <v>0</v>
      </c>
      <c r="F380" s="47">
        <v>0</v>
      </c>
      <c r="G380" s="47">
        <v>0</v>
      </c>
      <c r="H380" s="34"/>
      <c r="I380" s="34"/>
      <c r="J380" s="34"/>
      <c r="K380" s="34"/>
    </row>
    <row r="381" spans="1:11" ht="14.1" customHeight="1" x14ac:dyDescent="0.25">
      <c r="A381" s="34"/>
      <c r="B381" s="34"/>
      <c r="C381" s="49" t="s">
        <v>60</v>
      </c>
      <c r="D381" s="47">
        <v>0</v>
      </c>
      <c r="E381" s="47">
        <v>0</v>
      </c>
      <c r="F381" s="47">
        <v>0</v>
      </c>
      <c r="G381" s="47">
        <v>0</v>
      </c>
      <c r="H381" s="34"/>
      <c r="I381" s="34"/>
      <c r="J381" s="34"/>
      <c r="K381" s="34"/>
    </row>
    <row r="382" spans="1:11" ht="14.1" customHeight="1" x14ac:dyDescent="0.25">
      <c r="A382" s="34"/>
      <c r="B382" s="34"/>
      <c r="C382" s="49" t="s">
        <v>61</v>
      </c>
      <c r="D382" s="47">
        <v>0</v>
      </c>
      <c r="E382" s="47">
        <v>0</v>
      </c>
      <c r="F382" s="47">
        <v>0</v>
      </c>
      <c r="G382" s="47">
        <v>0</v>
      </c>
      <c r="H382" s="34"/>
      <c r="I382" s="34"/>
      <c r="J382" s="34"/>
      <c r="K382" s="34"/>
    </row>
    <row r="383" spans="1:11" ht="14.1" customHeight="1" x14ac:dyDescent="0.25">
      <c r="A383" s="34"/>
      <c r="B383" s="34"/>
      <c r="C383" s="49" t="s">
        <v>62</v>
      </c>
      <c r="D383" s="47">
        <v>0</v>
      </c>
      <c r="E383" s="47">
        <v>0</v>
      </c>
      <c r="F383" s="47">
        <v>0</v>
      </c>
      <c r="G383" s="47">
        <v>0</v>
      </c>
      <c r="H383" s="34"/>
      <c r="I383" s="34"/>
      <c r="J383" s="34"/>
      <c r="K383" s="34"/>
    </row>
    <row r="384" spans="1:11" ht="14.1" customHeight="1" x14ac:dyDescent="0.25">
      <c r="A384" s="34"/>
      <c r="B384" s="34"/>
      <c r="C384" s="49" t="s">
        <v>60</v>
      </c>
      <c r="D384" s="47">
        <v>0</v>
      </c>
      <c r="E384" s="47">
        <v>0</v>
      </c>
      <c r="F384" s="47">
        <v>0</v>
      </c>
      <c r="G384" s="47">
        <v>0</v>
      </c>
      <c r="H384" s="34"/>
      <c r="I384" s="34"/>
      <c r="J384" s="34"/>
      <c r="K384" s="34"/>
    </row>
    <row r="385" spans="1:11" ht="14.1" customHeight="1" x14ac:dyDescent="0.25">
      <c r="A385" s="34"/>
      <c r="B385" s="34"/>
      <c r="C385" s="49" t="s">
        <v>61</v>
      </c>
      <c r="D385" s="47">
        <v>0</v>
      </c>
      <c r="E385" s="47">
        <v>0</v>
      </c>
      <c r="F385" s="47">
        <v>0</v>
      </c>
      <c r="G385" s="47">
        <v>0</v>
      </c>
      <c r="H385" s="34"/>
      <c r="I385" s="34"/>
      <c r="J385" s="34"/>
      <c r="K385" s="34"/>
    </row>
    <row r="386" spans="1:11" ht="14.1" customHeight="1" x14ac:dyDescent="0.25">
      <c r="A386" s="34"/>
      <c r="B386" s="34"/>
      <c r="C386" s="49" t="s">
        <v>63</v>
      </c>
      <c r="D386" s="47">
        <v>0</v>
      </c>
      <c r="E386" s="47">
        <v>0</v>
      </c>
      <c r="F386" s="47">
        <v>0</v>
      </c>
      <c r="G386" s="47">
        <v>0</v>
      </c>
      <c r="H386" s="34"/>
      <c r="I386" s="34"/>
      <c r="J386" s="34"/>
      <c r="K386" s="34"/>
    </row>
    <row r="387" spans="1:11" ht="14.1" customHeight="1" x14ac:dyDescent="0.25">
      <c r="A387" s="34"/>
      <c r="B387" s="34"/>
      <c r="C387" s="49" t="s">
        <v>60</v>
      </c>
      <c r="D387" s="47">
        <v>0</v>
      </c>
      <c r="E387" s="47">
        <v>0</v>
      </c>
      <c r="F387" s="47">
        <v>0</v>
      </c>
      <c r="G387" s="47">
        <v>0</v>
      </c>
      <c r="H387" s="34"/>
      <c r="I387" s="34"/>
      <c r="J387" s="34"/>
      <c r="K387" s="34"/>
    </row>
    <row r="388" spans="1:11" ht="14.1" customHeight="1" x14ac:dyDescent="0.25">
      <c r="A388" s="34"/>
      <c r="B388" s="34"/>
      <c r="C388" s="49" t="s">
        <v>61</v>
      </c>
      <c r="D388" s="47">
        <v>0</v>
      </c>
      <c r="E388" s="47">
        <v>0</v>
      </c>
      <c r="F388" s="47">
        <v>0</v>
      </c>
      <c r="G388" s="47">
        <v>0</v>
      </c>
      <c r="H388" s="34"/>
      <c r="I388" s="34"/>
      <c r="J388" s="34"/>
      <c r="K388" s="34"/>
    </row>
    <row r="389" spans="1:11" ht="14.1" customHeight="1" x14ac:dyDescent="0.25">
      <c r="A389" s="34"/>
      <c r="B389" s="34"/>
      <c r="C389" s="49" t="s">
        <v>64</v>
      </c>
      <c r="D389" s="47">
        <v>0</v>
      </c>
      <c r="E389" s="47">
        <v>0</v>
      </c>
      <c r="F389" s="47">
        <v>0</v>
      </c>
      <c r="G389" s="47">
        <v>0</v>
      </c>
      <c r="H389" s="34"/>
      <c r="I389" s="34"/>
      <c r="J389" s="34"/>
      <c r="K389" s="34"/>
    </row>
    <row r="390" spans="1:11" ht="14.1" customHeight="1" x14ac:dyDescent="0.25">
      <c r="A390" s="34"/>
      <c r="B390" s="34"/>
      <c r="C390" s="49" t="s">
        <v>60</v>
      </c>
      <c r="D390" s="47">
        <v>0</v>
      </c>
      <c r="E390" s="47">
        <v>0</v>
      </c>
      <c r="F390" s="47">
        <v>0</v>
      </c>
      <c r="G390" s="47">
        <v>0</v>
      </c>
      <c r="H390" s="34"/>
      <c r="I390" s="34"/>
      <c r="J390" s="34"/>
      <c r="K390" s="34"/>
    </row>
    <row r="391" spans="1:11" ht="14.1" customHeight="1" x14ac:dyDescent="0.25">
      <c r="A391" s="34"/>
      <c r="B391" s="34"/>
      <c r="C391" s="49" t="s">
        <v>61</v>
      </c>
      <c r="D391" s="47">
        <v>0</v>
      </c>
      <c r="E391" s="47">
        <v>0</v>
      </c>
      <c r="F391" s="47">
        <v>0</v>
      </c>
      <c r="G391" s="47">
        <v>0</v>
      </c>
      <c r="H391" s="34"/>
      <c r="I391" s="34"/>
      <c r="J391" s="34"/>
      <c r="K391" s="34"/>
    </row>
    <row r="392" spans="1:11" ht="14.1" customHeight="1" x14ac:dyDescent="0.25">
      <c r="A392" s="34"/>
      <c r="B392" s="34"/>
      <c r="C392" s="49" t="s">
        <v>65</v>
      </c>
      <c r="D392" s="47">
        <v>0</v>
      </c>
      <c r="E392" s="47">
        <v>0</v>
      </c>
      <c r="F392" s="47">
        <v>0</v>
      </c>
      <c r="G392" s="47">
        <v>0</v>
      </c>
      <c r="H392" s="34"/>
      <c r="I392" s="34"/>
      <c r="J392" s="34"/>
      <c r="K392" s="34"/>
    </row>
    <row r="393" spans="1:11" ht="14.1" customHeight="1" x14ac:dyDescent="0.25">
      <c r="A393" s="34"/>
      <c r="B393" s="34"/>
      <c r="C393" s="49" t="s">
        <v>60</v>
      </c>
      <c r="D393" s="47">
        <v>0</v>
      </c>
      <c r="E393" s="47">
        <v>0</v>
      </c>
      <c r="F393" s="47">
        <v>0</v>
      </c>
      <c r="G393" s="47">
        <v>0</v>
      </c>
      <c r="H393" s="34"/>
      <c r="I393" s="34"/>
      <c r="J393" s="34"/>
      <c r="K393" s="34"/>
    </row>
    <row r="394" spans="1:11" ht="14.1" customHeight="1" x14ac:dyDescent="0.25">
      <c r="A394" s="34"/>
      <c r="B394" s="34"/>
      <c r="C394" s="49" t="s">
        <v>61</v>
      </c>
      <c r="D394" s="47">
        <v>0</v>
      </c>
      <c r="E394" s="47">
        <v>0</v>
      </c>
      <c r="F394" s="47">
        <v>0</v>
      </c>
      <c r="G394" s="47">
        <v>0</v>
      </c>
      <c r="H394" s="34"/>
      <c r="I394" s="34"/>
      <c r="J394" s="34"/>
      <c r="K394" s="34"/>
    </row>
    <row r="395" spans="1:11" ht="14.1" customHeight="1" x14ac:dyDescent="0.25">
      <c r="A395" s="34"/>
      <c r="B395" s="34"/>
      <c r="C395" s="49" t="s">
        <v>66</v>
      </c>
      <c r="D395" s="47">
        <v>0</v>
      </c>
      <c r="E395" s="47">
        <v>0</v>
      </c>
      <c r="F395" s="47">
        <v>0</v>
      </c>
      <c r="G395" s="47">
        <v>0</v>
      </c>
      <c r="H395" s="34"/>
      <c r="I395" s="34"/>
      <c r="J395" s="34"/>
      <c r="K395" s="34"/>
    </row>
    <row r="396" spans="1:11" ht="14.1" customHeight="1" x14ac:dyDescent="0.25">
      <c r="A396" s="34"/>
      <c r="B396" s="34"/>
      <c r="C396" s="49" t="s">
        <v>60</v>
      </c>
      <c r="D396" s="47">
        <v>0</v>
      </c>
      <c r="E396" s="47">
        <v>0</v>
      </c>
      <c r="F396" s="47">
        <v>0</v>
      </c>
      <c r="G396" s="47">
        <v>0</v>
      </c>
      <c r="H396" s="34"/>
      <c r="I396" s="34"/>
      <c r="J396" s="34"/>
      <c r="K396" s="34"/>
    </row>
    <row r="397" spans="1:11" ht="14.1" customHeight="1" x14ac:dyDescent="0.25">
      <c r="A397" s="34"/>
      <c r="B397" s="34"/>
      <c r="C397" s="49" t="s">
        <v>61</v>
      </c>
      <c r="D397" s="47">
        <v>0</v>
      </c>
      <c r="E397" s="47">
        <v>0</v>
      </c>
      <c r="F397" s="47">
        <v>0</v>
      </c>
      <c r="G397" s="47">
        <v>0</v>
      </c>
      <c r="H397" s="34"/>
      <c r="I397" s="34"/>
      <c r="J397" s="34"/>
      <c r="K397" s="34"/>
    </row>
    <row r="398" spans="1:11" ht="14.1" customHeight="1" x14ac:dyDescent="0.25">
      <c r="A398" s="34"/>
      <c r="B398" s="34"/>
      <c r="C398" s="49" t="s">
        <v>67</v>
      </c>
      <c r="D398" s="47">
        <v>0</v>
      </c>
      <c r="E398" s="47">
        <v>0</v>
      </c>
      <c r="F398" s="47">
        <v>0</v>
      </c>
      <c r="G398" s="47">
        <v>0</v>
      </c>
      <c r="H398" s="34"/>
      <c r="I398" s="34"/>
      <c r="J398" s="34"/>
      <c r="K398" s="34"/>
    </row>
    <row r="399" spans="1:11" ht="14.1" customHeight="1" x14ac:dyDescent="0.25">
      <c r="A399" s="34"/>
      <c r="B399" s="34"/>
      <c r="C399" s="49" t="s">
        <v>60</v>
      </c>
      <c r="D399" s="47">
        <v>0</v>
      </c>
      <c r="E399" s="47">
        <v>0</v>
      </c>
      <c r="F399" s="47">
        <v>0</v>
      </c>
      <c r="G399" s="47">
        <v>0</v>
      </c>
      <c r="H399" s="34"/>
      <c r="I399" s="34"/>
      <c r="J399" s="34"/>
      <c r="K399" s="34"/>
    </row>
    <row r="400" spans="1:11" ht="14.1" customHeight="1" x14ac:dyDescent="0.25">
      <c r="A400" s="34"/>
      <c r="B400" s="34"/>
      <c r="C400" s="49" t="s">
        <v>61</v>
      </c>
      <c r="D400" s="47">
        <v>0</v>
      </c>
      <c r="E400" s="47">
        <v>0</v>
      </c>
      <c r="F400" s="47">
        <v>0</v>
      </c>
      <c r="G400" s="47">
        <v>0</v>
      </c>
      <c r="H400" s="34"/>
      <c r="I400" s="34"/>
      <c r="J400" s="34"/>
      <c r="K400" s="34"/>
    </row>
    <row r="401" spans="1:11" ht="14.1" customHeight="1" x14ac:dyDescent="0.25">
      <c r="A401" s="34"/>
      <c r="B401" s="34"/>
      <c r="C401" s="49" t="s">
        <v>68</v>
      </c>
      <c r="D401" s="47">
        <v>0</v>
      </c>
      <c r="E401" s="47">
        <v>0</v>
      </c>
      <c r="F401" s="47">
        <v>0</v>
      </c>
      <c r="G401" s="47">
        <v>0</v>
      </c>
      <c r="H401" s="34"/>
      <c r="I401" s="34"/>
      <c r="J401" s="34"/>
      <c r="K401" s="34"/>
    </row>
    <row r="402" spans="1:11" ht="14.1" customHeight="1" x14ac:dyDescent="0.25">
      <c r="A402" s="34"/>
      <c r="B402" s="34"/>
      <c r="C402" s="49" t="s">
        <v>60</v>
      </c>
      <c r="D402" s="47">
        <v>0</v>
      </c>
      <c r="E402" s="47">
        <v>0</v>
      </c>
      <c r="F402" s="47">
        <v>0</v>
      </c>
      <c r="G402" s="47">
        <v>0</v>
      </c>
      <c r="H402" s="34"/>
      <c r="I402" s="34"/>
      <c r="J402" s="34"/>
      <c r="K402" s="34"/>
    </row>
    <row r="403" spans="1:11" ht="14.1" customHeight="1" x14ac:dyDescent="0.25">
      <c r="A403" s="34"/>
      <c r="B403" s="34"/>
      <c r="C403" s="49" t="s">
        <v>69</v>
      </c>
      <c r="D403" s="47">
        <v>0</v>
      </c>
      <c r="E403" s="47">
        <v>0</v>
      </c>
      <c r="F403" s="47">
        <v>0</v>
      </c>
      <c r="G403" s="47">
        <v>0</v>
      </c>
      <c r="H403" s="34"/>
      <c r="I403" s="34"/>
      <c r="J403" s="34"/>
      <c r="K403" s="34"/>
    </row>
    <row r="404" spans="1:11" ht="14.1" customHeight="1" x14ac:dyDescent="0.25">
      <c r="A404" s="34"/>
      <c r="B404" s="34"/>
      <c r="C404" s="49" t="s">
        <v>70</v>
      </c>
      <c r="D404" s="47">
        <v>0</v>
      </c>
      <c r="E404" s="47">
        <v>0</v>
      </c>
      <c r="F404" s="47">
        <v>0</v>
      </c>
      <c r="G404" s="47">
        <v>0</v>
      </c>
      <c r="H404" s="34"/>
      <c r="I404" s="34"/>
      <c r="J404" s="34"/>
      <c r="K404" s="34"/>
    </row>
    <row r="405" spans="1:11" ht="14.1" customHeight="1" x14ac:dyDescent="0.25">
      <c r="A405" s="34"/>
      <c r="B405" s="34"/>
      <c r="C405" s="49" t="s">
        <v>71</v>
      </c>
      <c r="D405" s="47">
        <v>0</v>
      </c>
      <c r="E405" s="47">
        <v>0</v>
      </c>
      <c r="F405" s="47">
        <v>0</v>
      </c>
      <c r="G405" s="47">
        <v>0</v>
      </c>
      <c r="H405" s="34"/>
      <c r="I405" s="34"/>
      <c r="J405" s="34"/>
      <c r="K405" s="34"/>
    </row>
    <row r="406" spans="1:11" ht="14.1" customHeight="1" x14ac:dyDescent="0.25">
      <c r="A406" s="34"/>
      <c r="B406" s="34"/>
      <c r="C406" s="49" t="s">
        <v>72</v>
      </c>
      <c r="D406" s="47">
        <v>0</v>
      </c>
      <c r="E406" s="47">
        <v>0</v>
      </c>
      <c r="F406" s="47">
        <v>0</v>
      </c>
      <c r="G406" s="47">
        <v>0</v>
      </c>
      <c r="H406" s="34"/>
      <c r="I406" s="34"/>
      <c r="J406" s="34"/>
      <c r="K406" s="34"/>
    </row>
    <row r="407" spans="1:11" ht="14.1" customHeight="1" x14ac:dyDescent="0.25">
      <c r="A407" s="34"/>
      <c r="B407" s="34"/>
      <c r="C407" s="49" t="s">
        <v>73</v>
      </c>
      <c r="D407" s="47">
        <v>0</v>
      </c>
      <c r="E407" s="47">
        <v>568800000</v>
      </c>
      <c r="F407" s="47">
        <v>391300000</v>
      </c>
      <c r="G407" s="47">
        <v>108500000</v>
      </c>
      <c r="H407" s="34"/>
      <c r="I407" s="34"/>
      <c r="J407" s="34"/>
      <c r="K407" s="34"/>
    </row>
    <row r="408" spans="1:11" ht="14.1" customHeight="1" x14ac:dyDescent="0.25">
      <c r="A408" s="34"/>
      <c r="B408" s="34"/>
      <c r="C408" s="49" t="s">
        <v>60</v>
      </c>
      <c r="D408" s="47">
        <v>0</v>
      </c>
      <c r="E408" s="47">
        <v>463800000</v>
      </c>
      <c r="F408" s="47">
        <v>391300000</v>
      </c>
      <c r="G408" s="47">
        <v>108500000</v>
      </c>
      <c r="H408" s="34"/>
      <c r="I408" s="34"/>
      <c r="J408" s="34"/>
      <c r="K408" s="34"/>
    </row>
    <row r="409" spans="1:11" ht="14.1" customHeight="1" x14ac:dyDescent="0.25">
      <c r="A409" s="34"/>
      <c r="B409" s="34"/>
      <c r="C409" s="49" t="s">
        <v>69</v>
      </c>
      <c r="D409" s="47">
        <v>0</v>
      </c>
      <c r="E409" s="47">
        <v>105000000</v>
      </c>
      <c r="F409" s="47">
        <v>0</v>
      </c>
      <c r="G409" s="47">
        <v>0</v>
      </c>
      <c r="H409" s="34"/>
      <c r="I409" s="34"/>
      <c r="J409" s="34"/>
      <c r="K409" s="34"/>
    </row>
    <row r="410" spans="1:11" ht="14.1" customHeight="1" x14ac:dyDescent="0.25">
      <c r="A410" s="34"/>
      <c r="B410" s="34"/>
      <c r="C410" s="49" t="s">
        <v>70</v>
      </c>
      <c r="D410" s="47">
        <v>0</v>
      </c>
      <c r="E410" s="47">
        <v>0</v>
      </c>
      <c r="F410" s="47">
        <v>0</v>
      </c>
      <c r="G410" s="47">
        <v>0</v>
      </c>
      <c r="H410" s="34"/>
      <c r="I410" s="34"/>
      <c r="J410" s="34"/>
      <c r="K410" s="34"/>
    </row>
    <row r="411" spans="1:11" ht="14.1" customHeight="1" x14ac:dyDescent="0.25">
      <c r="A411" s="34"/>
      <c r="B411" s="34"/>
      <c r="C411" s="49" t="s">
        <v>71</v>
      </c>
      <c r="D411" s="47">
        <v>0</v>
      </c>
      <c r="E411" s="47">
        <v>0</v>
      </c>
      <c r="F411" s="47">
        <v>0</v>
      </c>
      <c r="G411" s="47">
        <v>0</v>
      </c>
      <c r="H411" s="34"/>
      <c r="I411" s="34"/>
      <c r="J411" s="34"/>
      <c r="K411" s="34"/>
    </row>
    <row r="412" spans="1:11" ht="14.1" customHeight="1" x14ac:dyDescent="0.25">
      <c r="A412" s="34"/>
      <c r="B412" s="34"/>
      <c r="C412" s="49" t="s">
        <v>72</v>
      </c>
      <c r="D412" s="47">
        <v>0</v>
      </c>
      <c r="E412" s="47">
        <v>0</v>
      </c>
      <c r="F412" s="47">
        <v>0</v>
      </c>
      <c r="G412" s="47">
        <v>0</v>
      </c>
      <c r="H412" s="34"/>
      <c r="I412" s="34"/>
      <c r="J412" s="34"/>
      <c r="K412" s="34"/>
    </row>
    <row r="413" spans="1:11" ht="14.1" customHeight="1" x14ac:dyDescent="0.25">
      <c r="A413" s="34"/>
      <c r="B413" s="34"/>
      <c r="C413" s="49" t="s">
        <v>74</v>
      </c>
      <c r="D413" s="47">
        <v>0</v>
      </c>
      <c r="E413" s="47">
        <v>0</v>
      </c>
      <c r="F413" s="47">
        <v>0</v>
      </c>
      <c r="G413" s="47">
        <v>0</v>
      </c>
      <c r="H413" s="34"/>
      <c r="I413" s="34"/>
      <c r="J413" s="34"/>
      <c r="K413" s="34"/>
    </row>
    <row r="414" spans="1:11" ht="14.1" customHeight="1" x14ac:dyDescent="0.25">
      <c r="A414" s="34"/>
      <c r="B414" s="34"/>
      <c r="C414" s="49" t="s">
        <v>60</v>
      </c>
      <c r="D414" s="47">
        <v>0</v>
      </c>
      <c r="E414" s="47">
        <v>0</v>
      </c>
      <c r="F414" s="47">
        <v>0</v>
      </c>
      <c r="G414" s="47">
        <v>0</v>
      </c>
      <c r="H414" s="34"/>
      <c r="I414" s="34"/>
      <c r="J414" s="34"/>
      <c r="K414" s="34"/>
    </row>
    <row r="415" spans="1:11" ht="14.1" customHeight="1" x14ac:dyDescent="0.25">
      <c r="A415" s="34"/>
      <c r="B415" s="34"/>
      <c r="C415" s="49" t="s">
        <v>69</v>
      </c>
      <c r="D415" s="47">
        <v>0</v>
      </c>
      <c r="E415" s="47">
        <v>0</v>
      </c>
      <c r="F415" s="47">
        <v>0</v>
      </c>
      <c r="G415" s="47">
        <v>0</v>
      </c>
      <c r="H415" s="34"/>
      <c r="I415" s="34"/>
      <c r="J415" s="34"/>
      <c r="K415" s="34"/>
    </row>
    <row r="416" spans="1:11" ht="14.1" customHeight="1" x14ac:dyDescent="0.25">
      <c r="A416" s="34"/>
      <c r="B416" s="34"/>
      <c r="C416" s="49" t="s">
        <v>70</v>
      </c>
      <c r="D416" s="47">
        <v>0</v>
      </c>
      <c r="E416" s="47">
        <v>0</v>
      </c>
      <c r="F416" s="47">
        <v>0</v>
      </c>
      <c r="G416" s="47">
        <v>0</v>
      </c>
      <c r="H416" s="34"/>
      <c r="I416" s="34"/>
      <c r="J416" s="34"/>
      <c r="K416" s="34"/>
    </row>
    <row r="417" spans="1:11" ht="14.1" customHeight="1" x14ac:dyDescent="0.25">
      <c r="A417" s="34"/>
      <c r="B417" s="34"/>
      <c r="C417" s="49" t="s">
        <v>71</v>
      </c>
      <c r="D417" s="47">
        <v>0</v>
      </c>
      <c r="E417" s="47">
        <v>0</v>
      </c>
      <c r="F417" s="47">
        <v>0</v>
      </c>
      <c r="G417" s="47">
        <v>0</v>
      </c>
      <c r="H417" s="34"/>
      <c r="I417" s="34"/>
      <c r="J417" s="34"/>
      <c r="K417" s="34"/>
    </row>
    <row r="418" spans="1:11" ht="14.1" customHeight="1" x14ac:dyDescent="0.25">
      <c r="A418" s="34"/>
      <c r="B418" s="34"/>
      <c r="C418" s="49" t="s">
        <v>72</v>
      </c>
      <c r="D418" s="47">
        <v>0</v>
      </c>
      <c r="E418" s="47">
        <v>0</v>
      </c>
      <c r="F418" s="47">
        <v>0</v>
      </c>
      <c r="G418" s="47">
        <v>0</v>
      </c>
      <c r="H418" s="34"/>
      <c r="I418" s="34"/>
      <c r="J418" s="34"/>
      <c r="K418" s="34"/>
    </row>
    <row r="419" spans="1:11" ht="14.1" customHeight="1" x14ac:dyDescent="0.25">
      <c r="A419" s="34"/>
      <c r="B419" s="34"/>
      <c r="C419" s="49" t="s">
        <v>75</v>
      </c>
      <c r="D419" s="47">
        <v>0</v>
      </c>
      <c r="E419" s="47">
        <v>0</v>
      </c>
      <c r="F419" s="47">
        <v>0</v>
      </c>
      <c r="G419" s="47">
        <v>0</v>
      </c>
      <c r="H419" s="34"/>
      <c r="I419" s="34"/>
      <c r="J419" s="34"/>
      <c r="K419" s="34"/>
    </row>
    <row r="420" spans="1:11" ht="14.1" customHeight="1" x14ac:dyDescent="0.25">
      <c r="A420" s="34"/>
      <c r="B420" s="34"/>
      <c r="C420" s="49" t="s">
        <v>76</v>
      </c>
      <c r="D420" s="47">
        <v>0</v>
      </c>
      <c r="E420" s="47">
        <v>0</v>
      </c>
      <c r="F420" s="47">
        <v>0</v>
      </c>
      <c r="G420" s="47">
        <v>0</v>
      </c>
      <c r="H420" s="34"/>
      <c r="I420" s="34"/>
      <c r="J420" s="34"/>
      <c r="K420" s="34"/>
    </row>
    <row r="421" spans="1:11" ht="14.1" customHeight="1" x14ac:dyDescent="0.25">
      <c r="A421" s="34"/>
      <c r="B421" s="34"/>
      <c r="C421" s="48" t="s">
        <v>77</v>
      </c>
      <c r="D421" s="47">
        <v>0</v>
      </c>
      <c r="E421" s="47">
        <v>568800000</v>
      </c>
      <c r="F421" s="47">
        <v>391300000</v>
      </c>
      <c r="G421" s="47">
        <v>108500000</v>
      </c>
      <c r="H421" s="34"/>
      <c r="I421" s="34"/>
      <c r="J421" s="34"/>
      <c r="K421" s="34"/>
    </row>
    <row r="422" spans="1:11" ht="14.1" customHeight="1" x14ac:dyDescent="0.25">
      <c r="A422" s="34"/>
      <c r="B422" s="34"/>
      <c r="C422" s="56" t="s">
        <v>292</v>
      </c>
      <c r="D422" s="1309" t="s">
        <v>291</v>
      </c>
      <c r="E422" s="1310"/>
      <c r="F422" s="1310"/>
      <c r="G422" s="1310"/>
      <c r="H422" s="34"/>
      <c r="I422" s="34"/>
      <c r="J422" s="34"/>
      <c r="K422" s="34"/>
    </row>
    <row r="423" spans="1:11" ht="18" customHeight="1" x14ac:dyDescent="0.25">
      <c r="A423" s="34"/>
      <c r="B423" s="34"/>
      <c r="C423" s="55" t="s">
        <v>33</v>
      </c>
      <c r="D423" s="1325" t="s">
        <v>290</v>
      </c>
      <c r="E423" s="1326"/>
      <c r="F423" s="1326"/>
      <c r="G423" s="1326"/>
      <c r="H423" s="34"/>
      <c r="I423" s="34"/>
      <c r="J423" s="34"/>
      <c r="K423" s="34"/>
    </row>
    <row r="424" spans="1:11" ht="18" customHeight="1" x14ac:dyDescent="0.25">
      <c r="A424" s="34"/>
      <c r="B424" s="34"/>
      <c r="C424" s="32" t="s">
        <v>35</v>
      </c>
      <c r="D424" s="1327" t="s">
        <v>289</v>
      </c>
      <c r="E424" s="1328"/>
      <c r="F424" s="1328"/>
      <c r="G424" s="1328"/>
      <c r="H424" s="34"/>
      <c r="I424" s="34"/>
      <c r="J424" s="34"/>
      <c r="K424" s="34"/>
    </row>
    <row r="425" spans="1:11" ht="18" customHeight="1" x14ac:dyDescent="0.25">
      <c r="A425" s="34"/>
      <c r="B425" s="34"/>
      <c r="C425" s="32" t="s">
        <v>37</v>
      </c>
      <c r="D425" s="1327" t="s">
        <v>288</v>
      </c>
      <c r="E425" s="1328"/>
      <c r="F425" s="1328"/>
      <c r="G425" s="1328"/>
      <c r="H425" s="34"/>
      <c r="I425" s="34"/>
      <c r="J425" s="34"/>
      <c r="K425" s="34"/>
    </row>
    <row r="426" spans="1:11" ht="15" customHeight="1" x14ac:dyDescent="0.25">
      <c r="A426" s="34"/>
      <c r="B426" s="34"/>
      <c r="C426" s="53"/>
      <c r="D426" s="52">
        <v>2025</v>
      </c>
      <c r="E426" s="52">
        <v>2026</v>
      </c>
      <c r="F426" s="52">
        <v>2027</v>
      </c>
      <c r="G426" s="52">
        <v>2028</v>
      </c>
      <c r="H426" s="34"/>
      <c r="I426" s="34"/>
      <c r="J426" s="34"/>
      <c r="K426" s="34"/>
    </row>
    <row r="427" spans="1:11" ht="15" customHeight="1" x14ac:dyDescent="0.25">
      <c r="A427" s="34"/>
      <c r="B427" s="34"/>
      <c r="C427" s="51"/>
      <c r="D427" s="50" t="s">
        <v>17</v>
      </c>
      <c r="E427" s="50" t="s">
        <v>18</v>
      </c>
      <c r="F427" s="50" t="s">
        <v>18</v>
      </c>
      <c r="G427" s="50" t="s">
        <v>18</v>
      </c>
      <c r="H427" s="34"/>
      <c r="I427" s="34"/>
      <c r="J427" s="34"/>
      <c r="K427" s="34"/>
    </row>
    <row r="428" spans="1:11" ht="14.1" customHeight="1" x14ac:dyDescent="0.25">
      <c r="A428" s="34"/>
      <c r="B428" s="34"/>
      <c r="C428" s="41" t="s">
        <v>39</v>
      </c>
      <c r="D428" s="54" t="s">
        <v>40</v>
      </c>
      <c r="E428" s="54" t="s">
        <v>151</v>
      </c>
      <c r="F428" s="54" t="s">
        <v>151</v>
      </c>
      <c r="G428" s="54" t="s">
        <v>46</v>
      </c>
      <c r="H428" s="34"/>
      <c r="I428" s="34"/>
      <c r="J428" s="34"/>
      <c r="K428" s="34"/>
    </row>
    <row r="429" spans="1:11" ht="14.1" customHeight="1" x14ac:dyDescent="0.25">
      <c r="A429" s="34"/>
      <c r="B429" s="34"/>
      <c r="C429" s="41" t="s">
        <v>41</v>
      </c>
      <c r="D429" s="54" t="s">
        <v>287</v>
      </c>
      <c r="E429" s="54" t="s">
        <v>286</v>
      </c>
      <c r="F429" s="54" t="s">
        <v>285</v>
      </c>
      <c r="G429" s="54" t="s">
        <v>46</v>
      </c>
      <c r="H429" s="34"/>
      <c r="I429" s="34"/>
      <c r="J429" s="34"/>
      <c r="K429" s="34"/>
    </row>
    <row r="430" spans="1:11" ht="14.1" customHeight="1" x14ac:dyDescent="0.25">
      <c r="A430" s="34"/>
      <c r="B430" s="34"/>
      <c r="C430" s="41" t="s">
        <v>45</v>
      </c>
      <c r="D430" s="54" t="s">
        <v>46</v>
      </c>
      <c r="E430" s="54" t="s">
        <v>286</v>
      </c>
      <c r="F430" s="54" t="s">
        <v>285</v>
      </c>
      <c r="G430" s="54" t="s">
        <v>46</v>
      </c>
      <c r="H430" s="34"/>
      <c r="I430" s="34"/>
      <c r="J430" s="34"/>
      <c r="K430" s="34"/>
    </row>
    <row r="431" spans="1:11" ht="14.1" customHeight="1" x14ac:dyDescent="0.25">
      <c r="A431" s="34"/>
      <c r="B431" s="34"/>
      <c r="C431" s="41" t="s">
        <v>50</v>
      </c>
      <c r="D431" s="54" t="s">
        <v>40</v>
      </c>
      <c r="E431" s="54" t="s">
        <v>40</v>
      </c>
      <c r="F431" s="54" t="s">
        <v>46</v>
      </c>
      <c r="G431" s="54" t="s">
        <v>137</v>
      </c>
      <c r="H431" s="34"/>
      <c r="I431" s="34"/>
      <c r="J431" s="34"/>
      <c r="K431" s="34"/>
    </row>
    <row r="432" spans="1:11" ht="14.1" customHeight="1" x14ac:dyDescent="0.25">
      <c r="A432" s="34"/>
      <c r="B432" s="34"/>
      <c r="C432" s="41" t="s">
        <v>52</v>
      </c>
      <c r="D432" s="54" t="s">
        <v>40</v>
      </c>
      <c r="E432" s="54" t="s">
        <v>284</v>
      </c>
      <c r="F432" s="54" t="s">
        <v>283</v>
      </c>
      <c r="G432" s="54" t="s">
        <v>137</v>
      </c>
      <c r="H432" s="34"/>
      <c r="I432" s="34"/>
      <c r="J432" s="34"/>
      <c r="K432" s="34"/>
    </row>
    <row r="433" spans="1:11" ht="14.1" customHeight="1" x14ac:dyDescent="0.25">
      <c r="A433" s="34"/>
      <c r="B433" s="34"/>
      <c r="C433" s="41" t="s">
        <v>55</v>
      </c>
      <c r="D433" s="54" t="s">
        <v>40</v>
      </c>
      <c r="E433" s="54" t="s">
        <v>40</v>
      </c>
      <c r="F433" s="54" t="s">
        <v>283</v>
      </c>
      <c r="G433" s="54" t="s">
        <v>137</v>
      </c>
      <c r="H433" s="34"/>
      <c r="I433" s="34"/>
      <c r="J433" s="34"/>
      <c r="K433" s="34"/>
    </row>
    <row r="434" spans="1:11" ht="14.1" customHeight="1" x14ac:dyDescent="0.25">
      <c r="A434" s="34"/>
      <c r="B434" s="34"/>
      <c r="C434" s="1329" t="s">
        <v>58</v>
      </c>
      <c r="D434" s="1330"/>
      <c r="E434" s="1330"/>
      <c r="F434" s="1330"/>
      <c r="G434" s="1330"/>
      <c r="H434" s="34"/>
      <c r="I434" s="34"/>
      <c r="J434" s="34"/>
      <c r="K434" s="34"/>
    </row>
    <row r="435" spans="1:11" ht="14.1" customHeight="1" x14ac:dyDescent="0.25">
      <c r="A435" s="34"/>
      <c r="B435" s="34"/>
      <c r="C435" s="53"/>
      <c r="D435" s="52">
        <v>2025</v>
      </c>
      <c r="E435" s="52">
        <v>2026</v>
      </c>
      <c r="F435" s="52">
        <v>2027</v>
      </c>
      <c r="G435" s="52">
        <v>2028</v>
      </c>
      <c r="H435" s="34"/>
      <c r="I435" s="34"/>
      <c r="J435" s="34"/>
      <c r="K435" s="34"/>
    </row>
    <row r="436" spans="1:11" ht="14.1" customHeight="1" x14ac:dyDescent="0.25">
      <c r="A436" s="34"/>
      <c r="B436" s="34"/>
      <c r="C436" s="51"/>
      <c r="D436" s="50" t="s">
        <v>17</v>
      </c>
      <c r="E436" s="50" t="s">
        <v>18</v>
      </c>
      <c r="F436" s="50" t="s">
        <v>18</v>
      </c>
      <c r="G436" s="50" t="s">
        <v>18</v>
      </c>
      <c r="H436" s="34"/>
      <c r="I436" s="34"/>
      <c r="J436" s="34"/>
      <c r="K436" s="34"/>
    </row>
    <row r="437" spans="1:11" ht="14.1" customHeight="1" x14ac:dyDescent="0.25">
      <c r="A437" s="34"/>
      <c r="B437" s="34"/>
      <c r="C437" s="49" t="s">
        <v>59</v>
      </c>
      <c r="D437" s="47">
        <v>0</v>
      </c>
      <c r="E437" s="47">
        <v>0</v>
      </c>
      <c r="F437" s="47">
        <v>0</v>
      </c>
      <c r="G437" s="47">
        <v>0</v>
      </c>
      <c r="H437" s="34"/>
      <c r="I437" s="34"/>
      <c r="J437" s="34"/>
      <c r="K437" s="34"/>
    </row>
    <row r="438" spans="1:11" ht="14.1" customHeight="1" x14ac:dyDescent="0.25">
      <c r="A438" s="34"/>
      <c r="B438" s="34"/>
      <c r="C438" s="49" t="s">
        <v>60</v>
      </c>
      <c r="D438" s="47">
        <v>0</v>
      </c>
      <c r="E438" s="47">
        <v>0</v>
      </c>
      <c r="F438" s="47">
        <v>0</v>
      </c>
      <c r="G438" s="47">
        <v>0</v>
      </c>
      <c r="H438" s="34"/>
      <c r="I438" s="34"/>
      <c r="J438" s="34"/>
      <c r="K438" s="34"/>
    </row>
    <row r="439" spans="1:11" ht="14.1" customHeight="1" x14ac:dyDescent="0.25">
      <c r="A439" s="34"/>
      <c r="B439" s="34"/>
      <c r="C439" s="49" t="s">
        <v>61</v>
      </c>
      <c r="D439" s="47">
        <v>0</v>
      </c>
      <c r="E439" s="47">
        <v>0</v>
      </c>
      <c r="F439" s="47">
        <v>0</v>
      </c>
      <c r="G439" s="47">
        <v>0</v>
      </c>
      <c r="H439" s="34"/>
      <c r="I439" s="34"/>
      <c r="J439" s="34"/>
      <c r="K439" s="34"/>
    </row>
    <row r="440" spans="1:11" ht="14.1" customHeight="1" x14ac:dyDescent="0.25">
      <c r="A440" s="34"/>
      <c r="B440" s="34"/>
      <c r="C440" s="49" t="s">
        <v>62</v>
      </c>
      <c r="D440" s="47">
        <v>0</v>
      </c>
      <c r="E440" s="47">
        <v>0</v>
      </c>
      <c r="F440" s="47">
        <v>0</v>
      </c>
      <c r="G440" s="47">
        <v>0</v>
      </c>
      <c r="H440" s="34"/>
      <c r="I440" s="34"/>
      <c r="J440" s="34"/>
      <c r="K440" s="34"/>
    </row>
    <row r="441" spans="1:11" ht="14.1" customHeight="1" x14ac:dyDescent="0.25">
      <c r="A441" s="34"/>
      <c r="B441" s="34"/>
      <c r="C441" s="49" t="s">
        <v>60</v>
      </c>
      <c r="D441" s="47">
        <v>0</v>
      </c>
      <c r="E441" s="47">
        <v>0</v>
      </c>
      <c r="F441" s="47">
        <v>0</v>
      </c>
      <c r="G441" s="47">
        <v>0</v>
      </c>
      <c r="H441" s="34"/>
      <c r="I441" s="34"/>
      <c r="J441" s="34"/>
      <c r="K441" s="34"/>
    </row>
    <row r="442" spans="1:11" ht="14.1" customHeight="1" x14ac:dyDescent="0.25">
      <c r="A442" s="34"/>
      <c r="B442" s="34"/>
      <c r="C442" s="49" t="s">
        <v>61</v>
      </c>
      <c r="D442" s="47">
        <v>0</v>
      </c>
      <c r="E442" s="47">
        <v>0</v>
      </c>
      <c r="F442" s="47">
        <v>0</v>
      </c>
      <c r="G442" s="47">
        <v>0</v>
      </c>
      <c r="H442" s="34"/>
      <c r="I442" s="34"/>
      <c r="J442" s="34"/>
      <c r="K442" s="34"/>
    </row>
    <row r="443" spans="1:11" ht="14.1" customHeight="1" x14ac:dyDescent="0.25">
      <c r="A443" s="34"/>
      <c r="B443" s="34"/>
      <c r="C443" s="49" t="s">
        <v>63</v>
      </c>
      <c r="D443" s="47">
        <v>0</v>
      </c>
      <c r="E443" s="47">
        <v>0</v>
      </c>
      <c r="F443" s="47">
        <v>0</v>
      </c>
      <c r="G443" s="47">
        <v>0</v>
      </c>
      <c r="H443" s="34"/>
      <c r="I443" s="34"/>
      <c r="J443" s="34"/>
      <c r="K443" s="34"/>
    </row>
    <row r="444" spans="1:11" ht="14.1" customHeight="1" x14ac:dyDescent="0.25">
      <c r="A444" s="34"/>
      <c r="B444" s="34"/>
      <c r="C444" s="49" t="s">
        <v>60</v>
      </c>
      <c r="D444" s="47">
        <v>0</v>
      </c>
      <c r="E444" s="47">
        <v>0</v>
      </c>
      <c r="F444" s="47">
        <v>0</v>
      </c>
      <c r="G444" s="47">
        <v>0</v>
      </c>
      <c r="H444" s="34"/>
      <c r="I444" s="34"/>
      <c r="J444" s="34"/>
      <c r="K444" s="34"/>
    </row>
    <row r="445" spans="1:11" ht="14.1" customHeight="1" x14ac:dyDescent="0.25">
      <c r="A445" s="34"/>
      <c r="B445" s="34"/>
      <c r="C445" s="49" t="s">
        <v>61</v>
      </c>
      <c r="D445" s="47">
        <v>0</v>
      </c>
      <c r="E445" s="47">
        <v>0</v>
      </c>
      <c r="F445" s="47">
        <v>0</v>
      </c>
      <c r="G445" s="47">
        <v>0</v>
      </c>
      <c r="H445" s="34"/>
      <c r="I445" s="34"/>
      <c r="J445" s="34"/>
      <c r="K445" s="34"/>
    </row>
    <row r="446" spans="1:11" ht="14.1" customHeight="1" x14ac:dyDescent="0.25">
      <c r="A446" s="34"/>
      <c r="B446" s="34"/>
      <c r="C446" s="49" t="s">
        <v>64</v>
      </c>
      <c r="D446" s="47">
        <v>0</v>
      </c>
      <c r="E446" s="47">
        <v>0</v>
      </c>
      <c r="F446" s="47">
        <v>0</v>
      </c>
      <c r="G446" s="47">
        <v>0</v>
      </c>
      <c r="H446" s="34"/>
      <c r="I446" s="34"/>
      <c r="J446" s="34"/>
      <c r="K446" s="34"/>
    </row>
    <row r="447" spans="1:11" ht="14.1" customHeight="1" x14ac:dyDescent="0.25">
      <c r="A447" s="34"/>
      <c r="B447" s="34"/>
      <c r="C447" s="49" t="s">
        <v>60</v>
      </c>
      <c r="D447" s="47">
        <v>0</v>
      </c>
      <c r="E447" s="47">
        <v>0</v>
      </c>
      <c r="F447" s="47">
        <v>0</v>
      </c>
      <c r="G447" s="47">
        <v>0</v>
      </c>
      <c r="H447" s="34"/>
      <c r="I447" s="34"/>
      <c r="J447" s="34"/>
      <c r="K447" s="34"/>
    </row>
    <row r="448" spans="1:11" ht="14.1" customHeight="1" x14ac:dyDescent="0.25">
      <c r="A448" s="34"/>
      <c r="B448" s="34"/>
      <c r="C448" s="49" t="s">
        <v>61</v>
      </c>
      <c r="D448" s="47">
        <v>0</v>
      </c>
      <c r="E448" s="47">
        <v>0</v>
      </c>
      <c r="F448" s="47">
        <v>0</v>
      </c>
      <c r="G448" s="47">
        <v>0</v>
      </c>
      <c r="H448" s="34"/>
      <c r="I448" s="34"/>
      <c r="J448" s="34"/>
      <c r="K448" s="34"/>
    </row>
    <row r="449" spans="1:11" ht="14.1" customHeight="1" x14ac:dyDescent="0.25">
      <c r="A449" s="34"/>
      <c r="B449" s="34"/>
      <c r="C449" s="49" t="s">
        <v>65</v>
      </c>
      <c r="D449" s="47">
        <v>0</v>
      </c>
      <c r="E449" s="47">
        <v>0</v>
      </c>
      <c r="F449" s="47">
        <v>0</v>
      </c>
      <c r="G449" s="47">
        <v>0</v>
      </c>
      <c r="H449" s="34"/>
      <c r="I449" s="34"/>
      <c r="J449" s="34"/>
      <c r="K449" s="34"/>
    </row>
    <row r="450" spans="1:11" ht="14.1" customHeight="1" x14ac:dyDescent="0.25">
      <c r="A450" s="34"/>
      <c r="B450" s="34"/>
      <c r="C450" s="49" t="s">
        <v>60</v>
      </c>
      <c r="D450" s="47">
        <v>0</v>
      </c>
      <c r="E450" s="47">
        <v>0</v>
      </c>
      <c r="F450" s="47">
        <v>0</v>
      </c>
      <c r="G450" s="47">
        <v>0</v>
      </c>
      <c r="H450" s="34"/>
      <c r="I450" s="34"/>
      <c r="J450" s="34"/>
      <c r="K450" s="34"/>
    </row>
    <row r="451" spans="1:11" ht="14.1" customHeight="1" x14ac:dyDescent="0.25">
      <c r="A451" s="34"/>
      <c r="B451" s="34"/>
      <c r="C451" s="49" t="s">
        <v>61</v>
      </c>
      <c r="D451" s="47">
        <v>0</v>
      </c>
      <c r="E451" s="47">
        <v>0</v>
      </c>
      <c r="F451" s="47">
        <v>0</v>
      </c>
      <c r="G451" s="47">
        <v>0</v>
      </c>
      <c r="H451" s="34"/>
      <c r="I451" s="34"/>
      <c r="J451" s="34"/>
      <c r="K451" s="34"/>
    </row>
    <row r="452" spans="1:11" ht="14.1" customHeight="1" x14ac:dyDescent="0.25">
      <c r="A452" s="34"/>
      <c r="B452" s="34"/>
      <c r="C452" s="49" t="s">
        <v>66</v>
      </c>
      <c r="D452" s="47">
        <v>0</v>
      </c>
      <c r="E452" s="47">
        <v>0</v>
      </c>
      <c r="F452" s="47">
        <v>0</v>
      </c>
      <c r="G452" s="47">
        <v>0</v>
      </c>
      <c r="H452" s="34"/>
      <c r="I452" s="34"/>
      <c r="J452" s="34"/>
      <c r="K452" s="34"/>
    </row>
    <row r="453" spans="1:11" ht="14.1" customHeight="1" x14ac:dyDescent="0.25">
      <c r="A453" s="34"/>
      <c r="B453" s="34"/>
      <c r="C453" s="49" t="s">
        <v>60</v>
      </c>
      <c r="D453" s="47">
        <v>0</v>
      </c>
      <c r="E453" s="47">
        <v>0</v>
      </c>
      <c r="F453" s="47">
        <v>0</v>
      </c>
      <c r="G453" s="47">
        <v>0</v>
      </c>
      <c r="H453" s="34"/>
      <c r="I453" s="34"/>
      <c r="J453" s="34"/>
      <c r="K453" s="34"/>
    </row>
    <row r="454" spans="1:11" ht="14.1" customHeight="1" x14ac:dyDescent="0.25">
      <c r="A454" s="34"/>
      <c r="B454" s="34"/>
      <c r="C454" s="49" t="s">
        <v>61</v>
      </c>
      <c r="D454" s="47">
        <v>0</v>
      </c>
      <c r="E454" s="47">
        <v>0</v>
      </c>
      <c r="F454" s="47">
        <v>0</v>
      </c>
      <c r="G454" s="47">
        <v>0</v>
      </c>
      <c r="H454" s="34"/>
      <c r="I454" s="34"/>
      <c r="J454" s="34"/>
      <c r="K454" s="34"/>
    </row>
    <row r="455" spans="1:11" ht="14.1" customHeight="1" x14ac:dyDescent="0.25">
      <c r="A455" s="34"/>
      <c r="B455" s="34"/>
      <c r="C455" s="49" t="s">
        <v>67</v>
      </c>
      <c r="D455" s="47">
        <v>0</v>
      </c>
      <c r="E455" s="47">
        <v>0</v>
      </c>
      <c r="F455" s="47">
        <v>0</v>
      </c>
      <c r="G455" s="47">
        <v>0</v>
      </c>
      <c r="H455" s="34"/>
      <c r="I455" s="34"/>
      <c r="J455" s="34"/>
      <c r="K455" s="34"/>
    </row>
    <row r="456" spans="1:11" ht="14.1" customHeight="1" x14ac:dyDescent="0.25">
      <c r="A456" s="34"/>
      <c r="B456" s="34"/>
      <c r="C456" s="49" t="s">
        <v>60</v>
      </c>
      <c r="D456" s="47">
        <v>0</v>
      </c>
      <c r="E456" s="47">
        <v>0</v>
      </c>
      <c r="F456" s="47">
        <v>0</v>
      </c>
      <c r="G456" s="47">
        <v>0</v>
      </c>
      <c r="H456" s="34"/>
      <c r="I456" s="34"/>
      <c r="J456" s="34"/>
      <c r="K456" s="34"/>
    </row>
    <row r="457" spans="1:11" ht="14.1" customHeight="1" x14ac:dyDescent="0.25">
      <c r="A457" s="34"/>
      <c r="B457" s="34"/>
      <c r="C457" s="49" t="s">
        <v>61</v>
      </c>
      <c r="D457" s="47">
        <v>0</v>
      </c>
      <c r="E457" s="47">
        <v>0</v>
      </c>
      <c r="F457" s="47">
        <v>0</v>
      </c>
      <c r="G457" s="47">
        <v>0</v>
      </c>
      <c r="H457" s="34"/>
      <c r="I457" s="34"/>
      <c r="J457" s="34"/>
      <c r="K457" s="34"/>
    </row>
    <row r="458" spans="1:11" ht="14.1" customHeight="1" x14ac:dyDescent="0.25">
      <c r="A458" s="34"/>
      <c r="B458" s="34"/>
      <c r="C458" s="49" t="s">
        <v>68</v>
      </c>
      <c r="D458" s="47">
        <v>0</v>
      </c>
      <c r="E458" s="47">
        <v>0</v>
      </c>
      <c r="F458" s="47">
        <v>0</v>
      </c>
      <c r="G458" s="47">
        <v>0</v>
      </c>
      <c r="H458" s="34"/>
      <c r="I458" s="34"/>
      <c r="J458" s="34"/>
      <c r="K458" s="34"/>
    </row>
    <row r="459" spans="1:11" ht="14.1" customHeight="1" x14ac:dyDescent="0.25">
      <c r="A459" s="34"/>
      <c r="B459" s="34"/>
      <c r="C459" s="49" t="s">
        <v>60</v>
      </c>
      <c r="D459" s="47">
        <v>0</v>
      </c>
      <c r="E459" s="47">
        <v>0</v>
      </c>
      <c r="F459" s="47">
        <v>0</v>
      </c>
      <c r="G459" s="47">
        <v>0</v>
      </c>
      <c r="H459" s="34"/>
      <c r="I459" s="34"/>
      <c r="J459" s="34"/>
      <c r="K459" s="34"/>
    </row>
    <row r="460" spans="1:11" ht="14.1" customHeight="1" x14ac:dyDescent="0.25">
      <c r="A460" s="34"/>
      <c r="B460" s="34"/>
      <c r="C460" s="49" t="s">
        <v>69</v>
      </c>
      <c r="D460" s="47">
        <v>0</v>
      </c>
      <c r="E460" s="47">
        <v>0</v>
      </c>
      <c r="F460" s="47">
        <v>0</v>
      </c>
      <c r="G460" s="47">
        <v>0</v>
      </c>
      <c r="H460" s="34"/>
      <c r="I460" s="34"/>
      <c r="J460" s="34"/>
      <c r="K460" s="34"/>
    </row>
    <row r="461" spans="1:11" ht="14.1" customHeight="1" x14ac:dyDescent="0.25">
      <c r="A461" s="34"/>
      <c r="B461" s="34"/>
      <c r="C461" s="49" t="s">
        <v>70</v>
      </c>
      <c r="D461" s="47">
        <v>0</v>
      </c>
      <c r="E461" s="47">
        <v>0</v>
      </c>
      <c r="F461" s="47">
        <v>0</v>
      </c>
      <c r="G461" s="47">
        <v>0</v>
      </c>
      <c r="H461" s="34"/>
      <c r="I461" s="34"/>
      <c r="J461" s="34"/>
      <c r="K461" s="34"/>
    </row>
    <row r="462" spans="1:11" ht="14.1" customHeight="1" x14ac:dyDescent="0.25">
      <c r="A462" s="34"/>
      <c r="B462" s="34"/>
      <c r="C462" s="49" t="s">
        <v>71</v>
      </c>
      <c r="D462" s="47">
        <v>0</v>
      </c>
      <c r="E462" s="47">
        <v>0</v>
      </c>
      <c r="F462" s="47">
        <v>0</v>
      </c>
      <c r="G462" s="47">
        <v>0</v>
      </c>
      <c r="H462" s="34"/>
      <c r="I462" s="34"/>
      <c r="J462" s="34"/>
      <c r="K462" s="34"/>
    </row>
    <row r="463" spans="1:11" ht="14.1" customHeight="1" x14ac:dyDescent="0.25">
      <c r="A463" s="34"/>
      <c r="B463" s="34"/>
      <c r="C463" s="49" t="s">
        <v>72</v>
      </c>
      <c r="D463" s="47">
        <v>0</v>
      </c>
      <c r="E463" s="47">
        <v>0</v>
      </c>
      <c r="F463" s="47">
        <v>0</v>
      </c>
      <c r="G463" s="47">
        <v>0</v>
      </c>
      <c r="H463" s="34"/>
      <c r="I463" s="34"/>
      <c r="J463" s="34"/>
      <c r="K463" s="34"/>
    </row>
    <row r="464" spans="1:11" ht="14.1" customHeight="1" x14ac:dyDescent="0.25">
      <c r="A464" s="34"/>
      <c r="B464" s="34"/>
      <c r="C464" s="49" t="s">
        <v>73</v>
      </c>
      <c r="D464" s="47">
        <v>0</v>
      </c>
      <c r="E464" s="47">
        <v>118000000</v>
      </c>
      <c r="F464" s="47">
        <v>39000000</v>
      </c>
      <c r="G464" s="47">
        <v>0</v>
      </c>
      <c r="H464" s="34"/>
      <c r="I464" s="34"/>
      <c r="J464" s="34"/>
      <c r="K464" s="34"/>
    </row>
    <row r="465" spans="1:11" ht="14.1" customHeight="1" x14ac:dyDescent="0.25">
      <c r="A465" s="34"/>
      <c r="B465" s="34"/>
      <c r="C465" s="49" t="s">
        <v>60</v>
      </c>
      <c r="D465" s="47">
        <v>0</v>
      </c>
      <c r="E465" s="47">
        <v>118000000</v>
      </c>
      <c r="F465" s="47">
        <v>39000000</v>
      </c>
      <c r="G465" s="47">
        <v>0</v>
      </c>
      <c r="H465" s="34"/>
      <c r="I465" s="34"/>
      <c r="J465" s="34"/>
      <c r="K465" s="34"/>
    </row>
    <row r="466" spans="1:11" ht="14.1" customHeight="1" x14ac:dyDescent="0.25">
      <c r="A466" s="34"/>
      <c r="B466" s="34"/>
      <c r="C466" s="49" t="s">
        <v>69</v>
      </c>
      <c r="D466" s="47">
        <v>0</v>
      </c>
      <c r="E466" s="47">
        <v>0</v>
      </c>
      <c r="F466" s="47">
        <v>0</v>
      </c>
      <c r="G466" s="47">
        <v>0</v>
      </c>
      <c r="H466" s="34"/>
      <c r="I466" s="34"/>
      <c r="J466" s="34"/>
      <c r="K466" s="34"/>
    </row>
    <row r="467" spans="1:11" ht="14.1" customHeight="1" x14ac:dyDescent="0.25">
      <c r="A467" s="34"/>
      <c r="B467" s="34"/>
      <c r="C467" s="49" t="s">
        <v>70</v>
      </c>
      <c r="D467" s="47">
        <v>0</v>
      </c>
      <c r="E467" s="47">
        <v>0</v>
      </c>
      <c r="F467" s="47">
        <v>0</v>
      </c>
      <c r="G467" s="47">
        <v>0</v>
      </c>
      <c r="H467" s="34"/>
      <c r="I467" s="34"/>
      <c r="J467" s="34"/>
      <c r="K467" s="34"/>
    </row>
    <row r="468" spans="1:11" ht="14.1" customHeight="1" x14ac:dyDescent="0.25">
      <c r="A468" s="34"/>
      <c r="B468" s="34"/>
      <c r="C468" s="49" t="s">
        <v>71</v>
      </c>
      <c r="D468" s="47">
        <v>0</v>
      </c>
      <c r="E468" s="47">
        <v>0</v>
      </c>
      <c r="F468" s="47">
        <v>0</v>
      </c>
      <c r="G468" s="47">
        <v>0</v>
      </c>
      <c r="H468" s="34"/>
      <c r="I468" s="34"/>
      <c r="J468" s="34"/>
      <c r="K468" s="34"/>
    </row>
    <row r="469" spans="1:11" ht="14.1" customHeight="1" x14ac:dyDescent="0.25">
      <c r="A469" s="34"/>
      <c r="B469" s="34"/>
      <c r="C469" s="49" t="s">
        <v>72</v>
      </c>
      <c r="D469" s="47">
        <v>0</v>
      </c>
      <c r="E469" s="47">
        <v>0</v>
      </c>
      <c r="F469" s="47">
        <v>0</v>
      </c>
      <c r="G469" s="47">
        <v>0</v>
      </c>
      <c r="H469" s="34"/>
      <c r="I469" s="34"/>
      <c r="J469" s="34"/>
      <c r="K469" s="34"/>
    </row>
    <row r="470" spans="1:11" ht="14.1" customHeight="1" x14ac:dyDescent="0.25">
      <c r="A470" s="34"/>
      <c r="B470" s="34"/>
      <c r="C470" s="49" t="s">
        <v>74</v>
      </c>
      <c r="D470" s="47">
        <v>0</v>
      </c>
      <c r="E470" s="47">
        <v>0</v>
      </c>
      <c r="F470" s="47">
        <v>0</v>
      </c>
      <c r="G470" s="47">
        <v>0</v>
      </c>
      <c r="H470" s="34"/>
      <c r="I470" s="34"/>
      <c r="J470" s="34"/>
      <c r="K470" s="34"/>
    </row>
    <row r="471" spans="1:11" ht="14.1" customHeight="1" x14ac:dyDescent="0.25">
      <c r="A471" s="34"/>
      <c r="B471" s="34"/>
      <c r="C471" s="49" t="s">
        <v>60</v>
      </c>
      <c r="D471" s="47">
        <v>0</v>
      </c>
      <c r="E471" s="47">
        <v>0</v>
      </c>
      <c r="F471" s="47">
        <v>0</v>
      </c>
      <c r="G471" s="47">
        <v>0</v>
      </c>
      <c r="H471" s="34"/>
      <c r="I471" s="34"/>
      <c r="J471" s="34"/>
      <c r="K471" s="34"/>
    </row>
    <row r="472" spans="1:11" ht="14.1" customHeight="1" x14ac:dyDescent="0.25">
      <c r="A472" s="34"/>
      <c r="B472" s="34"/>
      <c r="C472" s="49" t="s">
        <v>69</v>
      </c>
      <c r="D472" s="47">
        <v>0</v>
      </c>
      <c r="E472" s="47">
        <v>0</v>
      </c>
      <c r="F472" s="47">
        <v>0</v>
      </c>
      <c r="G472" s="47">
        <v>0</v>
      </c>
      <c r="H472" s="34"/>
      <c r="I472" s="34"/>
      <c r="J472" s="34"/>
      <c r="K472" s="34"/>
    </row>
    <row r="473" spans="1:11" ht="14.1" customHeight="1" x14ac:dyDescent="0.25">
      <c r="A473" s="34"/>
      <c r="B473" s="34"/>
      <c r="C473" s="49" t="s">
        <v>70</v>
      </c>
      <c r="D473" s="47">
        <v>0</v>
      </c>
      <c r="E473" s="47">
        <v>0</v>
      </c>
      <c r="F473" s="47">
        <v>0</v>
      </c>
      <c r="G473" s="47">
        <v>0</v>
      </c>
      <c r="H473" s="34"/>
      <c r="I473" s="34"/>
      <c r="J473" s="34"/>
      <c r="K473" s="34"/>
    </row>
    <row r="474" spans="1:11" ht="14.1" customHeight="1" x14ac:dyDescent="0.25">
      <c r="A474" s="34"/>
      <c r="B474" s="34"/>
      <c r="C474" s="49" t="s">
        <v>71</v>
      </c>
      <c r="D474" s="47">
        <v>0</v>
      </c>
      <c r="E474" s="47">
        <v>0</v>
      </c>
      <c r="F474" s="47">
        <v>0</v>
      </c>
      <c r="G474" s="47">
        <v>0</v>
      </c>
      <c r="H474" s="34"/>
      <c r="I474" s="34"/>
      <c r="J474" s="34"/>
      <c r="K474" s="34"/>
    </row>
    <row r="475" spans="1:11" ht="14.1" customHeight="1" x14ac:dyDescent="0.25">
      <c r="A475" s="34"/>
      <c r="B475" s="34"/>
      <c r="C475" s="49" t="s">
        <v>72</v>
      </c>
      <c r="D475" s="47">
        <v>0</v>
      </c>
      <c r="E475" s="47">
        <v>0</v>
      </c>
      <c r="F475" s="47">
        <v>0</v>
      </c>
      <c r="G475" s="47">
        <v>0</v>
      </c>
      <c r="H475" s="34"/>
      <c r="I475" s="34"/>
      <c r="J475" s="34"/>
      <c r="K475" s="34"/>
    </row>
    <row r="476" spans="1:11" ht="14.1" customHeight="1" x14ac:dyDescent="0.25">
      <c r="A476" s="34"/>
      <c r="B476" s="34"/>
      <c r="C476" s="49" t="s">
        <v>75</v>
      </c>
      <c r="D476" s="47">
        <v>0</v>
      </c>
      <c r="E476" s="47">
        <v>0</v>
      </c>
      <c r="F476" s="47">
        <v>0</v>
      </c>
      <c r="G476" s="47">
        <v>0</v>
      </c>
      <c r="H476" s="34"/>
      <c r="I476" s="34"/>
      <c r="J476" s="34"/>
      <c r="K476" s="34"/>
    </row>
    <row r="477" spans="1:11" ht="14.1" customHeight="1" x14ac:dyDescent="0.25">
      <c r="A477" s="34"/>
      <c r="B477" s="34"/>
      <c r="C477" s="49" t="s">
        <v>76</v>
      </c>
      <c r="D477" s="47">
        <v>0</v>
      </c>
      <c r="E477" s="47">
        <v>0</v>
      </c>
      <c r="F477" s="47">
        <v>0</v>
      </c>
      <c r="G477" s="47">
        <v>0</v>
      </c>
      <c r="H477" s="34"/>
      <c r="I477" s="34"/>
      <c r="J477" s="34"/>
      <c r="K477" s="34"/>
    </row>
    <row r="478" spans="1:11" ht="14.1" customHeight="1" x14ac:dyDescent="0.25">
      <c r="A478" s="34"/>
      <c r="B478" s="34"/>
      <c r="C478" s="48" t="s">
        <v>77</v>
      </c>
      <c r="D478" s="47">
        <v>0</v>
      </c>
      <c r="E478" s="47">
        <v>118000000</v>
      </c>
      <c r="F478" s="47">
        <v>39000000</v>
      </c>
      <c r="G478" s="47">
        <v>0</v>
      </c>
      <c r="H478" s="34"/>
      <c r="I478" s="34"/>
      <c r="J478" s="34"/>
      <c r="K478" s="34"/>
    </row>
    <row r="479" spans="1:11" ht="15" customHeight="1" x14ac:dyDescent="0.25">
      <c r="A479" s="34"/>
      <c r="B479" s="34"/>
      <c r="C479" s="46" t="s">
        <v>40</v>
      </c>
      <c r="D479" s="45" t="s">
        <v>40</v>
      </c>
      <c r="E479" s="45" t="s">
        <v>40</v>
      </c>
      <c r="F479" s="45" t="s">
        <v>40</v>
      </c>
      <c r="G479" s="45" t="s">
        <v>40</v>
      </c>
      <c r="H479" s="34"/>
      <c r="I479" s="34"/>
      <c r="J479" s="34"/>
      <c r="K479" s="34"/>
    </row>
    <row r="480" spans="1:11" ht="15" customHeight="1" x14ac:dyDescent="0.25">
      <c r="A480" s="34"/>
      <c r="B480" s="34"/>
      <c r="C480" s="44" t="s">
        <v>188</v>
      </c>
      <c r="D480" s="43">
        <v>0</v>
      </c>
      <c r="E480" s="43">
        <v>5512960000</v>
      </c>
      <c r="F480" s="43">
        <v>5565460000</v>
      </c>
      <c r="G480" s="43">
        <v>5607060000</v>
      </c>
      <c r="H480" s="34"/>
      <c r="I480" s="34"/>
      <c r="J480" s="34"/>
      <c r="K480" s="34"/>
    </row>
    <row r="481" spans="1:11" ht="15" customHeight="1" x14ac:dyDescent="0.25">
      <c r="A481" s="34"/>
      <c r="B481" s="34"/>
      <c r="C481" s="41" t="s">
        <v>59</v>
      </c>
      <c r="D481" s="40">
        <v>0</v>
      </c>
      <c r="E481" s="40">
        <v>3397060000</v>
      </c>
      <c r="F481" s="40">
        <v>3397060000</v>
      </c>
      <c r="G481" s="40">
        <v>3397060000</v>
      </c>
      <c r="H481" s="34"/>
      <c r="I481" s="34"/>
      <c r="J481" s="34"/>
      <c r="K481" s="34"/>
    </row>
    <row r="482" spans="1:11" ht="15" customHeight="1" x14ac:dyDescent="0.25">
      <c r="A482" s="34"/>
      <c r="B482" s="34"/>
      <c r="C482" s="41" t="s">
        <v>60</v>
      </c>
      <c r="D482" s="40">
        <v>0</v>
      </c>
      <c r="E482" s="40">
        <v>3397060000</v>
      </c>
      <c r="F482" s="40">
        <v>3397060000</v>
      </c>
      <c r="G482" s="40">
        <v>3397060000</v>
      </c>
      <c r="H482" s="34"/>
      <c r="I482" s="34"/>
      <c r="J482" s="34"/>
      <c r="K482" s="34"/>
    </row>
    <row r="483" spans="1:11" ht="15" customHeight="1" x14ac:dyDescent="0.25">
      <c r="A483" s="34"/>
      <c r="B483" s="34"/>
      <c r="C483" s="41" t="s">
        <v>61</v>
      </c>
      <c r="D483" s="40">
        <v>0</v>
      </c>
      <c r="E483" s="40">
        <v>0</v>
      </c>
      <c r="F483" s="40">
        <v>0</v>
      </c>
      <c r="G483" s="40">
        <v>0</v>
      </c>
      <c r="H483" s="34"/>
      <c r="I483" s="34"/>
      <c r="J483" s="34"/>
      <c r="K483" s="34"/>
    </row>
    <row r="484" spans="1:11" ht="15" customHeight="1" x14ac:dyDescent="0.25">
      <c r="A484" s="34"/>
      <c r="B484" s="34"/>
      <c r="C484" s="41" t="s">
        <v>62</v>
      </c>
      <c r="D484" s="40">
        <v>0</v>
      </c>
      <c r="E484" s="40">
        <v>500600000</v>
      </c>
      <c r="F484" s="40">
        <v>500600000</v>
      </c>
      <c r="G484" s="40">
        <v>500600000</v>
      </c>
      <c r="H484" s="34"/>
      <c r="I484" s="34"/>
      <c r="J484" s="34"/>
      <c r="K484" s="34"/>
    </row>
    <row r="485" spans="1:11" ht="15" customHeight="1" x14ac:dyDescent="0.25">
      <c r="A485" s="34"/>
      <c r="B485" s="34"/>
      <c r="C485" s="41" t="s">
        <v>60</v>
      </c>
      <c r="D485" s="40">
        <v>0</v>
      </c>
      <c r="E485" s="40">
        <v>500600000</v>
      </c>
      <c r="F485" s="40">
        <v>500600000</v>
      </c>
      <c r="G485" s="40">
        <v>500600000</v>
      </c>
      <c r="H485" s="34"/>
      <c r="I485" s="34"/>
      <c r="J485" s="34"/>
      <c r="K485" s="34"/>
    </row>
    <row r="486" spans="1:11" ht="15" customHeight="1" x14ac:dyDescent="0.25">
      <c r="A486" s="34"/>
      <c r="B486" s="34"/>
      <c r="C486" s="41" t="s">
        <v>61</v>
      </c>
      <c r="D486" s="40">
        <v>0</v>
      </c>
      <c r="E486" s="40">
        <v>0</v>
      </c>
      <c r="F486" s="40">
        <v>0</v>
      </c>
      <c r="G486" s="40">
        <v>0</v>
      </c>
      <c r="H486" s="34"/>
      <c r="I486" s="34"/>
      <c r="J486" s="34"/>
      <c r="K486" s="34"/>
    </row>
    <row r="487" spans="1:11" ht="15" customHeight="1" x14ac:dyDescent="0.25">
      <c r="A487" s="34"/>
      <c r="B487" s="34"/>
      <c r="C487" s="41" t="s">
        <v>63</v>
      </c>
      <c r="D487" s="40">
        <v>0</v>
      </c>
      <c r="E487" s="40">
        <v>900300000</v>
      </c>
      <c r="F487" s="40">
        <v>897800000</v>
      </c>
      <c r="G487" s="40">
        <v>936900000</v>
      </c>
      <c r="H487" s="34"/>
      <c r="I487" s="34"/>
      <c r="J487" s="34"/>
      <c r="K487" s="34"/>
    </row>
    <row r="488" spans="1:11" ht="15" customHeight="1" x14ac:dyDescent="0.25">
      <c r="A488" s="34"/>
      <c r="B488" s="34"/>
      <c r="C488" s="41" t="s">
        <v>60</v>
      </c>
      <c r="D488" s="40">
        <v>0</v>
      </c>
      <c r="E488" s="40">
        <v>900300000</v>
      </c>
      <c r="F488" s="40">
        <v>897800000</v>
      </c>
      <c r="G488" s="40">
        <v>936900000</v>
      </c>
      <c r="H488" s="34"/>
      <c r="I488" s="34"/>
      <c r="J488" s="34"/>
      <c r="K488" s="34"/>
    </row>
    <row r="489" spans="1:11" ht="15" customHeight="1" x14ac:dyDescent="0.25">
      <c r="A489" s="34"/>
      <c r="B489" s="34"/>
      <c r="C489" s="41" t="s">
        <v>61</v>
      </c>
      <c r="D489" s="40">
        <v>0</v>
      </c>
      <c r="E489" s="40">
        <v>0</v>
      </c>
      <c r="F489" s="40">
        <v>0</v>
      </c>
      <c r="G489" s="40">
        <v>0</v>
      </c>
      <c r="H489" s="34"/>
      <c r="I489" s="34"/>
      <c r="J489" s="34"/>
      <c r="K489" s="34"/>
    </row>
    <row r="490" spans="1:11" ht="15" customHeight="1" x14ac:dyDescent="0.25">
      <c r="A490" s="34"/>
      <c r="B490" s="34"/>
      <c r="C490" s="41" t="s">
        <v>64</v>
      </c>
      <c r="D490" s="40">
        <v>0</v>
      </c>
      <c r="E490" s="40">
        <v>0</v>
      </c>
      <c r="F490" s="40">
        <v>0</v>
      </c>
      <c r="G490" s="40">
        <v>0</v>
      </c>
      <c r="H490" s="34"/>
      <c r="I490" s="34"/>
      <c r="J490" s="34"/>
      <c r="K490" s="34"/>
    </row>
    <row r="491" spans="1:11" ht="15" customHeight="1" x14ac:dyDescent="0.25">
      <c r="A491" s="34"/>
      <c r="B491" s="34"/>
      <c r="C491" s="41" t="s">
        <v>60</v>
      </c>
      <c r="D491" s="40">
        <v>0</v>
      </c>
      <c r="E491" s="40">
        <v>0</v>
      </c>
      <c r="F491" s="40">
        <v>0</v>
      </c>
      <c r="G491" s="40">
        <v>0</v>
      </c>
      <c r="H491" s="34"/>
      <c r="I491" s="34"/>
      <c r="J491" s="34"/>
      <c r="K491" s="34"/>
    </row>
    <row r="492" spans="1:11" ht="15" customHeight="1" x14ac:dyDescent="0.25">
      <c r="A492" s="34"/>
      <c r="B492" s="34"/>
      <c r="C492" s="41" t="s">
        <v>61</v>
      </c>
      <c r="D492" s="40">
        <v>0</v>
      </c>
      <c r="E492" s="40">
        <v>0</v>
      </c>
      <c r="F492" s="40">
        <v>0</v>
      </c>
      <c r="G492" s="40">
        <v>0</v>
      </c>
      <c r="H492" s="34"/>
      <c r="I492" s="34"/>
      <c r="J492" s="34"/>
      <c r="K492" s="34"/>
    </row>
    <row r="493" spans="1:11" ht="20.100000000000001" customHeight="1" x14ac:dyDescent="0.25">
      <c r="A493" s="34"/>
      <c r="B493" s="34"/>
      <c r="C493" s="41" t="s">
        <v>189</v>
      </c>
      <c r="D493" s="42">
        <v>0</v>
      </c>
      <c r="E493" s="42">
        <v>0</v>
      </c>
      <c r="F493" s="42">
        <v>0</v>
      </c>
      <c r="G493" s="42">
        <v>0</v>
      </c>
      <c r="H493" s="34"/>
      <c r="I493" s="34"/>
      <c r="J493" s="34"/>
      <c r="K493" s="34"/>
    </row>
    <row r="494" spans="1:11" ht="15" customHeight="1" x14ac:dyDescent="0.25">
      <c r="A494" s="34"/>
      <c r="B494" s="34"/>
      <c r="C494" s="41" t="s">
        <v>60</v>
      </c>
      <c r="D494" s="40">
        <v>0</v>
      </c>
      <c r="E494" s="40">
        <v>0</v>
      </c>
      <c r="F494" s="40">
        <v>0</v>
      </c>
      <c r="G494" s="40">
        <v>0</v>
      </c>
      <c r="H494" s="34"/>
      <c r="I494" s="34"/>
      <c r="J494" s="34"/>
      <c r="K494" s="34"/>
    </row>
    <row r="495" spans="1:11" ht="15" customHeight="1" x14ac:dyDescent="0.25">
      <c r="A495" s="34"/>
      <c r="B495" s="34"/>
      <c r="C495" s="41" t="s">
        <v>61</v>
      </c>
      <c r="D495" s="40">
        <v>0</v>
      </c>
      <c r="E495" s="40">
        <v>0</v>
      </c>
      <c r="F495" s="40">
        <v>0</v>
      </c>
      <c r="G495" s="40">
        <v>0</v>
      </c>
      <c r="H495" s="34"/>
      <c r="I495" s="34"/>
      <c r="J495" s="34"/>
      <c r="K495" s="34"/>
    </row>
    <row r="496" spans="1:11" ht="15" customHeight="1" x14ac:dyDescent="0.25">
      <c r="A496" s="34"/>
      <c r="B496" s="34"/>
      <c r="C496" s="41" t="s">
        <v>66</v>
      </c>
      <c r="D496" s="40">
        <v>0</v>
      </c>
      <c r="E496" s="40">
        <v>0</v>
      </c>
      <c r="F496" s="40">
        <v>0</v>
      </c>
      <c r="G496" s="40">
        <v>0</v>
      </c>
      <c r="H496" s="34"/>
      <c r="I496" s="34"/>
      <c r="J496" s="34"/>
      <c r="K496" s="34"/>
    </row>
    <row r="497" spans="1:11" ht="15" customHeight="1" x14ac:dyDescent="0.25">
      <c r="A497" s="34"/>
      <c r="B497" s="34"/>
      <c r="C497" s="41" t="s">
        <v>60</v>
      </c>
      <c r="D497" s="40">
        <v>0</v>
      </c>
      <c r="E497" s="40">
        <v>0</v>
      </c>
      <c r="F497" s="40">
        <v>0</v>
      </c>
      <c r="G497" s="40">
        <v>0</v>
      </c>
      <c r="H497" s="34"/>
      <c r="I497" s="34"/>
      <c r="J497" s="34"/>
      <c r="K497" s="34"/>
    </row>
    <row r="498" spans="1:11" ht="15" customHeight="1" x14ac:dyDescent="0.25">
      <c r="A498" s="34"/>
      <c r="B498" s="34"/>
      <c r="C498" s="41" t="s">
        <v>61</v>
      </c>
      <c r="D498" s="40">
        <v>0</v>
      </c>
      <c r="E498" s="40">
        <v>0</v>
      </c>
      <c r="F498" s="40">
        <v>0</v>
      </c>
      <c r="G498" s="40">
        <v>0</v>
      </c>
      <c r="H498" s="34"/>
      <c r="I498" s="34"/>
      <c r="J498" s="34"/>
      <c r="K498" s="34"/>
    </row>
    <row r="499" spans="1:11" ht="15" customHeight="1" x14ac:dyDescent="0.25">
      <c r="A499" s="34"/>
      <c r="B499" s="34"/>
      <c r="C499" s="41" t="s">
        <v>67</v>
      </c>
      <c r="D499" s="40">
        <v>0</v>
      </c>
      <c r="E499" s="40">
        <v>10000000</v>
      </c>
      <c r="F499" s="40">
        <v>12500000</v>
      </c>
      <c r="G499" s="40">
        <v>15000000</v>
      </c>
      <c r="H499" s="34"/>
      <c r="I499" s="34"/>
      <c r="J499" s="34"/>
      <c r="K499" s="34"/>
    </row>
    <row r="500" spans="1:11" ht="15" customHeight="1" x14ac:dyDescent="0.25">
      <c r="A500" s="34"/>
      <c r="B500" s="34"/>
      <c r="C500" s="41" t="s">
        <v>60</v>
      </c>
      <c r="D500" s="40">
        <v>0</v>
      </c>
      <c r="E500" s="40">
        <v>10000000</v>
      </c>
      <c r="F500" s="40">
        <v>12500000</v>
      </c>
      <c r="G500" s="40">
        <v>15000000</v>
      </c>
      <c r="H500" s="34"/>
      <c r="I500" s="34"/>
      <c r="J500" s="34"/>
      <c r="K500" s="34"/>
    </row>
    <row r="501" spans="1:11" ht="15" customHeight="1" x14ac:dyDescent="0.25">
      <c r="A501" s="34"/>
      <c r="B501" s="34"/>
      <c r="C501" s="41" t="s">
        <v>61</v>
      </c>
      <c r="D501" s="40">
        <v>0</v>
      </c>
      <c r="E501" s="40">
        <v>0</v>
      </c>
      <c r="F501" s="40">
        <v>0</v>
      </c>
      <c r="G501" s="40">
        <v>0</v>
      </c>
      <c r="H501" s="34"/>
      <c r="I501" s="34"/>
      <c r="J501" s="34"/>
      <c r="K501" s="34"/>
    </row>
    <row r="502" spans="1:11" ht="15" customHeight="1" x14ac:dyDescent="0.25">
      <c r="A502" s="34"/>
      <c r="B502" s="34"/>
      <c r="C502" s="41" t="s">
        <v>68</v>
      </c>
      <c r="D502" s="40">
        <v>0</v>
      </c>
      <c r="E502" s="40">
        <v>0</v>
      </c>
      <c r="F502" s="40">
        <v>0</v>
      </c>
      <c r="G502" s="40">
        <v>5400000</v>
      </c>
      <c r="H502" s="34"/>
      <c r="I502" s="34"/>
      <c r="J502" s="34"/>
      <c r="K502" s="34"/>
    </row>
    <row r="503" spans="1:11" ht="15" customHeight="1" x14ac:dyDescent="0.25">
      <c r="A503" s="34"/>
      <c r="B503" s="34"/>
      <c r="C503" s="41" t="s">
        <v>60</v>
      </c>
      <c r="D503" s="40">
        <v>0</v>
      </c>
      <c r="E503" s="40">
        <v>0</v>
      </c>
      <c r="F503" s="40">
        <v>0</v>
      </c>
      <c r="G503" s="40">
        <v>5400000</v>
      </c>
      <c r="H503" s="34"/>
      <c r="I503" s="34"/>
      <c r="J503" s="34"/>
      <c r="K503" s="34"/>
    </row>
    <row r="504" spans="1:11" ht="15" customHeight="1" x14ac:dyDescent="0.25">
      <c r="A504" s="34"/>
      <c r="B504" s="34"/>
      <c r="C504" s="41" t="s">
        <v>69</v>
      </c>
      <c r="D504" s="40">
        <v>0</v>
      </c>
      <c r="E504" s="40">
        <v>0</v>
      </c>
      <c r="F504" s="40">
        <v>0</v>
      </c>
      <c r="G504" s="40">
        <v>0</v>
      </c>
      <c r="H504" s="34"/>
      <c r="I504" s="34"/>
      <c r="J504" s="34"/>
      <c r="K504" s="34"/>
    </row>
    <row r="505" spans="1:11" ht="15" customHeight="1" x14ac:dyDescent="0.25">
      <c r="A505" s="34"/>
      <c r="B505" s="34"/>
      <c r="C505" s="41" t="s">
        <v>70</v>
      </c>
      <c r="D505" s="40">
        <v>0</v>
      </c>
      <c r="E505" s="40">
        <v>0</v>
      </c>
      <c r="F505" s="40">
        <v>0</v>
      </c>
      <c r="G505" s="40">
        <v>0</v>
      </c>
      <c r="H505" s="34"/>
      <c r="I505" s="34"/>
      <c r="J505" s="34"/>
      <c r="K505" s="34"/>
    </row>
    <row r="506" spans="1:11" ht="15" customHeight="1" x14ac:dyDescent="0.25">
      <c r="A506" s="34"/>
      <c r="B506" s="34"/>
      <c r="C506" s="41" t="s">
        <v>71</v>
      </c>
      <c r="D506" s="40">
        <v>0</v>
      </c>
      <c r="E506" s="40">
        <v>0</v>
      </c>
      <c r="F506" s="40">
        <v>0</v>
      </c>
      <c r="G506" s="40">
        <v>0</v>
      </c>
      <c r="H506" s="34"/>
      <c r="I506" s="34"/>
      <c r="J506" s="34"/>
      <c r="K506" s="34"/>
    </row>
    <row r="507" spans="1:11" ht="15" customHeight="1" x14ac:dyDescent="0.25">
      <c r="A507" s="34"/>
      <c r="B507" s="34"/>
      <c r="C507" s="41" t="s">
        <v>72</v>
      </c>
      <c r="D507" s="40">
        <v>0</v>
      </c>
      <c r="E507" s="40">
        <v>0</v>
      </c>
      <c r="F507" s="40">
        <v>0</v>
      </c>
      <c r="G507" s="40">
        <v>0</v>
      </c>
      <c r="H507" s="34"/>
      <c r="I507" s="34"/>
      <c r="J507" s="34"/>
      <c r="K507" s="34"/>
    </row>
    <row r="508" spans="1:11" ht="15" customHeight="1" x14ac:dyDescent="0.25">
      <c r="A508" s="34"/>
      <c r="B508" s="34"/>
      <c r="C508" s="41" t="s">
        <v>73</v>
      </c>
      <c r="D508" s="40">
        <v>0</v>
      </c>
      <c r="E508" s="40">
        <v>705000000</v>
      </c>
      <c r="F508" s="40">
        <v>757500000</v>
      </c>
      <c r="G508" s="40">
        <v>752100000</v>
      </c>
      <c r="H508" s="34"/>
      <c r="I508" s="34"/>
      <c r="J508" s="34"/>
      <c r="K508" s="34"/>
    </row>
    <row r="509" spans="1:11" ht="15" customHeight="1" x14ac:dyDescent="0.25">
      <c r="A509" s="34"/>
      <c r="B509" s="34"/>
      <c r="C509" s="41" t="s">
        <v>60</v>
      </c>
      <c r="D509" s="40">
        <v>0</v>
      </c>
      <c r="E509" s="40">
        <v>600000000</v>
      </c>
      <c r="F509" s="40">
        <v>757500000</v>
      </c>
      <c r="G509" s="40">
        <v>752100000</v>
      </c>
      <c r="H509" s="34"/>
      <c r="I509" s="34"/>
      <c r="J509" s="34"/>
      <c r="K509" s="34"/>
    </row>
    <row r="510" spans="1:11" ht="15" customHeight="1" x14ac:dyDescent="0.25">
      <c r="A510" s="34"/>
      <c r="B510" s="34"/>
      <c r="C510" s="41" t="s">
        <v>69</v>
      </c>
      <c r="D510" s="40">
        <v>0</v>
      </c>
      <c r="E510" s="40">
        <v>105000000</v>
      </c>
      <c r="F510" s="40">
        <v>0</v>
      </c>
      <c r="G510" s="40">
        <v>0</v>
      </c>
      <c r="H510" s="34"/>
      <c r="I510" s="34"/>
      <c r="J510" s="34"/>
      <c r="K510" s="34"/>
    </row>
    <row r="511" spans="1:11" ht="15" customHeight="1" x14ac:dyDescent="0.25">
      <c r="A511" s="34"/>
      <c r="B511" s="34"/>
      <c r="C511" s="41" t="s">
        <v>70</v>
      </c>
      <c r="D511" s="40">
        <v>0</v>
      </c>
      <c r="E511" s="40">
        <v>0</v>
      </c>
      <c r="F511" s="40">
        <v>0</v>
      </c>
      <c r="G511" s="40">
        <v>0</v>
      </c>
      <c r="H511" s="34"/>
      <c r="I511" s="34"/>
      <c r="J511" s="34"/>
      <c r="K511" s="34"/>
    </row>
    <row r="512" spans="1:11" ht="15" customHeight="1" x14ac:dyDescent="0.25">
      <c r="A512" s="34"/>
      <c r="B512" s="34"/>
      <c r="C512" s="41" t="s">
        <v>71</v>
      </c>
      <c r="D512" s="40">
        <v>0</v>
      </c>
      <c r="E512" s="40">
        <v>0</v>
      </c>
      <c r="F512" s="40">
        <v>0</v>
      </c>
      <c r="G512" s="40">
        <v>0</v>
      </c>
      <c r="H512" s="34"/>
      <c r="I512" s="34"/>
      <c r="J512" s="34"/>
      <c r="K512" s="34"/>
    </row>
    <row r="513" spans="1:11" ht="15" customHeight="1" x14ac:dyDescent="0.25">
      <c r="A513" s="34"/>
      <c r="B513" s="34"/>
      <c r="C513" s="41" t="s">
        <v>72</v>
      </c>
      <c r="D513" s="40">
        <v>0</v>
      </c>
      <c r="E513" s="40">
        <v>0</v>
      </c>
      <c r="F513" s="40">
        <v>0</v>
      </c>
      <c r="G513" s="40">
        <v>0</v>
      </c>
      <c r="H513" s="34"/>
      <c r="I513" s="34"/>
      <c r="J513" s="34"/>
      <c r="K513" s="34"/>
    </row>
    <row r="514" spans="1:11" ht="15" customHeight="1" x14ac:dyDescent="0.25">
      <c r="A514" s="34"/>
      <c r="B514" s="34"/>
      <c r="C514" s="41" t="s">
        <v>74</v>
      </c>
      <c r="D514" s="40">
        <v>0</v>
      </c>
      <c r="E514" s="40">
        <v>0</v>
      </c>
      <c r="F514" s="40">
        <v>0</v>
      </c>
      <c r="G514" s="40">
        <v>0</v>
      </c>
      <c r="H514" s="34"/>
      <c r="I514" s="34"/>
      <c r="J514" s="34"/>
      <c r="K514" s="34"/>
    </row>
    <row r="515" spans="1:11" ht="15" customHeight="1" x14ac:dyDescent="0.25">
      <c r="A515" s="34"/>
      <c r="B515" s="34"/>
      <c r="C515" s="41" t="s">
        <v>60</v>
      </c>
      <c r="D515" s="40">
        <v>0</v>
      </c>
      <c r="E515" s="40">
        <v>0</v>
      </c>
      <c r="F515" s="40">
        <v>0</v>
      </c>
      <c r="G515" s="40">
        <v>0</v>
      </c>
      <c r="H515" s="34"/>
      <c r="I515" s="34"/>
      <c r="J515" s="34"/>
      <c r="K515" s="34"/>
    </row>
    <row r="516" spans="1:11" ht="15" customHeight="1" x14ac:dyDescent="0.25">
      <c r="A516" s="34"/>
      <c r="B516" s="34"/>
      <c r="C516" s="41" t="s">
        <v>69</v>
      </c>
      <c r="D516" s="40">
        <v>0</v>
      </c>
      <c r="E516" s="40">
        <v>0</v>
      </c>
      <c r="F516" s="40">
        <v>0</v>
      </c>
      <c r="G516" s="40">
        <v>0</v>
      </c>
      <c r="H516" s="34"/>
      <c r="I516" s="34"/>
      <c r="J516" s="34"/>
      <c r="K516" s="34"/>
    </row>
    <row r="517" spans="1:11" ht="15" customHeight="1" x14ac:dyDescent="0.25">
      <c r="A517" s="34"/>
      <c r="B517" s="34"/>
      <c r="C517" s="41" t="s">
        <v>70</v>
      </c>
      <c r="D517" s="40">
        <v>0</v>
      </c>
      <c r="E517" s="40">
        <v>0</v>
      </c>
      <c r="F517" s="40">
        <v>0</v>
      </c>
      <c r="G517" s="40">
        <v>0</v>
      </c>
      <c r="H517" s="34"/>
      <c r="I517" s="34"/>
      <c r="J517" s="34"/>
      <c r="K517" s="34"/>
    </row>
    <row r="518" spans="1:11" ht="15" customHeight="1" x14ac:dyDescent="0.25">
      <c r="A518" s="34"/>
      <c r="B518" s="34"/>
      <c r="C518" s="41" t="s">
        <v>71</v>
      </c>
      <c r="D518" s="40">
        <v>0</v>
      </c>
      <c r="E518" s="40">
        <v>0</v>
      </c>
      <c r="F518" s="40">
        <v>0</v>
      </c>
      <c r="G518" s="40">
        <v>0</v>
      </c>
      <c r="H518" s="34"/>
      <c r="I518" s="34"/>
      <c r="J518" s="34"/>
      <c r="K518" s="34"/>
    </row>
    <row r="519" spans="1:11" ht="15" customHeight="1" x14ac:dyDescent="0.25">
      <c r="A519" s="34"/>
      <c r="B519" s="34"/>
      <c r="C519" s="41" t="s">
        <v>72</v>
      </c>
      <c r="D519" s="40">
        <v>0</v>
      </c>
      <c r="E519" s="40">
        <v>0</v>
      </c>
      <c r="F519" s="40">
        <v>0</v>
      </c>
      <c r="G519" s="40">
        <v>0</v>
      </c>
      <c r="H519" s="34"/>
      <c r="I519" s="34"/>
      <c r="J519" s="34"/>
      <c r="K519" s="34"/>
    </row>
    <row r="520" spans="1:11" ht="15" customHeight="1" x14ac:dyDescent="0.25">
      <c r="A520" s="34"/>
      <c r="B520" s="34"/>
      <c r="C520" s="41" t="s">
        <v>75</v>
      </c>
      <c r="D520" s="40">
        <v>0</v>
      </c>
      <c r="E520" s="40">
        <v>0</v>
      </c>
      <c r="F520" s="40">
        <v>0</v>
      </c>
      <c r="G520" s="40">
        <v>0</v>
      </c>
      <c r="H520" s="34"/>
      <c r="I520" s="34"/>
      <c r="J520" s="34"/>
      <c r="K520" s="34"/>
    </row>
    <row r="521" spans="1:11" ht="15" customHeight="1" x14ac:dyDescent="0.25">
      <c r="A521" s="34"/>
      <c r="B521" s="34"/>
      <c r="C521" s="41" t="s">
        <v>76</v>
      </c>
      <c r="D521" s="40">
        <v>0</v>
      </c>
      <c r="E521" s="40">
        <v>0</v>
      </c>
      <c r="F521" s="40">
        <v>0</v>
      </c>
      <c r="G521" s="40">
        <v>0</v>
      </c>
      <c r="H521" s="34"/>
      <c r="I521" s="34"/>
      <c r="J521" s="34"/>
      <c r="K521" s="34"/>
    </row>
    <row r="522" spans="1:11" ht="20.100000000000001" customHeight="1" x14ac:dyDescent="0.25">
      <c r="A522" s="34"/>
      <c r="B522" s="34"/>
      <c r="C522" s="39" t="s">
        <v>40</v>
      </c>
      <c r="D522" s="34"/>
      <c r="E522" s="34"/>
      <c r="F522" s="34"/>
      <c r="G522" s="34"/>
      <c r="H522" s="34"/>
      <c r="I522" s="34"/>
      <c r="J522" s="34"/>
      <c r="K522" s="34"/>
    </row>
    <row r="523" spans="1:11" ht="20.100000000000001" customHeight="1" x14ac:dyDescent="0.25">
      <c r="A523" s="38" t="s">
        <v>190</v>
      </c>
      <c r="B523" s="32" t="s">
        <v>191</v>
      </c>
      <c r="C523" s="32" t="s">
        <v>40</v>
      </c>
      <c r="D523" s="34"/>
      <c r="E523" s="36" t="s">
        <v>40</v>
      </c>
      <c r="F523" s="32" t="s">
        <v>191</v>
      </c>
      <c r="G523" s="32" t="s">
        <v>40</v>
      </c>
      <c r="H523" s="37" t="s">
        <v>40</v>
      </c>
      <c r="I523" s="36" t="s">
        <v>40</v>
      </c>
      <c r="J523" s="32" t="s">
        <v>191</v>
      </c>
      <c r="K523" s="32" t="s">
        <v>40</v>
      </c>
    </row>
    <row r="524" spans="1:11" ht="20.100000000000001" customHeight="1" x14ac:dyDescent="0.25">
      <c r="A524" s="35" t="s">
        <v>192</v>
      </c>
      <c r="B524" s="32" t="s">
        <v>193</v>
      </c>
      <c r="C524" s="32" t="s">
        <v>40</v>
      </c>
      <c r="D524" s="34"/>
      <c r="E524" s="35" t="s">
        <v>194</v>
      </c>
      <c r="F524" s="32" t="s">
        <v>193</v>
      </c>
      <c r="G524" s="32" t="s">
        <v>40</v>
      </c>
      <c r="H524" s="34"/>
      <c r="I524" s="35" t="s">
        <v>195</v>
      </c>
      <c r="J524" s="32" t="s">
        <v>193</v>
      </c>
      <c r="K524" s="32" t="s">
        <v>40</v>
      </c>
    </row>
    <row r="525" spans="1:11" ht="20.100000000000001" customHeight="1" x14ac:dyDescent="0.25">
      <c r="A525" s="33" t="s">
        <v>40</v>
      </c>
      <c r="B525" s="32" t="s">
        <v>196</v>
      </c>
      <c r="C525" s="32" t="s">
        <v>40</v>
      </c>
      <c r="D525" s="34"/>
      <c r="E525" s="33" t="s">
        <v>40</v>
      </c>
      <c r="F525" s="32" t="s">
        <v>196</v>
      </c>
      <c r="G525" s="32" t="s">
        <v>40</v>
      </c>
      <c r="H525" s="34"/>
      <c r="I525" s="33" t="s">
        <v>40</v>
      </c>
      <c r="J525" s="32" t="s">
        <v>196</v>
      </c>
      <c r="K525" s="32" t="s">
        <v>40</v>
      </c>
    </row>
  </sheetData>
  <mergeCells count="52">
    <mergeCell ref="C1:G1"/>
    <mergeCell ref="C2:G2"/>
    <mergeCell ref="D3:G3"/>
    <mergeCell ref="D4:G4"/>
    <mergeCell ref="D5:G5"/>
    <mergeCell ref="D14:G14"/>
    <mergeCell ref="C22:G22"/>
    <mergeCell ref="D23:G23"/>
    <mergeCell ref="D24:G24"/>
    <mergeCell ref="D25:G25"/>
    <mergeCell ref="D6:G6"/>
    <mergeCell ref="D7:G7"/>
    <mergeCell ref="C8:G8"/>
    <mergeCell ref="C9:G9"/>
    <mergeCell ref="D10:G10"/>
    <mergeCell ref="D83:G83"/>
    <mergeCell ref="D84:G84"/>
    <mergeCell ref="C93:G93"/>
    <mergeCell ref="D138:G138"/>
    <mergeCell ref="D139:G139"/>
    <mergeCell ref="D26:G26"/>
    <mergeCell ref="C35:G35"/>
    <mergeCell ref="C80:G80"/>
    <mergeCell ref="D81:G81"/>
    <mergeCell ref="D82:G82"/>
    <mergeCell ref="D197:G197"/>
    <mergeCell ref="D198:G198"/>
    <mergeCell ref="C207:G207"/>
    <mergeCell ref="D252:G252"/>
    <mergeCell ref="D253:G253"/>
    <mergeCell ref="D140:G140"/>
    <mergeCell ref="D141:G141"/>
    <mergeCell ref="C150:G150"/>
    <mergeCell ref="D195:G195"/>
    <mergeCell ref="D196:G196"/>
    <mergeCell ref="D311:G311"/>
    <mergeCell ref="C320:G320"/>
    <mergeCell ref="D365:G365"/>
    <mergeCell ref="D366:G366"/>
    <mergeCell ref="D367:G367"/>
    <mergeCell ref="D254:G254"/>
    <mergeCell ref="C263:G263"/>
    <mergeCell ref="D308:G308"/>
    <mergeCell ref="D309:G309"/>
    <mergeCell ref="D310:G310"/>
    <mergeCell ref="D425:G425"/>
    <mergeCell ref="C434:G434"/>
    <mergeCell ref="D368:G368"/>
    <mergeCell ref="C377:G377"/>
    <mergeCell ref="D422:G422"/>
    <mergeCell ref="D423:G423"/>
    <mergeCell ref="D424:G424"/>
  </mergeCells>
  <pageMargins left="0" right="0" top="0" bottom="0"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outlinePr summaryBelow="0"/>
  </sheetPr>
  <dimension ref="A1:K296"/>
  <sheetViews>
    <sheetView workbookViewId="0"/>
  </sheetViews>
  <sheetFormatPr defaultColWidth="9.140625" defaultRowHeight="15" x14ac:dyDescent="0.25"/>
  <cols>
    <col min="1" max="1" width="13.28515625" style="31" customWidth="1"/>
    <col min="2" max="2" width="9.7109375" style="31" customWidth="1"/>
    <col min="3" max="3" width="28.28515625" style="31" customWidth="1"/>
    <col min="4" max="6" width="15.85546875" style="31" customWidth="1"/>
    <col min="7" max="7" width="16.140625" style="31" customWidth="1"/>
    <col min="8" max="8" width="6.7109375" style="31" customWidth="1"/>
    <col min="9" max="9" width="18.28515625" style="31" customWidth="1"/>
    <col min="10" max="10" width="10.7109375" style="31" customWidth="1"/>
    <col min="11" max="11" width="17.42578125" style="31" customWidth="1"/>
    <col min="12" max="16384" width="9.140625" style="31"/>
  </cols>
  <sheetData>
    <row r="1" spans="1:11" ht="20.100000000000001" customHeight="1" x14ac:dyDescent="0.25">
      <c r="A1" s="34"/>
      <c r="B1" s="34"/>
      <c r="C1" s="1311" t="s">
        <v>0</v>
      </c>
      <c r="D1" s="1312"/>
      <c r="E1" s="1312"/>
      <c r="F1" s="1312"/>
      <c r="G1" s="1312"/>
      <c r="H1" s="34"/>
      <c r="I1" s="34"/>
      <c r="J1" s="34"/>
      <c r="K1" s="34"/>
    </row>
    <row r="2" spans="1:11" ht="24.95" customHeight="1" x14ac:dyDescent="0.25">
      <c r="A2" s="34"/>
      <c r="B2" s="34"/>
      <c r="C2" s="1313" t="s">
        <v>1</v>
      </c>
      <c r="D2" s="1314"/>
      <c r="E2" s="1314"/>
      <c r="F2" s="1314"/>
      <c r="G2" s="1314"/>
      <c r="H2" s="34"/>
      <c r="I2" s="34"/>
      <c r="J2" s="34"/>
      <c r="K2" s="34"/>
    </row>
    <row r="3" spans="1:11" ht="14.1" customHeight="1" x14ac:dyDescent="0.25">
      <c r="A3" s="34"/>
      <c r="B3" s="34"/>
      <c r="C3" s="60" t="s">
        <v>2</v>
      </c>
      <c r="D3" s="1315" t="s">
        <v>457</v>
      </c>
      <c r="E3" s="1316"/>
      <c r="F3" s="1316"/>
      <c r="G3" s="1316"/>
      <c r="H3" s="34"/>
      <c r="I3" s="34"/>
      <c r="J3" s="34"/>
      <c r="K3" s="34"/>
    </row>
    <row r="4" spans="1:11" ht="14.1" customHeight="1" x14ac:dyDescent="0.25">
      <c r="A4" s="34"/>
      <c r="B4" s="34"/>
      <c r="C4" s="60" t="s">
        <v>4</v>
      </c>
      <c r="D4" s="1315" t="s">
        <v>269</v>
      </c>
      <c r="E4" s="1316"/>
      <c r="F4" s="1316"/>
      <c r="G4" s="1316"/>
      <c r="H4" s="34"/>
      <c r="I4" s="34"/>
      <c r="J4" s="34"/>
      <c r="K4" s="34"/>
    </row>
    <row r="5" spans="1:11" ht="14.1" customHeight="1" x14ac:dyDescent="0.25">
      <c r="A5" s="34"/>
      <c r="B5" s="34"/>
      <c r="C5" s="60" t="s">
        <v>6</v>
      </c>
      <c r="D5" s="1315" t="s">
        <v>456</v>
      </c>
      <c r="E5" s="1316"/>
      <c r="F5" s="1316"/>
      <c r="G5" s="1316"/>
      <c r="H5" s="34"/>
      <c r="I5" s="34"/>
      <c r="J5" s="34"/>
      <c r="K5" s="34"/>
    </row>
    <row r="6" spans="1:11" ht="14.1" customHeight="1" x14ac:dyDescent="0.25">
      <c r="A6" s="34"/>
      <c r="B6" s="34"/>
      <c r="C6" s="60" t="s">
        <v>8</v>
      </c>
      <c r="D6" s="1315" t="s">
        <v>455</v>
      </c>
      <c r="E6" s="1316"/>
      <c r="F6" s="1316"/>
      <c r="G6" s="1316"/>
      <c r="H6" s="34"/>
      <c r="I6" s="34"/>
      <c r="J6" s="34"/>
      <c r="K6" s="34"/>
    </row>
    <row r="7" spans="1:11" ht="14.1" customHeight="1" x14ac:dyDescent="0.25">
      <c r="A7" s="34"/>
      <c r="B7" s="34"/>
      <c r="C7" s="60" t="s">
        <v>10</v>
      </c>
      <c r="D7" s="1317" t="s">
        <v>11</v>
      </c>
      <c r="E7" s="1318"/>
      <c r="F7" s="1318"/>
      <c r="G7" s="1318"/>
      <c r="H7" s="34"/>
      <c r="I7" s="34"/>
      <c r="J7" s="34"/>
      <c r="K7" s="34"/>
    </row>
    <row r="8" spans="1:11" ht="14.1" customHeight="1" x14ac:dyDescent="0.25">
      <c r="A8" s="34"/>
      <c r="B8" s="34"/>
      <c r="C8" s="1319" t="s">
        <v>12</v>
      </c>
      <c r="D8" s="1320"/>
      <c r="E8" s="1320"/>
      <c r="F8" s="1320"/>
      <c r="G8" s="1320"/>
      <c r="H8" s="34"/>
      <c r="I8" s="34"/>
      <c r="J8" s="34"/>
      <c r="K8" s="34"/>
    </row>
    <row r="9" spans="1:11" ht="30.95" customHeight="1" x14ac:dyDescent="0.25">
      <c r="A9" s="34"/>
      <c r="B9" s="34"/>
      <c r="C9" s="1321" t="s">
        <v>454</v>
      </c>
      <c r="D9" s="1322"/>
      <c r="E9" s="1322"/>
      <c r="F9" s="1322"/>
      <c r="G9" s="1322"/>
      <c r="H9" s="34"/>
      <c r="I9" s="34"/>
      <c r="J9" s="34"/>
      <c r="K9" s="34"/>
    </row>
    <row r="10" spans="1:11" ht="120.95" customHeight="1" x14ac:dyDescent="0.25">
      <c r="A10" s="34"/>
      <c r="B10" s="34"/>
      <c r="C10" s="44" t="s">
        <v>14</v>
      </c>
      <c r="D10" s="1323" t="s">
        <v>453</v>
      </c>
      <c r="E10" s="1324"/>
      <c r="F10" s="1324"/>
      <c r="G10" s="1324"/>
      <c r="H10" s="34"/>
      <c r="I10" s="34"/>
      <c r="J10" s="34"/>
      <c r="K10" s="34"/>
    </row>
    <row r="11" spans="1:11" ht="27.95" customHeight="1" x14ac:dyDescent="0.25">
      <c r="A11" s="34"/>
      <c r="B11" s="34"/>
      <c r="C11" s="41" t="s">
        <v>16</v>
      </c>
      <c r="D11" s="59">
        <v>2025</v>
      </c>
      <c r="E11" s="59">
        <v>2026</v>
      </c>
      <c r="F11" s="59">
        <v>2027</v>
      </c>
      <c r="G11" s="59">
        <v>2028</v>
      </c>
      <c r="H11" s="34"/>
      <c r="I11" s="34"/>
      <c r="J11" s="34"/>
      <c r="K11" s="34"/>
    </row>
    <row r="12" spans="1:11" ht="14.1" customHeight="1" x14ac:dyDescent="0.25">
      <c r="A12" s="34"/>
      <c r="B12" s="34"/>
      <c r="C12" s="58"/>
      <c r="D12" s="57" t="s">
        <v>17</v>
      </c>
      <c r="E12" s="57" t="s">
        <v>18</v>
      </c>
      <c r="F12" s="57" t="s">
        <v>18</v>
      </c>
      <c r="G12" s="57" t="s">
        <v>18</v>
      </c>
      <c r="H12" s="34"/>
      <c r="I12" s="34"/>
      <c r="J12" s="34"/>
      <c r="K12" s="34"/>
    </row>
    <row r="13" spans="1:11" ht="30.95" customHeight="1" x14ac:dyDescent="0.25">
      <c r="A13" s="34"/>
      <c r="B13" s="34"/>
      <c r="C13" s="41" t="s">
        <v>452</v>
      </c>
      <c r="D13" s="54" t="s">
        <v>449</v>
      </c>
      <c r="E13" s="54" t="s">
        <v>448</v>
      </c>
      <c r="F13" s="54" t="s">
        <v>448</v>
      </c>
      <c r="G13" s="54" t="s">
        <v>448</v>
      </c>
      <c r="H13" s="34"/>
      <c r="I13" s="34"/>
      <c r="J13" s="34"/>
      <c r="K13" s="34"/>
    </row>
    <row r="14" spans="1:11" ht="129.94999999999999" customHeight="1" x14ac:dyDescent="0.25">
      <c r="A14" s="34"/>
      <c r="B14" s="34"/>
      <c r="C14" s="44" t="s">
        <v>24</v>
      </c>
      <c r="D14" s="1323" t="s">
        <v>451</v>
      </c>
      <c r="E14" s="1324"/>
      <c r="F14" s="1324"/>
      <c r="G14" s="1324"/>
      <c r="H14" s="34"/>
      <c r="I14" s="34"/>
      <c r="J14" s="34"/>
      <c r="K14" s="34"/>
    </row>
    <row r="15" spans="1:11" ht="27.95" customHeight="1" x14ac:dyDescent="0.25">
      <c r="A15" s="34"/>
      <c r="B15" s="34"/>
      <c r="C15" s="41" t="s">
        <v>26</v>
      </c>
      <c r="D15" s="59">
        <v>2025</v>
      </c>
      <c r="E15" s="59">
        <v>2026</v>
      </c>
      <c r="F15" s="59">
        <v>2027</v>
      </c>
      <c r="G15" s="59">
        <v>2028</v>
      </c>
      <c r="H15" s="34"/>
      <c r="I15" s="34"/>
      <c r="J15" s="34"/>
      <c r="K15" s="34"/>
    </row>
    <row r="16" spans="1:11" ht="14.1" customHeight="1" x14ac:dyDescent="0.25">
      <c r="A16" s="34"/>
      <c r="B16" s="34"/>
      <c r="C16" s="58"/>
      <c r="D16" s="57" t="s">
        <v>17</v>
      </c>
      <c r="E16" s="57" t="s">
        <v>18</v>
      </c>
      <c r="F16" s="57" t="s">
        <v>18</v>
      </c>
      <c r="G16" s="57" t="s">
        <v>18</v>
      </c>
      <c r="H16" s="34"/>
      <c r="I16" s="34"/>
      <c r="J16" s="34"/>
      <c r="K16" s="34"/>
    </row>
    <row r="17" spans="1:11" ht="30.95" customHeight="1" x14ac:dyDescent="0.25">
      <c r="A17" s="34"/>
      <c r="B17" s="34"/>
      <c r="C17" s="41" t="s">
        <v>450</v>
      </c>
      <c r="D17" s="54" t="s">
        <v>449</v>
      </c>
      <c r="E17" s="54" t="s">
        <v>448</v>
      </c>
      <c r="F17" s="54" t="s">
        <v>446</v>
      </c>
      <c r="G17" s="54" t="s">
        <v>446</v>
      </c>
      <c r="H17" s="34"/>
      <c r="I17" s="34"/>
      <c r="J17" s="34"/>
      <c r="K17" s="34"/>
    </row>
    <row r="18" spans="1:11" ht="30.95" customHeight="1" x14ac:dyDescent="0.25">
      <c r="A18" s="34"/>
      <c r="B18" s="34"/>
      <c r="C18" s="41" t="s">
        <v>447</v>
      </c>
      <c r="D18" s="54" t="s">
        <v>446</v>
      </c>
      <c r="E18" s="54" t="s">
        <v>446</v>
      </c>
      <c r="F18" s="54" t="s">
        <v>446</v>
      </c>
      <c r="G18" s="54" t="s">
        <v>446</v>
      </c>
      <c r="H18" s="34"/>
      <c r="I18" s="34"/>
      <c r="J18" s="34"/>
      <c r="K18" s="34"/>
    </row>
    <row r="19" spans="1:11" ht="20.100000000000001" customHeight="1" x14ac:dyDescent="0.25">
      <c r="A19" s="34"/>
      <c r="B19" s="34"/>
      <c r="C19" s="41" t="s">
        <v>445</v>
      </c>
      <c r="D19" s="54" t="s">
        <v>444</v>
      </c>
      <c r="E19" s="54" t="s">
        <v>444</v>
      </c>
      <c r="F19" s="54" t="s">
        <v>444</v>
      </c>
      <c r="G19" s="54" t="s">
        <v>444</v>
      </c>
      <c r="H19" s="34"/>
      <c r="I19" s="34"/>
      <c r="J19" s="34"/>
      <c r="K19" s="34"/>
    </row>
    <row r="20" spans="1:11" ht="30.95" customHeight="1" x14ac:dyDescent="0.25">
      <c r="A20" s="34"/>
      <c r="B20" s="34"/>
      <c r="C20" s="41" t="s">
        <v>443</v>
      </c>
      <c r="D20" s="54" t="s">
        <v>442</v>
      </c>
      <c r="E20" s="54" t="s">
        <v>442</v>
      </c>
      <c r="F20" s="54" t="s">
        <v>442</v>
      </c>
      <c r="G20" s="54" t="s">
        <v>442</v>
      </c>
      <c r="H20" s="34"/>
      <c r="I20" s="34"/>
      <c r="J20" s="34"/>
      <c r="K20" s="34"/>
    </row>
    <row r="21" spans="1:11" ht="14.1" customHeight="1" x14ac:dyDescent="0.25">
      <c r="A21" s="34"/>
      <c r="B21" s="34"/>
      <c r="C21" s="1309" t="s">
        <v>30</v>
      </c>
      <c r="D21" s="1310"/>
      <c r="E21" s="1310"/>
      <c r="F21" s="1310"/>
      <c r="G21" s="1310"/>
      <c r="H21" s="34"/>
      <c r="I21" s="34"/>
      <c r="J21" s="34"/>
      <c r="K21" s="34"/>
    </row>
    <row r="22" spans="1:11" ht="14.1" customHeight="1" x14ac:dyDescent="0.25">
      <c r="A22" s="34"/>
      <c r="B22" s="34"/>
      <c r="C22" s="56" t="s">
        <v>441</v>
      </c>
      <c r="D22" s="1309" t="s">
        <v>440</v>
      </c>
      <c r="E22" s="1310"/>
      <c r="F22" s="1310"/>
      <c r="G22" s="1310"/>
      <c r="H22" s="34"/>
      <c r="I22" s="34"/>
      <c r="J22" s="34"/>
      <c r="K22" s="34"/>
    </row>
    <row r="23" spans="1:11" ht="18" customHeight="1" x14ac:dyDescent="0.25">
      <c r="A23" s="34"/>
      <c r="B23" s="34"/>
      <c r="C23" s="55" t="s">
        <v>33</v>
      </c>
      <c r="D23" s="1325" t="s">
        <v>439</v>
      </c>
      <c r="E23" s="1326"/>
      <c r="F23" s="1326"/>
      <c r="G23" s="1326"/>
      <c r="H23" s="34"/>
      <c r="I23" s="34"/>
      <c r="J23" s="34"/>
      <c r="K23" s="34"/>
    </row>
    <row r="24" spans="1:11" ht="18" customHeight="1" x14ac:dyDescent="0.25">
      <c r="A24" s="34"/>
      <c r="B24" s="34"/>
      <c r="C24" s="32" t="s">
        <v>35</v>
      </c>
      <c r="D24" s="1327" t="s">
        <v>438</v>
      </c>
      <c r="E24" s="1328"/>
      <c r="F24" s="1328"/>
      <c r="G24" s="1328"/>
      <c r="H24" s="34"/>
      <c r="I24" s="34"/>
      <c r="J24" s="34"/>
      <c r="K24" s="34"/>
    </row>
    <row r="25" spans="1:11" ht="18" customHeight="1" x14ac:dyDescent="0.25">
      <c r="A25" s="34"/>
      <c r="B25" s="34"/>
      <c r="C25" s="32" t="s">
        <v>37</v>
      </c>
      <c r="D25" s="1327" t="s">
        <v>437</v>
      </c>
      <c r="E25" s="1328"/>
      <c r="F25" s="1328"/>
      <c r="G25" s="1328"/>
      <c r="H25" s="34"/>
      <c r="I25" s="34"/>
      <c r="J25" s="34"/>
      <c r="K25" s="34"/>
    </row>
    <row r="26" spans="1:11" ht="15" customHeight="1" x14ac:dyDescent="0.25">
      <c r="A26" s="34"/>
      <c r="B26" s="34"/>
      <c r="C26" s="53"/>
      <c r="D26" s="52">
        <v>2025</v>
      </c>
      <c r="E26" s="52">
        <v>2026</v>
      </c>
      <c r="F26" s="52">
        <v>2027</v>
      </c>
      <c r="G26" s="52">
        <v>2028</v>
      </c>
      <c r="H26" s="34"/>
      <c r="I26" s="34"/>
      <c r="J26" s="34"/>
      <c r="K26" s="34"/>
    </row>
    <row r="27" spans="1:11" ht="15" customHeight="1" x14ac:dyDescent="0.25">
      <c r="A27" s="34"/>
      <c r="B27" s="34"/>
      <c r="C27" s="51"/>
      <c r="D27" s="50" t="s">
        <v>17</v>
      </c>
      <c r="E27" s="50" t="s">
        <v>18</v>
      </c>
      <c r="F27" s="50" t="s">
        <v>18</v>
      </c>
      <c r="G27" s="50" t="s">
        <v>18</v>
      </c>
      <c r="H27" s="34"/>
      <c r="I27" s="34"/>
      <c r="J27" s="34"/>
      <c r="K27" s="34"/>
    </row>
    <row r="28" spans="1:11" ht="14.1" customHeight="1" x14ac:dyDescent="0.25">
      <c r="A28" s="34"/>
      <c r="B28" s="34"/>
      <c r="C28" s="41" t="s">
        <v>39</v>
      </c>
      <c r="D28" s="54" t="s">
        <v>40</v>
      </c>
      <c r="E28" s="54" t="s">
        <v>436</v>
      </c>
      <c r="F28" s="54" t="s">
        <v>436</v>
      </c>
      <c r="G28" s="54" t="s">
        <v>436</v>
      </c>
      <c r="H28" s="34"/>
      <c r="I28" s="34"/>
      <c r="J28" s="34"/>
      <c r="K28" s="34"/>
    </row>
    <row r="29" spans="1:11" ht="14.1" customHeight="1" x14ac:dyDescent="0.25">
      <c r="A29" s="34"/>
      <c r="B29" s="34"/>
      <c r="C29" s="41" t="s">
        <v>41</v>
      </c>
      <c r="D29" s="54" t="s">
        <v>435</v>
      </c>
      <c r="E29" s="54" t="s">
        <v>434</v>
      </c>
      <c r="F29" s="54" t="s">
        <v>433</v>
      </c>
      <c r="G29" s="54" t="s">
        <v>432</v>
      </c>
      <c r="H29" s="34"/>
      <c r="I29" s="34"/>
      <c r="J29" s="34"/>
      <c r="K29" s="34"/>
    </row>
    <row r="30" spans="1:11" ht="14.1" customHeight="1" x14ac:dyDescent="0.25">
      <c r="A30" s="34"/>
      <c r="B30" s="34"/>
      <c r="C30" s="41" t="s">
        <v>45</v>
      </c>
      <c r="D30" s="54" t="s">
        <v>46</v>
      </c>
      <c r="E30" s="54" t="s">
        <v>431</v>
      </c>
      <c r="F30" s="54" t="s">
        <v>430</v>
      </c>
      <c r="G30" s="54" t="s">
        <v>429</v>
      </c>
      <c r="H30" s="34"/>
      <c r="I30" s="34"/>
      <c r="J30" s="34"/>
      <c r="K30" s="34"/>
    </row>
    <row r="31" spans="1:11" ht="14.1" customHeight="1" x14ac:dyDescent="0.25">
      <c r="A31" s="34"/>
      <c r="B31" s="34"/>
      <c r="C31" s="41" t="s">
        <v>50</v>
      </c>
      <c r="D31" s="54" t="s">
        <v>40</v>
      </c>
      <c r="E31" s="54" t="s">
        <v>40</v>
      </c>
      <c r="F31" s="54" t="s">
        <v>46</v>
      </c>
      <c r="G31" s="54" t="s">
        <v>46</v>
      </c>
      <c r="H31" s="34"/>
      <c r="I31" s="34"/>
      <c r="J31" s="34"/>
      <c r="K31" s="34"/>
    </row>
    <row r="32" spans="1:11" ht="14.1" customHeight="1" x14ac:dyDescent="0.25">
      <c r="A32" s="34"/>
      <c r="B32" s="34"/>
      <c r="C32" s="41" t="s">
        <v>52</v>
      </c>
      <c r="D32" s="54" t="s">
        <v>40</v>
      </c>
      <c r="E32" s="54" t="s">
        <v>428</v>
      </c>
      <c r="F32" s="54" t="s">
        <v>427</v>
      </c>
      <c r="G32" s="54" t="s">
        <v>218</v>
      </c>
      <c r="H32" s="34"/>
      <c r="I32" s="34"/>
      <c r="J32" s="34"/>
      <c r="K32" s="34"/>
    </row>
    <row r="33" spans="1:11" ht="14.1" customHeight="1" x14ac:dyDescent="0.25">
      <c r="A33" s="34"/>
      <c r="B33" s="34"/>
      <c r="C33" s="41" t="s">
        <v>55</v>
      </c>
      <c r="D33" s="54" t="s">
        <v>40</v>
      </c>
      <c r="E33" s="54" t="s">
        <v>40</v>
      </c>
      <c r="F33" s="54" t="s">
        <v>427</v>
      </c>
      <c r="G33" s="54" t="s">
        <v>218</v>
      </c>
      <c r="H33" s="34"/>
      <c r="I33" s="34"/>
      <c r="J33" s="34"/>
      <c r="K33" s="34"/>
    </row>
    <row r="34" spans="1:11" ht="14.1" customHeight="1" x14ac:dyDescent="0.25">
      <c r="A34" s="34"/>
      <c r="B34" s="34"/>
      <c r="C34" s="1329" t="s">
        <v>58</v>
      </c>
      <c r="D34" s="1330"/>
      <c r="E34" s="1330"/>
      <c r="F34" s="1330"/>
      <c r="G34" s="1330"/>
      <c r="H34" s="34"/>
      <c r="I34" s="34"/>
      <c r="J34" s="34"/>
      <c r="K34" s="34"/>
    </row>
    <row r="35" spans="1:11" ht="14.1" customHeight="1" x14ac:dyDescent="0.25">
      <c r="A35" s="34"/>
      <c r="B35" s="34"/>
      <c r="C35" s="53"/>
      <c r="D35" s="52">
        <v>2025</v>
      </c>
      <c r="E35" s="52">
        <v>2026</v>
      </c>
      <c r="F35" s="52">
        <v>2027</v>
      </c>
      <c r="G35" s="52">
        <v>2028</v>
      </c>
      <c r="H35" s="34"/>
      <c r="I35" s="34"/>
      <c r="J35" s="34"/>
      <c r="K35" s="34"/>
    </row>
    <row r="36" spans="1:11" ht="14.1" customHeight="1" x14ac:dyDescent="0.25">
      <c r="A36" s="34"/>
      <c r="B36" s="34"/>
      <c r="C36" s="51"/>
      <c r="D36" s="50" t="s">
        <v>17</v>
      </c>
      <c r="E36" s="50" t="s">
        <v>18</v>
      </c>
      <c r="F36" s="50" t="s">
        <v>18</v>
      </c>
      <c r="G36" s="50" t="s">
        <v>18</v>
      </c>
      <c r="H36" s="34"/>
      <c r="I36" s="34"/>
      <c r="J36" s="34"/>
      <c r="K36" s="34"/>
    </row>
    <row r="37" spans="1:11" ht="14.1" customHeight="1" x14ac:dyDescent="0.25">
      <c r="A37" s="34"/>
      <c r="B37" s="34"/>
      <c r="C37" s="49" t="s">
        <v>59</v>
      </c>
      <c r="D37" s="47">
        <v>0</v>
      </c>
      <c r="E37" s="47">
        <v>177500000</v>
      </c>
      <c r="F37" s="47">
        <v>177500000</v>
      </c>
      <c r="G37" s="47">
        <v>177500000</v>
      </c>
      <c r="H37" s="34"/>
      <c r="I37" s="34"/>
      <c r="J37" s="34"/>
      <c r="K37" s="34"/>
    </row>
    <row r="38" spans="1:11" ht="14.1" customHeight="1" x14ac:dyDescent="0.25">
      <c r="A38" s="34"/>
      <c r="B38" s="34"/>
      <c r="C38" s="49" t="s">
        <v>60</v>
      </c>
      <c r="D38" s="47">
        <v>0</v>
      </c>
      <c r="E38" s="47">
        <v>177500000</v>
      </c>
      <c r="F38" s="47">
        <v>177500000</v>
      </c>
      <c r="G38" s="47">
        <v>177500000</v>
      </c>
      <c r="H38" s="34"/>
      <c r="I38" s="34"/>
      <c r="J38" s="34"/>
      <c r="K38" s="34"/>
    </row>
    <row r="39" spans="1:11" ht="14.1" customHeight="1" x14ac:dyDescent="0.25">
      <c r="A39" s="34"/>
      <c r="B39" s="34"/>
      <c r="C39" s="49" t="s">
        <v>61</v>
      </c>
      <c r="D39" s="47">
        <v>0</v>
      </c>
      <c r="E39" s="47">
        <v>0</v>
      </c>
      <c r="F39" s="47">
        <v>0</v>
      </c>
      <c r="G39" s="47">
        <v>0</v>
      </c>
      <c r="H39" s="34"/>
      <c r="I39" s="34"/>
      <c r="J39" s="34"/>
      <c r="K39" s="34"/>
    </row>
    <row r="40" spans="1:11" ht="14.1" customHeight="1" x14ac:dyDescent="0.25">
      <c r="A40" s="34"/>
      <c r="B40" s="34"/>
      <c r="C40" s="49" t="s">
        <v>62</v>
      </c>
      <c r="D40" s="47">
        <v>0</v>
      </c>
      <c r="E40" s="47">
        <v>22000000</v>
      </c>
      <c r="F40" s="47">
        <v>22000000</v>
      </c>
      <c r="G40" s="47">
        <v>22000000</v>
      </c>
      <c r="H40" s="34"/>
      <c r="I40" s="34"/>
      <c r="J40" s="34"/>
      <c r="K40" s="34"/>
    </row>
    <row r="41" spans="1:11" ht="14.1" customHeight="1" x14ac:dyDescent="0.25">
      <c r="A41" s="34"/>
      <c r="B41" s="34"/>
      <c r="C41" s="49" t="s">
        <v>60</v>
      </c>
      <c r="D41" s="47">
        <v>0</v>
      </c>
      <c r="E41" s="47">
        <v>22000000</v>
      </c>
      <c r="F41" s="47">
        <v>22000000</v>
      </c>
      <c r="G41" s="47">
        <v>22000000</v>
      </c>
      <c r="H41" s="34"/>
      <c r="I41" s="34"/>
      <c r="J41" s="34"/>
      <c r="K41" s="34"/>
    </row>
    <row r="42" spans="1:11" ht="14.1" customHeight="1" x14ac:dyDescent="0.25">
      <c r="A42" s="34"/>
      <c r="B42" s="34"/>
      <c r="C42" s="49" t="s">
        <v>61</v>
      </c>
      <c r="D42" s="47">
        <v>0</v>
      </c>
      <c r="E42" s="47">
        <v>0</v>
      </c>
      <c r="F42" s="47">
        <v>0</v>
      </c>
      <c r="G42" s="47">
        <v>0</v>
      </c>
      <c r="H42" s="34"/>
      <c r="I42" s="34"/>
      <c r="J42" s="34"/>
      <c r="K42" s="34"/>
    </row>
    <row r="43" spans="1:11" ht="14.1" customHeight="1" x14ac:dyDescent="0.25">
      <c r="A43" s="34"/>
      <c r="B43" s="34"/>
      <c r="C43" s="49" t="s">
        <v>63</v>
      </c>
      <c r="D43" s="47">
        <v>0</v>
      </c>
      <c r="E43" s="47">
        <v>45500000</v>
      </c>
      <c r="F43" s="47">
        <v>46500000</v>
      </c>
      <c r="G43" s="47">
        <v>48500000</v>
      </c>
      <c r="H43" s="34"/>
      <c r="I43" s="34"/>
      <c r="J43" s="34"/>
      <c r="K43" s="34"/>
    </row>
    <row r="44" spans="1:11" ht="14.1" customHeight="1" x14ac:dyDescent="0.25">
      <c r="A44" s="34"/>
      <c r="B44" s="34"/>
      <c r="C44" s="49" t="s">
        <v>60</v>
      </c>
      <c r="D44" s="47">
        <v>0</v>
      </c>
      <c r="E44" s="47">
        <v>45500000</v>
      </c>
      <c r="F44" s="47">
        <v>46500000</v>
      </c>
      <c r="G44" s="47">
        <v>48500000</v>
      </c>
      <c r="H44" s="34"/>
      <c r="I44" s="34"/>
      <c r="J44" s="34"/>
      <c r="K44" s="34"/>
    </row>
    <row r="45" spans="1:11" ht="14.1" customHeight="1" x14ac:dyDescent="0.25">
      <c r="A45" s="34"/>
      <c r="B45" s="34"/>
      <c r="C45" s="49" t="s">
        <v>61</v>
      </c>
      <c r="D45" s="47">
        <v>0</v>
      </c>
      <c r="E45" s="47">
        <v>0</v>
      </c>
      <c r="F45" s="47">
        <v>0</v>
      </c>
      <c r="G45" s="47">
        <v>0</v>
      </c>
      <c r="H45" s="34"/>
      <c r="I45" s="34"/>
      <c r="J45" s="34"/>
      <c r="K45" s="34"/>
    </row>
    <row r="46" spans="1:11" ht="14.1" customHeight="1" x14ac:dyDescent="0.25">
      <c r="A46" s="34"/>
      <c r="B46" s="34"/>
      <c r="C46" s="49" t="s">
        <v>64</v>
      </c>
      <c r="D46" s="47">
        <v>0</v>
      </c>
      <c r="E46" s="47">
        <v>0</v>
      </c>
      <c r="F46" s="47">
        <v>0</v>
      </c>
      <c r="G46" s="47">
        <v>0</v>
      </c>
      <c r="H46" s="34"/>
      <c r="I46" s="34"/>
      <c r="J46" s="34"/>
      <c r="K46" s="34"/>
    </row>
    <row r="47" spans="1:11" ht="14.1" customHeight="1" x14ac:dyDescent="0.25">
      <c r="A47" s="34"/>
      <c r="B47" s="34"/>
      <c r="C47" s="49" t="s">
        <v>60</v>
      </c>
      <c r="D47" s="47">
        <v>0</v>
      </c>
      <c r="E47" s="47">
        <v>0</v>
      </c>
      <c r="F47" s="47">
        <v>0</v>
      </c>
      <c r="G47" s="47">
        <v>0</v>
      </c>
      <c r="H47" s="34"/>
      <c r="I47" s="34"/>
      <c r="J47" s="34"/>
      <c r="K47" s="34"/>
    </row>
    <row r="48" spans="1:11" ht="14.1" customHeight="1" x14ac:dyDescent="0.25">
      <c r="A48" s="34"/>
      <c r="B48" s="34"/>
      <c r="C48" s="49" t="s">
        <v>61</v>
      </c>
      <c r="D48" s="47">
        <v>0</v>
      </c>
      <c r="E48" s="47">
        <v>0</v>
      </c>
      <c r="F48" s="47">
        <v>0</v>
      </c>
      <c r="G48" s="47">
        <v>0</v>
      </c>
      <c r="H48" s="34"/>
      <c r="I48" s="34"/>
      <c r="J48" s="34"/>
      <c r="K48" s="34"/>
    </row>
    <row r="49" spans="1:11" ht="14.1" customHeight="1" x14ac:dyDescent="0.25">
      <c r="A49" s="34"/>
      <c r="B49" s="34"/>
      <c r="C49" s="49" t="s">
        <v>65</v>
      </c>
      <c r="D49" s="47">
        <v>0</v>
      </c>
      <c r="E49" s="47">
        <v>0</v>
      </c>
      <c r="F49" s="47">
        <v>0</v>
      </c>
      <c r="G49" s="47">
        <v>0</v>
      </c>
      <c r="H49" s="34"/>
      <c r="I49" s="34"/>
      <c r="J49" s="34"/>
      <c r="K49" s="34"/>
    </row>
    <row r="50" spans="1:11" ht="14.1" customHeight="1" x14ac:dyDescent="0.25">
      <c r="A50" s="34"/>
      <c r="B50" s="34"/>
      <c r="C50" s="49" t="s">
        <v>60</v>
      </c>
      <c r="D50" s="47">
        <v>0</v>
      </c>
      <c r="E50" s="47">
        <v>0</v>
      </c>
      <c r="F50" s="47">
        <v>0</v>
      </c>
      <c r="G50" s="47">
        <v>0</v>
      </c>
      <c r="H50" s="34"/>
      <c r="I50" s="34"/>
      <c r="J50" s="34"/>
      <c r="K50" s="34"/>
    </row>
    <row r="51" spans="1:11" ht="14.1" customHeight="1" x14ac:dyDescent="0.25">
      <c r="A51" s="34"/>
      <c r="B51" s="34"/>
      <c r="C51" s="49" t="s">
        <v>61</v>
      </c>
      <c r="D51" s="47">
        <v>0</v>
      </c>
      <c r="E51" s="47">
        <v>0</v>
      </c>
      <c r="F51" s="47">
        <v>0</v>
      </c>
      <c r="G51" s="47">
        <v>0</v>
      </c>
      <c r="H51" s="34"/>
      <c r="I51" s="34"/>
      <c r="J51" s="34"/>
      <c r="K51" s="34"/>
    </row>
    <row r="52" spans="1:11" ht="14.1" customHeight="1" x14ac:dyDescent="0.25">
      <c r="A52" s="34"/>
      <c r="B52" s="34"/>
      <c r="C52" s="49" t="s">
        <v>66</v>
      </c>
      <c r="D52" s="47">
        <v>0</v>
      </c>
      <c r="E52" s="47">
        <v>1000000</v>
      </c>
      <c r="F52" s="47">
        <v>1000000</v>
      </c>
      <c r="G52" s="47">
        <v>1000000</v>
      </c>
      <c r="H52" s="34"/>
      <c r="I52" s="34"/>
      <c r="J52" s="34"/>
      <c r="K52" s="34"/>
    </row>
    <row r="53" spans="1:11" ht="14.1" customHeight="1" x14ac:dyDescent="0.25">
      <c r="A53" s="34"/>
      <c r="B53" s="34"/>
      <c r="C53" s="49" t="s">
        <v>60</v>
      </c>
      <c r="D53" s="47">
        <v>0</v>
      </c>
      <c r="E53" s="47">
        <v>1000000</v>
      </c>
      <c r="F53" s="47">
        <v>1000000</v>
      </c>
      <c r="G53" s="47">
        <v>1000000</v>
      </c>
      <c r="H53" s="34"/>
      <c r="I53" s="34"/>
      <c r="J53" s="34"/>
      <c r="K53" s="34"/>
    </row>
    <row r="54" spans="1:11" ht="14.1" customHeight="1" x14ac:dyDescent="0.25">
      <c r="A54" s="34"/>
      <c r="B54" s="34"/>
      <c r="C54" s="49" t="s">
        <v>61</v>
      </c>
      <c r="D54" s="47">
        <v>0</v>
      </c>
      <c r="E54" s="47">
        <v>0</v>
      </c>
      <c r="F54" s="47">
        <v>0</v>
      </c>
      <c r="G54" s="47">
        <v>0</v>
      </c>
      <c r="H54" s="34"/>
      <c r="I54" s="34"/>
      <c r="J54" s="34"/>
      <c r="K54" s="34"/>
    </row>
    <row r="55" spans="1:11" ht="14.1" customHeight="1" x14ac:dyDescent="0.25">
      <c r="A55" s="34"/>
      <c r="B55" s="34"/>
      <c r="C55" s="49" t="s">
        <v>67</v>
      </c>
      <c r="D55" s="47">
        <v>0</v>
      </c>
      <c r="E55" s="47">
        <v>0</v>
      </c>
      <c r="F55" s="47">
        <v>0</v>
      </c>
      <c r="G55" s="47">
        <v>0</v>
      </c>
      <c r="H55" s="34"/>
      <c r="I55" s="34"/>
      <c r="J55" s="34"/>
      <c r="K55" s="34"/>
    </row>
    <row r="56" spans="1:11" ht="14.1" customHeight="1" x14ac:dyDescent="0.25">
      <c r="A56" s="34"/>
      <c r="B56" s="34"/>
      <c r="C56" s="49" t="s">
        <v>60</v>
      </c>
      <c r="D56" s="47">
        <v>0</v>
      </c>
      <c r="E56" s="47">
        <v>0</v>
      </c>
      <c r="F56" s="47">
        <v>0</v>
      </c>
      <c r="G56" s="47">
        <v>0</v>
      </c>
      <c r="H56" s="34"/>
      <c r="I56" s="34"/>
      <c r="J56" s="34"/>
      <c r="K56" s="34"/>
    </row>
    <row r="57" spans="1:11" ht="14.1" customHeight="1" x14ac:dyDescent="0.25">
      <c r="A57" s="34"/>
      <c r="B57" s="34"/>
      <c r="C57" s="49" t="s">
        <v>61</v>
      </c>
      <c r="D57" s="47">
        <v>0</v>
      </c>
      <c r="E57" s="47">
        <v>0</v>
      </c>
      <c r="F57" s="47">
        <v>0</v>
      </c>
      <c r="G57" s="47">
        <v>0</v>
      </c>
      <c r="H57" s="34"/>
      <c r="I57" s="34"/>
      <c r="J57" s="34"/>
      <c r="K57" s="34"/>
    </row>
    <row r="58" spans="1:11" ht="14.1" customHeight="1" x14ac:dyDescent="0.25">
      <c r="A58" s="34"/>
      <c r="B58" s="34"/>
      <c r="C58" s="49" t="s">
        <v>68</v>
      </c>
      <c r="D58" s="47">
        <v>0</v>
      </c>
      <c r="E58" s="47">
        <v>0</v>
      </c>
      <c r="F58" s="47">
        <v>0</v>
      </c>
      <c r="G58" s="47">
        <v>0</v>
      </c>
      <c r="H58" s="34"/>
      <c r="I58" s="34"/>
      <c r="J58" s="34"/>
      <c r="K58" s="34"/>
    </row>
    <row r="59" spans="1:11" ht="14.1" customHeight="1" x14ac:dyDescent="0.25">
      <c r="A59" s="34"/>
      <c r="B59" s="34"/>
      <c r="C59" s="49" t="s">
        <v>60</v>
      </c>
      <c r="D59" s="47">
        <v>0</v>
      </c>
      <c r="E59" s="47">
        <v>0</v>
      </c>
      <c r="F59" s="47">
        <v>0</v>
      </c>
      <c r="G59" s="47">
        <v>0</v>
      </c>
      <c r="H59" s="34"/>
      <c r="I59" s="34"/>
      <c r="J59" s="34"/>
      <c r="K59" s="34"/>
    </row>
    <row r="60" spans="1:11" ht="14.1" customHeight="1" x14ac:dyDescent="0.25">
      <c r="A60" s="34"/>
      <c r="B60" s="34"/>
      <c r="C60" s="49" t="s">
        <v>69</v>
      </c>
      <c r="D60" s="47">
        <v>0</v>
      </c>
      <c r="E60" s="47">
        <v>0</v>
      </c>
      <c r="F60" s="47">
        <v>0</v>
      </c>
      <c r="G60" s="47">
        <v>0</v>
      </c>
      <c r="H60" s="34"/>
      <c r="I60" s="34"/>
      <c r="J60" s="34"/>
      <c r="K60" s="34"/>
    </row>
    <row r="61" spans="1:11" ht="14.1" customHeight="1" x14ac:dyDescent="0.25">
      <c r="A61" s="34"/>
      <c r="B61" s="34"/>
      <c r="C61" s="49" t="s">
        <v>70</v>
      </c>
      <c r="D61" s="47">
        <v>0</v>
      </c>
      <c r="E61" s="47">
        <v>0</v>
      </c>
      <c r="F61" s="47">
        <v>0</v>
      </c>
      <c r="G61" s="47">
        <v>0</v>
      </c>
      <c r="H61" s="34"/>
      <c r="I61" s="34"/>
      <c r="J61" s="34"/>
      <c r="K61" s="34"/>
    </row>
    <row r="62" spans="1:11" ht="14.1" customHeight="1" x14ac:dyDescent="0.25">
      <c r="A62" s="34"/>
      <c r="B62" s="34"/>
      <c r="C62" s="49" t="s">
        <v>71</v>
      </c>
      <c r="D62" s="47">
        <v>0</v>
      </c>
      <c r="E62" s="47">
        <v>0</v>
      </c>
      <c r="F62" s="47">
        <v>0</v>
      </c>
      <c r="G62" s="47">
        <v>0</v>
      </c>
      <c r="H62" s="34"/>
      <c r="I62" s="34"/>
      <c r="J62" s="34"/>
      <c r="K62" s="34"/>
    </row>
    <row r="63" spans="1:11" ht="14.1" customHeight="1" x14ac:dyDescent="0.25">
      <c r="A63" s="34"/>
      <c r="B63" s="34"/>
      <c r="C63" s="49" t="s">
        <v>72</v>
      </c>
      <c r="D63" s="47">
        <v>0</v>
      </c>
      <c r="E63" s="47">
        <v>0</v>
      </c>
      <c r="F63" s="47">
        <v>0</v>
      </c>
      <c r="G63" s="47">
        <v>0</v>
      </c>
      <c r="H63" s="34"/>
      <c r="I63" s="34"/>
      <c r="J63" s="34"/>
      <c r="K63" s="34"/>
    </row>
    <row r="64" spans="1:11" ht="14.1" customHeight="1" x14ac:dyDescent="0.25">
      <c r="A64" s="34"/>
      <c r="B64" s="34"/>
      <c r="C64" s="49" t="s">
        <v>73</v>
      </c>
      <c r="D64" s="47">
        <v>0</v>
      </c>
      <c r="E64" s="47">
        <v>0</v>
      </c>
      <c r="F64" s="47">
        <v>0</v>
      </c>
      <c r="G64" s="47">
        <v>0</v>
      </c>
      <c r="H64" s="34"/>
      <c r="I64" s="34"/>
      <c r="J64" s="34"/>
      <c r="K64" s="34"/>
    </row>
    <row r="65" spans="1:11" ht="14.1" customHeight="1" x14ac:dyDescent="0.25">
      <c r="A65" s="34"/>
      <c r="B65" s="34"/>
      <c r="C65" s="49" t="s">
        <v>60</v>
      </c>
      <c r="D65" s="47">
        <v>0</v>
      </c>
      <c r="E65" s="47">
        <v>0</v>
      </c>
      <c r="F65" s="47">
        <v>0</v>
      </c>
      <c r="G65" s="47">
        <v>0</v>
      </c>
      <c r="H65" s="34"/>
      <c r="I65" s="34"/>
      <c r="J65" s="34"/>
      <c r="K65" s="34"/>
    </row>
    <row r="66" spans="1:11" ht="14.1" customHeight="1" x14ac:dyDescent="0.25">
      <c r="A66" s="34"/>
      <c r="B66" s="34"/>
      <c r="C66" s="49" t="s">
        <v>69</v>
      </c>
      <c r="D66" s="47">
        <v>0</v>
      </c>
      <c r="E66" s="47">
        <v>0</v>
      </c>
      <c r="F66" s="47">
        <v>0</v>
      </c>
      <c r="G66" s="47">
        <v>0</v>
      </c>
      <c r="H66" s="34"/>
      <c r="I66" s="34"/>
      <c r="J66" s="34"/>
      <c r="K66" s="34"/>
    </row>
    <row r="67" spans="1:11" ht="14.1" customHeight="1" x14ac:dyDescent="0.25">
      <c r="A67" s="34"/>
      <c r="B67" s="34"/>
      <c r="C67" s="49" t="s">
        <v>70</v>
      </c>
      <c r="D67" s="47">
        <v>0</v>
      </c>
      <c r="E67" s="47">
        <v>0</v>
      </c>
      <c r="F67" s="47">
        <v>0</v>
      </c>
      <c r="G67" s="47">
        <v>0</v>
      </c>
      <c r="H67" s="34"/>
      <c r="I67" s="34"/>
      <c r="J67" s="34"/>
      <c r="K67" s="34"/>
    </row>
    <row r="68" spans="1:11" ht="14.1" customHeight="1" x14ac:dyDescent="0.25">
      <c r="A68" s="34"/>
      <c r="B68" s="34"/>
      <c r="C68" s="49" t="s">
        <v>71</v>
      </c>
      <c r="D68" s="47">
        <v>0</v>
      </c>
      <c r="E68" s="47">
        <v>0</v>
      </c>
      <c r="F68" s="47">
        <v>0</v>
      </c>
      <c r="G68" s="47">
        <v>0</v>
      </c>
      <c r="H68" s="34"/>
      <c r="I68" s="34"/>
      <c r="J68" s="34"/>
      <c r="K68" s="34"/>
    </row>
    <row r="69" spans="1:11" ht="14.1" customHeight="1" x14ac:dyDescent="0.25">
      <c r="A69" s="34"/>
      <c r="B69" s="34"/>
      <c r="C69" s="49" t="s">
        <v>72</v>
      </c>
      <c r="D69" s="47">
        <v>0</v>
      </c>
      <c r="E69" s="47">
        <v>0</v>
      </c>
      <c r="F69" s="47">
        <v>0</v>
      </c>
      <c r="G69" s="47">
        <v>0</v>
      </c>
      <c r="H69" s="34"/>
      <c r="I69" s="34"/>
      <c r="J69" s="34"/>
      <c r="K69" s="34"/>
    </row>
    <row r="70" spans="1:11" ht="14.1" customHeight="1" x14ac:dyDescent="0.25">
      <c r="A70" s="34"/>
      <c r="B70" s="34"/>
      <c r="C70" s="49" t="s">
        <v>74</v>
      </c>
      <c r="D70" s="47">
        <v>0</v>
      </c>
      <c r="E70" s="47">
        <v>0</v>
      </c>
      <c r="F70" s="47">
        <v>0</v>
      </c>
      <c r="G70" s="47">
        <v>0</v>
      </c>
      <c r="H70" s="34"/>
      <c r="I70" s="34"/>
      <c r="J70" s="34"/>
      <c r="K70" s="34"/>
    </row>
    <row r="71" spans="1:11" ht="14.1" customHeight="1" x14ac:dyDescent="0.25">
      <c r="A71" s="34"/>
      <c r="B71" s="34"/>
      <c r="C71" s="49" t="s">
        <v>60</v>
      </c>
      <c r="D71" s="47">
        <v>0</v>
      </c>
      <c r="E71" s="47">
        <v>0</v>
      </c>
      <c r="F71" s="47">
        <v>0</v>
      </c>
      <c r="G71" s="47">
        <v>0</v>
      </c>
      <c r="H71" s="34"/>
      <c r="I71" s="34"/>
      <c r="J71" s="34"/>
      <c r="K71" s="34"/>
    </row>
    <row r="72" spans="1:11" ht="14.1" customHeight="1" x14ac:dyDescent="0.25">
      <c r="A72" s="34"/>
      <c r="B72" s="34"/>
      <c r="C72" s="49" t="s">
        <v>69</v>
      </c>
      <c r="D72" s="47">
        <v>0</v>
      </c>
      <c r="E72" s="47">
        <v>0</v>
      </c>
      <c r="F72" s="47">
        <v>0</v>
      </c>
      <c r="G72" s="47">
        <v>0</v>
      </c>
      <c r="H72" s="34"/>
      <c r="I72" s="34"/>
      <c r="J72" s="34"/>
      <c r="K72" s="34"/>
    </row>
    <row r="73" spans="1:11" ht="14.1" customHeight="1" x14ac:dyDescent="0.25">
      <c r="A73" s="34"/>
      <c r="B73" s="34"/>
      <c r="C73" s="49" t="s">
        <v>70</v>
      </c>
      <c r="D73" s="47">
        <v>0</v>
      </c>
      <c r="E73" s="47">
        <v>0</v>
      </c>
      <c r="F73" s="47">
        <v>0</v>
      </c>
      <c r="G73" s="47">
        <v>0</v>
      </c>
      <c r="H73" s="34"/>
      <c r="I73" s="34"/>
      <c r="J73" s="34"/>
      <c r="K73" s="34"/>
    </row>
    <row r="74" spans="1:11" ht="14.1" customHeight="1" x14ac:dyDescent="0.25">
      <c r="A74" s="34"/>
      <c r="B74" s="34"/>
      <c r="C74" s="49" t="s">
        <v>71</v>
      </c>
      <c r="D74" s="47">
        <v>0</v>
      </c>
      <c r="E74" s="47">
        <v>0</v>
      </c>
      <c r="F74" s="47">
        <v>0</v>
      </c>
      <c r="G74" s="47">
        <v>0</v>
      </c>
      <c r="H74" s="34"/>
      <c r="I74" s="34"/>
      <c r="J74" s="34"/>
      <c r="K74" s="34"/>
    </row>
    <row r="75" spans="1:11" ht="14.1" customHeight="1" x14ac:dyDescent="0.25">
      <c r="A75" s="34"/>
      <c r="B75" s="34"/>
      <c r="C75" s="49" t="s">
        <v>72</v>
      </c>
      <c r="D75" s="47">
        <v>0</v>
      </c>
      <c r="E75" s="47">
        <v>0</v>
      </c>
      <c r="F75" s="47">
        <v>0</v>
      </c>
      <c r="G75" s="47">
        <v>0</v>
      </c>
      <c r="H75" s="34"/>
      <c r="I75" s="34"/>
      <c r="J75" s="34"/>
      <c r="K75" s="34"/>
    </row>
    <row r="76" spans="1:11" ht="14.1" customHeight="1" x14ac:dyDescent="0.25">
      <c r="A76" s="34"/>
      <c r="B76" s="34"/>
      <c r="C76" s="49" t="s">
        <v>75</v>
      </c>
      <c r="D76" s="47">
        <v>0</v>
      </c>
      <c r="E76" s="47">
        <v>0</v>
      </c>
      <c r="F76" s="47">
        <v>0</v>
      </c>
      <c r="G76" s="47">
        <v>0</v>
      </c>
      <c r="H76" s="34"/>
      <c r="I76" s="34"/>
      <c r="J76" s="34"/>
      <c r="K76" s="34"/>
    </row>
    <row r="77" spans="1:11" ht="14.1" customHeight="1" x14ac:dyDescent="0.25">
      <c r="A77" s="34"/>
      <c r="B77" s="34"/>
      <c r="C77" s="49" t="s">
        <v>76</v>
      </c>
      <c r="D77" s="47">
        <v>0</v>
      </c>
      <c r="E77" s="47">
        <v>0</v>
      </c>
      <c r="F77" s="47">
        <v>0</v>
      </c>
      <c r="G77" s="47">
        <v>0</v>
      </c>
      <c r="H77" s="34"/>
      <c r="I77" s="34"/>
      <c r="J77" s="34"/>
      <c r="K77" s="34"/>
    </row>
    <row r="78" spans="1:11" ht="14.1" customHeight="1" x14ac:dyDescent="0.25">
      <c r="A78" s="34"/>
      <c r="B78" s="34"/>
      <c r="C78" s="48" t="s">
        <v>77</v>
      </c>
      <c r="D78" s="47">
        <v>0</v>
      </c>
      <c r="E78" s="47">
        <v>246000000</v>
      </c>
      <c r="F78" s="47">
        <v>247000000</v>
      </c>
      <c r="G78" s="47">
        <v>249000000</v>
      </c>
      <c r="H78" s="34"/>
      <c r="I78" s="34"/>
      <c r="J78" s="34"/>
      <c r="K78" s="34"/>
    </row>
    <row r="79" spans="1:11" ht="14.1" customHeight="1" x14ac:dyDescent="0.25">
      <c r="A79" s="34"/>
      <c r="B79" s="34"/>
      <c r="C79" s="1309" t="s">
        <v>78</v>
      </c>
      <c r="D79" s="1310"/>
      <c r="E79" s="1310"/>
      <c r="F79" s="1310"/>
      <c r="G79" s="1310"/>
      <c r="H79" s="34"/>
      <c r="I79" s="34"/>
      <c r="J79" s="34"/>
      <c r="K79" s="34"/>
    </row>
    <row r="80" spans="1:11" ht="14.1" customHeight="1" x14ac:dyDescent="0.25">
      <c r="A80" s="34"/>
      <c r="B80" s="34"/>
      <c r="C80" s="56" t="s">
        <v>426</v>
      </c>
      <c r="D80" s="1309" t="s">
        <v>361</v>
      </c>
      <c r="E80" s="1310"/>
      <c r="F80" s="1310"/>
      <c r="G80" s="1310"/>
      <c r="H80" s="34"/>
      <c r="I80" s="34"/>
      <c r="J80" s="34"/>
      <c r="K80" s="34"/>
    </row>
    <row r="81" spans="1:11" ht="14.1" customHeight="1" x14ac:dyDescent="0.25">
      <c r="A81" s="34"/>
      <c r="B81" s="34"/>
      <c r="C81" s="55" t="s">
        <v>33</v>
      </c>
      <c r="D81" s="1325" t="s">
        <v>425</v>
      </c>
      <c r="E81" s="1326"/>
      <c r="F81" s="1326"/>
      <c r="G81" s="1326"/>
      <c r="H81" s="34"/>
      <c r="I81" s="34"/>
      <c r="J81" s="34"/>
      <c r="K81" s="34"/>
    </row>
    <row r="82" spans="1:11" ht="14.1" customHeight="1" x14ac:dyDescent="0.25">
      <c r="A82" s="34"/>
      <c r="B82" s="34"/>
      <c r="C82" s="32" t="s">
        <v>35</v>
      </c>
      <c r="D82" s="1327" t="s">
        <v>424</v>
      </c>
      <c r="E82" s="1328"/>
      <c r="F82" s="1328"/>
      <c r="G82" s="1328"/>
      <c r="H82" s="34"/>
      <c r="I82" s="34"/>
      <c r="J82" s="34"/>
      <c r="K82" s="34"/>
    </row>
    <row r="83" spans="1:11" ht="14.1" customHeight="1" x14ac:dyDescent="0.25">
      <c r="A83" s="34"/>
      <c r="B83" s="34"/>
      <c r="C83" s="32" t="s">
        <v>37</v>
      </c>
      <c r="D83" s="1327" t="s">
        <v>83</v>
      </c>
      <c r="E83" s="1328"/>
      <c r="F83" s="1328"/>
      <c r="G83" s="1328"/>
      <c r="H83" s="34"/>
      <c r="I83" s="34"/>
      <c r="J83" s="34"/>
      <c r="K83" s="34"/>
    </row>
    <row r="84" spans="1:11" ht="15" customHeight="1" x14ac:dyDescent="0.25">
      <c r="A84" s="34"/>
      <c r="B84" s="34"/>
      <c r="C84" s="53"/>
      <c r="D84" s="52">
        <v>2025</v>
      </c>
      <c r="E84" s="52">
        <v>2026</v>
      </c>
      <c r="F84" s="52">
        <v>2027</v>
      </c>
      <c r="G84" s="52">
        <v>2028</v>
      </c>
      <c r="H84" s="34"/>
      <c r="I84" s="34"/>
      <c r="J84" s="34"/>
      <c r="K84" s="34"/>
    </row>
    <row r="85" spans="1:11" ht="15" customHeight="1" x14ac:dyDescent="0.25">
      <c r="A85" s="34"/>
      <c r="B85" s="34"/>
      <c r="C85" s="51"/>
      <c r="D85" s="50" t="s">
        <v>17</v>
      </c>
      <c r="E85" s="50" t="s">
        <v>18</v>
      </c>
      <c r="F85" s="50" t="s">
        <v>18</v>
      </c>
      <c r="G85" s="50" t="s">
        <v>18</v>
      </c>
      <c r="H85" s="34"/>
      <c r="I85" s="34"/>
      <c r="J85" s="34"/>
      <c r="K85" s="34"/>
    </row>
    <row r="86" spans="1:11" ht="14.1" customHeight="1" x14ac:dyDescent="0.25">
      <c r="A86" s="34"/>
      <c r="B86" s="34"/>
      <c r="C86" s="41" t="s">
        <v>39</v>
      </c>
      <c r="D86" s="54" t="s">
        <v>40</v>
      </c>
      <c r="E86" s="54" t="s">
        <v>164</v>
      </c>
      <c r="F86" s="54" t="s">
        <v>164</v>
      </c>
      <c r="G86" s="54" t="s">
        <v>164</v>
      </c>
      <c r="H86" s="34"/>
      <c r="I86" s="34"/>
      <c r="J86" s="34"/>
      <c r="K86" s="34"/>
    </row>
    <row r="87" spans="1:11" ht="14.1" customHeight="1" x14ac:dyDescent="0.25">
      <c r="A87" s="34"/>
      <c r="B87" s="34"/>
      <c r="C87" s="41" t="s">
        <v>41</v>
      </c>
      <c r="D87" s="54" t="s">
        <v>423</v>
      </c>
      <c r="E87" s="54" t="s">
        <v>423</v>
      </c>
      <c r="F87" s="54" t="s">
        <v>423</v>
      </c>
      <c r="G87" s="54" t="s">
        <v>423</v>
      </c>
      <c r="H87" s="34"/>
      <c r="I87" s="34"/>
      <c r="J87" s="34"/>
      <c r="K87" s="34"/>
    </row>
    <row r="88" spans="1:11" ht="14.1" customHeight="1" x14ac:dyDescent="0.25">
      <c r="A88" s="34"/>
      <c r="B88" s="34"/>
      <c r="C88" s="41" t="s">
        <v>45</v>
      </c>
      <c r="D88" s="54" t="s">
        <v>46</v>
      </c>
      <c r="E88" s="54" t="s">
        <v>422</v>
      </c>
      <c r="F88" s="54" t="s">
        <v>422</v>
      </c>
      <c r="G88" s="54" t="s">
        <v>422</v>
      </c>
      <c r="H88" s="34"/>
      <c r="I88" s="34"/>
      <c r="J88" s="34"/>
      <c r="K88" s="34"/>
    </row>
    <row r="89" spans="1:11" ht="14.1" customHeight="1" x14ac:dyDescent="0.25">
      <c r="A89" s="34"/>
      <c r="B89" s="34"/>
      <c r="C89" s="41" t="s">
        <v>50</v>
      </c>
      <c r="D89" s="54" t="s">
        <v>40</v>
      </c>
      <c r="E89" s="54" t="s">
        <v>40</v>
      </c>
      <c r="F89" s="54" t="s">
        <v>46</v>
      </c>
      <c r="G89" s="54" t="s">
        <v>46</v>
      </c>
      <c r="H89" s="34"/>
      <c r="I89" s="34"/>
      <c r="J89" s="34"/>
      <c r="K89" s="34"/>
    </row>
    <row r="90" spans="1:11" ht="14.1" customHeight="1" x14ac:dyDescent="0.25">
      <c r="A90" s="34"/>
      <c r="B90" s="34"/>
      <c r="C90" s="41" t="s">
        <v>52</v>
      </c>
      <c r="D90" s="54" t="s">
        <v>40</v>
      </c>
      <c r="E90" s="54" t="s">
        <v>46</v>
      </c>
      <c r="F90" s="54" t="s">
        <v>46</v>
      </c>
      <c r="G90" s="54" t="s">
        <v>46</v>
      </c>
      <c r="H90" s="34"/>
      <c r="I90" s="34"/>
      <c r="J90" s="34"/>
      <c r="K90" s="34"/>
    </row>
    <row r="91" spans="1:11" ht="14.1" customHeight="1" x14ac:dyDescent="0.25">
      <c r="A91" s="34"/>
      <c r="B91" s="34"/>
      <c r="C91" s="41" t="s">
        <v>55</v>
      </c>
      <c r="D91" s="54" t="s">
        <v>40</v>
      </c>
      <c r="E91" s="54" t="s">
        <v>40</v>
      </c>
      <c r="F91" s="54" t="s">
        <v>46</v>
      </c>
      <c r="G91" s="54" t="s">
        <v>46</v>
      </c>
      <c r="H91" s="34"/>
      <c r="I91" s="34"/>
      <c r="J91" s="34"/>
      <c r="K91" s="34"/>
    </row>
    <row r="92" spans="1:11" ht="14.1" customHeight="1" x14ac:dyDescent="0.25">
      <c r="A92" s="34"/>
      <c r="B92" s="34"/>
      <c r="C92" s="1329" t="s">
        <v>58</v>
      </c>
      <c r="D92" s="1330"/>
      <c r="E92" s="1330"/>
      <c r="F92" s="1330"/>
      <c r="G92" s="1330"/>
      <c r="H92" s="34"/>
      <c r="I92" s="34"/>
      <c r="J92" s="34"/>
      <c r="K92" s="34"/>
    </row>
    <row r="93" spans="1:11" ht="14.1" customHeight="1" x14ac:dyDescent="0.25">
      <c r="A93" s="34"/>
      <c r="B93" s="34"/>
      <c r="C93" s="53"/>
      <c r="D93" s="52">
        <v>2025</v>
      </c>
      <c r="E93" s="52">
        <v>2026</v>
      </c>
      <c r="F93" s="52">
        <v>2027</v>
      </c>
      <c r="G93" s="52">
        <v>2028</v>
      </c>
      <c r="H93" s="34"/>
      <c r="I93" s="34"/>
      <c r="J93" s="34"/>
      <c r="K93" s="34"/>
    </row>
    <row r="94" spans="1:11" ht="14.1" customHeight="1" x14ac:dyDescent="0.25">
      <c r="A94" s="34"/>
      <c r="B94" s="34"/>
      <c r="C94" s="51"/>
      <c r="D94" s="50" t="s">
        <v>17</v>
      </c>
      <c r="E94" s="50" t="s">
        <v>18</v>
      </c>
      <c r="F94" s="50" t="s">
        <v>18</v>
      </c>
      <c r="G94" s="50" t="s">
        <v>18</v>
      </c>
      <c r="H94" s="34"/>
      <c r="I94" s="34"/>
      <c r="J94" s="34"/>
      <c r="K94" s="34"/>
    </row>
    <row r="95" spans="1:11" ht="14.1" customHeight="1" x14ac:dyDescent="0.25">
      <c r="A95" s="34"/>
      <c r="B95" s="34"/>
      <c r="C95" s="49" t="s">
        <v>59</v>
      </c>
      <c r="D95" s="47">
        <v>0</v>
      </c>
      <c r="E95" s="47">
        <v>0</v>
      </c>
      <c r="F95" s="47">
        <v>0</v>
      </c>
      <c r="G95" s="47">
        <v>0</v>
      </c>
      <c r="H95" s="34"/>
      <c r="I95" s="34"/>
      <c r="J95" s="34"/>
      <c r="K95" s="34"/>
    </row>
    <row r="96" spans="1:11" ht="14.1" customHeight="1" x14ac:dyDescent="0.25">
      <c r="A96" s="34"/>
      <c r="B96" s="34"/>
      <c r="C96" s="49" t="s">
        <v>60</v>
      </c>
      <c r="D96" s="47">
        <v>0</v>
      </c>
      <c r="E96" s="47">
        <v>0</v>
      </c>
      <c r="F96" s="47">
        <v>0</v>
      </c>
      <c r="G96" s="47">
        <v>0</v>
      </c>
      <c r="H96" s="34"/>
      <c r="I96" s="34"/>
      <c r="J96" s="34"/>
      <c r="K96" s="34"/>
    </row>
    <row r="97" spans="1:11" ht="14.1" customHeight="1" x14ac:dyDescent="0.25">
      <c r="A97" s="34"/>
      <c r="B97" s="34"/>
      <c r="C97" s="49" t="s">
        <v>61</v>
      </c>
      <c r="D97" s="47">
        <v>0</v>
      </c>
      <c r="E97" s="47">
        <v>0</v>
      </c>
      <c r="F97" s="47">
        <v>0</v>
      </c>
      <c r="G97" s="47">
        <v>0</v>
      </c>
      <c r="H97" s="34"/>
      <c r="I97" s="34"/>
      <c r="J97" s="34"/>
      <c r="K97" s="34"/>
    </row>
    <row r="98" spans="1:11" ht="14.1" customHeight="1" x14ac:dyDescent="0.25">
      <c r="A98" s="34"/>
      <c r="B98" s="34"/>
      <c r="C98" s="49" t="s">
        <v>62</v>
      </c>
      <c r="D98" s="47">
        <v>0</v>
      </c>
      <c r="E98" s="47">
        <v>0</v>
      </c>
      <c r="F98" s="47">
        <v>0</v>
      </c>
      <c r="G98" s="47">
        <v>0</v>
      </c>
      <c r="H98" s="34"/>
      <c r="I98" s="34"/>
      <c r="J98" s="34"/>
      <c r="K98" s="34"/>
    </row>
    <row r="99" spans="1:11" ht="14.1" customHeight="1" x14ac:dyDescent="0.25">
      <c r="A99" s="34"/>
      <c r="B99" s="34"/>
      <c r="C99" s="49" t="s">
        <v>60</v>
      </c>
      <c r="D99" s="47">
        <v>0</v>
      </c>
      <c r="E99" s="47">
        <v>0</v>
      </c>
      <c r="F99" s="47">
        <v>0</v>
      </c>
      <c r="G99" s="47">
        <v>0</v>
      </c>
      <c r="H99" s="34"/>
      <c r="I99" s="34"/>
      <c r="J99" s="34"/>
      <c r="K99" s="34"/>
    </row>
    <row r="100" spans="1:11" ht="14.1" customHeight="1" x14ac:dyDescent="0.25">
      <c r="A100" s="34"/>
      <c r="B100" s="34"/>
      <c r="C100" s="49" t="s">
        <v>61</v>
      </c>
      <c r="D100" s="47">
        <v>0</v>
      </c>
      <c r="E100" s="47">
        <v>0</v>
      </c>
      <c r="F100" s="47">
        <v>0</v>
      </c>
      <c r="G100" s="47">
        <v>0</v>
      </c>
      <c r="H100" s="34"/>
      <c r="I100" s="34"/>
      <c r="J100" s="34"/>
      <c r="K100" s="34"/>
    </row>
    <row r="101" spans="1:11" ht="14.1" customHeight="1" x14ac:dyDescent="0.25">
      <c r="A101" s="34"/>
      <c r="B101" s="34"/>
      <c r="C101" s="49" t="s">
        <v>63</v>
      </c>
      <c r="D101" s="47">
        <v>0</v>
      </c>
      <c r="E101" s="47">
        <v>0</v>
      </c>
      <c r="F101" s="47">
        <v>0</v>
      </c>
      <c r="G101" s="47">
        <v>0</v>
      </c>
      <c r="H101" s="34"/>
      <c r="I101" s="34"/>
      <c r="J101" s="34"/>
      <c r="K101" s="34"/>
    </row>
    <row r="102" spans="1:11" ht="14.1" customHeight="1" x14ac:dyDescent="0.25">
      <c r="A102" s="34"/>
      <c r="B102" s="34"/>
      <c r="C102" s="49" t="s">
        <v>60</v>
      </c>
      <c r="D102" s="47">
        <v>0</v>
      </c>
      <c r="E102" s="47">
        <v>0</v>
      </c>
      <c r="F102" s="47">
        <v>0</v>
      </c>
      <c r="G102" s="47">
        <v>0</v>
      </c>
      <c r="H102" s="34"/>
      <c r="I102" s="34"/>
      <c r="J102" s="34"/>
      <c r="K102" s="34"/>
    </row>
    <row r="103" spans="1:11" ht="14.1" customHeight="1" x14ac:dyDescent="0.25">
      <c r="A103" s="34"/>
      <c r="B103" s="34"/>
      <c r="C103" s="49" t="s">
        <v>61</v>
      </c>
      <c r="D103" s="47">
        <v>0</v>
      </c>
      <c r="E103" s="47">
        <v>0</v>
      </c>
      <c r="F103" s="47">
        <v>0</v>
      </c>
      <c r="G103" s="47">
        <v>0</v>
      </c>
      <c r="H103" s="34"/>
      <c r="I103" s="34"/>
      <c r="J103" s="34"/>
      <c r="K103" s="34"/>
    </row>
    <row r="104" spans="1:11" ht="14.1" customHeight="1" x14ac:dyDescent="0.25">
      <c r="A104" s="34"/>
      <c r="B104" s="34"/>
      <c r="C104" s="49" t="s">
        <v>64</v>
      </c>
      <c r="D104" s="47">
        <v>0</v>
      </c>
      <c r="E104" s="47">
        <v>0</v>
      </c>
      <c r="F104" s="47">
        <v>0</v>
      </c>
      <c r="G104" s="47">
        <v>0</v>
      </c>
      <c r="H104" s="34"/>
      <c r="I104" s="34"/>
      <c r="J104" s="34"/>
      <c r="K104" s="34"/>
    </row>
    <row r="105" spans="1:11" ht="14.1" customHeight="1" x14ac:dyDescent="0.25">
      <c r="A105" s="34"/>
      <c r="B105" s="34"/>
      <c r="C105" s="49" t="s">
        <v>60</v>
      </c>
      <c r="D105" s="47">
        <v>0</v>
      </c>
      <c r="E105" s="47">
        <v>0</v>
      </c>
      <c r="F105" s="47">
        <v>0</v>
      </c>
      <c r="G105" s="47">
        <v>0</v>
      </c>
      <c r="H105" s="34"/>
      <c r="I105" s="34"/>
      <c r="J105" s="34"/>
      <c r="K105" s="34"/>
    </row>
    <row r="106" spans="1:11" ht="14.1" customHeight="1" x14ac:dyDescent="0.25">
      <c r="A106" s="34"/>
      <c r="B106" s="34"/>
      <c r="C106" s="49" t="s">
        <v>61</v>
      </c>
      <c r="D106" s="47">
        <v>0</v>
      </c>
      <c r="E106" s="47">
        <v>0</v>
      </c>
      <c r="F106" s="47">
        <v>0</v>
      </c>
      <c r="G106" s="47">
        <v>0</v>
      </c>
      <c r="H106" s="34"/>
      <c r="I106" s="34"/>
      <c r="J106" s="34"/>
      <c r="K106" s="34"/>
    </row>
    <row r="107" spans="1:11" ht="14.1" customHeight="1" x14ac:dyDescent="0.25">
      <c r="A107" s="34"/>
      <c r="B107" s="34"/>
      <c r="C107" s="49" t="s">
        <v>65</v>
      </c>
      <c r="D107" s="47">
        <v>0</v>
      </c>
      <c r="E107" s="47">
        <v>0</v>
      </c>
      <c r="F107" s="47">
        <v>0</v>
      </c>
      <c r="G107" s="47">
        <v>0</v>
      </c>
      <c r="H107" s="34"/>
      <c r="I107" s="34"/>
      <c r="J107" s="34"/>
      <c r="K107" s="34"/>
    </row>
    <row r="108" spans="1:11" ht="14.1" customHeight="1" x14ac:dyDescent="0.25">
      <c r="A108" s="34"/>
      <c r="B108" s="34"/>
      <c r="C108" s="49" t="s">
        <v>60</v>
      </c>
      <c r="D108" s="47">
        <v>0</v>
      </c>
      <c r="E108" s="47">
        <v>0</v>
      </c>
      <c r="F108" s="47">
        <v>0</v>
      </c>
      <c r="G108" s="47">
        <v>0</v>
      </c>
      <c r="H108" s="34"/>
      <c r="I108" s="34"/>
      <c r="J108" s="34"/>
      <c r="K108" s="34"/>
    </row>
    <row r="109" spans="1:11" ht="14.1" customHeight="1" x14ac:dyDescent="0.25">
      <c r="A109" s="34"/>
      <c r="B109" s="34"/>
      <c r="C109" s="49" t="s">
        <v>61</v>
      </c>
      <c r="D109" s="47">
        <v>0</v>
      </c>
      <c r="E109" s="47">
        <v>0</v>
      </c>
      <c r="F109" s="47">
        <v>0</v>
      </c>
      <c r="G109" s="47">
        <v>0</v>
      </c>
      <c r="H109" s="34"/>
      <c r="I109" s="34"/>
      <c r="J109" s="34"/>
      <c r="K109" s="34"/>
    </row>
    <row r="110" spans="1:11" ht="14.1" customHeight="1" x14ac:dyDescent="0.25">
      <c r="A110" s="34"/>
      <c r="B110" s="34"/>
      <c r="C110" s="49" t="s">
        <v>66</v>
      </c>
      <c r="D110" s="47">
        <v>0</v>
      </c>
      <c r="E110" s="47">
        <v>0</v>
      </c>
      <c r="F110" s="47">
        <v>0</v>
      </c>
      <c r="G110" s="47">
        <v>0</v>
      </c>
      <c r="H110" s="34"/>
      <c r="I110" s="34"/>
      <c r="J110" s="34"/>
      <c r="K110" s="34"/>
    </row>
    <row r="111" spans="1:11" ht="14.1" customHeight="1" x14ac:dyDescent="0.25">
      <c r="A111" s="34"/>
      <c r="B111" s="34"/>
      <c r="C111" s="49" t="s">
        <v>60</v>
      </c>
      <c r="D111" s="47">
        <v>0</v>
      </c>
      <c r="E111" s="47">
        <v>0</v>
      </c>
      <c r="F111" s="47">
        <v>0</v>
      </c>
      <c r="G111" s="47">
        <v>0</v>
      </c>
      <c r="H111" s="34"/>
      <c r="I111" s="34"/>
      <c r="J111" s="34"/>
      <c r="K111" s="34"/>
    </row>
    <row r="112" spans="1:11" ht="14.1" customHeight="1" x14ac:dyDescent="0.25">
      <c r="A112" s="34"/>
      <c r="B112" s="34"/>
      <c r="C112" s="49" t="s">
        <v>61</v>
      </c>
      <c r="D112" s="47">
        <v>0</v>
      </c>
      <c r="E112" s="47">
        <v>0</v>
      </c>
      <c r="F112" s="47">
        <v>0</v>
      </c>
      <c r="G112" s="47">
        <v>0</v>
      </c>
      <c r="H112" s="34"/>
      <c r="I112" s="34"/>
      <c r="J112" s="34"/>
      <c r="K112" s="34"/>
    </row>
    <row r="113" spans="1:11" ht="14.1" customHeight="1" x14ac:dyDescent="0.25">
      <c r="A113" s="34"/>
      <c r="B113" s="34"/>
      <c r="C113" s="49" t="s">
        <v>67</v>
      </c>
      <c r="D113" s="47">
        <v>0</v>
      </c>
      <c r="E113" s="47">
        <v>0</v>
      </c>
      <c r="F113" s="47">
        <v>0</v>
      </c>
      <c r="G113" s="47">
        <v>0</v>
      </c>
      <c r="H113" s="34"/>
      <c r="I113" s="34"/>
      <c r="J113" s="34"/>
      <c r="K113" s="34"/>
    </row>
    <row r="114" spans="1:11" ht="14.1" customHeight="1" x14ac:dyDescent="0.25">
      <c r="A114" s="34"/>
      <c r="B114" s="34"/>
      <c r="C114" s="49" t="s">
        <v>60</v>
      </c>
      <c r="D114" s="47">
        <v>0</v>
      </c>
      <c r="E114" s="47">
        <v>0</v>
      </c>
      <c r="F114" s="47">
        <v>0</v>
      </c>
      <c r="G114" s="47">
        <v>0</v>
      </c>
      <c r="H114" s="34"/>
      <c r="I114" s="34"/>
      <c r="J114" s="34"/>
      <c r="K114" s="34"/>
    </row>
    <row r="115" spans="1:11" ht="14.1" customHeight="1" x14ac:dyDescent="0.25">
      <c r="A115" s="34"/>
      <c r="B115" s="34"/>
      <c r="C115" s="49" t="s">
        <v>61</v>
      </c>
      <c r="D115" s="47">
        <v>0</v>
      </c>
      <c r="E115" s="47">
        <v>0</v>
      </c>
      <c r="F115" s="47">
        <v>0</v>
      </c>
      <c r="G115" s="47">
        <v>0</v>
      </c>
      <c r="H115" s="34"/>
      <c r="I115" s="34"/>
      <c r="J115" s="34"/>
      <c r="K115" s="34"/>
    </row>
    <row r="116" spans="1:11" ht="14.1" customHeight="1" x14ac:dyDescent="0.25">
      <c r="A116" s="34"/>
      <c r="B116" s="34"/>
      <c r="C116" s="49" t="s">
        <v>68</v>
      </c>
      <c r="D116" s="47">
        <v>0</v>
      </c>
      <c r="E116" s="47">
        <v>0</v>
      </c>
      <c r="F116" s="47">
        <v>0</v>
      </c>
      <c r="G116" s="47">
        <v>0</v>
      </c>
      <c r="H116" s="34"/>
      <c r="I116" s="34"/>
      <c r="J116" s="34"/>
      <c r="K116" s="34"/>
    </row>
    <row r="117" spans="1:11" ht="14.1" customHeight="1" x14ac:dyDescent="0.25">
      <c r="A117" s="34"/>
      <c r="B117" s="34"/>
      <c r="C117" s="49" t="s">
        <v>60</v>
      </c>
      <c r="D117" s="47">
        <v>0</v>
      </c>
      <c r="E117" s="47">
        <v>0</v>
      </c>
      <c r="F117" s="47">
        <v>0</v>
      </c>
      <c r="G117" s="47">
        <v>0</v>
      </c>
      <c r="H117" s="34"/>
      <c r="I117" s="34"/>
      <c r="J117" s="34"/>
      <c r="K117" s="34"/>
    </row>
    <row r="118" spans="1:11" ht="14.1" customHeight="1" x14ac:dyDescent="0.25">
      <c r="A118" s="34"/>
      <c r="B118" s="34"/>
      <c r="C118" s="49" t="s">
        <v>69</v>
      </c>
      <c r="D118" s="47">
        <v>0</v>
      </c>
      <c r="E118" s="47">
        <v>0</v>
      </c>
      <c r="F118" s="47">
        <v>0</v>
      </c>
      <c r="G118" s="47">
        <v>0</v>
      </c>
      <c r="H118" s="34"/>
      <c r="I118" s="34"/>
      <c r="J118" s="34"/>
      <c r="K118" s="34"/>
    </row>
    <row r="119" spans="1:11" ht="14.1" customHeight="1" x14ac:dyDescent="0.25">
      <c r="A119" s="34"/>
      <c r="B119" s="34"/>
      <c r="C119" s="49" t="s">
        <v>70</v>
      </c>
      <c r="D119" s="47">
        <v>0</v>
      </c>
      <c r="E119" s="47">
        <v>0</v>
      </c>
      <c r="F119" s="47">
        <v>0</v>
      </c>
      <c r="G119" s="47">
        <v>0</v>
      </c>
      <c r="H119" s="34"/>
      <c r="I119" s="34"/>
      <c r="J119" s="34"/>
      <c r="K119" s="34"/>
    </row>
    <row r="120" spans="1:11" ht="14.1" customHeight="1" x14ac:dyDescent="0.25">
      <c r="A120" s="34"/>
      <c r="B120" s="34"/>
      <c r="C120" s="49" t="s">
        <v>71</v>
      </c>
      <c r="D120" s="47">
        <v>0</v>
      </c>
      <c r="E120" s="47">
        <v>0</v>
      </c>
      <c r="F120" s="47">
        <v>0</v>
      </c>
      <c r="G120" s="47">
        <v>0</v>
      </c>
      <c r="H120" s="34"/>
      <c r="I120" s="34"/>
      <c r="J120" s="34"/>
      <c r="K120" s="34"/>
    </row>
    <row r="121" spans="1:11" ht="14.1" customHeight="1" x14ac:dyDescent="0.25">
      <c r="A121" s="34"/>
      <c r="B121" s="34"/>
      <c r="C121" s="49" t="s">
        <v>72</v>
      </c>
      <c r="D121" s="47">
        <v>0</v>
      </c>
      <c r="E121" s="47">
        <v>0</v>
      </c>
      <c r="F121" s="47">
        <v>0</v>
      </c>
      <c r="G121" s="47">
        <v>0</v>
      </c>
      <c r="H121" s="34"/>
      <c r="I121" s="34"/>
      <c r="J121" s="34"/>
      <c r="K121" s="34"/>
    </row>
    <row r="122" spans="1:11" ht="14.1" customHeight="1" x14ac:dyDescent="0.25">
      <c r="A122" s="34"/>
      <c r="B122" s="34"/>
      <c r="C122" s="49" t="s">
        <v>73</v>
      </c>
      <c r="D122" s="47">
        <v>0</v>
      </c>
      <c r="E122" s="47">
        <v>1000000</v>
      </c>
      <c r="F122" s="47">
        <v>1000000</v>
      </c>
      <c r="G122" s="47">
        <v>1000000</v>
      </c>
      <c r="H122" s="34"/>
      <c r="I122" s="34"/>
      <c r="J122" s="34"/>
      <c r="K122" s="34"/>
    </row>
    <row r="123" spans="1:11" ht="14.1" customHeight="1" x14ac:dyDescent="0.25">
      <c r="A123" s="34"/>
      <c r="B123" s="34"/>
      <c r="C123" s="49" t="s">
        <v>60</v>
      </c>
      <c r="D123" s="47">
        <v>0</v>
      </c>
      <c r="E123" s="47">
        <v>1000000</v>
      </c>
      <c r="F123" s="47">
        <v>1000000</v>
      </c>
      <c r="G123" s="47">
        <v>1000000</v>
      </c>
      <c r="H123" s="34"/>
      <c r="I123" s="34"/>
      <c r="J123" s="34"/>
      <c r="K123" s="34"/>
    </row>
    <row r="124" spans="1:11" ht="14.1" customHeight="1" x14ac:dyDescent="0.25">
      <c r="A124" s="34"/>
      <c r="B124" s="34"/>
      <c r="C124" s="49" t="s">
        <v>69</v>
      </c>
      <c r="D124" s="47">
        <v>0</v>
      </c>
      <c r="E124" s="47">
        <v>0</v>
      </c>
      <c r="F124" s="47">
        <v>0</v>
      </c>
      <c r="G124" s="47">
        <v>0</v>
      </c>
      <c r="H124" s="34"/>
      <c r="I124" s="34"/>
      <c r="J124" s="34"/>
      <c r="K124" s="34"/>
    </row>
    <row r="125" spans="1:11" ht="14.1" customHeight="1" x14ac:dyDescent="0.25">
      <c r="A125" s="34"/>
      <c r="B125" s="34"/>
      <c r="C125" s="49" t="s">
        <v>70</v>
      </c>
      <c r="D125" s="47">
        <v>0</v>
      </c>
      <c r="E125" s="47">
        <v>0</v>
      </c>
      <c r="F125" s="47">
        <v>0</v>
      </c>
      <c r="G125" s="47">
        <v>0</v>
      </c>
      <c r="H125" s="34"/>
      <c r="I125" s="34"/>
      <c r="J125" s="34"/>
      <c r="K125" s="34"/>
    </row>
    <row r="126" spans="1:11" ht="14.1" customHeight="1" x14ac:dyDescent="0.25">
      <c r="A126" s="34"/>
      <c r="B126" s="34"/>
      <c r="C126" s="49" t="s">
        <v>71</v>
      </c>
      <c r="D126" s="47">
        <v>0</v>
      </c>
      <c r="E126" s="47">
        <v>0</v>
      </c>
      <c r="F126" s="47">
        <v>0</v>
      </c>
      <c r="G126" s="47">
        <v>0</v>
      </c>
      <c r="H126" s="34"/>
      <c r="I126" s="34"/>
      <c r="J126" s="34"/>
      <c r="K126" s="34"/>
    </row>
    <row r="127" spans="1:11" ht="14.1" customHeight="1" x14ac:dyDescent="0.25">
      <c r="A127" s="34"/>
      <c r="B127" s="34"/>
      <c r="C127" s="49" t="s">
        <v>72</v>
      </c>
      <c r="D127" s="47">
        <v>0</v>
      </c>
      <c r="E127" s="47">
        <v>0</v>
      </c>
      <c r="F127" s="47">
        <v>0</v>
      </c>
      <c r="G127" s="47">
        <v>0</v>
      </c>
      <c r="H127" s="34"/>
      <c r="I127" s="34"/>
      <c r="J127" s="34"/>
      <c r="K127" s="34"/>
    </row>
    <row r="128" spans="1:11" ht="14.1" customHeight="1" x14ac:dyDescent="0.25">
      <c r="A128" s="34"/>
      <c r="B128" s="34"/>
      <c r="C128" s="49" t="s">
        <v>74</v>
      </c>
      <c r="D128" s="47">
        <v>0</v>
      </c>
      <c r="E128" s="47">
        <v>0</v>
      </c>
      <c r="F128" s="47">
        <v>0</v>
      </c>
      <c r="G128" s="47">
        <v>0</v>
      </c>
      <c r="H128" s="34"/>
      <c r="I128" s="34"/>
      <c r="J128" s="34"/>
      <c r="K128" s="34"/>
    </row>
    <row r="129" spans="1:11" ht="14.1" customHeight="1" x14ac:dyDescent="0.25">
      <c r="A129" s="34"/>
      <c r="B129" s="34"/>
      <c r="C129" s="49" t="s">
        <v>60</v>
      </c>
      <c r="D129" s="47">
        <v>0</v>
      </c>
      <c r="E129" s="47">
        <v>0</v>
      </c>
      <c r="F129" s="47">
        <v>0</v>
      </c>
      <c r="G129" s="47">
        <v>0</v>
      </c>
      <c r="H129" s="34"/>
      <c r="I129" s="34"/>
      <c r="J129" s="34"/>
      <c r="K129" s="34"/>
    </row>
    <row r="130" spans="1:11" ht="14.1" customHeight="1" x14ac:dyDescent="0.25">
      <c r="A130" s="34"/>
      <c r="B130" s="34"/>
      <c r="C130" s="49" t="s">
        <v>69</v>
      </c>
      <c r="D130" s="47">
        <v>0</v>
      </c>
      <c r="E130" s="47">
        <v>0</v>
      </c>
      <c r="F130" s="47">
        <v>0</v>
      </c>
      <c r="G130" s="47">
        <v>0</v>
      </c>
      <c r="H130" s="34"/>
      <c r="I130" s="34"/>
      <c r="J130" s="34"/>
      <c r="K130" s="34"/>
    </row>
    <row r="131" spans="1:11" ht="14.1" customHeight="1" x14ac:dyDescent="0.25">
      <c r="A131" s="34"/>
      <c r="B131" s="34"/>
      <c r="C131" s="49" t="s">
        <v>70</v>
      </c>
      <c r="D131" s="47">
        <v>0</v>
      </c>
      <c r="E131" s="47">
        <v>0</v>
      </c>
      <c r="F131" s="47">
        <v>0</v>
      </c>
      <c r="G131" s="47">
        <v>0</v>
      </c>
      <c r="H131" s="34"/>
      <c r="I131" s="34"/>
      <c r="J131" s="34"/>
      <c r="K131" s="34"/>
    </row>
    <row r="132" spans="1:11" ht="14.1" customHeight="1" x14ac:dyDescent="0.25">
      <c r="A132" s="34"/>
      <c r="B132" s="34"/>
      <c r="C132" s="49" t="s">
        <v>71</v>
      </c>
      <c r="D132" s="47">
        <v>0</v>
      </c>
      <c r="E132" s="47">
        <v>0</v>
      </c>
      <c r="F132" s="47">
        <v>0</v>
      </c>
      <c r="G132" s="47">
        <v>0</v>
      </c>
      <c r="H132" s="34"/>
      <c r="I132" s="34"/>
      <c r="J132" s="34"/>
      <c r="K132" s="34"/>
    </row>
    <row r="133" spans="1:11" ht="14.1" customHeight="1" x14ac:dyDescent="0.25">
      <c r="A133" s="34"/>
      <c r="B133" s="34"/>
      <c r="C133" s="49" t="s">
        <v>72</v>
      </c>
      <c r="D133" s="47">
        <v>0</v>
      </c>
      <c r="E133" s="47">
        <v>0</v>
      </c>
      <c r="F133" s="47">
        <v>0</v>
      </c>
      <c r="G133" s="47">
        <v>0</v>
      </c>
      <c r="H133" s="34"/>
      <c r="I133" s="34"/>
      <c r="J133" s="34"/>
      <c r="K133" s="34"/>
    </row>
    <row r="134" spans="1:11" ht="14.1" customHeight="1" x14ac:dyDescent="0.25">
      <c r="A134" s="34"/>
      <c r="B134" s="34"/>
      <c r="C134" s="49" t="s">
        <v>75</v>
      </c>
      <c r="D134" s="47">
        <v>0</v>
      </c>
      <c r="E134" s="47">
        <v>0</v>
      </c>
      <c r="F134" s="47">
        <v>0</v>
      </c>
      <c r="G134" s="47">
        <v>0</v>
      </c>
      <c r="H134" s="34"/>
      <c r="I134" s="34"/>
      <c r="J134" s="34"/>
      <c r="K134" s="34"/>
    </row>
    <row r="135" spans="1:11" ht="14.1" customHeight="1" x14ac:dyDescent="0.25">
      <c r="A135" s="34"/>
      <c r="B135" s="34"/>
      <c r="C135" s="49" t="s">
        <v>76</v>
      </c>
      <c r="D135" s="47">
        <v>0</v>
      </c>
      <c r="E135" s="47">
        <v>0</v>
      </c>
      <c r="F135" s="47">
        <v>0</v>
      </c>
      <c r="G135" s="47">
        <v>0</v>
      </c>
      <c r="H135" s="34"/>
      <c r="I135" s="34"/>
      <c r="J135" s="34"/>
      <c r="K135" s="34"/>
    </row>
    <row r="136" spans="1:11" ht="14.1" customHeight="1" x14ac:dyDescent="0.25">
      <c r="A136" s="34"/>
      <c r="B136" s="34"/>
      <c r="C136" s="48" t="s">
        <v>77</v>
      </c>
      <c r="D136" s="47">
        <v>0</v>
      </c>
      <c r="E136" s="47">
        <v>1000000</v>
      </c>
      <c r="F136" s="47">
        <v>1000000</v>
      </c>
      <c r="G136" s="47">
        <v>1000000</v>
      </c>
      <c r="H136" s="34"/>
      <c r="I136" s="34"/>
      <c r="J136" s="34"/>
      <c r="K136" s="34"/>
    </row>
    <row r="137" spans="1:11" ht="14.1" customHeight="1" x14ac:dyDescent="0.25">
      <c r="A137" s="34"/>
      <c r="B137" s="34"/>
      <c r="C137" s="55" t="s">
        <v>33</v>
      </c>
      <c r="D137" s="1325" t="s">
        <v>421</v>
      </c>
      <c r="E137" s="1326"/>
      <c r="F137" s="1326"/>
      <c r="G137" s="1326"/>
      <c r="H137" s="34"/>
      <c r="I137" s="34"/>
      <c r="J137" s="34"/>
      <c r="K137" s="34"/>
    </row>
    <row r="138" spans="1:11" ht="14.1" customHeight="1" x14ac:dyDescent="0.25">
      <c r="A138" s="34"/>
      <c r="B138" s="34"/>
      <c r="C138" s="32" t="s">
        <v>35</v>
      </c>
      <c r="D138" s="1327" t="s">
        <v>420</v>
      </c>
      <c r="E138" s="1328"/>
      <c r="F138" s="1328"/>
      <c r="G138" s="1328"/>
      <c r="H138" s="34"/>
      <c r="I138" s="34"/>
      <c r="J138" s="34"/>
      <c r="K138" s="34"/>
    </row>
    <row r="139" spans="1:11" ht="14.1" customHeight="1" x14ac:dyDescent="0.25">
      <c r="A139" s="34"/>
      <c r="B139" s="34"/>
      <c r="C139" s="32" t="s">
        <v>37</v>
      </c>
      <c r="D139" s="1327" t="s">
        <v>419</v>
      </c>
      <c r="E139" s="1328"/>
      <c r="F139" s="1328"/>
      <c r="G139" s="1328"/>
      <c r="H139" s="34"/>
      <c r="I139" s="34"/>
      <c r="J139" s="34"/>
      <c r="K139" s="34"/>
    </row>
    <row r="140" spans="1:11" ht="15" customHeight="1" x14ac:dyDescent="0.25">
      <c r="A140" s="34"/>
      <c r="B140" s="34"/>
      <c r="C140" s="53"/>
      <c r="D140" s="52">
        <v>2025</v>
      </c>
      <c r="E140" s="52">
        <v>2026</v>
      </c>
      <c r="F140" s="52">
        <v>2027</v>
      </c>
      <c r="G140" s="52">
        <v>2028</v>
      </c>
      <c r="H140" s="34"/>
      <c r="I140" s="34"/>
      <c r="J140" s="34"/>
      <c r="K140" s="34"/>
    </row>
    <row r="141" spans="1:11" ht="15" customHeight="1" x14ac:dyDescent="0.25">
      <c r="A141" s="34"/>
      <c r="B141" s="34"/>
      <c r="C141" s="51"/>
      <c r="D141" s="50" t="s">
        <v>17</v>
      </c>
      <c r="E141" s="50" t="s">
        <v>18</v>
      </c>
      <c r="F141" s="50" t="s">
        <v>18</v>
      </c>
      <c r="G141" s="50" t="s">
        <v>18</v>
      </c>
      <c r="H141" s="34"/>
      <c r="I141" s="34"/>
      <c r="J141" s="34"/>
      <c r="K141" s="34"/>
    </row>
    <row r="142" spans="1:11" ht="14.1" customHeight="1" x14ac:dyDescent="0.25">
      <c r="A142" s="34"/>
      <c r="B142" s="34"/>
      <c r="C142" s="41" t="s">
        <v>39</v>
      </c>
      <c r="D142" s="54" t="s">
        <v>40</v>
      </c>
      <c r="E142" s="54" t="s">
        <v>245</v>
      </c>
      <c r="F142" s="54" t="s">
        <v>245</v>
      </c>
      <c r="G142" s="54" t="s">
        <v>245</v>
      </c>
      <c r="H142" s="34"/>
      <c r="I142" s="34"/>
      <c r="J142" s="34"/>
      <c r="K142" s="34"/>
    </row>
    <row r="143" spans="1:11" ht="14.1" customHeight="1" x14ac:dyDescent="0.25">
      <c r="A143" s="34"/>
      <c r="B143" s="34"/>
      <c r="C143" s="41" t="s">
        <v>41</v>
      </c>
      <c r="D143" s="54" t="s">
        <v>418</v>
      </c>
      <c r="E143" s="54" t="s">
        <v>145</v>
      </c>
      <c r="F143" s="54" t="s">
        <v>145</v>
      </c>
      <c r="G143" s="54" t="s">
        <v>145</v>
      </c>
      <c r="H143" s="34"/>
      <c r="I143" s="34"/>
      <c r="J143" s="34"/>
      <c r="K143" s="34"/>
    </row>
    <row r="144" spans="1:11" ht="14.1" customHeight="1" x14ac:dyDescent="0.25">
      <c r="A144" s="34"/>
      <c r="B144" s="34"/>
      <c r="C144" s="41" t="s">
        <v>45</v>
      </c>
      <c r="D144" s="54" t="s">
        <v>46</v>
      </c>
      <c r="E144" s="54" t="s">
        <v>136</v>
      </c>
      <c r="F144" s="54" t="s">
        <v>136</v>
      </c>
      <c r="G144" s="54" t="s">
        <v>136</v>
      </c>
      <c r="H144" s="34"/>
      <c r="I144" s="34"/>
      <c r="J144" s="34"/>
      <c r="K144" s="34"/>
    </row>
    <row r="145" spans="1:11" ht="14.1" customHeight="1" x14ac:dyDescent="0.25">
      <c r="A145" s="34"/>
      <c r="B145" s="34"/>
      <c r="C145" s="41" t="s">
        <v>50</v>
      </c>
      <c r="D145" s="54" t="s">
        <v>40</v>
      </c>
      <c r="E145" s="54" t="s">
        <v>40</v>
      </c>
      <c r="F145" s="54" t="s">
        <v>46</v>
      </c>
      <c r="G145" s="54" t="s">
        <v>46</v>
      </c>
      <c r="H145" s="34"/>
      <c r="I145" s="34"/>
      <c r="J145" s="34"/>
      <c r="K145" s="34"/>
    </row>
    <row r="146" spans="1:11" ht="14.1" customHeight="1" x14ac:dyDescent="0.25">
      <c r="A146" s="34"/>
      <c r="B146" s="34"/>
      <c r="C146" s="41" t="s">
        <v>52</v>
      </c>
      <c r="D146" s="54" t="s">
        <v>40</v>
      </c>
      <c r="E146" s="54" t="s">
        <v>417</v>
      </c>
      <c r="F146" s="54" t="s">
        <v>46</v>
      </c>
      <c r="G146" s="54" t="s">
        <v>46</v>
      </c>
      <c r="H146" s="34"/>
      <c r="I146" s="34"/>
      <c r="J146" s="34"/>
      <c r="K146" s="34"/>
    </row>
    <row r="147" spans="1:11" ht="14.1" customHeight="1" x14ac:dyDescent="0.25">
      <c r="A147" s="34"/>
      <c r="B147" s="34"/>
      <c r="C147" s="41" t="s">
        <v>55</v>
      </c>
      <c r="D147" s="54" t="s">
        <v>40</v>
      </c>
      <c r="E147" s="54" t="s">
        <v>40</v>
      </c>
      <c r="F147" s="54" t="s">
        <v>46</v>
      </c>
      <c r="G147" s="54" t="s">
        <v>46</v>
      </c>
      <c r="H147" s="34"/>
      <c r="I147" s="34"/>
      <c r="J147" s="34"/>
      <c r="K147" s="34"/>
    </row>
    <row r="148" spans="1:11" ht="14.1" customHeight="1" x14ac:dyDescent="0.25">
      <c r="A148" s="34"/>
      <c r="B148" s="34"/>
      <c r="C148" s="1329" t="s">
        <v>58</v>
      </c>
      <c r="D148" s="1330"/>
      <c r="E148" s="1330"/>
      <c r="F148" s="1330"/>
      <c r="G148" s="1330"/>
      <c r="H148" s="34"/>
      <c r="I148" s="34"/>
      <c r="J148" s="34"/>
      <c r="K148" s="34"/>
    </row>
    <row r="149" spans="1:11" ht="14.1" customHeight="1" x14ac:dyDescent="0.25">
      <c r="A149" s="34"/>
      <c r="B149" s="34"/>
      <c r="C149" s="53"/>
      <c r="D149" s="52">
        <v>2025</v>
      </c>
      <c r="E149" s="52">
        <v>2026</v>
      </c>
      <c r="F149" s="52">
        <v>2027</v>
      </c>
      <c r="G149" s="52">
        <v>2028</v>
      </c>
      <c r="H149" s="34"/>
      <c r="I149" s="34"/>
      <c r="J149" s="34"/>
      <c r="K149" s="34"/>
    </row>
    <row r="150" spans="1:11" ht="14.1" customHeight="1" x14ac:dyDescent="0.25">
      <c r="A150" s="34"/>
      <c r="B150" s="34"/>
      <c r="C150" s="51"/>
      <c r="D150" s="50" t="s">
        <v>17</v>
      </c>
      <c r="E150" s="50" t="s">
        <v>18</v>
      </c>
      <c r="F150" s="50" t="s">
        <v>18</v>
      </c>
      <c r="G150" s="50" t="s">
        <v>18</v>
      </c>
      <c r="H150" s="34"/>
      <c r="I150" s="34"/>
      <c r="J150" s="34"/>
      <c r="K150" s="34"/>
    </row>
    <row r="151" spans="1:11" ht="14.1" customHeight="1" x14ac:dyDescent="0.25">
      <c r="A151" s="34"/>
      <c r="B151" s="34"/>
      <c r="C151" s="49" t="s">
        <v>59</v>
      </c>
      <c r="D151" s="47">
        <v>0</v>
      </c>
      <c r="E151" s="47">
        <v>0</v>
      </c>
      <c r="F151" s="47">
        <v>0</v>
      </c>
      <c r="G151" s="47">
        <v>0</v>
      </c>
      <c r="H151" s="34"/>
      <c r="I151" s="34"/>
      <c r="J151" s="34"/>
      <c r="K151" s="34"/>
    </row>
    <row r="152" spans="1:11" ht="14.1" customHeight="1" x14ac:dyDescent="0.25">
      <c r="A152" s="34"/>
      <c r="B152" s="34"/>
      <c r="C152" s="49" t="s">
        <v>60</v>
      </c>
      <c r="D152" s="47">
        <v>0</v>
      </c>
      <c r="E152" s="47">
        <v>0</v>
      </c>
      <c r="F152" s="47">
        <v>0</v>
      </c>
      <c r="G152" s="47">
        <v>0</v>
      </c>
      <c r="H152" s="34"/>
      <c r="I152" s="34"/>
      <c r="J152" s="34"/>
      <c r="K152" s="34"/>
    </row>
    <row r="153" spans="1:11" ht="14.1" customHeight="1" x14ac:dyDescent="0.25">
      <c r="A153" s="34"/>
      <c r="B153" s="34"/>
      <c r="C153" s="49" t="s">
        <v>61</v>
      </c>
      <c r="D153" s="47">
        <v>0</v>
      </c>
      <c r="E153" s="47">
        <v>0</v>
      </c>
      <c r="F153" s="47">
        <v>0</v>
      </c>
      <c r="G153" s="47">
        <v>0</v>
      </c>
      <c r="H153" s="34"/>
      <c r="I153" s="34"/>
      <c r="J153" s="34"/>
      <c r="K153" s="34"/>
    </row>
    <row r="154" spans="1:11" ht="14.1" customHeight="1" x14ac:dyDescent="0.25">
      <c r="A154" s="34"/>
      <c r="B154" s="34"/>
      <c r="C154" s="49" t="s">
        <v>62</v>
      </c>
      <c r="D154" s="47">
        <v>0</v>
      </c>
      <c r="E154" s="47">
        <v>0</v>
      </c>
      <c r="F154" s="47">
        <v>0</v>
      </c>
      <c r="G154" s="47">
        <v>0</v>
      </c>
      <c r="H154" s="34"/>
      <c r="I154" s="34"/>
      <c r="J154" s="34"/>
      <c r="K154" s="34"/>
    </row>
    <row r="155" spans="1:11" ht="14.1" customHeight="1" x14ac:dyDescent="0.25">
      <c r="A155" s="34"/>
      <c r="B155" s="34"/>
      <c r="C155" s="49" t="s">
        <v>60</v>
      </c>
      <c r="D155" s="47">
        <v>0</v>
      </c>
      <c r="E155" s="47">
        <v>0</v>
      </c>
      <c r="F155" s="47">
        <v>0</v>
      </c>
      <c r="G155" s="47">
        <v>0</v>
      </c>
      <c r="H155" s="34"/>
      <c r="I155" s="34"/>
      <c r="J155" s="34"/>
      <c r="K155" s="34"/>
    </row>
    <row r="156" spans="1:11" ht="14.1" customHeight="1" x14ac:dyDescent="0.25">
      <c r="A156" s="34"/>
      <c r="B156" s="34"/>
      <c r="C156" s="49" t="s">
        <v>61</v>
      </c>
      <c r="D156" s="47">
        <v>0</v>
      </c>
      <c r="E156" s="47">
        <v>0</v>
      </c>
      <c r="F156" s="47">
        <v>0</v>
      </c>
      <c r="G156" s="47">
        <v>0</v>
      </c>
      <c r="H156" s="34"/>
      <c r="I156" s="34"/>
      <c r="J156" s="34"/>
      <c r="K156" s="34"/>
    </row>
    <row r="157" spans="1:11" ht="14.1" customHeight="1" x14ac:dyDescent="0.25">
      <c r="A157" s="34"/>
      <c r="B157" s="34"/>
      <c r="C157" s="49" t="s">
        <v>63</v>
      </c>
      <c r="D157" s="47">
        <v>0</v>
      </c>
      <c r="E157" s="47">
        <v>0</v>
      </c>
      <c r="F157" s="47">
        <v>0</v>
      </c>
      <c r="G157" s="47">
        <v>0</v>
      </c>
      <c r="H157" s="34"/>
      <c r="I157" s="34"/>
      <c r="J157" s="34"/>
      <c r="K157" s="34"/>
    </row>
    <row r="158" spans="1:11" ht="14.1" customHeight="1" x14ac:dyDescent="0.25">
      <c r="A158" s="34"/>
      <c r="B158" s="34"/>
      <c r="C158" s="49" t="s">
        <v>60</v>
      </c>
      <c r="D158" s="47">
        <v>0</v>
      </c>
      <c r="E158" s="47">
        <v>0</v>
      </c>
      <c r="F158" s="47">
        <v>0</v>
      </c>
      <c r="G158" s="47">
        <v>0</v>
      </c>
      <c r="H158" s="34"/>
      <c r="I158" s="34"/>
      <c r="J158" s="34"/>
      <c r="K158" s="34"/>
    </row>
    <row r="159" spans="1:11" ht="14.1" customHeight="1" x14ac:dyDescent="0.25">
      <c r="A159" s="34"/>
      <c r="B159" s="34"/>
      <c r="C159" s="49" t="s">
        <v>61</v>
      </c>
      <c r="D159" s="47">
        <v>0</v>
      </c>
      <c r="E159" s="47">
        <v>0</v>
      </c>
      <c r="F159" s="47">
        <v>0</v>
      </c>
      <c r="G159" s="47">
        <v>0</v>
      </c>
      <c r="H159" s="34"/>
      <c r="I159" s="34"/>
      <c r="J159" s="34"/>
      <c r="K159" s="34"/>
    </row>
    <row r="160" spans="1:11" ht="14.1" customHeight="1" x14ac:dyDescent="0.25">
      <c r="A160" s="34"/>
      <c r="B160" s="34"/>
      <c r="C160" s="49" t="s">
        <v>64</v>
      </c>
      <c r="D160" s="47">
        <v>0</v>
      </c>
      <c r="E160" s="47">
        <v>0</v>
      </c>
      <c r="F160" s="47">
        <v>0</v>
      </c>
      <c r="G160" s="47">
        <v>0</v>
      </c>
      <c r="H160" s="34"/>
      <c r="I160" s="34"/>
      <c r="J160" s="34"/>
      <c r="K160" s="34"/>
    </row>
    <row r="161" spans="1:11" ht="14.1" customHeight="1" x14ac:dyDescent="0.25">
      <c r="A161" s="34"/>
      <c r="B161" s="34"/>
      <c r="C161" s="49" t="s">
        <v>60</v>
      </c>
      <c r="D161" s="47">
        <v>0</v>
      </c>
      <c r="E161" s="47">
        <v>0</v>
      </c>
      <c r="F161" s="47">
        <v>0</v>
      </c>
      <c r="G161" s="47">
        <v>0</v>
      </c>
      <c r="H161" s="34"/>
      <c r="I161" s="34"/>
      <c r="J161" s="34"/>
      <c r="K161" s="34"/>
    </row>
    <row r="162" spans="1:11" ht="14.1" customHeight="1" x14ac:dyDescent="0.25">
      <c r="A162" s="34"/>
      <c r="B162" s="34"/>
      <c r="C162" s="49" t="s">
        <v>61</v>
      </c>
      <c r="D162" s="47">
        <v>0</v>
      </c>
      <c r="E162" s="47">
        <v>0</v>
      </c>
      <c r="F162" s="47">
        <v>0</v>
      </c>
      <c r="G162" s="47">
        <v>0</v>
      </c>
      <c r="H162" s="34"/>
      <c r="I162" s="34"/>
      <c r="J162" s="34"/>
      <c r="K162" s="34"/>
    </row>
    <row r="163" spans="1:11" ht="14.1" customHeight="1" x14ac:dyDescent="0.25">
      <c r="A163" s="34"/>
      <c r="B163" s="34"/>
      <c r="C163" s="49" t="s">
        <v>65</v>
      </c>
      <c r="D163" s="47">
        <v>0</v>
      </c>
      <c r="E163" s="47">
        <v>0</v>
      </c>
      <c r="F163" s="47">
        <v>0</v>
      </c>
      <c r="G163" s="47">
        <v>0</v>
      </c>
      <c r="H163" s="34"/>
      <c r="I163" s="34"/>
      <c r="J163" s="34"/>
      <c r="K163" s="34"/>
    </row>
    <row r="164" spans="1:11" ht="14.1" customHeight="1" x14ac:dyDescent="0.25">
      <c r="A164" s="34"/>
      <c r="B164" s="34"/>
      <c r="C164" s="49" t="s">
        <v>60</v>
      </c>
      <c r="D164" s="47">
        <v>0</v>
      </c>
      <c r="E164" s="47">
        <v>0</v>
      </c>
      <c r="F164" s="47">
        <v>0</v>
      </c>
      <c r="G164" s="47">
        <v>0</v>
      </c>
      <c r="H164" s="34"/>
      <c r="I164" s="34"/>
      <c r="J164" s="34"/>
      <c r="K164" s="34"/>
    </row>
    <row r="165" spans="1:11" ht="14.1" customHeight="1" x14ac:dyDescent="0.25">
      <c r="A165" s="34"/>
      <c r="B165" s="34"/>
      <c r="C165" s="49" t="s">
        <v>61</v>
      </c>
      <c r="D165" s="47">
        <v>0</v>
      </c>
      <c r="E165" s="47">
        <v>0</v>
      </c>
      <c r="F165" s="47">
        <v>0</v>
      </c>
      <c r="G165" s="47">
        <v>0</v>
      </c>
      <c r="H165" s="34"/>
      <c r="I165" s="34"/>
      <c r="J165" s="34"/>
      <c r="K165" s="34"/>
    </row>
    <row r="166" spans="1:11" ht="14.1" customHeight="1" x14ac:dyDescent="0.25">
      <c r="A166" s="34"/>
      <c r="B166" s="34"/>
      <c r="C166" s="49" t="s">
        <v>66</v>
      </c>
      <c r="D166" s="47">
        <v>0</v>
      </c>
      <c r="E166" s="47">
        <v>0</v>
      </c>
      <c r="F166" s="47">
        <v>0</v>
      </c>
      <c r="G166" s="47">
        <v>0</v>
      </c>
      <c r="H166" s="34"/>
      <c r="I166" s="34"/>
      <c r="J166" s="34"/>
      <c r="K166" s="34"/>
    </row>
    <row r="167" spans="1:11" ht="14.1" customHeight="1" x14ac:dyDescent="0.25">
      <c r="A167" s="34"/>
      <c r="B167" s="34"/>
      <c r="C167" s="49" t="s">
        <v>60</v>
      </c>
      <c r="D167" s="47">
        <v>0</v>
      </c>
      <c r="E167" s="47">
        <v>0</v>
      </c>
      <c r="F167" s="47">
        <v>0</v>
      </c>
      <c r="G167" s="47">
        <v>0</v>
      </c>
      <c r="H167" s="34"/>
      <c r="I167" s="34"/>
      <c r="J167" s="34"/>
      <c r="K167" s="34"/>
    </row>
    <row r="168" spans="1:11" ht="14.1" customHeight="1" x14ac:dyDescent="0.25">
      <c r="A168" s="34"/>
      <c r="B168" s="34"/>
      <c r="C168" s="49" t="s">
        <v>61</v>
      </c>
      <c r="D168" s="47">
        <v>0</v>
      </c>
      <c r="E168" s="47">
        <v>0</v>
      </c>
      <c r="F168" s="47">
        <v>0</v>
      </c>
      <c r="G168" s="47">
        <v>0</v>
      </c>
      <c r="H168" s="34"/>
      <c r="I168" s="34"/>
      <c r="J168" s="34"/>
      <c r="K168" s="34"/>
    </row>
    <row r="169" spans="1:11" ht="14.1" customHeight="1" x14ac:dyDescent="0.25">
      <c r="A169" s="34"/>
      <c r="B169" s="34"/>
      <c r="C169" s="49" t="s">
        <v>67</v>
      </c>
      <c r="D169" s="47">
        <v>0</v>
      </c>
      <c r="E169" s="47">
        <v>0</v>
      </c>
      <c r="F169" s="47">
        <v>0</v>
      </c>
      <c r="G169" s="47">
        <v>0</v>
      </c>
      <c r="H169" s="34"/>
      <c r="I169" s="34"/>
      <c r="J169" s="34"/>
      <c r="K169" s="34"/>
    </row>
    <row r="170" spans="1:11" ht="14.1" customHeight="1" x14ac:dyDescent="0.25">
      <c r="A170" s="34"/>
      <c r="B170" s="34"/>
      <c r="C170" s="49" t="s">
        <v>60</v>
      </c>
      <c r="D170" s="47">
        <v>0</v>
      </c>
      <c r="E170" s="47">
        <v>0</v>
      </c>
      <c r="F170" s="47">
        <v>0</v>
      </c>
      <c r="G170" s="47">
        <v>0</v>
      </c>
      <c r="H170" s="34"/>
      <c r="I170" s="34"/>
      <c r="J170" s="34"/>
      <c r="K170" s="34"/>
    </row>
    <row r="171" spans="1:11" ht="14.1" customHeight="1" x14ac:dyDescent="0.25">
      <c r="A171" s="34"/>
      <c r="B171" s="34"/>
      <c r="C171" s="49" t="s">
        <v>61</v>
      </c>
      <c r="D171" s="47">
        <v>0</v>
      </c>
      <c r="E171" s="47">
        <v>0</v>
      </c>
      <c r="F171" s="47">
        <v>0</v>
      </c>
      <c r="G171" s="47">
        <v>0</v>
      </c>
      <c r="H171" s="34"/>
      <c r="I171" s="34"/>
      <c r="J171" s="34"/>
      <c r="K171" s="34"/>
    </row>
    <row r="172" spans="1:11" ht="14.1" customHeight="1" x14ac:dyDescent="0.25">
      <c r="A172" s="34"/>
      <c r="B172" s="34"/>
      <c r="C172" s="49" t="s">
        <v>68</v>
      </c>
      <c r="D172" s="47">
        <v>0</v>
      </c>
      <c r="E172" s="47">
        <v>0</v>
      </c>
      <c r="F172" s="47">
        <v>0</v>
      </c>
      <c r="G172" s="47">
        <v>0</v>
      </c>
      <c r="H172" s="34"/>
      <c r="I172" s="34"/>
      <c r="J172" s="34"/>
      <c r="K172" s="34"/>
    </row>
    <row r="173" spans="1:11" ht="14.1" customHeight="1" x14ac:dyDescent="0.25">
      <c r="A173" s="34"/>
      <c r="B173" s="34"/>
      <c r="C173" s="49" t="s">
        <v>60</v>
      </c>
      <c r="D173" s="47">
        <v>0</v>
      </c>
      <c r="E173" s="47">
        <v>0</v>
      </c>
      <c r="F173" s="47">
        <v>0</v>
      </c>
      <c r="G173" s="47">
        <v>0</v>
      </c>
      <c r="H173" s="34"/>
      <c r="I173" s="34"/>
      <c r="J173" s="34"/>
      <c r="K173" s="34"/>
    </row>
    <row r="174" spans="1:11" ht="14.1" customHeight="1" x14ac:dyDescent="0.25">
      <c r="A174" s="34"/>
      <c r="B174" s="34"/>
      <c r="C174" s="49" t="s">
        <v>69</v>
      </c>
      <c r="D174" s="47">
        <v>0</v>
      </c>
      <c r="E174" s="47">
        <v>0</v>
      </c>
      <c r="F174" s="47">
        <v>0</v>
      </c>
      <c r="G174" s="47">
        <v>0</v>
      </c>
      <c r="H174" s="34"/>
      <c r="I174" s="34"/>
      <c r="J174" s="34"/>
      <c r="K174" s="34"/>
    </row>
    <row r="175" spans="1:11" ht="14.1" customHeight="1" x14ac:dyDescent="0.25">
      <c r="A175" s="34"/>
      <c r="B175" s="34"/>
      <c r="C175" s="49" t="s">
        <v>70</v>
      </c>
      <c r="D175" s="47">
        <v>0</v>
      </c>
      <c r="E175" s="47">
        <v>0</v>
      </c>
      <c r="F175" s="47">
        <v>0</v>
      </c>
      <c r="G175" s="47">
        <v>0</v>
      </c>
      <c r="H175" s="34"/>
      <c r="I175" s="34"/>
      <c r="J175" s="34"/>
      <c r="K175" s="34"/>
    </row>
    <row r="176" spans="1:11" ht="14.1" customHeight="1" x14ac:dyDescent="0.25">
      <c r="A176" s="34"/>
      <c r="B176" s="34"/>
      <c r="C176" s="49" t="s">
        <v>71</v>
      </c>
      <c r="D176" s="47">
        <v>0</v>
      </c>
      <c r="E176" s="47">
        <v>0</v>
      </c>
      <c r="F176" s="47">
        <v>0</v>
      </c>
      <c r="G176" s="47">
        <v>0</v>
      </c>
      <c r="H176" s="34"/>
      <c r="I176" s="34"/>
      <c r="J176" s="34"/>
      <c r="K176" s="34"/>
    </row>
    <row r="177" spans="1:11" ht="14.1" customHeight="1" x14ac:dyDescent="0.25">
      <c r="A177" s="34"/>
      <c r="B177" s="34"/>
      <c r="C177" s="49" t="s">
        <v>72</v>
      </c>
      <c r="D177" s="47">
        <v>0</v>
      </c>
      <c r="E177" s="47">
        <v>0</v>
      </c>
      <c r="F177" s="47">
        <v>0</v>
      </c>
      <c r="G177" s="47">
        <v>0</v>
      </c>
      <c r="H177" s="34"/>
      <c r="I177" s="34"/>
      <c r="J177" s="34"/>
      <c r="K177" s="34"/>
    </row>
    <row r="178" spans="1:11" ht="14.1" customHeight="1" x14ac:dyDescent="0.25">
      <c r="A178" s="34"/>
      <c r="B178" s="34"/>
      <c r="C178" s="49" t="s">
        <v>73</v>
      </c>
      <c r="D178" s="47">
        <v>0</v>
      </c>
      <c r="E178" s="47">
        <v>2500000</v>
      </c>
      <c r="F178" s="47">
        <v>2500000</v>
      </c>
      <c r="G178" s="47">
        <v>2500000</v>
      </c>
      <c r="H178" s="34"/>
      <c r="I178" s="34"/>
      <c r="J178" s="34"/>
      <c r="K178" s="34"/>
    </row>
    <row r="179" spans="1:11" ht="14.1" customHeight="1" x14ac:dyDescent="0.25">
      <c r="A179" s="34"/>
      <c r="B179" s="34"/>
      <c r="C179" s="49" t="s">
        <v>60</v>
      </c>
      <c r="D179" s="47">
        <v>0</v>
      </c>
      <c r="E179" s="47">
        <v>2500000</v>
      </c>
      <c r="F179" s="47">
        <v>2500000</v>
      </c>
      <c r="G179" s="47">
        <v>2500000</v>
      </c>
      <c r="H179" s="34"/>
      <c r="I179" s="34"/>
      <c r="J179" s="34"/>
      <c r="K179" s="34"/>
    </row>
    <row r="180" spans="1:11" ht="14.1" customHeight="1" x14ac:dyDescent="0.25">
      <c r="A180" s="34"/>
      <c r="B180" s="34"/>
      <c r="C180" s="49" t="s">
        <v>69</v>
      </c>
      <c r="D180" s="47">
        <v>0</v>
      </c>
      <c r="E180" s="47">
        <v>0</v>
      </c>
      <c r="F180" s="47">
        <v>0</v>
      </c>
      <c r="G180" s="47">
        <v>0</v>
      </c>
      <c r="H180" s="34"/>
      <c r="I180" s="34"/>
      <c r="J180" s="34"/>
      <c r="K180" s="34"/>
    </row>
    <row r="181" spans="1:11" ht="14.1" customHeight="1" x14ac:dyDescent="0.25">
      <c r="A181" s="34"/>
      <c r="B181" s="34"/>
      <c r="C181" s="49" t="s">
        <v>70</v>
      </c>
      <c r="D181" s="47">
        <v>0</v>
      </c>
      <c r="E181" s="47">
        <v>0</v>
      </c>
      <c r="F181" s="47">
        <v>0</v>
      </c>
      <c r="G181" s="47">
        <v>0</v>
      </c>
      <c r="H181" s="34"/>
      <c r="I181" s="34"/>
      <c r="J181" s="34"/>
      <c r="K181" s="34"/>
    </row>
    <row r="182" spans="1:11" ht="14.1" customHeight="1" x14ac:dyDescent="0.25">
      <c r="A182" s="34"/>
      <c r="B182" s="34"/>
      <c r="C182" s="49" t="s">
        <v>71</v>
      </c>
      <c r="D182" s="47">
        <v>0</v>
      </c>
      <c r="E182" s="47">
        <v>0</v>
      </c>
      <c r="F182" s="47">
        <v>0</v>
      </c>
      <c r="G182" s="47">
        <v>0</v>
      </c>
      <c r="H182" s="34"/>
      <c r="I182" s="34"/>
      <c r="J182" s="34"/>
      <c r="K182" s="34"/>
    </row>
    <row r="183" spans="1:11" ht="14.1" customHeight="1" x14ac:dyDescent="0.25">
      <c r="A183" s="34"/>
      <c r="B183" s="34"/>
      <c r="C183" s="49" t="s">
        <v>72</v>
      </c>
      <c r="D183" s="47">
        <v>0</v>
      </c>
      <c r="E183" s="47">
        <v>0</v>
      </c>
      <c r="F183" s="47">
        <v>0</v>
      </c>
      <c r="G183" s="47">
        <v>0</v>
      </c>
      <c r="H183" s="34"/>
      <c r="I183" s="34"/>
      <c r="J183" s="34"/>
      <c r="K183" s="34"/>
    </row>
    <row r="184" spans="1:11" ht="14.1" customHeight="1" x14ac:dyDescent="0.25">
      <c r="A184" s="34"/>
      <c r="B184" s="34"/>
      <c r="C184" s="49" t="s">
        <v>74</v>
      </c>
      <c r="D184" s="47">
        <v>0</v>
      </c>
      <c r="E184" s="47">
        <v>0</v>
      </c>
      <c r="F184" s="47">
        <v>0</v>
      </c>
      <c r="G184" s="47">
        <v>0</v>
      </c>
      <c r="H184" s="34"/>
      <c r="I184" s="34"/>
      <c r="J184" s="34"/>
      <c r="K184" s="34"/>
    </row>
    <row r="185" spans="1:11" ht="14.1" customHeight="1" x14ac:dyDescent="0.25">
      <c r="A185" s="34"/>
      <c r="B185" s="34"/>
      <c r="C185" s="49" t="s">
        <v>60</v>
      </c>
      <c r="D185" s="47">
        <v>0</v>
      </c>
      <c r="E185" s="47">
        <v>0</v>
      </c>
      <c r="F185" s="47">
        <v>0</v>
      </c>
      <c r="G185" s="47">
        <v>0</v>
      </c>
      <c r="H185" s="34"/>
      <c r="I185" s="34"/>
      <c r="J185" s="34"/>
      <c r="K185" s="34"/>
    </row>
    <row r="186" spans="1:11" ht="14.1" customHeight="1" x14ac:dyDescent="0.25">
      <c r="A186" s="34"/>
      <c r="B186" s="34"/>
      <c r="C186" s="49" t="s">
        <v>69</v>
      </c>
      <c r="D186" s="47">
        <v>0</v>
      </c>
      <c r="E186" s="47">
        <v>0</v>
      </c>
      <c r="F186" s="47">
        <v>0</v>
      </c>
      <c r="G186" s="47">
        <v>0</v>
      </c>
      <c r="H186" s="34"/>
      <c r="I186" s="34"/>
      <c r="J186" s="34"/>
      <c r="K186" s="34"/>
    </row>
    <row r="187" spans="1:11" ht="14.1" customHeight="1" x14ac:dyDescent="0.25">
      <c r="A187" s="34"/>
      <c r="B187" s="34"/>
      <c r="C187" s="49" t="s">
        <v>70</v>
      </c>
      <c r="D187" s="47">
        <v>0</v>
      </c>
      <c r="E187" s="47">
        <v>0</v>
      </c>
      <c r="F187" s="47">
        <v>0</v>
      </c>
      <c r="G187" s="47">
        <v>0</v>
      </c>
      <c r="H187" s="34"/>
      <c r="I187" s="34"/>
      <c r="J187" s="34"/>
      <c r="K187" s="34"/>
    </row>
    <row r="188" spans="1:11" ht="14.1" customHeight="1" x14ac:dyDescent="0.25">
      <c r="A188" s="34"/>
      <c r="B188" s="34"/>
      <c r="C188" s="49" t="s">
        <v>71</v>
      </c>
      <c r="D188" s="47">
        <v>0</v>
      </c>
      <c r="E188" s="47">
        <v>0</v>
      </c>
      <c r="F188" s="47">
        <v>0</v>
      </c>
      <c r="G188" s="47">
        <v>0</v>
      </c>
      <c r="H188" s="34"/>
      <c r="I188" s="34"/>
      <c r="J188" s="34"/>
      <c r="K188" s="34"/>
    </row>
    <row r="189" spans="1:11" ht="14.1" customHeight="1" x14ac:dyDescent="0.25">
      <c r="A189" s="34"/>
      <c r="B189" s="34"/>
      <c r="C189" s="49" t="s">
        <v>72</v>
      </c>
      <c r="D189" s="47">
        <v>0</v>
      </c>
      <c r="E189" s="47">
        <v>0</v>
      </c>
      <c r="F189" s="47">
        <v>0</v>
      </c>
      <c r="G189" s="47">
        <v>0</v>
      </c>
      <c r="H189" s="34"/>
      <c r="I189" s="34"/>
      <c r="J189" s="34"/>
      <c r="K189" s="34"/>
    </row>
    <row r="190" spans="1:11" ht="14.1" customHeight="1" x14ac:dyDescent="0.25">
      <c r="A190" s="34"/>
      <c r="B190" s="34"/>
      <c r="C190" s="49" t="s">
        <v>75</v>
      </c>
      <c r="D190" s="47">
        <v>0</v>
      </c>
      <c r="E190" s="47">
        <v>0</v>
      </c>
      <c r="F190" s="47">
        <v>0</v>
      </c>
      <c r="G190" s="47">
        <v>0</v>
      </c>
      <c r="H190" s="34"/>
      <c r="I190" s="34"/>
      <c r="J190" s="34"/>
      <c r="K190" s="34"/>
    </row>
    <row r="191" spans="1:11" ht="14.1" customHeight="1" x14ac:dyDescent="0.25">
      <c r="A191" s="34"/>
      <c r="B191" s="34"/>
      <c r="C191" s="49" t="s">
        <v>76</v>
      </c>
      <c r="D191" s="47">
        <v>0</v>
      </c>
      <c r="E191" s="47">
        <v>0</v>
      </c>
      <c r="F191" s="47">
        <v>0</v>
      </c>
      <c r="G191" s="47">
        <v>0</v>
      </c>
      <c r="H191" s="34"/>
      <c r="I191" s="34"/>
      <c r="J191" s="34"/>
      <c r="K191" s="34"/>
    </row>
    <row r="192" spans="1:11" ht="14.1" customHeight="1" x14ac:dyDescent="0.25">
      <c r="A192" s="34"/>
      <c r="B192" s="34"/>
      <c r="C192" s="48" t="s">
        <v>77</v>
      </c>
      <c r="D192" s="47">
        <v>0</v>
      </c>
      <c r="E192" s="47">
        <v>2500000</v>
      </c>
      <c r="F192" s="47">
        <v>2500000</v>
      </c>
      <c r="G192" s="47">
        <v>2500000</v>
      </c>
      <c r="H192" s="34"/>
      <c r="I192" s="34"/>
      <c r="J192" s="34"/>
      <c r="K192" s="34"/>
    </row>
    <row r="193" spans="1:11" ht="14.1" customHeight="1" x14ac:dyDescent="0.25">
      <c r="A193" s="34"/>
      <c r="B193" s="34"/>
      <c r="C193" s="56" t="s">
        <v>416</v>
      </c>
      <c r="D193" s="1309" t="s">
        <v>415</v>
      </c>
      <c r="E193" s="1310"/>
      <c r="F193" s="1310"/>
      <c r="G193" s="1310"/>
      <c r="H193" s="34"/>
      <c r="I193" s="34"/>
      <c r="J193" s="34"/>
      <c r="K193" s="34"/>
    </row>
    <row r="194" spans="1:11" ht="18" customHeight="1" x14ac:dyDescent="0.25">
      <c r="A194" s="34"/>
      <c r="B194" s="34"/>
      <c r="C194" s="55" t="s">
        <v>33</v>
      </c>
      <c r="D194" s="1325" t="s">
        <v>414</v>
      </c>
      <c r="E194" s="1326"/>
      <c r="F194" s="1326"/>
      <c r="G194" s="1326"/>
      <c r="H194" s="34"/>
      <c r="I194" s="34"/>
      <c r="J194" s="34"/>
      <c r="K194" s="34"/>
    </row>
    <row r="195" spans="1:11" ht="18" customHeight="1" x14ac:dyDescent="0.25">
      <c r="A195" s="34"/>
      <c r="B195" s="34"/>
      <c r="C195" s="32" t="s">
        <v>35</v>
      </c>
      <c r="D195" s="1327" t="s">
        <v>413</v>
      </c>
      <c r="E195" s="1328"/>
      <c r="F195" s="1328"/>
      <c r="G195" s="1328"/>
      <c r="H195" s="34"/>
      <c r="I195" s="34"/>
      <c r="J195" s="34"/>
      <c r="K195" s="34"/>
    </row>
    <row r="196" spans="1:11" ht="18" customHeight="1" x14ac:dyDescent="0.25">
      <c r="A196" s="34"/>
      <c r="B196" s="34"/>
      <c r="C196" s="32" t="s">
        <v>37</v>
      </c>
      <c r="D196" s="1327" t="s">
        <v>412</v>
      </c>
      <c r="E196" s="1328"/>
      <c r="F196" s="1328"/>
      <c r="G196" s="1328"/>
      <c r="H196" s="34"/>
      <c r="I196" s="34"/>
      <c r="J196" s="34"/>
      <c r="K196" s="34"/>
    </row>
    <row r="197" spans="1:11" ht="15" customHeight="1" x14ac:dyDescent="0.25">
      <c r="A197" s="34"/>
      <c r="B197" s="34"/>
      <c r="C197" s="53"/>
      <c r="D197" s="52">
        <v>2025</v>
      </c>
      <c r="E197" s="52">
        <v>2026</v>
      </c>
      <c r="F197" s="52">
        <v>2027</v>
      </c>
      <c r="G197" s="52">
        <v>2028</v>
      </c>
      <c r="H197" s="34"/>
      <c r="I197" s="34"/>
      <c r="J197" s="34"/>
      <c r="K197" s="34"/>
    </row>
    <row r="198" spans="1:11" ht="15" customHeight="1" x14ac:dyDescent="0.25">
      <c r="A198" s="34"/>
      <c r="B198" s="34"/>
      <c r="C198" s="51"/>
      <c r="D198" s="50" t="s">
        <v>17</v>
      </c>
      <c r="E198" s="50" t="s">
        <v>18</v>
      </c>
      <c r="F198" s="50" t="s">
        <v>18</v>
      </c>
      <c r="G198" s="50" t="s">
        <v>18</v>
      </c>
      <c r="H198" s="34"/>
      <c r="I198" s="34"/>
      <c r="J198" s="34"/>
      <c r="K198" s="34"/>
    </row>
    <row r="199" spans="1:11" ht="14.1" customHeight="1" x14ac:dyDescent="0.25">
      <c r="A199" s="34"/>
      <c r="B199" s="34"/>
      <c r="C199" s="41" t="s">
        <v>39</v>
      </c>
      <c r="D199" s="54" t="s">
        <v>40</v>
      </c>
      <c r="E199" s="54" t="s">
        <v>411</v>
      </c>
      <c r="F199" s="54" t="s">
        <v>411</v>
      </c>
      <c r="G199" s="54" t="s">
        <v>411</v>
      </c>
      <c r="H199" s="34"/>
      <c r="I199" s="34"/>
      <c r="J199" s="34"/>
      <c r="K199" s="34"/>
    </row>
    <row r="200" spans="1:11" ht="14.1" customHeight="1" x14ac:dyDescent="0.25">
      <c r="A200" s="34"/>
      <c r="B200" s="34"/>
      <c r="C200" s="41" t="s">
        <v>41</v>
      </c>
      <c r="D200" s="54" t="s">
        <v>40</v>
      </c>
      <c r="E200" s="54" t="s">
        <v>135</v>
      </c>
      <c r="F200" s="54" t="s">
        <v>135</v>
      </c>
      <c r="G200" s="54" t="s">
        <v>135</v>
      </c>
      <c r="H200" s="34"/>
      <c r="I200" s="34"/>
      <c r="J200" s="34"/>
      <c r="K200" s="34"/>
    </row>
    <row r="201" spans="1:11" ht="14.1" customHeight="1" x14ac:dyDescent="0.25">
      <c r="A201" s="34"/>
      <c r="B201" s="34"/>
      <c r="C201" s="41" t="s">
        <v>45</v>
      </c>
      <c r="D201" s="54" t="s">
        <v>46</v>
      </c>
      <c r="E201" s="54" t="s">
        <v>410</v>
      </c>
      <c r="F201" s="54" t="s">
        <v>410</v>
      </c>
      <c r="G201" s="54" t="s">
        <v>410</v>
      </c>
      <c r="H201" s="34"/>
      <c r="I201" s="34"/>
      <c r="J201" s="34"/>
      <c r="K201" s="34"/>
    </row>
    <row r="202" spans="1:11" ht="14.1" customHeight="1" x14ac:dyDescent="0.25">
      <c r="A202" s="34"/>
      <c r="B202" s="34"/>
      <c r="C202" s="41" t="s">
        <v>50</v>
      </c>
      <c r="D202" s="54" t="s">
        <v>40</v>
      </c>
      <c r="E202" s="54" t="s">
        <v>40</v>
      </c>
      <c r="F202" s="54" t="s">
        <v>46</v>
      </c>
      <c r="G202" s="54" t="s">
        <v>46</v>
      </c>
      <c r="H202" s="34"/>
      <c r="I202" s="34"/>
      <c r="J202" s="34"/>
      <c r="K202" s="34"/>
    </row>
    <row r="203" spans="1:11" ht="14.1" customHeight="1" x14ac:dyDescent="0.25">
      <c r="A203" s="34"/>
      <c r="B203" s="34"/>
      <c r="C203" s="41" t="s">
        <v>52</v>
      </c>
      <c r="D203" s="54" t="s">
        <v>40</v>
      </c>
      <c r="E203" s="54" t="s">
        <v>40</v>
      </c>
      <c r="F203" s="54" t="s">
        <v>46</v>
      </c>
      <c r="G203" s="54" t="s">
        <v>46</v>
      </c>
      <c r="H203" s="34"/>
      <c r="I203" s="34"/>
      <c r="J203" s="34"/>
      <c r="K203" s="34"/>
    </row>
    <row r="204" spans="1:11" ht="14.1" customHeight="1" x14ac:dyDescent="0.25">
      <c r="A204" s="34"/>
      <c r="B204" s="34"/>
      <c r="C204" s="41" t="s">
        <v>55</v>
      </c>
      <c r="D204" s="54" t="s">
        <v>40</v>
      </c>
      <c r="E204" s="54" t="s">
        <v>40</v>
      </c>
      <c r="F204" s="54" t="s">
        <v>46</v>
      </c>
      <c r="G204" s="54" t="s">
        <v>46</v>
      </c>
      <c r="H204" s="34"/>
      <c r="I204" s="34"/>
      <c r="J204" s="34"/>
      <c r="K204" s="34"/>
    </row>
    <row r="205" spans="1:11" ht="14.1" customHeight="1" x14ac:dyDescent="0.25">
      <c r="A205" s="34"/>
      <c r="B205" s="34"/>
      <c r="C205" s="1329" t="s">
        <v>58</v>
      </c>
      <c r="D205" s="1330"/>
      <c r="E205" s="1330"/>
      <c r="F205" s="1330"/>
      <c r="G205" s="1330"/>
      <c r="H205" s="34"/>
      <c r="I205" s="34"/>
      <c r="J205" s="34"/>
      <c r="K205" s="34"/>
    </row>
    <row r="206" spans="1:11" ht="14.1" customHeight="1" x14ac:dyDescent="0.25">
      <c r="A206" s="34"/>
      <c r="B206" s="34"/>
      <c r="C206" s="53"/>
      <c r="D206" s="52">
        <v>2025</v>
      </c>
      <c r="E206" s="52">
        <v>2026</v>
      </c>
      <c r="F206" s="52">
        <v>2027</v>
      </c>
      <c r="G206" s="52">
        <v>2028</v>
      </c>
      <c r="H206" s="34"/>
      <c r="I206" s="34"/>
      <c r="J206" s="34"/>
      <c r="K206" s="34"/>
    </row>
    <row r="207" spans="1:11" ht="14.1" customHeight="1" x14ac:dyDescent="0.25">
      <c r="A207" s="34"/>
      <c r="B207" s="34"/>
      <c r="C207" s="51"/>
      <c r="D207" s="50" t="s">
        <v>17</v>
      </c>
      <c r="E207" s="50" t="s">
        <v>18</v>
      </c>
      <c r="F207" s="50" t="s">
        <v>18</v>
      </c>
      <c r="G207" s="50" t="s">
        <v>18</v>
      </c>
      <c r="H207" s="34"/>
      <c r="I207" s="34"/>
      <c r="J207" s="34"/>
      <c r="K207" s="34"/>
    </row>
    <row r="208" spans="1:11" ht="14.1" customHeight="1" x14ac:dyDescent="0.25">
      <c r="A208" s="34"/>
      <c r="B208" s="34"/>
      <c r="C208" s="49" t="s">
        <v>59</v>
      </c>
      <c r="D208" s="61" t="s">
        <v>40</v>
      </c>
      <c r="E208" s="47">
        <v>0</v>
      </c>
      <c r="F208" s="47">
        <v>0</v>
      </c>
      <c r="G208" s="47">
        <v>0</v>
      </c>
      <c r="H208" s="34"/>
      <c r="I208" s="34"/>
      <c r="J208" s="34"/>
      <c r="K208" s="34"/>
    </row>
    <row r="209" spans="1:11" ht="14.1" customHeight="1" x14ac:dyDescent="0.25">
      <c r="A209" s="34"/>
      <c r="B209" s="34"/>
      <c r="C209" s="49" t="s">
        <v>60</v>
      </c>
      <c r="D209" s="61" t="s">
        <v>40</v>
      </c>
      <c r="E209" s="47">
        <v>0</v>
      </c>
      <c r="F209" s="47">
        <v>0</v>
      </c>
      <c r="G209" s="47">
        <v>0</v>
      </c>
      <c r="H209" s="34"/>
      <c r="I209" s="34"/>
      <c r="J209" s="34"/>
      <c r="K209" s="34"/>
    </row>
    <row r="210" spans="1:11" ht="14.1" customHeight="1" x14ac:dyDescent="0.25">
      <c r="A210" s="34"/>
      <c r="B210" s="34"/>
      <c r="C210" s="49" t="s">
        <v>61</v>
      </c>
      <c r="D210" s="61" t="s">
        <v>40</v>
      </c>
      <c r="E210" s="47">
        <v>0</v>
      </c>
      <c r="F210" s="47">
        <v>0</v>
      </c>
      <c r="G210" s="47">
        <v>0</v>
      </c>
      <c r="H210" s="34"/>
      <c r="I210" s="34"/>
      <c r="J210" s="34"/>
      <c r="K210" s="34"/>
    </row>
    <row r="211" spans="1:11" ht="14.1" customHeight="1" x14ac:dyDescent="0.25">
      <c r="A211" s="34"/>
      <c r="B211" s="34"/>
      <c r="C211" s="49" t="s">
        <v>62</v>
      </c>
      <c r="D211" s="61" t="s">
        <v>40</v>
      </c>
      <c r="E211" s="47">
        <v>0</v>
      </c>
      <c r="F211" s="47">
        <v>0</v>
      </c>
      <c r="G211" s="47">
        <v>0</v>
      </c>
      <c r="H211" s="34"/>
      <c r="I211" s="34"/>
      <c r="J211" s="34"/>
      <c r="K211" s="34"/>
    </row>
    <row r="212" spans="1:11" ht="14.1" customHeight="1" x14ac:dyDescent="0.25">
      <c r="A212" s="34"/>
      <c r="B212" s="34"/>
      <c r="C212" s="49" t="s">
        <v>60</v>
      </c>
      <c r="D212" s="61" t="s">
        <v>40</v>
      </c>
      <c r="E212" s="47">
        <v>0</v>
      </c>
      <c r="F212" s="47">
        <v>0</v>
      </c>
      <c r="G212" s="47">
        <v>0</v>
      </c>
      <c r="H212" s="34"/>
      <c r="I212" s="34"/>
      <c r="J212" s="34"/>
      <c r="K212" s="34"/>
    </row>
    <row r="213" spans="1:11" ht="14.1" customHeight="1" x14ac:dyDescent="0.25">
      <c r="A213" s="34"/>
      <c r="B213" s="34"/>
      <c r="C213" s="49" t="s">
        <v>61</v>
      </c>
      <c r="D213" s="61" t="s">
        <v>40</v>
      </c>
      <c r="E213" s="47">
        <v>0</v>
      </c>
      <c r="F213" s="47">
        <v>0</v>
      </c>
      <c r="G213" s="47">
        <v>0</v>
      </c>
      <c r="H213" s="34"/>
      <c r="I213" s="34"/>
      <c r="J213" s="34"/>
      <c r="K213" s="34"/>
    </row>
    <row r="214" spans="1:11" ht="14.1" customHeight="1" x14ac:dyDescent="0.25">
      <c r="A214" s="34"/>
      <c r="B214" s="34"/>
      <c r="C214" s="49" t="s">
        <v>63</v>
      </c>
      <c r="D214" s="61" t="s">
        <v>40</v>
      </c>
      <c r="E214" s="47">
        <v>0</v>
      </c>
      <c r="F214" s="47">
        <v>0</v>
      </c>
      <c r="G214" s="47">
        <v>0</v>
      </c>
      <c r="H214" s="34"/>
      <c r="I214" s="34"/>
      <c r="J214" s="34"/>
      <c r="K214" s="34"/>
    </row>
    <row r="215" spans="1:11" ht="14.1" customHeight="1" x14ac:dyDescent="0.25">
      <c r="A215" s="34"/>
      <c r="B215" s="34"/>
      <c r="C215" s="49" t="s">
        <v>60</v>
      </c>
      <c r="D215" s="61" t="s">
        <v>40</v>
      </c>
      <c r="E215" s="47">
        <v>0</v>
      </c>
      <c r="F215" s="47">
        <v>0</v>
      </c>
      <c r="G215" s="47">
        <v>0</v>
      </c>
      <c r="H215" s="34"/>
      <c r="I215" s="34"/>
      <c r="J215" s="34"/>
      <c r="K215" s="34"/>
    </row>
    <row r="216" spans="1:11" ht="14.1" customHeight="1" x14ac:dyDescent="0.25">
      <c r="A216" s="34"/>
      <c r="B216" s="34"/>
      <c r="C216" s="49" t="s">
        <v>61</v>
      </c>
      <c r="D216" s="61" t="s">
        <v>40</v>
      </c>
      <c r="E216" s="47">
        <v>0</v>
      </c>
      <c r="F216" s="47">
        <v>0</v>
      </c>
      <c r="G216" s="47">
        <v>0</v>
      </c>
      <c r="H216" s="34"/>
      <c r="I216" s="34"/>
      <c r="J216" s="34"/>
      <c r="K216" s="34"/>
    </row>
    <row r="217" spans="1:11" ht="14.1" customHeight="1" x14ac:dyDescent="0.25">
      <c r="A217" s="34"/>
      <c r="B217" s="34"/>
      <c r="C217" s="49" t="s">
        <v>64</v>
      </c>
      <c r="D217" s="61" t="s">
        <v>40</v>
      </c>
      <c r="E217" s="47">
        <v>0</v>
      </c>
      <c r="F217" s="47">
        <v>0</v>
      </c>
      <c r="G217" s="47">
        <v>0</v>
      </c>
      <c r="H217" s="34"/>
      <c r="I217" s="34"/>
      <c r="J217" s="34"/>
      <c r="K217" s="34"/>
    </row>
    <row r="218" spans="1:11" ht="14.1" customHeight="1" x14ac:dyDescent="0.25">
      <c r="A218" s="34"/>
      <c r="B218" s="34"/>
      <c r="C218" s="49" t="s">
        <v>60</v>
      </c>
      <c r="D218" s="61" t="s">
        <v>40</v>
      </c>
      <c r="E218" s="47">
        <v>0</v>
      </c>
      <c r="F218" s="47">
        <v>0</v>
      </c>
      <c r="G218" s="47">
        <v>0</v>
      </c>
      <c r="H218" s="34"/>
      <c r="I218" s="34"/>
      <c r="J218" s="34"/>
      <c r="K218" s="34"/>
    </row>
    <row r="219" spans="1:11" ht="14.1" customHeight="1" x14ac:dyDescent="0.25">
      <c r="A219" s="34"/>
      <c r="B219" s="34"/>
      <c r="C219" s="49" t="s">
        <v>61</v>
      </c>
      <c r="D219" s="61" t="s">
        <v>40</v>
      </c>
      <c r="E219" s="47">
        <v>0</v>
      </c>
      <c r="F219" s="47">
        <v>0</v>
      </c>
      <c r="G219" s="47">
        <v>0</v>
      </c>
      <c r="H219" s="34"/>
      <c r="I219" s="34"/>
      <c r="J219" s="34"/>
      <c r="K219" s="34"/>
    </row>
    <row r="220" spans="1:11" ht="14.1" customHeight="1" x14ac:dyDescent="0.25">
      <c r="A220" s="34"/>
      <c r="B220" s="34"/>
      <c r="C220" s="49" t="s">
        <v>65</v>
      </c>
      <c r="D220" s="61" t="s">
        <v>40</v>
      </c>
      <c r="E220" s="47">
        <v>0</v>
      </c>
      <c r="F220" s="47">
        <v>0</v>
      </c>
      <c r="G220" s="47">
        <v>0</v>
      </c>
      <c r="H220" s="34"/>
      <c r="I220" s="34"/>
      <c r="J220" s="34"/>
      <c r="K220" s="34"/>
    </row>
    <row r="221" spans="1:11" ht="14.1" customHeight="1" x14ac:dyDescent="0.25">
      <c r="A221" s="34"/>
      <c r="B221" s="34"/>
      <c r="C221" s="49" t="s">
        <v>60</v>
      </c>
      <c r="D221" s="61" t="s">
        <v>40</v>
      </c>
      <c r="E221" s="47">
        <v>0</v>
      </c>
      <c r="F221" s="47">
        <v>0</v>
      </c>
      <c r="G221" s="47">
        <v>0</v>
      </c>
      <c r="H221" s="34"/>
      <c r="I221" s="34"/>
      <c r="J221" s="34"/>
      <c r="K221" s="34"/>
    </row>
    <row r="222" spans="1:11" ht="14.1" customHeight="1" x14ac:dyDescent="0.25">
      <c r="A222" s="34"/>
      <c r="B222" s="34"/>
      <c r="C222" s="49" t="s">
        <v>61</v>
      </c>
      <c r="D222" s="61" t="s">
        <v>40</v>
      </c>
      <c r="E222" s="47">
        <v>0</v>
      </c>
      <c r="F222" s="47">
        <v>0</v>
      </c>
      <c r="G222" s="47">
        <v>0</v>
      </c>
      <c r="H222" s="34"/>
      <c r="I222" s="34"/>
      <c r="J222" s="34"/>
      <c r="K222" s="34"/>
    </row>
    <row r="223" spans="1:11" ht="14.1" customHeight="1" x14ac:dyDescent="0.25">
      <c r="A223" s="34"/>
      <c r="B223" s="34"/>
      <c r="C223" s="49" t="s">
        <v>66</v>
      </c>
      <c r="D223" s="61" t="s">
        <v>40</v>
      </c>
      <c r="E223" s="47">
        <v>0</v>
      </c>
      <c r="F223" s="47">
        <v>0</v>
      </c>
      <c r="G223" s="47">
        <v>0</v>
      </c>
      <c r="H223" s="34"/>
      <c r="I223" s="34"/>
      <c r="J223" s="34"/>
      <c r="K223" s="34"/>
    </row>
    <row r="224" spans="1:11" ht="14.1" customHeight="1" x14ac:dyDescent="0.25">
      <c r="A224" s="34"/>
      <c r="B224" s="34"/>
      <c r="C224" s="49" t="s">
        <v>60</v>
      </c>
      <c r="D224" s="61" t="s">
        <v>40</v>
      </c>
      <c r="E224" s="47">
        <v>0</v>
      </c>
      <c r="F224" s="47">
        <v>0</v>
      </c>
      <c r="G224" s="47">
        <v>0</v>
      </c>
      <c r="H224" s="34"/>
      <c r="I224" s="34"/>
      <c r="J224" s="34"/>
      <c r="K224" s="34"/>
    </row>
    <row r="225" spans="1:11" ht="14.1" customHeight="1" x14ac:dyDescent="0.25">
      <c r="A225" s="34"/>
      <c r="B225" s="34"/>
      <c r="C225" s="49" t="s">
        <v>61</v>
      </c>
      <c r="D225" s="61" t="s">
        <v>40</v>
      </c>
      <c r="E225" s="47">
        <v>0</v>
      </c>
      <c r="F225" s="47">
        <v>0</v>
      </c>
      <c r="G225" s="47">
        <v>0</v>
      </c>
      <c r="H225" s="34"/>
      <c r="I225" s="34"/>
      <c r="J225" s="34"/>
      <c r="K225" s="34"/>
    </row>
    <row r="226" spans="1:11" ht="14.1" customHeight="1" x14ac:dyDescent="0.25">
      <c r="A226" s="34"/>
      <c r="B226" s="34"/>
      <c r="C226" s="49" t="s">
        <v>67</v>
      </c>
      <c r="D226" s="61" t="s">
        <v>40</v>
      </c>
      <c r="E226" s="47">
        <v>0</v>
      </c>
      <c r="F226" s="47">
        <v>0</v>
      </c>
      <c r="G226" s="47">
        <v>0</v>
      </c>
      <c r="H226" s="34"/>
      <c r="I226" s="34"/>
      <c r="J226" s="34"/>
      <c r="K226" s="34"/>
    </row>
    <row r="227" spans="1:11" ht="14.1" customHeight="1" x14ac:dyDescent="0.25">
      <c r="A227" s="34"/>
      <c r="B227" s="34"/>
      <c r="C227" s="49" t="s">
        <v>60</v>
      </c>
      <c r="D227" s="61" t="s">
        <v>40</v>
      </c>
      <c r="E227" s="47">
        <v>0</v>
      </c>
      <c r="F227" s="47">
        <v>0</v>
      </c>
      <c r="G227" s="47">
        <v>0</v>
      </c>
      <c r="H227" s="34"/>
      <c r="I227" s="34"/>
      <c r="J227" s="34"/>
      <c r="K227" s="34"/>
    </row>
    <row r="228" spans="1:11" ht="14.1" customHeight="1" x14ac:dyDescent="0.25">
      <c r="A228" s="34"/>
      <c r="B228" s="34"/>
      <c r="C228" s="49" t="s">
        <v>61</v>
      </c>
      <c r="D228" s="61" t="s">
        <v>40</v>
      </c>
      <c r="E228" s="47">
        <v>0</v>
      </c>
      <c r="F228" s="47">
        <v>0</v>
      </c>
      <c r="G228" s="47">
        <v>0</v>
      </c>
      <c r="H228" s="34"/>
      <c r="I228" s="34"/>
      <c r="J228" s="34"/>
      <c r="K228" s="34"/>
    </row>
    <row r="229" spans="1:11" ht="14.1" customHeight="1" x14ac:dyDescent="0.25">
      <c r="A229" s="34"/>
      <c r="B229" s="34"/>
      <c r="C229" s="49" t="s">
        <v>68</v>
      </c>
      <c r="D229" s="61" t="s">
        <v>40</v>
      </c>
      <c r="E229" s="47">
        <v>0</v>
      </c>
      <c r="F229" s="47">
        <v>0</v>
      </c>
      <c r="G229" s="47">
        <v>0</v>
      </c>
      <c r="H229" s="34"/>
      <c r="I229" s="34"/>
      <c r="J229" s="34"/>
      <c r="K229" s="34"/>
    </row>
    <row r="230" spans="1:11" ht="14.1" customHeight="1" x14ac:dyDescent="0.25">
      <c r="A230" s="34"/>
      <c r="B230" s="34"/>
      <c r="C230" s="49" t="s">
        <v>60</v>
      </c>
      <c r="D230" s="61" t="s">
        <v>40</v>
      </c>
      <c r="E230" s="47">
        <v>0</v>
      </c>
      <c r="F230" s="47">
        <v>0</v>
      </c>
      <c r="G230" s="47">
        <v>0</v>
      </c>
      <c r="H230" s="34"/>
      <c r="I230" s="34"/>
      <c r="J230" s="34"/>
      <c r="K230" s="34"/>
    </row>
    <row r="231" spans="1:11" ht="14.1" customHeight="1" x14ac:dyDescent="0.25">
      <c r="A231" s="34"/>
      <c r="B231" s="34"/>
      <c r="C231" s="49" t="s">
        <v>69</v>
      </c>
      <c r="D231" s="61" t="s">
        <v>40</v>
      </c>
      <c r="E231" s="47">
        <v>0</v>
      </c>
      <c r="F231" s="47">
        <v>0</v>
      </c>
      <c r="G231" s="47">
        <v>0</v>
      </c>
      <c r="H231" s="34"/>
      <c r="I231" s="34"/>
      <c r="J231" s="34"/>
      <c r="K231" s="34"/>
    </row>
    <row r="232" spans="1:11" ht="14.1" customHeight="1" x14ac:dyDescent="0.25">
      <c r="A232" s="34"/>
      <c r="B232" s="34"/>
      <c r="C232" s="49" t="s">
        <v>70</v>
      </c>
      <c r="D232" s="61" t="s">
        <v>40</v>
      </c>
      <c r="E232" s="47">
        <v>0</v>
      </c>
      <c r="F232" s="47">
        <v>0</v>
      </c>
      <c r="G232" s="47">
        <v>0</v>
      </c>
      <c r="H232" s="34"/>
      <c r="I232" s="34"/>
      <c r="J232" s="34"/>
      <c r="K232" s="34"/>
    </row>
    <row r="233" spans="1:11" ht="14.1" customHeight="1" x14ac:dyDescent="0.25">
      <c r="A233" s="34"/>
      <c r="B233" s="34"/>
      <c r="C233" s="49" t="s">
        <v>71</v>
      </c>
      <c r="D233" s="61" t="s">
        <v>40</v>
      </c>
      <c r="E233" s="47">
        <v>0</v>
      </c>
      <c r="F233" s="47">
        <v>0</v>
      </c>
      <c r="G233" s="47">
        <v>0</v>
      </c>
      <c r="H233" s="34"/>
      <c r="I233" s="34"/>
      <c r="J233" s="34"/>
      <c r="K233" s="34"/>
    </row>
    <row r="234" spans="1:11" ht="14.1" customHeight="1" x14ac:dyDescent="0.25">
      <c r="A234" s="34"/>
      <c r="B234" s="34"/>
      <c r="C234" s="49" t="s">
        <v>72</v>
      </c>
      <c r="D234" s="61" t="s">
        <v>40</v>
      </c>
      <c r="E234" s="47">
        <v>0</v>
      </c>
      <c r="F234" s="47">
        <v>0</v>
      </c>
      <c r="G234" s="47">
        <v>0</v>
      </c>
      <c r="H234" s="34"/>
      <c r="I234" s="34"/>
      <c r="J234" s="34"/>
      <c r="K234" s="34"/>
    </row>
    <row r="235" spans="1:11" ht="14.1" customHeight="1" x14ac:dyDescent="0.25">
      <c r="A235" s="34"/>
      <c r="B235" s="34"/>
      <c r="C235" s="49" t="s">
        <v>73</v>
      </c>
      <c r="D235" s="61" t="s">
        <v>40</v>
      </c>
      <c r="E235" s="47">
        <v>500000</v>
      </c>
      <c r="F235" s="47">
        <v>500000</v>
      </c>
      <c r="G235" s="47">
        <v>500000</v>
      </c>
      <c r="H235" s="34"/>
      <c r="I235" s="34"/>
      <c r="J235" s="34"/>
      <c r="K235" s="34"/>
    </row>
    <row r="236" spans="1:11" ht="14.1" customHeight="1" x14ac:dyDescent="0.25">
      <c r="A236" s="34"/>
      <c r="B236" s="34"/>
      <c r="C236" s="49" t="s">
        <v>60</v>
      </c>
      <c r="D236" s="61" t="s">
        <v>40</v>
      </c>
      <c r="E236" s="47">
        <v>500000</v>
      </c>
      <c r="F236" s="47">
        <v>500000</v>
      </c>
      <c r="G236" s="47">
        <v>500000</v>
      </c>
      <c r="H236" s="34"/>
      <c r="I236" s="34"/>
      <c r="J236" s="34"/>
      <c r="K236" s="34"/>
    </row>
    <row r="237" spans="1:11" ht="14.1" customHeight="1" x14ac:dyDescent="0.25">
      <c r="A237" s="34"/>
      <c r="B237" s="34"/>
      <c r="C237" s="49" t="s">
        <v>69</v>
      </c>
      <c r="D237" s="61" t="s">
        <v>40</v>
      </c>
      <c r="E237" s="47">
        <v>0</v>
      </c>
      <c r="F237" s="47">
        <v>0</v>
      </c>
      <c r="G237" s="47">
        <v>0</v>
      </c>
      <c r="H237" s="34"/>
      <c r="I237" s="34"/>
      <c r="J237" s="34"/>
      <c r="K237" s="34"/>
    </row>
    <row r="238" spans="1:11" ht="14.1" customHeight="1" x14ac:dyDescent="0.25">
      <c r="A238" s="34"/>
      <c r="B238" s="34"/>
      <c r="C238" s="49" t="s">
        <v>70</v>
      </c>
      <c r="D238" s="61" t="s">
        <v>40</v>
      </c>
      <c r="E238" s="47">
        <v>0</v>
      </c>
      <c r="F238" s="47">
        <v>0</v>
      </c>
      <c r="G238" s="47">
        <v>0</v>
      </c>
      <c r="H238" s="34"/>
      <c r="I238" s="34"/>
      <c r="J238" s="34"/>
      <c r="K238" s="34"/>
    </row>
    <row r="239" spans="1:11" ht="14.1" customHeight="1" x14ac:dyDescent="0.25">
      <c r="A239" s="34"/>
      <c r="B239" s="34"/>
      <c r="C239" s="49" t="s">
        <v>71</v>
      </c>
      <c r="D239" s="61" t="s">
        <v>40</v>
      </c>
      <c r="E239" s="47">
        <v>0</v>
      </c>
      <c r="F239" s="47">
        <v>0</v>
      </c>
      <c r="G239" s="47">
        <v>0</v>
      </c>
      <c r="H239" s="34"/>
      <c r="I239" s="34"/>
      <c r="J239" s="34"/>
      <c r="K239" s="34"/>
    </row>
    <row r="240" spans="1:11" ht="14.1" customHeight="1" x14ac:dyDescent="0.25">
      <c r="A240" s="34"/>
      <c r="B240" s="34"/>
      <c r="C240" s="49" t="s">
        <v>72</v>
      </c>
      <c r="D240" s="61" t="s">
        <v>40</v>
      </c>
      <c r="E240" s="47">
        <v>0</v>
      </c>
      <c r="F240" s="47">
        <v>0</v>
      </c>
      <c r="G240" s="47">
        <v>0</v>
      </c>
      <c r="H240" s="34"/>
      <c r="I240" s="34"/>
      <c r="J240" s="34"/>
      <c r="K240" s="34"/>
    </row>
    <row r="241" spans="1:11" ht="14.1" customHeight="1" x14ac:dyDescent="0.25">
      <c r="A241" s="34"/>
      <c r="B241" s="34"/>
      <c r="C241" s="49" t="s">
        <v>74</v>
      </c>
      <c r="D241" s="61" t="s">
        <v>40</v>
      </c>
      <c r="E241" s="47">
        <v>0</v>
      </c>
      <c r="F241" s="47">
        <v>0</v>
      </c>
      <c r="G241" s="47">
        <v>0</v>
      </c>
      <c r="H241" s="34"/>
      <c r="I241" s="34"/>
      <c r="J241" s="34"/>
      <c r="K241" s="34"/>
    </row>
    <row r="242" spans="1:11" ht="14.1" customHeight="1" x14ac:dyDescent="0.25">
      <c r="A242" s="34"/>
      <c r="B242" s="34"/>
      <c r="C242" s="49" t="s">
        <v>60</v>
      </c>
      <c r="D242" s="61" t="s">
        <v>40</v>
      </c>
      <c r="E242" s="47">
        <v>0</v>
      </c>
      <c r="F242" s="47">
        <v>0</v>
      </c>
      <c r="G242" s="47">
        <v>0</v>
      </c>
      <c r="H242" s="34"/>
      <c r="I242" s="34"/>
      <c r="J242" s="34"/>
      <c r="K242" s="34"/>
    </row>
    <row r="243" spans="1:11" ht="14.1" customHeight="1" x14ac:dyDescent="0.25">
      <c r="A243" s="34"/>
      <c r="B243" s="34"/>
      <c r="C243" s="49" t="s">
        <v>69</v>
      </c>
      <c r="D243" s="61" t="s">
        <v>40</v>
      </c>
      <c r="E243" s="47">
        <v>0</v>
      </c>
      <c r="F243" s="47">
        <v>0</v>
      </c>
      <c r="G243" s="47">
        <v>0</v>
      </c>
      <c r="H243" s="34"/>
      <c r="I243" s="34"/>
      <c r="J243" s="34"/>
      <c r="K243" s="34"/>
    </row>
    <row r="244" spans="1:11" ht="14.1" customHeight="1" x14ac:dyDescent="0.25">
      <c r="A244" s="34"/>
      <c r="B244" s="34"/>
      <c r="C244" s="49" t="s">
        <v>70</v>
      </c>
      <c r="D244" s="61" t="s">
        <v>40</v>
      </c>
      <c r="E244" s="47">
        <v>0</v>
      </c>
      <c r="F244" s="47">
        <v>0</v>
      </c>
      <c r="G244" s="47">
        <v>0</v>
      </c>
      <c r="H244" s="34"/>
      <c r="I244" s="34"/>
      <c r="J244" s="34"/>
      <c r="K244" s="34"/>
    </row>
    <row r="245" spans="1:11" ht="14.1" customHeight="1" x14ac:dyDescent="0.25">
      <c r="A245" s="34"/>
      <c r="B245" s="34"/>
      <c r="C245" s="49" t="s">
        <v>71</v>
      </c>
      <c r="D245" s="61" t="s">
        <v>40</v>
      </c>
      <c r="E245" s="47">
        <v>0</v>
      </c>
      <c r="F245" s="47">
        <v>0</v>
      </c>
      <c r="G245" s="47">
        <v>0</v>
      </c>
      <c r="H245" s="34"/>
      <c r="I245" s="34"/>
      <c r="J245" s="34"/>
      <c r="K245" s="34"/>
    </row>
    <row r="246" spans="1:11" ht="14.1" customHeight="1" x14ac:dyDescent="0.25">
      <c r="A246" s="34"/>
      <c r="B246" s="34"/>
      <c r="C246" s="49" t="s">
        <v>72</v>
      </c>
      <c r="D246" s="61" t="s">
        <v>40</v>
      </c>
      <c r="E246" s="47">
        <v>0</v>
      </c>
      <c r="F246" s="47">
        <v>0</v>
      </c>
      <c r="G246" s="47">
        <v>0</v>
      </c>
      <c r="H246" s="34"/>
      <c r="I246" s="34"/>
      <c r="J246" s="34"/>
      <c r="K246" s="34"/>
    </row>
    <row r="247" spans="1:11" ht="14.1" customHeight="1" x14ac:dyDescent="0.25">
      <c r="A247" s="34"/>
      <c r="B247" s="34"/>
      <c r="C247" s="49" t="s">
        <v>75</v>
      </c>
      <c r="D247" s="61" t="s">
        <v>40</v>
      </c>
      <c r="E247" s="47">
        <v>0</v>
      </c>
      <c r="F247" s="47">
        <v>0</v>
      </c>
      <c r="G247" s="47">
        <v>0</v>
      </c>
      <c r="H247" s="34"/>
      <c r="I247" s="34"/>
      <c r="J247" s="34"/>
      <c r="K247" s="34"/>
    </row>
    <row r="248" spans="1:11" ht="14.1" customHeight="1" x14ac:dyDescent="0.25">
      <c r="A248" s="34"/>
      <c r="B248" s="34"/>
      <c r="C248" s="49" t="s">
        <v>76</v>
      </c>
      <c r="D248" s="61" t="s">
        <v>40</v>
      </c>
      <c r="E248" s="47">
        <v>0</v>
      </c>
      <c r="F248" s="47">
        <v>0</v>
      </c>
      <c r="G248" s="47">
        <v>0</v>
      </c>
      <c r="H248" s="34"/>
      <c r="I248" s="34"/>
      <c r="J248" s="34"/>
      <c r="K248" s="34"/>
    </row>
    <row r="249" spans="1:11" ht="14.1" customHeight="1" x14ac:dyDescent="0.25">
      <c r="A249" s="34"/>
      <c r="B249" s="34"/>
      <c r="C249" s="48" t="s">
        <v>77</v>
      </c>
      <c r="D249" s="47">
        <v>0</v>
      </c>
      <c r="E249" s="47">
        <v>500000</v>
      </c>
      <c r="F249" s="47">
        <v>500000</v>
      </c>
      <c r="G249" s="47">
        <v>500000</v>
      </c>
      <c r="H249" s="34"/>
      <c r="I249" s="34"/>
      <c r="J249" s="34"/>
      <c r="K249" s="34"/>
    </row>
    <row r="250" spans="1:11" ht="15" customHeight="1" x14ac:dyDescent="0.25">
      <c r="A250" s="34"/>
      <c r="B250" s="34"/>
      <c r="C250" s="46" t="s">
        <v>40</v>
      </c>
      <c r="D250" s="45" t="s">
        <v>40</v>
      </c>
      <c r="E250" s="45" t="s">
        <v>40</v>
      </c>
      <c r="F250" s="45" t="s">
        <v>40</v>
      </c>
      <c r="G250" s="45" t="s">
        <v>40</v>
      </c>
      <c r="H250" s="34"/>
      <c r="I250" s="34"/>
      <c r="J250" s="34"/>
      <c r="K250" s="34"/>
    </row>
    <row r="251" spans="1:11" ht="15" customHeight="1" x14ac:dyDescent="0.25">
      <c r="A251" s="34"/>
      <c r="B251" s="34"/>
      <c r="C251" s="44" t="s">
        <v>188</v>
      </c>
      <c r="D251" s="43">
        <v>0</v>
      </c>
      <c r="E251" s="43">
        <v>250000000</v>
      </c>
      <c r="F251" s="43">
        <v>251000000</v>
      </c>
      <c r="G251" s="43">
        <v>253000000</v>
      </c>
      <c r="H251" s="34"/>
      <c r="I251" s="34"/>
      <c r="J251" s="34"/>
      <c r="K251" s="34"/>
    </row>
    <row r="252" spans="1:11" ht="15" customHeight="1" x14ac:dyDescent="0.25">
      <c r="A252" s="34"/>
      <c r="B252" s="34"/>
      <c r="C252" s="41" t="s">
        <v>59</v>
      </c>
      <c r="D252" s="40">
        <v>0</v>
      </c>
      <c r="E252" s="40">
        <v>177500000</v>
      </c>
      <c r="F252" s="40">
        <v>177500000</v>
      </c>
      <c r="G252" s="40">
        <v>177500000</v>
      </c>
      <c r="H252" s="34"/>
      <c r="I252" s="34"/>
      <c r="J252" s="34"/>
      <c r="K252" s="34"/>
    </row>
    <row r="253" spans="1:11" ht="15" customHeight="1" x14ac:dyDescent="0.25">
      <c r="A253" s="34"/>
      <c r="B253" s="34"/>
      <c r="C253" s="41" t="s">
        <v>60</v>
      </c>
      <c r="D253" s="40">
        <v>0</v>
      </c>
      <c r="E253" s="40">
        <v>177500000</v>
      </c>
      <c r="F253" s="40">
        <v>177500000</v>
      </c>
      <c r="G253" s="40">
        <v>177500000</v>
      </c>
      <c r="H253" s="34"/>
      <c r="I253" s="34"/>
      <c r="J253" s="34"/>
      <c r="K253" s="34"/>
    </row>
    <row r="254" spans="1:11" ht="15" customHeight="1" x14ac:dyDescent="0.25">
      <c r="A254" s="34"/>
      <c r="B254" s="34"/>
      <c r="C254" s="41" t="s">
        <v>61</v>
      </c>
      <c r="D254" s="40">
        <v>0</v>
      </c>
      <c r="E254" s="40">
        <v>0</v>
      </c>
      <c r="F254" s="40">
        <v>0</v>
      </c>
      <c r="G254" s="40">
        <v>0</v>
      </c>
      <c r="H254" s="34"/>
      <c r="I254" s="34"/>
      <c r="J254" s="34"/>
      <c r="K254" s="34"/>
    </row>
    <row r="255" spans="1:11" ht="15" customHeight="1" x14ac:dyDescent="0.25">
      <c r="A255" s="34"/>
      <c r="B255" s="34"/>
      <c r="C255" s="41" t="s">
        <v>62</v>
      </c>
      <c r="D255" s="40">
        <v>0</v>
      </c>
      <c r="E255" s="40">
        <v>22000000</v>
      </c>
      <c r="F255" s="40">
        <v>22000000</v>
      </c>
      <c r="G255" s="40">
        <v>22000000</v>
      </c>
      <c r="H255" s="34"/>
      <c r="I255" s="34"/>
      <c r="J255" s="34"/>
      <c r="K255" s="34"/>
    </row>
    <row r="256" spans="1:11" ht="15" customHeight="1" x14ac:dyDescent="0.25">
      <c r="A256" s="34"/>
      <c r="B256" s="34"/>
      <c r="C256" s="41" t="s">
        <v>60</v>
      </c>
      <c r="D256" s="40">
        <v>0</v>
      </c>
      <c r="E256" s="40">
        <v>22000000</v>
      </c>
      <c r="F256" s="40">
        <v>22000000</v>
      </c>
      <c r="G256" s="40">
        <v>22000000</v>
      </c>
      <c r="H256" s="34"/>
      <c r="I256" s="34"/>
      <c r="J256" s="34"/>
      <c r="K256" s="34"/>
    </row>
    <row r="257" spans="1:11" ht="15" customHeight="1" x14ac:dyDescent="0.25">
      <c r="A257" s="34"/>
      <c r="B257" s="34"/>
      <c r="C257" s="41" t="s">
        <v>61</v>
      </c>
      <c r="D257" s="40">
        <v>0</v>
      </c>
      <c r="E257" s="40">
        <v>0</v>
      </c>
      <c r="F257" s="40">
        <v>0</v>
      </c>
      <c r="G257" s="40">
        <v>0</v>
      </c>
      <c r="H257" s="34"/>
      <c r="I257" s="34"/>
      <c r="J257" s="34"/>
      <c r="K257" s="34"/>
    </row>
    <row r="258" spans="1:11" ht="15" customHeight="1" x14ac:dyDescent="0.25">
      <c r="A258" s="34"/>
      <c r="B258" s="34"/>
      <c r="C258" s="41" t="s">
        <v>63</v>
      </c>
      <c r="D258" s="40">
        <v>0</v>
      </c>
      <c r="E258" s="40">
        <v>45500000</v>
      </c>
      <c r="F258" s="40">
        <v>46500000</v>
      </c>
      <c r="G258" s="40">
        <v>48500000</v>
      </c>
      <c r="H258" s="34"/>
      <c r="I258" s="34"/>
      <c r="J258" s="34"/>
      <c r="K258" s="34"/>
    </row>
    <row r="259" spans="1:11" ht="15" customHeight="1" x14ac:dyDescent="0.25">
      <c r="A259" s="34"/>
      <c r="B259" s="34"/>
      <c r="C259" s="41" t="s">
        <v>60</v>
      </c>
      <c r="D259" s="40">
        <v>0</v>
      </c>
      <c r="E259" s="40">
        <v>45500000</v>
      </c>
      <c r="F259" s="40">
        <v>46500000</v>
      </c>
      <c r="G259" s="40">
        <v>48500000</v>
      </c>
      <c r="H259" s="34"/>
      <c r="I259" s="34"/>
      <c r="J259" s="34"/>
      <c r="K259" s="34"/>
    </row>
    <row r="260" spans="1:11" ht="15" customHeight="1" x14ac:dyDescent="0.25">
      <c r="A260" s="34"/>
      <c r="B260" s="34"/>
      <c r="C260" s="41" t="s">
        <v>61</v>
      </c>
      <c r="D260" s="40">
        <v>0</v>
      </c>
      <c r="E260" s="40">
        <v>0</v>
      </c>
      <c r="F260" s="40">
        <v>0</v>
      </c>
      <c r="G260" s="40">
        <v>0</v>
      </c>
      <c r="H260" s="34"/>
      <c r="I260" s="34"/>
      <c r="J260" s="34"/>
      <c r="K260" s="34"/>
    </row>
    <row r="261" spans="1:11" ht="15" customHeight="1" x14ac:dyDescent="0.25">
      <c r="A261" s="34"/>
      <c r="B261" s="34"/>
      <c r="C261" s="41" t="s">
        <v>64</v>
      </c>
      <c r="D261" s="40">
        <v>0</v>
      </c>
      <c r="E261" s="40">
        <v>0</v>
      </c>
      <c r="F261" s="40">
        <v>0</v>
      </c>
      <c r="G261" s="40">
        <v>0</v>
      </c>
      <c r="H261" s="34"/>
      <c r="I261" s="34"/>
      <c r="J261" s="34"/>
      <c r="K261" s="34"/>
    </row>
    <row r="262" spans="1:11" ht="15" customHeight="1" x14ac:dyDescent="0.25">
      <c r="A262" s="34"/>
      <c r="B262" s="34"/>
      <c r="C262" s="41" t="s">
        <v>60</v>
      </c>
      <c r="D262" s="40">
        <v>0</v>
      </c>
      <c r="E262" s="40">
        <v>0</v>
      </c>
      <c r="F262" s="40">
        <v>0</v>
      </c>
      <c r="G262" s="40">
        <v>0</v>
      </c>
      <c r="H262" s="34"/>
      <c r="I262" s="34"/>
      <c r="J262" s="34"/>
      <c r="K262" s="34"/>
    </row>
    <row r="263" spans="1:11" ht="15" customHeight="1" x14ac:dyDescent="0.25">
      <c r="A263" s="34"/>
      <c r="B263" s="34"/>
      <c r="C263" s="41" t="s">
        <v>61</v>
      </c>
      <c r="D263" s="40">
        <v>0</v>
      </c>
      <c r="E263" s="40">
        <v>0</v>
      </c>
      <c r="F263" s="40">
        <v>0</v>
      </c>
      <c r="G263" s="40">
        <v>0</v>
      </c>
      <c r="H263" s="34"/>
      <c r="I263" s="34"/>
      <c r="J263" s="34"/>
      <c r="K263" s="34"/>
    </row>
    <row r="264" spans="1:11" ht="20.100000000000001" customHeight="1" x14ac:dyDescent="0.25">
      <c r="A264" s="34"/>
      <c r="B264" s="34"/>
      <c r="C264" s="41" t="s">
        <v>189</v>
      </c>
      <c r="D264" s="42">
        <v>0</v>
      </c>
      <c r="E264" s="42">
        <v>0</v>
      </c>
      <c r="F264" s="42">
        <v>0</v>
      </c>
      <c r="G264" s="42">
        <v>0</v>
      </c>
      <c r="H264" s="34"/>
      <c r="I264" s="34"/>
      <c r="J264" s="34"/>
      <c r="K264" s="34"/>
    </row>
    <row r="265" spans="1:11" ht="15" customHeight="1" x14ac:dyDescent="0.25">
      <c r="A265" s="34"/>
      <c r="B265" s="34"/>
      <c r="C265" s="41" t="s">
        <v>60</v>
      </c>
      <c r="D265" s="40">
        <v>0</v>
      </c>
      <c r="E265" s="40">
        <v>0</v>
      </c>
      <c r="F265" s="40">
        <v>0</v>
      </c>
      <c r="G265" s="40">
        <v>0</v>
      </c>
      <c r="H265" s="34"/>
      <c r="I265" s="34"/>
      <c r="J265" s="34"/>
      <c r="K265" s="34"/>
    </row>
    <row r="266" spans="1:11" ht="15" customHeight="1" x14ac:dyDescent="0.25">
      <c r="A266" s="34"/>
      <c r="B266" s="34"/>
      <c r="C266" s="41" t="s">
        <v>61</v>
      </c>
      <c r="D266" s="40">
        <v>0</v>
      </c>
      <c r="E266" s="40">
        <v>0</v>
      </c>
      <c r="F266" s="40">
        <v>0</v>
      </c>
      <c r="G266" s="40">
        <v>0</v>
      </c>
      <c r="H266" s="34"/>
      <c r="I266" s="34"/>
      <c r="J266" s="34"/>
      <c r="K266" s="34"/>
    </row>
    <row r="267" spans="1:11" ht="15" customHeight="1" x14ac:dyDescent="0.25">
      <c r="A267" s="34"/>
      <c r="B267" s="34"/>
      <c r="C267" s="41" t="s">
        <v>66</v>
      </c>
      <c r="D267" s="40">
        <v>0</v>
      </c>
      <c r="E267" s="40">
        <v>1000000</v>
      </c>
      <c r="F267" s="40">
        <v>1000000</v>
      </c>
      <c r="G267" s="40">
        <v>1000000</v>
      </c>
      <c r="H267" s="34"/>
      <c r="I267" s="34"/>
      <c r="J267" s="34"/>
      <c r="K267" s="34"/>
    </row>
    <row r="268" spans="1:11" ht="15" customHeight="1" x14ac:dyDescent="0.25">
      <c r="A268" s="34"/>
      <c r="B268" s="34"/>
      <c r="C268" s="41" t="s">
        <v>60</v>
      </c>
      <c r="D268" s="40">
        <v>0</v>
      </c>
      <c r="E268" s="40">
        <v>1000000</v>
      </c>
      <c r="F268" s="40">
        <v>1000000</v>
      </c>
      <c r="G268" s="40">
        <v>1000000</v>
      </c>
      <c r="H268" s="34"/>
      <c r="I268" s="34"/>
      <c r="J268" s="34"/>
      <c r="K268" s="34"/>
    </row>
    <row r="269" spans="1:11" ht="15" customHeight="1" x14ac:dyDescent="0.25">
      <c r="A269" s="34"/>
      <c r="B269" s="34"/>
      <c r="C269" s="41" t="s">
        <v>61</v>
      </c>
      <c r="D269" s="40">
        <v>0</v>
      </c>
      <c r="E269" s="40">
        <v>0</v>
      </c>
      <c r="F269" s="40">
        <v>0</v>
      </c>
      <c r="G269" s="40">
        <v>0</v>
      </c>
      <c r="H269" s="34"/>
      <c r="I269" s="34"/>
      <c r="J269" s="34"/>
      <c r="K269" s="34"/>
    </row>
    <row r="270" spans="1:11" ht="15" customHeight="1" x14ac:dyDescent="0.25">
      <c r="A270" s="34"/>
      <c r="B270" s="34"/>
      <c r="C270" s="41" t="s">
        <v>67</v>
      </c>
      <c r="D270" s="40">
        <v>0</v>
      </c>
      <c r="E270" s="40">
        <v>0</v>
      </c>
      <c r="F270" s="40">
        <v>0</v>
      </c>
      <c r="G270" s="40">
        <v>0</v>
      </c>
      <c r="H270" s="34"/>
      <c r="I270" s="34"/>
      <c r="J270" s="34"/>
      <c r="K270" s="34"/>
    </row>
    <row r="271" spans="1:11" ht="15" customHeight="1" x14ac:dyDescent="0.25">
      <c r="A271" s="34"/>
      <c r="B271" s="34"/>
      <c r="C271" s="41" t="s">
        <v>60</v>
      </c>
      <c r="D271" s="40">
        <v>0</v>
      </c>
      <c r="E271" s="40">
        <v>0</v>
      </c>
      <c r="F271" s="40">
        <v>0</v>
      </c>
      <c r="G271" s="40">
        <v>0</v>
      </c>
      <c r="H271" s="34"/>
      <c r="I271" s="34"/>
      <c r="J271" s="34"/>
      <c r="K271" s="34"/>
    </row>
    <row r="272" spans="1:11" ht="15" customHeight="1" x14ac:dyDescent="0.25">
      <c r="A272" s="34"/>
      <c r="B272" s="34"/>
      <c r="C272" s="41" t="s">
        <v>61</v>
      </c>
      <c r="D272" s="40">
        <v>0</v>
      </c>
      <c r="E272" s="40">
        <v>0</v>
      </c>
      <c r="F272" s="40">
        <v>0</v>
      </c>
      <c r="G272" s="40">
        <v>0</v>
      </c>
      <c r="H272" s="34"/>
      <c r="I272" s="34"/>
      <c r="J272" s="34"/>
      <c r="K272" s="34"/>
    </row>
    <row r="273" spans="1:11" ht="15" customHeight="1" x14ac:dyDescent="0.25">
      <c r="A273" s="34"/>
      <c r="B273" s="34"/>
      <c r="C273" s="41" t="s">
        <v>68</v>
      </c>
      <c r="D273" s="40">
        <v>0</v>
      </c>
      <c r="E273" s="40">
        <v>0</v>
      </c>
      <c r="F273" s="40">
        <v>0</v>
      </c>
      <c r="G273" s="40">
        <v>0</v>
      </c>
      <c r="H273" s="34"/>
      <c r="I273" s="34"/>
      <c r="J273" s="34"/>
      <c r="K273" s="34"/>
    </row>
    <row r="274" spans="1:11" ht="15" customHeight="1" x14ac:dyDescent="0.25">
      <c r="A274" s="34"/>
      <c r="B274" s="34"/>
      <c r="C274" s="41" t="s">
        <v>60</v>
      </c>
      <c r="D274" s="40">
        <v>0</v>
      </c>
      <c r="E274" s="40">
        <v>0</v>
      </c>
      <c r="F274" s="40">
        <v>0</v>
      </c>
      <c r="G274" s="40">
        <v>0</v>
      </c>
      <c r="H274" s="34"/>
      <c r="I274" s="34"/>
      <c r="J274" s="34"/>
      <c r="K274" s="34"/>
    </row>
    <row r="275" spans="1:11" ht="15" customHeight="1" x14ac:dyDescent="0.25">
      <c r="A275" s="34"/>
      <c r="B275" s="34"/>
      <c r="C275" s="41" t="s">
        <v>69</v>
      </c>
      <c r="D275" s="40">
        <v>0</v>
      </c>
      <c r="E275" s="40">
        <v>0</v>
      </c>
      <c r="F275" s="40">
        <v>0</v>
      </c>
      <c r="G275" s="40">
        <v>0</v>
      </c>
      <c r="H275" s="34"/>
      <c r="I275" s="34"/>
      <c r="J275" s="34"/>
      <c r="K275" s="34"/>
    </row>
    <row r="276" spans="1:11" ht="15" customHeight="1" x14ac:dyDescent="0.25">
      <c r="A276" s="34"/>
      <c r="B276" s="34"/>
      <c r="C276" s="41" t="s">
        <v>70</v>
      </c>
      <c r="D276" s="40">
        <v>0</v>
      </c>
      <c r="E276" s="40">
        <v>0</v>
      </c>
      <c r="F276" s="40">
        <v>0</v>
      </c>
      <c r="G276" s="40">
        <v>0</v>
      </c>
      <c r="H276" s="34"/>
      <c r="I276" s="34"/>
      <c r="J276" s="34"/>
      <c r="K276" s="34"/>
    </row>
    <row r="277" spans="1:11" ht="15" customHeight="1" x14ac:dyDescent="0.25">
      <c r="A277" s="34"/>
      <c r="B277" s="34"/>
      <c r="C277" s="41" t="s">
        <v>71</v>
      </c>
      <c r="D277" s="40">
        <v>0</v>
      </c>
      <c r="E277" s="40">
        <v>0</v>
      </c>
      <c r="F277" s="40">
        <v>0</v>
      </c>
      <c r="G277" s="40">
        <v>0</v>
      </c>
      <c r="H277" s="34"/>
      <c r="I277" s="34"/>
      <c r="J277" s="34"/>
      <c r="K277" s="34"/>
    </row>
    <row r="278" spans="1:11" ht="15" customHeight="1" x14ac:dyDescent="0.25">
      <c r="A278" s="34"/>
      <c r="B278" s="34"/>
      <c r="C278" s="41" t="s">
        <v>72</v>
      </c>
      <c r="D278" s="40">
        <v>0</v>
      </c>
      <c r="E278" s="40">
        <v>0</v>
      </c>
      <c r="F278" s="40">
        <v>0</v>
      </c>
      <c r="G278" s="40">
        <v>0</v>
      </c>
      <c r="H278" s="34"/>
      <c r="I278" s="34"/>
      <c r="J278" s="34"/>
      <c r="K278" s="34"/>
    </row>
    <row r="279" spans="1:11" ht="15" customHeight="1" x14ac:dyDescent="0.25">
      <c r="A279" s="34"/>
      <c r="B279" s="34"/>
      <c r="C279" s="41" t="s">
        <v>73</v>
      </c>
      <c r="D279" s="40">
        <v>0</v>
      </c>
      <c r="E279" s="40">
        <v>4000000</v>
      </c>
      <c r="F279" s="40">
        <v>4000000</v>
      </c>
      <c r="G279" s="40">
        <v>4000000</v>
      </c>
      <c r="H279" s="34"/>
      <c r="I279" s="34"/>
      <c r="J279" s="34"/>
      <c r="K279" s="34"/>
    </row>
    <row r="280" spans="1:11" ht="15" customHeight="1" x14ac:dyDescent="0.25">
      <c r="A280" s="34"/>
      <c r="B280" s="34"/>
      <c r="C280" s="41" t="s">
        <v>60</v>
      </c>
      <c r="D280" s="40">
        <v>0</v>
      </c>
      <c r="E280" s="40">
        <v>4000000</v>
      </c>
      <c r="F280" s="40">
        <v>4000000</v>
      </c>
      <c r="G280" s="40">
        <v>4000000</v>
      </c>
      <c r="H280" s="34"/>
      <c r="I280" s="34"/>
      <c r="J280" s="34"/>
      <c r="K280" s="34"/>
    </row>
    <row r="281" spans="1:11" ht="15" customHeight="1" x14ac:dyDescent="0.25">
      <c r="A281" s="34"/>
      <c r="B281" s="34"/>
      <c r="C281" s="41" t="s">
        <v>69</v>
      </c>
      <c r="D281" s="40">
        <v>0</v>
      </c>
      <c r="E281" s="40">
        <v>0</v>
      </c>
      <c r="F281" s="40">
        <v>0</v>
      </c>
      <c r="G281" s="40">
        <v>0</v>
      </c>
      <c r="H281" s="34"/>
      <c r="I281" s="34"/>
      <c r="J281" s="34"/>
      <c r="K281" s="34"/>
    </row>
    <row r="282" spans="1:11" ht="15" customHeight="1" x14ac:dyDescent="0.25">
      <c r="A282" s="34"/>
      <c r="B282" s="34"/>
      <c r="C282" s="41" t="s">
        <v>70</v>
      </c>
      <c r="D282" s="40">
        <v>0</v>
      </c>
      <c r="E282" s="40">
        <v>0</v>
      </c>
      <c r="F282" s="40">
        <v>0</v>
      </c>
      <c r="G282" s="40">
        <v>0</v>
      </c>
      <c r="H282" s="34"/>
      <c r="I282" s="34"/>
      <c r="J282" s="34"/>
      <c r="K282" s="34"/>
    </row>
    <row r="283" spans="1:11" ht="15" customHeight="1" x14ac:dyDescent="0.25">
      <c r="A283" s="34"/>
      <c r="B283" s="34"/>
      <c r="C283" s="41" t="s">
        <v>71</v>
      </c>
      <c r="D283" s="40">
        <v>0</v>
      </c>
      <c r="E283" s="40">
        <v>0</v>
      </c>
      <c r="F283" s="40">
        <v>0</v>
      </c>
      <c r="G283" s="40">
        <v>0</v>
      </c>
      <c r="H283" s="34"/>
      <c r="I283" s="34"/>
      <c r="J283" s="34"/>
      <c r="K283" s="34"/>
    </row>
    <row r="284" spans="1:11" ht="15" customHeight="1" x14ac:dyDescent="0.25">
      <c r="A284" s="34"/>
      <c r="B284" s="34"/>
      <c r="C284" s="41" t="s">
        <v>72</v>
      </c>
      <c r="D284" s="40">
        <v>0</v>
      </c>
      <c r="E284" s="40">
        <v>0</v>
      </c>
      <c r="F284" s="40">
        <v>0</v>
      </c>
      <c r="G284" s="40">
        <v>0</v>
      </c>
      <c r="H284" s="34"/>
      <c r="I284" s="34"/>
      <c r="J284" s="34"/>
      <c r="K284" s="34"/>
    </row>
    <row r="285" spans="1:11" ht="15" customHeight="1" x14ac:dyDescent="0.25">
      <c r="A285" s="34"/>
      <c r="B285" s="34"/>
      <c r="C285" s="41" t="s">
        <v>74</v>
      </c>
      <c r="D285" s="40">
        <v>0</v>
      </c>
      <c r="E285" s="40">
        <v>0</v>
      </c>
      <c r="F285" s="40">
        <v>0</v>
      </c>
      <c r="G285" s="40">
        <v>0</v>
      </c>
      <c r="H285" s="34"/>
      <c r="I285" s="34"/>
      <c r="J285" s="34"/>
      <c r="K285" s="34"/>
    </row>
    <row r="286" spans="1:11" ht="15" customHeight="1" x14ac:dyDescent="0.25">
      <c r="A286" s="34"/>
      <c r="B286" s="34"/>
      <c r="C286" s="41" t="s">
        <v>60</v>
      </c>
      <c r="D286" s="40">
        <v>0</v>
      </c>
      <c r="E286" s="40">
        <v>0</v>
      </c>
      <c r="F286" s="40">
        <v>0</v>
      </c>
      <c r="G286" s="40">
        <v>0</v>
      </c>
      <c r="H286" s="34"/>
      <c r="I286" s="34"/>
      <c r="J286" s="34"/>
      <c r="K286" s="34"/>
    </row>
    <row r="287" spans="1:11" ht="15" customHeight="1" x14ac:dyDescent="0.25">
      <c r="A287" s="34"/>
      <c r="B287" s="34"/>
      <c r="C287" s="41" t="s">
        <v>69</v>
      </c>
      <c r="D287" s="40">
        <v>0</v>
      </c>
      <c r="E287" s="40">
        <v>0</v>
      </c>
      <c r="F287" s="40">
        <v>0</v>
      </c>
      <c r="G287" s="40">
        <v>0</v>
      </c>
      <c r="H287" s="34"/>
      <c r="I287" s="34"/>
      <c r="J287" s="34"/>
      <c r="K287" s="34"/>
    </row>
    <row r="288" spans="1:11" ht="15" customHeight="1" x14ac:dyDescent="0.25">
      <c r="A288" s="34"/>
      <c r="B288" s="34"/>
      <c r="C288" s="41" t="s">
        <v>70</v>
      </c>
      <c r="D288" s="40">
        <v>0</v>
      </c>
      <c r="E288" s="40">
        <v>0</v>
      </c>
      <c r="F288" s="40">
        <v>0</v>
      </c>
      <c r="G288" s="40">
        <v>0</v>
      </c>
      <c r="H288" s="34"/>
      <c r="I288" s="34"/>
      <c r="J288" s="34"/>
      <c r="K288" s="34"/>
    </row>
    <row r="289" spans="1:11" ht="15" customHeight="1" x14ac:dyDescent="0.25">
      <c r="A289" s="34"/>
      <c r="B289" s="34"/>
      <c r="C289" s="41" t="s">
        <v>71</v>
      </c>
      <c r="D289" s="40">
        <v>0</v>
      </c>
      <c r="E289" s="40">
        <v>0</v>
      </c>
      <c r="F289" s="40">
        <v>0</v>
      </c>
      <c r="G289" s="40">
        <v>0</v>
      </c>
      <c r="H289" s="34"/>
      <c r="I289" s="34"/>
      <c r="J289" s="34"/>
      <c r="K289" s="34"/>
    </row>
    <row r="290" spans="1:11" ht="15" customHeight="1" x14ac:dyDescent="0.25">
      <c r="A290" s="34"/>
      <c r="B290" s="34"/>
      <c r="C290" s="41" t="s">
        <v>72</v>
      </c>
      <c r="D290" s="40">
        <v>0</v>
      </c>
      <c r="E290" s="40">
        <v>0</v>
      </c>
      <c r="F290" s="40">
        <v>0</v>
      </c>
      <c r="G290" s="40">
        <v>0</v>
      </c>
      <c r="H290" s="34"/>
      <c r="I290" s="34"/>
      <c r="J290" s="34"/>
      <c r="K290" s="34"/>
    </row>
    <row r="291" spans="1:11" ht="15" customHeight="1" x14ac:dyDescent="0.25">
      <c r="A291" s="34"/>
      <c r="B291" s="34"/>
      <c r="C291" s="41" t="s">
        <v>75</v>
      </c>
      <c r="D291" s="40">
        <v>0</v>
      </c>
      <c r="E291" s="40">
        <v>0</v>
      </c>
      <c r="F291" s="40">
        <v>0</v>
      </c>
      <c r="G291" s="40">
        <v>0</v>
      </c>
      <c r="H291" s="34"/>
      <c r="I291" s="34"/>
      <c r="J291" s="34"/>
      <c r="K291" s="34"/>
    </row>
    <row r="292" spans="1:11" ht="15" customHeight="1" x14ac:dyDescent="0.25">
      <c r="A292" s="34"/>
      <c r="B292" s="34"/>
      <c r="C292" s="41" t="s">
        <v>76</v>
      </c>
      <c r="D292" s="40">
        <v>0</v>
      </c>
      <c r="E292" s="40">
        <v>0</v>
      </c>
      <c r="F292" s="40">
        <v>0</v>
      </c>
      <c r="G292" s="40">
        <v>0</v>
      </c>
      <c r="H292" s="34"/>
      <c r="I292" s="34"/>
      <c r="J292" s="34"/>
      <c r="K292" s="34"/>
    </row>
    <row r="293" spans="1:11" ht="20.100000000000001" customHeight="1" x14ac:dyDescent="0.25">
      <c r="A293" s="34"/>
      <c r="B293" s="34"/>
      <c r="C293" s="39" t="s">
        <v>40</v>
      </c>
      <c r="D293" s="34"/>
      <c r="E293" s="34"/>
      <c r="F293" s="34"/>
      <c r="G293" s="34"/>
      <c r="H293" s="34"/>
      <c r="I293" s="34"/>
      <c r="J293" s="34"/>
      <c r="K293" s="34"/>
    </row>
    <row r="294" spans="1:11" ht="20.100000000000001" customHeight="1" x14ac:dyDescent="0.25">
      <c r="A294" s="38" t="s">
        <v>190</v>
      </c>
      <c r="B294" s="32" t="s">
        <v>191</v>
      </c>
      <c r="C294" s="32" t="s">
        <v>40</v>
      </c>
      <c r="D294" s="34"/>
      <c r="E294" s="36" t="s">
        <v>40</v>
      </c>
      <c r="F294" s="32" t="s">
        <v>191</v>
      </c>
      <c r="G294" s="32" t="s">
        <v>40</v>
      </c>
      <c r="H294" s="37" t="s">
        <v>40</v>
      </c>
      <c r="I294" s="36" t="s">
        <v>40</v>
      </c>
      <c r="J294" s="32" t="s">
        <v>191</v>
      </c>
      <c r="K294" s="32" t="s">
        <v>40</v>
      </c>
    </row>
    <row r="295" spans="1:11" ht="20.100000000000001" customHeight="1" x14ac:dyDescent="0.25">
      <c r="A295" s="35" t="s">
        <v>192</v>
      </c>
      <c r="B295" s="32" t="s">
        <v>193</v>
      </c>
      <c r="C295" s="32" t="s">
        <v>40</v>
      </c>
      <c r="D295" s="34"/>
      <c r="E295" s="35" t="s">
        <v>194</v>
      </c>
      <c r="F295" s="32" t="s">
        <v>193</v>
      </c>
      <c r="G295" s="32" t="s">
        <v>40</v>
      </c>
      <c r="H295" s="34"/>
      <c r="I295" s="35" t="s">
        <v>195</v>
      </c>
      <c r="J295" s="32" t="s">
        <v>193</v>
      </c>
      <c r="K295" s="32" t="s">
        <v>40</v>
      </c>
    </row>
    <row r="296" spans="1:11" ht="20.100000000000001" customHeight="1" x14ac:dyDescent="0.25">
      <c r="A296" s="33" t="s">
        <v>40</v>
      </c>
      <c r="B296" s="32" t="s">
        <v>196</v>
      </c>
      <c r="C296" s="32" t="s">
        <v>40</v>
      </c>
      <c r="D296" s="34"/>
      <c r="E296" s="33" t="s">
        <v>40</v>
      </c>
      <c r="F296" s="32" t="s">
        <v>196</v>
      </c>
      <c r="G296" s="32" t="s">
        <v>40</v>
      </c>
      <c r="H296" s="34"/>
      <c r="I296" s="33" t="s">
        <v>40</v>
      </c>
      <c r="J296" s="32" t="s">
        <v>196</v>
      </c>
      <c r="K296" s="32" t="s">
        <v>40</v>
      </c>
    </row>
  </sheetData>
  <mergeCells count="32">
    <mergeCell ref="C1:G1"/>
    <mergeCell ref="C2:G2"/>
    <mergeCell ref="D3:G3"/>
    <mergeCell ref="D4:G4"/>
    <mergeCell ref="D5:G5"/>
    <mergeCell ref="D14:G14"/>
    <mergeCell ref="C21:G21"/>
    <mergeCell ref="D22:G22"/>
    <mergeCell ref="D23:G23"/>
    <mergeCell ref="D24:G24"/>
    <mergeCell ref="D6:G6"/>
    <mergeCell ref="D7:G7"/>
    <mergeCell ref="C8:G8"/>
    <mergeCell ref="C9:G9"/>
    <mergeCell ref="D10:G10"/>
    <mergeCell ref="D82:G82"/>
    <mergeCell ref="D83:G83"/>
    <mergeCell ref="C92:G92"/>
    <mergeCell ref="D137:G137"/>
    <mergeCell ref="D138:G138"/>
    <mergeCell ref="D25:G25"/>
    <mergeCell ref="C34:G34"/>
    <mergeCell ref="C79:G79"/>
    <mergeCell ref="D80:G80"/>
    <mergeCell ref="D81:G81"/>
    <mergeCell ref="D196:G196"/>
    <mergeCell ref="C205:G205"/>
    <mergeCell ref="D139:G139"/>
    <mergeCell ref="C148:G148"/>
    <mergeCell ref="D193:G193"/>
    <mergeCell ref="D194:G194"/>
    <mergeCell ref="D195:G195"/>
  </mergeCells>
  <pageMargins left="0" right="0" top="0" bottom="0"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outlinePr summaryBelow="0"/>
    <pageSetUpPr fitToPage="1"/>
  </sheetPr>
  <dimension ref="A1:K195"/>
  <sheetViews>
    <sheetView workbookViewId="0">
      <selection activeCell="I15" sqref="I15"/>
    </sheetView>
  </sheetViews>
  <sheetFormatPr defaultColWidth="9" defaultRowHeight="15" x14ac:dyDescent="0.25"/>
  <cols>
    <col min="1" max="1" width="13.28515625" style="154" customWidth="1"/>
    <col min="2" max="2" width="9.7109375" style="154" customWidth="1"/>
    <col min="3" max="3" width="28.28515625" style="154" customWidth="1"/>
    <col min="4" max="6" width="15.85546875" style="154" customWidth="1"/>
    <col min="7" max="7" width="16.140625" style="154" customWidth="1"/>
    <col min="8" max="8" width="6.7109375" style="154" customWidth="1"/>
    <col min="9" max="9" width="18.28515625" style="154" customWidth="1"/>
    <col min="10" max="10" width="10.7109375" style="154" customWidth="1"/>
    <col min="11" max="11" width="17.42578125" style="154" customWidth="1"/>
    <col min="12" max="16384" width="9" style="154"/>
  </cols>
  <sheetData>
    <row r="1" spans="1:11" ht="20.100000000000001" customHeight="1" x14ac:dyDescent="0.25">
      <c r="A1" s="302"/>
      <c r="B1" s="302"/>
      <c r="C1" s="1287" t="s">
        <v>0</v>
      </c>
      <c r="D1" s="1288"/>
      <c r="E1" s="1288"/>
      <c r="F1" s="1288"/>
      <c r="G1" s="1288"/>
      <c r="H1" s="302"/>
      <c r="I1" s="302"/>
      <c r="J1" s="302"/>
      <c r="K1" s="302"/>
    </row>
    <row r="2" spans="1:11" ht="24.95" customHeight="1" x14ac:dyDescent="0.25">
      <c r="A2" s="302"/>
      <c r="B2" s="302"/>
      <c r="C2" s="1289" t="s">
        <v>1</v>
      </c>
      <c r="D2" s="1290"/>
      <c r="E2" s="1290"/>
      <c r="F2" s="1290"/>
      <c r="G2" s="1290"/>
      <c r="H2" s="302"/>
      <c r="I2" s="302"/>
      <c r="J2" s="302"/>
      <c r="K2" s="302"/>
    </row>
    <row r="3" spans="1:11" ht="14.1" customHeight="1" x14ac:dyDescent="0.25">
      <c r="A3" s="302"/>
      <c r="B3" s="302"/>
      <c r="C3" s="301" t="s">
        <v>2</v>
      </c>
      <c r="D3" s="1291" t="s">
        <v>2060</v>
      </c>
      <c r="E3" s="1292"/>
      <c r="F3" s="1292"/>
      <c r="G3" s="1292"/>
      <c r="H3" s="302"/>
      <c r="I3" s="302"/>
      <c r="J3" s="302"/>
      <c r="K3" s="302"/>
    </row>
    <row r="4" spans="1:11" ht="14.1" customHeight="1" x14ac:dyDescent="0.25">
      <c r="A4" s="302"/>
      <c r="B4" s="302"/>
      <c r="C4" s="301" t="s">
        <v>4</v>
      </c>
      <c r="D4" s="1291" t="s">
        <v>645</v>
      </c>
      <c r="E4" s="1292"/>
      <c r="F4" s="1292"/>
      <c r="G4" s="1292"/>
      <c r="H4" s="302"/>
      <c r="I4" s="302"/>
      <c r="J4" s="302"/>
      <c r="K4" s="302"/>
    </row>
    <row r="5" spans="1:11" ht="14.1" customHeight="1" x14ac:dyDescent="0.25">
      <c r="A5" s="302"/>
      <c r="B5" s="302"/>
      <c r="C5" s="301" t="s">
        <v>6</v>
      </c>
      <c r="D5" s="1291" t="s">
        <v>2059</v>
      </c>
      <c r="E5" s="1292"/>
      <c r="F5" s="1292"/>
      <c r="G5" s="1292"/>
      <c r="H5" s="302"/>
      <c r="I5" s="302"/>
      <c r="J5" s="302"/>
      <c r="K5" s="302"/>
    </row>
    <row r="6" spans="1:11" ht="14.1" customHeight="1" x14ac:dyDescent="0.25">
      <c r="A6" s="302"/>
      <c r="B6" s="302"/>
      <c r="C6" s="301" t="s">
        <v>8</v>
      </c>
      <c r="D6" s="1291" t="s">
        <v>2058</v>
      </c>
      <c r="E6" s="1292"/>
      <c r="F6" s="1292"/>
      <c r="G6" s="1292"/>
      <c r="H6" s="302"/>
      <c r="I6" s="302"/>
      <c r="J6" s="302"/>
      <c r="K6" s="302"/>
    </row>
    <row r="7" spans="1:11" ht="14.1" customHeight="1" x14ac:dyDescent="0.25">
      <c r="A7" s="302"/>
      <c r="B7" s="302"/>
      <c r="C7" s="301" t="s">
        <v>10</v>
      </c>
      <c r="D7" s="1299" t="s">
        <v>11</v>
      </c>
      <c r="E7" s="1300"/>
      <c r="F7" s="1300"/>
      <c r="G7" s="1300"/>
      <c r="H7" s="302"/>
      <c r="I7" s="302"/>
      <c r="J7" s="302"/>
      <c r="K7" s="302"/>
    </row>
    <row r="8" spans="1:11" ht="14.1" customHeight="1" x14ac:dyDescent="0.25">
      <c r="A8" s="302"/>
      <c r="B8" s="302"/>
      <c r="C8" s="1301" t="s">
        <v>12</v>
      </c>
      <c r="D8" s="1302"/>
      <c r="E8" s="1302"/>
      <c r="F8" s="1302"/>
      <c r="G8" s="1302"/>
      <c r="H8" s="302"/>
      <c r="I8" s="302"/>
      <c r="J8" s="302"/>
      <c r="K8" s="302"/>
    </row>
    <row r="9" spans="1:11" ht="20.100000000000001" customHeight="1" x14ac:dyDescent="0.25">
      <c r="A9" s="302"/>
      <c r="B9" s="302"/>
      <c r="C9" s="1303" t="s">
        <v>2057</v>
      </c>
      <c r="D9" s="1304"/>
      <c r="E9" s="1304"/>
      <c r="F9" s="1304"/>
      <c r="G9" s="1304"/>
      <c r="H9" s="302"/>
      <c r="I9" s="302"/>
      <c r="J9" s="302"/>
      <c r="K9" s="302"/>
    </row>
    <row r="10" spans="1:11" ht="87" customHeight="1" x14ac:dyDescent="0.25">
      <c r="A10" s="302"/>
      <c r="B10" s="302"/>
      <c r="C10" s="286" t="s">
        <v>14</v>
      </c>
      <c r="D10" s="1305" t="s">
        <v>2056</v>
      </c>
      <c r="E10" s="1306"/>
      <c r="F10" s="1306"/>
      <c r="G10" s="1306"/>
      <c r="H10" s="302"/>
      <c r="I10" s="302"/>
      <c r="J10" s="302"/>
      <c r="K10" s="302"/>
    </row>
    <row r="11" spans="1:11" ht="27.95" customHeight="1" x14ac:dyDescent="0.25">
      <c r="A11" s="302"/>
      <c r="B11" s="302"/>
      <c r="C11" s="284" t="s">
        <v>16</v>
      </c>
      <c r="D11" s="300">
        <v>2025</v>
      </c>
      <c r="E11" s="300">
        <v>2026</v>
      </c>
      <c r="F11" s="300">
        <v>2027</v>
      </c>
      <c r="G11" s="300">
        <v>2028</v>
      </c>
      <c r="H11" s="302"/>
      <c r="I11" s="302"/>
      <c r="J11" s="302"/>
      <c r="K11" s="302"/>
    </row>
    <row r="12" spans="1:11" ht="14.1" customHeight="1" x14ac:dyDescent="0.25">
      <c r="A12" s="302"/>
      <c r="B12" s="302"/>
      <c r="C12" s="299"/>
      <c r="D12" s="298" t="s">
        <v>17</v>
      </c>
      <c r="E12" s="298" t="s">
        <v>18</v>
      </c>
      <c r="F12" s="298" t="s">
        <v>18</v>
      </c>
      <c r="G12" s="298" t="s">
        <v>18</v>
      </c>
      <c r="H12" s="302"/>
      <c r="I12" s="302"/>
      <c r="J12" s="302"/>
      <c r="K12" s="302"/>
    </row>
    <row r="13" spans="1:11" ht="14.1" customHeight="1" x14ac:dyDescent="0.25">
      <c r="A13" s="302"/>
      <c r="B13" s="302"/>
      <c r="C13" s="284" t="s">
        <v>2055</v>
      </c>
      <c r="D13" s="295" t="s">
        <v>517</v>
      </c>
      <c r="E13" s="295" t="s">
        <v>517</v>
      </c>
      <c r="F13" s="295" t="s">
        <v>517</v>
      </c>
      <c r="G13" s="295" t="s">
        <v>517</v>
      </c>
      <c r="H13" s="302"/>
      <c r="I13" s="302"/>
      <c r="J13" s="302"/>
      <c r="K13" s="302"/>
    </row>
    <row r="14" spans="1:11" ht="14.1" customHeight="1" x14ac:dyDescent="0.25">
      <c r="A14" s="302"/>
      <c r="B14" s="302"/>
      <c r="C14" s="284" t="s">
        <v>2054</v>
      </c>
      <c r="D14" s="295" t="s">
        <v>517</v>
      </c>
      <c r="E14" s="295" t="s">
        <v>517</v>
      </c>
      <c r="F14" s="295" t="s">
        <v>517</v>
      </c>
      <c r="G14" s="295" t="s">
        <v>517</v>
      </c>
      <c r="H14" s="302"/>
      <c r="I14" s="302"/>
      <c r="J14" s="302"/>
      <c r="K14" s="302"/>
    </row>
    <row r="15" spans="1:11" ht="14.1" customHeight="1" x14ac:dyDescent="0.25">
      <c r="A15" s="302"/>
      <c r="B15" s="302"/>
      <c r="C15" s="284" t="s">
        <v>2053</v>
      </c>
      <c r="D15" s="295" t="s">
        <v>2042</v>
      </c>
      <c r="E15" s="295" t="s">
        <v>2042</v>
      </c>
      <c r="F15" s="295" t="s">
        <v>2052</v>
      </c>
      <c r="G15" s="295" t="s">
        <v>402</v>
      </c>
      <c r="H15" s="302"/>
      <c r="I15" s="302"/>
      <c r="J15" s="302"/>
      <c r="K15" s="302"/>
    </row>
    <row r="16" spans="1:11" ht="14.1" customHeight="1" x14ac:dyDescent="0.25">
      <c r="A16" s="302"/>
      <c r="B16" s="302"/>
      <c r="C16" s="284" t="s">
        <v>2051</v>
      </c>
      <c r="D16" s="295" t="s">
        <v>401</v>
      </c>
      <c r="E16" s="295" t="s">
        <v>401</v>
      </c>
      <c r="F16" s="295" t="s">
        <v>672</v>
      </c>
      <c r="G16" s="295" t="s">
        <v>672</v>
      </c>
      <c r="H16" s="302"/>
      <c r="I16" s="302"/>
      <c r="J16" s="302"/>
      <c r="K16" s="302"/>
    </row>
    <row r="17" spans="1:11" ht="14.1" customHeight="1" x14ac:dyDescent="0.25">
      <c r="A17" s="302"/>
      <c r="B17" s="302"/>
      <c r="C17" s="284" t="s">
        <v>2050</v>
      </c>
      <c r="D17" s="295" t="s">
        <v>401</v>
      </c>
      <c r="E17" s="295" t="s">
        <v>401</v>
      </c>
      <c r="F17" s="295" t="s">
        <v>672</v>
      </c>
      <c r="G17" s="295" t="s">
        <v>672</v>
      </c>
      <c r="H17" s="302"/>
      <c r="I17" s="302"/>
      <c r="J17" s="302"/>
      <c r="K17" s="302"/>
    </row>
    <row r="18" spans="1:11" ht="222" customHeight="1" x14ac:dyDescent="0.25">
      <c r="A18" s="302"/>
      <c r="B18" s="302"/>
      <c r="C18" s="286" t="s">
        <v>24</v>
      </c>
      <c r="D18" s="1305" t="s">
        <v>2049</v>
      </c>
      <c r="E18" s="1306"/>
      <c r="F18" s="1306"/>
      <c r="G18" s="1306"/>
      <c r="H18" s="302"/>
      <c r="I18" s="302"/>
      <c r="J18" s="302"/>
      <c r="K18" s="302"/>
    </row>
    <row r="19" spans="1:11" ht="27.95" customHeight="1" x14ac:dyDescent="0.25">
      <c r="A19" s="302"/>
      <c r="B19" s="302"/>
      <c r="C19" s="284" t="s">
        <v>26</v>
      </c>
      <c r="D19" s="300">
        <v>2025</v>
      </c>
      <c r="E19" s="300">
        <v>2026</v>
      </c>
      <c r="F19" s="300">
        <v>2027</v>
      </c>
      <c r="G19" s="300">
        <v>2028</v>
      </c>
      <c r="H19" s="302"/>
      <c r="I19" s="302"/>
      <c r="J19" s="302"/>
      <c r="K19" s="302"/>
    </row>
    <row r="20" spans="1:11" ht="14.1" customHeight="1" x14ac:dyDescent="0.25">
      <c r="A20" s="302"/>
      <c r="B20" s="302"/>
      <c r="C20" s="299"/>
      <c r="D20" s="298" t="s">
        <v>17</v>
      </c>
      <c r="E20" s="298" t="s">
        <v>18</v>
      </c>
      <c r="F20" s="298" t="s">
        <v>18</v>
      </c>
      <c r="G20" s="298" t="s">
        <v>18</v>
      </c>
      <c r="H20" s="302"/>
      <c r="I20" s="302"/>
      <c r="J20" s="302"/>
      <c r="K20" s="302"/>
    </row>
    <row r="21" spans="1:11" ht="30.95" customHeight="1" x14ac:dyDescent="0.25">
      <c r="A21" s="302"/>
      <c r="B21" s="302"/>
      <c r="C21" s="284" t="s">
        <v>2048</v>
      </c>
      <c r="D21" s="295" t="s">
        <v>517</v>
      </c>
      <c r="E21" s="295" t="s">
        <v>446</v>
      </c>
      <c r="F21" s="295" t="s">
        <v>446</v>
      </c>
      <c r="G21" s="295" t="s">
        <v>446</v>
      </c>
      <c r="H21" s="302"/>
      <c r="I21" s="302"/>
      <c r="J21" s="302"/>
      <c r="K21" s="302"/>
    </row>
    <row r="22" spans="1:11" ht="30.95" customHeight="1" x14ac:dyDescent="0.25">
      <c r="A22" s="302"/>
      <c r="B22" s="302"/>
      <c r="C22" s="284" t="s">
        <v>2047</v>
      </c>
      <c r="D22" s="295" t="s">
        <v>517</v>
      </c>
      <c r="E22" s="295" t="s">
        <v>446</v>
      </c>
      <c r="F22" s="295" t="s">
        <v>446</v>
      </c>
      <c r="G22" s="295" t="s">
        <v>446</v>
      </c>
      <c r="H22" s="302"/>
      <c r="I22" s="302"/>
      <c r="J22" s="302"/>
      <c r="K22" s="302"/>
    </row>
    <row r="23" spans="1:11" ht="20.100000000000001" customHeight="1" x14ac:dyDescent="0.25">
      <c r="A23" s="302"/>
      <c r="B23" s="302"/>
      <c r="C23" s="284" t="s">
        <v>2046</v>
      </c>
      <c r="D23" s="295" t="s">
        <v>1338</v>
      </c>
      <c r="E23" s="295" t="s">
        <v>346</v>
      </c>
      <c r="F23" s="295" t="s">
        <v>317</v>
      </c>
      <c r="G23" s="295" t="s">
        <v>317</v>
      </c>
      <c r="H23" s="302"/>
      <c r="I23" s="302"/>
      <c r="J23" s="302"/>
      <c r="K23" s="302"/>
    </row>
    <row r="24" spans="1:11" ht="14.1" customHeight="1" x14ac:dyDescent="0.25">
      <c r="A24" s="302"/>
      <c r="B24" s="302"/>
      <c r="C24" s="284" t="s">
        <v>2045</v>
      </c>
      <c r="D24" s="295" t="s">
        <v>164</v>
      </c>
      <c r="E24" s="295" t="s">
        <v>143</v>
      </c>
      <c r="F24" s="295" t="s">
        <v>133</v>
      </c>
      <c r="G24" s="295" t="s">
        <v>133</v>
      </c>
      <c r="H24" s="302"/>
      <c r="I24" s="302"/>
      <c r="J24" s="302"/>
      <c r="K24" s="302"/>
    </row>
    <row r="25" spans="1:11" ht="62.1" customHeight="1" x14ac:dyDescent="0.25">
      <c r="A25" s="302"/>
      <c r="B25" s="302"/>
      <c r="C25" s="284" t="s">
        <v>2044</v>
      </c>
      <c r="D25" s="295" t="s">
        <v>517</v>
      </c>
      <c r="E25" s="295" t="s">
        <v>517</v>
      </c>
      <c r="F25" s="295" t="s">
        <v>517</v>
      </c>
      <c r="G25" s="295" t="s">
        <v>517</v>
      </c>
      <c r="H25" s="302"/>
      <c r="I25" s="302"/>
      <c r="J25" s="302"/>
      <c r="K25" s="302"/>
    </row>
    <row r="26" spans="1:11" ht="51.95" customHeight="1" x14ac:dyDescent="0.25">
      <c r="A26" s="302"/>
      <c r="B26" s="302"/>
      <c r="C26" s="284" t="s">
        <v>2043</v>
      </c>
      <c r="D26" s="295" t="s">
        <v>385</v>
      </c>
      <c r="E26" s="295" t="s">
        <v>104</v>
      </c>
      <c r="F26" s="295" t="s">
        <v>2042</v>
      </c>
      <c r="G26" s="295" t="s">
        <v>2042</v>
      </c>
      <c r="H26" s="302"/>
      <c r="I26" s="302"/>
      <c r="J26" s="302"/>
      <c r="K26" s="302"/>
    </row>
    <row r="27" spans="1:11" ht="14.1" customHeight="1" x14ac:dyDescent="0.25">
      <c r="A27" s="302"/>
      <c r="B27" s="302"/>
      <c r="C27" s="1293" t="s">
        <v>30</v>
      </c>
      <c r="D27" s="1294"/>
      <c r="E27" s="1294"/>
      <c r="F27" s="1294"/>
      <c r="G27" s="1294"/>
      <c r="H27" s="302"/>
      <c r="I27" s="302"/>
      <c r="J27" s="302"/>
      <c r="K27" s="302"/>
    </row>
    <row r="28" spans="1:11" ht="14.1" customHeight="1" x14ac:dyDescent="0.25">
      <c r="A28" s="302"/>
      <c r="B28" s="302"/>
      <c r="C28" s="297" t="s">
        <v>2041</v>
      </c>
      <c r="D28" s="1293" t="s">
        <v>2040</v>
      </c>
      <c r="E28" s="1294"/>
      <c r="F28" s="1294"/>
      <c r="G28" s="1294"/>
      <c r="H28" s="302"/>
      <c r="I28" s="302"/>
      <c r="J28" s="302"/>
      <c r="K28" s="302"/>
    </row>
    <row r="29" spans="1:11" ht="18" customHeight="1" x14ac:dyDescent="0.25">
      <c r="A29" s="302"/>
      <c r="B29" s="302"/>
      <c r="C29" s="296" t="s">
        <v>33</v>
      </c>
      <c r="D29" s="1295" t="s">
        <v>2039</v>
      </c>
      <c r="E29" s="1296"/>
      <c r="F29" s="1296"/>
      <c r="G29" s="1296"/>
      <c r="H29" s="302"/>
      <c r="I29" s="302"/>
      <c r="J29" s="302"/>
      <c r="K29" s="302"/>
    </row>
    <row r="30" spans="1:11" ht="18" customHeight="1" x14ac:dyDescent="0.25">
      <c r="A30" s="302"/>
      <c r="B30" s="302"/>
      <c r="C30" s="277" t="s">
        <v>35</v>
      </c>
      <c r="D30" s="1297" t="s">
        <v>2038</v>
      </c>
      <c r="E30" s="1298"/>
      <c r="F30" s="1298"/>
      <c r="G30" s="1298"/>
      <c r="H30" s="302"/>
      <c r="I30" s="302"/>
      <c r="J30" s="302"/>
      <c r="K30" s="302"/>
    </row>
    <row r="31" spans="1:11" ht="18" customHeight="1" x14ac:dyDescent="0.25">
      <c r="A31" s="302"/>
      <c r="B31" s="302"/>
      <c r="C31" s="277" t="s">
        <v>37</v>
      </c>
      <c r="D31" s="1297" t="s">
        <v>2037</v>
      </c>
      <c r="E31" s="1298"/>
      <c r="F31" s="1298"/>
      <c r="G31" s="1298"/>
      <c r="H31" s="302"/>
      <c r="I31" s="302"/>
      <c r="J31" s="302"/>
      <c r="K31" s="302"/>
    </row>
    <row r="32" spans="1:11" ht="15" customHeight="1" x14ac:dyDescent="0.25">
      <c r="A32" s="302"/>
      <c r="B32" s="302"/>
      <c r="C32" s="303"/>
      <c r="D32" s="269">
        <v>2025</v>
      </c>
      <c r="E32" s="269">
        <v>2026</v>
      </c>
      <c r="F32" s="269">
        <v>2027</v>
      </c>
      <c r="G32" s="269">
        <v>2028</v>
      </c>
      <c r="H32" s="302"/>
      <c r="I32" s="302"/>
      <c r="J32" s="302"/>
      <c r="K32" s="302"/>
    </row>
    <row r="33" spans="1:11" ht="15" customHeight="1" x14ac:dyDescent="0.25">
      <c r="A33" s="302"/>
      <c r="B33" s="302"/>
      <c r="C33" s="304"/>
      <c r="D33" s="266" t="s">
        <v>17</v>
      </c>
      <c r="E33" s="266" t="s">
        <v>18</v>
      </c>
      <c r="F33" s="266" t="s">
        <v>18</v>
      </c>
      <c r="G33" s="266" t="s">
        <v>18</v>
      </c>
      <c r="H33" s="302"/>
      <c r="I33" s="302"/>
      <c r="J33" s="302"/>
      <c r="K33" s="302"/>
    </row>
    <row r="34" spans="1:11" ht="14.1" customHeight="1" x14ac:dyDescent="0.25">
      <c r="A34" s="302"/>
      <c r="B34" s="302"/>
      <c r="C34" s="284" t="s">
        <v>39</v>
      </c>
      <c r="D34" s="295" t="s">
        <v>40</v>
      </c>
      <c r="E34" s="295" t="s">
        <v>2036</v>
      </c>
      <c r="F34" s="295" t="s">
        <v>2035</v>
      </c>
      <c r="G34" s="295" t="s">
        <v>2035</v>
      </c>
      <c r="H34" s="302"/>
      <c r="I34" s="302"/>
      <c r="J34" s="302"/>
      <c r="K34" s="302"/>
    </row>
    <row r="35" spans="1:11" ht="14.1" customHeight="1" x14ac:dyDescent="0.25">
      <c r="A35" s="302"/>
      <c r="B35" s="302"/>
      <c r="C35" s="284" t="s">
        <v>41</v>
      </c>
      <c r="D35" s="295" t="s">
        <v>2034</v>
      </c>
      <c r="E35" s="295" t="s">
        <v>2034</v>
      </c>
      <c r="F35" s="295" t="s">
        <v>2034</v>
      </c>
      <c r="G35" s="295" t="s">
        <v>2033</v>
      </c>
      <c r="H35" s="302"/>
      <c r="I35" s="302"/>
      <c r="J35" s="302"/>
      <c r="K35" s="302"/>
    </row>
    <row r="36" spans="1:11" ht="14.1" customHeight="1" x14ac:dyDescent="0.25">
      <c r="A36" s="302"/>
      <c r="B36" s="302"/>
      <c r="C36" s="284" t="s">
        <v>45</v>
      </c>
      <c r="D36" s="295" t="s">
        <v>46</v>
      </c>
      <c r="E36" s="295" t="s">
        <v>2032</v>
      </c>
      <c r="F36" s="295" t="s">
        <v>2031</v>
      </c>
      <c r="G36" s="295" t="s">
        <v>2030</v>
      </c>
      <c r="H36" s="302"/>
      <c r="I36" s="302"/>
      <c r="J36" s="302"/>
      <c r="K36" s="302"/>
    </row>
    <row r="37" spans="1:11" ht="14.1" customHeight="1" x14ac:dyDescent="0.25">
      <c r="A37" s="302"/>
      <c r="B37" s="302"/>
      <c r="C37" s="284" t="s">
        <v>50</v>
      </c>
      <c r="D37" s="295" t="s">
        <v>40</v>
      </c>
      <c r="E37" s="295" t="s">
        <v>40</v>
      </c>
      <c r="F37" s="295" t="s">
        <v>2029</v>
      </c>
      <c r="G37" s="295" t="s">
        <v>46</v>
      </c>
      <c r="H37" s="302"/>
      <c r="I37" s="302"/>
      <c r="J37" s="302"/>
      <c r="K37" s="302"/>
    </row>
    <row r="38" spans="1:11" ht="14.1" customHeight="1" x14ac:dyDescent="0.25">
      <c r="A38" s="302"/>
      <c r="B38" s="302"/>
      <c r="C38" s="284" t="s">
        <v>52</v>
      </c>
      <c r="D38" s="295" t="s">
        <v>40</v>
      </c>
      <c r="E38" s="295" t="s">
        <v>46</v>
      </c>
      <c r="F38" s="295" t="s">
        <v>46</v>
      </c>
      <c r="G38" s="295" t="s">
        <v>2027</v>
      </c>
      <c r="H38" s="302"/>
      <c r="I38" s="302"/>
      <c r="J38" s="302"/>
      <c r="K38" s="302"/>
    </row>
    <row r="39" spans="1:11" ht="14.1" customHeight="1" x14ac:dyDescent="0.25">
      <c r="A39" s="302"/>
      <c r="B39" s="302"/>
      <c r="C39" s="284" t="s">
        <v>55</v>
      </c>
      <c r="D39" s="295" t="s">
        <v>40</v>
      </c>
      <c r="E39" s="295" t="s">
        <v>40</v>
      </c>
      <c r="F39" s="295" t="s">
        <v>2028</v>
      </c>
      <c r="G39" s="295" t="s">
        <v>2027</v>
      </c>
      <c r="H39" s="302"/>
      <c r="I39" s="302"/>
      <c r="J39" s="302"/>
      <c r="K39" s="302"/>
    </row>
    <row r="40" spans="1:11" ht="14.1" customHeight="1" x14ac:dyDescent="0.25">
      <c r="A40" s="302"/>
      <c r="B40" s="302"/>
      <c r="C40" s="1307" t="s">
        <v>58</v>
      </c>
      <c r="D40" s="1308"/>
      <c r="E40" s="1308"/>
      <c r="F40" s="1308"/>
      <c r="G40" s="1308"/>
      <c r="H40" s="302"/>
      <c r="I40" s="302"/>
      <c r="J40" s="302"/>
      <c r="K40" s="302"/>
    </row>
    <row r="41" spans="1:11" ht="14.1" customHeight="1" x14ac:dyDescent="0.25">
      <c r="A41" s="302"/>
      <c r="B41" s="302"/>
      <c r="C41" s="303"/>
      <c r="D41" s="269">
        <v>2025</v>
      </c>
      <c r="E41" s="269">
        <v>2026</v>
      </c>
      <c r="F41" s="269">
        <v>2027</v>
      </c>
      <c r="G41" s="269">
        <v>2028</v>
      </c>
      <c r="H41" s="302"/>
      <c r="I41" s="302"/>
      <c r="J41" s="302"/>
      <c r="K41" s="302"/>
    </row>
    <row r="42" spans="1:11" ht="14.1" customHeight="1" x14ac:dyDescent="0.25">
      <c r="A42" s="302"/>
      <c r="B42" s="302"/>
      <c r="C42" s="304"/>
      <c r="D42" s="266" t="s">
        <v>17</v>
      </c>
      <c r="E42" s="266" t="s">
        <v>18</v>
      </c>
      <c r="F42" s="266" t="s">
        <v>18</v>
      </c>
      <c r="G42" s="266" t="s">
        <v>18</v>
      </c>
      <c r="H42" s="302"/>
      <c r="I42" s="302"/>
      <c r="J42" s="302"/>
      <c r="K42" s="302"/>
    </row>
    <row r="43" spans="1:11" ht="14.1" customHeight="1" x14ac:dyDescent="0.25">
      <c r="A43" s="302"/>
      <c r="B43" s="302"/>
      <c r="C43" s="292" t="s">
        <v>59</v>
      </c>
      <c r="D43" s="289">
        <v>0</v>
      </c>
      <c r="E43" s="289">
        <v>61693000</v>
      </c>
      <c r="F43" s="289">
        <v>61693000</v>
      </c>
      <c r="G43" s="289">
        <v>61693000</v>
      </c>
      <c r="H43" s="302"/>
      <c r="I43" s="302"/>
      <c r="J43" s="302"/>
      <c r="K43" s="302"/>
    </row>
    <row r="44" spans="1:11" ht="14.1" customHeight="1" x14ac:dyDescent="0.25">
      <c r="A44" s="302"/>
      <c r="B44" s="302"/>
      <c r="C44" s="292" t="s">
        <v>60</v>
      </c>
      <c r="D44" s="289">
        <v>0</v>
      </c>
      <c r="E44" s="289">
        <v>61693000</v>
      </c>
      <c r="F44" s="289">
        <v>61693000</v>
      </c>
      <c r="G44" s="289">
        <v>61693000</v>
      </c>
      <c r="H44" s="302"/>
      <c r="I44" s="302"/>
      <c r="J44" s="302"/>
      <c r="K44" s="302"/>
    </row>
    <row r="45" spans="1:11" ht="14.1" customHeight="1" x14ac:dyDescent="0.25">
      <c r="A45" s="302"/>
      <c r="B45" s="302"/>
      <c r="C45" s="292" t="s">
        <v>61</v>
      </c>
      <c r="D45" s="289">
        <v>0</v>
      </c>
      <c r="E45" s="289">
        <v>0</v>
      </c>
      <c r="F45" s="289">
        <v>0</v>
      </c>
      <c r="G45" s="289">
        <v>0</v>
      </c>
      <c r="H45" s="302"/>
      <c r="I45" s="302"/>
      <c r="J45" s="302"/>
      <c r="K45" s="302"/>
    </row>
    <row r="46" spans="1:11" ht="14.1" customHeight="1" x14ac:dyDescent="0.25">
      <c r="A46" s="302"/>
      <c r="B46" s="302"/>
      <c r="C46" s="292" t="s">
        <v>62</v>
      </c>
      <c r="D46" s="289">
        <v>0</v>
      </c>
      <c r="E46" s="289">
        <v>10326000</v>
      </c>
      <c r="F46" s="289">
        <v>10326000</v>
      </c>
      <c r="G46" s="289">
        <v>10326000</v>
      </c>
      <c r="H46" s="302"/>
      <c r="I46" s="302"/>
      <c r="J46" s="302"/>
      <c r="K46" s="302"/>
    </row>
    <row r="47" spans="1:11" ht="14.1" customHeight="1" x14ac:dyDescent="0.25">
      <c r="A47" s="302"/>
      <c r="B47" s="302"/>
      <c r="C47" s="292" t="s">
        <v>60</v>
      </c>
      <c r="D47" s="289">
        <v>0</v>
      </c>
      <c r="E47" s="289">
        <v>10326000</v>
      </c>
      <c r="F47" s="289">
        <v>10326000</v>
      </c>
      <c r="G47" s="289">
        <v>10326000</v>
      </c>
      <c r="H47" s="302"/>
      <c r="I47" s="302"/>
      <c r="J47" s="302"/>
      <c r="K47" s="302"/>
    </row>
    <row r="48" spans="1:11" ht="14.1" customHeight="1" x14ac:dyDescent="0.25">
      <c r="A48" s="302"/>
      <c r="B48" s="302"/>
      <c r="C48" s="292" t="s">
        <v>61</v>
      </c>
      <c r="D48" s="289">
        <v>0</v>
      </c>
      <c r="E48" s="289">
        <v>0</v>
      </c>
      <c r="F48" s="289">
        <v>0</v>
      </c>
      <c r="G48" s="289">
        <v>0</v>
      </c>
      <c r="H48" s="302"/>
      <c r="I48" s="302"/>
      <c r="J48" s="302"/>
      <c r="K48" s="302"/>
    </row>
    <row r="49" spans="1:11" ht="14.1" customHeight="1" x14ac:dyDescent="0.25">
      <c r="A49" s="302"/>
      <c r="B49" s="302"/>
      <c r="C49" s="292" t="s">
        <v>63</v>
      </c>
      <c r="D49" s="289">
        <v>0</v>
      </c>
      <c r="E49" s="289">
        <v>11450000</v>
      </c>
      <c r="F49" s="289">
        <v>11450000</v>
      </c>
      <c r="G49" s="289">
        <v>12750000</v>
      </c>
      <c r="H49" s="302"/>
      <c r="I49" s="302"/>
      <c r="J49" s="302"/>
      <c r="K49" s="302"/>
    </row>
    <row r="50" spans="1:11" ht="14.1" customHeight="1" x14ac:dyDescent="0.25">
      <c r="A50" s="302"/>
      <c r="B50" s="302"/>
      <c r="C50" s="292" t="s">
        <v>60</v>
      </c>
      <c r="D50" s="289">
        <v>0</v>
      </c>
      <c r="E50" s="289">
        <v>11450000</v>
      </c>
      <c r="F50" s="289">
        <v>11450000</v>
      </c>
      <c r="G50" s="289">
        <v>12750000</v>
      </c>
      <c r="H50" s="302"/>
      <c r="I50" s="302"/>
      <c r="J50" s="302"/>
      <c r="K50" s="302"/>
    </row>
    <row r="51" spans="1:11" ht="14.1" customHeight="1" x14ac:dyDescent="0.25">
      <c r="A51" s="302"/>
      <c r="B51" s="302"/>
      <c r="C51" s="292" t="s">
        <v>61</v>
      </c>
      <c r="D51" s="289">
        <v>0</v>
      </c>
      <c r="E51" s="289">
        <v>0</v>
      </c>
      <c r="F51" s="289">
        <v>0</v>
      </c>
      <c r="G51" s="289">
        <v>0</v>
      </c>
      <c r="H51" s="302"/>
      <c r="I51" s="302"/>
      <c r="J51" s="302"/>
      <c r="K51" s="302"/>
    </row>
    <row r="52" spans="1:11" ht="14.1" customHeight="1" x14ac:dyDescent="0.25">
      <c r="A52" s="302"/>
      <c r="B52" s="302"/>
      <c r="C52" s="292" t="s">
        <v>64</v>
      </c>
      <c r="D52" s="289">
        <v>0</v>
      </c>
      <c r="E52" s="289">
        <v>0</v>
      </c>
      <c r="F52" s="289">
        <v>0</v>
      </c>
      <c r="G52" s="289">
        <v>0</v>
      </c>
      <c r="H52" s="302"/>
      <c r="I52" s="302"/>
      <c r="J52" s="302"/>
      <c r="K52" s="302"/>
    </row>
    <row r="53" spans="1:11" ht="14.1" customHeight="1" x14ac:dyDescent="0.25">
      <c r="A53" s="302"/>
      <c r="B53" s="302"/>
      <c r="C53" s="292" t="s">
        <v>60</v>
      </c>
      <c r="D53" s="289">
        <v>0</v>
      </c>
      <c r="E53" s="289">
        <v>0</v>
      </c>
      <c r="F53" s="289">
        <v>0</v>
      </c>
      <c r="G53" s="289">
        <v>0</v>
      </c>
      <c r="H53" s="302"/>
      <c r="I53" s="302"/>
      <c r="J53" s="302"/>
      <c r="K53" s="302"/>
    </row>
    <row r="54" spans="1:11" ht="14.1" customHeight="1" x14ac:dyDescent="0.25">
      <c r="A54" s="302"/>
      <c r="B54" s="302"/>
      <c r="C54" s="292" t="s">
        <v>61</v>
      </c>
      <c r="D54" s="289">
        <v>0</v>
      </c>
      <c r="E54" s="289">
        <v>0</v>
      </c>
      <c r="F54" s="289">
        <v>0</v>
      </c>
      <c r="G54" s="289">
        <v>0</v>
      </c>
      <c r="H54" s="302"/>
      <c r="I54" s="302"/>
      <c r="J54" s="302"/>
      <c r="K54" s="302"/>
    </row>
    <row r="55" spans="1:11" ht="14.1" customHeight="1" x14ac:dyDescent="0.25">
      <c r="A55" s="302"/>
      <c r="B55" s="302"/>
      <c r="C55" s="292" t="s">
        <v>65</v>
      </c>
      <c r="D55" s="289">
        <v>0</v>
      </c>
      <c r="E55" s="289">
        <v>0</v>
      </c>
      <c r="F55" s="289">
        <v>0</v>
      </c>
      <c r="G55" s="289">
        <v>0</v>
      </c>
      <c r="H55" s="302"/>
      <c r="I55" s="302"/>
      <c r="J55" s="302"/>
      <c r="K55" s="302"/>
    </row>
    <row r="56" spans="1:11" ht="14.1" customHeight="1" x14ac:dyDescent="0.25">
      <c r="A56" s="302"/>
      <c r="B56" s="302"/>
      <c r="C56" s="292" t="s">
        <v>60</v>
      </c>
      <c r="D56" s="289">
        <v>0</v>
      </c>
      <c r="E56" s="289">
        <v>0</v>
      </c>
      <c r="F56" s="289">
        <v>0</v>
      </c>
      <c r="G56" s="289">
        <v>0</v>
      </c>
      <c r="H56" s="302"/>
      <c r="I56" s="302"/>
      <c r="J56" s="302"/>
      <c r="K56" s="302"/>
    </row>
    <row r="57" spans="1:11" ht="14.1" customHeight="1" x14ac:dyDescent="0.25">
      <c r="A57" s="302"/>
      <c r="B57" s="302"/>
      <c r="C57" s="292" t="s">
        <v>61</v>
      </c>
      <c r="D57" s="289">
        <v>0</v>
      </c>
      <c r="E57" s="289">
        <v>0</v>
      </c>
      <c r="F57" s="289">
        <v>0</v>
      </c>
      <c r="G57" s="289">
        <v>0</v>
      </c>
      <c r="H57" s="302"/>
      <c r="I57" s="302"/>
      <c r="J57" s="302"/>
      <c r="K57" s="302"/>
    </row>
    <row r="58" spans="1:11" ht="14.1" customHeight="1" x14ac:dyDescent="0.25">
      <c r="A58" s="302"/>
      <c r="B58" s="302"/>
      <c r="C58" s="292" t="s">
        <v>66</v>
      </c>
      <c r="D58" s="289">
        <v>0</v>
      </c>
      <c r="E58" s="289">
        <v>4000000</v>
      </c>
      <c r="F58" s="289">
        <v>4000000</v>
      </c>
      <c r="G58" s="289">
        <v>4000000</v>
      </c>
      <c r="H58" s="302"/>
      <c r="I58" s="302"/>
      <c r="J58" s="302"/>
      <c r="K58" s="302"/>
    </row>
    <row r="59" spans="1:11" ht="14.1" customHeight="1" x14ac:dyDescent="0.25">
      <c r="A59" s="302"/>
      <c r="B59" s="302"/>
      <c r="C59" s="292" t="s">
        <v>60</v>
      </c>
      <c r="D59" s="289">
        <v>0</v>
      </c>
      <c r="E59" s="289">
        <v>4000000</v>
      </c>
      <c r="F59" s="289">
        <v>4000000</v>
      </c>
      <c r="G59" s="289">
        <v>4000000</v>
      </c>
      <c r="H59" s="302"/>
      <c r="I59" s="302"/>
      <c r="J59" s="302"/>
      <c r="K59" s="302"/>
    </row>
    <row r="60" spans="1:11" ht="14.1" customHeight="1" x14ac:dyDescent="0.25">
      <c r="A60" s="302"/>
      <c r="B60" s="302"/>
      <c r="C60" s="292" t="s">
        <v>61</v>
      </c>
      <c r="D60" s="289">
        <v>0</v>
      </c>
      <c r="E60" s="289">
        <v>0</v>
      </c>
      <c r="F60" s="289">
        <v>0</v>
      </c>
      <c r="G60" s="289">
        <v>0</v>
      </c>
      <c r="H60" s="302"/>
      <c r="I60" s="302"/>
      <c r="J60" s="302"/>
      <c r="K60" s="302"/>
    </row>
    <row r="61" spans="1:11" ht="14.1" customHeight="1" x14ac:dyDescent="0.25">
      <c r="A61" s="302"/>
      <c r="B61" s="302"/>
      <c r="C61" s="292" t="s">
        <v>67</v>
      </c>
      <c r="D61" s="289">
        <v>0</v>
      </c>
      <c r="E61" s="289">
        <v>0</v>
      </c>
      <c r="F61" s="289">
        <v>0</v>
      </c>
      <c r="G61" s="289">
        <v>0</v>
      </c>
      <c r="H61" s="302"/>
      <c r="I61" s="302"/>
      <c r="J61" s="302"/>
      <c r="K61" s="302"/>
    </row>
    <row r="62" spans="1:11" ht="14.1" customHeight="1" x14ac:dyDescent="0.25">
      <c r="A62" s="302"/>
      <c r="B62" s="302"/>
      <c r="C62" s="292" t="s">
        <v>60</v>
      </c>
      <c r="D62" s="289">
        <v>0</v>
      </c>
      <c r="E62" s="289">
        <v>0</v>
      </c>
      <c r="F62" s="289">
        <v>0</v>
      </c>
      <c r="G62" s="289">
        <v>0</v>
      </c>
      <c r="H62" s="302"/>
      <c r="I62" s="302"/>
      <c r="J62" s="302"/>
      <c r="K62" s="302"/>
    </row>
    <row r="63" spans="1:11" ht="14.1" customHeight="1" x14ac:dyDescent="0.25">
      <c r="A63" s="302"/>
      <c r="B63" s="302"/>
      <c r="C63" s="292" t="s">
        <v>61</v>
      </c>
      <c r="D63" s="289">
        <v>0</v>
      </c>
      <c r="E63" s="289">
        <v>0</v>
      </c>
      <c r="F63" s="289">
        <v>0</v>
      </c>
      <c r="G63" s="289">
        <v>0</v>
      </c>
      <c r="H63" s="302"/>
      <c r="I63" s="302"/>
      <c r="J63" s="302"/>
      <c r="K63" s="302"/>
    </row>
    <row r="64" spans="1:11" ht="14.1" customHeight="1" x14ac:dyDescent="0.25">
      <c r="A64" s="302"/>
      <c r="B64" s="302"/>
      <c r="C64" s="292" t="s">
        <v>68</v>
      </c>
      <c r="D64" s="289">
        <v>0</v>
      </c>
      <c r="E64" s="289">
        <v>0</v>
      </c>
      <c r="F64" s="289">
        <v>0</v>
      </c>
      <c r="G64" s="289">
        <v>0</v>
      </c>
      <c r="H64" s="302"/>
      <c r="I64" s="302"/>
      <c r="J64" s="302"/>
      <c r="K64" s="302"/>
    </row>
    <row r="65" spans="1:11" ht="14.1" customHeight="1" x14ac:dyDescent="0.25">
      <c r="A65" s="302"/>
      <c r="B65" s="302"/>
      <c r="C65" s="292" t="s">
        <v>60</v>
      </c>
      <c r="D65" s="289">
        <v>0</v>
      </c>
      <c r="E65" s="289">
        <v>0</v>
      </c>
      <c r="F65" s="289">
        <v>0</v>
      </c>
      <c r="G65" s="289">
        <v>0</v>
      </c>
      <c r="H65" s="302"/>
      <c r="I65" s="302"/>
      <c r="J65" s="302"/>
      <c r="K65" s="302"/>
    </row>
    <row r="66" spans="1:11" ht="14.1" customHeight="1" x14ac:dyDescent="0.25">
      <c r="A66" s="302"/>
      <c r="B66" s="302"/>
      <c r="C66" s="292" t="s">
        <v>69</v>
      </c>
      <c r="D66" s="289">
        <v>0</v>
      </c>
      <c r="E66" s="289">
        <v>0</v>
      </c>
      <c r="F66" s="289">
        <v>0</v>
      </c>
      <c r="G66" s="289">
        <v>0</v>
      </c>
      <c r="H66" s="302"/>
      <c r="I66" s="302"/>
      <c r="J66" s="302"/>
      <c r="K66" s="302"/>
    </row>
    <row r="67" spans="1:11" ht="14.1" customHeight="1" x14ac:dyDescent="0.25">
      <c r="A67" s="302"/>
      <c r="B67" s="302"/>
      <c r="C67" s="292" t="s">
        <v>70</v>
      </c>
      <c r="D67" s="289">
        <v>0</v>
      </c>
      <c r="E67" s="289">
        <v>0</v>
      </c>
      <c r="F67" s="289">
        <v>0</v>
      </c>
      <c r="G67" s="289">
        <v>0</v>
      </c>
      <c r="H67" s="302"/>
      <c r="I67" s="302"/>
      <c r="J67" s="302"/>
      <c r="K67" s="302"/>
    </row>
    <row r="68" spans="1:11" ht="14.1" customHeight="1" x14ac:dyDescent="0.25">
      <c r="A68" s="302"/>
      <c r="B68" s="302"/>
      <c r="C68" s="292" t="s">
        <v>71</v>
      </c>
      <c r="D68" s="289">
        <v>0</v>
      </c>
      <c r="E68" s="289">
        <v>0</v>
      </c>
      <c r="F68" s="289">
        <v>0</v>
      </c>
      <c r="G68" s="289">
        <v>0</v>
      </c>
      <c r="H68" s="302"/>
      <c r="I68" s="302"/>
      <c r="J68" s="302"/>
      <c r="K68" s="302"/>
    </row>
    <row r="69" spans="1:11" ht="14.1" customHeight="1" x14ac:dyDescent="0.25">
      <c r="A69" s="302"/>
      <c r="B69" s="302"/>
      <c r="C69" s="292" t="s">
        <v>72</v>
      </c>
      <c r="D69" s="289">
        <v>0</v>
      </c>
      <c r="E69" s="289">
        <v>0</v>
      </c>
      <c r="F69" s="289">
        <v>0</v>
      </c>
      <c r="G69" s="289">
        <v>0</v>
      </c>
      <c r="H69" s="302"/>
      <c r="I69" s="302"/>
      <c r="J69" s="302"/>
      <c r="K69" s="302"/>
    </row>
    <row r="70" spans="1:11" ht="14.1" customHeight="1" x14ac:dyDescent="0.25">
      <c r="A70" s="302"/>
      <c r="B70" s="302"/>
      <c r="C70" s="292" t="s">
        <v>73</v>
      </c>
      <c r="D70" s="289">
        <v>0</v>
      </c>
      <c r="E70" s="289">
        <v>0</v>
      </c>
      <c r="F70" s="289">
        <v>0</v>
      </c>
      <c r="G70" s="289">
        <v>0</v>
      </c>
      <c r="H70" s="302"/>
      <c r="I70" s="302"/>
      <c r="J70" s="302"/>
      <c r="K70" s="302"/>
    </row>
    <row r="71" spans="1:11" ht="14.1" customHeight="1" x14ac:dyDescent="0.25">
      <c r="A71" s="302"/>
      <c r="B71" s="302"/>
      <c r="C71" s="292" t="s">
        <v>60</v>
      </c>
      <c r="D71" s="289">
        <v>0</v>
      </c>
      <c r="E71" s="289">
        <v>0</v>
      </c>
      <c r="F71" s="289">
        <v>0</v>
      </c>
      <c r="G71" s="289">
        <v>0</v>
      </c>
      <c r="H71" s="302"/>
      <c r="I71" s="302"/>
      <c r="J71" s="302"/>
      <c r="K71" s="302"/>
    </row>
    <row r="72" spans="1:11" ht="14.1" customHeight="1" x14ac:dyDescent="0.25">
      <c r="A72" s="302"/>
      <c r="B72" s="302"/>
      <c r="C72" s="292" t="s">
        <v>69</v>
      </c>
      <c r="D72" s="289">
        <v>0</v>
      </c>
      <c r="E72" s="289">
        <v>0</v>
      </c>
      <c r="F72" s="289">
        <v>0</v>
      </c>
      <c r="G72" s="289">
        <v>0</v>
      </c>
      <c r="H72" s="302"/>
      <c r="I72" s="302"/>
      <c r="J72" s="302"/>
      <c r="K72" s="302"/>
    </row>
    <row r="73" spans="1:11" ht="14.1" customHeight="1" x14ac:dyDescent="0.25">
      <c r="A73" s="302"/>
      <c r="B73" s="302"/>
      <c r="C73" s="292" t="s">
        <v>70</v>
      </c>
      <c r="D73" s="289">
        <v>0</v>
      </c>
      <c r="E73" s="289">
        <v>0</v>
      </c>
      <c r="F73" s="289">
        <v>0</v>
      </c>
      <c r="G73" s="289">
        <v>0</v>
      </c>
      <c r="H73" s="302"/>
      <c r="I73" s="302"/>
      <c r="J73" s="302"/>
      <c r="K73" s="302"/>
    </row>
    <row r="74" spans="1:11" ht="14.1" customHeight="1" x14ac:dyDescent="0.25">
      <c r="A74" s="302"/>
      <c r="B74" s="302"/>
      <c r="C74" s="292" t="s">
        <v>71</v>
      </c>
      <c r="D74" s="289">
        <v>0</v>
      </c>
      <c r="E74" s="289">
        <v>0</v>
      </c>
      <c r="F74" s="289">
        <v>0</v>
      </c>
      <c r="G74" s="289">
        <v>0</v>
      </c>
      <c r="H74" s="302"/>
      <c r="I74" s="302"/>
      <c r="J74" s="302"/>
      <c r="K74" s="302"/>
    </row>
    <row r="75" spans="1:11" ht="14.1" customHeight="1" x14ac:dyDescent="0.25">
      <c r="A75" s="302"/>
      <c r="B75" s="302"/>
      <c r="C75" s="292" t="s">
        <v>72</v>
      </c>
      <c r="D75" s="289">
        <v>0</v>
      </c>
      <c r="E75" s="289">
        <v>0</v>
      </c>
      <c r="F75" s="289">
        <v>0</v>
      </c>
      <c r="G75" s="289">
        <v>0</v>
      </c>
      <c r="H75" s="302"/>
      <c r="I75" s="302"/>
      <c r="J75" s="302"/>
      <c r="K75" s="302"/>
    </row>
    <row r="76" spans="1:11" ht="14.1" customHeight="1" x14ac:dyDescent="0.25">
      <c r="A76" s="302"/>
      <c r="B76" s="302"/>
      <c r="C76" s="292" t="s">
        <v>74</v>
      </c>
      <c r="D76" s="289">
        <v>0</v>
      </c>
      <c r="E76" s="289">
        <v>0</v>
      </c>
      <c r="F76" s="289">
        <v>0</v>
      </c>
      <c r="G76" s="289">
        <v>0</v>
      </c>
      <c r="H76" s="302"/>
      <c r="I76" s="302"/>
      <c r="J76" s="302"/>
      <c r="K76" s="302"/>
    </row>
    <row r="77" spans="1:11" ht="14.1" customHeight="1" x14ac:dyDescent="0.25">
      <c r="A77" s="302"/>
      <c r="B77" s="302"/>
      <c r="C77" s="292" t="s">
        <v>60</v>
      </c>
      <c r="D77" s="289">
        <v>0</v>
      </c>
      <c r="E77" s="289">
        <v>0</v>
      </c>
      <c r="F77" s="289">
        <v>0</v>
      </c>
      <c r="G77" s="289">
        <v>0</v>
      </c>
      <c r="H77" s="302"/>
      <c r="I77" s="302"/>
      <c r="J77" s="302"/>
      <c r="K77" s="302"/>
    </row>
    <row r="78" spans="1:11" ht="14.1" customHeight="1" x14ac:dyDescent="0.25">
      <c r="A78" s="302"/>
      <c r="B78" s="302"/>
      <c r="C78" s="292" t="s">
        <v>69</v>
      </c>
      <c r="D78" s="289">
        <v>0</v>
      </c>
      <c r="E78" s="289">
        <v>0</v>
      </c>
      <c r="F78" s="289">
        <v>0</v>
      </c>
      <c r="G78" s="289">
        <v>0</v>
      </c>
      <c r="H78" s="302"/>
      <c r="I78" s="302"/>
      <c r="J78" s="302"/>
      <c r="K78" s="302"/>
    </row>
    <row r="79" spans="1:11" ht="14.1" customHeight="1" x14ac:dyDescent="0.25">
      <c r="A79" s="302"/>
      <c r="B79" s="302"/>
      <c r="C79" s="292" t="s">
        <v>70</v>
      </c>
      <c r="D79" s="289">
        <v>0</v>
      </c>
      <c r="E79" s="289">
        <v>0</v>
      </c>
      <c r="F79" s="289">
        <v>0</v>
      </c>
      <c r="G79" s="289">
        <v>0</v>
      </c>
      <c r="H79" s="302"/>
      <c r="I79" s="302"/>
      <c r="J79" s="302"/>
      <c r="K79" s="302"/>
    </row>
    <row r="80" spans="1:11" ht="14.1" customHeight="1" x14ac:dyDescent="0.25">
      <c r="A80" s="302"/>
      <c r="B80" s="302"/>
      <c r="C80" s="292" t="s">
        <v>71</v>
      </c>
      <c r="D80" s="289">
        <v>0</v>
      </c>
      <c r="E80" s="289">
        <v>0</v>
      </c>
      <c r="F80" s="289">
        <v>0</v>
      </c>
      <c r="G80" s="289">
        <v>0</v>
      </c>
      <c r="H80" s="302"/>
      <c r="I80" s="302"/>
      <c r="J80" s="302"/>
      <c r="K80" s="302"/>
    </row>
    <row r="81" spans="1:11" ht="14.1" customHeight="1" x14ac:dyDescent="0.25">
      <c r="A81" s="302"/>
      <c r="B81" s="302"/>
      <c r="C81" s="292" t="s">
        <v>72</v>
      </c>
      <c r="D81" s="289">
        <v>0</v>
      </c>
      <c r="E81" s="289">
        <v>0</v>
      </c>
      <c r="F81" s="289">
        <v>0</v>
      </c>
      <c r="G81" s="289">
        <v>0</v>
      </c>
      <c r="H81" s="302"/>
      <c r="I81" s="302"/>
      <c r="J81" s="302"/>
      <c r="K81" s="302"/>
    </row>
    <row r="82" spans="1:11" ht="14.1" customHeight="1" x14ac:dyDescent="0.25">
      <c r="A82" s="302"/>
      <c r="B82" s="302"/>
      <c r="C82" s="292" t="s">
        <v>75</v>
      </c>
      <c r="D82" s="289">
        <v>0</v>
      </c>
      <c r="E82" s="289">
        <v>0</v>
      </c>
      <c r="F82" s="289">
        <v>0</v>
      </c>
      <c r="G82" s="289">
        <v>0</v>
      </c>
      <c r="H82" s="302"/>
      <c r="I82" s="302"/>
      <c r="J82" s="302"/>
      <c r="K82" s="302"/>
    </row>
    <row r="83" spans="1:11" ht="14.1" customHeight="1" x14ac:dyDescent="0.25">
      <c r="A83" s="302"/>
      <c r="B83" s="302"/>
      <c r="C83" s="292" t="s">
        <v>76</v>
      </c>
      <c r="D83" s="289">
        <v>0</v>
      </c>
      <c r="E83" s="289">
        <v>0</v>
      </c>
      <c r="F83" s="289">
        <v>0</v>
      </c>
      <c r="G83" s="289">
        <v>0</v>
      </c>
      <c r="H83" s="302"/>
      <c r="I83" s="302"/>
      <c r="J83" s="302"/>
      <c r="K83" s="302"/>
    </row>
    <row r="84" spans="1:11" ht="14.1" customHeight="1" x14ac:dyDescent="0.25">
      <c r="A84" s="302"/>
      <c r="B84" s="302"/>
      <c r="C84" s="290" t="s">
        <v>77</v>
      </c>
      <c r="D84" s="289">
        <v>0</v>
      </c>
      <c r="E84" s="289">
        <v>87469000</v>
      </c>
      <c r="F84" s="289">
        <v>87469000</v>
      </c>
      <c r="G84" s="289">
        <v>88769000</v>
      </c>
      <c r="H84" s="302"/>
      <c r="I84" s="302"/>
      <c r="J84" s="302"/>
      <c r="K84" s="302"/>
    </row>
    <row r="85" spans="1:11" ht="14.1" customHeight="1" x14ac:dyDescent="0.25">
      <c r="A85" s="302"/>
      <c r="B85" s="302"/>
      <c r="C85" s="1293" t="s">
        <v>78</v>
      </c>
      <c r="D85" s="1294"/>
      <c r="E85" s="1294"/>
      <c r="F85" s="1294"/>
      <c r="G85" s="1294"/>
      <c r="H85" s="302"/>
      <c r="I85" s="302"/>
      <c r="J85" s="302"/>
      <c r="K85" s="302"/>
    </row>
    <row r="86" spans="1:11" ht="14.1" customHeight="1" x14ac:dyDescent="0.25">
      <c r="A86" s="302"/>
      <c r="B86" s="302"/>
      <c r="C86" s="297" t="s">
        <v>2026</v>
      </c>
      <c r="D86" s="1293" t="s">
        <v>2024</v>
      </c>
      <c r="E86" s="1294"/>
      <c r="F86" s="1294"/>
      <c r="G86" s="1294"/>
      <c r="H86" s="302"/>
      <c r="I86" s="302"/>
      <c r="J86" s="302"/>
      <c r="K86" s="302"/>
    </row>
    <row r="87" spans="1:11" ht="14.1" customHeight="1" x14ac:dyDescent="0.25">
      <c r="A87" s="302"/>
      <c r="B87" s="302"/>
      <c r="C87" s="296" t="s">
        <v>33</v>
      </c>
      <c r="D87" s="1295" t="s">
        <v>2025</v>
      </c>
      <c r="E87" s="1296"/>
      <c r="F87" s="1296"/>
      <c r="G87" s="1296"/>
      <c r="H87" s="302"/>
      <c r="I87" s="302"/>
      <c r="J87" s="302"/>
      <c r="K87" s="302"/>
    </row>
    <row r="88" spans="1:11" ht="14.1" customHeight="1" x14ac:dyDescent="0.25">
      <c r="A88" s="302"/>
      <c r="B88" s="302"/>
      <c r="C88" s="277" t="s">
        <v>35</v>
      </c>
      <c r="D88" s="1297" t="s">
        <v>2024</v>
      </c>
      <c r="E88" s="1298"/>
      <c r="F88" s="1298"/>
      <c r="G88" s="1298"/>
      <c r="H88" s="302"/>
      <c r="I88" s="302"/>
      <c r="J88" s="302"/>
      <c r="K88" s="302"/>
    </row>
    <row r="89" spans="1:11" ht="14.1" customHeight="1" x14ac:dyDescent="0.25">
      <c r="A89" s="302"/>
      <c r="B89" s="302"/>
      <c r="C89" s="277" t="s">
        <v>37</v>
      </c>
      <c r="D89" s="1297" t="s">
        <v>2023</v>
      </c>
      <c r="E89" s="1298"/>
      <c r="F89" s="1298"/>
      <c r="G89" s="1298"/>
      <c r="H89" s="302"/>
      <c r="I89" s="302"/>
      <c r="J89" s="302"/>
      <c r="K89" s="302"/>
    </row>
    <row r="90" spans="1:11" ht="15" customHeight="1" x14ac:dyDescent="0.25">
      <c r="A90" s="302"/>
      <c r="B90" s="302"/>
      <c r="C90" s="303"/>
      <c r="D90" s="269">
        <v>2025</v>
      </c>
      <c r="E90" s="269">
        <v>2026</v>
      </c>
      <c r="F90" s="269">
        <v>2027</v>
      </c>
      <c r="G90" s="269">
        <v>2028</v>
      </c>
      <c r="H90" s="302"/>
      <c r="I90" s="302"/>
      <c r="J90" s="302"/>
      <c r="K90" s="302"/>
    </row>
    <row r="91" spans="1:11" ht="15" customHeight="1" x14ac:dyDescent="0.25">
      <c r="A91" s="302"/>
      <c r="B91" s="302"/>
      <c r="C91" s="304"/>
      <c r="D91" s="266" t="s">
        <v>17</v>
      </c>
      <c r="E91" s="266" t="s">
        <v>18</v>
      </c>
      <c r="F91" s="266" t="s">
        <v>18</v>
      </c>
      <c r="G91" s="266" t="s">
        <v>18</v>
      </c>
      <c r="H91" s="302"/>
      <c r="I91" s="302"/>
      <c r="J91" s="302"/>
      <c r="K91" s="302"/>
    </row>
    <row r="92" spans="1:11" ht="14.1" customHeight="1" x14ac:dyDescent="0.25">
      <c r="A92" s="302"/>
      <c r="B92" s="302"/>
      <c r="C92" s="284" t="s">
        <v>39</v>
      </c>
      <c r="D92" s="295" t="s">
        <v>40</v>
      </c>
      <c r="E92" s="295" t="s">
        <v>2022</v>
      </c>
      <c r="F92" s="295" t="s">
        <v>151</v>
      </c>
      <c r="G92" s="295" t="s">
        <v>151</v>
      </c>
      <c r="H92" s="302"/>
      <c r="I92" s="302"/>
      <c r="J92" s="302"/>
      <c r="K92" s="302"/>
    </row>
    <row r="93" spans="1:11" ht="14.1" customHeight="1" x14ac:dyDescent="0.25">
      <c r="A93" s="302"/>
      <c r="B93" s="302"/>
      <c r="C93" s="284" t="s">
        <v>41</v>
      </c>
      <c r="D93" s="295" t="s">
        <v>200</v>
      </c>
      <c r="E93" s="295" t="s">
        <v>1208</v>
      </c>
      <c r="F93" s="295" t="s">
        <v>753</v>
      </c>
      <c r="G93" s="295" t="s">
        <v>753</v>
      </c>
      <c r="H93" s="302"/>
      <c r="I93" s="302"/>
      <c r="J93" s="302"/>
      <c r="K93" s="302"/>
    </row>
    <row r="94" spans="1:11" ht="14.1" customHeight="1" x14ac:dyDescent="0.25">
      <c r="A94" s="302"/>
      <c r="B94" s="302"/>
      <c r="C94" s="284" t="s">
        <v>45</v>
      </c>
      <c r="D94" s="295" t="s">
        <v>46</v>
      </c>
      <c r="E94" s="295" t="s">
        <v>2021</v>
      </c>
      <c r="F94" s="295" t="s">
        <v>753</v>
      </c>
      <c r="G94" s="295" t="s">
        <v>753</v>
      </c>
      <c r="H94" s="302"/>
      <c r="I94" s="302"/>
      <c r="J94" s="302"/>
      <c r="K94" s="302"/>
    </row>
    <row r="95" spans="1:11" ht="14.1" customHeight="1" x14ac:dyDescent="0.25">
      <c r="A95" s="302"/>
      <c r="B95" s="302"/>
      <c r="C95" s="284" t="s">
        <v>50</v>
      </c>
      <c r="D95" s="295" t="s">
        <v>40</v>
      </c>
      <c r="E95" s="295" t="s">
        <v>40</v>
      </c>
      <c r="F95" s="295" t="s">
        <v>137</v>
      </c>
      <c r="G95" s="295" t="s">
        <v>46</v>
      </c>
      <c r="H95" s="302"/>
      <c r="I95" s="302"/>
      <c r="J95" s="302"/>
      <c r="K95" s="302"/>
    </row>
    <row r="96" spans="1:11" ht="14.1" customHeight="1" x14ac:dyDescent="0.25">
      <c r="A96" s="302"/>
      <c r="B96" s="302"/>
      <c r="C96" s="284" t="s">
        <v>52</v>
      </c>
      <c r="D96" s="295" t="s">
        <v>40</v>
      </c>
      <c r="E96" s="295" t="s">
        <v>174</v>
      </c>
      <c r="F96" s="295" t="s">
        <v>297</v>
      </c>
      <c r="G96" s="295" t="s">
        <v>46</v>
      </c>
      <c r="H96" s="302"/>
      <c r="I96" s="302"/>
      <c r="J96" s="302"/>
      <c r="K96" s="302"/>
    </row>
    <row r="97" spans="1:11" ht="14.1" customHeight="1" x14ac:dyDescent="0.25">
      <c r="A97" s="302"/>
      <c r="B97" s="302"/>
      <c r="C97" s="284" t="s">
        <v>55</v>
      </c>
      <c r="D97" s="295" t="s">
        <v>40</v>
      </c>
      <c r="E97" s="295" t="s">
        <v>40</v>
      </c>
      <c r="F97" s="295" t="s">
        <v>40</v>
      </c>
      <c r="G97" s="295" t="s">
        <v>46</v>
      </c>
      <c r="H97" s="302"/>
      <c r="I97" s="302"/>
      <c r="J97" s="302"/>
      <c r="K97" s="302"/>
    </row>
    <row r="98" spans="1:11" ht="14.1" customHeight="1" x14ac:dyDescent="0.25">
      <c r="A98" s="302"/>
      <c r="B98" s="302"/>
      <c r="C98" s="1307" t="s">
        <v>58</v>
      </c>
      <c r="D98" s="1308"/>
      <c r="E98" s="1308"/>
      <c r="F98" s="1308"/>
      <c r="G98" s="1308"/>
      <c r="H98" s="302"/>
      <c r="I98" s="302"/>
      <c r="J98" s="302"/>
      <c r="K98" s="302"/>
    </row>
    <row r="99" spans="1:11" ht="14.1" customHeight="1" x14ac:dyDescent="0.25">
      <c r="A99" s="302"/>
      <c r="B99" s="302"/>
      <c r="C99" s="303"/>
      <c r="D99" s="269">
        <v>2025</v>
      </c>
      <c r="E99" s="269">
        <v>2026</v>
      </c>
      <c r="F99" s="269">
        <v>2027</v>
      </c>
      <c r="G99" s="269">
        <v>2028</v>
      </c>
      <c r="H99" s="302"/>
      <c r="I99" s="302"/>
      <c r="J99" s="302"/>
      <c r="K99" s="302"/>
    </row>
    <row r="100" spans="1:11" ht="14.1" customHeight="1" x14ac:dyDescent="0.25">
      <c r="A100" s="302"/>
      <c r="B100" s="302"/>
      <c r="C100" s="304"/>
      <c r="D100" s="266" t="s">
        <v>17</v>
      </c>
      <c r="E100" s="266" t="s">
        <v>18</v>
      </c>
      <c r="F100" s="266" t="s">
        <v>18</v>
      </c>
      <c r="G100" s="266" t="s">
        <v>18</v>
      </c>
      <c r="H100" s="302"/>
      <c r="I100" s="302"/>
      <c r="J100" s="302"/>
      <c r="K100" s="302"/>
    </row>
    <row r="101" spans="1:11" ht="14.1" customHeight="1" x14ac:dyDescent="0.25">
      <c r="A101" s="302"/>
      <c r="B101" s="302"/>
      <c r="C101" s="292" t="s">
        <v>59</v>
      </c>
      <c r="D101" s="289">
        <v>0</v>
      </c>
      <c r="E101" s="289">
        <v>0</v>
      </c>
      <c r="F101" s="289">
        <v>0</v>
      </c>
      <c r="G101" s="289">
        <v>0</v>
      </c>
      <c r="H101" s="302"/>
      <c r="I101" s="302"/>
      <c r="J101" s="302"/>
      <c r="K101" s="302"/>
    </row>
    <row r="102" spans="1:11" ht="14.1" customHeight="1" x14ac:dyDescent="0.25">
      <c r="A102" s="302"/>
      <c r="B102" s="302"/>
      <c r="C102" s="292" t="s">
        <v>60</v>
      </c>
      <c r="D102" s="289">
        <v>0</v>
      </c>
      <c r="E102" s="289">
        <v>0</v>
      </c>
      <c r="F102" s="289">
        <v>0</v>
      </c>
      <c r="G102" s="289">
        <v>0</v>
      </c>
      <c r="H102" s="302"/>
      <c r="I102" s="302"/>
      <c r="J102" s="302"/>
      <c r="K102" s="302"/>
    </row>
    <row r="103" spans="1:11" ht="14.1" customHeight="1" x14ac:dyDescent="0.25">
      <c r="A103" s="302"/>
      <c r="B103" s="302"/>
      <c r="C103" s="292" t="s">
        <v>61</v>
      </c>
      <c r="D103" s="289">
        <v>0</v>
      </c>
      <c r="E103" s="289">
        <v>0</v>
      </c>
      <c r="F103" s="289">
        <v>0</v>
      </c>
      <c r="G103" s="289">
        <v>0</v>
      </c>
      <c r="H103" s="302"/>
      <c r="I103" s="302"/>
      <c r="J103" s="302"/>
      <c r="K103" s="302"/>
    </row>
    <row r="104" spans="1:11" ht="14.1" customHeight="1" x14ac:dyDescent="0.25">
      <c r="A104" s="302"/>
      <c r="B104" s="302"/>
      <c r="C104" s="292" t="s">
        <v>62</v>
      </c>
      <c r="D104" s="289">
        <v>0</v>
      </c>
      <c r="E104" s="289">
        <v>0</v>
      </c>
      <c r="F104" s="289">
        <v>0</v>
      </c>
      <c r="G104" s="289">
        <v>0</v>
      </c>
      <c r="H104" s="302"/>
      <c r="I104" s="302"/>
      <c r="J104" s="302"/>
      <c r="K104" s="302"/>
    </row>
    <row r="105" spans="1:11" ht="14.1" customHeight="1" x14ac:dyDescent="0.25">
      <c r="A105" s="302"/>
      <c r="B105" s="302"/>
      <c r="C105" s="292" t="s">
        <v>60</v>
      </c>
      <c r="D105" s="289">
        <v>0</v>
      </c>
      <c r="E105" s="289">
        <v>0</v>
      </c>
      <c r="F105" s="289">
        <v>0</v>
      </c>
      <c r="G105" s="289">
        <v>0</v>
      </c>
      <c r="H105" s="302"/>
      <c r="I105" s="302"/>
      <c r="J105" s="302"/>
      <c r="K105" s="302"/>
    </row>
    <row r="106" spans="1:11" ht="14.1" customHeight="1" x14ac:dyDescent="0.25">
      <c r="A106" s="302"/>
      <c r="B106" s="302"/>
      <c r="C106" s="292" t="s">
        <v>61</v>
      </c>
      <c r="D106" s="289">
        <v>0</v>
      </c>
      <c r="E106" s="289">
        <v>0</v>
      </c>
      <c r="F106" s="289">
        <v>0</v>
      </c>
      <c r="G106" s="289">
        <v>0</v>
      </c>
      <c r="H106" s="302"/>
      <c r="I106" s="302"/>
      <c r="J106" s="302"/>
      <c r="K106" s="302"/>
    </row>
    <row r="107" spans="1:11" ht="14.1" customHeight="1" x14ac:dyDescent="0.25">
      <c r="A107" s="302"/>
      <c r="B107" s="302"/>
      <c r="C107" s="292" t="s">
        <v>63</v>
      </c>
      <c r="D107" s="289">
        <v>0</v>
      </c>
      <c r="E107" s="289">
        <v>0</v>
      </c>
      <c r="F107" s="289">
        <v>0</v>
      </c>
      <c r="G107" s="289">
        <v>0</v>
      </c>
      <c r="H107" s="302"/>
      <c r="I107" s="302"/>
      <c r="J107" s="302"/>
      <c r="K107" s="302"/>
    </row>
    <row r="108" spans="1:11" ht="14.1" customHeight="1" x14ac:dyDescent="0.25">
      <c r="A108" s="302"/>
      <c r="B108" s="302"/>
      <c r="C108" s="292" t="s">
        <v>60</v>
      </c>
      <c r="D108" s="289">
        <v>0</v>
      </c>
      <c r="E108" s="289">
        <v>0</v>
      </c>
      <c r="F108" s="289">
        <v>0</v>
      </c>
      <c r="G108" s="289">
        <v>0</v>
      </c>
      <c r="H108" s="302"/>
      <c r="I108" s="302"/>
      <c r="J108" s="302"/>
      <c r="K108" s="302"/>
    </row>
    <row r="109" spans="1:11" ht="14.1" customHeight="1" x14ac:dyDescent="0.25">
      <c r="A109" s="302"/>
      <c r="B109" s="302"/>
      <c r="C109" s="292" t="s">
        <v>61</v>
      </c>
      <c r="D109" s="289">
        <v>0</v>
      </c>
      <c r="E109" s="289">
        <v>0</v>
      </c>
      <c r="F109" s="289">
        <v>0</v>
      </c>
      <c r="G109" s="289">
        <v>0</v>
      </c>
      <c r="H109" s="302"/>
      <c r="I109" s="302"/>
      <c r="J109" s="302"/>
      <c r="K109" s="302"/>
    </row>
    <row r="110" spans="1:11" ht="14.1" customHeight="1" x14ac:dyDescent="0.25">
      <c r="A110" s="302"/>
      <c r="B110" s="302"/>
      <c r="C110" s="292" t="s">
        <v>64</v>
      </c>
      <c r="D110" s="289">
        <v>0</v>
      </c>
      <c r="E110" s="289">
        <v>0</v>
      </c>
      <c r="F110" s="289">
        <v>0</v>
      </c>
      <c r="G110" s="289">
        <v>0</v>
      </c>
      <c r="H110" s="302"/>
      <c r="I110" s="302"/>
      <c r="J110" s="302"/>
      <c r="K110" s="302"/>
    </row>
    <row r="111" spans="1:11" ht="14.1" customHeight="1" x14ac:dyDescent="0.25">
      <c r="A111" s="302"/>
      <c r="B111" s="302"/>
      <c r="C111" s="292" t="s">
        <v>60</v>
      </c>
      <c r="D111" s="289">
        <v>0</v>
      </c>
      <c r="E111" s="289">
        <v>0</v>
      </c>
      <c r="F111" s="289">
        <v>0</v>
      </c>
      <c r="G111" s="289">
        <v>0</v>
      </c>
      <c r="H111" s="302"/>
      <c r="I111" s="302"/>
      <c r="J111" s="302"/>
      <c r="K111" s="302"/>
    </row>
    <row r="112" spans="1:11" ht="14.1" customHeight="1" x14ac:dyDescent="0.25">
      <c r="A112" s="302"/>
      <c r="B112" s="302"/>
      <c r="C112" s="292" t="s">
        <v>61</v>
      </c>
      <c r="D112" s="289">
        <v>0</v>
      </c>
      <c r="E112" s="289">
        <v>0</v>
      </c>
      <c r="F112" s="289">
        <v>0</v>
      </c>
      <c r="G112" s="289">
        <v>0</v>
      </c>
      <c r="H112" s="302"/>
      <c r="I112" s="302"/>
      <c r="J112" s="302"/>
      <c r="K112" s="302"/>
    </row>
    <row r="113" spans="1:11" ht="14.1" customHeight="1" x14ac:dyDescent="0.25">
      <c r="A113" s="302"/>
      <c r="B113" s="302"/>
      <c r="C113" s="292" t="s">
        <v>65</v>
      </c>
      <c r="D113" s="289">
        <v>0</v>
      </c>
      <c r="E113" s="289">
        <v>0</v>
      </c>
      <c r="F113" s="289">
        <v>0</v>
      </c>
      <c r="G113" s="289">
        <v>0</v>
      </c>
      <c r="H113" s="302"/>
      <c r="I113" s="302"/>
      <c r="J113" s="302"/>
      <c r="K113" s="302"/>
    </row>
    <row r="114" spans="1:11" ht="14.1" customHeight="1" x14ac:dyDescent="0.25">
      <c r="A114" s="302"/>
      <c r="B114" s="302"/>
      <c r="C114" s="292" t="s">
        <v>60</v>
      </c>
      <c r="D114" s="289">
        <v>0</v>
      </c>
      <c r="E114" s="289">
        <v>0</v>
      </c>
      <c r="F114" s="289">
        <v>0</v>
      </c>
      <c r="G114" s="289">
        <v>0</v>
      </c>
      <c r="H114" s="302"/>
      <c r="I114" s="302"/>
      <c r="J114" s="302"/>
      <c r="K114" s="302"/>
    </row>
    <row r="115" spans="1:11" ht="14.1" customHeight="1" x14ac:dyDescent="0.25">
      <c r="A115" s="302"/>
      <c r="B115" s="302"/>
      <c r="C115" s="292" t="s">
        <v>61</v>
      </c>
      <c r="D115" s="289">
        <v>0</v>
      </c>
      <c r="E115" s="289">
        <v>0</v>
      </c>
      <c r="F115" s="289">
        <v>0</v>
      </c>
      <c r="G115" s="289">
        <v>0</v>
      </c>
      <c r="H115" s="302"/>
      <c r="I115" s="302"/>
      <c r="J115" s="302"/>
      <c r="K115" s="302"/>
    </row>
    <row r="116" spans="1:11" ht="14.1" customHeight="1" x14ac:dyDescent="0.25">
      <c r="A116" s="302"/>
      <c r="B116" s="302"/>
      <c r="C116" s="292" t="s">
        <v>66</v>
      </c>
      <c r="D116" s="289">
        <v>0</v>
      </c>
      <c r="E116" s="289">
        <v>0</v>
      </c>
      <c r="F116" s="289">
        <v>0</v>
      </c>
      <c r="G116" s="289">
        <v>0</v>
      </c>
      <c r="H116" s="302"/>
      <c r="I116" s="302"/>
      <c r="J116" s="302"/>
      <c r="K116" s="302"/>
    </row>
    <row r="117" spans="1:11" ht="14.1" customHeight="1" x14ac:dyDescent="0.25">
      <c r="A117" s="302"/>
      <c r="B117" s="302"/>
      <c r="C117" s="292" t="s">
        <v>60</v>
      </c>
      <c r="D117" s="289">
        <v>0</v>
      </c>
      <c r="E117" s="289">
        <v>0</v>
      </c>
      <c r="F117" s="289">
        <v>0</v>
      </c>
      <c r="G117" s="289">
        <v>0</v>
      </c>
      <c r="H117" s="302"/>
      <c r="I117" s="302"/>
      <c r="J117" s="302"/>
      <c r="K117" s="302"/>
    </row>
    <row r="118" spans="1:11" ht="14.1" customHeight="1" x14ac:dyDescent="0.25">
      <c r="A118" s="302"/>
      <c r="B118" s="302"/>
      <c r="C118" s="292" t="s">
        <v>61</v>
      </c>
      <c r="D118" s="289">
        <v>0</v>
      </c>
      <c r="E118" s="289">
        <v>0</v>
      </c>
      <c r="F118" s="289">
        <v>0</v>
      </c>
      <c r="G118" s="289">
        <v>0</v>
      </c>
      <c r="H118" s="302"/>
      <c r="I118" s="302"/>
      <c r="J118" s="302"/>
      <c r="K118" s="302"/>
    </row>
    <row r="119" spans="1:11" ht="14.1" customHeight="1" x14ac:dyDescent="0.25">
      <c r="A119" s="302"/>
      <c r="B119" s="302"/>
      <c r="C119" s="292" t="s">
        <v>67</v>
      </c>
      <c r="D119" s="289">
        <v>0</v>
      </c>
      <c r="E119" s="289">
        <v>0</v>
      </c>
      <c r="F119" s="289">
        <v>0</v>
      </c>
      <c r="G119" s="289">
        <v>0</v>
      </c>
      <c r="H119" s="302"/>
      <c r="I119" s="302"/>
      <c r="J119" s="302"/>
      <c r="K119" s="302"/>
    </row>
    <row r="120" spans="1:11" ht="14.1" customHeight="1" x14ac:dyDescent="0.25">
      <c r="A120" s="302"/>
      <c r="B120" s="302"/>
      <c r="C120" s="292" t="s">
        <v>60</v>
      </c>
      <c r="D120" s="289">
        <v>0</v>
      </c>
      <c r="E120" s="289">
        <v>0</v>
      </c>
      <c r="F120" s="289">
        <v>0</v>
      </c>
      <c r="G120" s="289">
        <v>0</v>
      </c>
      <c r="H120" s="302"/>
      <c r="I120" s="302"/>
      <c r="J120" s="302"/>
      <c r="K120" s="302"/>
    </row>
    <row r="121" spans="1:11" ht="14.1" customHeight="1" x14ac:dyDescent="0.25">
      <c r="A121" s="302"/>
      <c r="B121" s="302"/>
      <c r="C121" s="292" t="s">
        <v>61</v>
      </c>
      <c r="D121" s="289">
        <v>0</v>
      </c>
      <c r="E121" s="289">
        <v>0</v>
      </c>
      <c r="F121" s="289">
        <v>0</v>
      </c>
      <c r="G121" s="289">
        <v>0</v>
      </c>
      <c r="H121" s="302"/>
      <c r="I121" s="302"/>
      <c r="J121" s="302"/>
      <c r="K121" s="302"/>
    </row>
    <row r="122" spans="1:11" ht="14.1" customHeight="1" x14ac:dyDescent="0.25">
      <c r="A122" s="302"/>
      <c r="B122" s="302"/>
      <c r="C122" s="292" t="s">
        <v>68</v>
      </c>
      <c r="D122" s="289">
        <v>0</v>
      </c>
      <c r="E122" s="289">
        <v>0</v>
      </c>
      <c r="F122" s="289">
        <v>0</v>
      </c>
      <c r="G122" s="289">
        <v>0</v>
      </c>
      <c r="H122" s="302"/>
      <c r="I122" s="302"/>
      <c r="J122" s="302"/>
      <c r="K122" s="302"/>
    </row>
    <row r="123" spans="1:11" ht="14.1" customHeight="1" x14ac:dyDescent="0.25">
      <c r="A123" s="302"/>
      <c r="B123" s="302"/>
      <c r="C123" s="292" t="s">
        <v>60</v>
      </c>
      <c r="D123" s="289">
        <v>0</v>
      </c>
      <c r="E123" s="289">
        <v>0</v>
      </c>
      <c r="F123" s="289">
        <v>0</v>
      </c>
      <c r="G123" s="289">
        <v>0</v>
      </c>
      <c r="H123" s="302"/>
      <c r="I123" s="302"/>
      <c r="J123" s="302"/>
      <c r="K123" s="302"/>
    </row>
    <row r="124" spans="1:11" ht="14.1" customHeight="1" x14ac:dyDescent="0.25">
      <c r="A124" s="302"/>
      <c r="B124" s="302"/>
      <c r="C124" s="292" t="s">
        <v>69</v>
      </c>
      <c r="D124" s="289">
        <v>0</v>
      </c>
      <c r="E124" s="289">
        <v>0</v>
      </c>
      <c r="F124" s="289">
        <v>0</v>
      </c>
      <c r="G124" s="289">
        <v>0</v>
      </c>
      <c r="H124" s="302"/>
      <c r="I124" s="302"/>
      <c r="J124" s="302"/>
      <c r="K124" s="302"/>
    </row>
    <row r="125" spans="1:11" ht="14.1" customHeight="1" x14ac:dyDescent="0.25">
      <c r="A125" s="302"/>
      <c r="B125" s="302"/>
      <c r="C125" s="292" t="s">
        <v>70</v>
      </c>
      <c r="D125" s="289">
        <v>0</v>
      </c>
      <c r="E125" s="289">
        <v>0</v>
      </c>
      <c r="F125" s="289">
        <v>0</v>
      </c>
      <c r="G125" s="289">
        <v>0</v>
      </c>
      <c r="H125" s="302"/>
      <c r="I125" s="302"/>
      <c r="J125" s="302"/>
      <c r="K125" s="302"/>
    </row>
    <row r="126" spans="1:11" ht="14.1" customHeight="1" x14ac:dyDescent="0.25">
      <c r="A126" s="302"/>
      <c r="B126" s="302"/>
      <c r="C126" s="292" t="s">
        <v>71</v>
      </c>
      <c r="D126" s="289">
        <v>0</v>
      </c>
      <c r="E126" s="289">
        <v>0</v>
      </c>
      <c r="F126" s="289">
        <v>0</v>
      </c>
      <c r="G126" s="289">
        <v>0</v>
      </c>
      <c r="H126" s="302"/>
      <c r="I126" s="302"/>
      <c r="J126" s="302"/>
      <c r="K126" s="302"/>
    </row>
    <row r="127" spans="1:11" ht="14.1" customHeight="1" x14ac:dyDescent="0.25">
      <c r="A127" s="302"/>
      <c r="B127" s="302"/>
      <c r="C127" s="292" t="s">
        <v>72</v>
      </c>
      <c r="D127" s="289">
        <v>0</v>
      </c>
      <c r="E127" s="289">
        <v>0</v>
      </c>
      <c r="F127" s="289">
        <v>0</v>
      </c>
      <c r="G127" s="289">
        <v>0</v>
      </c>
      <c r="H127" s="302"/>
      <c r="I127" s="302"/>
      <c r="J127" s="302"/>
      <c r="K127" s="302"/>
    </row>
    <row r="128" spans="1:11" ht="14.1" customHeight="1" x14ac:dyDescent="0.25">
      <c r="A128" s="302"/>
      <c r="B128" s="302"/>
      <c r="C128" s="292" t="s">
        <v>73</v>
      </c>
      <c r="D128" s="289">
        <v>0</v>
      </c>
      <c r="E128" s="289">
        <v>3000000</v>
      </c>
      <c r="F128" s="289">
        <v>3000000</v>
      </c>
      <c r="G128" s="289">
        <v>3000000</v>
      </c>
      <c r="H128" s="302"/>
      <c r="I128" s="302"/>
      <c r="J128" s="302"/>
      <c r="K128" s="302"/>
    </row>
    <row r="129" spans="1:11" ht="14.1" customHeight="1" x14ac:dyDescent="0.25">
      <c r="A129" s="302"/>
      <c r="B129" s="302"/>
      <c r="C129" s="292" t="s">
        <v>60</v>
      </c>
      <c r="D129" s="289">
        <v>0</v>
      </c>
      <c r="E129" s="289">
        <v>3000000</v>
      </c>
      <c r="F129" s="289">
        <v>3000000</v>
      </c>
      <c r="G129" s="289">
        <v>3000000</v>
      </c>
      <c r="H129" s="302"/>
      <c r="I129" s="302"/>
      <c r="J129" s="302"/>
      <c r="K129" s="302"/>
    </row>
    <row r="130" spans="1:11" ht="14.1" customHeight="1" x14ac:dyDescent="0.25">
      <c r="A130" s="302"/>
      <c r="B130" s="302"/>
      <c r="C130" s="292" t="s">
        <v>69</v>
      </c>
      <c r="D130" s="289">
        <v>0</v>
      </c>
      <c r="E130" s="289">
        <v>0</v>
      </c>
      <c r="F130" s="289">
        <v>0</v>
      </c>
      <c r="G130" s="289">
        <v>0</v>
      </c>
      <c r="H130" s="302"/>
      <c r="I130" s="302"/>
      <c r="J130" s="302"/>
      <c r="K130" s="302"/>
    </row>
    <row r="131" spans="1:11" ht="14.1" customHeight="1" x14ac:dyDescent="0.25">
      <c r="A131" s="302"/>
      <c r="B131" s="302"/>
      <c r="C131" s="292" t="s">
        <v>70</v>
      </c>
      <c r="D131" s="289">
        <v>0</v>
      </c>
      <c r="E131" s="289">
        <v>0</v>
      </c>
      <c r="F131" s="289">
        <v>0</v>
      </c>
      <c r="G131" s="289">
        <v>0</v>
      </c>
      <c r="H131" s="302"/>
      <c r="I131" s="302"/>
      <c r="J131" s="302"/>
      <c r="K131" s="302"/>
    </row>
    <row r="132" spans="1:11" ht="14.1" customHeight="1" x14ac:dyDescent="0.25">
      <c r="A132" s="302"/>
      <c r="B132" s="302"/>
      <c r="C132" s="292" t="s">
        <v>71</v>
      </c>
      <c r="D132" s="289">
        <v>0</v>
      </c>
      <c r="E132" s="289">
        <v>0</v>
      </c>
      <c r="F132" s="289">
        <v>0</v>
      </c>
      <c r="G132" s="289">
        <v>0</v>
      </c>
      <c r="H132" s="302"/>
      <c r="I132" s="302"/>
      <c r="J132" s="302"/>
      <c r="K132" s="302"/>
    </row>
    <row r="133" spans="1:11" ht="14.1" customHeight="1" x14ac:dyDescent="0.25">
      <c r="A133" s="302"/>
      <c r="B133" s="302"/>
      <c r="C133" s="292" t="s">
        <v>72</v>
      </c>
      <c r="D133" s="289">
        <v>0</v>
      </c>
      <c r="E133" s="289">
        <v>0</v>
      </c>
      <c r="F133" s="289">
        <v>0</v>
      </c>
      <c r="G133" s="289">
        <v>0</v>
      </c>
      <c r="H133" s="302"/>
      <c r="I133" s="302"/>
      <c r="J133" s="302"/>
      <c r="K133" s="302"/>
    </row>
    <row r="134" spans="1:11" ht="14.1" customHeight="1" x14ac:dyDescent="0.25">
      <c r="A134" s="302"/>
      <c r="B134" s="302"/>
      <c r="C134" s="292" t="s">
        <v>74</v>
      </c>
      <c r="D134" s="289">
        <v>0</v>
      </c>
      <c r="E134" s="289">
        <v>3000000</v>
      </c>
      <c r="F134" s="289">
        <v>0</v>
      </c>
      <c r="G134" s="289">
        <v>0</v>
      </c>
      <c r="H134" s="302"/>
      <c r="I134" s="302"/>
      <c r="J134" s="302"/>
      <c r="K134" s="302"/>
    </row>
    <row r="135" spans="1:11" ht="14.1" customHeight="1" x14ac:dyDescent="0.25">
      <c r="A135" s="302"/>
      <c r="B135" s="302"/>
      <c r="C135" s="292" t="s">
        <v>60</v>
      </c>
      <c r="D135" s="289">
        <v>0</v>
      </c>
      <c r="E135" s="289">
        <v>0</v>
      </c>
      <c r="F135" s="289">
        <v>0</v>
      </c>
      <c r="G135" s="289">
        <v>0</v>
      </c>
      <c r="H135" s="302"/>
      <c r="I135" s="302"/>
      <c r="J135" s="302"/>
      <c r="K135" s="302"/>
    </row>
    <row r="136" spans="1:11" ht="14.1" customHeight="1" x14ac:dyDescent="0.25">
      <c r="A136" s="302"/>
      <c r="B136" s="302"/>
      <c r="C136" s="292" t="s">
        <v>69</v>
      </c>
      <c r="D136" s="289">
        <v>0</v>
      </c>
      <c r="E136" s="289">
        <v>3000000</v>
      </c>
      <c r="F136" s="289">
        <v>0</v>
      </c>
      <c r="G136" s="289">
        <v>0</v>
      </c>
      <c r="H136" s="302"/>
      <c r="I136" s="302"/>
      <c r="J136" s="302"/>
      <c r="K136" s="302"/>
    </row>
    <row r="137" spans="1:11" ht="14.1" customHeight="1" x14ac:dyDescent="0.25">
      <c r="A137" s="302"/>
      <c r="B137" s="302"/>
      <c r="C137" s="292" t="s">
        <v>70</v>
      </c>
      <c r="D137" s="289">
        <v>0</v>
      </c>
      <c r="E137" s="289">
        <v>0</v>
      </c>
      <c r="F137" s="289">
        <v>0</v>
      </c>
      <c r="G137" s="289">
        <v>0</v>
      </c>
      <c r="H137" s="302"/>
      <c r="I137" s="302"/>
      <c r="J137" s="302"/>
      <c r="K137" s="302"/>
    </row>
    <row r="138" spans="1:11" ht="14.1" customHeight="1" x14ac:dyDescent="0.25">
      <c r="A138" s="302"/>
      <c r="B138" s="302"/>
      <c r="C138" s="292" t="s">
        <v>71</v>
      </c>
      <c r="D138" s="289">
        <v>0</v>
      </c>
      <c r="E138" s="289">
        <v>0</v>
      </c>
      <c r="F138" s="289">
        <v>0</v>
      </c>
      <c r="G138" s="289">
        <v>0</v>
      </c>
      <c r="H138" s="302"/>
      <c r="I138" s="302"/>
      <c r="J138" s="302"/>
      <c r="K138" s="302"/>
    </row>
    <row r="139" spans="1:11" ht="14.1" customHeight="1" x14ac:dyDescent="0.25">
      <c r="A139" s="302"/>
      <c r="B139" s="302"/>
      <c r="C139" s="292" t="s">
        <v>72</v>
      </c>
      <c r="D139" s="289">
        <v>0</v>
      </c>
      <c r="E139" s="289">
        <v>0</v>
      </c>
      <c r="F139" s="289">
        <v>0</v>
      </c>
      <c r="G139" s="289">
        <v>0</v>
      </c>
      <c r="H139" s="302"/>
      <c r="I139" s="302"/>
      <c r="J139" s="302"/>
      <c r="K139" s="302"/>
    </row>
    <row r="140" spans="1:11" ht="14.1" customHeight="1" x14ac:dyDescent="0.25">
      <c r="A140" s="302"/>
      <c r="B140" s="302"/>
      <c r="C140" s="292" t="s">
        <v>75</v>
      </c>
      <c r="D140" s="289">
        <v>0</v>
      </c>
      <c r="E140" s="289">
        <v>0</v>
      </c>
      <c r="F140" s="289">
        <v>0</v>
      </c>
      <c r="G140" s="289">
        <v>0</v>
      </c>
      <c r="H140" s="302"/>
      <c r="I140" s="302"/>
      <c r="J140" s="302"/>
      <c r="K140" s="302"/>
    </row>
    <row r="141" spans="1:11" ht="14.1" customHeight="1" x14ac:dyDescent="0.25">
      <c r="A141" s="302"/>
      <c r="B141" s="302"/>
      <c r="C141" s="292" t="s">
        <v>76</v>
      </c>
      <c r="D141" s="289">
        <v>0</v>
      </c>
      <c r="E141" s="289">
        <v>0</v>
      </c>
      <c r="F141" s="289">
        <v>0</v>
      </c>
      <c r="G141" s="289">
        <v>0</v>
      </c>
      <c r="H141" s="302"/>
      <c r="I141" s="302"/>
      <c r="J141" s="302"/>
      <c r="K141" s="302"/>
    </row>
    <row r="142" spans="1:11" ht="14.1" customHeight="1" x14ac:dyDescent="0.25">
      <c r="A142" s="302"/>
      <c r="B142" s="302"/>
      <c r="C142" s="290" t="s">
        <v>77</v>
      </c>
      <c r="D142" s="289">
        <v>0</v>
      </c>
      <c r="E142" s="289">
        <v>6000000</v>
      </c>
      <c r="F142" s="289">
        <v>3000000</v>
      </c>
      <c r="G142" s="289">
        <v>3000000</v>
      </c>
      <c r="H142" s="302"/>
      <c r="I142" s="302"/>
      <c r="J142" s="302"/>
      <c r="K142" s="302"/>
    </row>
    <row r="143" spans="1:11" ht="15" customHeight="1" x14ac:dyDescent="0.25">
      <c r="A143" s="302"/>
      <c r="B143" s="302"/>
      <c r="C143" s="288" t="s">
        <v>40</v>
      </c>
      <c r="D143" s="287" t="s">
        <v>40</v>
      </c>
      <c r="E143" s="287" t="s">
        <v>40</v>
      </c>
      <c r="F143" s="287" t="s">
        <v>40</v>
      </c>
      <c r="G143" s="287" t="s">
        <v>40</v>
      </c>
      <c r="H143" s="302"/>
      <c r="I143" s="302"/>
      <c r="J143" s="302"/>
      <c r="K143" s="302"/>
    </row>
    <row r="144" spans="1:11" ht="15" customHeight="1" x14ac:dyDescent="0.25">
      <c r="A144" s="302"/>
      <c r="B144" s="302"/>
      <c r="C144" s="286" t="s">
        <v>188</v>
      </c>
      <c r="D144" s="256">
        <v>0</v>
      </c>
      <c r="E144" s="256">
        <v>93469000</v>
      </c>
      <c r="F144" s="256">
        <v>90469000</v>
      </c>
      <c r="G144" s="256">
        <v>91769000</v>
      </c>
      <c r="H144" s="302"/>
      <c r="I144" s="302"/>
      <c r="J144" s="302"/>
      <c r="K144" s="302"/>
    </row>
    <row r="145" spans="1:11" ht="15" customHeight="1" x14ac:dyDescent="0.25">
      <c r="A145" s="302"/>
      <c r="B145" s="302"/>
      <c r="C145" s="284" t="s">
        <v>59</v>
      </c>
      <c r="D145" s="283">
        <v>0</v>
      </c>
      <c r="E145" s="283">
        <v>61693000</v>
      </c>
      <c r="F145" s="283">
        <v>61693000</v>
      </c>
      <c r="G145" s="283">
        <v>61693000</v>
      </c>
      <c r="H145" s="302"/>
      <c r="I145" s="302"/>
      <c r="J145" s="302"/>
      <c r="K145" s="302"/>
    </row>
    <row r="146" spans="1:11" ht="15" customHeight="1" x14ac:dyDescent="0.25">
      <c r="A146" s="302"/>
      <c r="B146" s="302"/>
      <c r="C146" s="284" t="s">
        <v>60</v>
      </c>
      <c r="D146" s="283">
        <v>0</v>
      </c>
      <c r="E146" s="283">
        <v>61693000</v>
      </c>
      <c r="F146" s="283">
        <v>61693000</v>
      </c>
      <c r="G146" s="283">
        <v>61693000</v>
      </c>
      <c r="H146" s="302"/>
      <c r="I146" s="302"/>
      <c r="J146" s="302"/>
      <c r="K146" s="302"/>
    </row>
    <row r="147" spans="1:11" ht="15" customHeight="1" x14ac:dyDescent="0.25">
      <c r="A147" s="302"/>
      <c r="B147" s="302"/>
      <c r="C147" s="284" t="s">
        <v>61</v>
      </c>
      <c r="D147" s="283">
        <v>0</v>
      </c>
      <c r="E147" s="283">
        <v>0</v>
      </c>
      <c r="F147" s="283">
        <v>0</v>
      </c>
      <c r="G147" s="283">
        <v>0</v>
      </c>
      <c r="H147" s="302"/>
      <c r="I147" s="302"/>
      <c r="J147" s="302"/>
      <c r="K147" s="302"/>
    </row>
    <row r="148" spans="1:11" ht="15" customHeight="1" x14ac:dyDescent="0.25">
      <c r="A148" s="302"/>
      <c r="B148" s="302"/>
      <c r="C148" s="284" t="s">
        <v>62</v>
      </c>
      <c r="D148" s="283">
        <v>0</v>
      </c>
      <c r="E148" s="283">
        <v>10326000</v>
      </c>
      <c r="F148" s="283">
        <v>10326000</v>
      </c>
      <c r="G148" s="283">
        <v>10326000</v>
      </c>
      <c r="H148" s="302"/>
      <c r="I148" s="302"/>
      <c r="J148" s="302"/>
      <c r="K148" s="302"/>
    </row>
    <row r="149" spans="1:11" ht="15" customHeight="1" x14ac:dyDescent="0.25">
      <c r="A149" s="302"/>
      <c r="B149" s="302"/>
      <c r="C149" s="284" t="s">
        <v>60</v>
      </c>
      <c r="D149" s="283">
        <v>0</v>
      </c>
      <c r="E149" s="283">
        <v>10326000</v>
      </c>
      <c r="F149" s="283">
        <v>10326000</v>
      </c>
      <c r="G149" s="283">
        <v>10326000</v>
      </c>
      <c r="H149" s="302"/>
      <c r="I149" s="302"/>
      <c r="J149" s="302"/>
      <c r="K149" s="302"/>
    </row>
    <row r="150" spans="1:11" ht="15" customHeight="1" x14ac:dyDescent="0.25">
      <c r="A150" s="302"/>
      <c r="B150" s="302"/>
      <c r="C150" s="284" t="s">
        <v>61</v>
      </c>
      <c r="D150" s="283">
        <v>0</v>
      </c>
      <c r="E150" s="283">
        <v>0</v>
      </c>
      <c r="F150" s="283">
        <v>0</v>
      </c>
      <c r="G150" s="283">
        <v>0</v>
      </c>
      <c r="H150" s="302"/>
      <c r="I150" s="302"/>
      <c r="J150" s="302"/>
      <c r="K150" s="302"/>
    </row>
    <row r="151" spans="1:11" ht="15" customHeight="1" x14ac:dyDescent="0.25">
      <c r="A151" s="302"/>
      <c r="B151" s="302"/>
      <c r="C151" s="284" t="s">
        <v>63</v>
      </c>
      <c r="D151" s="283">
        <v>0</v>
      </c>
      <c r="E151" s="283">
        <v>11450000</v>
      </c>
      <c r="F151" s="283">
        <v>11450000</v>
      </c>
      <c r="G151" s="283">
        <v>12750000</v>
      </c>
      <c r="H151" s="302"/>
      <c r="I151" s="302"/>
      <c r="J151" s="302"/>
      <c r="K151" s="302"/>
    </row>
    <row r="152" spans="1:11" ht="15" customHeight="1" x14ac:dyDescent="0.25">
      <c r="A152" s="302"/>
      <c r="B152" s="302"/>
      <c r="C152" s="284" t="s">
        <v>60</v>
      </c>
      <c r="D152" s="283">
        <v>0</v>
      </c>
      <c r="E152" s="283">
        <v>11450000</v>
      </c>
      <c r="F152" s="283">
        <v>11450000</v>
      </c>
      <c r="G152" s="283">
        <v>12750000</v>
      </c>
      <c r="H152" s="302"/>
      <c r="I152" s="302"/>
      <c r="J152" s="302"/>
      <c r="K152" s="302"/>
    </row>
    <row r="153" spans="1:11" ht="15" customHeight="1" x14ac:dyDescent="0.25">
      <c r="A153" s="302"/>
      <c r="B153" s="302"/>
      <c r="C153" s="284" t="s">
        <v>61</v>
      </c>
      <c r="D153" s="283">
        <v>0</v>
      </c>
      <c r="E153" s="283">
        <v>0</v>
      </c>
      <c r="F153" s="283">
        <v>0</v>
      </c>
      <c r="G153" s="283">
        <v>0</v>
      </c>
      <c r="H153" s="302"/>
      <c r="I153" s="302"/>
      <c r="J153" s="302"/>
      <c r="K153" s="302"/>
    </row>
    <row r="154" spans="1:11" ht="15" customHeight="1" x14ac:dyDescent="0.25">
      <c r="A154" s="302"/>
      <c r="B154" s="302"/>
      <c r="C154" s="284" t="s">
        <v>64</v>
      </c>
      <c r="D154" s="283">
        <v>0</v>
      </c>
      <c r="E154" s="283">
        <v>0</v>
      </c>
      <c r="F154" s="283">
        <v>0</v>
      </c>
      <c r="G154" s="283">
        <v>0</v>
      </c>
      <c r="H154" s="302"/>
      <c r="I154" s="302"/>
      <c r="J154" s="302"/>
      <c r="K154" s="302"/>
    </row>
    <row r="155" spans="1:11" ht="15" customHeight="1" x14ac:dyDescent="0.25">
      <c r="A155" s="302"/>
      <c r="B155" s="302"/>
      <c r="C155" s="284" t="s">
        <v>60</v>
      </c>
      <c r="D155" s="283">
        <v>0</v>
      </c>
      <c r="E155" s="283">
        <v>0</v>
      </c>
      <c r="F155" s="283">
        <v>0</v>
      </c>
      <c r="G155" s="283">
        <v>0</v>
      </c>
      <c r="H155" s="302"/>
      <c r="I155" s="302"/>
      <c r="J155" s="302"/>
      <c r="K155" s="302"/>
    </row>
    <row r="156" spans="1:11" ht="15" customHeight="1" x14ac:dyDescent="0.25">
      <c r="A156" s="302"/>
      <c r="B156" s="302"/>
      <c r="C156" s="284" t="s">
        <v>61</v>
      </c>
      <c r="D156" s="283">
        <v>0</v>
      </c>
      <c r="E156" s="283">
        <v>0</v>
      </c>
      <c r="F156" s="283">
        <v>0</v>
      </c>
      <c r="G156" s="283">
        <v>0</v>
      </c>
      <c r="H156" s="302"/>
      <c r="I156" s="302"/>
      <c r="J156" s="302"/>
      <c r="K156" s="302"/>
    </row>
    <row r="157" spans="1:11" ht="20.100000000000001" customHeight="1" x14ac:dyDescent="0.25">
      <c r="A157" s="302"/>
      <c r="B157" s="302"/>
      <c r="C157" s="284" t="s">
        <v>189</v>
      </c>
      <c r="D157" s="285">
        <v>0</v>
      </c>
      <c r="E157" s="285">
        <v>0</v>
      </c>
      <c r="F157" s="285">
        <v>0</v>
      </c>
      <c r="G157" s="285">
        <v>0</v>
      </c>
      <c r="H157" s="302"/>
      <c r="I157" s="302"/>
      <c r="J157" s="302"/>
      <c r="K157" s="302"/>
    </row>
    <row r="158" spans="1:11" ht="15" customHeight="1" x14ac:dyDescent="0.25">
      <c r="A158" s="302"/>
      <c r="B158" s="302"/>
      <c r="C158" s="284" t="s">
        <v>60</v>
      </c>
      <c r="D158" s="283">
        <v>0</v>
      </c>
      <c r="E158" s="283">
        <v>0</v>
      </c>
      <c r="F158" s="283">
        <v>0</v>
      </c>
      <c r="G158" s="283">
        <v>0</v>
      </c>
      <c r="H158" s="302"/>
      <c r="I158" s="302"/>
      <c r="J158" s="302"/>
      <c r="K158" s="302"/>
    </row>
    <row r="159" spans="1:11" ht="15" customHeight="1" x14ac:dyDescent="0.25">
      <c r="A159" s="302"/>
      <c r="B159" s="302"/>
      <c r="C159" s="284" t="s">
        <v>61</v>
      </c>
      <c r="D159" s="283">
        <v>0</v>
      </c>
      <c r="E159" s="283">
        <v>0</v>
      </c>
      <c r="F159" s="283">
        <v>0</v>
      </c>
      <c r="G159" s="283">
        <v>0</v>
      </c>
      <c r="H159" s="302"/>
      <c r="I159" s="302"/>
      <c r="J159" s="302"/>
      <c r="K159" s="302"/>
    </row>
    <row r="160" spans="1:11" ht="15" customHeight="1" x14ac:dyDescent="0.25">
      <c r="A160" s="302"/>
      <c r="B160" s="302"/>
      <c r="C160" s="284" t="s">
        <v>66</v>
      </c>
      <c r="D160" s="283">
        <v>0</v>
      </c>
      <c r="E160" s="283">
        <v>4000000</v>
      </c>
      <c r="F160" s="283">
        <v>4000000</v>
      </c>
      <c r="G160" s="283">
        <v>4000000</v>
      </c>
      <c r="H160" s="302"/>
      <c r="I160" s="302"/>
      <c r="J160" s="302"/>
      <c r="K160" s="302"/>
    </row>
    <row r="161" spans="1:11" ht="15" customHeight="1" x14ac:dyDescent="0.25">
      <c r="A161" s="302"/>
      <c r="B161" s="302"/>
      <c r="C161" s="284" t="s">
        <v>60</v>
      </c>
      <c r="D161" s="283">
        <v>0</v>
      </c>
      <c r="E161" s="283">
        <v>4000000</v>
      </c>
      <c r="F161" s="283">
        <v>4000000</v>
      </c>
      <c r="G161" s="283">
        <v>4000000</v>
      </c>
      <c r="H161" s="302"/>
      <c r="I161" s="302"/>
      <c r="J161" s="302"/>
      <c r="K161" s="302"/>
    </row>
    <row r="162" spans="1:11" ht="15" customHeight="1" x14ac:dyDescent="0.25">
      <c r="A162" s="302"/>
      <c r="B162" s="302"/>
      <c r="C162" s="284" t="s">
        <v>61</v>
      </c>
      <c r="D162" s="283">
        <v>0</v>
      </c>
      <c r="E162" s="283">
        <v>0</v>
      </c>
      <c r="F162" s="283">
        <v>0</v>
      </c>
      <c r="G162" s="283">
        <v>0</v>
      </c>
      <c r="H162" s="302"/>
      <c r="I162" s="302"/>
      <c r="J162" s="302"/>
      <c r="K162" s="302"/>
    </row>
    <row r="163" spans="1:11" ht="15" customHeight="1" x14ac:dyDescent="0.25">
      <c r="A163" s="302"/>
      <c r="B163" s="302"/>
      <c r="C163" s="284" t="s">
        <v>67</v>
      </c>
      <c r="D163" s="283">
        <v>0</v>
      </c>
      <c r="E163" s="283">
        <v>0</v>
      </c>
      <c r="F163" s="283">
        <v>0</v>
      </c>
      <c r="G163" s="283">
        <v>0</v>
      </c>
      <c r="H163" s="302"/>
      <c r="I163" s="302"/>
      <c r="J163" s="302"/>
      <c r="K163" s="302"/>
    </row>
    <row r="164" spans="1:11" ht="15" customHeight="1" x14ac:dyDescent="0.25">
      <c r="A164" s="302"/>
      <c r="B164" s="302"/>
      <c r="C164" s="284" t="s">
        <v>60</v>
      </c>
      <c r="D164" s="283">
        <v>0</v>
      </c>
      <c r="E164" s="283">
        <v>0</v>
      </c>
      <c r="F164" s="283">
        <v>0</v>
      </c>
      <c r="G164" s="283">
        <v>0</v>
      </c>
      <c r="H164" s="302"/>
      <c r="I164" s="302"/>
      <c r="J164" s="302"/>
      <c r="K164" s="302"/>
    </row>
    <row r="165" spans="1:11" ht="15" customHeight="1" x14ac:dyDescent="0.25">
      <c r="A165" s="302"/>
      <c r="B165" s="302"/>
      <c r="C165" s="284" t="s">
        <v>61</v>
      </c>
      <c r="D165" s="283">
        <v>0</v>
      </c>
      <c r="E165" s="283">
        <v>0</v>
      </c>
      <c r="F165" s="283">
        <v>0</v>
      </c>
      <c r="G165" s="283">
        <v>0</v>
      </c>
      <c r="H165" s="302"/>
      <c r="I165" s="302"/>
      <c r="J165" s="302"/>
      <c r="K165" s="302"/>
    </row>
    <row r="166" spans="1:11" ht="15" customHeight="1" x14ac:dyDescent="0.25">
      <c r="A166" s="302"/>
      <c r="B166" s="302"/>
      <c r="C166" s="284" t="s">
        <v>68</v>
      </c>
      <c r="D166" s="283">
        <v>0</v>
      </c>
      <c r="E166" s="283">
        <v>0</v>
      </c>
      <c r="F166" s="283">
        <v>0</v>
      </c>
      <c r="G166" s="283">
        <v>0</v>
      </c>
      <c r="H166" s="302"/>
      <c r="I166" s="302"/>
      <c r="J166" s="302"/>
      <c r="K166" s="302"/>
    </row>
    <row r="167" spans="1:11" ht="15" customHeight="1" x14ac:dyDescent="0.25">
      <c r="A167" s="302"/>
      <c r="B167" s="302"/>
      <c r="C167" s="284" t="s">
        <v>60</v>
      </c>
      <c r="D167" s="283">
        <v>0</v>
      </c>
      <c r="E167" s="283">
        <v>0</v>
      </c>
      <c r="F167" s="283">
        <v>0</v>
      </c>
      <c r="G167" s="283">
        <v>0</v>
      </c>
      <c r="H167" s="302"/>
      <c r="I167" s="302"/>
      <c r="J167" s="302"/>
      <c r="K167" s="302"/>
    </row>
    <row r="168" spans="1:11" ht="15" customHeight="1" x14ac:dyDescent="0.25">
      <c r="A168" s="302"/>
      <c r="B168" s="302"/>
      <c r="C168" s="284" t="s">
        <v>69</v>
      </c>
      <c r="D168" s="283">
        <v>0</v>
      </c>
      <c r="E168" s="283">
        <v>0</v>
      </c>
      <c r="F168" s="283">
        <v>0</v>
      </c>
      <c r="G168" s="283">
        <v>0</v>
      </c>
      <c r="H168" s="302"/>
      <c r="I168" s="302"/>
      <c r="J168" s="302"/>
      <c r="K168" s="302"/>
    </row>
    <row r="169" spans="1:11" ht="15" customHeight="1" x14ac:dyDescent="0.25">
      <c r="A169" s="302"/>
      <c r="B169" s="302"/>
      <c r="C169" s="284" t="s">
        <v>70</v>
      </c>
      <c r="D169" s="283">
        <v>0</v>
      </c>
      <c r="E169" s="283">
        <v>0</v>
      </c>
      <c r="F169" s="283">
        <v>0</v>
      </c>
      <c r="G169" s="283">
        <v>0</v>
      </c>
      <c r="H169" s="302"/>
      <c r="I169" s="302"/>
      <c r="J169" s="302"/>
      <c r="K169" s="302"/>
    </row>
    <row r="170" spans="1:11" ht="15" customHeight="1" x14ac:dyDescent="0.25">
      <c r="A170" s="302"/>
      <c r="B170" s="302"/>
      <c r="C170" s="284" t="s">
        <v>71</v>
      </c>
      <c r="D170" s="283">
        <v>0</v>
      </c>
      <c r="E170" s="283">
        <v>0</v>
      </c>
      <c r="F170" s="283">
        <v>0</v>
      </c>
      <c r="G170" s="283">
        <v>0</v>
      </c>
      <c r="H170" s="302"/>
      <c r="I170" s="302"/>
      <c r="J170" s="302"/>
      <c r="K170" s="302"/>
    </row>
    <row r="171" spans="1:11" ht="15" customHeight="1" x14ac:dyDescent="0.25">
      <c r="A171" s="302"/>
      <c r="B171" s="302"/>
      <c r="C171" s="284" t="s">
        <v>72</v>
      </c>
      <c r="D171" s="283">
        <v>0</v>
      </c>
      <c r="E171" s="283">
        <v>0</v>
      </c>
      <c r="F171" s="283">
        <v>0</v>
      </c>
      <c r="G171" s="283">
        <v>0</v>
      </c>
      <c r="H171" s="302"/>
      <c r="I171" s="302"/>
      <c r="J171" s="302"/>
      <c r="K171" s="302"/>
    </row>
    <row r="172" spans="1:11" ht="15" customHeight="1" x14ac:dyDescent="0.25">
      <c r="A172" s="302"/>
      <c r="B172" s="302"/>
      <c r="C172" s="284" t="s">
        <v>73</v>
      </c>
      <c r="D172" s="283">
        <v>0</v>
      </c>
      <c r="E172" s="283">
        <v>3000000</v>
      </c>
      <c r="F172" s="283">
        <v>3000000</v>
      </c>
      <c r="G172" s="283">
        <v>3000000</v>
      </c>
      <c r="H172" s="302"/>
      <c r="I172" s="302"/>
      <c r="J172" s="302"/>
      <c r="K172" s="302"/>
    </row>
    <row r="173" spans="1:11" ht="15" customHeight="1" x14ac:dyDescent="0.25">
      <c r="A173" s="302"/>
      <c r="B173" s="302"/>
      <c r="C173" s="284" t="s">
        <v>60</v>
      </c>
      <c r="D173" s="283">
        <v>0</v>
      </c>
      <c r="E173" s="283">
        <v>3000000</v>
      </c>
      <c r="F173" s="283">
        <v>3000000</v>
      </c>
      <c r="G173" s="283">
        <v>3000000</v>
      </c>
      <c r="H173" s="302"/>
      <c r="I173" s="302"/>
      <c r="J173" s="302"/>
      <c r="K173" s="302"/>
    </row>
    <row r="174" spans="1:11" ht="15" customHeight="1" x14ac:dyDescent="0.25">
      <c r="A174" s="302"/>
      <c r="B174" s="302"/>
      <c r="C174" s="284" t="s">
        <v>69</v>
      </c>
      <c r="D174" s="283">
        <v>0</v>
      </c>
      <c r="E174" s="283">
        <v>0</v>
      </c>
      <c r="F174" s="283">
        <v>0</v>
      </c>
      <c r="G174" s="283">
        <v>0</v>
      </c>
      <c r="H174" s="302"/>
      <c r="I174" s="302"/>
      <c r="J174" s="302"/>
      <c r="K174" s="302"/>
    </row>
    <row r="175" spans="1:11" ht="15" customHeight="1" x14ac:dyDescent="0.25">
      <c r="A175" s="302"/>
      <c r="B175" s="302"/>
      <c r="C175" s="284" t="s">
        <v>70</v>
      </c>
      <c r="D175" s="283">
        <v>0</v>
      </c>
      <c r="E175" s="283">
        <v>0</v>
      </c>
      <c r="F175" s="283">
        <v>0</v>
      </c>
      <c r="G175" s="283">
        <v>0</v>
      </c>
      <c r="H175" s="302"/>
      <c r="I175" s="302"/>
      <c r="J175" s="302"/>
      <c r="K175" s="302"/>
    </row>
    <row r="176" spans="1:11" ht="15" customHeight="1" x14ac:dyDescent="0.25">
      <c r="A176" s="302"/>
      <c r="B176" s="302"/>
      <c r="C176" s="284" t="s">
        <v>71</v>
      </c>
      <c r="D176" s="283">
        <v>0</v>
      </c>
      <c r="E176" s="283">
        <v>0</v>
      </c>
      <c r="F176" s="283">
        <v>0</v>
      </c>
      <c r="G176" s="283">
        <v>0</v>
      </c>
      <c r="H176" s="302"/>
      <c r="I176" s="302"/>
      <c r="J176" s="302"/>
      <c r="K176" s="302"/>
    </row>
    <row r="177" spans="1:11" ht="15" customHeight="1" x14ac:dyDescent="0.25">
      <c r="A177" s="302"/>
      <c r="B177" s="302"/>
      <c r="C177" s="284" t="s">
        <v>72</v>
      </c>
      <c r="D177" s="283">
        <v>0</v>
      </c>
      <c r="E177" s="283">
        <v>0</v>
      </c>
      <c r="F177" s="283">
        <v>0</v>
      </c>
      <c r="G177" s="283">
        <v>0</v>
      </c>
      <c r="H177" s="302"/>
      <c r="I177" s="302"/>
      <c r="J177" s="302"/>
      <c r="K177" s="302"/>
    </row>
    <row r="178" spans="1:11" ht="15" customHeight="1" x14ac:dyDescent="0.25">
      <c r="A178" s="302"/>
      <c r="B178" s="302"/>
      <c r="C178" s="284" t="s">
        <v>74</v>
      </c>
      <c r="D178" s="283">
        <v>0</v>
      </c>
      <c r="E178" s="283">
        <v>3000000</v>
      </c>
      <c r="F178" s="283">
        <v>0</v>
      </c>
      <c r="G178" s="283">
        <v>0</v>
      </c>
      <c r="H178" s="302"/>
      <c r="I178" s="302"/>
      <c r="J178" s="302"/>
      <c r="K178" s="302"/>
    </row>
    <row r="179" spans="1:11" ht="15" customHeight="1" x14ac:dyDescent="0.25">
      <c r="A179" s="302"/>
      <c r="B179" s="302"/>
      <c r="C179" s="284" t="s">
        <v>60</v>
      </c>
      <c r="D179" s="283">
        <v>0</v>
      </c>
      <c r="E179" s="283">
        <v>0</v>
      </c>
      <c r="F179" s="283">
        <v>0</v>
      </c>
      <c r="G179" s="283">
        <v>0</v>
      </c>
      <c r="H179" s="302"/>
      <c r="I179" s="302"/>
      <c r="J179" s="302"/>
      <c r="K179" s="302"/>
    </row>
    <row r="180" spans="1:11" ht="15" customHeight="1" x14ac:dyDescent="0.25">
      <c r="A180" s="302"/>
      <c r="B180" s="302"/>
      <c r="C180" s="284" t="s">
        <v>69</v>
      </c>
      <c r="D180" s="283">
        <v>0</v>
      </c>
      <c r="E180" s="283">
        <v>3000000</v>
      </c>
      <c r="F180" s="283">
        <v>0</v>
      </c>
      <c r="G180" s="283">
        <v>0</v>
      </c>
      <c r="H180" s="302"/>
      <c r="I180" s="302"/>
      <c r="J180" s="302"/>
      <c r="K180" s="302"/>
    </row>
    <row r="181" spans="1:11" ht="15" customHeight="1" x14ac:dyDescent="0.25">
      <c r="A181" s="302"/>
      <c r="B181" s="302"/>
      <c r="C181" s="284" t="s">
        <v>70</v>
      </c>
      <c r="D181" s="283">
        <v>0</v>
      </c>
      <c r="E181" s="283">
        <v>0</v>
      </c>
      <c r="F181" s="283">
        <v>0</v>
      </c>
      <c r="G181" s="283">
        <v>0</v>
      </c>
      <c r="H181" s="302"/>
      <c r="I181" s="302"/>
      <c r="J181" s="302"/>
      <c r="K181" s="302"/>
    </row>
    <row r="182" spans="1:11" ht="15" customHeight="1" x14ac:dyDescent="0.25">
      <c r="A182" s="302"/>
      <c r="B182" s="302"/>
      <c r="C182" s="284" t="s">
        <v>71</v>
      </c>
      <c r="D182" s="283">
        <v>0</v>
      </c>
      <c r="E182" s="283">
        <v>0</v>
      </c>
      <c r="F182" s="283">
        <v>0</v>
      </c>
      <c r="G182" s="283">
        <v>0</v>
      </c>
      <c r="H182" s="302"/>
      <c r="I182" s="302"/>
      <c r="J182" s="302"/>
      <c r="K182" s="302"/>
    </row>
    <row r="183" spans="1:11" ht="15" customHeight="1" x14ac:dyDescent="0.25">
      <c r="A183" s="302"/>
      <c r="B183" s="302"/>
      <c r="C183" s="284" t="s">
        <v>72</v>
      </c>
      <c r="D183" s="283">
        <v>0</v>
      </c>
      <c r="E183" s="283">
        <v>0</v>
      </c>
      <c r="F183" s="283">
        <v>0</v>
      </c>
      <c r="G183" s="283">
        <v>0</v>
      </c>
      <c r="H183" s="302"/>
      <c r="I183" s="302"/>
      <c r="J183" s="302"/>
      <c r="K183" s="302"/>
    </row>
    <row r="184" spans="1:11" ht="15" customHeight="1" x14ac:dyDescent="0.25">
      <c r="A184" s="302"/>
      <c r="B184" s="302"/>
      <c r="C184" s="284" t="s">
        <v>75</v>
      </c>
      <c r="D184" s="283">
        <v>0</v>
      </c>
      <c r="E184" s="283">
        <v>0</v>
      </c>
      <c r="F184" s="283">
        <v>0</v>
      </c>
      <c r="G184" s="283">
        <v>0</v>
      </c>
    </row>
    <row r="185" spans="1:11" ht="15" customHeight="1" x14ac:dyDescent="0.25">
      <c r="A185" s="302"/>
      <c r="B185" s="302"/>
      <c r="C185" s="284" t="s">
        <v>76</v>
      </c>
      <c r="D185" s="283">
        <v>0</v>
      </c>
      <c r="E185" s="283">
        <v>0</v>
      </c>
      <c r="F185" s="283">
        <v>0</v>
      </c>
      <c r="G185" s="283">
        <v>0</v>
      </c>
    </row>
    <row r="186" spans="1:11" ht="20.100000000000001" customHeight="1" x14ac:dyDescent="0.25">
      <c r="A186" s="302"/>
      <c r="B186" s="302"/>
      <c r="C186" s="282" t="s">
        <v>40</v>
      </c>
      <c r="D186" s="302"/>
      <c r="E186" s="302"/>
      <c r="F186" s="302"/>
      <c r="G186" s="302"/>
    </row>
    <row r="187" spans="1:11" ht="20.100000000000001" customHeight="1" x14ac:dyDescent="0.25">
      <c r="A187" s="281" t="s">
        <v>190</v>
      </c>
      <c r="B187" s="277" t="s">
        <v>191</v>
      </c>
      <c r="C187" s="277" t="s">
        <v>40</v>
      </c>
      <c r="D187" s="302"/>
      <c r="E187" s="280" t="s">
        <v>40</v>
      </c>
      <c r="F187" s="277" t="s">
        <v>191</v>
      </c>
      <c r="G187" s="277" t="s">
        <v>40</v>
      </c>
    </row>
    <row r="188" spans="1:11" ht="20.100000000000001" customHeight="1" x14ac:dyDescent="0.25">
      <c r="A188" s="239" t="s">
        <v>192</v>
      </c>
      <c r="B188" s="277" t="s">
        <v>193</v>
      </c>
      <c r="C188" s="277" t="s">
        <v>40</v>
      </c>
      <c r="D188" s="302"/>
      <c r="E188" s="239" t="s">
        <v>194</v>
      </c>
      <c r="F188" s="277" t="s">
        <v>193</v>
      </c>
      <c r="G188" s="277" t="s">
        <v>40</v>
      </c>
    </row>
    <row r="189" spans="1:11" ht="20.100000000000001" customHeight="1" x14ac:dyDescent="0.25">
      <c r="A189" s="278" t="s">
        <v>40</v>
      </c>
      <c r="B189" s="277" t="s">
        <v>196</v>
      </c>
      <c r="C189" s="277" t="s">
        <v>40</v>
      </c>
      <c r="D189" s="302"/>
      <c r="E189" s="278" t="s">
        <v>40</v>
      </c>
      <c r="F189" s="277" t="s">
        <v>196</v>
      </c>
      <c r="G189" s="277" t="s">
        <v>40</v>
      </c>
    </row>
    <row r="192" spans="1:11" x14ac:dyDescent="0.25">
      <c r="B192" s="302"/>
      <c r="C192" s="302"/>
      <c r="D192" s="302"/>
    </row>
    <row r="193" spans="2:4" x14ac:dyDescent="0.25">
      <c r="B193" s="280" t="s">
        <v>40</v>
      </c>
      <c r="C193" s="277" t="s">
        <v>191</v>
      </c>
      <c r="D193" s="277" t="s">
        <v>40</v>
      </c>
    </row>
    <row r="194" spans="2:4" ht="27" x14ac:dyDescent="0.25">
      <c r="B194" s="239" t="s">
        <v>195</v>
      </c>
      <c r="C194" s="277" t="s">
        <v>193</v>
      </c>
      <c r="D194" s="277" t="s">
        <v>40</v>
      </c>
    </row>
    <row r="195" spans="2:4" x14ac:dyDescent="0.25">
      <c r="B195" s="278" t="s">
        <v>40</v>
      </c>
      <c r="C195" s="277" t="s">
        <v>196</v>
      </c>
      <c r="D195" s="277" t="s">
        <v>40</v>
      </c>
    </row>
  </sheetData>
  <mergeCells count="23">
    <mergeCell ref="D89:G89"/>
    <mergeCell ref="C98:G98"/>
    <mergeCell ref="C85:G85"/>
    <mergeCell ref="D18:G18"/>
    <mergeCell ref="C27:G27"/>
    <mergeCell ref="D86:G86"/>
    <mergeCell ref="D87:G87"/>
    <mergeCell ref="D88:G88"/>
    <mergeCell ref="D28:G28"/>
    <mergeCell ref="D29:G29"/>
    <mergeCell ref="D30:G30"/>
    <mergeCell ref="D31:G31"/>
    <mergeCell ref="C40:G40"/>
    <mergeCell ref="D6:G6"/>
    <mergeCell ref="D7:G7"/>
    <mergeCell ref="C8:G8"/>
    <mergeCell ref="C9:G9"/>
    <mergeCell ref="D10:G10"/>
    <mergeCell ref="C1:G1"/>
    <mergeCell ref="C2:G2"/>
    <mergeCell ref="D3:G3"/>
    <mergeCell ref="D4:G4"/>
    <mergeCell ref="D5:G5"/>
  </mergeCells>
  <pageMargins left="0" right="0" top="0" bottom="0" header="0" footer="0"/>
  <pageSetup scale="61"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heetPr>
  <dimension ref="A1:K182"/>
  <sheetViews>
    <sheetView workbookViewId="0"/>
  </sheetViews>
  <sheetFormatPr defaultColWidth="9.140625" defaultRowHeight="15" x14ac:dyDescent="0.25"/>
  <cols>
    <col min="1" max="1" width="13.28515625" style="31" customWidth="1"/>
    <col min="2" max="2" width="9.7109375" style="31" customWidth="1"/>
    <col min="3" max="3" width="28.28515625" style="31" customWidth="1"/>
    <col min="4" max="6" width="15.85546875" style="31" customWidth="1"/>
    <col min="7" max="7" width="16.140625" style="31" customWidth="1"/>
    <col min="8" max="8" width="6.7109375" style="31" customWidth="1"/>
    <col min="9" max="9" width="18.28515625" style="31" customWidth="1"/>
    <col min="10" max="10" width="10.7109375" style="31" customWidth="1"/>
    <col min="11" max="11" width="17.42578125" style="31" customWidth="1"/>
    <col min="12" max="16384" width="9.140625" style="31"/>
  </cols>
  <sheetData>
    <row r="1" spans="1:11" ht="20.100000000000001" customHeight="1" x14ac:dyDescent="0.25">
      <c r="A1" s="34"/>
      <c r="B1" s="34"/>
      <c r="C1" s="1311" t="s">
        <v>0</v>
      </c>
      <c r="D1" s="1312"/>
      <c r="E1" s="1312"/>
      <c r="F1" s="1312"/>
      <c r="G1" s="1312"/>
      <c r="H1" s="34"/>
      <c r="I1" s="34"/>
      <c r="J1" s="34"/>
      <c r="K1" s="34"/>
    </row>
    <row r="2" spans="1:11" ht="24.95" customHeight="1" x14ac:dyDescent="0.25">
      <c r="A2" s="34"/>
      <c r="B2" s="34"/>
      <c r="C2" s="1313" t="s">
        <v>1</v>
      </c>
      <c r="D2" s="1314"/>
      <c r="E2" s="1314"/>
      <c r="F2" s="1314"/>
      <c r="G2" s="1314"/>
      <c r="H2" s="34"/>
      <c r="I2" s="34"/>
      <c r="J2" s="34"/>
      <c r="K2" s="34"/>
    </row>
    <row r="3" spans="1:11" ht="14.1" customHeight="1" x14ac:dyDescent="0.25">
      <c r="A3" s="34"/>
      <c r="B3" s="34"/>
      <c r="C3" s="60" t="s">
        <v>2</v>
      </c>
      <c r="D3" s="1315" t="s">
        <v>486</v>
      </c>
      <c r="E3" s="1316"/>
      <c r="F3" s="1316"/>
      <c r="G3" s="1316"/>
      <c r="H3" s="34"/>
      <c r="I3" s="34"/>
      <c r="J3" s="34"/>
      <c r="K3" s="34"/>
    </row>
    <row r="4" spans="1:11" ht="14.1" customHeight="1" x14ac:dyDescent="0.25">
      <c r="A4" s="34"/>
      <c r="B4" s="34"/>
      <c r="C4" s="60" t="s">
        <v>4</v>
      </c>
      <c r="D4" s="1315" t="s">
        <v>389</v>
      </c>
      <c r="E4" s="1316"/>
      <c r="F4" s="1316"/>
      <c r="G4" s="1316"/>
      <c r="H4" s="34"/>
      <c r="I4" s="34"/>
      <c r="J4" s="34"/>
      <c r="K4" s="34"/>
    </row>
    <row r="5" spans="1:11" ht="14.1" customHeight="1" x14ac:dyDescent="0.25">
      <c r="A5" s="34"/>
      <c r="B5" s="34"/>
      <c r="C5" s="60" t="s">
        <v>6</v>
      </c>
      <c r="D5" s="1315" t="s">
        <v>485</v>
      </c>
      <c r="E5" s="1316"/>
      <c r="F5" s="1316"/>
      <c r="G5" s="1316"/>
      <c r="H5" s="34"/>
      <c r="I5" s="34"/>
      <c r="J5" s="34"/>
      <c r="K5" s="34"/>
    </row>
    <row r="6" spans="1:11" ht="14.1" customHeight="1" x14ac:dyDescent="0.25">
      <c r="A6" s="34"/>
      <c r="B6" s="34"/>
      <c r="C6" s="60" t="s">
        <v>8</v>
      </c>
      <c r="D6" s="1315" t="s">
        <v>9</v>
      </c>
      <c r="E6" s="1316"/>
      <c r="F6" s="1316"/>
      <c r="G6" s="1316"/>
      <c r="H6" s="34"/>
      <c r="I6" s="34"/>
      <c r="J6" s="34"/>
      <c r="K6" s="34"/>
    </row>
    <row r="7" spans="1:11" ht="14.1" customHeight="1" x14ac:dyDescent="0.25">
      <c r="A7" s="34"/>
      <c r="B7" s="34"/>
      <c r="C7" s="60" t="s">
        <v>10</v>
      </c>
      <c r="D7" s="1317" t="s">
        <v>11</v>
      </c>
      <c r="E7" s="1318"/>
      <c r="F7" s="1318"/>
      <c r="G7" s="1318"/>
      <c r="H7" s="34"/>
      <c r="I7" s="34"/>
      <c r="J7" s="34"/>
      <c r="K7" s="34"/>
    </row>
    <row r="8" spans="1:11" ht="14.1" customHeight="1" x14ac:dyDescent="0.25">
      <c r="A8" s="34"/>
      <c r="B8" s="34"/>
      <c r="C8" s="1319" t="s">
        <v>12</v>
      </c>
      <c r="D8" s="1320"/>
      <c r="E8" s="1320"/>
      <c r="F8" s="1320"/>
      <c r="G8" s="1320"/>
      <c r="H8" s="34"/>
      <c r="I8" s="34"/>
      <c r="J8" s="34"/>
      <c r="K8" s="34"/>
    </row>
    <row r="9" spans="1:11" ht="20.100000000000001" customHeight="1" x14ac:dyDescent="0.25">
      <c r="A9" s="34"/>
      <c r="B9" s="34"/>
      <c r="C9" s="1321" t="s">
        <v>484</v>
      </c>
      <c r="D9" s="1322"/>
      <c r="E9" s="1322"/>
      <c r="F9" s="1322"/>
      <c r="G9" s="1322"/>
      <c r="H9" s="34"/>
      <c r="I9" s="34"/>
      <c r="J9" s="34"/>
      <c r="K9" s="34"/>
    </row>
    <row r="10" spans="1:11" ht="48" customHeight="1" x14ac:dyDescent="0.25">
      <c r="A10" s="34"/>
      <c r="B10" s="34"/>
      <c r="C10" s="44" t="s">
        <v>14</v>
      </c>
      <c r="D10" s="1323" t="s">
        <v>483</v>
      </c>
      <c r="E10" s="1324"/>
      <c r="F10" s="1324"/>
      <c r="G10" s="1324"/>
      <c r="H10" s="34"/>
      <c r="I10" s="34"/>
      <c r="J10" s="34"/>
      <c r="K10" s="34"/>
    </row>
    <row r="11" spans="1:11" ht="27.95" customHeight="1" x14ac:dyDescent="0.25">
      <c r="A11" s="34"/>
      <c r="B11" s="34"/>
      <c r="C11" s="41" t="s">
        <v>16</v>
      </c>
      <c r="D11" s="59">
        <v>2025</v>
      </c>
      <c r="E11" s="59">
        <v>2026</v>
      </c>
      <c r="F11" s="59">
        <v>2027</v>
      </c>
      <c r="G11" s="59">
        <v>2028</v>
      </c>
      <c r="H11" s="34"/>
      <c r="I11" s="34"/>
      <c r="J11" s="34"/>
      <c r="K11" s="34"/>
    </row>
    <row r="12" spans="1:11" ht="14.1" customHeight="1" x14ac:dyDescent="0.25">
      <c r="A12" s="34"/>
      <c r="B12" s="34"/>
      <c r="C12" s="58"/>
      <c r="D12" s="57" t="s">
        <v>17</v>
      </c>
      <c r="E12" s="57" t="s">
        <v>18</v>
      </c>
      <c r="F12" s="57" t="s">
        <v>18</v>
      </c>
      <c r="G12" s="57" t="s">
        <v>18</v>
      </c>
      <c r="H12" s="34"/>
      <c r="I12" s="34"/>
      <c r="J12" s="34"/>
      <c r="K12" s="34"/>
    </row>
    <row r="13" spans="1:11" ht="30.95" customHeight="1" x14ac:dyDescent="0.25">
      <c r="A13" s="34"/>
      <c r="B13" s="34"/>
      <c r="C13" s="41" t="s">
        <v>482</v>
      </c>
      <c r="D13" s="54" t="s">
        <v>40</v>
      </c>
      <c r="E13" s="54" t="s">
        <v>469</v>
      </c>
      <c r="F13" s="54" t="s">
        <v>102</v>
      </c>
      <c r="G13" s="54" t="s">
        <v>479</v>
      </c>
      <c r="H13" s="34"/>
      <c r="I13" s="34"/>
      <c r="J13" s="34"/>
      <c r="K13" s="34"/>
    </row>
    <row r="14" spans="1:11" ht="72" customHeight="1" x14ac:dyDescent="0.25">
      <c r="A14" s="34"/>
      <c r="B14" s="34"/>
      <c r="C14" s="44" t="s">
        <v>24</v>
      </c>
      <c r="D14" s="1323" t="s">
        <v>481</v>
      </c>
      <c r="E14" s="1324"/>
      <c r="F14" s="1324"/>
      <c r="G14" s="1324"/>
      <c r="H14" s="34"/>
      <c r="I14" s="34"/>
      <c r="J14" s="34"/>
      <c r="K14" s="34"/>
    </row>
    <row r="15" spans="1:11" ht="27.95" customHeight="1" x14ac:dyDescent="0.25">
      <c r="A15" s="34"/>
      <c r="B15" s="34"/>
      <c r="C15" s="41" t="s">
        <v>26</v>
      </c>
      <c r="D15" s="59">
        <v>2025</v>
      </c>
      <c r="E15" s="59">
        <v>2026</v>
      </c>
      <c r="F15" s="59">
        <v>2027</v>
      </c>
      <c r="G15" s="59">
        <v>2028</v>
      </c>
      <c r="H15" s="34"/>
      <c r="I15" s="34"/>
      <c r="J15" s="34"/>
      <c r="K15" s="34"/>
    </row>
    <row r="16" spans="1:11" ht="14.1" customHeight="1" x14ac:dyDescent="0.25">
      <c r="A16" s="34"/>
      <c r="B16" s="34"/>
      <c r="C16" s="58"/>
      <c r="D16" s="57" t="s">
        <v>17</v>
      </c>
      <c r="E16" s="57" t="s">
        <v>18</v>
      </c>
      <c r="F16" s="57" t="s">
        <v>18</v>
      </c>
      <c r="G16" s="57" t="s">
        <v>18</v>
      </c>
      <c r="H16" s="34"/>
      <c r="I16" s="34"/>
      <c r="J16" s="34"/>
      <c r="K16" s="34"/>
    </row>
    <row r="17" spans="1:11" ht="20.100000000000001" customHeight="1" x14ac:dyDescent="0.25">
      <c r="A17" s="34"/>
      <c r="B17" s="34"/>
      <c r="C17" s="41" t="s">
        <v>480</v>
      </c>
      <c r="D17" s="54" t="s">
        <v>470</v>
      </c>
      <c r="E17" s="54" t="s">
        <v>469</v>
      </c>
      <c r="F17" s="54" t="s">
        <v>102</v>
      </c>
      <c r="G17" s="54" t="s">
        <v>479</v>
      </c>
      <c r="H17" s="34"/>
      <c r="I17" s="34"/>
      <c r="J17" s="34"/>
      <c r="K17" s="34"/>
    </row>
    <row r="18" spans="1:11" ht="20.100000000000001" customHeight="1" x14ac:dyDescent="0.25">
      <c r="A18" s="34"/>
      <c r="B18" s="34"/>
      <c r="C18" s="41" t="s">
        <v>478</v>
      </c>
      <c r="D18" s="54" t="s">
        <v>40</v>
      </c>
      <c r="E18" s="54" t="s">
        <v>40</v>
      </c>
      <c r="F18" s="54" t="s">
        <v>40</v>
      </c>
      <c r="G18" s="54" t="s">
        <v>40</v>
      </c>
      <c r="H18" s="34"/>
      <c r="I18" s="34"/>
      <c r="J18" s="34"/>
      <c r="K18" s="34"/>
    </row>
    <row r="19" spans="1:11" ht="20.100000000000001" customHeight="1" x14ac:dyDescent="0.25">
      <c r="A19" s="34"/>
      <c r="B19" s="34"/>
      <c r="C19" s="41" t="s">
        <v>477</v>
      </c>
      <c r="D19" s="54" t="s">
        <v>40</v>
      </c>
      <c r="E19" s="54" t="s">
        <v>40</v>
      </c>
      <c r="F19" s="54" t="s">
        <v>40</v>
      </c>
      <c r="G19" s="54" t="s">
        <v>40</v>
      </c>
      <c r="H19" s="34"/>
      <c r="I19" s="34"/>
      <c r="J19" s="34"/>
      <c r="K19" s="34"/>
    </row>
    <row r="20" spans="1:11" ht="14.1" customHeight="1" x14ac:dyDescent="0.25">
      <c r="A20" s="34"/>
      <c r="B20" s="34"/>
      <c r="C20" s="1309" t="s">
        <v>30</v>
      </c>
      <c r="D20" s="1310"/>
      <c r="E20" s="1310"/>
      <c r="F20" s="1310"/>
      <c r="G20" s="1310"/>
      <c r="H20" s="34"/>
      <c r="I20" s="34"/>
      <c r="J20" s="34"/>
      <c r="K20" s="34"/>
    </row>
    <row r="21" spans="1:11" ht="14.1" customHeight="1" x14ac:dyDescent="0.25">
      <c r="A21" s="34"/>
      <c r="B21" s="34"/>
      <c r="C21" s="56" t="s">
        <v>476</v>
      </c>
      <c r="D21" s="1309" t="s">
        <v>475</v>
      </c>
      <c r="E21" s="1310"/>
      <c r="F21" s="1310"/>
      <c r="G21" s="1310"/>
      <c r="H21" s="34"/>
      <c r="I21" s="34"/>
      <c r="J21" s="34"/>
      <c r="K21" s="34"/>
    </row>
    <row r="22" spans="1:11" ht="27" customHeight="1" x14ac:dyDescent="0.25">
      <c r="A22" s="34"/>
      <c r="B22" s="34"/>
      <c r="C22" s="55" t="s">
        <v>33</v>
      </c>
      <c r="D22" s="1325" t="s">
        <v>474</v>
      </c>
      <c r="E22" s="1326"/>
      <c r="F22" s="1326"/>
      <c r="G22" s="1326"/>
      <c r="H22" s="34"/>
      <c r="I22" s="34"/>
      <c r="J22" s="34"/>
      <c r="K22" s="34"/>
    </row>
    <row r="23" spans="1:11" ht="27" customHeight="1" x14ac:dyDescent="0.25">
      <c r="A23" s="34"/>
      <c r="B23" s="34"/>
      <c r="C23" s="32" t="s">
        <v>35</v>
      </c>
      <c r="D23" s="1327" t="s">
        <v>473</v>
      </c>
      <c r="E23" s="1328"/>
      <c r="F23" s="1328"/>
      <c r="G23" s="1328"/>
      <c r="H23" s="34"/>
      <c r="I23" s="34"/>
      <c r="J23" s="34"/>
      <c r="K23" s="34"/>
    </row>
    <row r="24" spans="1:11" ht="27" customHeight="1" x14ac:dyDescent="0.25">
      <c r="A24" s="34"/>
      <c r="B24" s="34"/>
      <c r="C24" s="32" t="s">
        <v>37</v>
      </c>
      <c r="D24" s="1327" t="s">
        <v>472</v>
      </c>
      <c r="E24" s="1328"/>
      <c r="F24" s="1328"/>
      <c r="G24" s="1328"/>
      <c r="H24" s="34"/>
      <c r="I24" s="34"/>
      <c r="J24" s="34"/>
      <c r="K24" s="34"/>
    </row>
    <row r="25" spans="1:11" ht="15" customHeight="1" x14ac:dyDescent="0.25">
      <c r="A25" s="34"/>
      <c r="B25" s="34"/>
      <c r="C25" s="53"/>
      <c r="D25" s="52">
        <v>2025</v>
      </c>
      <c r="E25" s="52">
        <v>2026</v>
      </c>
      <c r="F25" s="52">
        <v>2027</v>
      </c>
      <c r="G25" s="52">
        <v>2028</v>
      </c>
      <c r="H25" s="34"/>
      <c r="I25" s="34"/>
      <c r="J25" s="34"/>
      <c r="K25" s="34"/>
    </row>
    <row r="26" spans="1:11" ht="15" customHeight="1" x14ac:dyDescent="0.25">
      <c r="A26" s="34"/>
      <c r="B26" s="34"/>
      <c r="C26" s="51"/>
      <c r="D26" s="50" t="s">
        <v>17</v>
      </c>
      <c r="E26" s="50" t="s">
        <v>18</v>
      </c>
      <c r="F26" s="50" t="s">
        <v>18</v>
      </c>
      <c r="G26" s="50" t="s">
        <v>18</v>
      </c>
      <c r="H26" s="34"/>
      <c r="I26" s="34"/>
      <c r="J26" s="34"/>
      <c r="K26" s="34"/>
    </row>
    <row r="27" spans="1:11" ht="14.1" customHeight="1" x14ac:dyDescent="0.25">
      <c r="A27" s="34"/>
      <c r="B27" s="34"/>
      <c r="C27" s="41" t="s">
        <v>39</v>
      </c>
      <c r="D27" s="54" t="s">
        <v>40</v>
      </c>
      <c r="E27" s="54" t="s">
        <v>471</v>
      </c>
      <c r="F27" s="54" t="s">
        <v>470</v>
      </c>
      <c r="G27" s="54" t="s">
        <v>469</v>
      </c>
      <c r="H27" s="34"/>
      <c r="I27" s="34"/>
      <c r="J27" s="34"/>
      <c r="K27" s="34"/>
    </row>
    <row r="28" spans="1:11" ht="14.1" customHeight="1" x14ac:dyDescent="0.25">
      <c r="A28" s="34"/>
      <c r="B28" s="34"/>
      <c r="C28" s="41" t="s">
        <v>41</v>
      </c>
      <c r="D28" s="54" t="s">
        <v>468</v>
      </c>
      <c r="E28" s="54" t="s">
        <v>468</v>
      </c>
      <c r="F28" s="54" t="s">
        <v>468</v>
      </c>
      <c r="G28" s="54" t="s">
        <v>467</v>
      </c>
      <c r="H28" s="34"/>
      <c r="I28" s="34"/>
      <c r="J28" s="34"/>
      <c r="K28" s="34"/>
    </row>
    <row r="29" spans="1:11" ht="14.1" customHeight="1" x14ac:dyDescent="0.25">
      <c r="A29" s="34"/>
      <c r="B29" s="34"/>
      <c r="C29" s="41" t="s">
        <v>45</v>
      </c>
      <c r="D29" s="54" t="s">
        <v>46</v>
      </c>
      <c r="E29" s="54" t="s">
        <v>466</v>
      </c>
      <c r="F29" s="54" t="s">
        <v>465</v>
      </c>
      <c r="G29" s="54" t="s">
        <v>464</v>
      </c>
      <c r="H29" s="34"/>
      <c r="I29" s="34"/>
      <c r="J29" s="34"/>
      <c r="K29" s="34"/>
    </row>
    <row r="30" spans="1:11" ht="14.1" customHeight="1" x14ac:dyDescent="0.25">
      <c r="A30" s="34"/>
      <c r="B30" s="34"/>
      <c r="C30" s="41" t="s">
        <v>50</v>
      </c>
      <c r="D30" s="54" t="s">
        <v>40</v>
      </c>
      <c r="E30" s="54" t="s">
        <v>40</v>
      </c>
      <c r="F30" s="54" t="s">
        <v>170</v>
      </c>
      <c r="G30" s="54" t="s">
        <v>197</v>
      </c>
      <c r="H30" s="34"/>
      <c r="I30" s="34"/>
      <c r="J30" s="34"/>
      <c r="K30" s="34"/>
    </row>
    <row r="31" spans="1:11" ht="14.1" customHeight="1" x14ac:dyDescent="0.25">
      <c r="A31" s="34"/>
      <c r="B31" s="34"/>
      <c r="C31" s="41" t="s">
        <v>52</v>
      </c>
      <c r="D31" s="54" t="s">
        <v>40</v>
      </c>
      <c r="E31" s="54" t="s">
        <v>46</v>
      </c>
      <c r="F31" s="54" t="s">
        <v>46</v>
      </c>
      <c r="G31" s="54" t="s">
        <v>463</v>
      </c>
      <c r="H31" s="34"/>
      <c r="I31" s="34"/>
      <c r="J31" s="34"/>
      <c r="K31" s="34"/>
    </row>
    <row r="32" spans="1:11" ht="14.1" customHeight="1" x14ac:dyDescent="0.25">
      <c r="A32" s="34"/>
      <c r="B32" s="34"/>
      <c r="C32" s="41" t="s">
        <v>55</v>
      </c>
      <c r="D32" s="54" t="s">
        <v>40</v>
      </c>
      <c r="E32" s="54" t="s">
        <v>40</v>
      </c>
      <c r="F32" s="54" t="s">
        <v>174</v>
      </c>
      <c r="G32" s="54" t="s">
        <v>462</v>
      </c>
      <c r="H32" s="34"/>
      <c r="I32" s="34"/>
      <c r="J32" s="34"/>
      <c r="K32" s="34"/>
    </row>
    <row r="33" spans="1:11" ht="14.1" customHeight="1" x14ac:dyDescent="0.25">
      <c r="A33" s="34"/>
      <c r="B33" s="34"/>
      <c r="C33" s="1329" t="s">
        <v>58</v>
      </c>
      <c r="D33" s="1330"/>
      <c r="E33" s="1330"/>
      <c r="F33" s="1330"/>
      <c r="G33" s="1330"/>
      <c r="H33" s="34"/>
      <c r="I33" s="34"/>
      <c r="J33" s="34"/>
      <c r="K33" s="34"/>
    </row>
    <row r="34" spans="1:11" ht="14.1" customHeight="1" x14ac:dyDescent="0.25">
      <c r="A34" s="34"/>
      <c r="B34" s="34"/>
      <c r="C34" s="53"/>
      <c r="D34" s="52">
        <v>2025</v>
      </c>
      <c r="E34" s="52">
        <v>2026</v>
      </c>
      <c r="F34" s="52">
        <v>2027</v>
      </c>
      <c r="G34" s="52">
        <v>2028</v>
      </c>
      <c r="H34" s="34"/>
      <c r="I34" s="34"/>
      <c r="J34" s="34"/>
      <c r="K34" s="34"/>
    </row>
    <row r="35" spans="1:11" ht="14.1" customHeight="1" x14ac:dyDescent="0.25">
      <c r="A35" s="34"/>
      <c r="B35" s="34"/>
      <c r="C35" s="51"/>
      <c r="D35" s="50" t="s">
        <v>17</v>
      </c>
      <c r="E35" s="50" t="s">
        <v>18</v>
      </c>
      <c r="F35" s="50" t="s">
        <v>18</v>
      </c>
      <c r="G35" s="50" t="s">
        <v>18</v>
      </c>
      <c r="H35" s="34"/>
      <c r="I35" s="34"/>
      <c r="J35" s="34"/>
      <c r="K35" s="34"/>
    </row>
    <row r="36" spans="1:11" ht="14.1" customHeight="1" x14ac:dyDescent="0.25">
      <c r="A36" s="34"/>
      <c r="B36" s="34"/>
      <c r="C36" s="49" t="s">
        <v>59</v>
      </c>
      <c r="D36" s="47">
        <v>0</v>
      </c>
      <c r="E36" s="47">
        <v>157000000</v>
      </c>
      <c r="F36" s="47">
        <v>157000000</v>
      </c>
      <c r="G36" s="47">
        <v>157000000</v>
      </c>
      <c r="H36" s="34"/>
      <c r="I36" s="34"/>
      <c r="J36" s="34"/>
      <c r="K36" s="34"/>
    </row>
    <row r="37" spans="1:11" ht="14.1" customHeight="1" x14ac:dyDescent="0.25">
      <c r="A37" s="34"/>
      <c r="B37" s="34"/>
      <c r="C37" s="49" t="s">
        <v>60</v>
      </c>
      <c r="D37" s="47">
        <v>0</v>
      </c>
      <c r="E37" s="47">
        <v>157000000</v>
      </c>
      <c r="F37" s="47">
        <v>157000000</v>
      </c>
      <c r="G37" s="47">
        <v>157000000</v>
      </c>
      <c r="H37" s="34"/>
      <c r="I37" s="34"/>
      <c r="J37" s="34"/>
      <c r="K37" s="34"/>
    </row>
    <row r="38" spans="1:11" ht="14.1" customHeight="1" x14ac:dyDescent="0.25">
      <c r="A38" s="34"/>
      <c r="B38" s="34"/>
      <c r="C38" s="49" t="s">
        <v>61</v>
      </c>
      <c r="D38" s="47">
        <v>0</v>
      </c>
      <c r="E38" s="47">
        <v>0</v>
      </c>
      <c r="F38" s="47">
        <v>0</v>
      </c>
      <c r="G38" s="47">
        <v>0</v>
      </c>
      <c r="H38" s="34"/>
      <c r="I38" s="34"/>
      <c r="J38" s="34"/>
      <c r="K38" s="34"/>
    </row>
    <row r="39" spans="1:11" ht="14.1" customHeight="1" x14ac:dyDescent="0.25">
      <c r="A39" s="34"/>
      <c r="B39" s="34"/>
      <c r="C39" s="49" t="s">
        <v>62</v>
      </c>
      <c r="D39" s="47">
        <v>0</v>
      </c>
      <c r="E39" s="47">
        <v>19100000</v>
      </c>
      <c r="F39" s="47">
        <v>19100000</v>
      </c>
      <c r="G39" s="47">
        <v>19100000</v>
      </c>
      <c r="H39" s="34"/>
      <c r="I39" s="34"/>
      <c r="J39" s="34"/>
      <c r="K39" s="34"/>
    </row>
    <row r="40" spans="1:11" ht="14.1" customHeight="1" x14ac:dyDescent="0.25">
      <c r="A40" s="34"/>
      <c r="B40" s="34"/>
      <c r="C40" s="49" t="s">
        <v>60</v>
      </c>
      <c r="D40" s="47">
        <v>0</v>
      </c>
      <c r="E40" s="47">
        <v>19100000</v>
      </c>
      <c r="F40" s="47">
        <v>19100000</v>
      </c>
      <c r="G40" s="47">
        <v>19100000</v>
      </c>
      <c r="H40" s="34"/>
      <c r="I40" s="34"/>
      <c r="J40" s="34"/>
      <c r="K40" s="34"/>
    </row>
    <row r="41" spans="1:11" ht="14.1" customHeight="1" x14ac:dyDescent="0.25">
      <c r="A41" s="34"/>
      <c r="B41" s="34"/>
      <c r="C41" s="49" t="s">
        <v>61</v>
      </c>
      <c r="D41" s="47">
        <v>0</v>
      </c>
      <c r="E41" s="47">
        <v>0</v>
      </c>
      <c r="F41" s="47">
        <v>0</v>
      </c>
      <c r="G41" s="47">
        <v>0</v>
      </c>
      <c r="H41" s="34"/>
      <c r="I41" s="34"/>
      <c r="J41" s="34"/>
      <c r="K41" s="34"/>
    </row>
    <row r="42" spans="1:11" ht="14.1" customHeight="1" x14ac:dyDescent="0.25">
      <c r="A42" s="34"/>
      <c r="B42" s="34"/>
      <c r="C42" s="49" t="s">
        <v>63</v>
      </c>
      <c r="D42" s="47">
        <v>0</v>
      </c>
      <c r="E42" s="47">
        <v>30483000</v>
      </c>
      <c r="F42" s="47">
        <v>30483000</v>
      </c>
      <c r="G42" s="47">
        <v>32483000</v>
      </c>
      <c r="H42" s="34"/>
      <c r="I42" s="34"/>
      <c r="J42" s="34"/>
      <c r="K42" s="34"/>
    </row>
    <row r="43" spans="1:11" ht="14.1" customHeight="1" x14ac:dyDescent="0.25">
      <c r="A43" s="34"/>
      <c r="B43" s="34"/>
      <c r="C43" s="49" t="s">
        <v>60</v>
      </c>
      <c r="D43" s="47">
        <v>0</v>
      </c>
      <c r="E43" s="47">
        <v>30483000</v>
      </c>
      <c r="F43" s="47">
        <v>30483000</v>
      </c>
      <c r="G43" s="47">
        <v>32483000</v>
      </c>
      <c r="H43" s="34"/>
      <c r="I43" s="34"/>
      <c r="J43" s="34"/>
      <c r="K43" s="34"/>
    </row>
    <row r="44" spans="1:11" ht="14.1" customHeight="1" x14ac:dyDescent="0.25">
      <c r="A44" s="34"/>
      <c r="B44" s="34"/>
      <c r="C44" s="49" t="s">
        <v>61</v>
      </c>
      <c r="D44" s="47">
        <v>0</v>
      </c>
      <c r="E44" s="47">
        <v>0</v>
      </c>
      <c r="F44" s="47">
        <v>0</v>
      </c>
      <c r="G44" s="47">
        <v>0</v>
      </c>
      <c r="H44" s="34"/>
      <c r="I44" s="34"/>
      <c r="J44" s="34"/>
      <c r="K44" s="34"/>
    </row>
    <row r="45" spans="1:11" ht="14.1" customHeight="1" x14ac:dyDescent="0.25">
      <c r="A45" s="34"/>
      <c r="B45" s="34"/>
      <c r="C45" s="49" t="s">
        <v>64</v>
      </c>
      <c r="D45" s="47">
        <v>0</v>
      </c>
      <c r="E45" s="47">
        <v>0</v>
      </c>
      <c r="F45" s="47">
        <v>0</v>
      </c>
      <c r="G45" s="47">
        <v>0</v>
      </c>
      <c r="H45" s="34"/>
      <c r="I45" s="34"/>
      <c r="J45" s="34"/>
      <c r="K45" s="34"/>
    </row>
    <row r="46" spans="1:11" ht="14.1" customHeight="1" x14ac:dyDescent="0.25">
      <c r="A46" s="34"/>
      <c r="B46" s="34"/>
      <c r="C46" s="49" t="s">
        <v>60</v>
      </c>
      <c r="D46" s="47">
        <v>0</v>
      </c>
      <c r="E46" s="47">
        <v>0</v>
      </c>
      <c r="F46" s="47">
        <v>0</v>
      </c>
      <c r="G46" s="47">
        <v>0</v>
      </c>
      <c r="H46" s="34"/>
      <c r="I46" s="34"/>
      <c r="J46" s="34"/>
      <c r="K46" s="34"/>
    </row>
    <row r="47" spans="1:11" ht="14.1" customHeight="1" x14ac:dyDescent="0.25">
      <c r="A47" s="34"/>
      <c r="B47" s="34"/>
      <c r="C47" s="49" t="s">
        <v>61</v>
      </c>
      <c r="D47" s="47">
        <v>0</v>
      </c>
      <c r="E47" s="47">
        <v>0</v>
      </c>
      <c r="F47" s="47">
        <v>0</v>
      </c>
      <c r="G47" s="47">
        <v>0</v>
      </c>
      <c r="H47" s="34"/>
      <c r="I47" s="34"/>
      <c r="J47" s="34"/>
      <c r="K47" s="34"/>
    </row>
    <row r="48" spans="1:11" ht="14.1" customHeight="1" x14ac:dyDescent="0.25">
      <c r="A48" s="34"/>
      <c r="B48" s="34"/>
      <c r="C48" s="49" t="s">
        <v>65</v>
      </c>
      <c r="D48" s="47">
        <v>0</v>
      </c>
      <c r="E48" s="47">
        <v>0</v>
      </c>
      <c r="F48" s="47">
        <v>0</v>
      </c>
      <c r="G48" s="47">
        <v>0</v>
      </c>
      <c r="H48" s="34"/>
      <c r="I48" s="34"/>
      <c r="J48" s="34"/>
      <c r="K48" s="34"/>
    </row>
    <row r="49" spans="1:11" ht="14.1" customHeight="1" x14ac:dyDescent="0.25">
      <c r="A49" s="34"/>
      <c r="B49" s="34"/>
      <c r="C49" s="49" t="s">
        <v>60</v>
      </c>
      <c r="D49" s="47">
        <v>0</v>
      </c>
      <c r="E49" s="47">
        <v>0</v>
      </c>
      <c r="F49" s="47">
        <v>0</v>
      </c>
      <c r="G49" s="47">
        <v>0</v>
      </c>
      <c r="H49" s="34"/>
      <c r="I49" s="34"/>
      <c r="J49" s="34"/>
      <c r="K49" s="34"/>
    </row>
    <row r="50" spans="1:11" ht="14.1" customHeight="1" x14ac:dyDescent="0.25">
      <c r="A50" s="34"/>
      <c r="B50" s="34"/>
      <c r="C50" s="49" t="s">
        <v>61</v>
      </c>
      <c r="D50" s="47">
        <v>0</v>
      </c>
      <c r="E50" s="47">
        <v>0</v>
      </c>
      <c r="F50" s="47">
        <v>0</v>
      </c>
      <c r="G50" s="47">
        <v>0</v>
      </c>
      <c r="H50" s="34"/>
      <c r="I50" s="34"/>
      <c r="J50" s="34"/>
      <c r="K50" s="34"/>
    </row>
    <row r="51" spans="1:11" ht="14.1" customHeight="1" x14ac:dyDescent="0.25">
      <c r="A51" s="34"/>
      <c r="B51" s="34"/>
      <c r="C51" s="49" t="s">
        <v>66</v>
      </c>
      <c r="D51" s="47">
        <v>0</v>
      </c>
      <c r="E51" s="47">
        <v>0</v>
      </c>
      <c r="F51" s="47">
        <v>0</v>
      </c>
      <c r="G51" s="47">
        <v>0</v>
      </c>
      <c r="H51" s="34"/>
      <c r="I51" s="34"/>
      <c r="J51" s="34"/>
      <c r="K51" s="34"/>
    </row>
    <row r="52" spans="1:11" ht="14.1" customHeight="1" x14ac:dyDescent="0.25">
      <c r="A52" s="34"/>
      <c r="B52" s="34"/>
      <c r="C52" s="49" t="s">
        <v>60</v>
      </c>
      <c r="D52" s="47">
        <v>0</v>
      </c>
      <c r="E52" s="47">
        <v>0</v>
      </c>
      <c r="F52" s="47">
        <v>0</v>
      </c>
      <c r="G52" s="47">
        <v>0</v>
      </c>
      <c r="H52" s="34"/>
      <c r="I52" s="34"/>
      <c r="J52" s="34"/>
      <c r="K52" s="34"/>
    </row>
    <row r="53" spans="1:11" ht="14.1" customHeight="1" x14ac:dyDescent="0.25">
      <c r="A53" s="34"/>
      <c r="B53" s="34"/>
      <c r="C53" s="49" t="s">
        <v>61</v>
      </c>
      <c r="D53" s="47">
        <v>0</v>
      </c>
      <c r="E53" s="47">
        <v>0</v>
      </c>
      <c r="F53" s="47">
        <v>0</v>
      </c>
      <c r="G53" s="47">
        <v>0</v>
      </c>
      <c r="H53" s="34"/>
      <c r="I53" s="34"/>
      <c r="J53" s="34"/>
      <c r="K53" s="34"/>
    </row>
    <row r="54" spans="1:11" ht="14.1" customHeight="1" x14ac:dyDescent="0.25">
      <c r="A54" s="34"/>
      <c r="B54" s="34"/>
      <c r="C54" s="49" t="s">
        <v>67</v>
      </c>
      <c r="D54" s="47">
        <v>0</v>
      </c>
      <c r="E54" s="47">
        <v>0</v>
      </c>
      <c r="F54" s="47">
        <v>0</v>
      </c>
      <c r="G54" s="47">
        <v>0</v>
      </c>
      <c r="H54" s="34"/>
      <c r="I54" s="34"/>
      <c r="J54" s="34"/>
      <c r="K54" s="34"/>
    </row>
    <row r="55" spans="1:11" ht="14.1" customHeight="1" x14ac:dyDescent="0.25">
      <c r="A55" s="34"/>
      <c r="B55" s="34"/>
      <c r="C55" s="49" t="s">
        <v>60</v>
      </c>
      <c r="D55" s="47">
        <v>0</v>
      </c>
      <c r="E55" s="47">
        <v>0</v>
      </c>
      <c r="F55" s="47">
        <v>0</v>
      </c>
      <c r="G55" s="47">
        <v>0</v>
      </c>
      <c r="H55" s="34"/>
      <c r="I55" s="34"/>
      <c r="J55" s="34"/>
      <c r="K55" s="34"/>
    </row>
    <row r="56" spans="1:11" ht="14.1" customHeight="1" x14ac:dyDescent="0.25">
      <c r="A56" s="34"/>
      <c r="B56" s="34"/>
      <c r="C56" s="49" t="s">
        <v>61</v>
      </c>
      <c r="D56" s="47">
        <v>0</v>
      </c>
      <c r="E56" s="47">
        <v>0</v>
      </c>
      <c r="F56" s="47">
        <v>0</v>
      </c>
      <c r="G56" s="47">
        <v>0</v>
      </c>
      <c r="H56" s="34"/>
      <c r="I56" s="34"/>
      <c r="J56" s="34"/>
      <c r="K56" s="34"/>
    </row>
    <row r="57" spans="1:11" ht="14.1" customHeight="1" x14ac:dyDescent="0.25">
      <c r="A57" s="34"/>
      <c r="B57" s="34"/>
      <c r="C57" s="49" t="s">
        <v>68</v>
      </c>
      <c r="D57" s="47">
        <v>0</v>
      </c>
      <c r="E57" s="47">
        <v>0</v>
      </c>
      <c r="F57" s="47">
        <v>0</v>
      </c>
      <c r="G57" s="47">
        <v>0</v>
      </c>
      <c r="H57" s="34"/>
      <c r="I57" s="34"/>
      <c r="J57" s="34"/>
      <c r="K57" s="34"/>
    </row>
    <row r="58" spans="1:11" ht="14.1" customHeight="1" x14ac:dyDescent="0.25">
      <c r="A58" s="34"/>
      <c r="B58" s="34"/>
      <c r="C58" s="49" t="s">
        <v>60</v>
      </c>
      <c r="D58" s="47">
        <v>0</v>
      </c>
      <c r="E58" s="47">
        <v>0</v>
      </c>
      <c r="F58" s="47">
        <v>0</v>
      </c>
      <c r="G58" s="47">
        <v>0</v>
      </c>
      <c r="H58" s="34"/>
      <c r="I58" s="34"/>
      <c r="J58" s="34"/>
      <c r="K58" s="34"/>
    </row>
    <row r="59" spans="1:11" ht="14.1" customHeight="1" x14ac:dyDescent="0.25">
      <c r="A59" s="34"/>
      <c r="B59" s="34"/>
      <c r="C59" s="49" t="s">
        <v>69</v>
      </c>
      <c r="D59" s="47">
        <v>0</v>
      </c>
      <c r="E59" s="47">
        <v>0</v>
      </c>
      <c r="F59" s="47">
        <v>0</v>
      </c>
      <c r="G59" s="47">
        <v>0</v>
      </c>
      <c r="H59" s="34"/>
      <c r="I59" s="34"/>
      <c r="J59" s="34"/>
      <c r="K59" s="34"/>
    </row>
    <row r="60" spans="1:11" ht="14.1" customHeight="1" x14ac:dyDescent="0.25">
      <c r="A60" s="34"/>
      <c r="B60" s="34"/>
      <c r="C60" s="49" t="s">
        <v>70</v>
      </c>
      <c r="D60" s="47">
        <v>0</v>
      </c>
      <c r="E60" s="47">
        <v>0</v>
      </c>
      <c r="F60" s="47">
        <v>0</v>
      </c>
      <c r="G60" s="47">
        <v>0</v>
      </c>
      <c r="H60" s="34"/>
      <c r="I60" s="34"/>
      <c r="J60" s="34"/>
      <c r="K60" s="34"/>
    </row>
    <row r="61" spans="1:11" ht="14.1" customHeight="1" x14ac:dyDescent="0.25">
      <c r="A61" s="34"/>
      <c r="B61" s="34"/>
      <c r="C61" s="49" t="s">
        <v>71</v>
      </c>
      <c r="D61" s="47">
        <v>0</v>
      </c>
      <c r="E61" s="47">
        <v>0</v>
      </c>
      <c r="F61" s="47">
        <v>0</v>
      </c>
      <c r="G61" s="47">
        <v>0</v>
      </c>
      <c r="H61" s="34"/>
      <c r="I61" s="34"/>
      <c r="J61" s="34"/>
      <c r="K61" s="34"/>
    </row>
    <row r="62" spans="1:11" ht="14.1" customHeight="1" x14ac:dyDescent="0.25">
      <c r="A62" s="34"/>
      <c r="B62" s="34"/>
      <c r="C62" s="49" t="s">
        <v>72</v>
      </c>
      <c r="D62" s="47">
        <v>0</v>
      </c>
      <c r="E62" s="47">
        <v>0</v>
      </c>
      <c r="F62" s="47">
        <v>0</v>
      </c>
      <c r="G62" s="47">
        <v>0</v>
      </c>
      <c r="H62" s="34"/>
      <c r="I62" s="34"/>
      <c r="J62" s="34"/>
      <c r="K62" s="34"/>
    </row>
    <row r="63" spans="1:11" ht="14.1" customHeight="1" x14ac:dyDescent="0.25">
      <c r="A63" s="34"/>
      <c r="B63" s="34"/>
      <c r="C63" s="49" t="s">
        <v>73</v>
      </c>
      <c r="D63" s="47">
        <v>0</v>
      </c>
      <c r="E63" s="47">
        <v>0</v>
      </c>
      <c r="F63" s="47">
        <v>0</v>
      </c>
      <c r="G63" s="47">
        <v>0</v>
      </c>
      <c r="H63" s="34"/>
      <c r="I63" s="34"/>
      <c r="J63" s="34"/>
      <c r="K63" s="34"/>
    </row>
    <row r="64" spans="1:11" ht="14.1" customHeight="1" x14ac:dyDescent="0.25">
      <c r="A64" s="34"/>
      <c r="B64" s="34"/>
      <c r="C64" s="49" t="s">
        <v>60</v>
      </c>
      <c r="D64" s="47">
        <v>0</v>
      </c>
      <c r="E64" s="47">
        <v>0</v>
      </c>
      <c r="F64" s="47">
        <v>0</v>
      </c>
      <c r="G64" s="47">
        <v>0</v>
      </c>
      <c r="H64" s="34"/>
      <c r="I64" s="34"/>
      <c r="J64" s="34"/>
      <c r="K64" s="34"/>
    </row>
    <row r="65" spans="1:11" ht="14.1" customHeight="1" x14ac:dyDescent="0.25">
      <c r="A65" s="34"/>
      <c r="B65" s="34"/>
      <c r="C65" s="49" t="s">
        <v>69</v>
      </c>
      <c r="D65" s="47">
        <v>0</v>
      </c>
      <c r="E65" s="47">
        <v>0</v>
      </c>
      <c r="F65" s="47">
        <v>0</v>
      </c>
      <c r="G65" s="47">
        <v>0</v>
      </c>
      <c r="H65" s="34"/>
      <c r="I65" s="34"/>
      <c r="J65" s="34"/>
      <c r="K65" s="34"/>
    </row>
    <row r="66" spans="1:11" ht="14.1" customHeight="1" x14ac:dyDescent="0.25">
      <c r="A66" s="34"/>
      <c r="B66" s="34"/>
      <c r="C66" s="49" t="s">
        <v>70</v>
      </c>
      <c r="D66" s="47">
        <v>0</v>
      </c>
      <c r="E66" s="47">
        <v>0</v>
      </c>
      <c r="F66" s="47">
        <v>0</v>
      </c>
      <c r="G66" s="47">
        <v>0</v>
      </c>
      <c r="H66" s="34"/>
      <c r="I66" s="34"/>
      <c r="J66" s="34"/>
      <c r="K66" s="34"/>
    </row>
    <row r="67" spans="1:11" ht="14.1" customHeight="1" x14ac:dyDescent="0.25">
      <c r="A67" s="34"/>
      <c r="B67" s="34"/>
      <c r="C67" s="49" t="s">
        <v>71</v>
      </c>
      <c r="D67" s="47">
        <v>0</v>
      </c>
      <c r="E67" s="47">
        <v>0</v>
      </c>
      <c r="F67" s="47">
        <v>0</v>
      </c>
      <c r="G67" s="47">
        <v>0</v>
      </c>
      <c r="H67" s="34"/>
      <c r="I67" s="34"/>
      <c r="J67" s="34"/>
      <c r="K67" s="34"/>
    </row>
    <row r="68" spans="1:11" ht="14.1" customHeight="1" x14ac:dyDescent="0.25">
      <c r="A68" s="34"/>
      <c r="B68" s="34"/>
      <c r="C68" s="49" t="s">
        <v>72</v>
      </c>
      <c r="D68" s="47">
        <v>0</v>
      </c>
      <c r="E68" s="47">
        <v>0</v>
      </c>
      <c r="F68" s="47">
        <v>0</v>
      </c>
      <c r="G68" s="47">
        <v>0</v>
      </c>
      <c r="H68" s="34"/>
      <c r="I68" s="34"/>
      <c r="J68" s="34"/>
      <c r="K68" s="34"/>
    </row>
    <row r="69" spans="1:11" ht="14.1" customHeight="1" x14ac:dyDescent="0.25">
      <c r="A69" s="34"/>
      <c r="B69" s="34"/>
      <c r="C69" s="49" t="s">
        <v>74</v>
      </c>
      <c r="D69" s="47">
        <v>0</v>
      </c>
      <c r="E69" s="47">
        <v>0</v>
      </c>
      <c r="F69" s="47">
        <v>0</v>
      </c>
      <c r="G69" s="47">
        <v>0</v>
      </c>
      <c r="H69" s="34"/>
      <c r="I69" s="34"/>
      <c r="J69" s="34"/>
      <c r="K69" s="34"/>
    </row>
    <row r="70" spans="1:11" ht="14.1" customHeight="1" x14ac:dyDescent="0.25">
      <c r="A70" s="34"/>
      <c r="B70" s="34"/>
      <c r="C70" s="49" t="s">
        <v>60</v>
      </c>
      <c r="D70" s="47">
        <v>0</v>
      </c>
      <c r="E70" s="47">
        <v>0</v>
      </c>
      <c r="F70" s="47">
        <v>0</v>
      </c>
      <c r="G70" s="47">
        <v>0</v>
      </c>
      <c r="H70" s="34"/>
      <c r="I70" s="34"/>
      <c r="J70" s="34"/>
      <c r="K70" s="34"/>
    </row>
    <row r="71" spans="1:11" ht="14.1" customHeight="1" x14ac:dyDescent="0.25">
      <c r="A71" s="34"/>
      <c r="B71" s="34"/>
      <c r="C71" s="49" t="s">
        <v>69</v>
      </c>
      <c r="D71" s="47">
        <v>0</v>
      </c>
      <c r="E71" s="47">
        <v>0</v>
      </c>
      <c r="F71" s="47">
        <v>0</v>
      </c>
      <c r="G71" s="47">
        <v>0</v>
      </c>
      <c r="H71" s="34"/>
      <c r="I71" s="34"/>
      <c r="J71" s="34"/>
      <c r="K71" s="34"/>
    </row>
    <row r="72" spans="1:11" ht="14.1" customHeight="1" x14ac:dyDescent="0.25">
      <c r="A72" s="34"/>
      <c r="B72" s="34"/>
      <c r="C72" s="49" t="s">
        <v>70</v>
      </c>
      <c r="D72" s="47">
        <v>0</v>
      </c>
      <c r="E72" s="47">
        <v>0</v>
      </c>
      <c r="F72" s="47">
        <v>0</v>
      </c>
      <c r="G72" s="47">
        <v>0</v>
      </c>
      <c r="H72" s="34"/>
      <c r="I72" s="34"/>
      <c r="J72" s="34"/>
      <c r="K72" s="34"/>
    </row>
    <row r="73" spans="1:11" ht="14.1" customHeight="1" x14ac:dyDescent="0.25">
      <c r="A73" s="34"/>
      <c r="B73" s="34"/>
      <c r="C73" s="49" t="s">
        <v>71</v>
      </c>
      <c r="D73" s="47">
        <v>0</v>
      </c>
      <c r="E73" s="47">
        <v>0</v>
      </c>
      <c r="F73" s="47">
        <v>0</v>
      </c>
      <c r="G73" s="47">
        <v>0</v>
      </c>
      <c r="H73" s="34"/>
      <c r="I73" s="34"/>
      <c r="J73" s="34"/>
      <c r="K73" s="34"/>
    </row>
    <row r="74" spans="1:11" ht="14.1" customHeight="1" x14ac:dyDescent="0.25">
      <c r="A74" s="34"/>
      <c r="B74" s="34"/>
      <c r="C74" s="49" t="s">
        <v>72</v>
      </c>
      <c r="D74" s="47">
        <v>0</v>
      </c>
      <c r="E74" s="47">
        <v>0</v>
      </c>
      <c r="F74" s="47">
        <v>0</v>
      </c>
      <c r="G74" s="47">
        <v>0</v>
      </c>
      <c r="H74" s="34"/>
      <c r="I74" s="34"/>
      <c r="J74" s="34"/>
      <c r="K74" s="34"/>
    </row>
    <row r="75" spans="1:11" ht="14.1" customHeight="1" x14ac:dyDescent="0.25">
      <c r="A75" s="34"/>
      <c r="B75" s="34"/>
      <c r="C75" s="49" t="s">
        <v>75</v>
      </c>
      <c r="D75" s="47">
        <v>0</v>
      </c>
      <c r="E75" s="47">
        <v>0</v>
      </c>
      <c r="F75" s="47">
        <v>0</v>
      </c>
      <c r="G75" s="47">
        <v>0</v>
      </c>
      <c r="H75" s="34"/>
      <c r="I75" s="34"/>
      <c r="J75" s="34"/>
      <c r="K75" s="34"/>
    </row>
    <row r="76" spans="1:11" ht="14.1" customHeight="1" x14ac:dyDescent="0.25">
      <c r="A76" s="34"/>
      <c r="B76" s="34"/>
      <c r="C76" s="49" t="s">
        <v>76</v>
      </c>
      <c r="D76" s="47">
        <v>0</v>
      </c>
      <c r="E76" s="47">
        <v>0</v>
      </c>
      <c r="F76" s="47">
        <v>0</v>
      </c>
      <c r="G76" s="47">
        <v>0</v>
      </c>
      <c r="H76" s="34"/>
      <c r="I76" s="34"/>
      <c r="J76" s="34"/>
      <c r="K76" s="34"/>
    </row>
    <row r="77" spans="1:11" ht="14.1" customHeight="1" x14ac:dyDescent="0.25">
      <c r="A77" s="34"/>
      <c r="B77" s="34"/>
      <c r="C77" s="48" t="s">
        <v>77</v>
      </c>
      <c r="D77" s="47">
        <v>0</v>
      </c>
      <c r="E77" s="47">
        <v>206583000</v>
      </c>
      <c r="F77" s="47">
        <v>206583000</v>
      </c>
      <c r="G77" s="47">
        <v>208583000</v>
      </c>
      <c r="H77" s="34"/>
      <c r="I77" s="34"/>
      <c r="J77" s="34"/>
      <c r="K77" s="34"/>
    </row>
    <row r="78" spans="1:11" ht="14.1" customHeight="1" x14ac:dyDescent="0.25">
      <c r="A78" s="34"/>
      <c r="B78" s="34"/>
      <c r="C78" s="1309" t="s">
        <v>78</v>
      </c>
      <c r="D78" s="1310"/>
      <c r="E78" s="1310"/>
      <c r="F78" s="1310"/>
      <c r="G78" s="1310"/>
      <c r="H78" s="34"/>
      <c r="I78" s="34"/>
      <c r="J78" s="34"/>
      <c r="K78" s="34"/>
    </row>
    <row r="79" spans="1:11" ht="14.1" customHeight="1" x14ac:dyDescent="0.25">
      <c r="A79" s="34"/>
      <c r="B79" s="34"/>
      <c r="C79" s="56" t="s">
        <v>461</v>
      </c>
      <c r="D79" s="1309" t="s">
        <v>460</v>
      </c>
      <c r="E79" s="1310"/>
      <c r="F79" s="1310"/>
      <c r="G79" s="1310"/>
      <c r="H79" s="34"/>
      <c r="I79" s="34"/>
      <c r="J79" s="34"/>
      <c r="K79" s="34"/>
    </row>
    <row r="80" spans="1:11" ht="18" customHeight="1" x14ac:dyDescent="0.25">
      <c r="A80" s="34"/>
      <c r="B80" s="34"/>
      <c r="C80" s="55" t="s">
        <v>33</v>
      </c>
      <c r="D80" s="1325" t="s">
        <v>459</v>
      </c>
      <c r="E80" s="1326"/>
      <c r="F80" s="1326"/>
      <c r="G80" s="1326"/>
      <c r="H80" s="34"/>
      <c r="I80" s="34"/>
      <c r="J80" s="34"/>
      <c r="K80" s="34"/>
    </row>
    <row r="81" spans="1:11" ht="18" customHeight="1" x14ac:dyDescent="0.25">
      <c r="A81" s="34"/>
      <c r="B81" s="34"/>
      <c r="C81" s="32" t="s">
        <v>35</v>
      </c>
      <c r="D81" s="1327" t="s">
        <v>458</v>
      </c>
      <c r="E81" s="1328"/>
      <c r="F81" s="1328"/>
      <c r="G81" s="1328"/>
      <c r="H81" s="34"/>
      <c r="I81" s="34"/>
      <c r="J81" s="34"/>
      <c r="K81" s="34"/>
    </row>
    <row r="82" spans="1:11" ht="18" customHeight="1" x14ac:dyDescent="0.25">
      <c r="A82" s="34"/>
      <c r="B82" s="34"/>
      <c r="C82" s="32" t="s">
        <v>37</v>
      </c>
      <c r="D82" s="1327" t="s">
        <v>419</v>
      </c>
      <c r="E82" s="1328"/>
      <c r="F82" s="1328"/>
      <c r="G82" s="1328"/>
      <c r="H82" s="34"/>
      <c r="I82" s="34"/>
      <c r="J82" s="34"/>
      <c r="K82" s="34"/>
    </row>
    <row r="83" spans="1:11" ht="15" customHeight="1" x14ac:dyDescent="0.25">
      <c r="A83" s="34"/>
      <c r="B83" s="34"/>
      <c r="C83" s="53"/>
      <c r="D83" s="52">
        <v>2025</v>
      </c>
      <c r="E83" s="52">
        <v>2026</v>
      </c>
      <c r="F83" s="52">
        <v>2027</v>
      </c>
      <c r="G83" s="52">
        <v>2028</v>
      </c>
      <c r="H83" s="34"/>
      <c r="I83" s="34"/>
      <c r="J83" s="34"/>
      <c r="K83" s="34"/>
    </row>
    <row r="84" spans="1:11" ht="15" customHeight="1" x14ac:dyDescent="0.25">
      <c r="A84" s="34"/>
      <c r="B84" s="34"/>
      <c r="C84" s="51"/>
      <c r="D84" s="50" t="s">
        <v>17</v>
      </c>
      <c r="E84" s="50" t="s">
        <v>18</v>
      </c>
      <c r="F84" s="50" t="s">
        <v>18</v>
      </c>
      <c r="G84" s="50" t="s">
        <v>18</v>
      </c>
      <c r="H84" s="34"/>
      <c r="I84" s="34"/>
      <c r="J84" s="34"/>
      <c r="K84" s="34"/>
    </row>
    <row r="85" spans="1:11" ht="14.1" customHeight="1" x14ac:dyDescent="0.25">
      <c r="A85" s="34"/>
      <c r="B85" s="34"/>
      <c r="C85" s="41" t="s">
        <v>39</v>
      </c>
      <c r="D85" s="54" t="s">
        <v>40</v>
      </c>
      <c r="E85" s="54" t="s">
        <v>164</v>
      </c>
      <c r="F85" s="54" t="s">
        <v>163</v>
      </c>
      <c r="G85" s="54" t="s">
        <v>163</v>
      </c>
      <c r="H85" s="34"/>
      <c r="I85" s="34"/>
      <c r="J85" s="34"/>
      <c r="K85" s="34"/>
    </row>
    <row r="86" spans="1:11" ht="14.1" customHeight="1" x14ac:dyDescent="0.25">
      <c r="A86" s="34"/>
      <c r="B86" s="34"/>
      <c r="C86" s="41" t="s">
        <v>41</v>
      </c>
      <c r="D86" s="54" t="s">
        <v>166</v>
      </c>
      <c r="E86" s="54" t="s">
        <v>166</v>
      </c>
      <c r="F86" s="54" t="s">
        <v>166</v>
      </c>
      <c r="G86" s="54" t="s">
        <v>166</v>
      </c>
      <c r="H86" s="34"/>
      <c r="I86" s="34"/>
      <c r="J86" s="34"/>
      <c r="K86" s="34"/>
    </row>
    <row r="87" spans="1:11" ht="14.1" customHeight="1" x14ac:dyDescent="0.25">
      <c r="A87" s="34"/>
      <c r="B87" s="34"/>
      <c r="C87" s="41" t="s">
        <v>45</v>
      </c>
      <c r="D87" s="54" t="s">
        <v>46</v>
      </c>
      <c r="E87" s="54" t="s">
        <v>168</v>
      </c>
      <c r="F87" s="54" t="s">
        <v>145</v>
      </c>
      <c r="G87" s="54" t="s">
        <v>145</v>
      </c>
      <c r="H87" s="34"/>
      <c r="I87" s="34"/>
      <c r="J87" s="34"/>
      <c r="K87" s="34"/>
    </row>
    <row r="88" spans="1:11" ht="14.1" customHeight="1" x14ac:dyDescent="0.25">
      <c r="A88" s="34"/>
      <c r="B88" s="34"/>
      <c r="C88" s="41" t="s">
        <v>50</v>
      </c>
      <c r="D88" s="54" t="s">
        <v>40</v>
      </c>
      <c r="E88" s="54" t="s">
        <v>40</v>
      </c>
      <c r="F88" s="54" t="s">
        <v>174</v>
      </c>
      <c r="G88" s="54" t="s">
        <v>46</v>
      </c>
      <c r="H88" s="34"/>
      <c r="I88" s="34"/>
      <c r="J88" s="34"/>
      <c r="K88" s="34"/>
    </row>
    <row r="89" spans="1:11" ht="14.1" customHeight="1" x14ac:dyDescent="0.25">
      <c r="A89" s="34"/>
      <c r="B89" s="34"/>
      <c r="C89" s="41" t="s">
        <v>52</v>
      </c>
      <c r="D89" s="54" t="s">
        <v>40</v>
      </c>
      <c r="E89" s="54" t="s">
        <v>46</v>
      </c>
      <c r="F89" s="54" t="s">
        <v>46</v>
      </c>
      <c r="G89" s="54" t="s">
        <v>46</v>
      </c>
      <c r="H89" s="34"/>
      <c r="I89" s="34"/>
      <c r="J89" s="34"/>
      <c r="K89" s="34"/>
    </row>
    <row r="90" spans="1:11" ht="14.1" customHeight="1" x14ac:dyDescent="0.25">
      <c r="A90" s="34"/>
      <c r="B90" s="34"/>
      <c r="C90" s="41" t="s">
        <v>55</v>
      </c>
      <c r="D90" s="54" t="s">
        <v>40</v>
      </c>
      <c r="E90" s="54" t="s">
        <v>40</v>
      </c>
      <c r="F90" s="54" t="s">
        <v>170</v>
      </c>
      <c r="G90" s="54" t="s">
        <v>46</v>
      </c>
      <c r="H90" s="34"/>
      <c r="I90" s="34"/>
      <c r="J90" s="34"/>
      <c r="K90" s="34"/>
    </row>
    <row r="91" spans="1:11" ht="14.1" customHeight="1" x14ac:dyDescent="0.25">
      <c r="A91" s="34"/>
      <c r="B91" s="34"/>
      <c r="C91" s="1329" t="s">
        <v>58</v>
      </c>
      <c r="D91" s="1330"/>
      <c r="E91" s="1330"/>
      <c r="F91" s="1330"/>
      <c r="G91" s="1330"/>
      <c r="H91" s="34"/>
      <c r="I91" s="34"/>
      <c r="J91" s="34"/>
      <c r="K91" s="34"/>
    </row>
    <row r="92" spans="1:11" ht="14.1" customHeight="1" x14ac:dyDescent="0.25">
      <c r="A92" s="34"/>
      <c r="B92" s="34"/>
      <c r="C92" s="53"/>
      <c r="D92" s="52">
        <v>2025</v>
      </c>
      <c r="E92" s="52">
        <v>2026</v>
      </c>
      <c r="F92" s="52">
        <v>2027</v>
      </c>
      <c r="G92" s="52">
        <v>2028</v>
      </c>
      <c r="H92" s="34"/>
      <c r="I92" s="34"/>
      <c r="J92" s="34"/>
      <c r="K92" s="34"/>
    </row>
    <row r="93" spans="1:11" ht="14.1" customHeight="1" x14ac:dyDescent="0.25">
      <c r="A93" s="34"/>
      <c r="B93" s="34"/>
      <c r="C93" s="51"/>
      <c r="D93" s="50" t="s">
        <v>17</v>
      </c>
      <c r="E93" s="50" t="s">
        <v>18</v>
      </c>
      <c r="F93" s="50" t="s">
        <v>18</v>
      </c>
      <c r="G93" s="50" t="s">
        <v>18</v>
      </c>
      <c r="H93" s="34"/>
      <c r="I93" s="34"/>
      <c r="J93" s="34"/>
      <c r="K93" s="34"/>
    </row>
    <row r="94" spans="1:11" ht="14.1" customHeight="1" x14ac:dyDescent="0.25">
      <c r="A94" s="34"/>
      <c r="B94" s="34"/>
      <c r="C94" s="49" t="s">
        <v>59</v>
      </c>
      <c r="D94" s="47">
        <v>0</v>
      </c>
      <c r="E94" s="47">
        <v>0</v>
      </c>
      <c r="F94" s="47">
        <v>0</v>
      </c>
      <c r="G94" s="47">
        <v>0</v>
      </c>
      <c r="H94" s="34"/>
      <c r="I94" s="34"/>
      <c r="J94" s="34"/>
      <c r="K94" s="34"/>
    </row>
    <row r="95" spans="1:11" ht="14.1" customHeight="1" x14ac:dyDescent="0.25">
      <c r="A95" s="34"/>
      <c r="B95" s="34"/>
      <c r="C95" s="49" t="s">
        <v>60</v>
      </c>
      <c r="D95" s="47">
        <v>0</v>
      </c>
      <c r="E95" s="47">
        <v>0</v>
      </c>
      <c r="F95" s="47">
        <v>0</v>
      </c>
      <c r="G95" s="47">
        <v>0</v>
      </c>
      <c r="H95" s="34"/>
      <c r="I95" s="34"/>
      <c r="J95" s="34"/>
      <c r="K95" s="34"/>
    </row>
    <row r="96" spans="1:11" ht="14.1" customHeight="1" x14ac:dyDescent="0.25">
      <c r="A96" s="34"/>
      <c r="B96" s="34"/>
      <c r="C96" s="49" t="s">
        <v>61</v>
      </c>
      <c r="D96" s="47">
        <v>0</v>
      </c>
      <c r="E96" s="47">
        <v>0</v>
      </c>
      <c r="F96" s="47">
        <v>0</v>
      </c>
      <c r="G96" s="47">
        <v>0</v>
      </c>
      <c r="H96" s="34"/>
      <c r="I96" s="34"/>
      <c r="J96" s="34"/>
      <c r="K96" s="34"/>
    </row>
    <row r="97" spans="1:11" ht="14.1" customHeight="1" x14ac:dyDescent="0.25">
      <c r="A97" s="34"/>
      <c r="B97" s="34"/>
      <c r="C97" s="49" t="s">
        <v>62</v>
      </c>
      <c r="D97" s="47">
        <v>0</v>
      </c>
      <c r="E97" s="47">
        <v>0</v>
      </c>
      <c r="F97" s="47">
        <v>0</v>
      </c>
      <c r="G97" s="47">
        <v>0</v>
      </c>
      <c r="H97" s="34"/>
      <c r="I97" s="34"/>
      <c r="J97" s="34"/>
      <c r="K97" s="34"/>
    </row>
    <row r="98" spans="1:11" ht="14.1" customHeight="1" x14ac:dyDescent="0.25">
      <c r="A98" s="34"/>
      <c r="B98" s="34"/>
      <c r="C98" s="49" t="s">
        <v>60</v>
      </c>
      <c r="D98" s="47">
        <v>0</v>
      </c>
      <c r="E98" s="47">
        <v>0</v>
      </c>
      <c r="F98" s="47">
        <v>0</v>
      </c>
      <c r="G98" s="47">
        <v>0</v>
      </c>
      <c r="H98" s="34"/>
      <c r="I98" s="34"/>
      <c r="J98" s="34"/>
      <c r="K98" s="34"/>
    </row>
    <row r="99" spans="1:11" ht="14.1" customHeight="1" x14ac:dyDescent="0.25">
      <c r="A99" s="34"/>
      <c r="B99" s="34"/>
      <c r="C99" s="49" t="s">
        <v>61</v>
      </c>
      <c r="D99" s="47">
        <v>0</v>
      </c>
      <c r="E99" s="47">
        <v>0</v>
      </c>
      <c r="F99" s="47">
        <v>0</v>
      </c>
      <c r="G99" s="47">
        <v>0</v>
      </c>
      <c r="H99" s="34"/>
      <c r="I99" s="34"/>
      <c r="J99" s="34"/>
      <c r="K99" s="34"/>
    </row>
    <row r="100" spans="1:11" ht="14.1" customHeight="1" x14ac:dyDescent="0.25">
      <c r="A100" s="34"/>
      <c r="B100" s="34"/>
      <c r="C100" s="49" t="s">
        <v>63</v>
      </c>
      <c r="D100" s="47">
        <v>0</v>
      </c>
      <c r="E100" s="47">
        <v>0</v>
      </c>
      <c r="F100" s="47">
        <v>0</v>
      </c>
      <c r="G100" s="47">
        <v>0</v>
      </c>
      <c r="H100" s="34"/>
      <c r="I100" s="34"/>
      <c r="J100" s="34"/>
      <c r="K100" s="34"/>
    </row>
    <row r="101" spans="1:11" ht="14.1" customHeight="1" x14ac:dyDescent="0.25">
      <c r="A101" s="34"/>
      <c r="B101" s="34"/>
      <c r="C101" s="49" t="s">
        <v>60</v>
      </c>
      <c r="D101" s="47">
        <v>0</v>
      </c>
      <c r="E101" s="47">
        <v>0</v>
      </c>
      <c r="F101" s="47">
        <v>0</v>
      </c>
      <c r="G101" s="47">
        <v>0</v>
      </c>
      <c r="H101" s="34"/>
      <c r="I101" s="34"/>
      <c r="J101" s="34"/>
      <c r="K101" s="34"/>
    </row>
    <row r="102" spans="1:11" ht="14.1" customHeight="1" x14ac:dyDescent="0.25">
      <c r="A102" s="34"/>
      <c r="B102" s="34"/>
      <c r="C102" s="49" t="s">
        <v>61</v>
      </c>
      <c r="D102" s="47">
        <v>0</v>
      </c>
      <c r="E102" s="47">
        <v>0</v>
      </c>
      <c r="F102" s="47">
        <v>0</v>
      </c>
      <c r="G102" s="47">
        <v>0</v>
      </c>
      <c r="H102" s="34"/>
      <c r="I102" s="34"/>
      <c r="J102" s="34"/>
      <c r="K102" s="34"/>
    </row>
    <row r="103" spans="1:11" ht="14.1" customHeight="1" x14ac:dyDescent="0.25">
      <c r="A103" s="34"/>
      <c r="B103" s="34"/>
      <c r="C103" s="49" t="s">
        <v>64</v>
      </c>
      <c r="D103" s="47">
        <v>0</v>
      </c>
      <c r="E103" s="47">
        <v>0</v>
      </c>
      <c r="F103" s="47">
        <v>0</v>
      </c>
      <c r="G103" s="47">
        <v>0</v>
      </c>
      <c r="H103" s="34"/>
      <c r="I103" s="34"/>
      <c r="J103" s="34"/>
      <c r="K103" s="34"/>
    </row>
    <row r="104" spans="1:11" ht="14.1" customHeight="1" x14ac:dyDescent="0.25">
      <c r="A104" s="34"/>
      <c r="B104" s="34"/>
      <c r="C104" s="49" t="s">
        <v>60</v>
      </c>
      <c r="D104" s="47">
        <v>0</v>
      </c>
      <c r="E104" s="47">
        <v>0</v>
      </c>
      <c r="F104" s="47">
        <v>0</v>
      </c>
      <c r="G104" s="47">
        <v>0</v>
      </c>
      <c r="H104" s="34"/>
      <c r="I104" s="34"/>
      <c r="J104" s="34"/>
      <c r="K104" s="34"/>
    </row>
    <row r="105" spans="1:11" ht="14.1" customHeight="1" x14ac:dyDescent="0.25">
      <c r="A105" s="34"/>
      <c r="B105" s="34"/>
      <c r="C105" s="49" t="s">
        <v>61</v>
      </c>
      <c r="D105" s="47">
        <v>0</v>
      </c>
      <c r="E105" s="47">
        <v>0</v>
      </c>
      <c r="F105" s="47">
        <v>0</v>
      </c>
      <c r="G105" s="47">
        <v>0</v>
      </c>
      <c r="H105" s="34"/>
      <c r="I105" s="34"/>
      <c r="J105" s="34"/>
      <c r="K105" s="34"/>
    </row>
    <row r="106" spans="1:11" ht="14.1" customHeight="1" x14ac:dyDescent="0.25">
      <c r="A106" s="34"/>
      <c r="B106" s="34"/>
      <c r="C106" s="49" t="s">
        <v>65</v>
      </c>
      <c r="D106" s="47">
        <v>0</v>
      </c>
      <c r="E106" s="47">
        <v>0</v>
      </c>
      <c r="F106" s="47">
        <v>0</v>
      </c>
      <c r="G106" s="47">
        <v>0</v>
      </c>
      <c r="H106" s="34"/>
      <c r="I106" s="34"/>
      <c r="J106" s="34"/>
      <c r="K106" s="34"/>
    </row>
    <row r="107" spans="1:11" ht="14.1" customHeight="1" x14ac:dyDescent="0.25">
      <c r="A107" s="34"/>
      <c r="B107" s="34"/>
      <c r="C107" s="49" t="s">
        <v>60</v>
      </c>
      <c r="D107" s="47">
        <v>0</v>
      </c>
      <c r="E107" s="47">
        <v>0</v>
      </c>
      <c r="F107" s="47">
        <v>0</v>
      </c>
      <c r="G107" s="47">
        <v>0</v>
      </c>
      <c r="H107" s="34"/>
      <c r="I107" s="34"/>
      <c r="J107" s="34"/>
      <c r="K107" s="34"/>
    </row>
    <row r="108" spans="1:11" ht="14.1" customHeight="1" x14ac:dyDescent="0.25">
      <c r="A108" s="34"/>
      <c r="B108" s="34"/>
      <c r="C108" s="49" t="s">
        <v>61</v>
      </c>
      <c r="D108" s="47">
        <v>0</v>
      </c>
      <c r="E108" s="47">
        <v>0</v>
      </c>
      <c r="F108" s="47">
        <v>0</v>
      </c>
      <c r="G108" s="47">
        <v>0</v>
      </c>
      <c r="H108" s="34"/>
      <c r="I108" s="34"/>
      <c r="J108" s="34"/>
      <c r="K108" s="34"/>
    </row>
    <row r="109" spans="1:11" ht="14.1" customHeight="1" x14ac:dyDescent="0.25">
      <c r="A109" s="34"/>
      <c r="B109" s="34"/>
      <c r="C109" s="49" t="s">
        <v>66</v>
      </c>
      <c r="D109" s="47">
        <v>0</v>
      </c>
      <c r="E109" s="47">
        <v>0</v>
      </c>
      <c r="F109" s="47">
        <v>0</v>
      </c>
      <c r="G109" s="47">
        <v>0</v>
      </c>
      <c r="H109" s="34"/>
      <c r="I109" s="34"/>
      <c r="J109" s="34"/>
      <c r="K109" s="34"/>
    </row>
    <row r="110" spans="1:11" ht="14.1" customHeight="1" x14ac:dyDescent="0.25">
      <c r="A110" s="34"/>
      <c r="B110" s="34"/>
      <c r="C110" s="49" t="s">
        <v>60</v>
      </c>
      <c r="D110" s="47">
        <v>0</v>
      </c>
      <c r="E110" s="47">
        <v>0</v>
      </c>
      <c r="F110" s="47">
        <v>0</v>
      </c>
      <c r="G110" s="47">
        <v>0</v>
      </c>
      <c r="H110" s="34"/>
      <c r="I110" s="34"/>
      <c r="J110" s="34"/>
      <c r="K110" s="34"/>
    </row>
    <row r="111" spans="1:11" ht="14.1" customHeight="1" x14ac:dyDescent="0.25">
      <c r="A111" s="34"/>
      <c r="B111" s="34"/>
      <c r="C111" s="49" t="s">
        <v>61</v>
      </c>
      <c r="D111" s="47">
        <v>0</v>
      </c>
      <c r="E111" s="47">
        <v>0</v>
      </c>
      <c r="F111" s="47">
        <v>0</v>
      </c>
      <c r="G111" s="47">
        <v>0</v>
      </c>
      <c r="H111" s="34"/>
      <c r="I111" s="34"/>
      <c r="J111" s="34"/>
      <c r="K111" s="34"/>
    </row>
    <row r="112" spans="1:11" ht="14.1" customHeight="1" x14ac:dyDescent="0.25">
      <c r="A112" s="34"/>
      <c r="B112" s="34"/>
      <c r="C112" s="49" t="s">
        <v>67</v>
      </c>
      <c r="D112" s="47">
        <v>0</v>
      </c>
      <c r="E112" s="47">
        <v>0</v>
      </c>
      <c r="F112" s="47">
        <v>0</v>
      </c>
      <c r="G112" s="47">
        <v>0</v>
      </c>
      <c r="H112" s="34"/>
      <c r="I112" s="34"/>
      <c r="J112" s="34"/>
      <c r="K112" s="34"/>
    </row>
    <row r="113" spans="1:11" ht="14.1" customHeight="1" x14ac:dyDescent="0.25">
      <c r="A113" s="34"/>
      <c r="B113" s="34"/>
      <c r="C113" s="49" t="s">
        <v>60</v>
      </c>
      <c r="D113" s="47">
        <v>0</v>
      </c>
      <c r="E113" s="47">
        <v>0</v>
      </c>
      <c r="F113" s="47">
        <v>0</v>
      </c>
      <c r="G113" s="47">
        <v>0</v>
      </c>
      <c r="H113" s="34"/>
      <c r="I113" s="34"/>
      <c r="J113" s="34"/>
      <c r="K113" s="34"/>
    </row>
    <row r="114" spans="1:11" ht="14.1" customHeight="1" x14ac:dyDescent="0.25">
      <c r="A114" s="34"/>
      <c r="B114" s="34"/>
      <c r="C114" s="49" t="s">
        <v>61</v>
      </c>
      <c r="D114" s="47">
        <v>0</v>
      </c>
      <c r="E114" s="47">
        <v>0</v>
      </c>
      <c r="F114" s="47">
        <v>0</v>
      </c>
      <c r="G114" s="47">
        <v>0</v>
      </c>
      <c r="H114" s="34"/>
      <c r="I114" s="34"/>
      <c r="J114" s="34"/>
      <c r="K114" s="34"/>
    </row>
    <row r="115" spans="1:11" ht="14.1" customHeight="1" x14ac:dyDescent="0.25">
      <c r="A115" s="34"/>
      <c r="B115" s="34"/>
      <c r="C115" s="49" t="s">
        <v>68</v>
      </c>
      <c r="D115" s="47">
        <v>0</v>
      </c>
      <c r="E115" s="47">
        <v>0</v>
      </c>
      <c r="F115" s="47">
        <v>0</v>
      </c>
      <c r="G115" s="47">
        <v>0</v>
      </c>
      <c r="H115" s="34"/>
      <c r="I115" s="34"/>
      <c r="J115" s="34"/>
      <c r="K115" s="34"/>
    </row>
    <row r="116" spans="1:11" ht="14.1" customHeight="1" x14ac:dyDescent="0.25">
      <c r="A116" s="34"/>
      <c r="B116" s="34"/>
      <c r="C116" s="49" t="s">
        <v>60</v>
      </c>
      <c r="D116" s="47">
        <v>0</v>
      </c>
      <c r="E116" s="47">
        <v>0</v>
      </c>
      <c r="F116" s="47">
        <v>0</v>
      </c>
      <c r="G116" s="47">
        <v>0</v>
      </c>
      <c r="H116" s="34"/>
      <c r="I116" s="34"/>
      <c r="J116" s="34"/>
      <c r="K116" s="34"/>
    </row>
    <row r="117" spans="1:11" ht="14.1" customHeight="1" x14ac:dyDescent="0.25">
      <c r="A117" s="34"/>
      <c r="B117" s="34"/>
      <c r="C117" s="49" t="s">
        <v>69</v>
      </c>
      <c r="D117" s="47">
        <v>0</v>
      </c>
      <c r="E117" s="47">
        <v>0</v>
      </c>
      <c r="F117" s="47">
        <v>0</v>
      </c>
      <c r="G117" s="47">
        <v>0</v>
      </c>
      <c r="H117" s="34"/>
      <c r="I117" s="34"/>
      <c r="J117" s="34"/>
      <c r="K117" s="34"/>
    </row>
    <row r="118" spans="1:11" ht="14.1" customHeight="1" x14ac:dyDescent="0.25">
      <c r="A118" s="34"/>
      <c r="B118" s="34"/>
      <c r="C118" s="49" t="s">
        <v>70</v>
      </c>
      <c r="D118" s="47">
        <v>0</v>
      </c>
      <c r="E118" s="47">
        <v>0</v>
      </c>
      <c r="F118" s="47">
        <v>0</v>
      </c>
      <c r="G118" s="47">
        <v>0</v>
      </c>
      <c r="H118" s="34"/>
      <c r="I118" s="34"/>
      <c r="J118" s="34"/>
      <c r="K118" s="34"/>
    </row>
    <row r="119" spans="1:11" ht="14.1" customHeight="1" x14ac:dyDescent="0.25">
      <c r="A119" s="34"/>
      <c r="B119" s="34"/>
      <c r="C119" s="49" t="s">
        <v>71</v>
      </c>
      <c r="D119" s="47">
        <v>0</v>
      </c>
      <c r="E119" s="47">
        <v>0</v>
      </c>
      <c r="F119" s="47">
        <v>0</v>
      </c>
      <c r="G119" s="47">
        <v>0</v>
      </c>
      <c r="H119" s="34"/>
      <c r="I119" s="34"/>
      <c r="J119" s="34"/>
      <c r="K119" s="34"/>
    </row>
    <row r="120" spans="1:11" ht="14.1" customHeight="1" x14ac:dyDescent="0.25">
      <c r="A120" s="34"/>
      <c r="B120" s="34"/>
      <c r="C120" s="49" t="s">
        <v>72</v>
      </c>
      <c r="D120" s="47">
        <v>0</v>
      </c>
      <c r="E120" s="47">
        <v>0</v>
      </c>
      <c r="F120" s="47">
        <v>0</v>
      </c>
      <c r="G120" s="47">
        <v>0</v>
      </c>
      <c r="H120" s="34"/>
      <c r="I120" s="34"/>
      <c r="J120" s="34"/>
      <c r="K120" s="34"/>
    </row>
    <row r="121" spans="1:11" ht="14.1" customHeight="1" x14ac:dyDescent="0.25">
      <c r="A121" s="34"/>
      <c r="B121" s="34"/>
      <c r="C121" s="49" t="s">
        <v>73</v>
      </c>
      <c r="D121" s="47">
        <v>0</v>
      </c>
      <c r="E121" s="47">
        <v>5000000</v>
      </c>
      <c r="F121" s="47">
        <v>5000000</v>
      </c>
      <c r="G121" s="47">
        <v>5000000</v>
      </c>
      <c r="H121" s="34"/>
      <c r="I121" s="34"/>
      <c r="J121" s="34"/>
      <c r="K121" s="34"/>
    </row>
    <row r="122" spans="1:11" ht="14.1" customHeight="1" x14ac:dyDescent="0.25">
      <c r="A122" s="34"/>
      <c r="B122" s="34"/>
      <c r="C122" s="49" t="s">
        <v>60</v>
      </c>
      <c r="D122" s="47">
        <v>0</v>
      </c>
      <c r="E122" s="47">
        <v>5000000</v>
      </c>
      <c r="F122" s="47">
        <v>5000000</v>
      </c>
      <c r="G122" s="47">
        <v>5000000</v>
      </c>
      <c r="H122" s="34"/>
      <c r="I122" s="34"/>
      <c r="J122" s="34"/>
      <c r="K122" s="34"/>
    </row>
    <row r="123" spans="1:11" ht="14.1" customHeight="1" x14ac:dyDescent="0.25">
      <c r="A123" s="34"/>
      <c r="B123" s="34"/>
      <c r="C123" s="49" t="s">
        <v>69</v>
      </c>
      <c r="D123" s="47">
        <v>0</v>
      </c>
      <c r="E123" s="47">
        <v>0</v>
      </c>
      <c r="F123" s="47">
        <v>0</v>
      </c>
      <c r="G123" s="47">
        <v>0</v>
      </c>
      <c r="H123" s="34"/>
      <c r="I123" s="34"/>
      <c r="J123" s="34"/>
      <c r="K123" s="34"/>
    </row>
    <row r="124" spans="1:11" ht="14.1" customHeight="1" x14ac:dyDescent="0.25">
      <c r="A124" s="34"/>
      <c r="B124" s="34"/>
      <c r="C124" s="49" t="s">
        <v>70</v>
      </c>
      <c r="D124" s="47">
        <v>0</v>
      </c>
      <c r="E124" s="47">
        <v>0</v>
      </c>
      <c r="F124" s="47">
        <v>0</v>
      </c>
      <c r="G124" s="47">
        <v>0</v>
      </c>
      <c r="H124" s="34"/>
      <c r="I124" s="34"/>
      <c r="J124" s="34"/>
      <c r="K124" s="34"/>
    </row>
    <row r="125" spans="1:11" ht="14.1" customHeight="1" x14ac:dyDescent="0.25">
      <c r="A125" s="34"/>
      <c r="B125" s="34"/>
      <c r="C125" s="49" t="s">
        <v>71</v>
      </c>
      <c r="D125" s="47">
        <v>0</v>
      </c>
      <c r="E125" s="47">
        <v>0</v>
      </c>
      <c r="F125" s="47">
        <v>0</v>
      </c>
      <c r="G125" s="47">
        <v>0</v>
      </c>
      <c r="H125" s="34"/>
      <c r="I125" s="34"/>
      <c r="J125" s="34"/>
      <c r="K125" s="34"/>
    </row>
    <row r="126" spans="1:11" ht="14.1" customHeight="1" x14ac:dyDescent="0.25">
      <c r="A126" s="34"/>
      <c r="B126" s="34"/>
      <c r="C126" s="49" t="s">
        <v>72</v>
      </c>
      <c r="D126" s="47">
        <v>0</v>
      </c>
      <c r="E126" s="47">
        <v>0</v>
      </c>
      <c r="F126" s="47">
        <v>0</v>
      </c>
      <c r="G126" s="47">
        <v>0</v>
      </c>
      <c r="H126" s="34"/>
      <c r="I126" s="34"/>
      <c r="J126" s="34"/>
      <c r="K126" s="34"/>
    </row>
    <row r="127" spans="1:11" ht="14.1" customHeight="1" x14ac:dyDescent="0.25">
      <c r="A127" s="34"/>
      <c r="B127" s="34"/>
      <c r="C127" s="49" t="s">
        <v>74</v>
      </c>
      <c r="D127" s="47">
        <v>0</v>
      </c>
      <c r="E127" s="47">
        <v>0</v>
      </c>
      <c r="F127" s="47">
        <v>0</v>
      </c>
      <c r="G127" s="47">
        <v>0</v>
      </c>
      <c r="H127" s="34"/>
      <c r="I127" s="34"/>
      <c r="J127" s="34"/>
      <c r="K127" s="34"/>
    </row>
    <row r="128" spans="1:11" ht="14.1" customHeight="1" x14ac:dyDescent="0.25">
      <c r="A128" s="34"/>
      <c r="B128" s="34"/>
      <c r="C128" s="49" t="s">
        <v>60</v>
      </c>
      <c r="D128" s="47">
        <v>0</v>
      </c>
      <c r="E128" s="47">
        <v>0</v>
      </c>
      <c r="F128" s="47">
        <v>0</v>
      </c>
      <c r="G128" s="47">
        <v>0</v>
      </c>
      <c r="H128" s="34"/>
      <c r="I128" s="34"/>
      <c r="J128" s="34"/>
      <c r="K128" s="34"/>
    </row>
    <row r="129" spans="1:11" ht="14.1" customHeight="1" x14ac:dyDescent="0.25">
      <c r="A129" s="34"/>
      <c r="B129" s="34"/>
      <c r="C129" s="49" t="s">
        <v>69</v>
      </c>
      <c r="D129" s="47">
        <v>0</v>
      </c>
      <c r="E129" s="47">
        <v>0</v>
      </c>
      <c r="F129" s="47">
        <v>0</v>
      </c>
      <c r="G129" s="47">
        <v>0</v>
      </c>
      <c r="H129" s="34"/>
      <c r="I129" s="34"/>
      <c r="J129" s="34"/>
      <c r="K129" s="34"/>
    </row>
    <row r="130" spans="1:11" ht="14.1" customHeight="1" x14ac:dyDescent="0.25">
      <c r="A130" s="34"/>
      <c r="B130" s="34"/>
      <c r="C130" s="49" t="s">
        <v>70</v>
      </c>
      <c r="D130" s="47">
        <v>0</v>
      </c>
      <c r="E130" s="47">
        <v>0</v>
      </c>
      <c r="F130" s="47">
        <v>0</v>
      </c>
      <c r="G130" s="47">
        <v>0</v>
      </c>
      <c r="H130" s="34"/>
      <c r="I130" s="34"/>
      <c r="J130" s="34"/>
      <c r="K130" s="34"/>
    </row>
    <row r="131" spans="1:11" ht="14.1" customHeight="1" x14ac:dyDescent="0.25">
      <c r="A131" s="34"/>
      <c r="B131" s="34"/>
      <c r="C131" s="49" t="s">
        <v>71</v>
      </c>
      <c r="D131" s="47">
        <v>0</v>
      </c>
      <c r="E131" s="47">
        <v>0</v>
      </c>
      <c r="F131" s="47">
        <v>0</v>
      </c>
      <c r="G131" s="47">
        <v>0</v>
      </c>
      <c r="H131" s="34"/>
      <c r="I131" s="34"/>
      <c r="J131" s="34"/>
      <c r="K131" s="34"/>
    </row>
    <row r="132" spans="1:11" ht="14.1" customHeight="1" x14ac:dyDescent="0.25">
      <c r="A132" s="34"/>
      <c r="B132" s="34"/>
      <c r="C132" s="49" t="s">
        <v>72</v>
      </c>
      <c r="D132" s="47">
        <v>0</v>
      </c>
      <c r="E132" s="47">
        <v>0</v>
      </c>
      <c r="F132" s="47">
        <v>0</v>
      </c>
      <c r="G132" s="47">
        <v>0</v>
      </c>
      <c r="H132" s="34"/>
      <c r="I132" s="34"/>
      <c r="J132" s="34"/>
      <c r="K132" s="34"/>
    </row>
    <row r="133" spans="1:11" ht="14.1" customHeight="1" x14ac:dyDescent="0.25">
      <c r="A133" s="34"/>
      <c r="B133" s="34"/>
      <c r="C133" s="49" t="s">
        <v>75</v>
      </c>
      <c r="D133" s="47">
        <v>0</v>
      </c>
      <c r="E133" s="47">
        <v>0</v>
      </c>
      <c r="F133" s="47">
        <v>0</v>
      </c>
      <c r="G133" s="47">
        <v>0</v>
      </c>
      <c r="H133" s="34"/>
      <c r="I133" s="34"/>
      <c r="J133" s="34"/>
      <c r="K133" s="34"/>
    </row>
    <row r="134" spans="1:11" ht="14.1" customHeight="1" x14ac:dyDescent="0.25">
      <c r="A134" s="34"/>
      <c r="B134" s="34"/>
      <c r="C134" s="49" t="s">
        <v>76</v>
      </c>
      <c r="D134" s="47">
        <v>0</v>
      </c>
      <c r="E134" s="47">
        <v>0</v>
      </c>
      <c r="F134" s="47">
        <v>0</v>
      </c>
      <c r="G134" s="47">
        <v>0</v>
      </c>
      <c r="H134" s="34"/>
      <c r="I134" s="34"/>
      <c r="J134" s="34"/>
      <c r="K134" s="34"/>
    </row>
    <row r="135" spans="1:11" ht="14.1" customHeight="1" x14ac:dyDescent="0.25">
      <c r="A135" s="34"/>
      <c r="B135" s="34"/>
      <c r="C135" s="48" t="s">
        <v>77</v>
      </c>
      <c r="D135" s="47">
        <v>0</v>
      </c>
      <c r="E135" s="47">
        <v>5000000</v>
      </c>
      <c r="F135" s="47">
        <v>5000000</v>
      </c>
      <c r="G135" s="47">
        <v>5000000</v>
      </c>
      <c r="H135" s="34"/>
      <c r="I135" s="34"/>
      <c r="J135" s="34"/>
      <c r="K135" s="34"/>
    </row>
    <row r="136" spans="1:11" ht="15" customHeight="1" x14ac:dyDescent="0.25">
      <c r="A136" s="34"/>
      <c r="B136" s="34"/>
      <c r="C136" s="46" t="s">
        <v>40</v>
      </c>
      <c r="D136" s="45" t="s">
        <v>40</v>
      </c>
      <c r="E136" s="45" t="s">
        <v>40</v>
      </c>
      <c r="F136" s="45" t="s">
        <v>40</v>
      </c>
      <c r="G136" s="45" t="s">
        <v>40</v>
      </c>
      <c r="H136" s="34"/>
      <c r="I136" s="34"/>
      <c r="J136" s="34"/>
      <c r="K136" s="34"/>
    </row>
    <row r="137" spans="1:11" ht="15" customHeight="1" x14ac:dyDescent="0.25">
      <c r="A137" s="34"/>
      <c r="B137" s="34"/>
      <c r="C137" s="44" t="s">
        <v>188</v>
      </c>
      <c r="D137" s="43">
        <v>0</v>
      </c>
      <c r="E137" s="43">
        <v>211583000</v>
      </c>
      <c r="F137" s="43">
        <v>211583000</v>
      </c>
      <c r="G137" s="43">
        <v>213583000</v>
      </c>
      <c r="H137" s="34"/>
      <c r="I137" s="34"/>
      <c r="J137" s="34"/>
      <c r="K137" s="34"/>
    </row>
    <row r="138" spans="1:11" ht="15" customHeight="1" x14ac:dyDescent="0.25">
      <c r="A138" s="34"/>
      <c r="B138" s="34"/>
      <c r="C138" s="41" t="s">
        <v>59</v>
      </c>
      <c r="D138" s="40">
        <v>0</v>
      </c>
      <c r="E138" s="40">
        <v>157000000</v>
      </c>
      <c r="F138" s="40">
        <v>157000000</v>
      </c>
      <c r="G138" s="40">
        <v>157000000</v>
      </c>
      <c r="H138" s="34"/>
      <c r="I138" s="34"/>
      <c r="J138" s="34"/>
      <c r="K138" s="34"/>
    </row>
    <row r="139" spans="1:11" ht="15" customHeight="1" x14ac:dyDescent="0.25">
      <c r="A139" s="34"/>
      <c r="B139" s="34"/>
      <c r="C139" s="41" t="s">
        <v>60</v>
      </c>
      <c r="D139" s="40">
        <v>0</v>
      </c>
      <c r="E139" s="40">
        <v>157000000</v>
      </c>
      <c r="F139" s="40">
        <v>157000000</v>
      </c>
      <c r="G139" s="40">
        <v>157000000</v>
      </c>
      <c r="H139" s="34"/>
      <c r="I139" s="34"/>
      <c r="J139" s="34"/>
      <c r="K139" s="34"/>
    </row>
    <row r="140" spans="1:11" ht="15" customHeight="1" x14ac:dyDescent="0.25">
      <c r="A140" s="34"/>
      <c r="B140" s="34"/>
      <c r="C140" s="41" t="s">
        <v>61</v>
      </c>
      <c r="D140" s="40">
        <v>0</v>
      </c>
      <c r="E140" s="40">
        <v>0</v>
      </c>
      <c r="F140" s="40">
        <v>0</v>
      </c>
      <c r="G140" s="40">
        <v>0</v>
      </c>
      <c r="H140" s="34"/>
      <c r="I140" s="34"/>
      <c r="J140" s="34"/>
      <c r="K140" s="34"/>
    </row>
    <row r="141" spans="1:11" ht="15" customHeight="1" x14ac:dyDescent="0.25">
      <c r="A141" s="34"/>
      <c r="B141" s="34"/>
      <c r="C141" s="41" t="s">
        <v>62</v>
      </c>
      <c r="D141" s="40">
        <v>0</v>
      </c>
      <c r="E141" s="40">
        <v>19100000</v>
      </c>
      <c r="F141" s="40">
        <v>19100000</v>
      </c>
      <c r="G141" s="40">
        <v>19100000</v>
      </c>
      <c r="H141" s="34"/>
      <c r="I141" s="34"/>
      <c r="J141" s="34"/>
      <c r="K141" s="34"/>
    </row>
    <row r="142" spans="1:11" ht="15" customHeight="1" x14ac:dyDescent="0.25">
      <c r="A142" s="34"/>
      <c r="B142" s="34"/>
      <c r="C142" s="41" t="s">
        <v>60</v>
      </c>
      <c r="D142" s="40">
        <v>0</v>
      </c>
      <c r="E142" s="40">
        <v>19100000</v>
      </c>
      <c r="F142" s="40">
        <v>19100000</v>
      </c>
      <c r="G142" s="40">
        <v>19100000</v>
      </c>
      <c r="H142" s="34"/>
      <c r="I142" s="34"/>
      <c r="J142" s="34"/>
      <c r="K142" s="34"/>
    </row>
    <row r="143" spans="1:11" ht="15" customHeight="1" x14ac:dyDescent="0.25">
      <c r="A143" s="34"/>
      <c r="B143" s="34"/>
      <c r="C143" s="41" t="s">
        <v>61</v>
      </c>
      <c r="D143" s="40">
        <v>0</v>
      </c>
      <c r="E143" s="40">
        <v>0</v>
      </c>
      <c r="F143" s="40">
        <v>0</v>
      </c>
      <c r="G143" s="40">
        <v>0</v>
      </c>
      <c r="H143" s="34"/>
      <c r="I143" s="34"/>
      <c r="J143" s="34"/>
      <c r="K143" s="34"/>
    </row>
    <row r="144" spans="1:11" ht="15" customHeight="1" x14ac:dyDescent="0.25">
      <c r="A144" s="34"/>
      <c r="B144" s="34"/>
      <c r="C144" s="41" t="s">
        <v>63</v>
      </c>
      <c r="D144" s="40">
        <v>0</v>
      </c>
      <c r="E144" s="40">
        <v>30483000</v>
      </c>
      <c r="F144" s="40">
        <v>30483000</v>
      </c>
      <c r="G144" s="40">
        <v>32483000</v>
      </c>
      <c r="H144" s="34"/>
      <c r="I144" s="34"/>
      <c r="J144" s="34"/>
      <c r="K144" s="34"/>
    </row>
    <row r="145" spans="1:11" ht="15" customHeight="1" x14ac:dyDescent="0.25">
      <c r="A145" s="34"/>
      <c r="B145" s="34"/>
      <c r="C145" s="41" t="s">
        <v>60</v>
      </c>
      <c r="D145" s="40">
        <v>0</v>
      </c>
      <c r="E145" s="40">
        <v>30483000</v>
      </c>
      <c r="F145" s="40">
        <v>30483000</v>
      </c>
      <c r="G145" s="40">
        <v>32483000</v>
      </c>
      <c r="H145" s="34"/>
      <c r="I145" s="34"/>
      <c r="J145" s="34"/>
      <c r="K145" s="34"/>
    </row>
    <row r="146" spans="1:11" ht="15" customHeight="1" x14ac:dyDescent="0.25">
      <c r="A146" s="34"/>
      <c r="B146" s="34"/>
      <c r="C146" s="41" t="s">
        <v>61</v>
      </c>
      <c r="D146" s="40">
        <v>0</v>
      </c>
      <c r="E146" s="40">
        <v>0</v>
      </c>
      <c r="F146" s="40">
        <v>0</v>
      </c>
      <c r="G146" s="40">
        <v>0</v>
      </c>
      <c r="H146" s="34"/>
      <c r="I146" s="34"/>
      <c r="J146" s="34"/>
      <c r="K146" s="34"/>
    </row>
    <row r="147" spans="1:11" ht="15" customHeight="1" x14ac:dyDescent="0.25">
      <c r="A147" s="34"/>
      <c r="B147" s="34"/>
      <c r="C147" s="41" t="s">
        <v>64</v>
      </c>
      <c r="D147" s="40">
        <v>0</v>
      </c>
      <c r="E147" s="40">
        <v>0</v>
      </c>
      <c r="F147" s="40">
        <v>0</v>
      </c>
      <c r="G147" s="40">
        <v>0</v>
      </c>
      <c r="H147" s="34"/>
      <c r="I147" s="34"/>
      <c r="J147" s="34"/>
      <c r="K147" s="34"/>
    </row>
    <row r="148" spans="1:11" ht="15" customHeight="1" x14ac:dyDescent="0.25">
      <c r="A148" s="34"/>
      <c r="B148" s="34"/>
      <c r="C148" s="41" t="s">
        <v>60</v>
      </c>
      <c r="D148" s="40">
        <v>0</v>
      </c>
      <c r="E148" s="40">
        <v>0</v>
      </c>
      <c r="F148" s="40">
        <v>0</v>
      </c>
      <c r="G148" s="40">
        <v>0</v>
      </c>
      <c r="H148" s="34"/>
      <c r="I148" s="34"/>
      <c r="J148" s="34"/>
      <c r="K148" s="34"/>
    </row>
    <row r="149" spans="1:11" ht="15" customHeight="1" x14ac:dyDescent="0.25">
      <c r="A149" s="34"/>
      <c r="B149" s="34"/>
      <c r="C149" s="41" t="s">
        <v>61</v>
      </c>
      <c r="D149" s="40">
        <v>0</v>
      </c>
      <c r="E149" s="40">
        <v>0</v>
      </c>
      <c r="F149" s="40">
        <v>0</v>
      </c>
      <c r="G149" s="40">
        <v>0</v>
      </c>
      <c r="H149" s="34"/>
      <c r="I149" s="34"/>
      <c r="J149" s="34"/>
      <c r="K149" s="34"/>
    </row>
    <row r="150" spans="1:11" ht="20.100000000000001" customHeight="1" x14ac:dyDescent="0.25">
      <c r="A150" s="34"/>
      <c r="B150" s="34"/>
      <c r="C150" s="41" t="s">
        <v>189</v>
      </c>
      <c r="D150" s="42">
        <v>0</v>
      </c>
      <c r="E150" s="42">
        <v>0</v>
      </c>
      <c r="F150" s="42">
        <v>0</v>
      </c>
      <c r="G150" s="42">
        <v>0</v>
      </c>
      <c r="H150" s="34"/>
      <c r="I150" s="34"/>
      <c r="J150" s="34"/>
      <c r="K150" s="34"/>
    </row>
    <row r="151" spans="1:11" ht="15" customHeight="1" x14ac:dyDescent="0.25">
      <c r="A151" s="34"/>
      <c r="B151" s="34"/>
      <c r="C151" s="41" t="s">
        <v>60</v>
      </c>
      <c r="D151" s="40">
        <v>0</v>
      </c>
      <c r="E151" s="40">
        <v>0</v>
      </c>
      <c r="F151" s="40">
        <v>0</v>
      </c>
      <c r="G151" s="40">
        <v>0</v>
      </c>
      <c r="H151" s="34"/>
      <c r="I151" s="34"/>
      <c r="J151" s="34"/>
      <c r="K151" s="34"/>
    </row>
    <row r="152" spans="1:11" ht="15" customHeight="1" x14ac:dyDescent="0.25">
      <c r="A152" s="34"/>
      <c r="B152" s="34"/>
      <c r="C152" s="41" t="s">
        <v>61</v>
      </c>
      <c r="D152" s="40">
        <v>0</v>
      </c>
      <c r="E152" s="40">
        <v>0</v>
      </c>
      <c r="F152" s="40">
        <v>0</v>
      </c>
      <c r="G152" s="40">
        <v>0</v>
      </c>
      <c r="H152" s="34"/>
      <c r="I152" s="34"/>
      <c r="J152" s="34"/>
      <c r="K152" s="34"/>
    </row>
    <row r="153" spans="1:11" ht="15" customHeight="1" x14ac:dyDescent="0.25">
      <c r="A153" s="34"/>
      <c r="B153" s="34"/>
      <c r="C153" s="41" t="s">
        <v>66</v>
      </c>
      <c r="D153" s="40">
        <v>0</v>
      </c>
      <c r="E153" s="40">
        <v>0</v>
      </c>
      <c r="F153" s="40">
        <v>0</v>
      </c>
      <c r="G153" s="40">
        <v>0</v>
      </c>
      <c r="H153" s="34"/>
      <c r="I153" s="34"/>
      <c r="J153" s="34"/>
      <c r="K153" s="34"/>
    </row>
    <row r="154" spans="1:11" ht="15" customHeight="1" x14ac:dyDescent="0.25">
      <c r="A154" s="34"/>
      <c r="B154" s="34"/>
      <c r="C154" s="41" t="s">
        <v>60</v>
      </c>
      <c r="D154" s="40">
        <v>0</v>
      </c>
      <c r="E154" s="40">
        <v>0</v>
      </c>
      <c r="F154" s="40">
        <v>0</v>
      </c>
      <c r="G154" s="40">
        <v>0</v>
      </c>
      <c r="H154" s="34"/>
      <c r="I154" s="34"/>
      <c r="J154" s="34"/>
      <c r="K154" s="34"/>
    </row>
    <row r="155" spans="1:11" ht="15" customHeight="1" x14ac:dyDescent="0.25">
      <c r="A155" s="34"/>
      <c r="B155" s="34"/>
      <c r="C155" s="41" t="s">
        <v>61</v>
      </c>
      <c r="D155" s="40">
        <v>0</v>
      </c>
      <c r="E155" s="40">
        <v>0</v>
      </c>
      <c r="F155" s="40">
        <v>0</v>
      </c>
      <c r="G155" s="40">
        <v>0</v>
      </c>
      <c r="H155" s="34"/>
      <c r="I155" s="34"/>
      <c r="J155" s="34"/>
      <c r="K155" s="34"/>
    </row>
    <row r="156" spans="1:11" ht="15" customHeight="1" x14ac:dyDescent="0.25">
      <c r="A156" s="34"/>
      <c r="B156" s="34"/>
      <c r="C156" s="41" t="s">
        <v>67</v>
      </c>
      <c r="D156" s="40">
        <v>0</v>
      </c>
      <c r="E156" s="40">
        <v>0</v>
      </c>
      <c r="F156" s="40">
        <v>0</v>
      </c>
      <c r="G156" s="40">
        <v>0</v>
      </c>
      <c r="H156" s="34"/>
      <c r="I156" s="34"/>
      <c r="J156" s="34"/>
      <c r="K156" s="34"/>
    </row>
    <row r="157" spans="1:11" ht="15" customHeight="1" x14ac:dyDescent="0.25">
      <c r="A157" s="34"/>
      <c r="B157" s="34"/>
      <c r="C157" s="41" t="s">
        <v>60</v>
      </c>
      <c r="D157" s="40">
        <v>0</v>
      </c>
      <c r="E157" s="40">
        <v>0</v>
      </c>
      <c r="F157" s="40">
        <v>0</v>
      </c>
      <c r="G157" s="40">
        <v>0</v>
      </c>
      <c r="H157" s="34"/>
      <c r="I157" s="34"/>
      <c r="J157" s="34"/>
      <c r="K157" s="34"/>
    </row>
    <row r="158" spans="1:11" ht="15" customHeight="1" x14ac:dyDescent="0.25">
      <c r="A158" s="34"/>
      <c r="B158" s="34"/>
      <c r="C158" s="41" t="s">
        <v>61</v>
      </c>
      <c r="D158" s="40">
        <v>0</v>
      </c>
      <c r="E158" s="40">
        <v>0</v>
      </c>
      <c r="F158" s="40">
        <v>0</v>
      </c>
      <c r="G158" s="40">
        <v>0</v>
      </c>
      <c r="H158" s="34"/>
      <c r="I158" s="34"/>
      <c r="J158" s="34"/>
      <c r="K158" s="34"/>
    </row>
    <row r="159" spans="1:11" ht="15" customHeight="1" x14ac:dyDescent="0.25">
      <c r="A159" s="34"/>
      <c r="B159" s="34"/>
      <c r="C159" s="41" t="s">
        <v>68</v>
      </c>
      <c r="D159" s="40">
        <v>0</v>
      </c>
      <c r="E159" s="40">
        <v>0</v>
      </c>
      <c r="F159" s="40">
        <v>0</v>
      </c>
      <c r="G159" s="40">
        <v>0</v>
      </c>
      <c r="H159" s="34"/>
      <c r="I159" s="34"/>
      <c r="J159" s="34"/>
      <c r="K159" s="34"/>
    </row>
    <row r="160" spans="1:11" ht="15" customHeight="1" x14ac:dyDescent="0.25">
      <c r="A160" s="34"/>
      <c r="B160" s="34"/>
      <c r="C160" s="41" t="s">
        <v>60</v>
      </c>
      <c r="D160" s="40">
        <v>0</v>
      </c>
      <c r="E160" s="40">
        <v>0</v>
      </c>
      <c r="F160" s="40">
        <v>0</v>
      </c>
      <c r="G160" s="40">
        <v>0</v>
      </c>
      <c r="H160" s="34"/>
      <c r="I160" s="34"/>
      <c r="J160" s="34"/>
      <c r="K160" s="34"/>
    </row>
    <row r="161" spans="1:11" ht="15" customHeight="1" x14ac:dyDescent="0.25">
      <c r="A161" s="34"/>
      <c r="B161" s="34"/>
      <c r="C161" s="41" t="s">
        <v>69</v>
      </c>
      <c r="D161" s="40">
        <v>0</v>
      </c>
      <c r="E161" s="40">
        <v>0</v>
      </c>
      <c r="F161" s="40">
        <v>0</v>
      </c>
      <c r="G161" s="40">
        <v>0</v>
      </c>
      <c r="H161" s="34"/>
      <c r="I161" s="34"/>
      <c r="J161" s="34"/>
      <c r="K161" s="34"/>
    </row>
    <row r="162" spans="1:11" ht="15" customHeight="1" x14ac:dyDescent="0.25">
      <c r="A162" s="34"/>
      <c r="B162" s="34"/>
      <c r="C162" s="41" t="s">
        <v>70</v>
      </c>
      <c r="D162" s="40">
        <v>0</v>
      </c>
      <c r="E162" s="40">
        <v>0</v>
      </c>
      <c r="F162" s="40">
        <v>0</v>
      </c>
      <c r="G162" s="40">
        <v>0</v>
      </c>
      <c r="H162" s="34"/>
      <c r="I162" s="34"/>
      <c r="J162" s="34"/>
      <c r="K162" s="34"/>
    </row>
    <row r="163" spans="1:11" ht="15" customHeight="1" x14ac:dyDescent="0.25">
      <c r="A163" s="34"/>
      <c r="B163" s="34"/>
      <c r="C163" s="41" t="s">
        <v>71</v>
      </c>
      <c r="D163" s="40">
        <v>0</v>
      </c>
      <c r="E163" s="40">
        <v>0</v>
      </c>
      <c r="F163" s="40">
        <v>0</v>
      </c>
      <c r="G163" s="40">
        <v>0</v>
      </c>
      <c r="H163" s="34"/>
      <c r="I163" s="34"/>
      <c r="J163" s="34"/>
      <c r="K163" s="34"/>
    </row>
    <row r="164" spans="1:11" ht="15" customHeight="1" x14ac:dyDescent="0.25">
      <c r="A164" s="34"/>
      <c r="B164" s="34"/>
      <c r="C164" s="41" t="s">
        <v>72</v>
      </c>
      <c r="D164" s="40">
        <v>0</v>
      </c>
      <c r="E164" s="40">
        <v>0</v>
      </c>
      <c r="F164" s="40">
        <v>0</v>
      </c>
      <c r="G164" s="40">
        <v>0</v>
      </c>
      <c r="H164" s="34"/>
      <c r="I164" s="34"/>
      <c r="J164" s="34"/>
      <c r="K164" s="34"/>
    </row>
    <row r="165" spans="1:11" ht="15" customHeight="1" x14ac:dyDescent="0.25">
      <c r="A165" s="34"/>
      <c r="B165" s="34"/>
      <c r="C165" s="41" t="s">
        <v>73</v>
      </c>
      <c r="D165" s="40">
        <v>0</v>
      </c>
      <c r="E165" s="40">
        <v>5000000</v>
      </c>
      <c r="F165" s="40">
        <v>5000000</v>
      </c>
      <c r="G165" s="40">
        <v>5000000</v>
      </c>
      <c r="H165" s="34"/>
      <c r="I165" s="34"/>
      <c r="J165" s="34"/>
      <c r="K165" s="34"/>
    </row>
    <row r="166" spans="1:11" ht="15" customHeight="1" x14ac:dyDescent="0.25">
      <c r="A166" s="34"/>
      <c r="B166" s="34"/>
      <c r="C166" s="41" t="s">
        <v>60</v>
      </c>
      <c r="D166" s="40">
        <v>0</v>
      </c>
      <c r="E166" s="40">
        <v>5000000</v>
      </c>
      <c r="F166" s="40">
        <v>5000000</v>
      </c>
      <c r="G166" s="40">
        <v>5000000</v>
      </c>
      <c r="H166" s="34"/>
      <c r="I166" s="34"/>
      <c r="J166" s="34"/>
      <c r="K166" s="34"/>
    </row>
    <row r="167" spans="1:11" ht="15" customHeight="1" x14ac:dyDescent="0.25">
      <c r="A167" s="34"/>
      <c r="B167" s="34"/>
      <c r="C167" s="41" t="s">
        <v>69</v>
      </c>
      <c r="D167" s="40">
        <v>0</v>
      </c>
      <c r="E167" s="40">
        <v>0</v>
      </c>
      <c r="F167" s="40">
        <v>0</v>
      </c>
      <c r="G167" s="40">
        <v>0</v>
      </c>
      <c r="H167" s="34"/>
      <c r="I167" s="34"/>
      <c r="J167" s="34"/>
      <c r="K167" s="34"/>
    </row>
    <row r="168" spans="1:11" ht="15" customHeight="1" x14ac:dyDescent="0.25">
      <c r="A168" s="34"/>
      <c r="B168" s="34"/>
      <c r="C168" s="41" t="s">
        <v>70</v>
      </c>
      <c r="D168" s="40">
        <v>0</v>
      </c>
      <c r="E168" s="40">
        <v>0</v>
      </c>
      <c r="F168" s="40">
        <v>0</v>
      </c>
      <c r="G168" s="40">
        <v>0</v>
      </c>
      <c r="H168" s="34"/>
      <c r="I168" s="34"/>
      <c r="J168" s="34"/>
      <c r="K168" s="34"/>
    </row>
    <row r="169" spans="1:11" ht="15" customHeight="1" x14ac:dyDescent="0.25">
      <c r="A169" s="34"/>
      <c r="B169" s="34"/>
      <c r="C169" s="41" t="s">
        <v>71</v>
      </c>
      <c r="D169" s="40">
        <v>0</v>
      </c>
      <c r="E169" s="40">
        <v>0</v>
      </c>
      <c r="F169" s="40">
        <v>0</v>
      </c>
      <c r="G169" s="40">
        <v>0</v>
      </c>
      <c r="H169" s="34"/>
      <c r="I169" s="34"/>
      <c r="J169" s="34"/>
      <c r="K169" s="34"/>
    </row>
    <row r="170" spans="1:11" ht="15" customHeight="1" x14ac:dyDescent="0.25">
      <c r="A170" s="34"/>
      <c r="B170" s="34"/>
      <c r="C170" s="41" t="s">
        <v>72</v>
      </c>
      <c r="D170" s="40">
        <v>0</v>
      </c>
      <c r="E170" s="40">
        <v>0</v>
      </c>
      <c r="F170" s="40">
        <v>0</v>
      </c>
      <c r="G170" s="40">
        <v>0</v>
      </c>
      <c r="H170" s="34"/>
      <c r="I170" s="34"/>
      <c r="J170" s="34"/>
      <c r="K170" s="34"/>
    </row>
    <row r="171" spans="1:11" ht="15" customHeight="1" x14ac:dyDescent="0.25">
      <c r="A171" s="34"/>
      <c r="B171" s="34"/>
      <c r="C171" s="41" t="s">
        <v>74</v>
      </c>
      <c r="D171" s="40">
        <v>0</v>
      </c>
      <c r="E171" s="40">
        <v>0</v>
      </c>
      <c r="F171" s="40">
        <v>0</v>
      </c>
      <c r="G171" s="40">
        <v>0</v>
      </c>
      <c r="H171" s="34"/>
      <c r="I171" s="34"/>
      <c r="J171" s="34"/>
      <c r="K171" s="34"/>
    </row>
    <row r="172" spans="1:11" ht="15" customHeight="1" x14ac:dyDescent="0.25">
      <c r="A172" s="34"/>
      <c r="B172" s="34"/>
      <c r="C172" s="41" t="s">
        <v>60</v>
      </c>
      <c r="D172" s="40">
        <v>0</v>
      </c>
      <c r="E172" s="40">
        <v>0</v>
      </c>
      <c r="F172" s="40">
        <v>0</v>
      </c>
      <c r="G172" s="40">
        <v>0</v>
      </c>
      <c r="H172" s="34"/>
      <c r="I172" s="34"/>
      <c r="J172" s="34"/>
      <c r="K172" s="34"/>
    </row>
    <row r="173" spans="1:11" ht="15" customHeight="1" x14ac:dyDescent="0.25">
      <c r="A173" s="34"/>
      <c r="B173" s="34"/>
      <c r="C173" s="41" t="s">
        <v>69</v>
      </c>
      <c r="D173" s="40">
        <v>0</v>
      </c>
      <c r="E173" s="40">
        <v>0</v>
      </c>
      <c r="F173" s="40">
        <v>0</v>
      </c>
      <c r="G173" s="40">
        <v>0</v>
      </c>
      <c r="H173" s="34"/>
      <c r="I173" s="34"/>
      <c r="J173" s="34"/>
      <c r="K173" s="34"/>
    </row>
    <row r="174" spans="1:11" ht="15" customHeight="1" x14ac:dyDescent="0.25">
      <c r="A174" s="34"/>
      <c r="B174" s="34"/>
      <c r="C174" s="41" t="s">
        <v>70</v>
      </c>
      <c r="D174" s="40">
        <v>0</v>
      </c>
      <c r="E174" s="40">
        <v>0</v>
      </c>
      <c r="F174" s="40">
        <v>0</v>
      </c>
      <c r="G174" s="40">
        <v>0</v>
      </c>
      <c r="H174" s="34"/>
      <c r="I174" s="34"/>
      <c r="J174" s="34"/>
      <c r="K174" s="34"/>
    </row>
    <row r="175" spans="1:11" ht="15" customHeight="1" x14ac:dyDescent="0.25">
      <c r="A175" s="34"/>
      <c r="B175" s="34"/>
      <c r="C175" s="41" t="s">
        <v>71</v>
      </c>
      <c r="D175" s="40">
        <v>0</v>
      </c>
      <c r="E175" s="40">
        <v>0</v>
      </c>
      <c r="F175" s="40">
        <v>0</v>
      </c>
      <c r="G175" s="40">
        <v>0</v>
      </c>
      <c r="H175" s="34"/>
      <c r="I175" s="34"/>
      <c r="J175" s="34"/>
      <c r="K175" s="34"/>
    </row>
    <row r="176" spans="1:11" ht="15" customHeight="1" x14ac:dyDescent="0.25">
      <c r="A176" s="34"/>
      <c r="B176" s="34"/>
      <c r="C176" s="41" t="s">
        <v>72</v>
      </c>
      <c r="D176" s="40">
        <v>0</v>
      </c>
      <c r="E176" s="40">
        <v>0</v>
      </c>
      <c r="F176" s="40">
        <v>0</v>
      </c>
      <c r="G176" s="40">
        <v>0</v>
      </c>
      <c r="H176" s="34"/>
      <c r="I176" s="34"/>
      <c r="J176" s="34"/>
      <c r="K176" s="34"/>
    </row>
    <row r="177" spans="1:11" ht="15" customHeight="1" x14ac:dyDescent="0.25">
      <c r="A177" s="34"/>
      <c r="B177" s="34"/>
      <c r="C177" s="41" t="s">
        <v>75</v>
      </c>
      <c r="D177" s="40">
        <v>0</v>
      </c>
      <c r="E177" s="40">
        <v>0</v>
      </c>
      <c r="F177" s="40">
        <v>0</v>
      </c>
      <c r="G177" s="40">
        <v>0</v>
      </c>
      <c r="H177" s="34"/>
      <c r="I177" s="34"/>
      <c r="J177" s="34"/>
      <c r="K177" s="34"/>
    </row>
    <row r="178" spans="1:11" ht="15" customHeight="1" x14ac:dyDescent="0.25">
      <c r="A178" s="34"/>
      <c r="B178" s="34"/>
      <c r="C178" s="41" t="s">
        <v>76</v>
      </c>
      <c r="D178" s="40">
        <v>0</v>
      </c>
      <c r="E178" s="40">
        <v>0</v>
      </c>
      <c r="F178" s="40">
        <v>0</v>
      </c>
      <c r="G178" s="40">
        <v>0</v>
      </c>
      <c r="H178" s="34"/>
      <c r="I178" s="34"/>
      <c r="J178" s="34"/>
      <c r="K178" s="34"/>
    </row>
    <row r="179" spans="1:11" ht="20.100000000000001" customHeight="1" x14ac:dyDescent="0.25">
      <c r="A179" s="34"/>
      <c r="B179" s="34"/>
      <c r="C179" s="39" t="s">
        <v>40</v>
      </c>
      <c r="D179" s="34"/>
      <c r="E179" s="34"/>
      <c r="F179" s="34"/>
      <c r="G179" s="34"/>
      <c r="H179" s="34"/>
      <c r="I179" s="34"/>
      <c r="J179" s="34"/>
      <c r="K179" s="34"/>
    </row>
    <row r="180" spans="1:11" ht="20.100000000000001" customHeight="1" x14ac:dyDescent="0.25">
      <c r="A180" s="38" t="s">
        <v>190</v>
      </c>
      <c r="B180" s="32" t="s">
        <v>191</v>
      </c>
      <c r="C180" s="32" t="s">
        <v>40</v>
      </c>
      <c r="D180" s="34"/>
      <c r="E180" s="36" t="s">
        <v>40</v>
      </c>
      <c r="F180" s="32" t="s">
        <v>191</v>
      </c>
      <c r="G180" s="32" t="s">
        <v>40</v>
      </c>
      <c r="H180" s="37" t="s">
        <v>40</v>
      </c>
      <c r="I180" s="36" t="s">
        <v>40</v>
      </c>
      <c r="J180" s="32" t="s">
        <v>191</v>
      </c>
      <c r="K180" s="32" t="s">
        <v>40</v>
      </c>
    </row>
    <row r="181" spans="1:11" ht="20.100000000000001" customHeight="1" x14ac:dyDescent="0.25">
      <c r="A181" s="35" t="s">
        <v>192</v>
      </c>
      <c r="B181" s="32" t="s">
        <v>193</v>
      </c>
      <c r="C181" s="32" t="s">
        <v>40</v>
      </c>
      <c r="D181" s="34"/>
      <c r="E181" s="35" t="s">
        <v>194</v>
      </c>
      <c r="F181" s="32" t="s">
        <v>193</v>
      </c>
      <c r="G181" s="32" t="s">
        <v>40</v>
      </c>
      <c r="H181" s="34"/>
      <c r="I181" s="35" t="s">
        <v>195</v>
      </c>
      <c r="J181" s="32" t="s">
        <v>193</v>
      </c>
      <c r="K181" s="32" t="s">
        <v>40</v>
      </c>
    </row>
    <row r="182" spans="1:11" ht="20.100000000000001" customHeight="1" x14ac:dyDescent="0.25">
      <c r="A182" s="33" t="s">
        <v>40</v>
      </c>
      <c r="B182" s="32" t="s">
        <v>196</v>
      </c>
      <c r="C182" s="32" t="s">
        <v>40</v>
      </c>
      <c r="D182" s="34"/>
      <c r="E182" s="33" t="s">
        <v>40</v>
      </c>
      <c r="F182" s="32" t="s">
        <v>196</v>
      </c>
      <c r="G182" s="32" t="s">
        <v>40</v>
      </c>
      <c r="H182" s="34"/>
      <c r="I182" s="33" t="s">
        <v>40</v>
      </c>
      <c r="J182" s="32" t="s">
        <v>196</v>
      </c>
      <c r="K182" s="32" t="s">
        <v>40</v>
      </c>
    </row>
  </sheetData>
  <mergeCells count="23">
    <mergeCell ref="C1:G1"/>
    <mergeCell ref="C2:G2"/>
    <mergeCell ref="D3:G3"/>
    <mergeCell ref="D4:G4"/>
    <mergeCell ref="D5:G5"/>
    <mergeCell ref="D14:G14"/>
    <mergeCell ref="C20:G20"/>
    <mergeCell ref="D21:G21"/>
    <mergeCell ref="D22:G22"/>
    <mergeCell ref="D23:G23"/>
    <mergeCell ref="D6:G6"/>
    <mergeCell ref="D7:G7"/>
    <mergeCell ref="C8:G8"/>
    <mergeCell ref="C9:G9"/>
    <mergeCell ref="D10:G10"/>
    <mergeCell ref="D81:G81"/>
    <mergeCell ref="D82:G82"/>
    <mergeCell ref="C91:G91"/>
    <mergeCell ref="D24:G24"/>
    <mergeCell ref="C33:G33"/>
    <mergeCell ref="C78:G78"/>
    <mergeCell ref="D79:G79"/>
    <mergeCell ref="D80:G80"/>
  </mergeCells>
  <pageMargins left="0" right="0" top="0" bottom="0"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heetPr>
  <dimension ref="A1:K408"/>
  <sheetViews>
    <sheetView workbookViewId="0"/>
  </sheetViews>
  <sheetFormatPr defaultColWidth="9.140625" defaultRowHeight="15" x14ac:dyDescent="0.25"/>
  <cols>
    <col min="1" max="1" width="13.28515625" style="31" customWidth="1"/>
    <col min="2" max="2" width="9.7109375" style="31" customWidth="1"/>
    <col min="3" max="3" width="28.28515625" style="31" customWidth="1"/>
    <col min="4" max="6" width="15.85546875" style="31" customWidth="1"/>
    <col min="7" max="7" width="16.140625" style="31" customWidth="1"/>
    <col min="8" max="8" width="6.7109375" style="31" customWidth="1"/>
    <col min="9" max="9" width="18.28515625" style="31" customWidth="1"/>
    <col min="10" max="10" width="10.7109375" style="31" customWidth="1"/>
    <col min="11" max="11" width="17.42578125" style="31" customWidth="1"/>
    <col min="12" max="16384" width="9.140625" style="31"/>
  </cols>
  <sheetData>
    <row r="1" spans="1:11" ht="20.100000000000001" customHeight="1" x14ac:dyDescent="0.25">
      <c r="A1" s="34"/>
      <c r="B1" s="34"/>
      <c r="C1" s="1311" t="s">
        <v>0</v>
      </c>
      <c r="D1" s="1312"/>
      <c r="E1" s="1312"/>
      <c r="F1" s="1312"/>
      <c r="G1" s="1312"/>
      <c r="H1" s="34"/>
      <c r="I1" s="34"/>
      <c r="J1" s="34"/>
      <c r="K1" s="34"/>
    </row>
    <row r="2" spans="1:11" ht="24.95" customHeight="1" x14ac:dyDescent="0.25">
      <c r="A2" s="34"/>
      <c r="B2" s="34"/>
      <c r="C2" s="1313" t="s">
        <v>1</v>
      </c>
      <c r="D2" s="1314"/>
      <c r="E2" s="1314"/>
      <c r="F2" s="1314"/>
      <c r="G2" s="1314"/>
      <c r="H2" s="34"/>
      <c r="I2" s="34"/>
      <c r="J2" s="34"/>
      <c r="K2" s="34"/>
    </row>
    <row r="3" spans="1:11" ht="14.1" customHeight="1" x14ac:dyDescent="0.25">
      <c r="A3" s="34"/>
      <c r="B3" s="34"/>
      <c r="C3" s="60" t="s">
        <v>2</v>
      </c>
      <c r="D3" s="1315" t="s">
        <v>581</v>
      </c>
      <c r="E3" s="1316"/>
      <c r="F3" s="1316"/>
      <c r="G3" s="1316"/>
      <c r="H3" s="34"/>
      <c r="I3" s="34"/>
      <c r="J3" s="34"/>
      <c r="K3" s="34"/>
    </row>
    <row r="4" spans="1:11" ht="14.1" customHeight="1" x14ac:dyDescent="0.25">
      <c r="A4" s="34"/>
      <c r="B4" s="34"/>
      <c r="C4" s="60" t="s">
        <v>4</v>
      </c>
      <c r="D4" s="1315" t="s">
        <v>580</v>
      </c>
      <c r="E4" s="1316"/>
      <c r="F4" s="1316"/>
      <c r="G4" s="1316"/>
      <c r="H4" s="34"/>
      <c r="I4" s="34"/>
      <c r="J4" s="34"/>
      <c r="K4" s="34"/>
    </row>
    <row r="5" spans="1:11" ht="14.1" customHeight="1" x14ac:dyDescent="0.25">
      <c r="A5" s="34"/>
      <c r="B5" s="34"/>
      <c r="C5" s="60" t="s">
        <v>6</v>
      </c>
      <c r="D5" s="1315" t="s">
        <v>578</v>
      </c>
      <c r="E5" s="1316"/>
      <c r="F5" s="1316"/>
      <c r="G5" s="1316"/>
      <c r="H5" s="34"/>
      <c r="I5" s="34"/>
      <c r="J5" s="34"/>
      <c r="K5" s="34"/>
    </row>
    <row r="6" spans="1:11" ht="14.1" customHeight="1" x14ac:dyDescent="0.25">
      <c r="A6" s="34"/>
      <c r="B6" s="34"/>
      <c r="C6" s="60" t="s">
        <v>8</v>
      </c>
      <c r="D6" s="1315" t="s">
        <v>579</v>
      </c>
      <c r="E6" s="1316"/>
      <c r="F6" s="1316"/>
      <c r="G6" s="1316"/>
      <c r="H6" s="34"/>
      <c r="I6" s="34"/>
      <c r="J6" s="34"/>
      <c r="K6" s="34"/>
    </row>
    <row r="7" spans="1:11" ht="14.1" customHeight="1" x14ac:dyDescent="0.25">
      <c r="A7" s="34"/>
      <c r="B7" s="34"/>
      <c r="C7" s="60" t="s">
        <v>10</v>
      </c>
      <c r="D7" s="1317" t="s">
        <v>11</v>
      </c>
      <c r="E7" s="1318"/>
      <c r="F7" s="1318"/>
      <c r="G7" s="1318"/>
      <c r="H7" s="34"/>
      <c r="I7" s="34"/>
      <c r="J7" s="34"/>
      <c r="K7" s="34"/>
    </row>
    <row r="8" spans="1:11" ht="14.1" customHeight="1" x14ac:dyDescent="0.25">
      <c r="A8" s="34"/>
      <c r="B8" s="34"/>
      <c r="C8" s="1319" t="s">
        <v>12</v>
      </c>
      <c r="D8" s="1320"/>
      <c r="E8" s="1320"/>
      <c r="F8" s="1320"/>
      <c r="G8" s="1320"/>
      <c r="H8" s="34"/>
      <c r="I8" s="34"/>
      <c r="J8" s="34"/>
      <c r="K8" s="34"/>
    </row>
    <row r="9" spans="1:11" ht="14.1" customHeight="1" x14ac:dyDescent="0.25">
      <c r="A9" s="34"/>
      <c r="B9" s="34"/>
      <c r="C9" s="1321" t="s">
        <v>578</v>
      </c>
      <c r="D9" s="1322"/>
      <c r="E9" s="1322"/>
      <c r="F9" s="1322"/>
      <c r="G9" s="1322"/>
      <c r="H9" s="34"/>
      <c r="I9" s="34"/>
      <c r="J9" s="34"/>
      <c r="K9" s="34"/>
    </row>
    <row r="10" spans="1:11" ht="69" customHeight="1" x14ac:dyDescent="0.25">
      <c r="A10" s="34"/>
      <c r="B10" s="34"/>
      <c r="C10" s="44" t="s">
        <v>14</v>
      </c>
      <c r="D10" s="1323" t="s">
        <v>577</v>
      </c>
      <c r="E10" s="1324"/>
      <c r="F10" s="1324"/>
      <c r="G10" s="1324"/>
      <c r="H10" s="34"/>
      <c r="I10" s="34"/>
      <c r="J10" s="34"/>
      <c r="K10" s="34"/>
    </row>
    <row r="11" spans="1:11" ht="27.95" customHeight="1" x14ac:dyDescent="0.25">
      <c r="A11" s="34"/>
      <c r="B11" s="34"/>
      <c r="C11" s="41" t="s">
        <v>16</v>
      </c>
      <c r="D11" s="59">
        <v>2025</v>
      </c>
      <c r="E11" s="59">
        <v>2026</v>
      </c>
      <c r="F11" s="59">
        <v>2027</v>
      </c>
      <c r="G11" s="59">
        <v>2028</v>
      </c>
      <c r="H11" s="34"/>
      <c r="I11" s="34"/>
      <c r="J11" s="34"/>
      <c r="K11" s="34"/>
    </row>
    <row r="12" spans="1:11" ht="14.1" customHeight="1" x14ac:dyDescent="0.25">
      <c r="A12" s="34"/>
      <c r="B12" s="34"/>
      <c r="C12" s="58"/>
      <c r="D12" s="57" t="s">
        <v>17</v>
      </c>
      <c r="E12" s="57" t="s">
        <v>18</v>
      </c>
      <c r="F12" s="57" t="s">
        <v>18</v>
      </c>
      <c r="G12" s="57" t="s">
        <v>18</v>
      </c>
      <c r="H12" s="34"/>
      <c r="I12" s="34"/>
      <c r="J12" s="34"/>
      <c r="K12" s="34"/>
    </row>
    <row r="13" spans="1:11" ht="51.95" customHeight="1" x14ac:dyDescent="0.25">
      <c r="A13" s="34"/>
      <c r="B13" s="34"/>
      <c r="C13" s="41" t="s">
        <v>576</v>
      </c>
      <c r="D13" s="54" t="s">
        <v>575</v>
      </c>
      <c r="E13" s="54" t="s">
        <v>574</v>
      </c>
      <c r="F13" s="54" t="s">
        <v>449</v>
      </c>
      <c r="G13" s="54" t="s">
        <v>449</v>
      </c>
      <c r="H13" s="34"/>
      <c r="I13" s="34"/>
      <c r="J13" s="34"/>
      <c r="K13" s="34"/>
    </row>
    <row r="14" spans="1:11" ht="129.94999999999999" customHeight="1" x14ac:dyDescent="0.25">
      <c r="A14" s="34"/>
      <c r="B14" s="34"/>
      <c r="C14" s="44" t="s">
        <v>24</v>
      </c>
      <c r="D14" s="1323" t="s">
        <v>573</v>
      </c>
      <c r="E14" s="1324"/>
      <c r="F14" s="1324"/>
      <c r="G14" s="1324"/>
      <c r="H14" s="34"/>
      <c r="I14" s="34"/>
      <c r="J14" s="34"/>
      <c r="K14" s="34"/>
    </row>
    <row r="15" spans="1:11" ht="27.95" customHeight="1" x14ac:dyDescent="0.25">
      <c r="A15" s="34"/>
      <c r="B15" s="34"/>
      <c r="C15" s="41" t="s">
        <v>26</v>
      </c>
      <c r="D15" s="59">
        <v>2025</v>
      </c>
      <c r="E15" s="59">
        <v>2026</v>
      </c>
      <c r="F15" s="59">
        <v>2027</v>
      </c>
      <c r="G15" s="59">
        <v>2028</v>
      </c>
      <c r="H15" s="34"/>
      <c r="I15" s="34"/>
      <c r="J15" s="34"/>
      <c r="K15" s="34"/>
    </row>
    <row r="16" spans="1:11" ht="14.1" customHeight="1" x14ac:dyDescent="0.25">
      <c r="A16" s="34"/>
      <c r="B16" s="34"/>
      <c r="C16" s="58"/>
      <c r="D16" s="57" t="s">
        <v>17</v>
      </c>
      <c r="E16" s="57" t="s">
        <v>18</v>
      </c>
      <c r="F16" s="57" t="s">
        <v>18</v>
      </c>
      <c r="G16" s="57" t="s">
        <v>18</v>
      </c>
      <c r="H16" s="34"/>
      <c r="I16" s="34"/>
      <c r="J16" s="34"/>
      <c r="K16" s="34"/>
    </row>
    <row r="17" spans="1:11" ht="30.95" customHeight="1" x14ac:dyDescent="0.25">
      <c r="A17" s="34"/>
      <c r="B17" s="34"/>
      <c r="C17" s="41" t="s">
        <v>572</v>
      </c>
      <c r="D17" s="54" t="s">
        <v>559</v>
      </c>
      <c r="E17" s="54" t="s">
        <v>571</v>
      </c>
      <c r="F17" s="54" t="s">
        <v>570</v>
      </c>
      <c r="G17" s="54" t="s">
        <v>570</v>
      </c>
      <c r="H17" s="34"/>
      <c r="I17" s="34"/>
      <c r="J17" s="34"/>
      <c r="K17" s="34"/>
    </row>
    <row r="18" spans="1:11" ht="30.95" customHeight="1" x14ac:dyDescent="0.25">
      <c r="A18" s="34"/>
      <c r="B18" s="34"/>
      <c r="C18" s="41" t="s">
        <v>569</v>
      </c>
      <c r="D18" s="54" t="s">
        <v>568</v>
      </c>
      <c r="E18" s="54" t="s">
        <v>562</v>
      </c>
      <c r="F18" s="54" t="s">
        <v>567</v>
      </c>
      <c r="G18" s="54" t="s">
        <v>559</v>
      </c>
      <c r="H18" s="34"/>
      <c r="I18" s="34"/>
      <c r="J18" s="34"/>
      <c r="K18" s="34"/>
    </row>
    <row r="19" spans="1:11" ht="20.100000000000001" customHeight="1" x14ac:dyDescent="0.25">
      <c r="A19" s="34"/>
      <c r="B19" s="34"/>
      <c r="C19" s="41" t="s">
        <v>566</v>
      </c>
      <c r="D19" s="54" t="s">
        <v>565</v>
      </c>
      <c r="E19" s="54" t="s">
        <v>564</v>
      </c>
      <c r="F19" s="54" t="s">
        <v>564</v>
      </c>
      <c r="G19" s="54" t="s">
        <v>563</v>
      </c>
      <c r="H19" s="34"/>
      <c r="I19" s="34"/>
      <c r="J19" s="34"/>
      <c r="K19" s="34"/>
    </row>
    <row r="20" spans="1:11" ht="30.95" customHeight="1" x14ac:dyDescent="0.25">
      <c r="A20" s="34"/>
      <c r="B20" s="34"/>
      <c r="C20" s="41" t="s">
        <v>482</v>
      </c>
      <c r="D20" s="54" t="s">
        <v>562</v>
      </c>
      <c r="E20" s="54" t="s">
        <v>561</v>
      </c>
      <c r="F20" s="54" t="s">
        <v>560</v>
      </c>
      <c r="G20" s="54" t="s">
        <v>559</v>
      </c>
      <c r="H20" s="34"/>
      <c r="I20" s="34"/>
      <c r="J20" s="34"/>
      <c r="K20" s="34"/>
    </row>
    <row r="21" spans="1:11" ht="14.1" customHeight="1" x14ac:dyDescent="0.25">
      <c r="A21" s="34"/>
      <c r="B21" s="34"/>
      <c r="C21" s="1309" t="s">
        <v>30</v>
      </c>
      <c r="D21" s="1310"/>
      <c r="E21" s="1310"/>
      <c r="F21" s="1310"/>
      <c r="G21" s="1310"/>
      <c r="H21" s="34"/>
      <c r="I21" s="34"/>
      <c r="J21" s="34"/>
      <c r="K21" s="34"/>
    </row>
    <row r="22" spans="1:11" ht="14.1" customHeight="1" x14ac:dyDescent="0.25">
      <c r="A22" s="34"/>
      <c r="B22" s="34"/>
      <c r="C22" s="56" t="s">
        <v>558</v>
      </c>
      <c r="D22" s="1309" t="s">
        <v>557</v>
      </c>
      <c r="E22" s="1310"/>
      <c r="F22" s="1310"/>
      <c r="G22" s="1310"/>
      <c r="H22" s="34"/>
      <c r="I22" s="34"/>
      <c r="J22" s="34"/>
      <c r="K22" s="34"/>
    </row>
    <row r="23" spans="1:11" ht="14.1" customHeight="1" x14ac:dyDescent="0.25">
      <c r="A23" s="34"/>
      <c r="B23" s="34"/>
      <c r="C23" s="55" t="s">
        <v>33</v>
      </c>
      <c r="D23" s="1325" t="s">
        <v>556</v>
      </c>
      <c r="E23" s="1326"/>
      <c r="F23" s="1326"/>
      <c r="G23" s="1326"/>
      <c r="H23" s="34"/>
      <c r="I23" s="34"/>
      <c r="J23" s="34"/>
      <c r="K23" s="34"/>
    </row>
    <row r="24" spans="1:11" ht="14.1" customHeight="1" x14ac:dyDescent="0.25">
      <c r="A24" s="34"/>
      <c r="B24" s="34"/>
      <c r="C24" s="32" t="s">
        <v>35</v>
      </c>
      <c r="D24" s="1327" t="s">
        <v>555</v>
      </c>
      <c r="E24" s="1328"/>
      <c r="F24" s="1328"/>
      <c r="G24" s="1328"/>
      <c r="H24" s="34"/>
      <c r="I24" s="34"/>
      <c r="J24" s="34"/>
      <c r="K24" s="34"/>
    </row>
    <row r="25" spans="1:11" ht="14.1" customHeight="1" x14ac:dyDescent="0.25">
      <c r="A25" s="34"/>
      <c r="B25" s="34"/>
      <c r="C25" s="32" t="s">
        <v>37</v>
      </c>
      <c r="D25" s="1327" t="s">
        <v>554</v>
      </c>
      <c r="E25" s="1328"/>
      <c r="F25" s="1328"/>
      <c r="G25" s="1328"/>
      <c r="H25" s="34"/>
      <c r="I25" s="34"/>
      <c r="J25" s="34"/>
      <c r="K25" s="34"/>
    </row>
    <row r="26" spans="1:11" ht="15" customHeight="1" x14ac:dyDescent="0.25">
      <c r="A26" s="34"/>
      <c r="B26" s="34"/>
      <c r="C26" s="53"/>
      <c r="D26" s="52">
        <v>2025</v>
      </c>
      <c r="E26" s="52">
        <v>2026</v>
      </c>
      <c r="F26" s="52">
        <v>2027</v>
      </c>
      <c r="G26" s="52">
        <v>2028</v>
      </c>
      <c r="H26" s="34"/>
      <c r="I26" s="34"/>
      <c r="J26" s="34"/>
      <c r="K26" s="34"/>
    </row>
    <row r="27" spans="1:11" ht="15" customHeight="1" x14ac:dyDescent="0.25">
      <c r="A27" s="34"/>
      <c r="B27" s="34"/>
      <c r="C27" s="51"/>
      <c r="D27" s="50" t="s">
        <v>17</v>
      </c>
      <c r="E27" s="50" t="s">
        <v>18</v>
      </c>
      <c r="F27" s="50" t="s">
        <v>18</v>
      </c>
      <c r="G27" s="50" t="s">
        <v>18</v>
      </c>
      <c r="H27" s="34"/>
      <c r="I27" s="34"/>
      <c r="J27" s="34"/>
      <c r="K27" s="34"/>
    </row>
    <row r="28" spans="1:11" ht="14.1" customHeight="1" x14ac:dyDescent="0.25">
      <c r="A28" s="34"/>
      <c r="B28" s="34"/>
      <c r="C28" s="41" t="s">
        <v>39</v>
      </c>
      <c r="D28" s="54" t="s">
        <v>40</v>
      </c>
      <c r="E28" s="54" t="s">
        <v>553</v>
      </c>
      <c r="F28" s="54" t="s">
        <v>552</v>
      </c>
      <c r="G28" s="54" t="s">
        <v>551</v>
      </c>
      <c r="H28" s="34"/>
      <c r="I28" s="34"/>
      <c r="J28" s="34"/>
      <c r="K28" s="34"/>
    </row>
    <row r="29" spans="1:11" ht="14.1" customHeight="1" x14ac:dyDescent="0.25">
      <c r="A29" s="34"/>
      <c r="B29" s="34"/>
      <c r="C29" s="41" t="s">
        <v>41</v>
      </c>
      <c r="D29" s="54" t="s">
        <v>550</v>
      </c>
      <c r="E29" s="54" t="s">
        <v>549</v>
      </c>
      <c r="F29" s="54" t="s">
        <v>549</v>
      </c>
      <c r="G29" s="54" t="s">
        <v>548</v>
      </c>
      <c r="H29" s="34"/>
      <c r="I29" s="34"/>
      <c r="J29" s="34"/>
      <c r="K29" s="34"/>
    </row>
    <row r="30" spans="1:11" ht="14.1" customHeight="1" x14ac:dyDescent="0.25">
      <c r="A30" s="34"/>
      <c r="B30" s="34"/>
      <c r="C30" s="41" t="s">
        <v>45</v>
      </c>
      <c r="D30" s="54" t="s">
        <v>46</v>
      </c>
      <c r="E30" s="54" t="s">
        <v>547</v>
      </c>
      <c r="F30" s="54" t="s">
        <v>546</v>
      </c>
      <c r="G30" s="54" t="s">
        <v>545</v>
      </c>
      <c r="H30" s="34"/>
      <c r="I30" s="34"/>
      <c r="J30" s="34"/>
      <c r="K30" s="34"/>
    </row>
    <row r="31" spans="1:11" ht="14.1" customHeight="1" x14ac:dyDescent="0.25">
      <c r="A31" s="34"/>
      <c r="B31" s="34"/>
      <c r="C31" s="41" t="s">
        <v>50</v>
      </c>
      <c r="D31" s="54" t="s">
        <v>40</v>
      </c>
      <c r="E31" s="54" t="s">
        <v>40</v>
      </c>
      <c r="F31" s="54" t="s">
        <v>544</v>
      </c>
      <c r="G31" s="54" t="s">
        <v>543</v>
      </c>
      <c r="H31" s="34"/>
      <c r="I31" s="34"/>
      <c r="J31" s="34"/>
      <c r="K31" s="34"/>
    </row>
    <row r="32" spans="1:11" ht="14.1" customHeight="1" x14ac:dyDescent="0.25">
      <c r="A32" s="34"/>
      <c r="B32" s="34"/>
      <c r="C32" s="41" t="s">
        <v>52</v>
      </c>
      <c r="D32" s="54" t="s">
        <v>40</v>
      </c>
      <c r="E32" s="54" t="s">
        <v>542</v>
      </c>
      <c r="F32" s="54" t="s">
        <v>46</v>
      </c>
      <c r="G32" s="54" t="s">
        <v>541</v>
      </c>
      <c r="H32" s="34"/>
      <c r="I32" s="34"/>
      <c r="J32" s="34"/>
      <c r="K32" s="34"/>
    </row>
    <row r="33" spans="1:11" ht="14.1" customHeight="1" x14ac:dyDescent="0.25">
      <c r="A33" s="34"/>
      <c r="B33" s="34"/>
      <c r="C33" s="41" t="s">
        <v>55</v>
      </c>
      <c r="D33" s="54" t="s">
        <v>40</v>
      </c>
      <c r="E33" s="54" t="s">
        <v>40</v>
      </c>
      <c r="F33" s="54" t="s">
        <v>540</v>
      </c>
      <c r="G33" s="54" t="s">
        <v>539</v>
      </c>
      <c r="H33" s="34"/>
      <c r="I33" s="34"/>
      <c r="J33" s="34"/>
      <c r="K33" s="34"/>
    </row>
    <row r="34" spans="1:11" ht="14.1" customHeight="1" x14ac:dyDescent="0.25">
      <c r="A34" s="34"/>
      <c r="B34" s="34"/>
      <c r="C34" s="1329" t="s">
        <v>58</v>
      </c>
      <c r="D34" s="1330"/>
      <c r="E34" s="1330"/>
      <c r="F34" s="1330"/>
      <c r="G34" s="1330"/>
      <c r="H34" s="34"/>
      <c r="I34" s="34"/>
      <c r="J34" s="34"/>
      <c r="K34" s="34"/>
    </row>
    <row r="35" spans="1:11" ht="14.1" customHeight="1" x14ac:dyDescent="0.25">
      <c r="A35" s="34"/>
      <c r="B35" s="34"/>
      <c r="C35" s="53"/>
      <c r="D35" s="52">
        <v>2025</v>
      </c>
      <c r="E35" s="52">
        <v>2026</v>
      </c>
      <c r="F35" s="52">
        <v>2027</v>
      </c>
      <c r="G35" s="52">
        <v>2028</v>
      </c>
      <c r="H35" s="34"/>
      <c r="I35" s="34"/>
      <c r="J35" s="34"/>
      <c r="K35" s="34"/>
    </row>
    <row r="36" spans="1:11" ht="14.1" customHeight="1" x14ac:dyDescent="0.25">
      <c r="A36" s="34"/>
      <c r="B36" s="34"/>
      <c r="C36" s="51"/>
      <c r="D36" s="50" t="s">
        <v>17</v>
      </c>
      <c r="E36" s="50" t="s">
        <v>18</v>
      </c>
      <c r="F36" s="50" t="s">
        <v>18</v>
      </c>
      <c r="G36" s="50" t="s">
        <v>18</v>
      </c>
      <c r="H36" s="34"/>
      <c r="I36" s="34"/>
      <c r="J36" s="34"/>
      <c r="K36" s="34"/>
    </row>
    <row r="37" spans="1:11" ht="14.1" customHeight="1" x14ac:dyDescent="0.25">
      <c r="A37" s="34"/>
      <c r="B37" s="34"/>
      <c r="C37" s="49" t="s">
        <v>59</v>
      </c>
      <c r="D37" s="47">
        <v>0</v>
      </c>
      <c r="E37" s="47">
        <v>1285496000</v>
      </c>
      <c r="F37" s="47">
        <v>1285496000</v>
      </c>
      <c r="G37" s="47">
        <v>1285496000</v>
      </c>
      <c r="H37" s="34"/>
      <c r="I37" s="34"/>
      <c r="J37" s="34"/>
      <c r="K37" s="34"/>
    </row>
    <row r="38" spans="1:11" ht="14.1" customHeight="1" x14ac:dyDescent="0.25">
      <c r="A38" s="34"/>
      <c r="B38" s="34"/>
      <c r="C38" s="49" t="s">
        <v>60</v>
      </c>
      <c r="D38" s="47">
        <v>0</v>
      </c>
      <c r="E38" s="47">
        <v>1285496000</v>
      </c>
      <c r="F38" s="47">
        <v>1285496000</v>
      </c>
      <c r="G38" s="47">
        <v>1285496000</v>
      </c>
      <c r="H38" s="34"/>
      <c r="I38" s="34"/>
      <c r="J38" s="34"/>
      <c r="K38" s="34"/>
    </row>
    <row r="39" spans="1:11" ht="14.1" customHeight="1" x14ac:dyDescent="0.25">
      <c r="A39" s="34"/>
      <c r="B39" s="34"/>
      <c r="C39" s="49" t="s">
        <v>61</v>
      </c>
      <c r="D39" s="47">
        <v>0</v>
      </c>
      <c r="E39" s="47">
        <v>0</v>
      </c>
      <c r="F39" s="47">
        <v>0</v>
      </c>
      <c r="G39" s="47">
        <v>0</v>
      </c>
      <c r="H39" s="34"/>
      <c r="I39" s="34"/>
      <c r="J39" s="34"/>
      <c r="K39" s="34"/>
    </row>
    <row r="40" spans="1:11" ht="14.1" customHeight="1" x14ac:dyDescent="0.25">
      <c r="A40" s="34"/>
      <c r="B40" s="34"/>
      <c r="C40" s="49" t="s">
        <v>62</v>
      </c>
      <c r="D40" s="47">
        <v>0</v>
      </c>
      <c r="E40" s="47">
        <v>136000000</v>
      </c>
      <c r="F40" s="47">
        <v>136000000</v>
      </c>
      <c r="G40" s="47">
        <v>136000000</v>
      </c>
      <c r="H40" s="34"/>
      <c r="I40" s="34"/>
      <c r="J40" s="34"/>
      <c r="K40" s="34"/>
    </row>
    <row r="41" spans="1:11" ht="14.1" customHeight="1" x14ac:dyDescent="0.25">
      <c r="A41" s="34"/>
      <c r="B41" s="34"/>
      <c r="C41" s="49" t="s">
        <v>60</v>
      </c>
      <c r="D41" s="47">
        <v>0</v>
      </c>
      <c r="E41" s="47">
        <v>136000000</v>
      </c>
      <c r="F41" s="47">
        <v>136000000</v>
      </c>
      <c r="G41" s="47">
        <v>136000000</v>
      </c>
      <c r="H41" s="34"/>
      <c r="I41" s="34"/>
      <c r="J41" s="34"/>
      <c r="K41" s="34"/>
    </row>
    <row r="42" spans="1:11" ht="14.1" customHeight="1" x14ac:dyDescent="0.25">
      <c r="A42" s="34"/>
      <c r="B42" s="34"/>
      <c r="C42" s="49" t="s">
        <v>61</v>
      </c>
      <c r="D42" s="47">
        <v>0</v>
      </c>
      <c r="E42" s="47">
        <v>0</v>
      </c>
      <c r="F42" s="47">
        <v>0</v>
      </c>
      <c r="G42" s="47">
        <v>0</v>
      </c>
      <c r="H42" s="34"/>
      <c r="I42" s="34"/>
      <c r="J42" s="34"/>
      <c r="K42" s="34"/>
    </row>
    <row r="43" spans="1:11" ht="14.1" customHeight="1" x14ac:dyDescent="0.25">
      <c r="A43" s="34"/>
      <c r="B43" s="34"/>
      <c r="C43" s="49" t="s">
        <v>63</v>
      </c>
      <c r="D43" s="47">
        <v>0</v>
      </c>
      <c r="E43" s="47">
        <v>248117000</v>
      </c>
      <c r="F43" s="47">
        <v>248117000</v>
      </c>
      <c r="G43" s="47">
        <v>250117000</v>
      </c>
      <c r="H43" s="34"/>
      <c r="I43" s="34"/>
      <c r="J43" s="34"/>
      <c r="K43" s="34"/>
    </row>
    <row r="44" spans="1:11" ht="14.1" customHeight="1" x14ac:dyDescent="0.25">
      <c r="A44" s="34"/>
      <c r="B44" s="34"/>
      <c r="C44" s="49" t="s">
        <v>60</v>
      </c>
      <c r="D44" s="47">
        <v>0</v>
      </c>
      <c r="E44" s="47">
        <v>248117000</v>
      </c>
      <c r="F44" s="47">
        <v>248117000</v>
      </c>
      <c r="G44" s="47">
        <v>250117000</v>
      </c>
      <c r="H44" s="34"/>
      <c r="I44" s="34"/>
      <c r="J44" s="34"/>
      <c r="K44" s="34"/>
    </row>
    <row r="45" spans="1:11" ht="14.1" customHeight="1" x14ac:dyDescent="0.25">
      <c r="A45" s="34"/>
      <c r="B45" s="34"/>
      <c r="C45" s="49" t="s">
        <v>61</v>
      </c>
      <c r="D45" s="47">
        <v>0</v>
      </c>
      <c r="E45" s="47">
        <v>0</v>
      </c>
      <c r="F45" s="47">
        <v>0</v>
      </c>
      <c r="G45" s="47">
        <v>0</v>
      </c>
      <c r="H45" s="34"/>
      <c r="I45" s="34"/>
      <c r="J45" s="34"/>
      <c r="K45" s="34"/>
    </row>
    <row r="46" spans="1:11" ht="14.1" customHeight="1" x14ac:dyDescent="0.25">
      <c r="A46" s="34"/>
      <c r="B46" s="34"/>
      <c r="C46" s="49" t="s">
        <v>64</v>
      </c>
      <c r="D46" s="47">
        <v>0</v>
      </c>
      <c r="E46" s="47">
        <v>0</v>
      </c>
      <c r="F46" s="47">
        <v>0</v>
      </c>
      <c r="G46" s="47">
        <v>0</v>
      </c>
      <c r="H46" s="34"/>
      <c r="I46" s="34"/>
      <c r="J46" s="34"/>
      <c r="K46" s="34"/>
    </row>
    <row r="47" spans="1:11" ht="14.1" customHeight="1" x14ac:dyDescent="0.25">
      <c r="A47" s="34"/>
      <c r="B47" s="34"/>
      <c r="C47" s="49" t="s">
        <v>60</v>
      </c>
      <c r="D47" s="47">
        <v>0</v>
      </c>
      <c r="E47" s="47">
        <v>0</v>
      </c>
      <c r="F47" s="47">
        <v>0</v>
      </c>
      <c r="G47" s="47">
        <v>0</v>
      </c>
      <c r="H47" s="34"/>
      <c r="I47" s="34"/>
      <c r="J47" s="34"/>
      <c r="K47" s="34"/>
    </row>
    <row r="48" spans="1:11" ht="14.1" customHeight="1" x14ac:dyDescent="0.25">
      <c r="A48" s="34"/>
      <c r="B48" s="34"/>
      <c r="C48" s="49" t="s">
        <v>61</v>
      </c>
      <c r="D48" s="47">
        <v>0</v>
      </c>
      <c r="E48" s="47">
        <v>0</v>
      </c>
      <c r="F48" s="47">
        <v>0</v>
      </c>
      <c r="G48" s="47">
        <v>0</v>
      </c>
      <c r="H48" s="34"/>
      <c r="I48" s="34"/>
      <c r="J48" s="34"/>
      <c r="K48" s="34"/>
    </row>
    <row r="49" spans="1:11" ht="14.1" customHeight="1" x14ac:dyDescent="0.25">
      <c r="A49" s="34"/>
      <c r="B49" s="34"/>
      <c r="C49" s="49" t="s">
        <v>65</v>
      </c>
      <c r="D49" s="47">
        <v>0</v>
      </c>
      <c r="E49" s="47">
        <v>0</v>
      </c>
      <c r="F49" s="47">
        <v>0</v>
      </c>
      <c r="G49" s="47">
        <v>0</v>
      </c>
      <c r="H49" s="34"/>
      <c r="I49" s="34"/>
      <c r="J49" s="34"/>
      <c r="K49" s="34"/>
    </row>
    <row r="50" spans="1:11" ht="14.1" customHeight="1" x14ac:dyDescent="0.25">
      <c r="A50" s="34"/>
      <c r="B50" s="34"/>
      <c r="C50" s="49" t="s">
        <v>60</v>
      </c>
      <c r="D50" s="47">
        <v>0</v>
      </c>
      <c r="E50" s="47">
        <v>0</v>
      </c>
      <c r="F50" s="47">
        <v>0</v>
      </c>
      <c r="G50" s="47">
        <v>0</v>
      </c>
      <c r="H50" s="34"/>
      <c r="I50" s="34"/>
      <c r="J50" s="34"/>
      <c r="K50" s="34"/>
    </row>
    <row r="51" spans="1:11" ht="14.1" customHeight="1" x14ac:dyDescent="0.25">
      <c r="A51" s="34"/>
      <c r="B51" s="34"/>
      <c r="C51" s="49" t="s">
        <v>61</v>
      </c>
      <c r="D51" s="47">
        <v>0</v>
      </c>
      <c r="E51" s="47">
        <v>0</v>
      </c>
      <c r="F51" s="47">
        <v>0</v>
      </c>
      <c r="G51" s="47">
        <v>0</v>
      </c>
      <c r="H51" s="34"/>
      <c r="I51" s="34"/>
      <c r="J51" s="34"/>
      <c r="K51" s="34"/>
    </row>
    <row r="52" spans="1:11" ht="14.1" customHeight="1" x14ac:dyDescent="0.25">
      <c r="A52" s="34"/>
      <c r="B52" s="34"/>
      <c r="C52" s="49" t="s">
        <v>66</v>
      </c>
      <c r="D52" s="47">
        <v>0</v>
      </c>
      <c r="E52" s="47">
        <v>0</v>
      </c>
      <c r="F52" s="47">
        <v>0</v>
      </c>
      <c r="G52" s="47">
        <v>0</v>
      </c>
      <c r="H52" s="34"/>
      <c r="I52" s="34"/>
      <c r="J52" s="34"/>
      <c r="K52" s="34"/>
    </row>
    <row r="53" spans="1:11" ht="14.1" customHeight="1" x14ac:dyDescent="0.25">
      <c r="A53" s="34"/>
      <c r="B53" s="34"/>
      <c r="C53" s="49" t="s">
        <v>60</v>
      </c>
      <c r="D53" s="47">
        <v>0</v>
      </c>
      <c r="E53" s="47">
        <v>0</v>
      </c>
      <c r="F53" s="47">
        <v>0</v>
      </c>
      <c r="G53" s="47">
        <v>0</v>
      </c>
      <c r="H53" s="34"/>
      <c r="I53" s="34"/>
      <c r="J53" s="34"/>
      <c r="K53" s="34"/>
    </row>
    <row r="54" spans="1:11" ht="14.1" customHeight="1" x14ac:dyDescent="0.25">
      <c r="A54" s="34"/>
      <c r="B54" s="34"/>
      <c r="C54" s="49" t="s">
        <v>61</v>
      </c>
      <c r="D54" s="47">
        <v>0</v>
      </c>
      <c r="E54" s="47">
        <v>0</v>
      </c>
      <c r="F54" s="47">
        <v>0</v>
      </c>
      <c r="G54" s="47">
        <v>0</v>
      </c>
      <c r="H54" s="34"/>
      <c r="I54" s="34"/>
      <c r="J54" s="34"/>
      <c r="K54" s="34"/>
    </row>
    <row r="55" spans="1:11" ht="14.1" customHeight="1" x14ac:dyDescent="0.25">
      <c r="A55" s="34"/>
      <c r="B55" s="34"/>
      <c r="C55" s="49" t="s">
        <v>67</v>
      </c>
      <c r="D55" s="47">
        <v>0</v>
      </c>
      <c r="E55" s="47">
        <v>0</v>
      </c>
      <c r="F55" s="47">
        <v>0</v>
      </c>
      <c r="G55" s="47">
        <v>0</v>
      </c>
      <c r="H55" s="34"/>
      <c r="I55" s="34"/>
      <c r="J55" s="34"/>
      <c r="K55" s="34"/>
    </row>
    <row r="56" spans="1:11" ht="14.1" customHeight="1" x14ac:dyDescent="0.25">
      <c r="A56" s="34"/>
      <c r="B56" s="34"/>
      <c r="C56" s="49" t="s">
        <v>60</v>
      </c>
      <c r="D56" s="47">
        <v>0</v>
      </c>
      <c r="E56" s="47">
        <v>0</v>
      </c>
      <c r="F56" s="47">
        <v>0</v>
      </c>
      <c r="G56" s="47">
        <v>0</v>
      </c>
      <c r="H56" s="34"/>
      <c r="I56" s="34"/>
      <c r="J56" s="34"/>
      <c r="K56" s="34"/>
    </row>
    <row r="57" spans="1:11" ht="14.1" customHeight="1" x14ac:dyDescent="0.25">
      <c r="A57" s="34"/>
      <c r="B57" s="34"/>
      <c r="C57" s="49" t="s">
        <v>61</v>
      </c>
      <c r="D57" s="47">
        <v>0</v>
      </c>
      <c r="E57" s="47">
        <v>0</v>
      </c>
      <c r="F57" s="47">
        <v>0</v>
      </c>
      <c r="G57" s="47">
        <v>0</v>
      </c>
      <c r="H57" s="34"/>
      <c r="I57" s="34"/>
      <c r="J57" s="34"/>
      <c r="K57" s="34"/>
    </row>
    <row r="58" spans="1:11" ht="14.1" customHeight="1" x14ac:dyDescent="0.25">
      <c r="A58" s="34"/>
      <c r="B58" s="34"/>
      <c r="C58" s="49" t="s">
        <v>68</v>
      </c>
      <c r="D58" s="47">
        <v>0</v>
      </c>
      <c r="E58" s="47">
        <v>0</v>
      </c>
      <c r="F58" s="47">
        <v>0</v>
      </c>
      <c r="G58" s="47">
        <v>0</v>
      </c>
      <c r="H58" s="34"/>
      <c r="I58" s="34"/>
      <c r="J58" s="34"/>
      <c r="K58" s="34"/>
    </row>
    <row r="59" spans="1:11" ht="14.1" customHeight="1" x14ac:dyDescent="0.25">
      <c r="A59" s="34"/>
      <c r="B59" s="34"/>
      <c r="C59" s="49" t="s">
        <v>60</v>
      </c>
      <c r="D59" s="47">
        <v>0</v>
      </c>
      <c r="E59" s="47">
        <v>0</v>
      </c>
      <c r="F59" s="47">
        <v>0</v>
      </c>
      <c r="G59" s="47">
        <v>0</v>
      </c>
      <c r="H59" s="34"/>
      <c r="I59" s="34"/>
      <c r="J59" s="34"/>
      <c r="K59" s="34"/>
    </row>
    <row r="60" spans="1:11" ht="14.1" customHeight="1" x14ac:dyDescent="0.25">
      <c r="A60" s="34"/>
      <c r="B60" s="34"/>
      <c r="C60" s="49" t="s">
        <v>69</v>
      </c>
      <c r="D60" s="47">
        <v>0</v>
      </c>
      <c r="E60" s="47">
        <v>0</v>
      </c>
      <c r="F60" s="47">
        <v>0</v>
      </c>
      <c r="G60" s="47">
        <v>0</v>
      </c>
      <c r="H60" s="34"/>
      <c r="I60" s="34"/>
      <c r="J60" s="34"/>
      <c r="K60" s="34"/>
    </row>
    <row r="61" spans="1:11" ht="14.1" customHeight="1" x14ac:dyDescent="0.25">
      <c r="A61" s="34"/>
      <c r="B61" s="34"/>
      <c r="C61" s="49" t="s">
        <v>70</v>
      </c>
      <c r="D61" s="47">
        <v>0</v>
      </c>
      <c r="E61" s="47">
        <v>0</v>
      </c>
      <c r="F61" s="47">
        <v>0</v>
      </c>
      <c r="G61" s="47">
        <v>0</v>
      </c>
      <c r="H61" s="34"/>
      <c r="I61" s="34"/>
      <c r="J61" s="34"/>
      <c r="K61" s="34"/>
    </row>
    <row r="62" spans="1:11" ht="14.1" customHeight="1" x14ac:dyDescent="0.25">
      <c r="A62" s="34"/>
      <c r="B62" s="34"/>
      <c r="C62" s="49" t="s">
        <v>71</v>
      </c>
      <c r="D62" s="47">
        <v>0</v>
      </c>
      <c r="E62" s="47">
        <v>0</v>
      </c>
      <c r="F62" s="47">
        <v>0</v>
      </c>
      <c r="G62" s="47">
        <v>0</v>
      </c>
      <c r="H62" s="34"/>
      <c r="I62" s="34"/>
      <c r="J62" s="34"/>
      <c r="K62" s="34"/>
    </row>
    <row r="63" spans="1:11" ht="14.1" customHeight="1" x14ac:dyDescent="0.25">
      <c r="A63" s="34"/>
      <c r="B63" s="34"/>
      <c r="C63" s="49" t="s">
        <v>72</v>
      </c>
      <c r="D63" s="47">
        <v>0</v>
      </c>
      <c r="E63" s="47">
        <v>0</v>
      </c>
      <c r="F63" s="47">
        <v>0</v>
      </c>
      <c r="G63" s="47">
        <v>0</v>
      </c>
      <c r="H63" s="34"/>
      <c r="I63" s="34"/>
      <c r="J63" s="34"/>
      <c r="K63" s="34"/>
    </row>
    <row r="64" spans="1:11" ht="14.1" customHeight="1" x14ac:dyDescent="0.25">
      <c r="A64" s="34"/>
      <c r="B64" s="34"/>
      <c r="C64" s="49" t="s">
        <v>73</v>
      </c>
      <c r="D64" s="47">
        <v>0</v>
      </c>
      <c r="E64" s="47">
        <v>0</v>
      </c>
      <c r="F64" s="47">
        <v>0</v>
      </c>
      <c r="G64" s="47">
        <v>0</v>
      </c>
      <c r="H64" s="34"/>
      <c r="I64" s="34"/>
      <c r="J64" s="34"/>
      <c r="K64" s="34"/>
    </row>
    <row r="65" spans="1:11" ht="14.1" customHeight="1" x14ac:dyDescent="0.25">
      <c r="A65" s="34"/>
      <c r="B65" s="34"/>
      <c r="C65" s="49" t="s">
        <v>60</v>
      </c>
      <c r="D65" s="47">
        <v>0</v>
      </c>
      <c r="E65" s="47">
        <v>0</v>
      </c>
      <c r="F65" s="47">
        <v>0</v>
      </c>
      <c r="G65" s="47">
        <v>0</v>
      </c>
      <c r="H65" s="34"/>
      <c r="I65" s="34"/>
      <c r="J65" s="34"/>
      <c r="K65" s="34"/>
    </row>
    <row r="66" spans="1:11" ht="14.1" customHeight="1" x14ac:dyDescent="0.25">
      <c r="A66" s="34"/>
      <c r="B66" s="34"/>
      <c r="C66" s="49" t="s">
        <v>69</v>
      </c>
      <c r="D66" s="47">
        <v>0</v>
      </c>
      <c r="E66" s="47">
        <v>0</v>
      </c>
      <c r="F66" s="47">
        <v>0</v>
      </c>
      <c r="G66" s="47">
        <v>0</v>
      </c>
      <c r="H66" s="34"/>
      <c r="I66" s="34"/>
      <c r="J66" s="34"/>
      <c r="K66" s="34"/>
    </row>
    <row r="67" spans="1:11" ht="14.1" customHeight="1" x14ac:dyDescent="0.25">
      <c r="A67" s="34"/>
      <c r="B67" s="34"/>
      <c r="C67" s="49" t="s">
        <v>70</v>
      </c>
      <c r="D67" s="47">
        <v>0</v>
      </c>
      <c r="E67" s="47">
        <v>0</v>
      </c>
      <c r="F67" s="47">
        <v>0</v>
      </c>
      <c r="G67" s="47">
        <v>0</v>
      </c>
      <c r="H67" s="34"/>
      <c r="I67" s="34"/>
      <c r="J67" s="34"/>
      <c r="K67" s="34"/>
    </row>
    <row r="68" spans="1:11" ht="14.1" customHeight="1" x14ac:dyDescent="0.25">
      <c r="A68" s="34"/>
      <c r="B68" s="34"/>
      <c r="C68" s="49" t="s">
        <v>71</v>
      </c>
      <c r="D68" s="47">
        <v>0</v>
      </c>
      <c r="E68" s="47">
        <v>0</v>
      </c>
      <c r="F68" s="47">
        <v>0</v>
      </c>
      <c r="G68" s="47">
        <v>0</v>
      </c>
      <c r="H68" s="34"/>
      <c r="I68" s="34"/>
      <c r="J68" s="34"/>
      <c r="K68" s="34"/>
    </row>
    <row r="69" spans="1:11" ht="14.1" customHeight="1" x14ac:dyDescent="0.25">
      <c r="A69" s="34"/>
      <c r="B69" s="34"/>
      <c r="C69" s="49" t="s">
        <v>72</v>
      </c>
      <c r="D69" s="47">
        <v>0</v>
      </c>
      <c r="E69" s="47">
        <v>0</v>
      </c>
      <c r="F69" s="47">
        <v>0</v>
      </c>
      <c r="G69" s="47">
        <v>0</v>
      </c>
      <c r="H69" s="34"/>
      <c r="I69" s="34"/>
      <c r="J69" s="34"/>
      <c r="K69" s="34"/>
    </row>
    <row r="70" spans="1:11" ht="14.1" customHeight="1" x14ac:dyDescent="0.25">
      <c r="A70" s="34"/>
      <c r="B70" s="34"/>
      <c r="C70" s="49" t="s">
        <v>74</v>
      </c>
      <c r="D70" s="47">
        <v>0</v>
      </c>
      <c r="E70" s="47">
        <v>0</v>
      </c>
      <c r="F70" s="47">
        <v>0</v>
      </c>
      <c r="G70" s="47">
        <v>0</v>
      </c>
      <c r="H70" s="34"/>
      <c r="I70" s="34"/>
      <c r="J70" s="34"/>
      <c r="K70" s="34"/>
    </row>
    <row r="71" spans="1:11" ht="14.1" customHeight="1" x14ac:dyDescent="0.25">
      <c r="A71" s="34"/>
      <c r="B71" s="34"/>
      <c r="C71" s="49" t="s">
        <v>60</v>
      </c>
      <c r="D71" s="47">
        <v>0</v>
      </c>
      <c r="E71" s="47">
        <v>0</v>
      </c>
      <c r="F71" s="47">
        <v>0</v>
      </c>
      <c r="G71" s="47">
        <v>0</v>
      </c>
      <c r="H71" s="34"/>
      <c r="I71" s="34"/>
      <c r="J71" s="34"/>
      <c r="K71" s="34"/>
    </row>
    <row r="72" spans="1:11" ht="14.1" customHeight="1" x14ac:dyDescent="0.25">
      <c r="A72" s="34"/>
      <c r="B72" s="34"/>
      <c r="C72" s="49" t="s">
        <v>69</v>
      </c>
      <c r="D72" s="47">
        <v>0</v>
      </c>
      <c r="E72" s="47">
        <v>0</v>
      </c>
      <c r="F72" s="47">
        <v>0</v>
      </c>
      <c r="G72" s="47">
        <v>0</v>
      </c>
      <c r="H72" s="34"/>
      <c r="I72" s="34"/>
      <c r="J72" s="34"/>
      <c r="K72" s="34"/>
    </row>
    <row r="73" spans="1:11" ht="14.1" customHeight="1" x14ac:dyDescent="0.25">
      <c r="A73" s="34"/>
      <c r="B73" s="34"/>
      <c r="C73" s="49" t="s">
        <v>70</v>
      </c>
      <c r="D73" s="47">
        <v>0</v>
      </c>
      <c r="E73" s="47">
        <v>0</v>
      </c>
      <c r="F73" s="47">
        <v>0</v>
      </c>
      <c r="G73" s="47">
        <v>0</v>
      </c>
      <c r="H73" s="34"/>
      <c r="I73" s="34"/>
      <c r="J73" s="34"/>
      <c r="K73" s="34"/>
    </row>
    <row r="74" spans="1:11" ht="14.1" customHeight="1" x14ac:dyDescent="0.25">
      <c r="A74" s="34"/>
      <c r="B74" s="34"/>
      <c r="C74" s="49" t="s">
        <v>71</v>
      </c>
      <c r="D74" s="47">
        <v>0</v>
      </c>
      <c r="E74" s="47">
        <v>0</v>
      </c>
      <c r="F74" s="47">
        <v>0</v>
      </c>
      <c r="G74" s="47">
        <v>0</v>
      </c>
      <c r="H74" s="34"/>
      <c r="I74" s="34"/>
      <c r="J74" s="34"/>
      <c r="K74" s="34"/>
    </row>
    <row r="75" spans="1:11" ht="14.1" customHeight="1" x14ac:dyDescent="0.25">
      <c r="A75" s="34"/>
      <c r="B75" s="34"/>
      <c r="C75" s="49" t="s">
        <v>72</v>
      </c>
      <c r="D75" s="47">
        <v>0</v>
      </c>
      <c r="E75" s="47">
        <v>0</v>
      </c>
      <c r="F75" s="47">
        <v>0</v>
      </c>
      <c r="G75" s="47">
        <v>0</v>
      </c>
      <c r="H75" s="34"/>
      <c r="I75" s="34"/>
      <c r="J75" s="34"/>
      <c r="K75" s="34"/>
    </row>
    <row r="76" spans="1:11" ht="14.1" customHeight="1" x14ac:dyDescent="0.25">
      <c r="A76" s="34"/>
      <c r="B76" s="34"/>
      <c r="C76" s="49" t="s">
        <v>75</v>
      </c>
      <c r="D76" s="47">
        <v>0</v>
      </c>
      <c r="E76" s="47">
        <v>0</v>
      </c>
      <c r="F76" s="47">
        <v>0</v>
      </c>
      <c r="G76" s="47">
        <v>0</v>
      </c>
      <c r="H76" s="34"/>
      <c r="I76" s="34"/>
      <c r="J76" s="34"/>
      <c r="K76" s="34"/>
    </row>
    <row r="77" spans="1:11" ht="14.1" customHeight="1" x14ac:dyDescent="0.25">
      <c r="A77" s="34"/>
      <c r="B77" s="34"/>
      <c r="C77" s="49" t="s">
        <v>76</v>
      </c>
      <c r="D77" s="47">
        <v>0</v>
      </c>
      <c r="E77" s="47">
        <v>0</v>
      </c>
      <c r="F77" s="47">
        <v>0</v>
      </c>
      <c r="G77" s="47">
        <v>0</v>
      </c>
      <c r="H77" s="34"/>
      <c r="I77" s="34"/>
      <c r="J77" s="34"/>
      <c r="K77" s="34"/>
    </row>
    <row r="78" spans="1:11" ht="14.1" customHeight="1" x14ac:dyDescent="0.25">
      <c r="A78" s="34"/>
      <c r="B78" s="34"/>
      <c r="C78" s="48" t="s">
        <v>77</v>
      </c>
      <c r="D78" s="47">
        <v>0</v>
      </c>
      <c r="E78" s="47">
        <v>1669613000</v>
      </c>
      <c r="F78" s="47">
        <v>1669613000</v>
      </c>
      <c r="G78" s="47">
        <v>1671613000</v>
      </c>
      <c r="H78" s="34"/>
      <c r="I78" s="34"/>
      <c r="J78" s="34"/>
      <c r="K78" s="34"/>
    </row>
    <row r="79" spans="1:11" ht="14.1" customHeight="1" x14ac:dyDescent="0.25">
      <c r="A79" s="34"/>
      <c r="B79" s="34"/>
      <c r="C79" s="1309" t="s">
        <v>78</v>
      </c>
      <c r="D79" s="1310"/>
      <c r="E79" s="1310"/>
      <c r="F79" s="1310"/>
      <c r="G79" s="1310"/>
      <c r="H79" s="34"/>
      <c r="I79" s="34"/>
      <c r="J79" s="34"/>
      <c r="K79" s="34"/>
    </row>
    <row r="80" spans="1:11" ht="14.1" customHeight="1" x14ac:dyDescent="0.25">
      <c r="A80" s="34"/>
      <c r="B80" s="34"/>
      <c r="C80" s="56" t="s">
        <v>538</v>
      </c>
      <c r="D80" s="1309" t="s">
        <v>537</v>
      </c>
      <c r="E80" s="1310"/>
      <c r="F80" s="1310"/>
      <c r="G80" s="1310"/>
      <c r="H80" s="34"/>
      <c r="I80" s="34"/>
      <c r="J80" s="34"/>
      <c r="K80" s="34"/>
    </row>
    <row r="81" spans="1:11" ht="14.1" customHeight="1" x14ac:dyDescent="0.25">
      <c r="A81" s="34"/>
      <c r="B81" s="34"/>
      <c r="C81" s="55" t="s">
        <v>33</v>
      </c>
      <c r="D81" s="1325" t="s">
        <v>536</v>
      </c>
      <c r="E81" s="1326"/>
      <c r="F81" s="1326"/>
      <c r="G81" s="1326"/>
      <c r="H81" s="34"/>
      <c r="I81" s="34"/>
      <c r="J81" s="34"/>
      <c r="K81" s="34"/>
    </row>
    <row r="82" spans="1:11" ht="14.1" customHeight="1" x14ac:dyDescent="0.25">
      <c r="A82" s="34"/>
      <c r="B82" s="34"/>
      <c r="C82" s="32" t="s">
        <v>35</v>
      </c>
      <c r="D82" s="1327" t="s">
        <v>535</v>
      </c>
      <c r="E82" s="1328"/>
      <c r="F82" s="1328"/>
      <c r="G82" s="1328"/>
      <c r="H82" s="34"/>
      <c r="I82" s="34"/>
      <c r="J82" s="34"/>
      <c r="K82" s="34"/>
    </row>
    <row r="83" spans="1:11" ht="14.1" customHeight="1" x14ac:dyDescent="0.25">
      <c r="A83" s="34"/>
      <c r="B83" s="34"/>
      <c r="C83" s="32" t="s">
        <v>37</v>
      </c>
      <c r="D83" s="1327" t="s">
        <v>178</v>
      </c>
      <c r="E83" s="1328"/>
      <c r="F83" s="1328"/>
      <c r="G83" s="1328"/>
      <c r="H83" s="34"/>
      <c r="I83" s="34"/>
      <c r="J83" s="34"/>
      <c r="K83" s="34"/>
    </row>
    <row r="84" spans="1:11" ht="15" customHeight="1" x14ac:dyDescent="0.25">
      <c r="A84" s="34"/>
      <c r="B84" s="34"/>
      <c r="C84" s="53"/>
      <c r="D84" s="52">
        <v>2025</v>
      </c>
      <c r="E84" s="52">
        <v>2026</v>
      </c>
      <c r="F84" s="52">
        <v>2027</v>
      </c>
      <c r="G84" s="52">
        <v>2028</v>
      </c>
      <c r="H84" s="34"/>
      <c r="I84" s="34"/>
      <c r="J84" s="34"/>
      <c r="K84" s="34"/>
    </row>
    <row r="85" spans="1:11" ht="15" customHeight="1" x14ac:dyDescent="0.25">
      <c r="A85" s="34"/>
      <c r="B85" s="34"/>
      <c r="C85" s="51"/>
      <c r="D85" s="50" t="s">
        <v>17</v>
      </c>
      <c r="E85" s="50" t="s">
        <v>18</v>
      </c>
      <c r="F85" s="50" t="s">
        <v>18</v>
      </c>
      <c r="G85" s="50" t="s">
        <v>18</v>
      </c>
      <c r="H85" s="34"/>
      <c r="I85" s="34"/>
      <c r="J85" s="34"/>
      <c r="K85" s="34"/>
    </row>
    <row r="86" spans="1:11" ht="14.1" customHeight="1" x14ac:dyDescent="0.25">
      <c r="A86" s="34"/>
      <c r="B86" s="34"/>
      <c r="C86" s="41" t="s">
        <v>39</v>
      </c>
      <c r="D86" s="54" t="s">
        <v>40</v>
      </c>
      <c r="E86" s="54" t="s">
        <v>517</v>
      </c>
      <c r="F86" s="54" t="s">
        <v>517</v>
      </c>
      <c r="G86" s="54" t="s">
        <v>516</v>
      </c>
      <c r="H86" s="34"/>
      <c r="I86" s="34"/>
      <c r="J86" s="34"/>
      <c r="K86" s="34"/>
    </row>
    <row r="87" spans="1:11" ht="14.1" customHeight="1" x14ac:dyDescent="0.25">
      <c r="A87" s="34"/>
      <c r="B87" s="34"/>
      <c r="C87" s="41" t="s">
        <v>41</v>
      </c>
      <c r="D87" s="54" t="s">
        <v>534</v>
      </c>
      <c r="E87" s="54" t="s">
        <v>533</v>
      </c>
      <c r="F87" s="54" t="s">
        <v>513</v>
      </c>
      <c r="G87" s="54" t="s">
        <v>532</v>
      </c>
      <c r="H87" s="34"/>
      <c r="I87" s="34"/>
      <c r="J87" s="34"/>
      <c r="K87" s="34"/>
    </row>
    <row r="88" spans="1:11" ht="14.1" customHeight="1" x14ac:dyDescent="0.25">
      <c r="A88" s="34"/>
      <c r="B88" s="34"/>
      <c r="C88" s="41" t="s">
        <v>45</v>
      </c>
      <c r="D88" s="54" t="s">
        <v>46</v>
      </c>
      <c r="E88" s="54" t="s">
        <v>531</v>
      </c>
      <c r="F88" s="54" t="s">
        <v>511</v>
      </c>
      <c r="G88" s="54" t="s">
        <v>530</v>
      </c>
      <c r="H88" s="34"/>
      <c r="I88" s="34"/>
      <c r="J88" s="34"/>
      <c r="K88" s="34"/>
    </row>
    <row r="89" spans="1:11" ht="14.1" customHeight="1" x14ac:dyDescent="0.25">
      <c r="A89" s="34"/>
      <c r="B89" s="34"/>
      <c r="C89" s="41" t="s">
        <v>50</v>
      </c>
      <c r="D89" s="54" t="s">
        <v>40</v>
      </c>
      <c r="E89" s="54" t="s">
        <v>40</v>
      </c>
      <c r="F89" s="54" t="s">
        <v>46</v>
      </c>
      <c r="G89" s="54" t="s">
        <v>500</v>
      </c>
      <c r="H89" s="34"/>
      <c r="I89" s="34"/>
      <c r="J89" s="34"/>
      <c r="K89" s="34"/>
    </row>
    <row r="90" spans="1:11" ht="14.1" customHeight="1" x14ac:dyDescent="0.25">
      <c r="A90" s="34"/>
      <c r="B90" s="34"/>
      <c r="C90" s="41" t="s">
        <v>52</v>
      </c>
      <c r="D90" s="54" t="s">
        <v>40</v>
      </c>
      <c r="E90" s="54" t="s">
        <v>529</v>
      </c>
      <c r="F90" s="54" t="s">
        <v>528</v>
      </c>
      <c r="G90" s="54" t="s">
        <v>151</v>
      </c>
      <c r="H90" s="34"/>
      <c r="I90" s="34"/>
      <c r="J90" s="34"/>
      <c r="K90" s="34"/>
    </row>
    <row r="91" spans="1:11" ht="14.1" customHeight="1" x14ac:dyDescent="0.25">
      <c r="A91" s="34"/>
      <c r="B91" s="34"/>
      <c r="C91" s="41" t="s">
        <v>55</v>
      </c>
      <c r="D91" s="54" t="s">
        <v>40</v>
      </c>
      <c r="E91" s="54" t="s">
        <v>40</v>
      </c>
      <c r="F91" s="54" t="s">
        <v>528</v>
      </c>
      <c r="G91" s="54" t="s">
        <v>527</v>
      </c>
      <c r="H91" s="34"/>
      <c r="I91" s="34"/>
      <c r="J91" s="34"/>
      <c r="K91" s="34"/>
    </row>
    <row r="92" spans="1:11" ht="14.1" customHeight="1" x14ac:dyDescent="0.25">
      <c r="A92" s="34"/>
      <c r="B92" s="34"/>
      <c r="C92" s="1329" t="s">
        <v>58</v>
      </c>
      <c r="D92" s="1330"/>
      <c r="E92" s="1330"/>
      <c r="F92" s="1330"/>
      <c r="G92" s="1330"/>
      <c r="H92" s="34"/>
      <c r="I92" s="34"/>
      <c r="J92" s="34"/>
      <c r="K92" s="34"/>
    </row>
    <row r="93" spans="1:11" ht="14.1" customHeight="1" x14ac:dyDescent="0.25">
      <c r="A93" s="34"/>
      <c r="B93" s="34"/>
      <c r="C93" s="53"/>
      <c r="D93" s="52">
        <v>2025</v>
      </c>
      <c r="E93" s="52">
        <v>2026</v>
      </c>
      <c r="F93" s="52">
        <v>2027</v>
      </c>
      <c r="G93" s="52">
        <v>2028</v>
      </c>
      <c r="H93" s="34"/>
      <c r="I93" s="34"/>
      <c r="J93" s="34"/>
      <c r="K93" s="34"/>
    </row>
    <row r="94" spans="1:11" ht="14.1" customHeight="1" x14ac:dyDescent="0.25">
      <c r="A94" s="34"/>
      <c r="B94" s="34"/>
      <c r="C94" s="51"/>
      <c r="D94" s="50" t="s">
        <v>17</v>
      </c>
      <c r="E94" s="50" t="s">
        <v>18</v>
      </c>
      <c r="F94" s="50" t="s">
        <v>18</v>
      </c>
      <c r="G94" s="50" t="s">
        <v>18</v>
      </c>
      <c r="H94" s="34"/>
      <c r="I94" s="34"/>
      <c r="J94" s="34"/>
      <c r="K94" s="34"/>
    </row>
    <row r="95" spans="1:11" ht="14.1" customHeight="1" x14ac:dyDescent="0.25">
      <c r="A95" s="34"/>
      <c r="B95" s="34"/>
      <c r="C95" s="49" t="s">
        <v>59</v>
      </c>
      <c r="D95" s="47">
        <v>0</v>
      </c>
      <c r="E95" s="47">
        <v>0</v>
      </c>
      <c r="F95" s="47">
        <v>0</v>
      </c>
      <c r="G95" s="47">
        <v>0</v>
      </c>
      <c r="H95" s="34"/>
      <c r="I95" s="34"/>
      <c r="J95" s="34"/>
      <c r="K95" s="34"/>
    </row>
    <row r="96" spans="1:11" ht="14.1" customHeight="1" x14ac:dyDescent="0.25">
      <c r="A96" s="34"/>
      <c r="B96" s="34"/>
      <c r="C96" s="49" t="s">
        <v>60</v>
      </c>
      <c r="D96" s="47">
        <v>0</v>
      </c>
      <c r="E96" s="47">
        <v>0</v>
      </c>
      <c r="F96" s="47">
        <v>0</v>
      </c>
      <c r="G96" s="47">
        <v>0</v>
      </c>
      <c r="H96" s="34"/>
      <c r="I96" s="34"/>
      <c r="J96" s="34"/>
      <c r="K96" s="34"/>
    </row>
    <row r="97" spans="1:11" ht="14.1" customHeight="1" x14ac:dyDescent="0.25">
      <c r="A97" s="34"/>
      <c r="B97" s="34"/>
      <c r="C97" s="49" t="s">
        <v>61</v>
      </c>
      <c r="D97" s="47">
        <v>0</v>
      </c>
      <c r="E97" s="47">
        <v>0</v>
      </c>
      <c r="F97" s="47">
        <v>0</v>
      </c>
      <c r="G97" s="47">
        <v>0</v>
      </c>
      <c r="H97" s="34"/>
      <c r="I97" s="34"/>
      <c r="J97" s="34"/>
      <c r="K97" s="34"/>
    </row>
    <row r="98" spans="1:11" ht="14.1" customHeight="1" x14ac:dyDescent="0.25">
      <c r="A98" s="34"/>
      <c r="B98" s="34"/>
      <c r="C98" s="49" t="s">
        <v>62</v>
      </c>
      <c r="D98" s="47">
        <v>0</v>
      </c>
      <c r="E98" s="47">
        <v>0</v>
      </c>
      <c r="F98" s="47">
        <v>0</v>
      </c>
      <c r="G98" s="47">
        <v>0</v>
      </c>
      <c r="H98" s="34"/>
      <c r="I98" s="34"/>
      <c r="J98" s="34"/>
      <c r="K98" s="34"/>
    </row>
    <row r="99" spans="1:11" ht="14.1" customHeight="1" x14ac:dyDescent="0.25">
      <c r="A99" s="34"/>
      <c r="B99" s="34"/>
      <c r="C99" s="49" t="s">
        <v>60</v>
      </c>
      <c r="D99" s="47">
        <v>0</v>
      </c>
      <c r="E99" s="47">
        <v>0</v>
      </c>
      <c r="F99" s="47">
        <v>0</v>
      </c>
      <c r="G99" s="47">
        <v>0</v>
      </c>
      <c r="H99" s="34"/>
      <c r="I99" s="34"/>
      <c r="J99" s="34"/>
      <c r="K99" s="34"/>
    </row>
    <row r="100" spans="1:11" ht="14.1" customHeight="1" x14ac:dyDescent="0.25">
      <c r="A100" s="34"/>
      <c r="B100" s="34"/>
      <c r="C100" s="49" t="s">
        <v>61</v>
      </c>
      <c r="D100" s="47">
        <v>0</v>
      </c>
      <c r="E100" s="47">
        <v>0</v>
      </c>
      <c r="F100" s="47">
        <v>0</v>
      </c>
      <c r="G100" s="47">
        <v>0</v>
      </c>
      <c r="H100" s="34"/>
      <c r="I100" s="34"/>
      <c r="J100" s="34"/>
      <c r="K100" s="34"/>
    </row>
    <row r="101" spans="1:11" ht="14.1" customHeight="1" x14ac:dyDescent="0.25">
      <c r="A101" s="34"/>
      <c r="B101" s="34"/>
      <c r="C101" s="49" t="s">
        <v>63</v>
      </c>
      <c r="D101" s="47">
        <v>0</v>
      </c>
      <c r="E101" s="47">
        <v>0</v>
      </c>
      <c r="F101" s="47">
        <v>0</v>
      </c>
      <c r="G101" s="47">
        <v>0</v>
      </c>
      <c r="H101" s="34"/>
      <c r="I101" s="34"/>
      <c r="J101" s="34"/>
      <c r="K101" s="34"/>
    </row>
    <row r="102" spans="1:11" ht="14.1" customHeight="1" x14ac:dyDescent="0.25">
      <c r="A102" s="34"/>
      <c r="B102" s="34"/>
      <c r="C102" s="49" t="s">
        <v>60</v>
      </c>
      <c r="D102" s="47">
        <v>0</v>
      </c>
      <c r="E102" s="47">
        <v>0</v>
      </c>
      <c r="F102" s="47">
        <v>0</v>
      </c>
      <c r="G102" s="47">
        <v>0</v>
      </c>
      <c r="H102" s="34"/>
      <c r="I102" s="34"/>
      <c r="J102" s="34"/>
      <c r="K102" s="34"/>
    </row>
    <row r="103" spans="1:11" ht="14.1" customHeight="1" x14ac:dyDescent="0.25">
      <c r="A103" s="34"/>
      <c r="B103" s="34"/>
      <c r="C103" s="49" t="s">
        <v>61</v>
      </c>
      <c r="D103" s="47">
        <v>0</v>
      </c>
      <c r="E103" s="47">
        <v>0</v>
      </c>
      <c r="F103" s="47">
        <v>0</v>
      </c>
      <c r="G103" s="47">
        <v>0</v>
      </c>
      <c r="H103" s="34"/>
      <c r="I103" s="34"/>
      <c r="J103" s="34"/>
      <c r="K103" s="34"/>
    </row>
    <row r="104" spans="1:11" ht="14.1" customHeight="1" x14ac:dyDescent="0.25">
      <c r="A104" s="34"/>
      <c r="B104" s="34"/>
      <c r="C104" s="49" t="s">
        <v>64</v>
      </c>
      <c r="D104" s="47">
        <v>0</v>
      </c>
      <c r="E104" s="47">
        <v>0</v>
      </c>
      <c r="F104" s="47">
        <v>0</v>
      </c>
      <c r="G104" s="47">
        <v>0</v>
      </c>
      <c r="H104" s="34"/>
      <c r="I104" s="34"/>
      <c r="J104" s="34"/>
      <c r="K104" s="34"/>
    </row>
    <row r="105" spans="1:11" ht="14.1" customHeight="1" x14ac:dyDescent="0.25">
      <c r="A105" s="34"/>
      <c r="B105" s="34"/>
      <c r="C105" s="49" t="s">
        <v>60</v>
      </c>
      <c r="D105" s="47">
        <v>0</v>
      </c>
      <c r="E105" s="47">
        <v>0</v>
      </c>
      <c r="F105" s="47">
        <v>0</v>
      </c>
      <c r="G105" s="47">
        <v>0</v>
      </c>
      <c r="H105" s="34"/>
      <c r="I105" s="34"/>
      <c r="J105" s="34"/>
      <c r="K105" s="34"/>
    </row>
    <row r="106" spans="1:11" ht="14.1" customHeight="1" x14ac:dyDescent="0.25">
      <c r="A106" s="34"/>
      <c r="B106" s="34"/>
      <c r="C106" s="49" t="s">
        <v>61</v>
      </c>
      <c r="D106" s="47">
        <v>0</v>
      </c>
      <c r="E106" s="47">
        <v>0</v>
      </c>
      <c r="F106" s="47">
        <v>0</v>
      </c>
      <c r="G106" s="47">
        <v>0</v>
      </c>
      <c r="H106" s="34"/>
      <c r="I106" s="34"/>
      <c r="J106" s="34"/>
      <c r="K106" s="34"/>
    </row>
    <row r="107" spans="1:11" ht="14.1" customHeight="1" x14ac:dyDescent="0.25">
      <c r="A107" s="34"/>
      <c r="B107" s="34"/>
      <c r="C107" s="49" t="s">
        <v>65</v>
      </c>
      <c r="D107" s="47">
        <v>0</v>
      </c>
      <c r="E107" s="47">
        <v>0</v>
      </c>
      <c r="F107" s="47">
        <v>0</v>
      </c>
      <c r="G107" s="47">
        <v>0</v>
      </c>
      <c r="H107" s="34"/>
      <c r="I107" s="34"/>
      <c r="J107" s="34"/>
      <c r="K107" s="34"/>
    </row>
    <row r="108" spans="1:11" ht="14.1" customHeight="1" x14ac:dyDescent="0.25">
      <c r="A108" s="34"/>
      <c r="B108" s="34"/>
      <c r="C108" s="49" t="s">
        <v>60</v>
      </c>
      <c r="D108" s="47">
        <v>0</v>
      </c>
      <c r="E108" s="47">
        <v>0</v>
      </c>
      <c r="F108" s="47">
        <v>0</v>
      </c>
      <c r="G108" s="47">
        <v>0</v>
      </c>
      <c r="H108" s="34"/>
      <c r="I108" s="34"/>
      <c r="J108" s="34"/>
      <c r="K108" s="34"/>
    </row>
    <row r="109" spans="1:11" ht="14.1" customHeight="1" x14ac:dyDescent="0.25">
      <c r="A109" s="34"/>
      <c r="B109" s="34"/>
      <c r="C109" s="49" t="s">
        <v>61</v>
      </c>
      <c r="D109" s="47">
        <v>0</v>
      </c>
      <c r="E109" s="47">
        <v>0</v>
      </c>
      <c r="F109" s="47">
        <v>0</v>
      </c>
      <c r="G109" s="47">
        <v>0</v>
      </c>
      <c r="H109" s="34"/>
      <c r="I109" s="34"/>
      <c r="J109" s="34"/>
      <c r="K109" s="34"/>
    </row>
    <row r="110" spans="1:11" ht="14.1" customHeight="1" x14ac:dyDescent="0.25">
      <c r="A110" s="34"/>
      <c r="B110" s="34"/>
      <c r="C110" s="49" t="s">
        <v>66</v>
      </c>
      <c r="D110" s="47">
        <v>0</v>
      </c>
      <c r="E110" s="47">
        <v>0</v>
      </c>
      <c r="F110" s="47">
        <v>0</v>
      </c>
      <c r="G110" s="47">
        <v>0</v>
      </c>
      <c r="H110" s="34"/>
      <c r="I110" s="34"/>
      <c r="J110" s="34"/>
      <c r="K110" s="34"/>
    </row>
    <row r="111" spans="1:11" ht="14.1" customHeight="1" x14ac:dyDescent="0.25">
      <c r="A111" s="34"/>
      <c r="B111" s="34"/>
      <c r="C111" s="49" t="s">
        <v>60</v>
      </c>
      <c r="D111" s="47">
        <v>0</v>
      </c>
      <c r="E111" s="47">
        <v>0</v>
      </c>
      <c r="F111" s="47">
        <v>0</v>
      </c>
      <c r="G111" s="47">
        <v>0</v>
      </c>
      <c r="H111" s="34"/>
      <c r="I111" s="34"/>
      <c r="J111" s="34"/>
      <c r="K111" s="34"/>
    </row>
    <row r="112" spans="1:11" ht="14.1" customHeight="1" x14ac:dyDescent="0.25">
      <c r="A112" s="34"/>
      <c r="B112" s="34"/>
      <c r="C112" s="49" t="s">
        <v>61</v>
      </c>
      <c r="D112" s="47">
        <v>0</v>
      </c>
      <c r="E112" s="47">
        <v>0</v>
      </c>
      <c r="F112" s="47">
        <v>0</v>
      </c>
      <c r="G112" s="47">
        <v>0</v>
      </c>
      <c r="H112" s="34"/>
      <c r="I112" s="34"/>
      <c r="J112" s="34"/>
      <c r="K112" s="34"/>
    </row>
    <row r="113" spans="1:11" ht="14.1" customHeight="1" x14ac:dyDescent="0.25">
      <c r="A113" s="34"/>
      <c r="B113" s="34"/>
      <c r="C113" s="49" t="s">
        <v>67</v>
      </c>
      <c r="D113" s="47">
        <v>0</v>
      </c>
      <c r="E113" s="47">
        <v>0</v>
      </c>
      <c r="F113" s="47">
        <v>0</v>
      </c>
      <c r="G113" s="47">
        <v>0</v>
      </c>
      <c r="H113" s="34"/>
      <c r="I113" s="34"/>
      <c r="J113" s="34"/>
      <c r="K113" s="34"/>
    </row>
    <row r="114" spans="1:11" ht="14.1" customHeight="1" x14ac:dyDescent="0.25">
      <c r="A114" s="34"/>
      <c r="B114" s="34"/>
      <c r="C114" s="49" t="s">
        <v>60</v>
      </c>
      <c r="D114" s="47">
        <v>0</v>
      </c>
      <c r="E114" s="47">
        <v>0</v>
      </c>
      <c r="F114" s="47">
        <v>0</v>
      </c>
      <c r="G114" s="47">
        <v>0</v>
      </c>
      <c r="H114" s="34"/>
      <c r="I114" s="34"/>
      <c r="J114" s="34"/>
      <c r="K114" s="34"/>
    </row>
    <row r="115" spans="1:11" ht="14.1" customHeight="1" x14ac:dyDescent="0.25">
      <c r="A115" s="34"/>
      <c r="B115" s="34"/>
      <c r="C115" s="49" t="s">
        <v>61</v>
      </c>
      <c r="D115" s="47">
        <v>0</v>
      </c>
      <c r="E115" s="47">
        <v>0</v>
      </c>
      <c r="F115" s="47">
        <v>0</v>
      </c>
      <c r="G115" s="47">
        <v>0</v>
      </c>
      <c r="H115" s="34"/>
      <c r="I115" s="34"/>
      <c r="J115" s="34"/>
      <c r="K115" s="34"/>
    </row>
    <row r="116" spans="1:11" ht="14.1" customHeight="1" x14ac:dyDescent="0.25">
      <c r="A116" s="34"/>
      <c r="B116" s="34"/>
      <c r="C116" s="49" t="s">
        <v>68</v>
      </c>
      <c r="D116" s="47">
        <v>0</v>
      </c>
      <c r="E116" s="47">
        <v>0</v>
      </c>
      <c r="F116" s="47">
        <v>0</v>
      </c>
      <c r="G116" s="47">
        <v>0</v>
      </c>
      <c r="H116" s="34"/>
      <c r="I116" s="34"/>
      <c r="J116" s="34"/>
      <c r="K116" s="34"/>
    </row>
    <row r="117" spans="1:11" ht="14.1" customHeight="1" x14ac:dyDescent="0.25">
      <c r="A117" s="34"/>
      <c r="B117" s="34"/>
      <c r="C117" s="49" t="s">
        <v>60</v>
      </c>
      <c r="D117" s="47">
        <v>0</v>
      </c>
      <c r="E117" s="47">
        <v>0</v>
      </c>
      <c r="F117" s="47">
        <v>0</v>
      </c>
      <c r="G117" s="47">
        <v>0</v>
      </c>
      <c r="H117" s="34"/>
      <c r="I117" s="34"/>
      <c r="J117" s="34"/>
      <c r="K117" s="34"/>
    </row>
    <row r="118" spans="1:11" ht="14.1" customHeight="1" x14ac:dyDescent="0.25">
      <c r="A118" s="34"/>
      <c r="B118" s="34"/>
      <c r="C118" s="49" t="s">
        <v>69</v>
      </c>
      <c r="D118" s="47">
        <v>0</v>
      </c>
      <c r="E118" s="47">
        <v>0</v>
      </c>
      <c r="F118" s="47">
        <v>0</v>
      </c>
      <c r="G118" s="47">
        <v>0</v>
      </c>
      <c r="H118" s="34"/>
      <c r="I118" s="34"/>
      <c r="J118" s="34"/>
      <c r="K118" s="34"/>
    </row>
    <row r="119" spans="1:11" ht="14.1" customHeight="1" x14ac:dyDescent="0.25">
      <c r="A119" s="34"/>
      <c r="B119" s="34"/>
      <c r="C119" s="49" t="s">
        <v>70</v>
      </c>
      <c r="D119" s="47">
        <v>0</v>
      </c>
      <c r="E119" s="47">
        <v>0</v>
      </c>
      <c r="F119" s="47">
        <v>0</v>
      </c>
      <c r="G119" s="47">
        <v>0</v>
      </c>
      <c r="H119" s="34"/>
      <c r="I119" s="34"/>
      <c r="J119" s="34"/>
      <c r="K119" s="34"/>
    </row>
    <row r="120" spans="1:11" ht="14.1" customHeight="1" x14ac:dyDescent="0.25">
      <c r="A120" s="34"/>
      <c r="B120" s="34"/>
      <c r="C120" s="49" t="s">
        <v>71</v>
      </c>
      <c r="D120" s="47">
        <v>0</v>
      </c>
      <c r="E120" s="47">
        <v>0</v>
      </c>
      <c r="F120" s="47">
        <v>0</v>
      </c>
      <c r="G120" s="47">
        <v>0</v>
      </c>
      <c r="H120" s="34"/>
      <c r="I120" s="34"/>
      <c r="J120" s="34"/>
      <c r="K120" s="34"/>
    </row>
    <row r="121" spans="1:11" ht="14.1" customHeight="1" x14ac:dyDescent="0.25">
      <c r="A121" s="34"/>
      <c r="B121" s="34"/>
      <c r="C121" s="49" t="s">
        <v>72</v>
      </c>
      <c r="D121" s="47">
        <v>0</v>
      </c>
      <c r="E121" s="47">
        <v>0</v>
      </c>
      <c r="F121" s="47">
        <v>0</v>
      </c>
      <c r="G121" s="47">
        <v>0</v>
      </c>
      <c r="H121" s="34"/>
      <c r="I121" s="34"/>
      <c r="J121" s="34"/>
      <c r="K121" s="34"/>
    </row>
    <row r="122" spans="1:11" ht="14.1" customHeight="1" x14ac:dyDescent="0.25">
      <c r="A122" s="34"/>
      <c r="B122" s="34"/>
      <c r="C122" s="49" t="s">
        <v>73</v>
      </c>
      <c r="D122" s="47">
        <v>0</v>
      </c>
      <c r="E122" s="47">
        <v>21745012</v>
      </c>
      <c r="F122" s="47">
        <v>40000000</v>
      </c>
      <c r="G122" s="47">
        <v>80000000</v>
      </c>
      <c r="H122" s="34"/>
      <c r="I122" s="34"/>
      <c r="J122" s="34"/>
      <c r="K122" s="34"/>
    </row>
    <row r="123" spans="1:11" ht="14.1" customHeight="1" x14ac:dyDescent="0.25">
      <c r="A123" s="34"/>
      <c r="B123" s="34"/>
      <c r="C123" s="49" t="s">
        <v>60</v>
      </c>
      <c r="D123" s="47">
        <v>0</v>
      </c>
      <c r="E123" s="47">
        <v>21745012</v>
      </c>
      <c r="F123" s="47">
        <v>40000000</v>
      </c>
      <c r="G123" s="47">
        <v>80000000</v>
      </c>
      <c r="H123" s="34"/>
      <c r="I123" s="34"/>
      <c r="J123" s="34"/>
      <c r="K123" s="34"/>
    </row>
    <row r="124" spans="1:11" ht="14.1" customHeight="1" x14ac:dyDescent="0.25">
      <c r="A124" s="34"/>
      <c r="B124" s="34"/>
      <c r="C124" s="49" t="s">
        <v>69</v>
      </c>
      <c r="D124" s="47">
        <v>0</v>
      </c>
      <c r="E124" s="47">
        <v>0</v>
      </c>
      <c r="F124" s="47">
        <v>0</v>
      </c>
      <c r="G124" s="47">
        <v>0</v>
      </c>
      <c r="H124" s="34"/>
      <c r="I124" s="34"/>
      <c r="J124" s="34"/>
      <c r="K124" s="34"/>
    </row>
    <row r="125" spans="1:11" ht="14.1" customHeight="1" x14ac:dyDescent="0.25">
      <c r="A125" s="34"/>
      <c r="B125" s="34"/>
      <c r="C125" s="49" t="s">
        <v>70</v>
      </c>
      <c r="D125" s="47">
        <v>0</v>
      </c>
      <c r="E125" s="47">
        <v>0</v>
      </c>
      <c r="F125" s="47">
        <v>0</v>
      </c>
      <c r="G125" s="47">
        <v>0</v>
      </c>
      <c r="H125" s="34"/>
      <c r="I125" s="34"/>
      <c r="J125" s="34"/>
      <c r="K125" s="34"/>
    </row>
    <row r="126" spans="1:11" ht="14.1" customHeight="1" x14ac:dyDescent="0.25">
      <c r="A126" s="34"/>
      <c r="B126" s="34"/>
      <c r="C126" s="49" t="s">
        <v>71</v>
      </c>
      <c r="D126" s="47">
        <v>0</v>
      </c>
      <c r="E126" s="47">
        <v>0</v>
      </c>
      <c r="F126" s="47">
        <v>0</v>
      </c>
      <c r="G126" s="47">
        <v>0</v>
      </c>
      <c r="H126" s="34"/>
      <c r="I126" s="34"/>
      <c r="J126" s="34"/>
      <c r="K126" s="34"/>
    </row>
    <row r="127" spans="1:11" ht="14.1" customHeight="1" x14ac:dyDescent="0.25">
      <c r="A127" s="34"/>
      <c r="B127" s="34"/>
      <c r="C127" s="49" t="s">
        <v>72</v>
      </c>
      <c r="D127" s="47">
        <v>0</v>
      </c>
      <c r="E127" s="47">
        <v>0</v>
      </c>
      <c r="F127" s="47">
        <v>0</v>
      </c>
      <c r="G127" s="47">
        <v>0</v>
      </c>
      <c r="H127" s="34"/>
      <c r="I127" s="34"/>
      <c r="J127" s="34"/>
      <c r="K127" s="34"/>
    </row>
    <row r="128" spans="1:11" ht="14.1" customHeight="1" x14ac:dyDescent="0.25">
      <c r="A128" s="34"/>
      <c r="B128" s="34"/>
      <c r="C128" s="49" t="s">
        <v>74</v>
      </c>
      <c r="D128" s="47">
        <v>0</v>
      </c>
      <c r="E128" s="47">
        <v>0</v>
      </c>
      <c r="F128" s="47">
        <v>0</v>
      </c>
      <c r="G128" s="47">
        <v>0</v>
      </c>
      <c r="H128" s="34"/>
      <c r="I128" s="34"/>
      <c r="J128" s="34"/>
      <c r="K128" s="34"/>
    </row>
    <row r="129" spans="1:11" ht="14.1" customHeight="1" x14ac:dyDescent="0.25">
      <c r="A129" s="34"/>
      <c r="B129" s="34"/>
      <c r="C129" s="49" t="s">
        <v>60</v>
      </c>
      <c r="D129" s="47">
        <v>0</v>
      </c>
      <c r="E129" s="47">
        <v>0</v>
      </c>
      <c r="F129" s="47">
        <v>0</v>
      </c>
      <c r="G129" s="47">
        <v>0</v>
      </c>
      <c r="H129" s="34"/>
      <c r="I129" s="34"/>
      <c r="J129" s="34"/>
      <c r="K129" s="34"/>
    </row>
    <row r="130" spans="1:11" ht="14.1" customHeight="1" x14ac:dyDescent="0.25">
      <c r="A130" s="34"/>
      <c r="B130" s="34"/>
      <c r="C130" s="49" t="s">
        <v>69</v>
      </c>
      <c r="D130" s="47">
        <v>0</v>
      </c>
      <c r="E130" s="47">
        <v>0</v>
      </c>
      <c r="F130" s="47">
        <v>0</v>
      </c>
      <c r="G130" s="47">
        <v>0</v>
      </c>
      <c r="H130" s="34"/>
      <c r="I130" s="34"/>
      <c r="J130" s="34"/>
      <c r="K130" s="34"/>
    </row>
    <row r="131" spans="1:11" ht="14.1" customHeight="1" x14ac:dyDescent="0.25">
      <c r="A131" s="34"/>
      <c r="B131" s="34"/>
      <c r="C131" s="49" t="s">
        <v>70</v>
      </c>
      <c r="D131" s="47">
        <v>0</v>
      </c>
      <c r="E131" s="47">
        <v>0</v>
      </c>
      <c r="F131" s="47">
        <v>0</v>
      </c>
      <c r="G131" s="47">
        <v>0</v>
      </c>
      <c r="H131" s="34"/>
      <c r="I131" s="34"/>
      <c r="J131" s="34"/>
      <c r="K131" s="34"/>
    </row>
    <row r="132" spans="1:11" ht="14.1" customHeight="1" x14ac:dyDescent="0.25">
      <c r="A132" s="34"/>
      <c r="B132" s="34"/>
      <c r="C132" s="49" t="s">
        <v>71</v>
      </c>
      <c r="D132" s="47">
        <v>0</v>
      </c>
      <c r="E132" s="47">
        <v>0</v>
      </c>
      <c r="F132" s="47">
        <v>0</v>
      </c>
      <c r="G132" s="47">
        <v>0</v>
      </c>
      <c r="H132" s="34"/>
      <c r="I132" s="34"/>
      <c r="J132" s="34"/>
      <c r="K132" s="34"/>
    </row>
    <row r="133" spans="1:11" ht="14.1" customHeight="1" x14ac:dyDescent="0.25">
      <c r="A133" s="34"/>
      <c r="B133" s="34"/>
      <c r="C133" s="49" t="s">
        <v>72</v>
      </c>
      <c r="D133" s="47">
        <v>0</v>
      </c>
      <c r="E133" s="47">
        <v>0</v>
      </c>
      <c r="F133" s="47">
        <v>0</v>
      </c>
      <c r="G133" s="47">
        <v>0</v>
      </c>
      <c r="H133" s="34"/>
      <c r="I133" s="34"/>
      <c r="J133" s="34"/>
      <c r="K133" s="34"/>
    </row>
    <row r="134" spans="1:11" ht="14.1" customHeight="1" x14ac:dyDescent="0.25">
      <c r="A134" s="34"/>
      <c r="B134" s="34"/>
      <c r="C134" s="49" t="s">
        <v>75</v>
      </c>
      <c r="D134" s="47">
        <v>0</v>
      </c>
      <c r="E134" s="47">
        <v>0</v>
      </c>
      <c r="F134" s="47">
        <v>0</v>
      </c>
      <c r="G134" s="47">
        <v>0</v>
      </c>
      <c r="H134" s="34"/>
      <c r="I134" s="34"/>
      <c r="J134" s="34"/>
      <c r="K134" s="34"/>
    </row>
    <row r="135" spans="1:11" ht="14.1" customHeight="1" x14ac:dyDescent="0.25">
      <c r="A135" s="34"/>
      <c r="B135" s="34"/>
      <c r="C135" s="49" t="s">
        <v>76</v>
      </c>
      <c r="D135" s="47">
        <v>0</v>
      </c>
      <c r="E135" s="47">
        <v>0</v>
      </c>
      <c r="F135" s="47">
        <v>0</v>
      </c>
      <c r="G135" s="47">
        <v>0</v>
      </c>
      <c r="H135" s="34"/>
      <c r="I135" s="34"/>
      <c r="J135" s="34"/>
      <c r="K135" s="34"/>
    </row>
    <row r="136" spans="1:11" ht="14.1" customHeight="1" x14ac:dyDescent="0.25">
      <c r="A136" s="34"/>
      <c r="B136" s="34"/>
      <c r="C136" s="48" t="s">
        <v>77</v>
      </c>
      <c r="D136" s="47">
        <v>0</v>
      </c>
      <c r="E136" s="47">
        <v>21745012</v>
      </c>
      <c r="F136" s="47">
        <v>40000000</v>
      </c>
      <c r="G136" s="47">
        <v>80000000</v>
      </c>
      <c r="H136" s="34"/>
      <c r="I136" s="34"/>
      <c r="J136" s="34"/>
      <c r="K136" s="34"/>
    </row>
    <row r="137" spans="1:11" ht="14.1" customHeight="1" x14ac:dyDescent="0.25">
      <c r="A137" s="34"/>
      <c r="B137" s="34"/>
      <c r="C137" s="55" t="s">
        <v>33</v>
      </c>
      <c r="D137" s="1325" t="s">
        <v>526</v>
      </c>
      <c r="E137" s="1326"/>
      <c r="F137" s="1326"/>
      <c r="G137" s="1326"/>
      <c r="H137" s="34"/>
      <c r="I137" s="34"/>
      <c r="J137" s="34"/>
      <c r="K137" s="34"/>
    </row>
    <row r="138" spans="1:11" ht="14.1" customHeight="1" x14ac:dyDescent="0.25">
      <c r="A138" s="34"/>
      <c r="B138" s="34"/>
      <c r="C138" s="32" t="s">
        <v>35</v>
      </c>
      <c r="D138" s="1327" t="s">
        <v>525</v>
      </c>
      <c r="E138" s="1328"/>
      <c r="F138" s="1328"/>
      <c r="G138" s="1328"/>
      <c r="H138" s="34"/>
      <c r="I138" s="34"/>
      <c r="J138" s="34"/>
      <c r="K138" s="34"/>
    </row>
    <row r="139" spans="1:11" ht="14.1" customHeight="1" x14ac:dyDescent="0.25">
      <c r="A139" s="34"/>
      <c r="B139" s="34"/>
      <c r="C139" s="32" t="s">
        <v>37</v>
      </c>
      <c r="D139" s="1327" t="s">
        <v>505</v>
      </c>
      <c r="E139" s="1328"/>
      <c r="F139" s="1328"/>
      <c r="G139" s="1328"/>
      <c r="H139" s="34"/>
      <c r="I139" s="34"/>
      <c r="J139" s="34"/>
      <c r="K139" s="34"/>
    </row>
    <row r="140" spans="1:11" ht="15" customHeight="1" x14ac:dyDescent="0.25">
      <c r="A140" s="34"/>
      <c r="B140" s="34"/>
      <c r="C140" s="53"/>
      <c r="D140" s="52">
        <v>2025</v>
      </c>
      <c r="E140" s="52">
        <v>2026</v>
      </c>
      <c r="F140" s="52">
        <v>2027</v>
      </c>
      <c r="G140" s="52">
        <v>2028</v>
      </c>
      <c r="H140" s="34"/>
      <c r="I140" s="34"/>
      <c r="J140" s="34"/>
      <c r="K140" s="34"/>
    </row>
    <row r="141" spans="1:11" ht="15" customHeight="1" x14ac:dyDescent="0.25">
      <c r="A141" s="34"/>
      <c r="B141" s="34"/>
      <c r="C141" s="51"/>
      <c r="D141" s="50" t="s">
        <v>17</v>
      </c>
      <c r="E141" s="50" t="s">
        <v>18</v>
      </c>
      <c r="F141" s="50" t="s">
        <v>18</v>
      </c>
      <c r="G141" s="50" t="s">
        <v>18</v>
      </c>
      <c r="H141" s="34"/>
      <c r="I141" s="34"/>
      <c r="J141" s="34"/>
      <c r="K141" s="34"/>
    </row>
    <row r="142" spans="1:11" ht="14.1" customHeight="1" x14ac:dyDescent="0.25">
      <c r="A142" s="34"/>
      <c r="B142" s="34"/>
      <c r="C142" s="41" t="s">
        <v>39</v>
      </c>
      <c r="D142" s="54" t="s">
        <v>40</v>
      </c>
      <c r="E142" s="54" t="s">
        <v>46</v>
      </c>
      <c r="F142" s="54" t="s">
        <v>524</v>
      </c>
      <c r="G142" s="54" t="s">
        <v>346</v>
      </c>
      <c r="H142" s="34"/>
      <c r="I142" s="34"/>
      <c r="J142" s="34"/>
      <c r="K142" s="34"/>
    </row>
    <row r="143" spans="1:11" ht="14.1" customHeight="1" x14ac:dyDescent="0.25">
      <c r="A143" s="34"/>
      <c r="B143" s="34"/>
      <c r="C143" s="41" t="s">
        <v>41</v>
      </c>
      <c r="D143" s="54" t="s">
        <v>523</v>
      </c>
      <c r="E143" s="54" t="s">
        <v>46</v>
      </c>
      <c r="F143" s="54" t="s">
        <v>345</v>
      </c>
      <c r="G143" s="54" t="s">
        <v>345</v>
      </c>
      <c r="H143" s="34"/>
      <c r="I143" s="34"/>
      <c r="J143" s="34"/>
      <c r="K143" s="34"/>
    </row>
    <row r="144" spans="1:11" ht="14.1" customHeight="1" x14ac:dyDescent="0.25">
      <c r="A144" s="34"/>
      <c r="B144" s="34"/>
      <c r="C144" s="41" t="s">
        <v>45</v>
      </c>
      <c r="D144" s="54" t="s">
        <v>46</v>
      </c>
      <c r="E144" s="54" t="s">
        <v>46</v>
      </c>
      <c r="F144" s="54" t="s">
        <v>522</v>
      </c>
      <c r="G144" s="54" t="s">
        <v>344</v>
      </c>
      <c r="H144" s="34"/>
      <c r="I144" s="34"/>
      <c r="J144" s="34"/>
      <c r="K144" s="34"/>
    </row>
    <row r="145" spans="1:11" ht="14.1" customHeight="1" x14ac:dyDescent="0.25">
      <c r="A145" s="34"/>
      <c r="B145" s="34"/>
      <c r="C145" s="41" t="s">
        <v>50</v>
      </c>
      <c r="D145" s="54" t="s">
        <v>40</v>
      </c>
      <c r="E145" s="54" t="s">
        <v>40</v>
      </c>
      <c r="F145" s="54" t="s">
        <v>40</v>
      </c>
      <c r="G145" s="54" t="s">
        <v>521</v>
      </c>
      <c r="H145" s="34"/>
      <c r="I145" s="34"/>
      <c r="J145" s="34"/>
      <c r="K145" s="34"/>
    </row>
    <row r="146" spans="1:11" ht="14.1" customHeight="1" x14ac:dyDescent="0.25">
      <c r="A146" s="34"/>
      <c r="B146" s="34"/>
      <c r="C146" s="41" t="s">
        <v>52</v>
      </c>
      <c r="D146" s="54" t="s">
        <v>40</v>
      </c>
      <c r="E146" s="54" t="s">
        <v>137</v>
      </c>
      <c r="F146" s="54" t="s">
        <v>40</v>
      </c>
      <c r="G146" s="54" t="s">
        <v>46</v>
      </c>
      <c r="H146" s="34"/>
      <c r="I146" s="34"/>
      <c r="J146" s="34"/>
      <c r="K146" s="34"/>
    </row>
    <row r="147" spans="1:11" ht="14.1" customHeight="1" x14ac:dyDescent="0.25">
      <c r="A147" s="34"/>
      <c r="B147" s="34"/>
      <c r="C147" s="41" t="s">
        <v>55</v>
      </c>
      <c r="D147" s="54" t="s">
        <v>40</v>
      </c>
      <c r="E147" s="54" t="s">
        <v>40</v>
      </c>
      <c r="F147" s="54" t="s">
        <v>40</v>
      </c>
      <c r="G147" s="54" t="s">
        <v>520</v>
      </c>
      <c r="H147" s="34"/>
      <c r="I147" s="34"/>
      <c r="J147" s="34"/>
      <c r="K147" s="34"/>
    </row>
    <row r="148" spans="1:11" ht="14.1" customHeight="1" x14ac:dyDescent="0.25">
      <c r="A148" s="34"/>
      <c r="B148" s="34"/>
      <c r="C148" s="1329" t="s">
        <v>58</v>
      </c>
      <c r="D148" s="1330"/>
      <c r="E148" s="1330"/>
      <c r="F148" s="1330"/>
      <c r="G148" s="1330"/>
      <c r="H148" s="34"/>
      <c r="I148" s="34"/>
      <c r="J148" s="34"/>
      <c r="K148" s="34"/>
    </row>
    <row r="149" spans="1:11" ht="14.1" customHeight="1" x14ac:dyDescent="0.25">
      <c r="A149" s="34"/>
      <c r="B149" s="34"/>
      <c r="C149" s="53"/>
      <c r="D149" s="52">
        <v>2025</v>
      </c>
      <c r="E149" s="52">
        <v>2026</v>
      </c>
      <c r="F149" s="52">
        <v>2027</v>
      </c>
      <c r="G149" s="52">
        <v>2028</v>
      </c>
      <c r="H149" s="34"/>
      <c r="I149" s="34"/>
      <c r="J149" s="34"/>
      <c r="K149" s="34"/>
    </row>
    <row r="150" spans="1:11" ht="14.1" customHeight="1" x14ac:dyDescent="0.25">
      <c r="A150" s="34"/>
      <c r="B150" s="34"/>
      <c r="C150" s="51"/>
      <c r="D150" s="50" t="s">
        <v>17</v>
      </c>
      <c r="E150" s="50" t="s">
        <v>18</v>
      </c>
      <c r="F150" s="50" t="s">
        <v>18</v>
      </c>
      <c r="G150" s="50" t="s">
        <v>18</v>
      </c>
      <c r="H150" s="34"/>
      <c r="I150" s="34"/>
      <c r="J150" s="34"/>
      <c r="K150" s="34"/>
    </row>
    <row r="151" spans="1:11" ht="14.1" customHeight="1" x14ac:dyDescent="0.25">
      <c r="A151" s="34"/>
      <c r="B151" s="34"/>
      <c r="C151" s="49" t="s">
        <v>59</v>
      </c>
      <c r="D151" s="47">
        <v>0</v>
      </c>
      <c r="E151" s="47">
        <v>0</v>
      </c>
      <c r="F151" s="47">
        <v>0</v>
      </c>
      <c r="G151" s="47">
        <v>0</v>
      </c>
      <c r="H151" s="34"/>
      <c r="I151" s="34"/>
      <c r="J151" s="34"/>
      <c r="K151" s="34"/>
    </row>
    <row r="152" spans="1:11" ht="14.1" customHeight="1" x14ac:dyDescent="0.25">
      <c r="A152" s="34"/>
      <c r="B152" s="34"/>
      <c r="C152" s="49" t="s">
        <v>60</v>
      </c>
      <c r="D152" s="47">
        <v>0</v>
      </c>
      <c r="E152" s="47">
        <v>0</v>
      </c>
      <c r="F152" s="47">
        <v>0</v>
      </c>
      <c r="G152" s="47">
        <v>0</v>
      </c>
      <c r="H152" s="34"/>
      <c r="I152" s="34"/>
      <c r="J152" s="34"/>
      <c r="K152" s="34"/>
    </row>
    <row r="153" spans="1:11" ht="14.1" customHeight="1" x14ac:dyDescent="0.25">
      <c r="A153" s="34"/>
      <c r="B153" s="34"/>
      <c r="C153" s="49" t="s">
        <v>61</v>
      </c>
      <c r="D153" s="47">
        <v>0</v>
      </c>
      <c r="E153" s="47">
        <v>0</v>
      </c>
      <c r="F153" s="47">
        <v>0</v>
      </c>
      <c r="G153" s="47">
        <v>0</v>
      </c>
      <c r="H153" s="34"/>
      <c r="I153" s="34"/>
      <c r="J153" s="34"/>
      <c r="K153" s="34"/>
    </row>
    <row r="154" spans="1:11" ht="14.1" customHeight="1" x14ac:dyDescent="0.25">
      <c r="A154" s="34"/>
      <c r="B154" s="34"/>
      <c r="C154" s="49" t="s">
        <v>62</v>
      </c>
      <c r="D154" s="47">
        <v>0</v>
      </c>
      <c r="E154" s="47">
        <v>0</v>
      </c>
      <c r="F154" s="47">
        <v>0</v>
      </c>
      <c r="G154" s="47">
        <v>0</v>
      </c>
      <c r="H154" s="34"/>
      <c r="I154" s="34"/>
      <c r="J154" s="34"/>
      <c r="K154" s="34"/>
    </row>
    <row r="155" spans="1:11" ht="14.1" customHeight="1" x14ac:dyDescent="0.25">
      <c r="A155" s="34"/>
      <c r="B155" s="34"/>
      <c r="C155" s="49" t="s">
        <v>60</v>
      </c>
      <c r="D155" s="47">
        <v>0</v>
      </c>
      <c r="E155" s="47">
        <v>0</v>
      </c>
      <c r="F155" s="47">
        <v>0</v>
      </c>
      <c r="G155" s="47">
        <v>0</v>
      </c>
      <c r="H155" s="34"/>
      <c r="I155" s="34"/>
      <c r="J155" s="34"/>
      <c r="K155" s="34"/>
    </row>
    <row r="156" spans="1:11" ht="14.1" customHeight="1" x14ac:dyDescent="0.25">
      <c r="A156" s="34"/>
      <c r="B156" s="34"/>
      <c r="C156" s="49" t="s">
        <v>61</v>
      </c>
      <c r="D156" s="47">
        <v>0</v>
      </c>
      <c r="E156" s="47">
        <v>0</v>
      </c>
      <c r="F156" s="47">
        <v>0</v>
      </c>
      <c r="G156" s="47">
        <v>0</v>
      </c>
      <c r="H156" s="34"/>
      <c r="I156" s="34"/>
      <c r="J156" s="34"/>
      <c r="K156" s="34"/>
    </row>
    <row r="157" spans="1:11" ht="14.1" customHeight="1" x14ac:dyDescent="0.25">
      <c r="A157" s="34"/>
      <c r="B157" s="34"/>
      <c r="C157" s="49" t="s">
        <v>63</v>
      </c>
      <c r="D157" s="47">
        <v>0</v>
      </c>
      <c r="E157" s="47">
        <v>0</v>
      </c>
      <c r="F157" s="47">
        <v>0</v>
      </c>
      <c r="G157" s="47">
        <v>0</v>
      </c>
      <c r="H157" s="34"/>
      <c r="I157" s="34"/>
      <c r="J157" s="34"/>
      <c r="K157" s="34"/>
    </row>
    <row r="158" spans="1:11" ht="14.1" customHeight="1" x14ac:dyDescent="0.25">
      <c r="A158" s="34"/>
      <c r="B158" s="34"/>
      <c r="C158" s="49" t="s">
        <v>60</v>
      </c>
      <c r="D158" s="47">
        <v>0</v>
      </c>
      <c r="E158" s="47">
        <v>0</v>
      </c>
      <c r="F158" s="47">
        <v>0</v>
      </c>
      <c r="G158" s="47">
        <v>0</v>
      </c>
      <c r="H158" s="34"/>
      <c r="I158" s="34"/>
      <c r="J158" s="34"/>
      <c r="K158" s="34"/>
    </row>
    <row r="159" spans="1:11" ht="14.1" customHeight="1" x14ac:dyDescent="0.25">
      <c r="A159" s="34"/>
      <c r="B159" s="34"/>
      <c r="C159" s="49" t="s">
        <v>61</v>
      </c>
      <c r="D159" s="47">
        <v>0</v>
      </c>
      <c r="E159" s="47">
        <v>0</v>
      </c>
      <c r="F159" s="47">
        <v>0</v>
      </c>
      <c r="G159" s="47">
        <v>0</v>
      </c>
      <c r="H159" s="34"/>
      <c r="I159" s="34"/>
      <c r="J159" s="34"/>
      <c r="K159" s="34"/>
    </row>
    <row r="160" spans="1:11" ht="14.1" customHeight="1" x14ac:dyDescent="0.25">
      <c r="A160" s="34"/>
      <c r="B160" s="34"/>
      <c r="C160" s="49" t="s">
        <v>64</v>
      </c>
      <c r="D160" s="47">
        <v>0</v>
      </c>
      <c r="E160" s="47">
        <v>0</v>
      </c>
      <c r="F160" s="47">
        <v>0</v>
      </c>
      <c r="G160" s="47">
        <v>0</v>
      </c>
      <c r="H160" s="34"/>
      <c r="I160" s="34"/>
      <c r="J160" s="34"/>
      <c r="K160" s="34"/>
    </row>
    <row r="161" spans="1:11" ht="14.1" customHeight="1" x14ac:dyDescent="0.25">
      <c r="A161" s="34"/>
      <c r="B161" s="34"/>
      <c r="C161" s="49" t="s">
        <v>60</v>
      </c>
      <c r="D161" s="47">
        <v>0</v>
      </c>
      <c r="E161" s="47">
        <v>0</v>
      </c>
      <c r="F161" s="47">
        <v>0</v>
      </c>
      <c r="G161" s="47">
        <v>0</v>
      </c>
      <c r="H161" s="34"/>
      <c r="I161" s="34"/>
      <c r="J161" s="34"/>
      <c r="K161" s="34"/>
    </row>
    <row r="162" spans="1:11" ht="14.1" customHeight="1" x14ac:dyDescent="0.25">
      <c r="A162" s="34"/>
      <c r="B162" s="34"/>
      <c r="C162" s="49" t="s">
        <v>61</v>
      </c>
      <c r="D162" s="47">
        <v>0</v>
      </c>
      <c r="E162" s="47">
        <v>0</v>
      </c>
      <c r="F162" s="47">
        <v>0</v>
      </c>
      <c r="G162" s="47">
        <v>0</v>
      </c>
      <c r="H162" s="34"/>
      <c r="I162" s="34"/>
      <c r="J162" s="34"/>
      <c r="K162" s="34"/>
    </row>
    <row r="163" spans="1:11" ht="14.1" customHeight="1" x14ac:dyDescent="0.25">
      <c r="A163" s="34"/>
      <c r="B163" s="34"/>
      <c r="C163" s="49" t="s">
        <v>65</v>
      </c>
      <c r="D163" s="47">
        <v>0</v>
      </c>
      <c r="E163" s="47">
        <v>0</v>
      </c>
      <c r="F163" s="47">
        <v>0</v>
      </c>
      <c r="G163" s="47">
        <v>0</v>
      </c>
      <c r="H163" s="34"/>
      <c r="I163" s="34"/>
      <c r="J163" s="34"/>
      <c r="K163" s="34"/>
    </row>
    <row r="164" spans="1:11" ht="14.1" customHeight="1" x14ac:dyDescent="0.25">
      <c r="A164" s="34"/>
      <c r="B164" s="34"/>
      <c r="C164" s="49" t="s">
        <v>60</v>
      </c>
      <c r="D164" s="47">
        <v>0</v>
      </c>
      <c r="E164" s="47">
        <v>0</v>
      </c>
      <c r="F164" s="47">
        <v>0</v>
      </c>
      <c r="G164" s="47">
        <v>0</v>
      </c>
      <c r="H164" s="34"/>
      <c r="I164" s="34"/>
      <c r="J164" s="34"/>
      <c r="K164" s="34"/>
    </row>
    <row r="165" spans="1:11" ht="14.1" customHeight="1" x14ac:dyDescent="0.25">
      <c r="A165" s="34"/>
      <c r="B165" s="34"/>
      <c r="C165" s="49" t="s">
        <v>61</v>
      </c>
      <c r="D165" s="47">
        <v>0</v>
      </c>
      <c r="E165" s="47">
        <v>0</v>
      </c>
      <c r="F165" s="47">
        <v>0</v>
      </c>
      <c r="G165" s="47">
        <v>0</v>
      </c>
      <c r="H165" s="34"/>
      <c r="I165" s="34"/>
      <c r="J165" s="34"/>
      <c r="K165" s="34"/>
    </row>
    <row r="166" spans="1:11" ht="14.1" customHeight="1" x14ac:dyDescent="0.25">
      <c r="A166" s="34"/>
      <c r="B166" s="34"/>
      <c r="C166" s="49" t="s">
        <v>66</v>
      </c>
      <c r="D166" s="47">
        <v>0</v>
      </c>
      <c r="E166" s="47">
        <v>0</v>
      </c>
      <c r="F166" s="47">
        <v>0</v>
      </c>
      <c r="G166" s="47">
        <v>0</v>
      </c>
      <c r="H166" s="34"/>
      <c r="I166" s="34"/>
      <c r="J166" s="34"/>
      <c r="K166" s="34"/>
    </row>
    <row r="167" spans="1:11" ht="14.1" customHeight="1" x14ac:dyDescent="0.25">
      <c r="A167" s="34"/>
      <c r="B167" s="34"/>
      <c r="C167" s="49" t="s">
        <v>60</v>
      </c>
      <c r="D167" s="47">
        <v>0</v>
      </c>
      <c r="E167" s="47">
        <v>0</v>
      </c>
      <c r="F167" s="47">
        <v>0</v>
      </c>
      <c r="G167" s="47">
        <v>0</v>
      </c>
      <c r="H167" s="34"/>
      <c r="I167" s="34"/>
      <c r="J167" s="34"/>
      <c r="K167" s="34"/>
    </row>
    <row r="168" spans="1:11" ht="14.1" customHeight="1" x14ac:dyDescent="0.25">
      <c r="A168" s="34"/>
      <c r="B168" s="34"/>
      <c r="C168" s="49" t="s">
        <v>61</v>
      </c>
      <c r="D168" s="47">
        <v>0</v>
      </c>
      <c r="E168" s="47">
        <v>0</v>
      </c>
      <c r="F168" s="47">
        <v>0</v>
      </c>
      <c r="G168" s="47">
        <v>0</v>
      </c>
      <c r="H168" s="34"/>
      <c r="I168" s="34"/>
      <c r="J168" s="34"/>
      <c r="K168" s="34"/>
    </row>
    <row r="169" spans="1:11" ht="14.1" customHeight="1" x14ac:dyDescent="0.25">
      <c r="A169" s="34"/>
      <c r="B169" s="34"/>
      <c r="C169" s="49" t="s">
        <v>67</v>
      </c>
      <c r="D169" s="47">
        <v>0</v>
      </c>
      <c r="E169" s="47">
        <v>0</v>
      </c>
      <c r="F169" s="47">
        <v>0</v>
      </c>
      <c r="G169" s="47">
        <v>0</v>
      </c>
      <c r="H169" s="34"/>
      <c r="I169" s="34"/>
      <c r="J169" s="34"/>
      <c r="K169" s="34"/>
    </row>
    <row r="170" spans="1:11" ht="14.1" customHeight="1" x14ac:dyDescent="0.25">
      <c r="A170" s="34"/>
      <c r="B170" s="34"/>
      <c r="C170" s="49" t="s">
        <v>60</v>
      </c>
      <c r="D170" s="47">
        <v>0</v>
      </c>
      <c r="E170" s="47">
        <v>0</v>
      </c>
      <c r="F170" s="47">
        <v>0</v>
      </c>
      <c r="G170" s="47">
        <v>0</v>
      </c>
      <c r="H170" s="34"/>
      <c r="I170" s="34"/>
      <c r="J170" s="34"/>
      <c r="K170" s="34"/>
    </row>
    <row r="171" spans="1:11" ht="14.1" customHeight="1" x14ac:dyDescent="0.25">
      <c r="A171" s="34"/>
      <c r="B171" s="34"/>
      <c r="C171" s="49" t="s">
        <v>61</v>
      </c>
      <c r="D171" s="47">
        <v>0</v>
      </c>
      <c r="E171" s="47">
        <v>0</v>
      </c>
      <c r="F171" s="47">
        <v>0</v>
      </c>
      <c r="G171" s="47">
        <v>0</v>
      </c>
      <c r="H171" s="34"/>
      <c r="I171" s="34"/>
      <c r="J171" s="34"/>
      <c r="K171" s="34"/>
    </row>
    <row r="172" spans="1:11" ht="14.1" customHeight="1" x14ac:dyDescent="0.25">
      <c r="A172" s="34"/>
      <c r="B172" s="34"/>
      <c r="C172" s="49" t="s">
        <v>68</v>
      </c>
      <c r="D172" s="47">
        <v>0</v>
      </c>
      <c r="E172" s="47">
        <v>0</v>
      </c>
      <c r="F172" s="47">
        <v>0</v>
      </c>
      <c r="G172" s="47">
        <v>0</v>
      </c>
      <c r="H172" s="34"/>
      <c r="I172" s="34"/>
      <c r="J172" s="34"/>
      <c r="K172" s="34"/>
    </row>
    <row r="173" spans="1:11" ht="14.1" customHeight="1" x14ac:dyDescent="0.25">
      <c r="A173" s="34"/>
      <c r="B173" s="34"/>
      <c r="C173" s="49" t="s">
        <v>60</v>
      </c>
      <c r="D173" s="47">
        <v>0</v>
      </c>
      <c r="E173" s="47">
        <v>0</v>
      </c>
      <c r="F173" s="47">
        <v>0</v>
      </c>
      <c r="G173" s="47">
        <v>0</v>
      </c>
      <c r="H173" s="34"/>
      <c r="I173" s="34"/>
      <c r="J173" s="34"/>
      <c r="K173" s="34"/>
    </row>
    <row r="174" spans="1:11" ht="14.1" customHeight="1" x14ac:dyDescent="0.25">
      <c r="A174" s="34"/>
      <c r="B174" s="34"/>
      <c r="C174" s="49" t="s">
        <v>69</v>
      </c>
      <c r="D174" s="47">
        <v>0</v>
      </c>
      <c r="E174" s="47">
        <v>0</v>
      </c>
      <c r="F174" s="47">
        <v>0</v>
      </c>
      <c r="G174" s="47">
        <v>0</v>
      </c>
      <c r="H174" s="34"/>
      <c r="I174" s="34"/>
      <c r="J174" s="34"/>
      <c r="K174" s="34"/>
    </row>
    <row r="175" spans="1:11" ht="14.1" customHeight="1" x14ac:dyDescent="0.25">
      <c r="A175" s="34"/>
      <c r="B175" s="34"/>
      <c r="C175" s="49" t="s">
        <v>70</v>
      </c>
      <c r="D175" s="47">
        <v>0</v>
      </c>
      <c r="E175" s="47">
        <v>0</v>
      </c>
      <c r="F175" s="47">
        <v>0</v>
      </c>
      <c r="G175" s="47">
        <v>0</v>
      </c>
      <c r="H175" s="34"/>
      <c r="I175" s="34"/>
      <c r="J175" s="34"/>
      <c r="K175" s="34"/>
    </row>
    <row r="176" spans="1:11" ht="14.1" customHeight="1" x14ac:dyDescent="0.25">
      <c r="A176" s="34"/>
      <c r="B176" s="34"/>
      <c r="C176" s="49" t="s">
        <v>71</v>
      </c>
      <c r="D176" s="47">
        <v>0</v>
      </c>
      <c r="E176" s="47">
        <v>0</v>
      </c>
      <c r="F176" s="47">
        <v>0</v>
      </c>
      <c r="G176" s="47">
        <v>0</v>
      </c>
      <c r="H176" s="34"/>
      <c r="I176" s="34"/>
      <c r="J176" s="34"/>
      <c r="K176" s="34"/>
    </row>
    <row r="177" spans="1:11" ht="14.1" customHeight="1" x14ac:dyDescent="0.25">
      <c r="A177" s="34"/>
      <c r="B177" s="34"/>
      <c r="C177" s="49" t="s">
        <v>72</v>
      </c>
      <c r="D177" s="47">
        <v>0</v>
      </c>
      <c r="E177" s="47">
        <v>0</v>
      </c>
      <c r="F177" s="47">
        <v>0</v>
      </c>
      <c r="G177" s="47">
        <v>0</v>
      </c>
      <c r="H177" s="34"/>
      <c r="I177" s="34"/>
      <c r="J177" s="34"/>
      <c r="K177" s="34"/>
    </row>
    <row r="178" spans="1:11" ht="14.1" customHeight="1" x14ac:dyDescent="0.25">
      <c r="A178" s="34"/>
      <c r="B178" s="34"/>
      <c r="C178" s="49" t="s">
        <v>73</v>
      </c>
      <c r="D178" s="47">
        <v>0</v>
      </c>
      <c r="E178" s="47">
        <v>0</v>
      </c>
      <c r="F178" s="47">
        <v>30000000</v>
      </c>
      <c r="G178" s="47">
        <v>30000000</v>
      </c>
      <c r="H178" s="34"/>
      <c r="I178" s="34"/>
      <c r="J178" s="34"/>
      <c r="K178" s="34"/>
    </row>
    <row r="179" spans="1:11" ht="14.1" customHeight="1" x14ac:dyDescent="0.25">
      <c r="A179" s="34"/>
      <c r="B179" s="34"/>
      <c r="C179" s="49" t="s">
        <v>60</v>
      </c>
      <c r="D179" s="47">
        <v>0</v>
      </c>
      <c r="E179" s="47">
        <v>0</v>
      </c>
      <c r="F179" s="47">
        <v>30000000</v>
      </c>
      <c r="G179" s="47">
        <v>30000000</v>
      </c>
      <c r="H179" s="34"/>
      <c r="I179" s="34"/>
      <c r="J179" s="34"/>
      <c r="K179" s="34"/>
    </row>
    <row r="180" spans="1:11" ht="14.1" customHeight="1" x14ac:dyDescent="0.25">
      <c r="A180" s="34"/>
      <c r="B180" s="34"/>
      <c r="C180" s="49" t="s">
        <v>69</v>
      </c>
      <c r="D180" s="47">
        <v>0</v>
      </c>
      <c r="E180" s="47">
        <v>0</v>
      </c>
      <c r="F180" s="47">
        <v>0</v>
      </c>
      <c r="G180" s="47">
        <v>0</v>
      </c>
      <c r="H180" s="34"/>
      <c r="I180" s="34"/>
      <c r="J180" s="34"/>
      <c r="K180" s="34"/>
    </row>
    <row r="181" spans="1:11" ht="14.1" customHeight="1" x14ac:dyDescent="0.25">
      <c r="A181" s="34"/>
      <c r="B181" s="34"/>
      <c r="C181" s="49" t="s">
        <v>70</v>
      </c>
      <c r="D181" s="47">
        <v>0</v>
      </c>
      <c r="E181" s="47">
        <v>0</v>
      </c>
      <c r="F181" s="47">
        <v>0</v>
      </c>
      <c r="G181" s="47">
        <v>0</v>
      </c>
      <c r="H181" s="34"/>
      <c r="I181" s="34"/>
      <c r="J181" s="34"/>
      <c r="K181" s="34"/>
    </row>
    <row r="182" spans="1:11" ht="14.1" customHeight="1" x14ac:dyDescent="0.25">
      <c r="A182" s="34"/>
      <c r="B182" s="34"/>
      <c r="C182" s="49" t="s">
        <v>71</v>
      </c>
      <c r="D182" s="47">
        <v>0</v>
      </c>
      <c r="E182" s="47">
        <v>0</v>
      </c>
      <c r="F182" s="47">
        <v>0</v>
      </c>
      <c r="G182" s="47">
        <v>0</v>
      </c>
      <c r="H182" s="34"/>
      <c r="I182" s="34"/>
      <c r="J182" s="34"/>
      <c r="K182" s="34"/>
    </row>
    <row r="183" spans="1:11" ht="14.1" customHeight="1" x14ac:dyDescent="0.25">
      <c r="A183" s="34"/>
      <c r="B183" s="34"/>
      <c r="C183" s="49" t="s">
        <v>72</v>
      </c>
      <c r="D183" s="47">
        <v>0</v>
      </c>
      <c r="E183" s="47">
        <v>0</v>
      </c>
      <c r="F183" s="47">
        <v>0</v>
      </c>
      <c r="G183" s="47">
        <v>0</v>
      </c>
      <c r="H183" s="34"/>
      <c r="I183" s="34"/>
      <c r="J183" s="34"/>
      <c r="K183" s="34"/>
    </row>
    <row r="184" spans="1:11" ht="14.1" customHeight="1" x14ac:dyDescent="0.25">
      <c r="A184" s="34"/>
      <c r="B184" s="34"/>
      <c r="C184" s="49" t="s">
        <v>74</v>
      </c>
      <c r="D184" s="47">
        <v>0</v>
      </c>
      <c r="E184" s="47">
        <v>0</v>
      </c>
      <c r="F184" s="47">
        <v>0</v>
      </c>
      <c r="G184" s="47">
        <v>0</v>
      </c>
      <c r="H184" s="34"/>
      <c r="I184" s="34"/>
      <c r="J184" s="34"/>
      <c r="K184" s="34"/>
    </row>
    <row r="185" spans="1:11" ht="14.1" customHeight="1" x14ac:dyDescent="0.25">
      <c r="A185" s="34"/>
      <c r="B185" s="34"/>
      <c r="C185" s="49" t="s">
        <v>60</v>
      </c>
      <c r="D185" s="47">
        <v>0</v>
      </c>
      <c r="E185" s="47">
        <v>0</v>
      </c>
      <c r="F185" s="47">
        <v>0</v>
      </c>
      <c r="G185" s="47">
        <v>0</v>
      </c>
      <c r="H185" s="34"/>
      <c r="I185" s="34"/>
      <c r="J185" s="34"/>
      <c r="K185" s="34"/>
    </row>
    <row r="186" spans="1:11" ht="14.1" customHeight="1" x14ac:dyDescent="0.25">
      <c r="A186" s="34"/>
      <c r="B186" s="34"/>
      <c r="C186" s="49" t="s">
        <v>69</v>
      </c>
      <c r="D186" s="47">
        <v>0</v>
      </c>
      <c r="E186" s="47">
        <v>0</v>
      </c>
      <c r="F186" s="47">
        <v>0</v>
      </c>
      <c r="G186" s="47">
        <v>0</v>
      </c>
      <c r="H186" s="34"/>
      <c r="I186" s="34"/>
      <c r="J186" s="34"/>
      <c r="K186" s="34"/>
    </row>
    <row r="187" spans="1:11" ht="14.1" customHeight="1" x14ac:dyDescent="0.25">
      <c r="A187" s="34"/>
      <c r="B187" s="34"/>
      <c r="C187" s="49" t="s">
        <v>70</v>
      </c>
      <c r="D187" s="47">
        <v>0</v>
      </c>
      <c r="E187" s="47">
        <v>0</v>
      </c>
      <c r="F187" s="47">
        <v>0</v>
      </c>
      <c r="G187" s="47">
        <v>0</v>
      </c>
      <c r="H187" s="34"/>
      <c r="I187" s="34"/>
      <c r="J187" s="34"/>
      <c r="K187" s="34"/>
    </row>
    <row r="188" spans="1:11" ht="14.1" customHeight="1" x14ac:dyDescent="0.25">
      <c r="A188" s="34"/>
      <c r="B188" s="34"/>
      <c r="C188" s="49" t="s">
        <v>71</v>
      </c>
      <c r="D188" s="47">
        <v>0</v>
      </c>
      <c r="E188" s="47">
        <v>0</v>
      </c>
      <c r="F188" s="47">
        <v>0</v>
      </c>
      <c r="G188" s="47">
        <v>0</v>
      </c>
      <c r="H188" s="34"/>
      <c r="I188" s="34"/>
      <c r="J188" s="34"/>
      <c r="K188" s="34"/>
    </row>
    <row r="189" spans="1:11" ht="14.1" customHeight="1" x14ac:dyDescent="0.25">
      <c r="A189" s="34"/>
      <c r="B189" s="34"/>
      <c r="C189" s="49" t="s">
        <v>72</v>
      </c>
      <c r="D189" s="47">
        <v>0</v>
      </c>
      <c r="E189" s="47">
        <v>0</v>
      </c>
      <c r="F189" s="47">
        <v>0</v>
      </c>
      <c r="G189" s="47">
        <v>0</v>
      </c>
      <c r="H189" s="34"/>
      <c r="I189" s="34"/>
      <c r="J189" s="34"/>
      <c r="K189" s="34"/>
    </row>
    <row r="190" spans="1:11" ht="14.1" customHeight="1" x14ac:dyDescent="0.25">
      <c r="A190" s="34"/>
      <c r="B190" s="34"/>
      <c r="C190" s="49" t="s">
        <v>75</v>
      </c>
      <c r="D190" s="47">
        <v>0</v>
      </c>
      <c r="E190" s="47">
        <v>0</v>
      </c>
      <c r="F190" s="47">
        <v>0</v>
      </c>
      <c r="G190" s="47">
        <v>0</v>
      </c>
      <c r="H190" s="34"/>
      <c r="I190" s="34"/>
      <c r="J190" s="34"/>
      <c r="K190" s="34"/>
    </row>
    <row r="191" spans="1:11" ht="14.1" customHeight="1" x14ac:dyDescent="0.25">
      <c r="A191" s="34"/>
      <c r="B191" s="34"/>
      <c r="C191" s="49" t="s">
        <v>76</v>
      </c>
      <c r="D191" s="47">
        <v>0</v>
      </c>
      <c r="E191" s="47">
        <v>0</v>
      </c>
      <c r="F191" s="47">
        <v>0</v>
      </c>
      <c r="G191" s="47">
        <v>0</v>
      </c>
      <c r="H191" s="34"/>
      <c r="I191" s="34"/>
      <c r="J191" s="34"/>
      <c r="K191" s="34"/>
    </row>
    <row r="192" spans="1:11" ht="14.1" customHeight="1" x14ac:dyDescent="0.25">
      <c r="A192" s="34"/>
      <c r="B192" s="34"/>
      <c r="C192" s="48" t="s">
        <v>77</v>
      </c>
      <c r="D192" s="47">
        <v>0</v>
      </c>
      <c r="E192" s="47">
        <v>0</v>
      </c>
      <c r="F192" s="47">
        <v>30000000</v>
      </c>
      <c r="G192" s="47">
        <v>30000000</v>
      </c>
      <c r="H192" s="34"/>
      <c r="I192" s="34"/>
      <c r="J192" s="34"/>
      <c r="K192" s="34"/>
    </row>
    <row r="193" spans="1:11" ht="14.1" customHeight="1" x14ac:dyDescent="0.25">
      <c r="A193" s="34"/>
      <c r="B193" s="34"/>
      <c r="C193" s="55" t="s">
        <v>33</v>
      </c>
      <c r="D193" s="1325" t="s">
        <v>519</v>
      </c>
      <c r="E193" s="1326"/>
      <c r="F193" s="1326"/>
      <c r="G193" s="1326"/>
      <c r="H193" s="34"/>
      <c r="I193" s="34"/>
      <c r="J193" s="34"/>
      <c r="K193" s="34"/>
    </row>
    <row r="194" spans="1:11" ht="14.1" customHeight="1" x14ac:dyDescent="0.25">
      <c r="A194" s="34"/>
      <c r="B194" s="34"/>
      <c r="C194" s="32" t="s">
        <v>35</v>
      </c>
      <c r="D194" s="1327" t="s">
        <v>518</v>
      </c>
      <c r="E194" s="1328"/>
      <c r="F194" s="1328"/>
      <c r="G194" s="1328"/>
      <c r="H194" s="34"/>
      <c r="I194" s="34"/>
      <c r="J194" s="34"/>
      <c r="K194" s="34"/>
    </row>
    <row r="195" spans="1:11" ht="14.1" customHeight="1" x14ac:dyDescent="0.25">
      <c r="A195" s="34"/>
      <c r="B195" s="34"/>
      <c r="C195" s="32" t="s">
        <v>37</v>
      </c>
      <c r="D195" s="1327" t="s">
        <v>505</v>
      </c>
      <c r="E195" s="1328"/>
      <c r="F195" s="1328"/>
      <c r="G195" s="1328"/>
      <c r="H195" s="34"/>
      <c r="I195" s="34"/>
      <c r="J195" s="34"/>
      <c r="K195" s="34"/>
    </row>
    <row r="196" spans="1:11" ht="15" customHeight="1" x14ac:dyDescent="0.25">
      <c r="A196" s="34"/>
      <c r="B196" s="34"/>
      <c r="C196" s="53"/>
      <c r="D196" s="52">
        <v>2025</v>
      </c>
      <c r="E196" s="52">
        <v>2026</v>
      </c>
      <c r="F196" s="52">
        <v>2027</v>
      </c>
      <c r="G196" s="52">
        <v>2028</v>
      </c>
      <c r="H196" s="34"/>
      <c r="I196" s="34"/>
      <c r="J196" s="34"/>
      <c r="K196" s="34"/>
    </row>
    <row r="197" spans="1:11" ht="15" customHeight="1" x14ac:dyDescent="0.25">
      <c r="A197" s="34"/>
      <c r="B197" s="34"/>
      <c r="C197" s="51"/>
      <c r="D197" s="50" t="s">
        <v>17</v>
      </c>
      <c r="E197" s="50" t="s">
        <v>18</v>
      </c>
      <c r="F197" s="50" t="s">
        <v>18</v>
      </c>
      <c r="G197" s="50" t="s">
        <v>18</v>
      </c>
      <c r="H197" s="34"/>
      <c r="I197" s="34"/>
      <c r="J197" s="34"/>
      <c r="K197" s="34"/>
    </row>
    <row r="198" spans="1:11" ht="14.1" customHeight="1" x14ac:dyDescent="0.25">
      <c r="A198" s="34"/>
      <c r="B198" s="34"/>
      <c r="C198" s="41" t="s">
        <v>39</v>
      </c>
      <c r="D198" s="54" t="s">
        <v>40</v>
      </c>
      <c r="E198" s="54" t="s">
        <v>517</v>
      </c>
      <c r="F198" s="54" t="s">
        <v>517</v>
      </c>
      <c r="G198" s="54" t="s">
        <v>516</v>
      </c>
      <c r="H198" s="34"/>
      <c r="I198" s="34"/>
      <c r="J198" s="34"/>
      <c r="K198" s="34"/>
    </row>
    <row r="199" spans="1:11" ht="14.1" customHeight="1" x14ac:dyDescent="0.25">
      <c r="A199" s="34"/>
      <c r="B199" s="34"/>
      <c r="C199" s="41" t="s">
        <v>41</v>
      </c>
      <c r="D199" s="54" t="s">
        <v>515</v>
      </c>
      <c r="E199" s="54" t="s">
        <v>514</v>
      </c>
      <c r="F199" s="54" t="s">
        <v>513</v>
      </c>
      <c r="G199" s="54" t="s">
        <v>513</v>
      </c>
      <c r="H199" s="34"/>
      <c r="I199" s="34"/>
      <c r="J199" s="34"/>
      <c r="K199" s="34"/>
    </row>
    <row r="200" spans="1:11" ht="14.1" customHeight="1" x14ac:dyDescent="0.25">
      <c r="A200" s="34"/>
      <c r="B200" s="34"/>
      <c r="C200" s="41" t="s">
        <v>45</v>
      </c>
      <c r="D200" s="54" t="s">
        <v>46</v>
      </c>
      <c r="E200" s="54" t="s">
        <v>512</v>
      </c>
      <c r="F200" s="54" t="s">
        <v>511</v>
      </c>
      <c r="G200" s="54" t="s">
        <v>422</v>
      </c>
      <c r="H200" s="34"/>
      <c r="I200" s="34"/>
      <c r="J200" s="34"/>
      <c r="K200" s="34"/>
    </row>
    <row r="201" spans="1:11" ht="14.1" customHeight="1" x14ac:dyDescent="0.25">
      <c r="A201" s="34"/>
      <c r="B201" s="34"/>
      <c r="C201" s="41" t="s">
        <v>50</v>
      </c>
      <c r="D201" s="54" t="s">
        <v>40</v>
      </c>
      <c r="E201" s="54" t="s">
        <v>40</v>
      </c>
      <c r="F201" s="54" t="s">
        <v>46</v>
      </c>
      <c r="G201" s="54" t="s">
        <v>500</v>
      </c>
      <c r="H201" s="34"/>
      <c r="I201" s="34"/>
      <c r="J201" s="34"/>
      <c r="K201" s="34"/>
    </row>
    <row r="202" spans="1:11" ht="14.1" customHeight="1" x14ac:dyDescent="0.25">
      <c r="A202" s="34"/>
      <c r="B202" s="34"/>
      <c r="C202" s="41" t="s">
        <v>52</v>
      </c>
      <c r="D202" s="54" t="s">
        <v>40</v>
      </c>
      <c r="E202" s="54" t="s">
        <v>510</v>
      </c>
      <c r="F202" s="54" t="s">
        <v>509</v>
      </c>
      <c r="G202" s="54" t="s">
        <v>46</v>
      </c>
      <c r="H202" s="34"/>
      <c r="I202" s="34"/>
      <c r="J202" s="34"/>
      <c r="K202" s="34"/>
    </row>
    <row r="203" spans="1:11" ht="14.1" customHeight="1" x14ac:dyDescent="0.25">
      <c r="A203" s="34"/>
      <c r="B203" s="34"/>
      <c r="C203" s="41" t="s">
        <v>55</v>
      </c>
      <c r="D203" s="54" t="s">
        <v>40</v>
      </c>
      <c r="E203" s="54" t="s">
        <v>40</v>
      </c>
      <c r="F203" s="54" t="s">
        <v>509</v>
      </c>
      <c r="G203" s="54" t="s">
        <v>508</v>
      </c>
      <c r="H203" s="34"/>
      <c r="I203" s="34"/>
      <c r="J203" s="34"/>
      <c r="K203" s="34"/>
    </row>
    <row r="204" spans="1:11" ht="14.1" customHeight="1" x14ac:dyDescent="0.25">
      <c r="A204" s="34"/>
      <c r="B204" s="34"/>
      <c r="C204" s="1329" t="s">
        <v>58</v>
      </c>
      <c r="D204" s="1330"/>
      <c r="E204" s="1330"/>
      <c r="F204" s="1330"/>
      <c r="G204" s="1330"/>
      <c r="H204" s="34"/>
      <c r="I204" s="34"/>
      <c r="J204" s="34"/>
      <c r="K204" s="34"/>
    </row>
    <row r="205" spans="1:11" ht="14.1" customHeight="1" x14ac:dyDescent="0.25">
      <c r="A205" s="34"/>
      <c r="B205" s="34"/>
      <c r="C205" s="53"/>
      <c r="D205" s="52">
        <v>2025</v>
      </c>
      <c r="E205" s="52">
        <v>2026</v>
      </c>
      <c r="F205" s="52">
        <v>2027</v>
      </c>
      <c r="G205" s="52">
        <v>2028</v>
      </c>
      <c r="H205" s="34"/>
      <c r="I205" s="34"/>
      <c r="J205" s="34"/>
      <c r="K205" s="34"/>
    </row>
    <row r="206" spans="1:11" ht="14.1" customHeight="1" x14ac:dyDescent="0.25">
      <c r="A206" s="34"/>
      <c r="B206" s="34"/>
      <c r="C206" s="51"/>
      <c r="D206" s="50" t="s">
        <v>17</v>
      </c>
      <c r="E206" s="50" t="s">
        <v>18</v>
      </c>
      <c r="F206" s="50" t="s">
        <v>18</v>
      </c>
      <c r="G206" s="50" t="s">
        <v>18</v>
      </c>
      <c r="H206" s="34"/>
      <c r="I206" s="34"/>
      <c r="J206" s="34"/>
      <c r="K206" s="34"/>
    </row>
    <row r="207" spans="1:11" ht="14.1" customHeight="1" x14ac:dyDescent="0.25">
      <c r="A207" s="34"/>
      <c r="B207" s="34"/>
      <c r="C207" s="49" t="s">
        <v>59</v>
      </c>
      <c r="D207" s="47">
        <v>0</v>
      </c>
      <c r="E207" s="47">
        <v>0</v>
      </c>
      <c r="F207" s="47">
        <v>0</v>
      </c>
      <c r="G207" s="47">
        <v>0</v>
      </c>
      <c r="H207" s="34"/>
      <c r="I207" s="34"/>
      <c r="J207" s="34"/>
      <c r="K207" s="34"/>
    </row>
    <row r="208" spans="1:11" ht="14.1" customHeight="1" x14ac:dyDescent="0.25">
      <c r="A208" s="34"/>
      <c r="B208" s="34"/>
      <c r="C208" s="49" t="s">
        <v>60</v>
      </c>
      <c r="D208" s="47">
        <v>0</v>
      </c>
      <c r="E208" s="47">
        <v>0</v>
      </c>
      <c r="F208" s="47">
        <v>0</v>
      </c>
      <c r="G208" s="47">
        <v>0</v>
      </c>
      <c r="H208" s="34"/>
      <c r="I208" s="34"/>
      <c r="J208" s="34"/>
      <c r="K208" s="34"/>
    </row>
    <row r="209" spans="1:11" ht="14.1" customHeight="1" x14ac:dyDescent="0.25">
      <c r="A209" s="34"/>
      <c r="B209" s="34"/>
      <c r="C209" s="49" t="s">
        <v>61</v>
      </c>
      <c r="D209" s="47">
        <v>0</v>
      </c>
      <c r="E209" s="47">
        <v>0</v>
      </c>
      <c r="F209" s="47">
        <v>0</v>
      </c>
      <c r="G209" s="47">
        <v>0</v>
      </c>
      <c r="H209" s="34"/>
      <c r="I209" s="34"/>
      <c r="J209" s="34"/>
      <c r="K209" s="34"/>
    </row>
    <row r="210" spans="1:11" ht="14.1" customHeight="1" x14ac:dyDescent="0.25">
      <c r="A210" s="34"/>
      <c r="B210" s="34"/>
      <c r="C210" s="49" t="s">
        <v>62</v>
      </c>
      <c r="D210" s="47">
        <v>0</v>
      </c>
      <c r="E210" s="47">
        <v>0</v>
      </c>
      <c r="F210" s="47">
        <v>0</v>
      </c>
      <c r="G210" s="47">
        <v>0</v>
      </c>
      <c r="H210" s="34"/>
      <c r="I210" s="34"/>
      <c r="J210" s="34"/>
      <c r="K210" s="34"/>
    </row>
    <row r="211" spans="1:11" ht="14.1" customHeight="1" x14ac:dyDescent="0.25">
      <c r="A211" s="34"/>
      <c r="B211" s="34"/>
      <c r="C211" s="49" t="s">
        <v>60</v>
      </c>
      <c r="D211" s="47">
        <v>0</v>
      </c>
      <c r="E211" s="47">
        <v>0</v>
      </c>
      <c r="F211" s="47">
        <v>0</v>
      </c>
      <c r="G211" s="47">
        <v>0</v>
      </c>
      <c r="H211" s="34"/>
      <c r="I211" s="34"/>
      <c r="J211" s="34"/>
      <c r="K211" s="34"/>
    </row>
    <row r="212" spans="1:11" ht="14.1" customHeight="1" x14ac:dyDescent="0.25">
      <c r="A212" s="34"/>
      <c r="B212" s="34"/>
      <c r="C212" s="49" t="s">
        <v>61</v>
      </c>
      <c r="D212" s="47">
        <v>0</v>
      </c>
      <c r="E212" s="47">
        <v>0</v>
      </c>
      <c r="F212" s="47">
        <v>0</v>
      </c>
      <c r="G212" s="47">
        <v>0</v>
      </c>
      <c r="H212" s="34"/>
      <c r="I212" s="34"/>
      <c r="J212" s="34"/>
      <c r="K212" s="34"/>
    </row>
    <row r="213" spans="1:11" ht="14.1" customHeight="1" x14ac:dyDescent="0.25">
      <c r="A213" s="34"/>
      <c r="B213" s="34"/>
      <c r="C213" s="49" t="s">
        <v>63</v>
      </c>
      <c r="D213" s="47">
        <v>0</v>
      </c>
      <c r="E213" s="47">
        <v>0</v>
      </c>
      <c r="F213" s="47">
        <v>0</v>
      </c>
      <c r="G213" s="47">
        <v>0</v>
      </c>
      <c r="H213" s="34"/>
      <c r="I213" s="34"/>
      <c r="J213" s="34"/>
      <c r="K213" s="34"/>
    </row>
    <row r="214" spans="1:11" ht="14.1" customHeight="1" x14ac:dyDescent="0.25">
      <c r="A214" s="34"/>
      <c r="B214" s="34"/>
      <c r="C214" s="49" t="s">
        <v>60</v>
      </c>
      <c r="D214" s="47">
        <v>0</v>
      </c>
      <c r="E214" s="47">
        <v>0</v>
      </c>
      <c r="F214" s="47">
        <v>0</v>
      </c>
      <c r="G214" s="47">
        <v>0</v>
      </c>
      <c r="H214" s="34"/>
      <c r="I214" s="34"/>
      <c r="J214" s="34"/>
      <c r="K214" s="34"/>
    </row>
    <row r="215" spans="1:11" ht="14.1" customHeight="1" x14ac:dyDescent="0.25">
      <c r="A215" s="34"/>
      <c r="B215" s="34"/>
      <c r="C215" s="49" t="s">
        <v>61</v>
      </c>
      <c r="D215" s="47">
        <v>0</v>
      </c>
      <c r="E215" s="47">
        <v>0</v>
      </c>
      <c r="F215" s="47">
        <v>0</v>
      </c>
      <c r="G215" s="47">
        <v>0</v>
      </c>
      <c r="H215" s="34"/>
      <c r="I215" s="34"/>
      <c r="J215" s="34"/>
      <c r="K215" s="34"/>
    </row>
    <row r="216" spans="1:11" ht="14.1" customHeight="1" x14ac:dyDescent="0.25">
      <c r="A216" s="34"/>
      <c r="B216" s="34"/>
      <c r="C216" s="49" t="s">
        <v>64</v>
      </c>
      <c r="D216" s="47">
        <v>0</v>
      </c>
      <c r="E216" s="47">
        <v>0</v>
      </c>
      <c r="F216" s="47">
        <v>0</v>
      </c>
      <c r="G216" s="47">
        <v>0</v>
      </c>
      <c r="H216" s="34"/>
      <c r="I216" s="34"/>
      <c r="J216" s="34"/>
      <c r="K216" s="34"/>
    </row>
    <row r="217" spans="1:11" ht="14.1" customHeight="1" x14ac:dyDescent="0.25">
      <c r="A217" s="34"/>
      <c r="B217" s="34"/>
      <c r="C217" s="49" t="s">
        <v>60</v>
      </c>
      <c r="D217" s="47">
        <v>0</v>
      </c>
      <c r="E217" s="47">
        <v>0</v>
      </c>
      <c r="F217" s="47">
        <v>0</v>
      </c>
      <c r="G217" s="47">
        <v>0</v>
      </c>
      <c r="H217" s="34"/>
      <c r="I217" s="34"/>
      <c r="J217" s="34"/>
      <c r="K217" s="34"/>
    </row>
    <row r="218" spans="1:11" ht="14.1" customHeight="1" x14ac:dyDescent="0.25">
      <c r="A218" s="34"/>
      <c r="B218" s="34"/>
      <c r="C218" s="49" t="s">
        <v>61</v>
      </c>
      <c r="D218" s="47">
        <v>0</v>
      </c>
      <c r="E218" s="47">
        <v>0</v>
      </c>
      <c r="F218" s="47">
        <v>0</v>
      </c>
      <c r="G218" s="47">
        <v>0</v>
      </c>
      <c r="H218" s="34"/>
      <c r="I218" s="34"/>
      <c r="J218" s="34"/>
      <c r="K218" s="34"/>
    </row>
    <row r="219" spans="1:11" ht="14.1" customHeight="1" x14ac:dyDescent="0.25">
      <c r="A219" s="34"/>
      <c r="B219" s="34"/>
      <c r="C219" s="49" t="s">
        <v>65</v>
      </c>
      <c r="D219" s="47">
        <v>0</v>
      </c>
      <c r="E219" s="47">
        <v>0</v>
      </c>
      <c r="F219" s="47">
        <v>0</v>
      </c>
      <c r="G219" s="47">
        <v>0</v>
      </c>
      <c r="H219" s="34"/>
      <c r="I219" s="34"/>
      <c r="J219" s="34"/>
      <c r="K219" s="34"/>
    </row>
    <row r="220" spans="1:11" ht="14.1" customHeight="1" x14ac:dyDescent="0.25">
      <c r="A220" s="34"/>
      <c r="B220" s="34"/>
      <c r="C220" s="49" t="s">
        <v>60</v>
      </c>
      <c r="D220" s="47">
        <v>0</v>
      </c>
      <c r="E220" s="47">
        <v>0</v>
      </c>
      <c r="F220" s="47">
        <v>0</v>
      </c>
      <c r="G220" s="47">
        <v>0</v>
      </c>
      <c r="H220" s="34"/>
      <c r="I220" s="34"/>
      <c r="J220" s="34"/>
      <c r="K220" s="34"/>
    </row>
    <row r="221" spans="1:11" ht="14.1" customHeight="1" x14ac:dyDescent="0.25">
      <c r="A221" s="34"/>
      <c r="B221" s="34"/>
      <c r="C221" s="49" t="s">
        <v>61</v>
      </c>
      <c r="D221" s="47">
        <v>0</v>
      </c>
      <c r="E221" s="47">
        <v>0</v>
      </c>
      <c r="F221" s="47">
        <v>0</v>
      </c>
      <c r="G221" s="47">
        <v>0</v>
      </c>
      <c r="H221" s="34"/>
      <c r="I221" s="34"/>
      <c r="J221" s="34"/>
      <c r="K221" s="34"/>
    </row>
    <row r="222" spans="1:11" ht="14.1" customHeight="1" x14ac:dyDescent="0.25">
      <c r="A222" s="34"/>
      <c r="B222" s="34"/>
      <c r="C222" s="49" t="s">
        <v>66</v>
      </c>
      <c r="D222" s="47">
        <v>0</v>
      </c>
      <c r="E222" s="47">
        <v>0</v>
      </c>
      <c r="F222" s="47">
        <v>0</v>
      </c>
      <c r="G222" s="47">
        <v>0</v>
      </c>
      <c r="H222" s="34"/>
      <c r="I222" s="34"/>
      <c r="J222" s="34"/>
      <c r="K222" s="34"/>
    </row>
    <row r="223" spans="1:11" ht="14.1" customHeight="1" x14ac:dyDescent="0.25">
      <c r="A223" s="34"/>
      <c r="B223" s="34"/>
      <c r="C223" s="49" t="s">
        <v>60</v>
      </c>
      <c r="D223" s="47">
        <v>0</v>
      </c>
      <c r="E223" s="47">
        <v>0</v>
      </c>
      <c r="F223" s="47">
        <v>0</v>
      </c>
      <c r="G223" s="47">
        <v>0</v>
      </c>
      <c r="H223" s="34"/>
      <c r="I223" s="34"/>
      <c r="J223" s="34"/>
      <c r="K223" s="34"/>
    </row>
    <row r="224" spans="1:11" ht="14.1" customHeight="1" x14ac:dyDescent="0.25">
      <c r="A224" s="34"/>
      <c r="B224" s="34"/>
      <c r="C224" s="49" t="s">
        <v>61</v>
      </c>
      <c r="D224" s="47">
        <v>0</v>
      </c>
      <c r="E224" s="47">
        <v>0</v>
      </c>
      <c r="F224" s="47">
        <v>0</v>
      </c>
      <c r="G224" s="47">
        <v>0</v>
      </c>
      <c r="H224" s="34"/>
      <c r="I224" s="34"/>
      <c r="J224" s="34"/>
      <c r="K224" s="34"/>
    </row>
    <row r="225" spans="1:11" ht="14.1" customHeight="1" x14ac:dyDescent="0.25">
      <c r="A225" s="34"/>
      <c r="B225" s="34"/>
      <c r="C225" s="49" t="s">
        <v>67</v>
      </c>
      <c r="D225" s="47">
        <v>0</v>
      </c>
      <c r="E225" s="47">
        <v>0</v>
      </c>
      <c r="F225" s="47">
        <v>0</v>
      </c>
      <c r="G225" s="47">
        <v>0</v>
      </c>
      <c r="H225" s="34"/>
      <c r="I225" s="34"/>
      <c r="J225" s="34"/>
      <c r="K225" s="34"/>
    </row>
    <row r="226" spans="1:11" ht="14.1" customHeight="1" x14ac:dyDescent="0.25">
      <c r="A226" s="34"/>
      <c r="B226" s="34"/>
      <c r="C226" s="49" t="s">
        <v>60</v>
      </c>
      <c r="D226" s="47">
        <v>0</v>
      </c>
      <c r="E226" s="47">
        <v>0</v>
      </c>
      <c r="F226" s="47">
        <v>0</v>
      </c>
      <c r="G226" s="47">
        <v>0</v>
      </c>
      <c r="H226" s="34"/>
      <c r="I226" s="34"/>
      <c r="J226" s="34"/>
      <c r="K226" s="34"/>
    </row>
    <row r="227" spans="1:11" ht="14.1" customHeight="1" x14ac:dyDescent="0.25">
      <c r="A227" s="34"/>
      <c r="B227" s="34"/>
      <c r="C227" s="49" t="s">
        <v>61</v>
      </c>
      <c r="D227" s="47">
        <v>0</v>
      </c>
      <c r="E227" s="47">
        <v>0</v>
      </c>
      <c r="F227" s="47">
        <v>0</v>
      </c>
      <c r="G227" s="47">
        <v>0</v>
      </c>
      <c r="H227" s="34"/>
      <c r="I227" s="34"/>
      <c r="J227" s="34"/>
      <c r="K227" s="34"/>
    </row>
    <row r="228" spans="1:11" ht="14.1" customHeight="1" x14ac:dyDescent="0.25">
      <c r="A228" s="34"/>
      <c r="B228" s="34"/>
      <c r="C228" s="49" t="s">
        <v>68</v>
      </c>
      <c r="D228" s="47">
        <v>0</v>
      </c>
      <c r="E228" s="47">
        <v>0</v>
      </c>
      <c r="F228" s="47">
        <v>0</v>
      </c>
      <c r="G228" s="47">
        <v>0</v>
      </c>
      <c r="H228" s="34"/>
      <c r="I228" s="34"/>
      <c r="J228" s="34"/>
      <c r="K228" s="34"/>
    </row>
    <row r="229" spans="1:11" ht="14.1" customHeight="1" x14ac:dyDescent="0.25">
      <c r="A229" s="34"/>
      <c r="B229" s="34"/>
      <c r="C229" s="49" t="s">
        <v>60</v>
      </c>
      <c r="D229" s="47">
        <v>0</v>
      </c>
      <c r="E229" s="47">
        <v>0</v>
      </c>
      <c r="F229" s="47">
        <v>0</v>
      </c>
      <c r="G229" s="47">
        <v>0</v>
      </c>
      <c r="H229" s="34"/>
      <c r="I229" s="34"/>
      <c r="J229" s="34"/>
      <c r="K229" s="34"/>
    </row>
    <row r="230" spans="1:11" ht="14.1" customHeight="1" x14ac:dyDescent="0.25">
      <c r="A230" s="34"/>
      <c r="B230" s="34"/>
      <c r="C230" s="49" t="s">
        <v>69</v>
      </c>
      <c r="D230" s="47">
        <v>0</v>
      </c>
      <c r="E230" s="47">
        <v>0</v>
      </c>
      <c r="F230" s="47">
        <v>0</v>
      </c>
      <c r="G230" s="47">
        <v>0</v>
      </c>
      <c r="H230" s="34"/>
      <c r="I230" s="34"/>
      <c r="J230" s="34"/>
      <c r="K230" s="34"/>
    </row>
    <row r="231" spans="1:11" ht="14.1" customHeight="1" x14ac:dyDescent="0.25">
      <c r="A231" s="34"/>
      <c r="B231" s="34"/>
      <c r="C231" s="49" t="s">
        <v>70</v>
      </c>
      <c r="D231" s="47">
        <v>0</v>
      </c>
      <c r="E231" s="47">
        <v>0</v>
      </c>
      <c r="F231" s="47">
        <v>0</v>
      </c>
      <c r="G231" s="47">
        <v>0</v>
      </c>
      <c r="H231" s="34"/>
      <c r="I231" s="34"/>
      <c r="J231" s="34"/>
      <c r="K231" s="34"/>
    </row>
    <row r="232" spans="1:11" ht="14.1" customHeight="1" x14ac:dyDescent="0.25">
      <c r="A232" s="34"/>
      <c r="B232" s="34"/>
      <c r="C232" s="49" t="s">
        <v>71</v>
      </c>
      <c r="D232" s="47">
        <v>0</v>
      </c>
      <c r="E232" s="47">
        <v>0</v>
      </c>
      <c r="F232" s="47">
        <v>0</v>
      </c>
      <c r="G232" s="47">
        <v>0</v>
      </c>
      <c r="H232" s="34"/>
      <c r="I232" s="34"/>
      <c r="J232" s="34"/>
      <c r="K232" s="34"/>
    </row>
    <row r="233" spans="1:11" ht="14.1" customHeight="1" x14ac:dyDescent="0.25">
      <c r="A233" s="34"/>
      <c r="B233" s="34"/>
      <c r="C233" s="49" t="s">
        <v>72</v>
      </c>
      <c r="D233" s="47">
        <v>0</v>
      </c>
      <c r="E233" s="47">
        <v>0</v>
      </c>
      <c r="F233" s="47">
        <v>0</v>
      </c>
      <c r="G233" s="47">
        <v>0</v>
      </c>
      <c r="H233" s="34"/>
      <c r="I233" s="34"/>
      <c r="J233" s="34"/>
      <c r="K233" s="34"/>
    </row>
    <row r="234" spans="1:11" ht="14.1" customHeight="1" x14ac:dyDescent="0.25">
      <c r="A234" s="34"/>
      <c r="B234" s="34"/>
      <c r="C234" s="49" t="s">
        <v>73</v>
      </c>
      <c r="D234" s="47">
        <v>0</v>
      </c>
      <c r="E234" s="47">
        <v>146254988</v>
      </c>
      <c r="F234" s="47">
        <v>40000000</v>
      </c>
      <c r="G234" s="47">
        <v>40000000</v>
      </c>
      <c r="H234" s="34"/>
      <c r="I234" s="34"/>
      <c r="J234" s="34"/>
      <c r="K234" s="34"/>
    </row>
    <row r="235" spans="1:11" ht="14.1" customHeight="1" x14ac:dyDescent="0.25">
      <c r="A235" s="34"/>
      <c r="B235" s="34"/>
      <c r="C235" s="49" t="s">
        <v>60</v>
      </c>
      <c r="D235" s="47">
        <v>0</v>
      </c>
      <c r="E235" s="47">
        <v>146254988</v>
      </c>
      <c r="F235" s="47">
        <v>40000000</v>
      </c>
      <c r="G235" s="47">
        <v>40000000</v>
      </c>
      <c r="H235" s="34"/>
      <c r="I235" s="34"/>
      <c r="J235" s="34"/>
      <c r="K235" s="34"/>
    </row>
    <row r="236" spans="1:11" ht="14.1" customHeight="1" x14ac:dyDescent="0.25">
      <c r="A236" s="34"/>
      <c r="B236" s="34"/>
      <c r="C236" s="49" t="s">
        <v>69</v>
      </c>
      <c r="D236" s="47">
        <v>0</v>
      </c>
      <c r="E236" s="47">
        <v>0</v>
      </c>
      <c r="F236" s="47">
        <v>0</v>
      </c>
      <c r="G236" s="47">
        <v>0</v>
      </c>
      <c r="H236" s="34"/>
      <c r="I236" s="34"/>
      <c r="J236" s="34"/>
      <c r="K236" s="34"/>
    </row>
    <row r="237" spans="1:11" ht="14.1" customHeight="1" x14ac:dyDescent="0.25">
      <c r="A237" s="34"/>
      <c r="B237" s="34"/>
      <c r="C237" s="49" t="s">
        <v>70</v>
      </c>
      <c r="D237" s="47">
        <v>0</v>
      </c>
      <c r="E237" s="47">
        <v>0</v>
      </c>
      <c r="F237" s="47">
        <v>0</v>
      </c>
      <c r="G237" s="47">
        <v>0</v>
      </c>
      <c r="H237" s="34"/>
      <c r="I237" s="34"/>
      <c r="J237" s="34"/>
      <c r="K237" s="34"/>
    </row>
    <row r="238" spans="1:11" ht="14.1" customHeight="1" x14ac:dyDescent="0.25">
      <c r="A238" s="34"/>
      <c r="B238" s="34"/>
      <c r="C238" s="49" t="s">
        <v>71</v>
      </c>
      <c r="D238" s="47">
        <v>0</v>
      </c>
      <c r="E238" s="47">
        <v>0</v>
      </c>
      <c r="F238" s="47">
        <v>0</v>
      </c>
      <c r="G238" s="47">
        <v>0</v>
      </c>
      <c r="H238" s="34"/>
      <c r="I238" s="34"/>
      <c r="J238" s="34"/>
      <c r="K238" s="34"/>
    </row>
    <row r="239" spans="1:11" ht="14.1" customHeight="1" x14ac:dyDescent="0.25">
      <c r="A239" s="34"/>
      <c r="B239" s="34"/>
      <c r="C239" s="49" t="s">
        <v>72</v>
      </c>
      <c r="D239" s="47">
        <v>0</v>
      </c>
      <c r="E239" s="47">
        <v>0</v>
      </c>
      <c r="F239" s="47">
        <v>0</v>
      </c>
      <c r="G239" s="47">
        <v>0</v>
      </c>
      <c r="H239" s="34"/>
      <c r="I239" s="34"/>
      <c r="J239" s="34"/>
      <c r="K239" s="34"/>
    </row>
    <row r="240" spans="1:11" ht="14.1" customHeight="1" x14ac:dyDescent="0.25">
      <c r="A240" s="34"/>
      <c r="B240" s="34"/>
      <c r="C240" s="49" t="s">
        <v>74</v>
      </c>
      <c r="D240" s="47">
        <v>0</v>
      </c>
      <c r="E240" s="47">
        <v>0</v>
      </c>
      <c r="F240" s="47">
        <v>0</v>
      </c>
      <c r="G240" s="47">
        <v>0</v>
      </c>
      <c r="H240" s="34"/>
      <c r="I240" s="34"/>
      <c r="J240" s="34"/>
      <c r="K240" s="34"/>
    </row>
    <row r="241" spans="1:11" ht="14.1" customHeight="1" x14ac:dyDescent="0.25">
      <c r="A241" s="34"/>
      <c r="B241" s="34"/>
      <c r="C241" s="49" t="s">
        <v>60</v>
      </c>
      <c r="D241" s="47">
        <v>0</v>
      </c>
      <c r="E241" s="47">
        <v>0</v>
      </c>
      <c r="F241" s="47">
        <v>0</v>
      </c>
      <c r="G241" s="47">
        <v>0</v>
      </c>
      <c r="H241" s="34"/>
      <c r="I241" s="34"/>
      <c r="J241" s="34"/>
      <c r="K241" s="34"/>
    </row>
    <row r="242" spans="1:11" ht="14.1" customHeight="1" x14ac:dyDescent="0.25">
      <c r="A242" s="34"/>
      <c r="B242" s="34"/>
      <c r="C242" s="49" t="s">
        <v>69</v>
      </c>
      <c r="D242" s="47">
        <v>0</v>
      </c>
      <c r="E242" s="47">
        <v>0</v>
      </c>
      <c r="F242" s="47">
        <v>0</v>
      </c>
      <c r="G242" s="47">
        <v>0</v>
      </c>
      <c r="H242" s="34"/>
      <c r="I242" s="34"/>
      <c r="J242" s="34"/>
      <c r="K242" s="34"/>
    </row>
    <row r="243" spans="1:11" ht="14.1" customHeight="1" x14ac:dyDescent="0.25">
      <c r="A243" s="34"/>
      <c r="B243" s="34"/>
      <c r="C243" s="49" t="s">
        <v>70</v>
      </c>
      <c r="D243" s="47">
        <v>0</v>
      </c>
      <c r="E243" s="47">
        <v>0</v>
      </c>
      <c r="F243" s="47">
        <v>0</v>
      </c>
      <c r="G243" s="47">
        <v>0</v>
      </c>
      <c r="H243" s="34"/>
      <c r="I243" s="34"/>
      <c r="J243" s="34"/>
      <c r="K243" s="34"/>
    </row>
    <row r="244" spans="1:11" ht="14.1" customHeight="1" x14ac:dyDescent="0.25">
      <c r="A244" s="34"/>
      <c r="B244" s="34"/>
      <c r="C244" s="49" t="s">
        <v>71</v>
      </c>
      <c r="D244" s="47">
        <v>0</v>
      </c>
      <c r="E244" s="47">
        <v>0</v>
      </c>
      <c r="F244" s="47">
        <v>0</v>
      </c>
      <c r="G244" s="47">
        <v>0</v>
      </c>
      <c r="H244" s="34"/>
      <c r="I244" s="34"/>
      <c r="J244" s="34"/>
      <c r="K244" s="34"/>
    </row>
    <row r="245" spans="1:11" ht="14.1" customHeight="1" x14ac:dyDescent="0.25">
      <c r="A245" s="34"/>
      <c r="B245" s="34"/>
      <c r="C245" s="49" t="s">
        <v>72</v>
      </c>
      <c r="D245" s="47">
        <v>0</v>
      </c>
      <c r="E245" s="47">
        <v>0</v>
      </c>
      <c r="F245" s="47">
        <v>0</v>
      </c>
      <c r="G245" s="47">
        <v>0</v>
      </c>
      <c r="H245" s="34"/>
      <c r="I245" s="34"/>
      <c r="J245" s="34"/>
      <c r="K245" s="34"/>
    </row>
    <row r="246" spans="1:11" ht="14.1" customHeight="1" x14ac:dyDescent="0.25">
      <c r="A246" s="34"/>
      <c r="B246" s="34"/>
      <c r="C246" s="49" t="s">
        <v>75</v>
      </c>
      <c r="D246" s="47">
        <v>0</v>
      </c>
      <c r="E246" s="47">
        <v>0</v>
      </c>
      <c r="F246" s="47">
        <v>0</v>
      </c>
      <c r="G246" s="47">
        <v>0</v>
      </c>
      <c r="H246" s="34"/>
      <c r="I246" s="34"/>
      <c r="J246" s="34"/>
      <c r="K246" s="34"/>
    </row>
    <row r="247" spans="1:11" ht="14.1" customHeight="1" x14ac:dyDescent="0.25">
      <c r="A247" s="34"/>
      <c r="B247" s="34"/>
      <c r="C247" s="49" t="s">
        <v>76</v>
      </c>
      <c r="D247" s="47">
        <v>0</v>
      </c>
      <c r="E247" s="47">
        <v>0</v>
      </c>
      <c r="F247" s="47">
        <v>0</v>
      </c>
      <c r="G247" s="47">
        <v>0</v>
      </c>
      <c r="H247" s="34"/>
      <c r="I247" s="34"/>
      <c r="J247" s="34"/>
      <c r="K247" s="34"/>
    </row>
    <row r="248" spans="1:11" ht="14.1" customHeight="1" x14ac:dyDescent="0.25">
      <c r="A248" s="34"/>
      <c r="B248" s="34"/>
      <c r="C248" s="48" t="s">
        <v>77</v>
      </c>
      <c r="D248" s="47">
        <v>0</v>
      </c>
      <c r="E248" s="47">
        <v>146254988</v>
      </c>
      <c r="F248" s="47">
        <v>40000000</v>
      </c>
      <c r="G248" s="47">
        <v>40000000</v>
      </c>
      <c r="H248" s="34"/>
      <c r="I248" s="34"/>
      <c r="J248" s="34"/>
      <c r="K248" s="34"/>
    </row>
    <row r="249" spans="1:11" ht="14.1" customHeight="1" x14ac:dyDescent="0.25">
      <c r="A249" s="34"/>
      <c r="B249" s="34"/>
      <c r="C249" s="55" t="s">
        <v>33</v>
      </c>
      <c r="D249" s="1325" t="s">
        <v>507</v>
      </c>
      <c r="E249" s="1326"/>
      <c r="F249" s="1326"/>
      <c r="G249" s="1326"/>
      <c r="H249" s="34"/>
      <c r="I249" s="34"/>
      <c r="J249" s="34"/>
      <c r="K249" s="34"/>
    </row>
    <row r="250" spans="1:11" ht="14.1" customHeight="1" x14ac:dyDescent="0.25">
      <c r="A250" s="34"/>
      <c r="B250" s="34"/>
      <c r="C250" s="32" t="s">
        <v>35</v>
      </c>
      <c r="D250" s="1327" t="s">
        <v>506</v>
      </c>
      <c r="E250" s="1328"/>
      <c r="F250" s="1328"/>
      <c r="G250" s="1328"/>
      <c r="H250" s="34"/>
      <c r="I250" s="34"/>
      <c r="J250" s="34"/>
      <c r="K250" s="34"/>
    </row>
    <row r="251" spans="1:11" ht="14.1" customHeight="1" x14ac:dyDescent="0.25">
      <c r="A251" s="34"/>
      <c r="B251" s="34"/>
      <c r="C251" s="32" t="s">
        <v>37</v>
      </c>
      <c r="D251" s="1327" t="s">
        <v>505</v>
      </c>
      <c r="E251" s="1328"/>
      <c r="F251" s="1328"/>
      <c r="G251" s="1328"/>
      <c r="H251" s="34"/>
      <c r="I251" s="34"/>
      <c r="J251" s="34"/>
      <c r="K251" s="34"/>
    </row>
    <row r="252" spans="1:11" ht="15" customHeight="1" x14ac:dyDescent="0.25">
      <c r="A252" s="34"/>
      <c r="B252" s="34"/>
      <c r="C252" s="53"/>
      <c r="D252" s="52">
        <v>2025</v>
      </c>
      <c r="E252" s="52">
        <v>2026</v>
      </c>
      <c r="F252" s="52">
        <v>2027</v>
      </c>
      <c r="G252" s="52">
        <v>2028</v>
      </c>
      <c r="H252" s="34"/>
      <c r="I252" s="34"/>
      <c r="J252" s="34"/>
      <c r="K252" s="34"/>
    </row>
    <row r="253" spans="1:11" ht="15" customHeight="1" x14ac:dyDescent="0.25">
      <c r="A253" s="34"/>
      <c r="B253" s="34"/>
      <c r="C253" s="51"/>
      <c r="D253" s="50" t="s">
        <v>17</v>
      </c>
      <c r="E253" s="50" t="s">
        <v>18</v>
      </c>
      <c r="F253" s="50" t="s">
        <v>18</v>
      </c>
      <c r="G253" s="50" t="s">
        <v>18</v>
      </c>
      <c r="H253" s="34"/>
      <c r="I253" s="34"/>
      <c r="J253" s="34"/>
      <c r="K253" s="34"/>
    </row>
    <row r="254" spans="1:11" ht="14.1" customHeight="1" x14ac:dyDescent="0.25">
      <c r="A254" s="34"/>
      <c r="B254" s="34"/>
      <c r="C254" s="41" t="s">
        <v>39</v>
      </c>
      <c r="D254" s="54" t="s">
        <v>40</v>
      </c>
      <c r="E254" s="54" t="s">
        <v>46</v>
      </c>
      <c r="F254" s="54" t="s">
        <v>394</v>
      </c>
      <c r="G254" s="54" t="s">
        <v>504</v>
      </c>
      <c r="H254" s="34"/>
      <c r="I254" s="34"/>
      <c r="J254" s="34"/>
      <c r="K254" s="34"/>
    </row>
    <row r="255" spans="1:11" ht="14.1" customHeight="1" x14ac:dyDescent="0.25">
      <c r="A255" s="34"/>
      <c r="B255" s="34"/>
      <c r="C255" s="41" t="s">
        <v>41</v>
      </c>
      <c r="D255" s="54" t="s">
        <v>200</v>
      </c>
      <c r="E255" s="54" t="s">
        <v>46</v>
      </c>
      <c r="F255" s="54" t="s">
        <v>503</v>
      </c>
      <c r="G255" s="54" t="s">
        <v>502</v>
      </c>
      <c r="H255" s="34"/>
      <c r="I255" s="34"/>
      <c r="J255" s="34"/>
      <c r="K255" s="34"/>
    </row>
    <row r="256" spans="1:11" ht="14.1" customHeight="1" x14ac:dyDescent="0.25">
      <c r="A256" s="34"/>
      <c r="B256" s="34"/>
      <c r="C256" s="41" t="s">
        <v>45</v>
      </c>
      <c r="D256" s="54" t="s">
        <v>46</v>
      </c>
      <c r="E256" s="54" t="s">
        <v>46</v>
      </c>
      <c r="F256" s="54" t="s">
        <v>501</v>
      </c>
      <c r="G256" s="54" t="s">
        <v>423</v>
      </c>
      <c r="H256" s="34"/>
      <c r="I256" s="34"/>
      <c r="J256" s="34"/>
      <c r="K256" s="34"/>
    </row>
    <row r="257" spans="1:11" ht="14.1" customHeight="1" x14ac:dyDescent="0.25">
      <c r="A257" s="34"/>
      <c r="B257" s="34"/>
      <c r="C257" s="41" t="s">
        <v>50</v>
      </c>
      <c r="D257" s="54" t="s">
        <v>40</v>
      </c>
      <c r="E257" s="54" t="s">
        <v>40</v>
      </c>
      <c r="F257" s="54" t="s">
        <v>40</v>
      </c>
      <c r="G257" s="54" t="s">
        <v>500</v>
      </c>
      <c r="H257" s="34"/>
      <c r="I257" s="34"/>
      <c r="J257" s="34"/>
      <c r="K257" s="34"/>
    </row>
    <row r="258" spans="1:11" ht="14.1" customHeight="1" x14ac:dyDescent="0.25">
      <c r="A258" s="34"/>
      <c r="B258" s="34"/>
      <c r="C258" s="41" t="s">
        <v>52</v>
      </c>
      <c r="D258" s="54" t="s">
        <v>40</v>
      </c>
      <c r="E258" s="54" t="s">
        <v>137</v>
      </c>
      <c r="F258" s="54" t="s">
        <v>40</v>
      </c>
      <c r="G258" s="54" t="s">
        <v>499</v>
      </c>
      <c r="H258" s="34"/>
      <c r="I258" s="34"/>
      <c r="J258" s="34"/>
      <c r="K258" s="34"/>
    </row>
    <row r="259" spans="1:11" ht="14.1" customHeight="1" x14ac:dyDescent="0.25">
      <c r="A259" s="34"/>
      <c r="B259" s="34"/>
      <c r="C259" s="41" t="s">
        <v>55</v>
      </c>
      <c r="D259" s="54" t="s">
        <v>40</v>
      </c>
      <c r="E259" s="54" t="s">
        <v>40</v>
      </c>
      <c r="F259" s="54" t="s">
        <v>40</v>
      </c>
      <c r="G259" s="54" t="s">
        <v>498</v>
      </c>
      <c r="H259" s="34"/>
      <c r="I259" s="34"/>
      <c r="J259" s="34"/>
      <c r="K259" s="34"/>
    </row>
    <row r="260" spans="1:11" ht="14.1" customHeight="1" x14ac:dyDescent="0.25">
      <c r="A260" s="34"/>
      <c r="B260" s="34"/>
      <c r="C260" s="1329" t="s">
        <v>58</v>
      </c>
      <c r="D260" s="1330"/>
      <c r="E260" s="1330"/>
      <c r="F260" s="1330"/>
      <c r="G260" s="1330"/>
      <c r="H260" s="34"/>
      <c r="I260" s="34"/>
      <c r="J260" s="34"/>
      <c r="K260" s="34"/>
    </row>
    <row r="261" spans="1:11" ht="14.1" customHeight="1" x14ac:dyDescent="0.25">
      <c r="A261" s="34"/>
      <c r="B261" s="34"/>
      <c r="C261" s="53"/>
      <c r="D261" s="52">
        <v>2025</v>
      </c>
      <c r="E261" s="52">
        <v>2026</v>
      </c>
      <c r="F261" s="52">
        <v>2027</v>
      </c>
      <c r="G261" s="52">
        <v>2028</v>
      </c>
      <c r="H261" s="34"/>
      <c r="I261" s="34"/>
      <c r="J261" s="34"/>
      <c r="K261" s="34"/>
    </row>
    <row r="262" spans="1:11" ht="14.1" customHeight="1" x14ac:dyDescent="0.25">
      <c r="A262" s="34"/>
      <c r="B262" s="34"/>
      <c r="C262" s="51"/>
      <c r="D262" s="50" t="s">
        <v>17</v>
      </c>
      <c r="E262" s="50" t="s">
        <v>18</v>
      </c>
      <c r="F262" s="50" t="s">
        <v>18</v>
      </c>
      <c r="G262" s="50" t="s">
        <v>18</v>
      </c>
      <c r="H262" s="34"/>
      <c r="I262" s="34"/>
      <c r="J262" s="34"/>
      <c r="K262" s="34"/>
    </row>
    <row r="263" spans="1:11" ht="14.1" customHeight="1" x14ac:dyDescent="0.25">
      <c r="A263" s="34"/>
      <c r="B263" s="34"/>
      <c r="C263" s="49" t="s">
        <v>59</v>
      </c>
      <c r="D263" s="47">
        <v>0</v>
      </c>
      <c r="E263" s="47">
        <v>0</v>
      </c>
      <c r="F263" s="47">
        <v>0</v>
      </c>
      <c r="G263" s="47">
        <v>0</v>
      </c>
      <c r="H263" s="34"/>
      <c r="I263" s="34"/>
      <c r="J263" s="34"/>
      <c r="K263" s="34"/>
    </row>
    <row r="264" spans="1:11" ht="14.1" customHeight="1" x14ac:dyDescent="0.25">
      <c r="A264" s="34"/>
      <c r="B264" s="34"/>
      <c r="C264" s="49" t="s">
        <v>60</v>
      </c>
      <c r="D264" s="47">
        <v>0</v>
      </c>
      <c r="E264" s="47">
        <v>0</v>
      </c>
      <c r="F264" s="47">
        <v>0</v>
      </c>
      <c r="G264" s="47">
        <v>0</v>
      </c>
      <c r="H264" s="34"/>
      <c r="I264" s="34"/>
      <c r="J264" s="34"/>
      <c r="K264" s="34"/>
    </row>
    <row r="265" spans="1:11" ht="14.1" customHeight="1" x14ac:dyDescent="0.25">
      <c r="A265" s="34"/>
      <c r="B265" s="34"/>
      <c r="C265" s="49" t="s">
        <v>61</v>
      </c>
      <c r="D265" s="47">
        <v>0</v>
      </c>
      <c r="E265" s="47">
        <v>0</v>
      </c>
      <c r="F265" s="47">
        <v>0</v>
      </c>
      <c r="G265" s="47">
        <v>0</v>
      </c>
      <c r="H265" s="34"/>
      <c r="I265" s="34"/>
      <c r="J265" s="34"/>
      <c r="K265" s="34"/>
    </row>
    <row r="266" spans="1:11" ht="14.1" customHeight="1" x14ac:dyDescent="0.25">
      <c r="A266" s="34"/>
      <c r="B266" s="34"/>
      <c r="C266" s="49" t="s">
        <v>62</v>
      </c>
      <c r="D266" s="47">
        <v>0</v>
      </c>
      <c r="E266" s="47">
        <v>0</v>
      </c>
      <c r="F266" s="47">
        <v>0</v>
      </c>
      <c r="G266" s="47">
        <v>0</v>
      </c>
      <c r="H266" s="34"/>
      <c r="I266" s="34"/>
      <c r="J266" s="34"/>
      <c r="K266" s="34"/>
    </row>
    <row r="267" spans="1:11" ht="14.1" customHeight="1" x14ac:dyDescent="0.25">
      <c r="A267" s="34"/>
      <c r="B267" s="34"/>
      <c r="C267" s="49" t="s">
        <v>60</v>
      </c>
      <c r="D267" s="47">
        <v>0</v>
      </c>
      <c r="E267" s="47">
        <v>0</v>
      </c>
      <c r="F267" s="47">
        <v>0</v>
      </c>
      <c r="G267" s="47">
        <v>0</v>
      </c>
      <c r="H267" s="34"/>
      <c r="I267" s="34"/>
      <c r="J267" s="34"/>
      <c r="K267" s="34"/>
    </row>
    <row r="268" spans="1:11" ht="14.1" customHeight="1" x14ac:dyDescent="0.25">
      <c r="A268" s="34"/>
      <c r="B268" s="34"/>
      <c r="C268" s="49" t="s">
        <v>61</v>
      </c>
      <c r="D268" s="47">
        <v>0</v>
      </c>
      <c r="E268" s="47">
        <v>0</v>
      </c>
      <c r="F268" s="47">
        <v>0</v>
      </c>
      <c r="G268" s="47">
        <v>0</v>
      </c>
      <c r="H268" s="34"/>
      <c r="I268" s="34"/>
      <c r="J268" s="34"/>
      <c r="K268" s="34"/>
    </row>
    <row r="269" spans="1:11" ht="14.1" customHeight="1" x14ac:dyDescent="0.25">
      <c r="A269" s="34"/>
      <c r="B269" s="34"/>
      <c r="C269" s="49" t="s">
        <v>63</v>
      </c>
      <c r="D269" s="47">
        <v>0</v>
      </c>
      <c r="E269" s="47">
        <v>0</v>
      </c>
      <c r="F269" s="47">
        <v>0</v>
      </c>
      <c r="G269" s="47">
        <v>0</v>
      </c>
      <c r="H269" s="34"/>
      <c r="I269" s="34"/>
      <c r="J269" s="34"/>
      <c r="K269" s="34"/>
    </row>
    <row r="270" spans="1:11" ht="14.1" customHeight="1" x14ac:dyDescent="0.25">
      <c r="A270" s="34"/>
      <c r="B270" s="34"/>
      <c r="C270" s="49" t="s">
        <v>60</v>
      </c>
      <c r="D270" s="47">
        <v>0</v>
      </c>
      <c r="E270" s="47">
        <v>0</v>
      </c>
      <c r="F270" s="47">
        <v>0</v>
      </c>
      <c r="G270" s="47">
        <v>0</v>
      </c>
      <c r="H270" s="34"/>
      <c r="I270" s="34"/>
      <c r="J270" s="34"/>
      <c r="K270" s="34"/>
    </row>
    <row r="271" spans="1:11" ht="14.1" customHeight="1" x14ac:dyDescent="0.25">
      <c r="A271" s="34"/>
      <c r="B271" s="34"/>
      <c r="C271" s="49" t="s">
        <v>61</v>
      </c>
      <c r="D271" s="47">
        <v>0</v>
      </c>
      <c r="E271" s="47">
        <v>0</v>
      </c>
      <c r="F271" s="47">
        <v>0</v>
      </c>
      <c r="G271" s="47">
        <v>0</v>
      </c>
      <c r="H271" s="34"/>
      <c r="I271" s="34"/>
      <c r="J271" s="34"/>
      <c r="K271" s="34"/>
    </row>
    <row r="272" spans="1:11" ht="14.1" customHeight="1" x14ac:dyDescent="0.25">
      <c r="A272" s="34"/>
      <c r="B272" s="34"/>
      <c r="C272" s="49" t="s">
        <v>64</v>
      </c>
      <c r="D272" s="47">
        <v>0</v>
      </c>
      <c r="E272" s="47">
        <v>0</v>
      </c>
      <c r="F272" s="47">
        <v>0</v>
      </c>
      <c r="G272" s="47">
        <v>0</v>
      </c>
      <c r="H272" s="34"/>
      <c r="I272" s="34"/>
      <c r="J272" s="34"/>
      <c r="K272" s="34"/>
    </row>
    <row r="273" spans="1:11" ht="14.1" customHeight="1" x14ac:dyDescent="0.25">
      <c r="A273" s="34"/>
      <c r="B273" s="34"/>
      <c r="C273" s="49" t="s">
        <v>60</v>
      </c>
      <c r="D273" s="47">
        <v>0</v>
      </c>
      <c r="E273" s="47">
        <v>0</v>
      </c>
      <c r="F273" s="47">
        <v>0</v>
      </c>
      <c r="G273" s="47">
        <v>0</v>
      </c>
      <c r="H273" s="34"/>
      <c r="I273" s="34"/>
      <c r="J273" s="34"/>
      <c r="K273" s="34"/>
    </row>
    <row r="274" spans="1:11" ht="14.1" customHeight="1" x14ac:dyDescent="0.25">
      <c r="A274" s="34"/>
      <c r="B274" s="34"/>
      <c r="C274" s="49" t="s">
        <v>61</v>
      </c>
      <c r="D274" s="47">
        <v>0</v>
      </c>
      <c r="E274" s="47">
        <v>0</v>
      </c>
      <c r="F274" s="47">
        <v>0</v>
      </c>
      <c r="G274" s="47">
        <v>0</v>
      </c>
      <c r="H274" s="34"/>
      <c r="I274" s="34"/>
      <c r="J274" s="34"/>
      <c r="K274" s="34"/>
    </row>
    <row r="275" spans="1:11" ht="14.1" customHeight="1" x14ac:dyDescent="0.25">
      <c r="A275" s="34"/>
      <c r="B275" s="34"/>
      <c r="C275" s="49" t="s">
        <v>65</v>
      </c>
      <c r="D275" s="47">
        <v>0</v>
      </c>
      <c r="E275" s="47">
        <v>0</v>
      </c>
      <c r="F275" s="47">
        <v>0</v>
      </c>
      <c r="G275" s="47">
        <v>0</v>
      </c>
      <c r="H275" s="34"/>
      <c r="I275" s="34"/>
      <c r="J275" s="34"/>
      <c r="K275" s="34"/>
    </row>
    <row r="276" spans="1:11" ht="14.1" customHeight="1" x14ac:dyDescent="0.25">
      <c r="A276" s="34"/>
      <c r="B276" s="34"/>
      <c r="C276" s="49" t="s">
        <v>60</v>
      </c>
      <c r="D276" s="47">
        <v>0</v>
      </c>
      <c r="E276" s="47">
        <v>0</v>
      </c>
      <c r="F276" s="47">
        <v>0</v>
      </c>
      <c r="G276" s="47">
        <v>0</v>
      </c>
      <c r="H276" s="34"/>
      <c r="I276" s="34"/>
      <c r="J276" s="34"/>
      <c r="K276" s="34"/>
    </row>
    <row r="277" spans="1:11" ht="14.1" customHeight="1" x14ac:dyDescent="0.25">
      <c r="A277" s="34"/>
      <c r="B277" s="34"/>
      <c r="C277" s="49" t="s">
        <v>61</v>
      </c>
      <c r="D277" s="47">
        <v>0</v>
      </c>
      <c r="E277" s="47">
        <v>0</v>
      </c>
      <c r="F277" s="47">
        <v>0</v>
      </c>
      <c r="G277" s="47">
        <v>0</v>
      </c>
      <c r="H277" s="34"/>
      <c r="I277" s="34"/>
      <c r="J277" s="34"/>
      <c r="K277" s="34"/>
    </row>
    <row r="278" spans="1:11" ht="14.1" customHeight="1" x14ac:dyDescent="0.25">
      <c r="A278" s="34"/>
      <c r="B278" s="34"/>
      <c r="C278" s="49" t="s">
        <v>66</v>
      </c>
      <c r="D278" s="47">
        <v>0</v>
      </c>
      <c r="E278" s="47">
        <v>0</v>
      </c>
      <c r="F278" s="47">
        <v>0</v>
      </c>
      <c r="G278" s="47">
        <v>0</v>
      </c>
      <c r="H278" s="34"/>
      <c r="I278" s="34"/>
      <c r="J278" s="34"/>
      <c r="K278" s="34"/>
    </row>
    <row r="279" spans="1:11" ht="14.1" customHeight="1" x14ac:dyDescent="0.25">
      <c r="A279" s="34"/>
      <c r="B279" s="34"/>
      <c r="C279" s="49" t="s">
        <v>60</v>
      </c>
      <c r="D279" s="47">
        <v>0</v>
      </c>
      <c r="E279" s="47">
        <v>0</v>
      </c>
      <c r="F279" s="47">
        <v>0</v>
      </c>
      <c r="G279" s="47">
        <v>0</v>
      </c>
      <c r="H279" s="34"/>
      <c r="I279" s="34"/>
      <c r="J279" s="34"/>
      <c r="K279" s="34"/>
    </row>
    <row r="280" spans="1:11" ht="14.1" customHeight="1" x14ac:dyDescent="0.25">
      <c r="A280" s="34"/>
      <c r="B280" s="34"/>
      <c r="C280" s="49" t="s">
        <v>61</v>
      </c>
      <c r="D280" s="47">
        <v>0</v>
      </c>
      <c r="E280" s="47">
        <v>0</v>
      </c>
      <c r="F280" s="47">
        <v>0</v>
      </c>
      <c r="G280" s="47">
        <v>0</v>
      </c>
      <c r="H280" s="34"/>
      <c r="I280" s="34"/>
      <c r="J280" s="34"/>
      <c r="K280" s="34"/>
    </row>
    <row r="281" spans="1:11" ht="14.1" customHeight="1" x14ac:dyDescent="0.25">
      <c r="A281" s="34"/>
      <c r="B281" s="34"/>
      <c r="C281" s="49" t="s">
        <v>67</v>
      </c>
      <c r="D281" s="47">
        <v>0</v>
      </c>
      <c r="E281" s="47">
        <v>0</v>
      </c>
      <c r="F281" s="47">
        <v>0</v>
      </c>
      <c r="G281" s="47">
        <v>0</v>
      </c>
      <c r="H281" s="34"/>
      <c r="I281" s="34"/>
      <c r="J281" s="34"/>
      <c r="K281" s="34"/>
    </row>
    <row r="282" spans="1:11" ht="14.1" customHeight="1" x14ac:dyDescent="0.25">
      <c r="A282" s="34"/>
      <c r="B282" s="34"/>
      <c r="C282" s="49" t="s">
        <v>60</v>
      </c>
      <c r="D282" s="47">
        <v>0</v>
      </c>
      <c r="E282" s="47">
        <v>0</v>
      </c>
      <c r="F282" s="47">
        <v>0</v>
      </c>
      <c r="G282" s="47">
        <v>0</v>
      </c>
      <c r="H282" s="34"/>
      <c r="I282" s="34"/>
      <c r="J282" s="34"/>
      <c r="K282" s="34"/>
    </row>
    <row r="283" spans="1:11" ht="14.1" customHeight="1" x14ac:dyDescent="0.25">
      <c r="A283" s="34"/>
      <c r="B283" s="34"/>
      <c r="C283" s="49" t="s">
        <v>61</v>
      </c>
      <c r="D283" s="47">
        <v>0</v>
      </c>
      <c r="E283" s="47">
        <v>0</v>
      </c>
      <c r="F283" s="47">
        <v>0</v>
      </c>
      <c r="G283" s="47">
        <v>0</v>
      </c>
      <c r="H283" s="34"/>
      <c r="I283" s="34"/>
      <c r="J283" s="34"/>
      <c r="K283" s="34"/>
    </row>
    <row r="284" spans="1:11" ht="14.1" customHeight="1" x14ac:dyDescent="0.25">
      <c r="A284" s="34"/>
      <c r="B284" s="34"/>
      <c r="C284" s="49" t="s">
        <v>68</v>
      </c>
      <c r="D284" s="47">
        <v>0</v>
      </c>
      <c r="E284" s="47">
        <v>0</v>
      </c>
      <c r="F284" s="47">
        <v>0</v>
      </c>
      <c r="G284" s="47">
        <v>0</v>
      </c>
      <c r="H284" s="34"/>
      <c r="I284" s="34"/>
      <c r="J284" s="34"/>
      <c r="K284" s="34"/>
    </row>
    <row r="285" spans="1:11" ht="14.1" customHeight="1" x14ac:dyDescent="0.25">
      <c r="A285" s="34"/>
      <c r="B285" s="34"/>
      <c r="C285" s="49" t="s">
        <v>60</v>
      </c>
      <c r="D285" s="47">
        <v>0</v>
      </c>
      <c r="E285" s="47">
        <v>0</v>
      </c>
      <c r="F285" s="47">
        <v>0</v>
      </c>
      <c r="G285" s="47">
        <v>0</v>
      </c>
      <c r="H285" s="34"/>
      <c r="I285" s="34"/>
      <c r="J285" s="34"/>
      <c r="K285" s="34"/>
    </row>
    <row r="286" spans="1:11" ht="14.1" customHeight="1" x14ac:dyDescent="0.25">
      <c r="A286" s="34"/>
      <c r="B286" s="34"/>
      <c r="C286" s="49" t="s">
        <v>69</v>
      </c>
      <c r="D286" s="47">
        <v>0</v>
      </c>
      <c r="E286" s="47">
        <v>0</v>
      </c>
      <c r="F286" s="47">
        <v>0</v>
      </c>
      <c r="G286" s="47">
        <v>0</v>
      </c>
      <c r="H286" s="34"/>
      <c r="I286" s="34"/>
      <c r="J286" s="34"/>
      <c r="K286" s="34"/>
    </row>
    <row r="287" spans="1:11" ht="14.1" customHeight="1" x14ac:dyDescent="0.25">
      <c r="A287" s="34"/>
      <c r="B287" s="34"/>
      <c r="C287" s="49" t="s">
        <v>70</v>
      </c>
      <c r="D287" s="47">
        <v>0</v>
      </c>
      <c r="E287" s="47">
        <v>0</v>
      </c>
      <c r="F287" s="47">
        <v>0</v>
      </c>
      <c r="G287" s="47">
        <v>0</v>
      </c>
      <c r="H287" s="34"/>
      <c r="I287" s="34"/>
      <c r="J287" s="34"/>
      <c r="K287" s="34"/>
    </row>
    <row r="288" spans="1:11" ht="14.1" customHeight="1" x14ac:dyDescent="0.25">
      <c r="A288" s="34"/>
      <c r="B288" s="34"/>
      <c r="C288" s="49" t="s">
        <v>71</v>
      </c>
      <c r="D288" s="47">
        <v>0</v>
      </c>
      <c r="E288" s="47">
        <v>0</v>
      </c>
      <c r="F288" s="47">
        <v>0</v>
      </c>
      <c r="G288" s="47">
        <v>0</v>
      </c>
      <c r="H288" s="34"/>
      <c r="I288" s="34"/>
      <c r="J288" s="34"/>
      <c r="K288" s="34"/>
    </row>
    <row r="289" spans="1:11" ht="14.1" customHeight="1" x14ac:dyDescent="0.25">
      <c r="A289" s="34"/>
      <c r="B289" s="34"/>
      <c r="C289" s="49" t="s">
        <v>72</v>
      </c>
      <c r="D289" s="47">
        <v>0</v>
      </c>
      <c r="E289" s="47">
        <v>0</v>
      </c>
      <c r="F289" s="47">
        <v>0</v>
      </c>
      <c r="G289" s="47">
        <v>0</v>
      </c>
      <c r="H289" s="34"/>
      <c r="I289" s="34"/>
      <c r="J289" s="34"/>
      <c r="K289" s="34"/>
    </row>
    <row r="290" spans="1:11" ht="14.1" customHeight="1" x14ac:dyDescent="0.25">
      <c r="A290" s="34"/>
      <c r="B290" s="34"/>
      <c r="C290" s="49" t="s">
        <v>73</v>
      </c>
      <c r="D290" s="47">
        <v>0</v>
      </c>
      <c r="E290" s="47">
        <v>0</v>
      </c>
      <c r="F290" s="47">
        <v>56165442</v>
      </c>
      <c r="G290" s="47">
        <v>60000000</v>
      </c>
      <c r="H290" s="34"/>
      <c r="I290" s="34"/>
      <c r="J290" s="34"/>
      <c r="K290" s="34"/>
    </row>
    <row r="291" spans="1:11" ht="14.1" customHeight="1" x14ac:dyDescent="0.25">
      <c r="A291" s="34"/>
      <c r="B291" s="34"/>
      <c r="C291" s="49" t="s">
        <v>60</v>
      </c>
      <c r="D291" s="47">
        <v>0</v>
      </c>
      <c r="E291" s="47">
        <v>0</v>
      </c>
      <c r="F291" s="47">
        <v>56165442</v>
      </c>
      <c r="G291" s="47">
        <v>60000000</v>
      </c>
      <c r="H291" s="34"/>
      <c r="I291" s="34"/>
      <c r="J291" s="34"/>
      <c r="K291" s="34"/>
    </row>
    <row r="292" spans="1:11" ht="14.1" customHeight="1" x14ac:dyDescent="0.25">
      <c r="A292" s="34"/>
      <c r="B292" s="34"/>
      <c r="C292" s="49" t="s">
        <v>69</v>
      </c>
      <c r="D292" s="47">
        <v>0</v>
      </c>
      <c r="E292" s="47">
        <v>0</v>
      </c>
      <c r="F292" s="47">
        <v>0</v>
      </c>
      <c r="G292" s="47">
        <v>0</v>
      </c>
      <c r="H292" s="34"/>
      <c r="I292" s="34"/>
      <c r="J292" s="34"/>
      <c r="K292" s="34"/>
    </row>
    <row r="293" spans="1:11" ht="14.1" customHeight="1" x14ac:dyDescent="0.25">
      <c r="A293" s="34"/>
      <c r="B293" s="34"/>
      <c r="C293" s="49" t="s">
        <v>70</v>
      </c>
      <c r="D293" s="47">
        <v>0</v>
      </c>
      <c r="E293" s="47">
        <v>0</v>
      </c>
      <c r="F293" s="47">
        <v>0</v>
      </c>
      <c r="G293" s="47">
        <v>0</v>
      </c>
      <c r="H293" s="34"/>
      <c r="I293" s="34"/>
      <c r="J293" s="34"/>
      <c r="K293" s="34"/>
    </row>
    <row r="294" spans="1:11" ht="14.1" customHeight="1" x14ac:dyDescent="0.25">
      <c r="A294" s="34"/>
      <c r="B294" s="34"/>
      <c r="C294" s="49" t="s">
        <v>71</v>
      </c>
      <c r="D294" s="47">
        <v>0</v>
      </c>
      <c r="E294" s="47">
        <v>0</v>
      </c>
      <c r="F294" s="47">
        <v>0</v>
      </c>
      <c r="G294" s="47">
        <v>0</v>
      </c>
      <c r="H294" s="34"/>
      <c r="I294" s="34"/>
      <c r="J294" s="34"/>
      <c r="K294" s="34"/>
    </row>
    <row r="295" spans="1:11" ht="14.1" customHeight="1" x14ac:dyDescent="0.25">
      <c r="A295" s="34"/>
      <c r="B295" s="34"/>
      <c r="C295" s="49" t="s">
        <v>72</v>
      </c>
      <c r="D295" s="47">
        <v>0</v>
      </c>
      <c r="E295" s="47">
        <v>0</v>
      </c>
      <c r="F295" s="47">
        <v>0</v>
      </c>
      <c r="G295" s="47">
        <v>0</v>
      </c>
      <c r="H295" s="34"/>
      <c r="I295" s="34"/>
      <c r="J295" s="34"/>
      <c r="K295" s="34"/>
    </row>
    <row r="296" spans="1:11" ht="14.1" customHeight="1" x14ac:dyDescent="0.25">
      <c r="A296" s="34"/>
      <c r="B296" s="34"/>
      <c r="C296" s="49" t="s">
        <v>74</v>
      </c>
      <c r="D296" s="47">
        <v>0</v>
      </c>
      <c r="E296" s="47">
        <v>0</v>
      </c>
      <c r="F296" s="47">
        <v>0</v>
      </c>
      <c r="G296" s="47">
        <v>0</v>
      </c>
      <c r="H296" s="34"/>
      <c r="I296" s="34"/>
      <c r="J296" s="34"/>
      <c r="K296" s="34"/>
    </row>
    <row r="297" spans="1:11" ht="14.1" customHeight="1" x14ac:dyDescent="0.25">
      <c r="A297" s="34"/>
      <c r="B297" s="34"/>
      <c r="C297" s="49" t="s">
        <v>60</v>
      </c>
      <c r="D297" s="47">
        <v>0</v>
      </c>
      <c r="E297" s="47">
        <v>0</v>
      </c>
      <c r="F297" s="47">
        <v>0</v>
      </c>
      <c r="G297" s="47">
        <v>0</v>
      </c>
      <c r="H297" s="34"/>
      <c r="I297" s="34"/>
      <c r="J297" s="34"/>
      <c r="K297" s="34"/>
    </row>
    <row r="298" spans="1:11" ht="14.1" customHeight="1" x14ac:dyDescent="0.25">
      <c r="A298" s="34"/>
      <c r="B298" s="34"/>
      <c r="C298" s="49" t="s">
        <v>69</v>
      </c>
      <c r="D298" s="47">
        <v>0</v>
      </c>
      <c r="E298" s="47">
        <v>0</v>
      </c>
      <c r="F298" s="47">
        <v>0</v>
      </c>
      <c r="G298" s="47">
        <v>0</v>
      </c>
      <c r="H298" s="34"/>
      <c r="I298" s="34"/>
      <c r="J298" s="34"/>
      <c r="K298" s="34"/>
    </row>
    <row r="299" spans="1:11" ht="14.1" customHeight="1" x14ac:dyDescent="0.25">
      <c r="A299" s="34"/>
      <c r="B299" s="34"/>
      <c r="C299" s="49" t="s">
        <v>70</v>
      </c>
      <c r="D299" s="47">
        <v>0</v>
      </c>
      <c r="E299" s="47">
        <v>0</v>
      </c>
      <c r="F299" s="47">
        <v>0</v>
      </c>
      <c r="G299" s="47">
        <v>0</v>
      </c>
      <c r="H299" s="34"/>
      <c r="I299" s="34"/>
      <c r="J299" s="34"/>
      <c r="K299" s="34"/>
    </row>
    <row r="300" spans="1:11" ht="14.1" customHeight="1" x14ac:dyDescent="0.25">
      <c r="A300" s="34"/>
      <c r="B300" s="34"/>
      <c r="C300" s="49" t="s">
        <v>71</v>
      </c>
      <c r="D300" s="47">
        <v>0</v>
      </c>
      <c r="E300" s="47">
        <v>0</v>
      </c>
      <c r="F300" s="47">
        <v>0</v>
      </c>
      <c r="G300" s="47">
        <v>0</v>
      </c>
      <c r="H300" s="34"/>
      <c r="I300" s="34"/>
      <c r="J300" s="34"/>
      <c r="K300" s="34"/>
    </row>
    <row r="301" spans="1:11" ht="14.1" customHeight="1" x14ac:dyDescent="0.25">
      <c r="A301" s="34"/>
      <c r="B301" s="34"/>
      <c r="C301" s="49" t="s">
        <v>72</v>
      </c>
      <c r="D301" s="47">
        <v>0</v>
      </c>
      <c r="E301" s="47">
        <v>0</v>
      </c>
      <c r="F301" s="47">
        <v>0</v>
      </c>
      <c r="G301" s="47">
        <v>0</v>
      </c>
      <c r="H301" s="34"/>
      <c r="I301" s="34"/>
      <c r="J301" s="34"/>
      <c r="K301" s="34"/>
    </row>
    <row r="302" spans="1:11" ht="14.1" customHeight="1" x14ac:dyDescent="0.25">
      <c r="A302" s="34"/>
      <c r="B302" s="34"/>
      <c r="C302" s="49" t="s">
        <v>75</v>
      </c>
      <c r="D302" s="47">
        <v>0</v>
      </c>
      <c r="E302" s="47">
        <v>0</v>
      </c>
      <c r="F302" s="47">
        <v>0</v>
      </c>
      <c r="G302" s="47">
        <v>0</v>
      </c>
      <c r="H302" s="34"/>
      <c r="I302" s="34"/>
      <c r="J302" s="34"/>
      <c r="K302" s="34"/>
    </row>
    <row r="303" spans="1:11" ht="14.1" customHeight="1" x14ac:dyDescent="0.25">
      <c r="A303" s="34"/>
      <c r="B303" s="34"/>
      <c r="C303" s="49" t="s">
        <v>76</v>
      </c>
      <c r="D303" s="47">
        <v>0</v>
      </c>
      <c r="E303" s="47">
        <v>0</v>
      </c>
      <c r="F303" s="47">
        <v>0</v>
      </c>
      <c r="G303" s="47">
        <v>0</v>
      </c>
      <c r="H303" s="34"/>
      <c r="I303" s="34"/>
      <c r="J303" s="34"/>
      <c r="K303" s="34"/>
    </row>
    <row r="304" spans="1:11" ht="14.1" customHeight="1" x14ac:dyDescent="0.25">
      <c r="A304" s="34"/>
      <c r="B304" s="34"/>
      <c r="C304" s="48" t="s">
        <v>77</v>
      </c>
      <c r="D304" s="47">
        <v>0</v>
      </c>
      <c r="E304" s="47">
        <v>0</v>
      </c>
      <c r="F304" s="47">
        <v>56165442</v>
      </c>
      <c r="G304" s="47">
        <v>60000000</v>
      </c>
      <c r="H304" s="34"/>
      <c r="I304" s="34"/>
      <c r="J304" s="34"/>
      <c r="K304" s="34"/>
    </row>
    <row r="305" spans="1:11" ht="14.1" customHeight="1" x14ac:dyDescent="0.25">
      <c r="A305" s="34"/>
      <c r="B305" s="34"/>
      <c r="C305" s="56" t="s">
        <v>497</v>
      </c>
      <c r="D305" s="1309" t="s">
        <v>496</v>
      </c>
      <c r="E305" s="1310"/>
      <c r="F305" s="1310"/>
      <c r="G305" s="1310"/>
      <c r="H305" s="34"/>
      <c r="I305" s="34"/>
      <c r="J305" s="34"/>
      <c r="K305" s="34"/>
    </row>
    <row r="306" spans="1:11" ht="14.1" customHeight="1" x14ac:dyDescent="0.25">
      <c r="A306" s="34"/>
      <c r="B306" s="34"/>
      <c r="C306" s="55" t="s">
        <v>33</v>
      </c>
      <c r="D306" s="1325" t="s">
        <v>495</v>
      </c>
      <c r="E306" s="1326"/>
      <c r="F306" s="1326"/>
      <c r="G306" s="1326"/>
      <c r="H306" s="34"/>
      <c r="I306" s="34"/>
      <c r="J306" s="34"/>
      <c r="K306" s="34"/>
    </row>
    <row r="307" spans="1:11" ht="14.1" customHeight="1" x14ac:dyDescent="0.25">
      <c r="A307" s="34"/>
      <c r="B307" s="34"/>
      <c r="C307" s="32" t="s">
        <v>35</v>
      </c>
      <c r="D307" s="1327" t="s">
        <v>494</v>
      </c>
      <c r="E307" s="1328"/>
      <c r="F307" s="1328"/>
      <c r="G307" s="1328"/>
      <c r="H307" s="34"/>
      <c r="I307" s="34"/>
      <c r="J307" s="34"/>
      <c r="K307" s="34"/>
    </row>
    <row r="308" spans="1:11" ht="14.1" customHeight="1" x14ac:dyDescent="0.25">
      <c r="A308" s="34"/>
      <c r="B308" s="34"/>
      <c r="C308" s="32" t="s">
        <v>37</v>
      </c>
      <c r="D308" s="1327" t="s">
        <v>83</v>
      </c>
      <c r="E308" s="1328"/>
      <c r="F308" s="1328"/>
      <c r="G308" s="1328"/>
      <c r="H308" s="34"/>
      <c r="I308" s="34"/>
      <c r="J308" s="34"/>
      <c r="K308" s="34"/>
    </row>
    <row r="309" spans="1:11" ht="15" customHeight="1" x14ac:dyDescent="0.25">
      <c r="A309" s="34"/>
      <c r="B309" s="34"/>
      <c r="C309" s="53"/>
      <c r="D309" s="52">
        <v>2025</v>
      </c>
      <c r="E309" s="52">
        <v>2026</v>
      </c>
      <c r="F309" s="52">
        <v>2027</v>
      </c>
      <c r="G309" s="52">
        <v>2028</v>
      </c>
      <c r="H309" s="34"/>
      <c r="I309" s="34"/>
      <c r="J309" s="34"/>
      <c r="K309" s="34"/>
    </row>
    <row r="310" spans="1:11" ht="15" customHeight="1" x14ac:dyDescent="0.25">
      <c r="A310" s="34"/>
      <c r="B310" s="34"/>
      <c r="C310" s="51"/>
      <c r="D310" s="50" t="s">
        <v>17</v>
      </c>
      <c r="E310" s="50" t="s">
        <v>18</v>
      </c>
      <c r="F310" s="50" t="s">
        <v>18</v>
      </c>
      <c r="G310" s="50" t="s">
        <v>18</v>
      </c>
      <c r="H310" s="34"/>
      <c r="I310" s="34"/>
      <c r="J310" s="34"/>
      <c r="K310" s="34"/>
    </row>
    <row r="311" spans="1:11" ht="14.1" customHeight="1" x14ac:dyDescent="0.25">
      <c r="A311" s="34"/>
      <c r="B311" s="34"/>
      <c r="C311" s="41" t="s">
        <v>39</v>
      </c>
      <c r="D311" s="54" t="s">
        <v>40</v>
      </c>
      <c r="E311" s="54" t="s">
        <v>317</v>
      </c>
      <c r="F311" s="54" t="s">
        <v>317</v>
      </c>
      <c r="G311" s="54" t="s">
        <v>46</v>
      </c>
      <c r="H311" s="34"/>
      <c r="I311" s="34"/>
      <c r="J311" s="34"/>
      <c r="K311" s="34"/>
    </row>
    <row r="312" spans="1:11" ht="14.1" customHeight="1" x14ac:dyDescent="0.25">
      <c r="A312" s="34"/>
      <c r="B312" s="34"/>
      <c r="C312" s="41" t="s">
        <v>41</v>
      </c>
      <c r="D312" s="54" t="s">
        <v>493</v>
      </c>
      <c r="E312" s="54" t="s">
        <v>492</v>
      </c>
      <c r="F312" s="54" t="s">
        <v>491</v>
      </c>
      <c r="G312" s="54" t="s">
        <v>46</v>
      </c>
      <c r="H312" s="34"/>
      <c r="I312" s="34"/>
      <c r="J312" s="34"/>
      <c r="K312" s="34"/>
    </row>
    <row r="313" spans="1:11" ht="14.1" customHeight="1" x14ac:dyDescent="0.25">
      <c r="A313" s="34"/>
      <c r="B313" s="34"/>
      <c r="C313" s="41" t="s">
        <v>45</v>
      </c>
      <c r="D313" s="54" t="s">
        <v>46</v>
      </c>
      <c r="E313" s="54" t="s">
        <v>490</v>
      </c>
      <c r="F313" s="54" t="s">
        <v>489</v>
      </c>
      <c r="G313" s="54" t="s">
        <v>46</v>
      </c>
      <c r="H313" s="34"/>
      <c r="I313" s="34"/>
      <c r="J313" s="34"/>
      <c r="K313" s="34"/>
    </row>
    <row r="314" spans="1:11" ht="14.1" customHeight="1" x14ac:dyDescent="0.25">
      <c r="A314" s="34"/>
      <c r="B314" s="34"/>
      <c r="C314" s="41" t="s">
        <v>50</v>
      </c>
      <c r="D314" s="54" t="s">
        <v>40</v>
      </c>
      <c r="E314" s="54" t="s">
        <v>40</v>
      </c>
      <c r="F314" s="54" t="s">
        <v>46</v>
      </c>
      <c r="G314" s="54" t="s">
        <v>137</v>
      </c>
      <c r="H314" s="34"/>
      <c r="I314" s="34"/>
      <c r="J314" s="34"/>
      <c r="K314" s="34"/>
    </row>
    <row r="315" spans="1:11" ht="14.1" customHeight="1" x14ac:dyDescent="0.25">
      <c r="A315" s="34"/>
      <c r="B315" s="34"/>
      <c r="C315" s="41" t="s">
        <v>52</v>
      </c>
      <c r="D315" s="54" t="s">
        <v>40</v>
      </c>
      <c r="E315" s="54" t="s">
        <v>488</v>
      </c>
      <c r="F315" s="54" t="s">
        <v>487</v>
      </c>
      <c r="G315" s="54" t="s">
        <v>137</v>
      </c>
      <c r="H315" s="34"/>
      <c r="I315" s="34"/>
      <c r="J315" s="34"/>
      <c r="K315" s="34"/>
    </row>
    <row r="316" spans="1:11" ht="14.1" customHeight="1" x14ac:dyDescent="0.25">
      <c r="A316" s="34"/>
      <c r="B316" s="34"/>
      <c r="C316" s="41" t="s">
        <v>55</v>
      </c>
      <c r="D316" s="54" t="s">
        <v>40</v>
      </c>
      <c r="E316" s="54" t="s">
        <v>40</v>
      </c>
      <c r="F316" s="54" t="s">
        <v>487</v>
      </c>
      <c r="G316" s="54" t="s">
        <v>137</v>
      </c>
      <c r="H316" s="34"/>
      <c r="I316" s="34"/>
      <c r="J316" s="34"/>
      <c r="K316" s="34"/>
    </row>
    <row r="317" spans="1:11" ht="14.1" customHeight="1" x14ac:dyDescent="0.25">
      <c r="A317" s="34"/>
      <c r="B317" s="34"/>
      <c r="C317" s="1329" t="s">
        <v>58</v>
      </c>
      <c r="D317" s="1330"/>
      <c r="E317" s="1330"/>
      <c r="F317" s="1330"/>
      <c r="G317" s="1330"/>
      <c r="H317" s="34"/>
      <c r="I317" s="34"/>
      <c r="J317" s="34"/>
      <c r="K317" s="34"/>
    </row>
    <row r="318" spans="1:11" ht="14.1" customHeight="1" x14ac:dyDescent="0.25">
      <c r="A318" s="34"/>
      <c r="B318" s="34"/>
      <c r="C318" s="53"/>
      <c r="D318" s="52">
        <v>2025</v>
      </c>
      <c r="E318" s="52">
        <v>2026</v>
      </c>
      <c r="F318" s="52">
        <v>2027</v>
      </c>
      <c r="G318" s="52">
        <v>2028</v>
      </c>
      <c r="H318" s="34"/>
      <c r="I318" s="34"/>
      <c r="J318" s="34"/>
      <c r="K318" s="34"/>
    </row>
    <row r="319" spans="1:11" ht="14.1" customHeight="1" x14ac:dyDescent="0.25">
      <c r="A319" s="34"/>
      <c r="B319" s="34"/>
      <c r="C319" s="51"/>
      <c r="D319" s="50" t="s">
        <v>17</v>
      </c>
      <c r="E319" s="50" t="s">
        <v>18</v>
      </c>
      <c r="F319" s="50" t="s">
        <v>18</v>
      </c>
      <c r="G319" s="50" t="s">
        <v>18</v>
      </c>
      <c r="H319" s="34"/>
      <c r="I319" s="34"/>
      <c r="J319" s="34"/>
      <c r="K319" s="34"/>
    </row>
    <row r="320" spans="1:11" ht="14.1" customHeight="1" x14ac:dyDescent="0.25">
      <c r="A320" s="34"/>
      <c r="B320" s="34"/>
      <c r="C320" s="49" t="s">
        <v>59</v>
      </c>
      <c r="D320" s="47">
        <v>0</v>
      </c>
      <c r="E320" s="47">
        <v>0</v>
      </c>
      <c r="F320" s="47">
        <v>0</v>
      </c>
      <c r="G320" s="47">
        <v>0</v>
      </c>
      <c r="H320" s="34"/>
      <c r="I320" s="34"/>
      <c r="J320" s="34"/>
      <c r="K320" s="34"/>
    </row>
    <row r="321" spans="1:11" ht="14.1" customHeight="1" x14ac:dyDescent="0.25">
      <c r="A321" s="34"/>
      <c r="B321" s="34"/>
      <c r="C321" s="49" t="s">
        <v>60</v>
      </c>
      <c r="D321" s="47">
        <v>0</v>
      </c>
      <c r="E321" s="47">
        <v>0</v>
      </c>
      <c r="F321" s="47">
        <v>0</v>
      </c>
      <c r="G321" s="47">
        <v>0</v>
      </c>
      <c r="H321" s="34"/>
      <c r="I321" s="34"/>
      <c r="J321" s="34"/>
      <c r="K321" s="34"/>
    </row>
    <row r="322" spans="1:11" ht="14.1" customHeight="1" x14ac:dyDescent="0.25">
      <c r="A322" s="34"/>
      <c r="B322" s="34"/>
      <c r="C322" s="49" t="s">
        <v>61</v>
      </c>
      <c r="D322" s="47">
        <v>0</v>
      </c>
      <c r="E322" s="47">
        <v>0</v>
      </c>
      <c r="F322" s="47">
        <v>0</v>
      </c>
      <c r="G322" s="47">
        <v>0</v>
      </c>
      <c r="H322" s="34"/>
      <c r="I322" s="34"/>
      <c r="J322" s="34"/>
      <c r="K322" s="34"/>
    </row>
    <row r="323" spans="1:11" ht="14.1" customHeight="1" x14ac:dyDescent="0.25">
      <c r="A323" s="34"/>
      <c r="B323" s="34"/>
      <c r="C323" s="49" t="s">
        <v>62</v>
      </c>
      <c r="D323" s="47">
        <v>0</v>
      </c>
      <c r="E323" s="47">
        <v>0</v>
      </c>
      <c r="F323" s="47">
        <v>0</v>
      </c>
      <c r="G323" s="47">
        <v>0</v>
      </c>
      <c r="H323" s="34"/>
      <c r="I323" s="34"/>
      <c r="J323" s="34"/>
      <c r="K323" s="34"/>
    </row>
    <row r="324" spans="1:11" ht="14.1" customHeight="1" x14ac:dyDescent="0.25">
      <c r="A324" s="34"/>
      <c r="B324" s="34"/>
      <c r="C324" s="49" t="s">
        <v>60</v>
      </c>
      <c r="D324" s="47">
        <v>0</v>
      </c>
      <c r="E324" s="47">
        <v>0</v>
      </c>
      <c r="F324" s="47">
        <v>0</v>
      </c>
      <c r="G324" s="47">
        <v>0</v>
      </c>
      <c r="H324" s="34"/>
      <c r="I324" s="34"/>
      <c r="J324" s="34"/>
      <c r="K324" s="34"/>
    </row>
    <row r="325" spans="1:11" ht="14.1" customHeight="1" x14ac:dyDescent="0.25">
      <c r="A325" s="34"/>
      <c r="B325" s="34"/>
      <c r="C325" s="49" t="s">
        <v>61</v>
      </c>
      <c r="D325" s="47">
        <v>0</v>
      </c>
      <c r="E325" s="47">
        <v>0</v>
      </c>
      <c r="F325" s="47">
        <v>0</v>
      </c>
      <c r="G325" s="47">
        <v>0</v>
      </c>
      <c r="H325" s="34"/>
      <c r="I325" s="34"/>
      <c r="J325" s="34"/>
      <c r="K325" s="34"/>
    </row>
    <row r="326" spans="1:11" ht="14.1" customHeight="1" x14ac:dyDescent="0.25">
      <c r="A326" s="34"/>
      <c r="B326" s="34"/>
      <c r="C326" s="49" t="s">
        <v>63</v>
      </c>
      <c r="D326" s="47">
        <v>0</v>
      </c>
      <c r="E326" s="47">
        <v>0</v>
      </c>
      <c r="F326" s="47">
        <v>0</v>
      </c>
      <c r="G326" s="47">
        <v>0</v>
      </c>
      <c r="H326" s="34"/>
      <c r="I326" s="34"/>
      <c r="J326" s="34"/>
      <c r="K326" s="34"/>
    </row>
    <row r="327" spans="1:11" ht="14.1" customHeight="1" x14ac:dyDescent="0.25">
      <c r="A327" s="34"/>
      <c r="B327" s="34"/>
      <c r="C327" s="49" t="s">
        <v>60</v>
      </c>
      <c r="D327" s="47">
        <v>0</v>
      </c>
      <c r="E327" s="47">
        <v>0</v>
      </c>
      <c r="F327" s="47">
        <v>0</v>
      </c>
      <c r="G327" s="47">
        <v>0</v>
      </c>
      <c r="H327" s="34"/>
      <c r="I327" s="34"/>
      <c r="J327" s="34"/>
      <c r="K327" s="34"/>
    </row>
    <row r="328" spans="1:11" ht="14.1" customHeight="1" x14ac:dyDescent="0.25">
      <c r="A328" s="34"/>
      <c r="B328" s="34"/>
      <c r="C328" s="49" t="s">
        <v>61</v>
      </c>
      <c r="D328" s="47">
        <v>0</v>
      </c>
      <c r="E328" s="47">
        <v>0</v>
      </c>
      <c r="F328" s="47">
        <v>0</v>
      </c>
      <c r="G328" s="47">
        <v>0</v>
      </c>
      <c r="H328" s="34"/>
      <c r="I328" s="34"/>
      <c r="J328" s="34"/>
      <c r="K328" s="34"/>
    </row>
    <row r="329" spans="1:11" ht="14.1" customHeight="1" x14ac:dyDescent="0.25">
      <c r="A329" s="34"/>
      <c r="B329" s="34"/>
      <c r="C329" s="49" t="s">
        <v>64</v>
      </c>
      <c r="D329" s="47">
        <v>0</v>
      </c>
      <c r="E329" s="47">
        <v>0</v>
      </c>
      <c r="F329" s="47">
        <v>0</v>
      </c>
      <c r="G329" s="47">
        <v>0</v>
      </c>
      <c r="H329" s="34"/>
      <c r="I329" s="34"/>
      <c r="J329" s="34"/>
      <c r="K329" s="34"/>
    </row>
    <row r="330" spans="1:11" ht="14.1" customHeight="1" x14ac:dyDescent="0.25">
      <c r="A330" s="34"/>
      <c r="B330" s="34"/>
      <c r="C330" s="49" t="s">
        <v>60</v>
      </c>
      <c r="D330" s="47">
        <v>0</v>
      </c>
      <c r="E330" s="47">
        <v>0</v>
      </c>
      <c r="F330" s="47">
        <v>0</v>
      </c>
      <c r="G330" s="47">
        <v>0</v>
      </c>
      <c r="H330" s="34"/>
      <c r="I330" s="34"/>
      <c r="J330" s="34"/>
      <c r="K330" s="34"/>
    </row>
    <row r="331" spans="1:11" ht="14.1" customHeight="1" x14ac:dyDescent="0.25">
      <c r="A331" s="34"/>
      <c r="B331" s="34"/>
      <c r="C331" s="49" t="s">
        <v>61</v>
      </c>
      <c r="D331" s="47">
        <v>0</v>
      </c>
      <c r="E331" s="47">
        <v>0</v>
      </c>
      <c r="F331" s="47">
        <v>0</v>
      </c>
      <c r="G331" s="47">
        <v>0</v>
      </c>
      <c r="H331" s="34"/>
      <c r="I331" s="34"/>
      <c r="J331" s="34"/>
      <c r="K331" s="34"/>
    </row>
    <row r="332" spans="1:11" ht="14.1" customHeight="1" x14ac:dyDescent="0.25">
      <c r="A332" s="34"/>
      <c r="B332" s="34"/>
      <c r="C332" s="49" t="s">
        <v>65</v>
      </c>
      <c r="D332" s="47">
        <v>0</v>
      </c>
      <c r="E332" s="47">
        <v>0</v>
      </c>
      <c r="F332" s="47">
        <v>0</v>
      </c>
      <c r="G332" s="47">
        <v>0</v>
      </c>
      <c r="H332" s="34"/>
      <c r="I332" s="34"/>
      <c r="J332" s="34"/>
      <c r="K332" s="34"/>
    </row>
    <row r="333" spans="1:11" ht="14.1" customHeight="1" x14ac:dyDescent="0.25">
      <c r="A333" s="34"/>
      <c r="B333" s="34"/>
      <c r="C333" s="49" t="s">
        <v>60</v>
      </c>
      <c r="D333" s="47">
        <v>0</v>
      </c>
      <c r="E333" s="47">
        <v>0</v>
      </c>
      <c r="F333" s="47">
        <v>0</v>
      </c>
      <c r="G333" s="47">
        <v>0</v>
      </c>
      <c r="H333" s="34"/>
      <c r="I333" s="34"/>
      <c r="J333" s="34"/>
      <c r="K333" s="34"/>
    </row>
    <row r="334" spans="1:11" ht="14.1" customHeight="1" x14ac:dyDescent="0.25">
      <c r="A334" s="34"/>
      <c r="B334" s="34"/>
      <c r="C334" s="49" t="s">
        <v>61</v>
      </c>
      <c r="D334" s="47">
        <v>0</v>
      </c>
      <c r="E334" s="47">
        <v>0</v>
      </c>
      <c r="F334" s="47">
        <v>0</v>
      </c>
      <c r="G334" s="47">
        <v>0</v>
      </c>
      <c r="H334" s="34"/>
      <c r="I334" s="34"/>
      <c r="J334" s="34"/>
      <c r="K334" s="34"/>
    </row>
    <row r="335" spans="1:11" ht="14.1" customHeight="1" x14ac:dyDescent="0.25">
      <c r="A335" s="34"/>
      <c r="B335" s="34"/>
      <c r="C335" s="49" t="s">
        <v>66</v>
      </c>
      <c r="D335" s="47">
        <v>0</v>
      </c>
      <c r="E335" s="47">
        <v>0</v>
      </c>
      <c r="F335" s="47">
        <v>0</v>
      </c>
      <c r="G335" s="47">
        <v>0</v>
      </c>
      <c r="H335" s="34"/>
      <c r="I335" s="34"/>
      <c r="J335" s="34"/>
      <c r="K335" s="34"/>
    </row>
    <row r="336" spans="1:11" ht="14.1" customHeight="1" x14ac:dyDescent="0.25">
      <c r="A336" s="34"/>
      <c r="B336" s="34"/>
      <c r="C336" s="49" t="s">
        <v>60</v>
      </c>
      <c r="D336" s="47">
        <v>0</v>
      </c>
      <c r="E336" s="47">
        <v>0</v>
      </c>
      <c r="F336" s="47">
        <v>0</v>
      </c>
      <c r="G336" s="47">
        <v>0</v>
      </c>
      <c r="H336" s="34"/>
      <c r="I336" s="34"/>
      <c r="J336" s="34"/>
      <c r="K336" s="34"/>
    </row>
    <row r="337" spans="1:11" ht="14.1" customHeight="1" x14ac:dyDescent="0.25">
      <c r="A337" s="34"/>
      <c r="B337" s="34"/>
      <c r="C337" s="49" t="s">
        <v>61</v>
      </c>
      <c r="D337" s="47">
        <v>0</v>
      </c>
      <c r="E337" s="47">
        <v>0</v>
      </c>
      <c r="F337" s="47">
        <v>0</v>
      </c>
      <c r="G337" s="47">
        <v>0</v>
      </c>
      <c r="H337" s="34"/>
      <c r="I337" s="34"/>
      <c r="J337" s="34"/>
      <c r="K337" s="34"/>
    </row>
    <row r="338" spans="1:11" ht="14.1" customHeight="1" x14ac:dyDescent="0.25">
      <c r="A338" s="34"/>
      <c r="B338" s="34"/>
      <c r="C338" s="49" t="s">
        <v>67</v>
      </c>
      <c r="D338" s="47">
        <v>0</v>
      </c>
      <c r="E338" s="47">
        <v>0</v>
      </c>
      <c r="F338" s="47">
        <v>0</v>
      </c>
      <c r="G338" s="47">
        <v>0</v>
      </c>
      <c r="H338" s="34"/>
      <c r="I338" s="34"/>
      <c r="J338" s="34"/>
      <c r="K338" s="34"/>
    </row>
    <row r="339" spans="1:11" ht="14.1" customHeight="1" x14ac:dyDescent="0.25">
      <c r="A339" s="34"/>
      <c r="B339" s="34"/>
      <c r="C339" s="49" t="s">
        <v>60</v>
      </c>
      <c r="D339" s="47">
        <v>0</v>
      </c>
      <c r="E339" s="47">
        <v>0</v>
      </c>
      <c r="F339" s="47">
        <v>0</v>
      </c>
      <c r="G339" s="47">
        <v>0</v>
      </c>
      <c r="H339" s="34"/>
      <c r="I339" s="34"/>
      <c r="J339" s="34"/>
      <c r="K339" s="34"/>
    </row>
    <row r="340" spans="1:11" ht="14.1" customHeight="1" x14ac:dyDescent="0.25">
      <c r="A340" s="34"/>
      <c r="B340" s="34"/>
      <c r="C340" s="49" t="s">
        <v>61</v>
      </c>
      <c r="D340" s="47">
        <v>0</v>
      </c>
      <c r="E340" s="47">
        <v>0</v>
      </c>
      <c r="F340" s="47">
        <v>0</v>
      </c>
      <c r="G340" s="47">
        <v>0</v>
      </c>
      <c r="H340" s="34"/>
      <c r="I340" s="34"/>
      <c r="J340" s="34"/>
      <c r="K340" s="34"/>
    </row>
    <row r="341" spans="1:11" ht="14.1" customHeight="1" x14ac:dyDescent="0.25">
      <c r="A341" s="34"/>
      <c r="B341" s="34"/>
      <c r="C341" s="49" t="s">
        <v>68</v>
      </c>
      <c r="D341" s="47">
        <v>0</v>
      </c>
      <c r="E341" s="47">
        <v>0</v>
      </c>
      <c r="F341" s="47">
        <v>0</v>
      </c>
      <c r="G341" s="47">
        <v>0</v>
      </c>
      <c r="H341" s="34"/>
      <c r="I341" s="34"/>
      <c r="J341" s="34"/>
      <c r="K341" s="34"/>
    </row>
    <row r="342" spans="1:11" ht="14.1" customHeight="1" x14ac:dyDescent="0.25">
      <c r="A342" s="34"/>
      <c r="B342" s="34"/>
      <c r="C342" s="49" t="s">
        <v>60</v>
      </c>
      <c r="D342" s="47">
        <v>0</v>
      </c>
      <c r="E342" s="47">
        <v>0</v>
      </c>
      <c r="F342" s="47">
        <v>0</v>
      </c>
      <c r="G342" s="47">
        <v>0</v>
      </c>
      <c r="H342" s="34"/>
      <c r="I342" s="34"/>
      <c r="J342" s="34"/>
      <c r="K342" s="34"/>
    </row>
    <row r="343" spans="1:11" ht="14.1" customHeight="1" x14ac:dyDescent="0.25">
      <c r="A343" s="34"/>
      <c r="B343" s="34"/>
      <c r="C343" s="49" t="s">
        <v>69</v>
      </c>
      <c r="D343" s="47">
        <v>0</v>
      </c>
      <c r="E343" s="47">
        <v>0</v>
      </c>
      <c r="F343" s="47">
        <v>0</v>
      </c>
      <c r="G343" s="47">
        <v>0</v>
      </c>
      <c r="H343" s="34"/>
      <c r="I343" s="34"/>
      <c r="J343" s="34"/>
      <c r="K343" s="34"/>
    </row>
    <row r="344" spans="1:11" ht="14.1" customHeight="1" x14ac:dyDescent="0.25">
      <c r="A344" s="34"/>
      <c r="B344" s="34"/>
      <c r="C344" s="49" t="s">
        <v>70</v>
      </c>
      <c r="D344" s="47">
        <v>0</v>
      </c>
      <c r="E344" s="47">
        <v>0</v>
      </c>
      <c r="F344" s="47">
        <v>0</v>
      </c>
      <c r="G344" s="47">
        <v>0</v>
      </c>
      <c r="H344" s="34"/>
      <c r="I344" s="34"/>
      <c r="J344" s="34"/>
      <c r="K344" s="34"/>
    </row>
    <row r="345" spans="1:11" ht="14.1" customHeight="1" x14ac:dyDescent="0.25">
      <c r="A345" s="34"/>
      <c r="B345" s="34"/>
      <c r="C345" s="49" t="s">
        <v>71</v>
      </c>
      <c r="D345" s="47">
        <v>0</v>
      </c>
      <c r="E345" s="47">
        <v>0</v>
      </c>
      <c r="F345" s="47">
        <v>0</v>
      </c>
      <c r="G345" s="47">
        <v>0</v>
      </c>
      <c r="H345" s="34"/>
      <c r="I345" s="34"/>
      <c r="J345" s="34"/>
      <c r="K345" s="34"/>
    </row>
    <row r="346" spans="1:11" ht="14.1" customHeight="1" x14ac:dyDescent="0.25">
      <c r="A346" s="34"/>
      <c r="B346" s="34"/>
      <c r="C346" s="49" t="s">
        <v>72</v>
      </c>
      <c r="D346" s="47">
        <v>0</v>
      </c>
      <c r="E346" s="47">
        <v>0</v>
      </c>
      <c r="F346" s="47">
        <v>0</v>
      </c>
      <c r="G346" s="47">
        <v>0</v>
      </c>
      <c r="H346" s="34"/>
      <c r="I346" s="34"/>
      <c r="J346" s="34"/>
      <c r="K346" s="34"/>
    </row>
    <row r="347" spans="1:11" ht="14.1" customHeight="1" x14ac:dyDescent="0.25">
      <c r="A347" s="34"/>
      <c r="B347" s="34"/>
      <c r="C347" s="49" t="s">
        <v>73</v>
      </c>
      <c r="D347" s="47">
        <v>0</v>
      </c>
      <c r="E347" s="47">
        <v>52000000</v>
      </c>
      <c r="F347" s="47">
        <v>43834558</v>
      </c>
      <c r="G347" s="47">
        <v>0</v>
      </c>
      <c r="H347" s="34"/>
      <c r="I347" s="34"/>
      <c r="J347" s="34"/>
      <c r="K347" s="34"/>
    </row>
    <row r="348" spans="1:11" ht="14.1" customHeight="1" x14ac:dyDescent="0.25">
      <c r="A348" s="34"/>
      <c r="B348" s="34"/>
      <c r="C348" s="49" t="s">
        <v>60</v>
      </c>
      <c r="D348" s="47">
        <v>0</v>
      </c>
      <c r="E348" s="47">
        <v>52000000</v>
      </c>
      <c r="F348" s="47">
        <v>43834558</v>
      </c>
      <c r="G348" s="47">
        <v>0</v>
      </c>
      <c r="H348" s="34"/>
      <c r="I348" s="34"/>
      <c r="J348" s="34"/>
      <c r="K348" s="34"/>
    </row>
    <row r="349" spans="1:11" ht="14.1" customHeight="1" x14ac:dyDescent="0.25">
      <c r="A349" s="34"/>
      <c r="B349" s="34"/>
      <c r="C349" s="49" t="s">
        <v>69</v>
      </c>
      <c r="D349" s="47">
        <v>0</v>
      </c>
      <c r="E349" s="47">
        <v>0</v>
      </c>
      <c r="F349" s="47">
        <v>0</v>
      </c>
      <c r="G349" s="47">
        <v>0</v>
      </c>
      <c r="H349" s="34"/>
      <c r="I349" s="34"/>
      <c r="J349" s="34"/>
      <c r="K349" s="34"/>
    </row>
    <row r="350" spans="1:11" ht="14.1" customHeight="1" x14ac:dyDescent="0.25">
      <c r="A350" s="34"/>
      <c r="B350" s="34"/>
      <c r="C350" s="49" t="s">
        <v>70</v>
      </c>
      <c r="D350" s="47">
        <v>0</v>
      </c>
      <c r="E350" s="47">
        <v>0</v>
      </c>
      <c r="F350" s="47">
        <v>0</v>
      </c>
      <c r="G350" s="47">
        <v>0</v>
      </c>
      <c r="H350" s="34"/>
      <c r="I350" s="34"/>
      <c r="J350" s="34"/>
      <c r="K350" s="34"/>
    </row>
    <row r="351" spans="1:11" ht="14.1" customHeight="1" x14ac:dyDescent="0.25">
      <c r="A351" s="34"/>
      <c r="B351" s="34"/>
      <c r="C351" s="49" t="s">
        <v>71</v>
      </c>
      <c r="D351" s="47">
        <v>0</v>
      </c>
      <c r="E351" s="47">
        <v>0</v>
      </c>
      <c r="F351" s="47">
        <v>0</v>
      </c>
      <c r="G351" s="47">
        <v>0</v>
      </c>
      <c r="H351" s="34"/>
      <c r="I351" s="34"/>
      <c r="J351" s="34"/>
      <c r="K351" s="34"/>
    </row>
    <row r="352" spans="1:11" ht="14.1" customHeight="1" x14ac:dyDescent="0.25">
      <c r="A352" s="34"/>
      <c r="B352" s="34"/>
      <c r="C352" s="49" t="s">
        <v>72</v>
      </c>
      <c r="D352" s="47">
        <v>0</v>
      </c>
      <c r="E352" s="47">
        <v>0</v>
      </c>
      <c r="F352" s="47">
        <v>0</v>
      </c>
      <c r="G352" s="47">
        <v>0</v>
      </c>
      <c r="H352" s="34"/>
      <c r="I352" s="34"/>
      <c r="J352" s="34"/>
      <c r="K352" s="34"/>
    </row>
    <row r="353" spans="1:11" ht="14.1" customHeight="1" x14ac:dyDescent="0.25">
      <c r="A353" s="34"/>
      <c r="B353" s="34"/>
      <c r="C353" s="49" t="s">
        <v>74</v>
      </c>
      <c r="D353" s="47">
        <v>0</v>
      </c>
      <c r="E353" s="47">
        <v>0</v>
      </c>
      <c r="F353" s="47">
        <v>0</v>
      </c>
      <c r="G353" s="47">
        <v>0</v>
      </c>
      <c r="H353" s="34"/>
      <c r="I353" s="34"/>
      <c r="J353" s="34"/>
      <c r="K353" s="34"/>
    </row>
    <row r="354" spans="1:11" ht="14.1" customHeight="1" x14ac:dyDescent="0.25">
      <c r="A354" s="34"/>
      <c r="B354" s="34"/>
      <c r="C354" s="49" t="s">
        <v>60</v>
      </c>
      <c r="D354" s="47">
        <v>0</v>
      </c>
      <c r="E354" s="47">
        <v>0</v>
      </c>
      <c r="F354" s="47">
        <v>0</v>
      </c>
      <c r="G354" s="47">
        <v>0</v>
      </c>
      <c r="H354" s="34"/>
      <c r="I354" s="34"/>
      <c r="J354" s="34"/>
      <c r="K354" s="34"/>
    </row>
    <row r="355" spans="1:11" ht="14.1" customHeight="1" x14ac:dyDescent="0.25">
      <c r="A355" s="34"/>
      <c r="B355" s="34"/>
      <c r="C355" s="49" t="s">
        <v>69</v>
      </c>
      <c r="D355" s="47">
        <v>0</v>
      </c>
      <c r="E355" s="47">
        <v>0</v>
      </c>
      <c r="F355" s="47">
        <v>0</v>
      </c>
      <c r="G355" s="47">
        <v>0</v>
      </c>
      <c r="H355" s="34"/>
      <c r="I355" s="34"/>
      <c r="J355" s="34"/>
      <c r="K355" s="34"/>
    </row>
    <row r="356" spans="1:11" ht="14.1" customHeight="1" x14ac:dyDescent="0.25">
      <c r="A356" s="34"/>
      <c r="B356" s="34"/>
      <c r="C356" s="49" t="s">
        <v>70</v>
      </c>
      <c r="D356" s="47">
        <v>0</v>
      </c>
      <c r="E356" s="47">
        <v>0</v>
      </c>
      <c r="F356" s="47">
        <v>0</v>
      </c>
      <c r="G356" s="47">
        <v>0</v>
      </c>
      <c r="H356" s="34"/>
      <c r="I356" s="34"/>
      <c r="J356" s="34"/>
      <c r="K356" s="34"/>
    </row>
    <row r="357" spans="1:11" ht="14.1" customHeight="1" x14ac:dyDescent="0.25">
      <c r="A357" s="34"/>
      <c r="B357" s="34"/>
      <c r="C357" s="49" t="s">
        <v>71</v>
      </c>
      <c r="D357" s="47">
        <v>0</v>
      </c>
      <c r="E357" s="47">
        <v>0</v>
      </c>
      <c r="F357" s="47">
        <v>0</v>
      </c>
      <c r="G357" s="47">
        <v>0</v>
      </c>
      <c r="H357" s="34"/>
      <c r="I357" s="34"/>
      <c r="J357" s="34"/>
      <c r="K357" s="34"/>
    </row>
    <row r="358" spans="1:11" ht="14.1" customHeight="1" x14ac:dyDescent="0.25">
      <c r="A358" s="34"/>
      <c r="B358" s="34"/>
      <c r="C358" s="49" t="s">
        <v>72</v>
      </c>
      <c r="D358" s="47">
        <v>0</v>
      </c>
      <c r="E358" s="47">
        <v>0</v>
      </c>
      <c r="F358" s="47">
        <v>0</v>
      </c>
      <c r="G358" s="47">
        <v>0</v>
      </c>
      <c r="H358" s="34"/>
      <c r="I358" s="34"/>
      <c r="J358" s="34"/>
      <c r="K358" s="34"/>
    </row>
    <row r="359" spans="1:11" ht="14.1" customHeight="1" x14ac:dyDescent="0.25">
      <c r="A359" s="34"/>
      <c r="B359" s="34"/>
      <c r="C359" s="49" t="s">
        <v>75</v>
      </c>
      <c r="D359" s="47">
        <v>0</v>
      </c>
      <c r="E359" s="47">
        <v>0</v>
      </c>
      <c r="F359" s="47">
        <v>0</v>
      </c>
      <c r="G359" s="47">
        <v>0</v>
      </c>
      <c r="H359" s="34"/>
      <c r="I359" s="34"/>
      <c r="J359" s="34"/>
      <c r="K359" s="34"/>
    </row>
    <row r="360" spans="1:11" ht="14.1" customHeight="1" x14ac:dyDescent="0.25">
      <c r="A360" s="34"/>
      <c r="B360" s="34"/>
      <c r="C360" s="49" t="s">
        <v>76</v>
      </c>
      <c r="D360" s="47">
        <v>0</v>
      </c>
      <c r="E360" s="47">
        <v>0</v>
      </c>
      <c r="F360" s="47">
        <v>0</v>
      </c>
      <c r="G360" s="47">
        <v>0</v>
      </c>
      <c r="H360" s="34"/>
      <c r="I360" s="34"/>
      <c r="J360" s="34"/>
      <c r="K360" s="34"/>
    </row>
    <row r="361" spans="1:11" ht="14.1" customHeight="1" x14ac:dyDescent="0.25">
      <c r="A361" s="34"/>
      <c r="B361" s="34"/>
      <c r="C361" s="48" t="s">
        <v>77</v>
      </c>
      <c r="D361" s="47">
        <v>0</v>
      </c>
      <c r="E361" s="47">
        <v>52000000</v>
      </c>
      <c r="F361" s="47">
        <v>43834558</v>
      </c>
      <c r="G361" s="47">
        <v>0</v>
      </c>
      <c r="H361" s="34"/>
      <c r="I361" s="34"/>
      <c r="J361" s="34"/>
      <c r="K361" s="34"/>
    </row>
    <row r="362" spans="1:11" ht="15" customHeight="1" x14ac:dyDescent="0.25">
      <c r="A362" s="34"/>
      <c r="B362" s="34"/>
      <c r="C362" s="46" t="s">
        <v>40</v>
      </c>
      <c r="D362" s="45" t="s">
        <v>40</v>
      </c>
      <c r="E362" s="45" t="s">
        <v>40</v>
      </c>
      <c r="F362" s="45" t="s">
        <v>40</v>
      </c>
      <c r="G362" s="45" t="s">
        <v>40</v>
      </c>
      <c r="H362" s="34"/>
      <c r="I362" s="34"/>
      <c r="J362" s="34"/>
      <c r="K362" s="34"/>
    </row>
    <row r="363" spans="1:11" ht="15" customHeight="1" x14ac:dyDescent="0.25">
      <c r="A363" s="34"/>
      <c r="B363" s="34"/>
      <c r="C363" s="44" t="s">
        <v>188</v>
      </c>
      <c r="D363" s="43">
        <v>0</v>
      </c>
      <c r="E363" s="43">
        <v>1889613000</v>
      </c>
      <c r="F363" s="43">
        <v>1879613000</v>
      </c>
      <c r="G363" s="43">
        <v>1881613000</v>
      </c>
      <c r="H363" s="34"/>
      <c r="I363" s="34"/>
      <c r="J363" s="34"/>
      <c r="K363" s="34"/>
    </row>
    <row r="364" spans="1:11" ht="15" customHeight="1" x14ac:dyDescent="0.25">
      <c r="A364" s="34"/>
      <c r="B364" s="34"/>
      <c r="C364" s="41" t="s">
        <v>59</v>
      </c>
      <c r="D364" s="40">
        <v>0</v>
      </c>
      <c r="E364" s="40">
        <v>1285496000</v>
      </c>
      <c r="F364" s="40">
        <v>1285496000</v>
      </c>
      <c r="G364" s="40">
        <v>1285496000</v>
      </c>
      <c r="H364" s="34"/>
      <c r="I364" s="34"/>
      <c r="J364" s="34"/>
      <c r="K364" s="34"/>
    </row>
    <row r="365" spans="1:11" ht="15" customHeight="1" x14ac:dyDescent="0.25">
      <c r="A365" s="34"/>
      <c r="B365" s="34"/>
      <c r="C365" s="41" t="s">
        <v>60</v>
      </c>
      <c r="D365" s="40">
        <v>0</v>
      </c>
      <c r="E365" s="40">
        <v>1285496000</v>
      </c>
      <c r="F365" s="40">
        <v>1285496000</v>
      </c>
      <c r="G365" s="40">
        <v>1285496000</v>
      </c>
      <c r="H365" s="34"/>
      <c r="I365" s="34"/>
      <c r="J365" s="34"/>
      <c r="K365" s="34"/>
    </row>
    <row r="366" spans="1:11" ht="15" customHeight="1" x14ac:dyDescent="0.25">
      <c r="A366" s="34"/>
      <c r="B366" s="34"/>
      <c r="C366" s="41" t="s">
        <v>61</v>
      </c>
      <c r="D366" s="40">
        <v>0</v>
      </c>
      <c r="E366" s="40">
        <v>0</v>
      </c>
      <c r="F366" s="40">
        <v>0</v>
      </c>
      <c r="G366" s="40">
        <v>0</v>
      </c>
      <c r="H366" s="34"/>
      <c r="I366" s="34"/>
      <c r="J366" s="34"/>
      <c r="K366" s="34"/>
    </row>
    <row r="367" spans="1:11" ht="15" customHeight="1" x14ac:dyDescent="0.25">
      <c r="A367" s="34"/>
      <c r="B367" s="34"/>
      <c r="C367" s="41" t="s">
        <v>62</v>
      </c>
      <c r="D367" s="40">
        <v>0</v>
      </c>
      <c r="E367" s="40">
        <v>136000000</v>
      </c>
      <c r="F367" s="40">
        <v>136000000</v>
      </c>
      <c r="G367" s="40">
        <v>136000000</v>
      </c>
      <c r="H367" s="34"/>
      <c r="I367" s="34"/>
      <c r="J367" s="34"/>
      <c r="K367" s="34"/>
    </row>
    <row r="368" spans="1:11" ht="15" customHeight="1" x14ac:dyDescent="0.25">
      <c r="A368" s="34"/>
      <c r="B368" s="34"/>
      <c r="C368" s="41" t="s">
        <v>60</v>
      </c>
      <c r="D368" s="40">
        <v>0</v>
      </c>
      <c r="E368" s="40">
        <v>136000000</v>
      </c>
      <c r="F368" s="40">
        <v>136000000</v>
      </c>
      <c r="G368" s="40">
        <v>136000000</v>
      </c>
      <c r="H368" s="34"/>
      <c r="I368" s="34"/>
      <c r="J368" s="34"/>
      <c r="K368" s="34"/>
    </row>
    <row r="369" spans="1:11" ht="15" customHeight="1" x14ac:dyDescent="0.25">
      <c r="A369" s="34"/>
      <c r="B369" s="34"/>
      <c r="C369" s="41" t="s">
        <v>61</v>
      </c>
      <c r="D369" s="40">
        <v>0</v>
      </c>
      <c r="E369" s="40">
        <v>0</v>
      </c>
      <c r="F369" s="40">
        <v>0</v>
      </c>
      <c r="G369" s="40">
        <v>0</v>
      </c>
      <c r="H369" s="34"/>
      <c r="I369" s="34"/>
      <c r="J369" s="34"/>
      <c r="K369" s="34"/>
    </row>
    <row r="370" spans="1:11" ht="15" customHeight="1" x14ac:dyDescent="0.25">
      <c r="A370" s="34"/>
      <c r="B370" s="34"/>
      <c r="C370" s="41" t="s">
        <v>63</v>
      </c>
      <c r="D370" s="40">
        <v>0</v>
      </c>
      <c r="E370" s="40">
        <v>248117000</v>
      </c>
      <c r="F370" s="40">
        <v>248117000</v>
      </c>
      <c r="G370" s="40">
        <v>250117000</v>
      </c>
      <c r="H370" s="34"/>
      <c r="I370" s="34"/>
      <c r="J370" s="34"/>
      <c r="K370" s="34"/>
    </row>
    <row r="371" spans="1:11" ht="15" customHeight="1" x14ac:dyDescent="0.25">
      <c r="A371" s="34"/>
      <c r="B371" s="34"/>
      <c r="C371" s="41" t="s">
        <v>60</v>
      </c>
      <c r="D371" s="40">
        <v>0</v>
      </c>
      <c r="E371" s="40">
        <v>248117000</v>
      </c>
      <c r="F371" s="40">
        <v>248117000</v>
      </c>
      <c r="G371" s="40">
        <v>250117000</v>
      </c>
      <c r="H371" s="34"/>
      <c r="I371" s="34"/>
      <c r="J371" s="34"/>
      <c r="K371" s="34"/>
    </row>
    <row r="372" spans="1:11" ht="15" customHeight="1" x14ac:dyDescent="0.25">
      <c r="A372" s="34"/>
      <c r="B372" s="34"/>
      <c r="C372" s="41" t="s">
        <v>61</v>
      </c>
      <c r="D372" s="40">
        <v>0</v>
      </c>
      <c r="E372" s="40">
        <v>0</v>
      </c>
      <c r="F372" s="40">
        <v>0</v>
      </c>
      <c r="G372" s="40">
        <v>0</v>
      </c>
      <c r="H372" s="34"/>
      <c r="I372" s="34"/>
      <c r="J372" s="34"/>
      <c r="K372" s="34"/>
    </row>
    <row r="373" spans="1:11" ht="15" customHeight="1" x14ac:dyDescent="0.25">
      <c r="A373" s="34"/>
      <c r="B373" s="34"/>
      <c r="C373" s="41" t="s">
        <v>64</v>
      </c>
      <c r="D373" s="40">
        <v>0</v>
      </c>
      <c r="E373" s="40">
        <v>0</v>
      </c>
      <c r="F373" s="40">
        <v>0</v>
      </c>
      <c r="G373" s="40">
        <v>0</v>
      </c>
      <c r="H373" s="34"/>
      <c r="I373" s="34"/>
      <c r="J373" s="34"/>
      <c r="K373" s="34"/>
    </row>
    <row r="374" spans="1:11" ht="15" customHeight="1" x14ac:dyDescent="0.25">
      <c r="A374" s="34"/>
      <c r="B374" s="34"/>
      <c r="C374" s="41" t="s">
        <v>60</v>
      </c>
      <c r="D374" s="40">
        <v>0</v>
      </c>
      <c r="E374" s="40">
        <v>0</v>
      </c>
      <c r="F374" s="40">
        <v>0</v>
      </c>
      <c r="G374" s="40">
        <v>0</v>
      </c>
      <c r="H374" s="34"/>
      <c r="I374" s="34"/>
      <c r="J374" s="34"/>
      <c r="K374" s="34"/>
    </row>
    <row r="375" spans="1:11" ht="15" customHeight="1" x14ac:dyDescent="0.25">
      <c r="A375" s="34"/>
      <c r="B375" s="34"/>
      <c r="C375" s="41" t="s">
        <v>61</v>
      </c>
      <c r="D375" s="40">
        <v>0</v>
      </c>
      <c r="E375" s="40">
        <v>0</v>
      </c>
      <c r="F375" s="40">
        <v>0</v>
      </c>
      <c r="G375" s="40">
        <v>0</v>
      </c>
      <c r="H375" s="34"/>
      <c r="I375" s="34"/>
      <c r="J375" s="34"/>
      <c r="K375" s="34"/>
    </row>
    <row r="376" spans="1:11" ht="20.100000000000001" customHeight="1" x14ac:dyDescent="0.25">
      <c r="A376" s="34"/>
      <c r="B376" s="34"/>
      <c r="C376" s="41" t="s">
        <v>189</v>
      </c>
      <c r="D376" s="42">
        <v>0</v>
      </c>
      <c r="E376" s="42">
        <v>0</v>
      </c>
      <c r="F376" s="42">
        <v>0</v>
      </c>
      <c r="G376" s="42">
        <v>0</v>
      </c>
      <c r="H376" s="34"/>
      <c r="I376" s="34"/>
      <c r="J376" s="34"/>
      <c r="K376" s="34"/>
    </row>
    <row r="377" spans="1:11" ht="15" customHeight="1" x14ac:dyDescent="0.25">
      <c r="A377" s="34"/>
      <c r="B377" s="34"/>
      <c r="C377" s="41" t="s">
        <v>60</v>
      </c>
      <c r="D377" s="40">
        <v>0</v>
      </c>
      <c r="E377" s="40">
        <v>0</v>
      </c>
      <c r="F377" s="40">
        <v>0</v>
      </c>
      <c r="G377" s="40">
        <v>0</v>
      </c>
      <c r="H377" s="34"/>
      <c r="I377" s="34"/>
      <c r="J377" s="34"/>
      <c r="K377" s="34"/>
    </row>
    <row r="378" spans="1:11" ht="15" customHeight="1" x14ac:dyDescent="0.25">
      <c r="A378" s="34"/>
      <c r="B378" s="34"/>
      <c r="C378" s="41" t="s">
        <v>61</v>
      </c>
      <c r="D378" s="40">
        <v>0</v>
      </c>
      <c r="E378" s="40">
        <v>0</v>
      </c>
      <c r="F378" s="40">
        <v>0</v>
      </c>
      <c r="G378" s="40">
        <v>0</v>
      </c>
      <c r="H378" s="34"/>
      <c r="I378" s="34"/>
      <c r="J378" s="34"/>
      <c r="K378" s="34"/>
    </row>
    <row r="379" spans="1:11" ht="15" customHeight="1" x14ac:dyDescent="0.25">
      <c r="A379" s="34"/>
      <c r="B379" s="34"/>
      <c r="C379" s="41" t="s">
        <v>66</v>
      </c>
      <c r="D379" s="40">
        <v>0</v>
      </c>
      <c r="E379" s="40">
        <v>0</v>
      </c>
      <c r="F379" s="40">
        <v>0</v>
      </c>
      <c r="G379" s="40">
        <v>0</v>
      </c>
      <c r="H379" s="34"/>
      <c r="I379" s="34"/>
      <c r="J379" s="34"/>
      <c r="K379" s="34"/>
    </row>
    <row r="380" spans="1:11" ht="15" customHeight="1" x14ac:dyDescent="0.25">
      <c r="A380" s="34"/>
      <c r="B380" s="34"/>
      <c r="C380" s="41" t="s">
        <v>60</v>
      </c>
      <c r="D380" s="40">
        <v>0</v>
      </c>
      <c r="E380" s="40">
        <v>0</v>
      </c>
      <c r="F380" s="40">
        <v>0</v>
      </c>
      <c r="G380" s="40">
        <v>0</v>
      </c>
      <c r="H380" s="34"/>
      <c r="I380" s="34"/>
      <c r="J380" s="34"/>
      <c r="K380" s="34"/>
    </row>
    <row r="381" spans="1:11" ht="15" customHeight="1" x14ac:dyDescent="0.25">
      <c r="A381" s="34"/>
      <c r="B381" s="34"/>
      <c r="C381" s="41" t="s">
        <v>61</v>
      </c>
      <c r="D381" s="40">
        <v>0</v>
      </c>
      <c r="E381" s="40">
        <v>0</v>
      </c>
      <c r="F381" s="40">
        <v>0</v>
      </c>
      <c r="G381" s="40">
        <v>0</v>
      </c>
      <c r="H381" s="34"/>
      <c r="I381" s="34"/>
      <c r="J381" s="34"/>
      <c r="K381" s="34"/>
    </row>
    <row r="382" spans="1:11" ht="15" customHeight="1" x14ac:dyDescent="0.25">
      <c r="A382" s="34"/>
      <c r="B382" s="34"/>
      <c r="C382" s="41" t="s">
        <v>67</v>
      </c>
      <c r="D382" s="40">
        <v>0</v>
      </c>
      <c r="E382" s="40">
        <v>0</v>
      </c>
      <c r="F382" s="40">
        <v>0</v>
      </c>
      <c r="G382" s="40">
        <v>0</v>
      </c>
      <c r="H382" s="34"/>
      <c r="I382" s="34"/>
      <c r="J382" s="34"/>
      <c r="K382" s="34"/>
    </row>
    <row r="383" spans="1:11" ht="15" customHeight="1" x14ac:dyDescent="0.25">
      <c r="A383" s="34"/>
      <c r="B383" s="34"/>
      <c r="C383" s="41" t="s">
        <v>60</v>
      </c>
      <c r="D383" s="40">
        <v>0</v>
      </c>
      <c r="E383" s="40">
        <v>0</v>
      </c>
      <c r="F383" s="40">
        <v>0</v>
      </c>
      <c r="G383" s="40">
        <v>0</v>
      </c>
      <c r="H383" s="34"/>
      <c r="I383" s="34"/>
      <c r="J383" s="34"/>
      <c r="K383" s="34"/>
    </row>
    <row r="384" spans="1:11" ht="15" customHeight="1" x14ac:dyDescent="0.25">
      <c r="A384" s="34"/>
      <c r="B384" s="34"/>
      <c r="C384" s="41" t="s">
        <v>61</v>
      </c>
      <c r="D384" s="40">
        <v>0</v>
      </c>
      <c r="E384" s="40">
        <v>0</v>
      </c>
      <c r="F384" s="40">
        <v>0</v>
      </c>
      <c r="G384" s="40">
        <v>0</v>
      </c>
      <c r="H384" s="34"/>
      <c r="I384" s="34"/>
      <c r="J384" s="34"/>
      <c r="K384" s="34"/>
    </row>
    <row r="385" spans="1:11" ht="15" customHeight="1" x14ac:dyDescent="0.25">
      <c r="A385" s="34"/>
      <c r="B385" s="34"/>
      <c r="C385" s="41" t="s">
        <v>68</v>
      </c>
      <c r="D385" s="40">
        <v>0</v>
      </c>
      <c r="E385" s="40">
        <v>0</v>
      </c>
      <c r="F385" s="40">
        <v>0</v>
      </c>
      <c r="G385" s="40">
        <v>0</v>
      </c>
      <c r="H385" s="34"/>
      <c r="I385" s="34"/>
      <c r="J385" s="34"/>
      <c r="K385" s="34"/>
    </row>
    <row r="386" spans="1:11" ht="15" customHeight="1" x14ac:dyDescent="0.25">
      <c r="A386" s="34"/>
      <c r="B386" s="34"/>
      <c r="C386" s="41" t="s">
        <v>60</v>
      </c>
      <c r="D386" s="40">
        <v>0</v>
      </c>
      <c r="E386" s="40">
        <v>0</v>
      </c>
      <c r="F386" s="40">
        <v>0</v>
      </c>
      <c r="G386" s="40">
        <v>0</v>
      </c>
      <c r="H386" s="34"/>
      <c r="I386" s="34"/>
      <c r="J386" s="34"/>
      <c r="K386" s="34"/>
    </row>
    <row r="387" spans="1:11" ht="15" customHeight="1" x14ac:dyDescent="0.25">
      <c r="A387" s="34"/>
      <c r="B387" s="34"/>
      <c r="C387" s="41" t="s">
        <v>69</v>
      </c>
      <c r="D387" s="40">
        <v>0</v>
      </c>
      <c r="E387" s="40">
        <v>0</v>
      </c>
      <c r="F387" s="40">
        <v>0</v>
      </c>
      <c r="G387" s="40">
        <v>0</v>
      </c>
      <c r="H387" s="34"/>
      <c r="I387" s="34"/>
      <c r="J387" s="34"/>
      <c r="K387" s="34"/>
    </row>
    <row r="388" spans="1:11" ht="15" customHeight="1" x14ac:dyDescent="0.25">
      <c r="A388" s="34"/>
      <c r="B388" s="34"/>
      <c r="C388" s="41" t="s">
        <v>70</v>
      </c>
      <c r="D388" s="40">
        <v>0</v>
      </c>
      <c r="E388" s="40">
        <v>0</v>
      </c>
      <c r="F388" s="40">
        <v>0</v>
      </c>
      <c r="G388" s="40">
        <v>0</v>
      </c>
      <c r="H388" s="34"/>
      <c r="I388" s="34"/>
      <c r="J388" s="34"/>
      <c r="K388" s="34"/>
    </row>
    <row r="389" spans="1:11" ht="15" customHeight="1" x14ac:dyDescent="0.25">
      <c r="A389" s="34"/>
      <c r="B389" s="34"/>
      <c r="C389" s="41" t="s">
        <v>71</v>
      </c>
      <c r="D389" s="40">
        <v>0</v>
      </c>
      <c r="E389" s="40">
        <v>0</v>
      </c>
      <c r="F389" s="40">
        <v>0</v>
      </c>
      <c r="G389" s="40">
        <v>0</v>
      </c>
      <c r="H389" s="34"/>
      <c r="I389" s="34"/>
      <c r="J389" s="34"/>
      <c r="K389" s="34"/>
    </row>
    <row r="390" spans="1:11" ht="15" customHeight="1" x14ac:dyDescent="0.25">
      <c r="A390" s="34"/>
      <c r="B390" s="34"/>
      <c r="C390" s="41" t="s">
        <v>72</v>
      </c>
      <c r="D390" s="40">
        <v>0</v>
      </c>
      <c r="E390" s="40">
        <v>0</v>
      </c>
      <c r="F390" s="40">
        <v>0</v>
      </c>
      <c r="G390" s="40">
        <v>0</v>
      </c>
      <c r="H390" s="34"/>
      <c r="I390" s="34"/>
      <c r="J390" s="34"/>
      <c r="K390" s="34"/>
    </row>
    <row r="391" spans="1:11" ht="15" customHeight="1" x14ac:dyDescent="0.25">
      <c r="A391" s="34"/>
      <c r="B391" s="34"/>
      <c r="C391" s="41" t="s">
        <v>73</v>
      </c>
      <c r="D391" s="40">
        <v>0</v>
      </c>
      <c r="E391" s="40">
        <v>220000000</v>
      </c>
      <c r="F391" s="40">
        <v>210000000</v>
      </c>
      <c r="G391" s="40">
        <v>210000000</v>
      </c>
      <c r="H391" s="34"/>
      <c r="I391" s="34"/>
      <c r="J391" s="34"/>
      <c r="K391" s="34"/>
    </row>
    <row r="392" spans="1:11" ht="15" customHeight="1" x14ac:dyDescent="0.25">
      <c r="A392" s="34"/>
      <c r="B392" s="34"/>
      <c r="C392" s="41" t="s">
        <v>60</v>
      </c>
      <c r="D392" s="40">
        <v>0</v>
      </c>
      <c r="E392" s="40">
        <v>220000000</v>
      </c>
      <c r="F392" s="40">
        <v>210000000</v>
      </c>
      <c r="G392" s="40">
        <v>210000000</v>
      </c>
      <c r="H392" s="34"/>
      <c r="I392" s="34"/>
      <c r="J392" s="34"/>
      <c r="K392" s="34"/>
    </row>
    <row r="393" spans="1:11" ht="15" customHeight="1" x14ac:dyDescent="0.25">
      <c r="A393" s="34"/>
      <c r="B393" s="34"/>
      <c r="C393" s="41" t="s">
        <v>69</v>
      </c>
      <c r="D393" s="40">
        <v>0</v>
      </c>
      <c r="E393" s="40">
        <v>0</v>
      </c>
      <c r="F393" s="40">
        <v>0</v>
      </c>
      <c r="G393" s="40">
        <v>0</v>
      </c>
      <c r="H393" s="34"/>
      <c r="I393" s="34"/>
      <c r="J393" s="34"/>
      <c r="K393" s="34"/>
    </row>
    <row r="394" spans="1:11" ht="15" customHeight="1" x14ac:dyDescent="0.25">
      <c r="A394" s="34"/>
      <c r="B394" s="34"/>
      <c r="C394" s="41" t="s">
        <v>70</v>
      </c>
      <c r="D394" s="40">
        <v>0</v>
      </c>
      <c r="E394" s="40">
        <v>0</v>
      </c>
      <c r="F394" s="40">
        <v>0</v>
      </c>
      <c r="G394" s="40">
        <v>0</v>
      </c>
      <c r="H394" s="34"/>
      <c r="I394" s="34"/>
      <c r="J394" s="34"/>
      <c r="K394" s="34"/>
    </row>
    <row r="395" spans="1:11" ht="15" customHeight="1" x14ac:dyDescent="0.25">
      <c r="A395" s="34"/>
      <c r="B395" s="34"/>
      <c r="C395" s="41" t="s">
        <v>71</v>
      </c>
      <c r="D395" s="40">
        <v>0</v>
      </c>
      <c r="E395" s="40">
        <v>0</v>
      </c>
      <c r="F395" s="40">
        <v>0</v>
      </c>
      <c r="G395" s="40">
        <v>0</v>
      </c>
      <c r="H395" s="34"/>
      <c r="I395" s="34"/>
      <c r="J395" s="34"/>
      <c r="K395" s="34"/>
    </row>
    <row r="396" spans="1:11" ht="15" customHeight="1" x14ac:dyDescent="0.25">
      <c r="A396" s="34"/>
      <c r="B396" s="34"/>
      <c r="C396" s="41" t="s">
        <v>72</v>
      </c>
      <c r="D396" s="40">
        <v>0</v>
      </c>
      <c r="E396" s="40">
        <v>0</v>
      </c>
      <c r="F396" s="40">
        <v>0</v>
      </c>
      <c r="G396" s="40">
        <v>0</v>
      </c>
      <c r="H396" s="34"/>
      <c r="I396" s="34"/>
      <c r="J396" s="34"/>
      <c r="K396" s="34"/>
    </row>
    <row r="397" spans="1:11" ht="15" customHeight="1" x14ac:dyDescent="0.25">
      <c r="A397" s="34"/>
      <c r="B397" s="34"/>
      <c r="C397" s="41" t="s">
        <v>74</v>
      </c>
      <c r="D397" s="40">
        <v>0</v>
      </c>
      <c r="E397" s="40">
        <v>0</v>
      </c>
      <c r="F397" s="40">
        <v>0</v>
      </c>
      <c r="G397" s="40">
        <v>0</v>
      </c>
      <c r="H397" s="34"/>
      <c r="I397" s="34"/>
      <c r="J397" s="34"/>
      <c r="K397" s="34"/>
    </row>
    <row r="398" spans="1:11" ht="15" customHeight="1" x14ac:dyDescent="0.25">
      <c r="A398" s="34"/>
      <c r="B398" s="34"/>
      <c r="C398" s="41" t="s">
        <v>60</v>
      </c>
      <c r="D398" s="40">
        <v>0</v>
      </c>
      <c r="E398" s="40">
        <v>0</v>
      </c>
      <c r="F398" s="40">
        <v>0</v>
      </c>
      <c r="G398" s="40">
        <v>0</v>
      </c>
      <c r="H398" s="34"/>
      <c r="I398" s="34"/>
      <c r="J398" s="34"/>
      <c r="K398" s="34"/>
    </row>
    <row r="399" spans="1:11" ht="15" customHeight="1" x14ac:dyDescent="0.25">
      <c r="A399" s="34"/>
      <c r="B399" s="34"/>
      <c r="C399" s="41" t="s">
        <v>69</v>
      </c>
      <c r="D399" s="40">
        <v>0</v>
      </c>
      <c r="E399" s="40">
        <v>0</v>
      </c>
      <c r="F399" s="40">
        <v>0</v>
      </c>
      <c r="G399" s="40">
        <v>0</v>
      </c>
      <c r="H399" s="34"/>
      <c r="I399" s="34"/>
      <c r="J399" s="34"/>
      <c r="K399" s="34"/>
    </row>
    <row r="400" spans="1:11" ht="15" customHeight="1" x14ac:dyDescent="0.25">
      <c r="A400" s="34"/>
      <c r="B400" s="34"/>
      <c r="C400" s="41" t="s">
        <v>70</v>
      </c>
      <c r="D400" s="40">
        <v>0</v>
      </c>
      <c r="E400" s="40">
        <v>0</v>
      </c>
      <c r="F400" s="40">
        <v>0</v>
      </c>
      <c r="G400" s="40">
        <v>0</v>
      </c>
      <c r="H400" s="34"/>
      <c r="I400" s="34"/>
      <c r="J400" s="34"/>
      <c r="K400" s="34"/>
    </row>
    <row r="401" spans="1:11" ht="15" customHeight="1" x14ac:dyDescent="0.25">
      <c r="A401" s="34"/>
      <c r="B401" s="34"/>
      <c r="C401" s="41" t="s">
        <v>71</v>
      </c>
      <c r="D401" s="40">
        <v>0</v>
      </c>
      <c r="E401" s="40">
        <v>0</v>
      </c>
      <c r="F401" s="40">
        <v>0</v>
      </c>
      <c r="G401" s="40">
        <v>0</v>
      </c>
      <c r="H401" s="34"/>
      <c r="I401" s="34"/>
      <c r="J401" s="34"/>
      <c r="K401" s="34"/>
    </row>
    <row r="402" spans="1:11" ht="15" customHeight="1" x14ac:dyDescent="0.25">
      <c r="A402" s="34"/>
      <c r="B402" s="34"/>
      <c r="C402" s="41" t="s">
        <v>72</v>
      </c>
      <c r="D402" s="40">
        <v>0</v>
      </c>
      <c r="E402" s="40">
        <v>0</v>
      </c>
      <c r="F402" s="40">
        <v>0</v>
      </c>
      <c r="G402" s="40">
        <v>0</v>
      </c>
      <c r="H402" s="34"/>
      <c r="I402" s="34"/>
      <c r="J402" s="34"/>
      <c r="K402" s="34"/>
    </row>
    <row r="403" spans="1:11" ht="15" customHeight="1" x14ac:dyDescent="0.25">
      <c r="A403" s="34"/>
      <c r="B403" s="34"/>
      <c r="C403" s="41" t="s">
        <v>75</v>
      </c>
      <c r="D403" s="40">
        <v>0</v>
      </c>
      <c r="E403" s="40">
        <v>0</v>
      </c>
      <c r="F403" s="40">
        <v>0</v>
      </c>
      <c r="G403" s="40">
        <v>0</v>
      </c>
      <c r="H403" s="34"/>
      <c r="I403" s="34"/>
      <c r="J403" s="34"/>
      <c r="K403" s="34"/>
    </row>
    <row r="404" spans="1:11" ht="15" customHeight="1" x14ac:dyDescent="0.25">
      <c r="A404" s="34"/>
      <c r="B404" s="34"/>
      <c r="C404" s="41" t="s">
        <v>76</v>
      </c>
      <c r="D404" s="40">
        <v>0</v>
      </c>
      <c r="E404" s="40">
        <v>0</v>
      </c>
      <c r="F404" s="40">
        <v>0</v>
      </c>
      <c r="G404" s="40">
        <v>0</v>
      </c>
      <c r="H404" s="34"/>
      <c r="I404" s="34"/>
      <c r="J404" s="34"/>
      <c r="K404" s="34"/>
    </row>
    <row r="405" spans="1:11" ht="20.100000000000001" customHeight="1" x14ac:dyDescent="0.25">
      <c r="A405" s="34"/>
      <c r="B405" s="34"/>
      <c r="C405" s="39" t="s">
        <v>40</v>
      </c>
      <c r="D405" s="34"/>
      <c r="E405" s="34"/>
      <c r="F405" s="34"/>
      <c r="G405" s="34"/>
      <c r="H405" s="34"/>
      <c r="I405" s="34"/>
      <c r="J405" s="34"/>
      <c r="K405" s="34"/>
    </row>
    <row r="406" spans="1:11" ht="20.100000000000001" customHeight="1" x14ac:dyDescent="0.25">
      <c r="A406" s="38" t="s">
        <v>190</v>
      </c>
      <c r="B406" s="32" t="s">
        <v>191</v>
      </c>
      <c r="C406" s="32" t="s">
        <v>40</v>
      </c>
      <c r="D406" s="34"/>
      <c r="E406" s="36" t="s">
        <v>40</v>
      </c>
      <c r="F406" s="32" t="s">
        <v>191</v>
      </c>
      <c r="G406" s="32" t="s">
        <v>40</v>
      </c>
      <c r="H406" s="37" t="s">
        <v>40</v>
      </c>
      <c r="I406" s="36" t="s">
        <v>40</v>
      </c>
      <c r="J406" s="32" t="s">
        <v>191</v>
      </c>
      <c r="K406" s="32" t="s">
        <v>40</v>
      </c>
    </row>
    <row r="407" spans="1:11" ht="20.100000000000001" customHeight="1" x14ac:dyDescent="0.25">
      <c r="A407" s="35" t="s">
        <v>192</v>
      </c>
      <c r="B407" s="32" t="s">
        <v>193</v>
      </c>
      <c r="C407" s="32" t="s">
        <v>40</v>
      </c>
      <c r="D407" s="34"/>
      <c r="E407" s="35" t="s">
        <v>194</v>
      </c>
      <c r="F407" s="32" t="s">
        <v>193</v>
      </c>
      <c r="G407" s="32" t="s">
        <v>40</v>
      </c>
      <c r="H407" s="34"/>
      <c r="I407" s="35" t="s">
        <v>195</v>
      </c>
      <c r="J407" s="32" t="s">
        <v>193</v>
      </c>
      <c r="K407" s="32" t="s">
        <v>40</v>
      </c>
    </row>
    <row r="408" spans="1:11" ht="20.100000000000001" customHeight="1" x14ac:dyDescent="0.25">
      <c r="A408" s="33" t="s">
        <v>40</v>
      </c>
      <c r="B408" s="32" t="s">
        <v>196</v>
      </c>
      <c r="C408" s="32" t="s">
        <v>40</v>
      </c>
      <c r="D408" s="34"/>
      <c r="E408" s="33" t="s">
        <v>40</v>
      </c>
      <c r="F408" s="32" t="s">
        <v>196</v>
      </c>
      <c r="G408" s="32" t="s">
        <v>40</v>
      </c>
      <c r="H408" s="34"/>
      <c r="I408" s="33" t="s">
        <v>40</v>
      </c>
      <c r="J408" s="32" t="s">
        <v>196</v>
      </c>
      <c r="K408" s="32" t="s">
        <v>40</v>
      </c>
    </row>
  </sheetData>
  <mergeCells count="40">
    <mergeCell ref="D6:G6"/>
    <mergeCell ref="D7:G7"/>
    <mergeCell ref="C8:G8"/>
    <mergeCell ref="C9:G9"/>
    <mergeCell ref="D10:G10"/>
    <mergeCell ref="C1:G1"/>
    <mergeCell ref="C2:G2"/>
    <mergeCell ref="D3:G3"/>
    <mergeCell ref="D4:G4"/>
    <mergeCell ref="D5:G5"/>
    <mergeCell ref="D25:G25"/>
    <mergeCell ref="C34:G34"/>
    <mergeCell ref="C79:G79"/>
    <mergeCell ref="D80:G80"/>
    <mergeCell ref="D81:G81"/>
    <mergeCell ref="D14:G14"/>
    <mergeCell ref="C21:G21"/>
    <mergeCell ref="D22:G22"/>
    <mergeCell ref="D23:G23"/>
    <mergeCell ref="D24:G24"/>
    <mergeCell ref="D139:G139"/>
    <mergeCell ref="C148:G148"/>
    <mergeCell ref="D193:G193"/>
    <mergeCell ref="D194:G194"/>
    <mergeCell ref="D195:G195"/>
    <mergeCell ref="D82:G82"/>
    <mergeCell ref="D83:G83"/>
    <mergeCell ref="C92:G92"/>
    <mergeCell ref="D137:G137"/>
    <mergeCell ref="D138:G138"/>
    <mergeCell ref="D305:G305"/>
    <mergeCell ref="D306:G306"/>
    <mergeCell ref="D307:G307"/>
    <mergeCell ref="D308:G308"/>
    <mergeCell ref="C317:G317"/>
    <mergeCell ref="C204:G204"/>
    <mergeCell ref="D249:G249"/>
    <mergeCell ref="D250:G250"/>
    <mergeCell ref="D251:G251"/>
    <mergeCell ref="C260:G260"/>
  </mergeCells>
  <pageMargins left="0" right="0" top="0" bottom="0"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heetPr>
  <dimension ref="A1:K535"/>
  <sheetViews>
    <sheetView workbookViewId="0">
      <selection activeCell="M10" sqref="M10"/>
    </sheetView>
  </sheetViews>
  <sheetFormatPr defaultColWidth="9" defaultRowHeight="15" x14ac:dyDescent="0.25"/>
  <cols>
    <col min="1" max="1" width="13.28515625" style="154" customWidth="1"/>
    <col min="2" max="2" width="9.7109375" style="154" customWidth="1"/>
    <col min="3" max="3" width="28.28515625" style="154" customWidth="1"/>
    <col min="4" max="6" width="15.85546875" style="154" customWidth="1"/>
    <col min="7" max="7" width="16.140625" style="154" customWidth="1"/>
    <col min="8" max="8" width="6.7109375" style="154" customWidth="1"/>
    <col min="9" max="9" width="18.28515625" style="154" customWidth="1"/>
    <col min="10" max="10" width="10.7109375" style="154" customWidth="1"/>
    <col min="11" max="11" width="17.42578125" style="154" customWidth="1"/>
    <col min="12" max="16384" width="9" style="154"/>
  </cols>
  <sheetData>
    <row r="1" spans="1:11" ht="20.100000000000001" customHeight="1" x14ac:dyDescent="0.25">
      <c r="A1" s="302"/>
      <c r="B1" s="302"/>
      <c r="C1" s="1287" t="s">
        <v>0</v>
      </c>
      <c r="D1" s="1288"/>
      <c r="E1" s="1288"/>
      <c r="F1" s="1288"/>
      <c r="G1" s="1288"/>
      <c r="H1" s="302"/>
      <c r="I1" s="302"/>
      <c r="J1" s="302"/>
      <c r="K1" s="302"/>
    </row>
    <row r="2" spans="1:11" ht="24.95" customHeight="1" x14ac:dyDescent="0.25">
      <c r="A2" s="302"/>
      <c r="B2" s="302"/>
      <c r="C2" s="1289" t="s">
        <v>1</v>
      </c>
      <c r="D2" s="1290"/>
      <c r="E2" s="1290"/>
      <c r="F2" s="1290"/>
      <c r="G2" s="1290"/>
      <c r="H2" s="302"/>
      <c r="I2" s="302"/>
      <c r="J2" s="302"/>
      <c r="K2" s="302"/>
    </row>
    <row r="3" spans="1:11" ht="14.1" customHeight="1" x14ac:dyDescent="0.25">
      <c r="A3" s="302"/>
      <c r="B3" s="302"/>
      <c r="C3" s="301" t="s">
        <v>2</v>
      </c>
      <c r="D3" s="1291" t="s">
        <v>2459</v>
      </c>
      <c r="E3" s="1292"/>
      <c r="F3" s="1292"/>
      <c r="G3" s="1292"/>
      <c r="H3" s="302"/>
      <c r="I3" s="302"/>
      <c r="J3" s="302"/>
      <c r="K3" s="302"/>
    </row>
    <row r="4" spans="1:11" ht="14.1" customHeight="1" x14ac:dyDescent="0.25">
      <c r="A4" s="302"/>
      <c r="B4" s="302"/>
      <c r="C4" s="301" t="s">
        <v>4</v>
      </c>
      <c r="D4" s="1291" t="s">
        <v>2458</v>
      </c>
      <c r="E4" s="1292"/>
      <c r="F4" s="1292"/>
      <c r="G4" s="1292"/>
      <c r="H4" s="302"/>
      <c r="I4" s="302"/>
      <c r="J4" s="302"/>
      <c r="K4" s="302"/>
    </row>
    <row r="5" spans="1:11" ht="14.1" customHeight="1" x14ac:dyDescent="0.25">
      <c r="A5" s="302"/>
      <c r="B5" s="302"/>
      <c r="C5" s="301" t="s">
        <v>6</v>
      </c>
      <c r="D5" s="1291" t="s">
        <v>795</v>
      </c>
      <c r="E5" s="1292"/>
      <c r="F5" s="1292"/>
      <c r="G5" s="1292"/>
      <c r="H5" s="302"/>
      <c r="I5" s="302"/>
      <c r="J5" s="302"/>
      <c r="K5" s="302"/>
    </row>
    <row r="6" spans="1:11" ht="14.1" customHeight="1" x14ac:dyDescent="0.25">
      <c r="A6" s="302"/>
      <c r="B6" s="302"/>
      <c r="C6" s="301" t="s">
        <v>8</v>
      </c>
      <c r="D6" s="1291" t="s">
        <v>9</v>
      </c>
      <c r="E6" s="1292"/>
      <c r="F6" s="1292"/>
      <c r="G6" s="1292"/>
      <c r="H6" s="302"/>
      <c r="I6" s="302"/>
      <c r="J6" s="302"/>
      <c r="K6" s="302"/>
    </row>
    <row r="7" spans="1:11" ht="14.1" customHeight="1" x14ac:dyDescent="0.25">
      <c r="A7" s="302"/>
      <c r="B7" s="302"/>
      <c r="C7" s="301" t="s">
        <v>10</v>
      </c>
      <c r="D7" s="1299" t="s">
        <v>11</v>
      </c>
      <c r="E7" s="1300"/>
      <c r="F7" s="1300"/>
      <c r="G7" s="1300"/>
      <c r="H7" s="302"/>
      <c r="I7" s="302"/>
      <c r="J7" s="302"/>
      <c r="K7" s="302"/>
    </row>
    <row r="8" spans="1:11" ht="14.1" customHeight="1" x14ac:dyDescent="0.25">
      <c r="A8" s="302"/>
      <c r="B8" s="302"/>
      <c r="C8" s="1301" t="s">
        <v>12</v>
      </c>
      <c r="D8" s="1302"/>
      <c r="E8" s="1302"/>
      <c r="F8" s="1302"/>
      <c r="G8" s="1302"/>
      <c r="H8" s="302"/>
      <c r="I8" s="302"/>
      <c r="J8" s="302"/>
      <c r="K8" s="302"/>
    </row>
    <row r="9" spans="1:11" ht="104.1" customHeight="1" x14ac:dyDescent="0.25">
      <c r="A9" s="302"/>
      <c r="B9" s="302"/>
      <c r="C9" s="1303" t="s">
        <v>2457</v>
      </c>
      <c r="D9" s="1304"/>
      <c r="E9" s="1304"/>
      <c r="F9" s="1304"/>
      <c r="G9" s="1304"/>
      <c r="H9" s="302"/>
      <c r="I9" s="302"/>
      <c r="J9" s="302"/>
      <c r="K9" s="302"/>
    </row>
    <row r="10" spans="1:11" ht="68.25" customHeight="1" x14ac:dyDescent="0.25">
      <c r="A10" s="302"/>
      <c r="B10" s="302"/>
      <c r="C10" s="286" t="s">
        <v>14</v>
      </c>
      <c r="D10" s="1305" t="s">
        <v>2456</v>
      </c>
      <c r="E10" s="1306"/>
      <c r="F10" s="1306"/>
      <c r="G10" s="1306"/>
      <c r="H10" s="302"/>
      <c r="I10" s="302"/>
      <c r="J10" s="302"/>
      <c r="K10" s="302"/>
    </row>
    <row r="11" spans="1:11" ht="27.95" customHeight="1" x14ac:dyDescent="0.25">
      <c r="A11" s="302"/>
      <c r="B11" s="302"/>
      <c r="C11" s="284" t="s">
        <v>16</v>
      </c>
      <c r="D11" s="300">
        <v>2025</v>
      </c>
      <c r="E11" s="300">
        <v>2026</v>
      </c>
      <c r="F11" s="300">
        <v>2027</v>
      </c>
      <c r="G11" s="300">
        <v>2028</v>
      </c>
      <c r="H11" s="302"/>
      <c r="I11" s="302"/>
      <c r="J11" s="302"/>
      <c r="K11" s="302"/>
    </row>
    <row r="12" spans="1:11" ht="14.1" customHeight="1" x14ac:dyDescent="0.25">
      <c r="A12" s="302"/>
      <c r="B12" s="302"/>
      <c r="C12" s="299"/>
      <c r="D12" s="298" t="s">
        <v>17</v>
      </c>
      <c r="E12" s="298" t="s">
        <v>18</v>
      </c>
      <c r="F12" s="298" t="s">
        <v>18</v>
      </c>
      <c r="G12" s="298" t="s">
        <v>18</v>
      </c>
      <c r="H12" s="302"/>
      <c r="I12" s="302"/>
      <c r="J12" s="302"/>
      <c r="K12" s="302"/>
    </row>
    <row r="13" spans="1:11" ht="20.100000000000001" customHeight="1" x14ac:dyDescent="0.25">
      <c r="A13" s="302"/>
      <c r="B13" s="302"/>
      <c r="C13" s="284" t="s">
        <v>2455</v>
      </c>
      <c r="D13" s="295" t="s">
        <v>269</v>
      </c>
      <c r="E13" s="295" t="s">
        <v>394</v>
      </c>
      <c r="F13" s="295" t="s">
        <v>394</v>
      </c>
      <c r="G13" s="295" t="s">
        <v>603</v>
      </c>
      <c r="H13" s="302"/>
      <c r="I13" s="302"/>
      <c r="J13" s="302"/>
      <c r="K13" s="302"/>
    </row>
    <row r="14" spans="1:11" ht="30.95" customHeight="1" x14ac:dyDescent="0.25">
      <c r="A14" s="302"/>
      <c r="B14" s="302"/>
      <c r="C14" s="284" t="s">
        <v>2454</v>
      </c>
      <c r="D14" s="295" t="s">
        <v>104</v>
      </c>
      <c r="E14" s="295" t="s">
        <v>517</v>
      </c>
      <c r="F14" s="295" t="s">
        <v>517</v>
      </c>
      <c r="G14" s="295" t="s">
        <v>2453</v>
      </c>
      <c r="H14" s="302"/>
      <c r="I14" s="302"/>
      <c r="J14" s="302"/>
      <c r="K14" s="302"/>
    </row>
    <row r="15" spans="1:11" ht="30.95" customHeight="1" x14ac:dyDescent="0.25">
      <c r="A15" s="302"/>
      <c r="B15" s="302"/>
      <c r="C15" s="284" t="s">
        <v>2452</v>
      </c>
      <c r="D15" s="295" t="s">
        <v>133</v>
      </c>
      <c r="E15" s="295" t="s">
        <v>133</v>
      </c>
      <c r="F15" s="295" t="s">
        <v>133</v>
      </c>
      <c r="G15" s="295" t="s">
        <v>1338</v>
      </c>
      <c r="H15" s="302"/>
      <c r="I15" s="302"/>
      <c r="J15" s="302"/>
      <c r="K15" s="302"/>
    </row>
    <row r="16" spans="1:11" ht="26.25" customHeight="1" x14ac:dyDescent="0.25">
      <c r="A16" s="302"/>
      <c r="B16" s="302"/>
      <c r="C16" s="286" t="s">
        <v>24</v>
      </c>
      <c r="D16" s="1305" t="s">
        <v>2451</v>
      </c>
      <c r="E16" s="1306"/>
      <c r="F16" s="1306"/>
      <c r="G16" s="1306"/>
      <c r="H16" s="302"/>
      <c r="I16" s="302"/>
      <c r="J16" s="302"/>
      <c r="K16" s="302"/>
    </row>
    <row r="17" spans="1:11" x14ac:dyDescent="0.25">
      <c r="A17" s="302"/>
      <c r="B17" s="302"/>
      <c r="C17" s="284" t="s">
        <v>26</v>
      </c>
      <c r="D17" s="300">
        <v>2025</v>
      </c>
      <c r="E17" s="300">
        <v>2026</v>
      </c>
      <c r="F17" s="300">
        <v>2027</v>
      </c>
      <c r="G17" s="300">
        <v>2028</v>
      </c>
      <c r="H17" s="302"/>
      <c r="I17" s="302"/>
      <c r="J17" s="302"/>
      <c r="K17" s="302"/>
    </row>
    <row r="18" spans="1:11" ht="14.1" customHeight="1" x14ac:dyDescent="0.25">
      <c r="A18" s="302"/>
      <c r="B18" s="302"/>
      <c r="C18" s="299"/>
      <c r="D18" s="298" t="s">
        <v>17</v>
      </c>
      <c r="E18" s="298" t="s">
        <v>18</v>
      </c>
      <c r="F18" s="298" t="s">
        <v>18</v>
      </c>
      <c r="G18" s="298" t="s">
        <v>18</v>
      </c>
      <c r="H18" s="302"/>
      <c r="I18" s="302"/>
      <c r="J18" s="302"/>
      <c r="K18" s="302"/>
    </row>
    <row r="19" spans="1:11" ht="30.95" customHeight="1" x14ac:dyDescent="0.25">
      <c r="A19" s="302"/>
      <c r="B19" s="302"/>
      <c r="C19" s="284" t="s">
        <v>2450</v>
      </c>
      <c r="D19" s="295" t="s">
        <v>1529</v>
      </c>
      <c r="E19" s="295" t="s">
        <v>2449</v>
      </c>
      <c r="F19" s="295" t="s">
        <v>2448</v>
      </c>
      <c r="G19" s="295" t="s">
        <v>2447</v>
      </c>
      <c r="H19" s="302"/>
      <c r="I19" s="302"/>
      <c r="J19" s="302"/>
      <c r="K19" s="302"/>
    </row>
    <row r="20" spans="1:11" ht="20.100000000000001" customHeight="1" x14ac:dyDescent="0.25">
      <c r="A20" s="302"/>
      <c r="B20" s="302"/>
      <c r="C20" s="284" t="s">
        <v>2446</v>
      </c>
      <c r="D20" s="295" t="s">
        <v>778</v>
      </c>
      <c r="E20" s="295" t="s">
        <v>778</v>
      </c>
      <c r="F20" s="295" t="s">
        <v>778</v>
      </c>
      <c r="G20" s="295" t="s">
        <v>778</v>
      </c>
      <c r="H20" s="302"/>
      <c r="I20" s="302"/>
      <c r="J20" s="302"/>
      <c r="K20" s="302"/>
    </row>
    <row r="21" spans="1:11" ht="30.95" customHeight="1" x14ac:dyDescent="0.25">
      <c r="A21" s="302"/>
      <c r="B21" s="302"/>
      <c r="C21" s="284" t="s">
        <v>2445</v>
      </c>
      <c r="D21" s="295" t="s">
        <v>151</v>
      </c>
      <c r="E21" s="295" t="s">
        <v>151</v>
      </c>
      <c r="F21" s="295" t="s">
        <v>163</v>
      </c>
      <c r="G21" s="295" t="s">
        <v>163</v>
      </c>
      <c r="H21" s="302"/>
      <c r="I21" s="302"/>
      <c r="J21" s="302"/>
      <c r="K21" s="302"/>
    </row>
    <row r="22" spans="1:11" ht="20.100000000000001" customHeight="1" x14ac:dyDescent="0.25">
      <c r="A22" s="302"/>
      <c r="B22" s="302"/>
      <c r="C22" s="284" t="s">
        <v>2444</v>
      </c>
      <c r="D22" s="295" t="s">
        <v>2443</v>
      </c>
      <c r="E22" s="295" t="s">
        <v>2442</v>
      </c>
      <c r="F22" s="295" t="s">
        <v>2442</v>
      </c>
      <c r="G22" s="295" t="s">
        <v>2441</v>
      </c>
      <c r="H22" s="302"/>
      <c r="I22" s="302"/>
      <c r="J22" s="302"/>
      <c r="K22" s="302"/>
    </row>
    <row r="23" spans="1:11" ht="20.100000000000001" customHeight="1" x14ac:dyDescent="0.25">
      <c r="A23" s="302"/>
      <c r="B23" s="302"/>
      <c r="C23" s="284" t="s">
        <v>2440</v>
      </c>
      <c r="D23" s="295" t="s">
        <v>245</v>
      </c>
      <c r="E23" s="295" t="s">
        <v>615</v>
      </c>
      <c r="F23" s="295" t="s">
        <v>615</v>
      </c>
      <c r="G23" s="295" t="s">
        <v>246</v>
      </c>
      <c r="H23" s="302"/>
      <c r="I23" s="302"/>
      <c r="J23" s="302"/>
      <c r="K23" s="302"/>
    </row>
    <row r="24" spans="1:11" ht="14.1" customHeight="1" x14ac:dyDescent="0.25">
      <c r="A24" s="302"/>
      <c r="B24" s="302"/>
      <c r="C24" s="1293" t="s">
        <v>30</v>
      </c>
      <c r="D24" s="1294"/>
      <c r="E24" s="1294"/>
      <c r="F24" s="1294"/>
      <c r="G24" s="1294"/>
      <c r="H24" s="302"/>
      <c r="I24" s="302"/>
      <c r="J24" s="302"/>
      <c r="K24" s="302"/>
    </row>
    <row r="25" spans="1:11" ht="14.1" customHeight="1" x14ac:dyDescent="0.25">
      <c r="A25" s="302"/>
      <c r="B25" s="302"/>
      <c r="C25" s="297" t="s">
        <v>2413</v>
      </c>
      <c r="D25" s="1293" t="s">
        <v>2412</v>
      </c>
      <c r="E25" s="1294"/>
      <c r="F25" s="1294"/>
      <c r="G25" s="1294"/>
      <c r="H25" s="302"/>
      <c r="I25" s="302"/>
      <c r="J25" s="302"/>
      <c r="K25" s="302"/>
    </row>
    <row r="26" spans="1:11" ht="18" customHeight="1" x14ac:dyDescent="0.25">
      <c r="A26" s="302"/>
      <c r="B26" s="302"/>
      <c r="C26" s="296" t="s">
        <v>33</v>
      </c>
      <c r="D26" s="1295" t="s">
        <v>2439</v>
      </c>
      <c r="E26" s="1296"/>
      <c r="F26" s="1296"/>
      <c r="G26" s="1296"/>
      <c r="H26" s="302"/>
      <c r="I26" s="302"/>
      <c r="J26" s="302"/>
      <c r="K26" s="302"/>
    </row>
    <row r="27" spans="1:11" ht="18" customHeight="1" x14ac:dyDescent="0.25">
      <c r="A27" s="302"/>
      <c r="B27" s="302"/>
      <c r="C27" s="277" t="s">
        <v>35</v>
      </c>
      <c r="D27" s="1297" t="s">
        <v>2438</v>
      </c>
      <c r="E27" s="1298"/>
      <c r="F27" s="1298"/>
      <c r="G27" s="1298"/>
      <c r="H27" s="302"/>
      <c r="I27" s="302"/>
      <c r="J27" s="302"/>
      <c r="K27" s="302"/>
    </row>
    <row r="28" spans="1:11" ht="18" customHeight="1" x14ac:dyDescent="0.25">
      <c r="A28" s="302"/>
      <c r="B28" s="302"/>
      <c r="C28" s="277" t="s">
        <v>37</v>
      </c>
      <c r="D28" s="1297" t="s">
        <v>2437</v>
      </c>
      <c r="E28" s="1298"/>
      <c r="F28" s="1298"/>
      <c r="G28" s="1298"/>
      <c r="H28" s="302"/>
      <c r="I28" s="302"/>
      <c r="J28" s="302"/>
      <c r="K28" s="302"/>
    </row>
    <row r="29" spans="1:11" ht="15" customHeight="1" x14ac:dyDescent="0.25">
      <c r="A29" s="302"/>
      <c r="B29" s="302"/>
      <c r="C29" s="303"/>
      <c r="D29" s="269">
        <v>2025</v>
      </c>
      <c r="E29" s="269">
        <v>2026</v>
      </c>
      <c r="F29" s="269">
        <v>2027</v>
      </c>
      <c r="G29" s="269">
        <v>2028</v>
      </c>
      <c r="H29" s="302"/>
      <c r="I29" s="302"/>
      <c r="J29" s="302"/>
      <c r="K29" s="302"/>
    </row>
    <row r="30" spans="1:11" ht="15" customHeight="1" x14ac:dyDescent="0.25">
      <c r="A30" s="302"/>
      <c r="B30" s="302"/>
      <c r="C30" s="304"/>
      <c r="D30" s="266" t="s">
        <v>17</v>
      </c>
      <c r="E30" s="266" t="s">
        <v>18</v>
      </c>
      <c r="F30" s="266" t="s">
        <v>18</v>
      </c>
      <c r="G30" s="266" t="s">
        <v>18</v>
      </c>
      <c r="H30" s="302"/>
      <c r="I30" s="302"/>
      <c r="J30" s="302"/>
      <c r="K30" s="302"/>
    </row>
    <row r="31" spans="1:11" ht="14.1" customHeight="1" x14ac:dyDescent="0.25">
      <c r="A31" s="302"/>
      <c r="B31" s="302"/>
      <c r="C31" s="284" t="s">
        <v>39</v>
      </c>
      <c r="D31" s="295" t="s">
        <v>40</v>
      </c>
      <c r="E31" s="295" t="s">
        <v>394</v>
      </c>
      <c r="F31" s="295" t="s">
        <v>394</v>
      </c>
      <c r="G31" s="295" t="s">
        <v>603</v>
      </c>
      <c r="H31" s="302"/>
      <c r="I31" s="302"/>
      <c r="J31" s="302"/>
      <c r="K31" s="302"/>
    </row>
    <row r="32" spans="1:11" ht="14.1" customHeight="1" x14ac:dyDescent="0.25">
      <c r="A32" s="302"/>
      <c r="B32" s="302"/>
      <c r="C32" s="284" t="s">
        <v>41</v>
      </c>
      <c r="D32" s="295" t="s">
        <v>2436</v>
      </c>
      <c r="E32" s="295" t="s">
        <v>2435</v>
      </c>
      <c r="F32" s="295" t="s">
        <v>2435</v>
      </c>
      <c r="G32" s="295" t="s">
        <v>2435</v>
      </c>
      <c r="H32" s="302"/>
      <c r="I32" s="302"/>
      <c r="J32" s="302"/>
      <c r="K32" s="302"/>
    </row>
    <row r="33" spans="1:11" ht="14.1" customHeight="1" x14ac:dyDescent="0.25">
      <c r="A33" s="302"/>
      <c r="B33" s="302"/>
      <c r="C33" s="284" t="s">
        <v>45</v>
      </c>
      <c r="D33" s="295" t="s">
        <v>46</v>
      </c>
      <c r="E33" s="295" t="s">
        <v>2434</v>
      </c>
      <c r="F33" s="295" t="s">
        <v>2434</v>
      </c>
      <c r="G33" s="295" t="s">
        <v>2433</v>
      </c>
      <c r="H33" s="302"/>
      <c r="I33" s="302"/>
      <c r="J33" s="302"/>
      <c r="K33" s="302"/>
    </row>
    <row r="34" spans="1:11" ht="14.1" customHeight="1" x14ac:dyDescent="0.25">
      <c r="A34" s="302"/>
      <c r="B34" s="302"/>
      <c r="C34" s="284" t="s">
        <v>50</v>
      </c>
      <c r="D34" s="295" t="s">
        <v>40</v>
      </c>
      <c r="E34" s="295" t="s">
        <v>40</v>
      </c>
      <c r="F34" s="295" t="s">
        <v>46</v>
      </c>
      <c r="G34" s="295" t="s">
        <v>2432</v>
      </c>
      <c r="H34" s="302"/>
      <c r="I34" s="302"/>
      <c r="J34" s="302"/>
      <c r="K34" s="302"/>
    </row>
    <row r="35" spans="1:11" ht="14.1" customHeight="1" x14ac:dyDescent="0.25">
      <c r="A35" s="302"/>
      <c r="B35" s="302"/>
      <c r="C35" s="284" t="s">
        <v>52</v>
      </c>
      <c r="D35" s="295" t="s">
        <v>40</v>
      </c>
      <c r="E35" s="295" t="s">
        <v>812</v>
      </c>
      <c r="F35" s="295" t="s">
        <v>46</v>
      </c>
      <c r="G35" s="295" t="s">
        <v>46</v>
      </c>
      <c r="H35" s="302"/>
      <c r="I35" s="302"/>
      <c r="J35" s="302"/>
      <c r="K35" s="302"/>
    </row>
    <row r="36" spans="1:11" ht="14.1" customHeight="1" x14ac:dyDescent="0.25">
      <c r="A36" s="302"/>
      <c r="B36" s="302"/>
      <c r="C36" s="284" t="s">
        <v>55</v>
      </c>
      <c r="D36" s="295" t="s">
        <v>40</v>
      </c>
      <c r="E36" s="295" t="s">
        <v>40</v>
      </c>
      <c r="F36" s="295" t="s">
        <v>46</v>
      </c>
      <c r="G36" s="295" t="s">
        <v>2431</v>
      </c>
      <c r="H36" s="302"/>
      <c r="I36" s="302"/>
      <c r="J36" s="302"/>
      <c r="K36" s="302"/>
    </row>
    <row r="37" spans="1:11" ht="14.1" customHeight="1" x14ac:dyDescent="0.25">
      <c r="A37" s="302"/>
      <c r="B37" s="302"/>
      <c r="C37" s="1307" t="s">
        <v>58</v>
      </c>
      <c r="D37" s="1308"/>
      <c r="E37" s="1308"/>
      <c r="F37" s="1308"/>
      <c r="G37" s="1308"/>
      <c r="H37" s="302"/>
      <c r="I37" s="302"/>
      <c r="J37" s="302"/>
      <c r="K37" s="302"/>
    </row>
    <row r="38" spans="1:11" ht="14.1" customHeight="1" x14ac:dyDescent="0.25">
      <c r="A38" s="302"/>
      <c r="B38" s="302"/>
      <c r="C38" s="303"/>
      <c r="D38" s="269">
        <v>2025</v>
      </c>
      <c r="E38" s="269">
        <v>2026</v>
      </c>
      <c r="F38" s="269">
        <v>2027</v>
      </c>
      <c r="G38" s="269">
        <v>2028</v>
      </c>
      <c r="H38" s="302"/>
      <c r="I38" s="302"/>
      <c r="J38" s="302"/>
      <c r="K38" s="302"/>
    </row>
    <row r="39" spans="1:11" ht="14.1" customHeight="1" x14ac:dyDescent="0.25">
      <c r="A39" s="302"/>
      <c r="B39" s="302"/>
      <c r="C39" s="304"/>
      <c r="D39" s="266" t="s">
        <v>17</v>
      </c>
      <c r="E39" s="266" t="s">
        <v>18</v>
      </c>
      <c r="F39" s="266" t="s">
        <v>18</v>
      </c>
      <c r="G39" s="266" t="s">
        <v>18</v>
      </c>
      <c r="H39" s="302"/>
      <c r="I39" s="302"/>
      <c r="J39" s="302"/>
      <c r="K39" s="302"/>
    </row>
    <row r="40" spans="1:11" ht="14.1" customHeight="1" x14ac:dyDescent="0.25">
      <c r="A40" s="302"/>
      <c r="B40" s="302"/>
      <c r="C40" s="292" t="s">
        <v>59</v>
      </c>
      <c r="D40" s="289">
        <v>0</v>
      </c>
      <c r="E40" s="289">
        <v>431461000</v>
      </c>
      <c r="F40" s="289">
        <v>431461000</v>
      </c>
      <c r="G40" s="289">
        <v>431461000</v>
      </c>
      <c r="H40" s="302"/>
      <c r="I40" s="302"/>
      <c r="J40" s="302"/>
      <c r="K40" s="302"/>
    </row>
    <row r="41" spans="1:11" ht="14.1" customHeight="1" x14ac:dyDescent="0.25">
      <c r="A41" s="302"/>
      <c r="B41" s="302"/>
      <c r="C41" s="292" t="s">
        <v>60</v>
      </c>
      <c r="D41" s="289">
        <v>0</v>
      </c>
      <c r="E41" s="289">
        <v>431461000</v>
      </c>
      <c r="F41" s="289">
        <v>431461000</v>
      </c>
      <c r="G41" s="289">
        <v>431461000</v>
      </c>
      <c r="H41" s="302"/>
      <c r="I41" s="302"/>
      <c r="J41" s="302"/>
      <c r="K41" s="302"/>
    </row>
    <row r="42" spans="1:11" ht="14.1" customHeight="1" x14ac:dyDescent="0.25">
      <c r="A42" s="302"/>
      <c r="B42" s="302"/>
      <c r="C42" s="292" t="s">
        <v>61</v>
      </c>
      <c r="D42" s="289">
        <v>0</v>
      </c>
      <c r="E42" s="289">
        <v>0</v>
      </c>
      <c r="F42" s="289">
        <v>0</v>
      </c>
      <c r="G42" s="289">
        <v>0</v>
      </c>
      <c r="H42" s="302"/>
      <c r="I42" s="302"/>
      <c r="J42" s="302"/>
      <c r="K42" s="302"/>
    </row>
    <row r="43" spans="1:11" ht="14.1" customHeight="1" x14ac:dyDescent="0.25">
      <c r="A43" s="302"/>
      <c r="B43" s="302"/>
      <c r="C43" s="292" t="s">
        <v>62</v>
      </c>
      <c r="D43" s="289">
        <v>0</v>
      </c>
      <c r="E43" s="289">
        <v>72058000</v>
      </c>
      <c r="F43" s="289">
        <v>72058000</v>
      </c>
      <c r="G43" s="289">
        <v>72058000</v>
      </c>
      <c r="H43" s="302"/>
      <c r="I43" s="302"/>
      <c r="J43" s="302"/>
      <c r="K43" s="302"/>
    </row>
    <row r="44" spans="1:11" ht="14.1" customHeight="1" x14ac:dyDescent="0.25">
      <c r="A44" s="302"/>
      <c r="B44" s="302"/>
      <c r="C44" s="292" t="s">
        <v>60</v>
      </c>
      <c r="D44" s="289">
        <v>0</v>
      </c>
      <c r="E44" s="289">
        <v>72058000</v>
      </c>
      <c r="F44" s="289">
        <v>72058000</v>
      </c>
      <c r="G44" s="289">
        <v>72058000</v>
      </c>
      <c r="H44" s="302"/>
      <c r="I44" s="302"/>
      <c r="J44" s="302"/>
      <c r="K44" s="302"/>
    </row>
    <row r="45" spans="1:11" ht="14.1" customHeight="1" x14ac:dyDescent="0.25">
      <c r="A45" s="302"/>
      <c r="B45" s="302"/>
      <c r="C45" s="292" t="s">
        <v>61</v>
      </c>
      <c r="D45" s="289">
        <v>0</v>
      </c>
      <c r="E45" s="289">
        <v>0</v>
      </c>
      <c r="F45" s="289">
        <v>0</v>
      </c>
      <c r="G45" s="289">
        <v>0</v>
      </c>
      <c r="H45" s="302"/>
      <c r="I45" s="302"/>
      <c r="J45" s="302"/>
      <c r="K45" s="302"/>
    </row>
    <row r="46" spans="1:11" ht="14.1" customHeight="1" x14ac:dyDescent="0.25">
      <c r="A46" s="302"/>
      <c r="B46" s="302"/>
      <c r="C46" s="292" t="s">
        <v>63</v>
      </c>
      <c r="D46" s="289">
        <v>0</v>
      </c>
      <c r="E46" s="289">
        <v>42010000</v>
      </c>
      <c r="F46" s="289">
        <v>42010000</v>
      </c>
      <c r="G46" s="289">
        <v>42010000</v>
      </c>
      <c r="H46" s="302"/>
      <c r="I46" s="302"/>
      <c r="J46" s="302"/>
      <c r="K46" s="302"/>
    </row>
    <row r="47" spans="1:11" ht="14.1" customHeight="1" x14ac:dyDescent="0.25">
      <c r="A47" s="302"/>
      <c r="B47" s="302"/>
      <c r="C47" s="292" t="s">
        <v>60</v>
      </c>
      <c r="D47" s="289">
        <v>0</v>
      </c>
      <c r="E47" s="289">
        <v>42010000</v>
      </c>
      <c r="F47" s="289">
        <v>42010000</v>
      </c>
      <c r="G47" s="289">
        <v>42010000</v>
      </c>
      <c r="H47" s="302"/>
      <c r="I47" s="302"/>
      <c r="J47" s="302"/>
      <c r="K47" s="302"/>
    </row>
    <row r="48" spans="1:11" ht="14.1" customHeight="1" x14ac:dyDescent="0.25">
      <c r="A48" s="302"/>
      <c r="B48" s="302"/>
      <c r="C48" s="292" t="s">
        <v>61</v>
      </c>
      <c r="D48" s="289">
        <v>0</v>
      </c>
      <c r="E48" s="289">
        <v>0</v>
      </c>
      <c r="F48" s="289">
        <v>0</v>
      </c>
      <c r="G48" s="289">
        <v>0</v>
      </c>
      <c r="H48" s="302"/>
      <c r="I48" s="302"/>
      <c r="J48" s="302"/>
      <c r="K48" s="302"/>
    </row>
    <row r="49" spans="1:11" ht="14.1" customHeight="1" x14ac:dyDescent="0.25">
      <c r="A49" s="302"/>
      <c r="B49" s="302"/>
      <c r="C49" s="292" t="s">
        <v>64</v>
      </c>
      <c r="D49" s="289">
        <v>0</v>
      </c>
      <c r="E49" s="289">
        <v>0</v>
      </c>
      <c r="F49" s="289">
        <v>0</v>
      </c>
      <c r="G49" s="289">
        <v>0</v>
      </c>
      <c r="H49" s="302"/>
      <c r="I49" s="302"/>
      <c r="J49" s="302"/>
      <c r="K49" s="302"/>
    </row>
    <row r="50" spans="1:11" ht="14.1" customHeight="1" x14ac:dyDescent="0.25">
      <c r="A50" s="302"/>
      <c r="B50" s="302"/>
      <c r="C50" s="292" t="s">
        <v>60</v>
      </c>
      <c r="D50" s="289">
        <v>0</v>
      </c>
      <c r="E50" s="289">
        <v>0</v>
      </c>
      <c r="F50" s="289">
        <v>0</v>
      </c>
      <c r="G50" s="289">
        <v>0</v>
      </c>
      <c r="H50" s="302"/>
      <c r="I50" s="302"/>
      <c r="J50" s="302"/>
      <c r="K50" s="302"/>
    </row>
    <row r="51" spans="1:11" ht="14.1" customHeight="1" x14ac:dyDescent="0.25">
      <c r="A51" s="302"/>
      <c r="B51" s="302"/>
      <c r="C51" s="292" t="s">
        <v>61</v>
      </c>
      <c r="D51" s="289">
        <v>0</v>
      </c>
      <c r="E51" s="289">
        <v>0</v>
      </c>
      <c r="F51" s="289">
        <v>0</v>
      </c>
      <c r="G51" s="289">
        <v>0</v>
      </c>
      <c r="H51" s="302"/>
      <c r="I51" s="302"/>
      <c r="J51" s="302"/>
      <c r="K51" s="302"/>
    </row>
    <row r="52" spans="1:11" ht="14.1" customHeight="1" x14ac:dyDescent="0.25">
      <c r="A52" s="302"/>
      <c r="B52" s="302"/>
      <c r="C52" s="292" t="s">
        <v>65</v>
      </c>
      <c r="D52" s="289">
        <v>0</v>
      </c>
      <c r="E52" s="289">
        <v>0</v>
      </c>
      <c r="F52" s="289">
        <v>0</v>
      </c>
      <c r="G52" s="289">
        <v>0</v>
      </c>
      <c r="H52" s="302"/>
      <c r="I52" s="302"/>
      <c r="J52" s="302"/>
      <c r="K52" s="302"/>
    </row>
    <row r="53" spans="1:11" ht="14.1" customHeight="1" x14ac:dyDescent="0.25">
      <c r="A53" s="302"/>
      <c r="B53" s="302"/>
      <c r="C53" s="292" t="s">
        <v>60</v>
      </c>
      <c r="D53" s="289">
        <v>0</v>
      </c>
      <c r="E53" s="289">
        <v>0</v>
      </c>
      <c r="F53" s="289">
        <v>0</v>
      </c>
      <c r="G53" s="289">
        <v>0</v>
      </c>
      <c r="H53" s="302"/>
      <c r="I53" s="302"/>
      <c r="J53" s="302"/>
      <c r="K53" s="302"/>
    </row>
    <row r="54" spans="1:11" ht="14.1" customHeight="1" x14ac:dyDescent="0.25">
      <c r="A54" s="302"/>
      <c r="B54" s="302"/>
      <c r="C54" s="292" t="s">
        <v>61</v>
      </c>
      <c r="D54" s="289">
        <v>0</v>
      </c>
      <c r="E54" s="289">
        <v>0</v>
      </c>
      <c r="F54" s="289">
        <v>0</v>
      </c>
      <c r="G54" s="289">
        <v>0</v>
      </c>
      <c r="H54" s="302"/>
      <c r="I54" s="302"/>
      <c r="J54" s="302"/>
      <c r="K54" s="302"/>
    </row>
    <row r="55" spans="1:11" ht="14.1" customHeight="1" x14ac:dyDescent="0.25">
      <c r="A55" s="302"/>
      <c r="B55" s="302"/>
      <c r="C55" s="292" t="s">
        <v>66</v>
      </c>
      <c r="D55" s="289">
        <v>0</v>
      </c>
      <c r="E55" s="289">
        <v>0</v>
      </c>
      <c r="F55" s="289">
        <v>0</v>
      </c>
      <c r="G55" s="289">
        <v>0</v>
      </c>
      <c r="H55" s="302"/>
      <c r="I55" s="302"/>
      <c r="J55" s="302"/>
      <c r="K55" s="302"/>
    </row>
    <row r="56" spans="1:11" ht="14.1" customHeight="1" x14ac:dyDescent="0.25">
      <c r="A56" s="302"/>
      <c r="B56" s="302"/>
      <c r="C56" s="292" t="s">
        <v>60</v>
      </c>
      <c r="D56" s="289">
        <v>0</v>
      </c>
      <c r="E56" s="289">
        <v>0</v>
      </c>
      <c r="F56" s="289">
        <v>0</v>
      </c>
      <c r="G56" s="289">
        <v>0</v>
      </c>
      <c r="H56" s="302"/>
      <c r="I56" s="302"/>
      <c r="J56" s="302"/>
      <c r="K56" s="302"/>
    </row>
    <row r="57" spans="1:11" ht="14.1" customHeight="1" x14ac:dyDescent="0.25">
      <c r="A57" s="302"/>
      <c r="B57" s="302"/>
      <c r="C57" s="292" t="s">
        <v>61</v>
      </c>
      <c r="D57" s="289">
        <v>0</v>
      </c>
      <c r="E57" s="289">
        <v>0</v>
      </c>
      <c r="F57" s="289">
        <v>0</v>
      </c>
      <c r="G57" s="289">
        <v>0</v>
      </c>
      <c r="H57" s="302"/>
      <c r="I57" s="302"/>
      <c r="J57" s="302"/>
      <c r="K57" s="302"/>
    </row>
    <row r="58" spans="1:11" ht="14.1" customHeight="1" x14ac:dyDescent="0.25">
      <c r="A58" s="302"/>
      <c r="B58" s="302"/>
      <c r="C58" s="292" t="s">
        <v>67</v>
      </c>
      <c r="D58" s="289">
        <v>0</v>
      </c>
      <c r="E58" s="289">
        <v>0</v>
      </c>
      <c r="F58" s="289">
        <v>0</v>
      </c>
      <c r="G58" s="289">
        <v>0</v>
      </c>
      <c r="H58" s="302"/>
      <c r="I58" s="302"/>
      <c r="J58" s="302"/>
      <c r="K58" s="302"/>
    </row>
    <row r="59" spans="1:11" ht="14.1" customHeight="1" x14ac:dyDescent="0.25">
      <c r="A59" s="302"/>
      <c r="B59" s="302"/>
      <c r="C59" s="292" t="s">
        <v>60</v>
      </c>
      <c r="D59" s="289">
        <v>0</v>
      </c>
      <c r="E59" s="289">
        <v>0</v>
      </c>
      <c r="F59" s="289">
        <v>0</v>
      </c>
      <c r="G59" s="289">
        <v>0</v>
      </c>
      <c r="H59" s="302"/>
      <c r="I59" s="302"/>
      <c r="J59" s="302"/>
      <c r="K59" s="302"/>
    </row>
    <row r="60" spans="1:11" ht="14.1" customHeight="1" x14ac:dyDescent="0.25">
      <c r="A60" s="302"/>
      <c r="B60" s="302"/>
      <c r="C60" s="292" t="s">
        <v>61</v>
      </c>
      <c r="D60" s="289">
        <v>0</v>
      </c>
      <c r="E60" s="289">
        <v>0</v>
      </c>
      <c r="F60" s="289">
        <v>0</v>
      </c>
      <c r="G60" s="289">
        <v>0</v>
      </c>
      <c r="H60" s="302"/>
      <c r="I60" s="302"/>
      <c r="J60" s="302"/>
      <c r="K60" s="302"/>
    </row>
    <row r="61" spans="1:11" ht="14.1" customHeight="1" x14ac:dyDescent="0.25">
      <c r="A61" s="302"/>
      <c r="B61" s="302"/>
      <c r="C61" s="292" t="s">
        <v>68</v>
      </c>
      <c r="D61" s="289">
        <v>0</v>
      </c>
      <c r="E61" s="289">
        <v>0</v>
      </c>
      <c r="F61" s="289">
        <v>0</v>
      </c>
      <c r="G61" s="289">
        <v>0</v>
      </c>
      <c r="H61" s="302"/>
      <c r="I61" s="302"/>
      <c r="J61" s="302"/>
      <c r="K61" s="302"/>
    </row>
    <row r="62" spans="1:11" ht="14.1" customHeight="1" x14ac:dyDescent="0.25">
      <c r="A62" s="302"/>
      <c r="B62" s="302"/>
      <c r="C62" s="292" t="s">
        <v>60</v>
      </c>
      <c r="D62" s="289">
        <v>0</v>
      </c>
      <c r="E62" s="289">
        <v>0</v>
      </c>
      <c r="F62" s="289">
        <v>0</v>
      </c>
      <c r="G62" s="289">
        <v>0</v>
      </c>
      <c r="H62" s="302"/>
      <c r="I62" s="302"/>
      <c r="J62" s="302"/>
      <c r="K62" s="302"/>
    </row>
    <row r="63" spans="1:11" ht="14.1" customHeight="1" x14ac:dyDescent="0.25">
      <c r="A63" s="302"/>
      <c r="B63" s="302"/>
      <c r="C63" s="292" t="s">
        <v>69</v>
      </c>
      <c r="D63" s="289">
        <v>0</v>
      </c>
      <c r="E63" s="289">
        <v>0</v>
      </c>
      <c r="F63" s="289">
        <v>0</v>
      </c>
      <c r="G63" s="289">
        <v>0</v>
      </c>
      <c r="H63" s="302"/>
      <c r="I63" s="302"/>
      <c r="J63" s="302"/>
      <c r="K63" s="302"/>
    </row>
    <row r="64" spans="1:11" ht="14.1" customHeight="1" x14ac:dyDescent="0.25">
      <c r="A64" s="302"/>
      <c r="B64" s="302"/>
      <c r="C64" s="292" t="s">
        <v>70</v>
      </c>
      <c r="D64" s="289">
        <v>0</v>
      </c>
      <c r="E64" s="289">
        <v>0</v>
      </c>
      <c r="F64" s="289">
        <v>0</v>
      </c>
      <c r="G64" s="289">
        <v>0</v>
      </c>
      <c r="H64" s="302"/>
      <c r="I64" s="302"/>
      <c r="J64" s="302"/>
      <c r="K64" s="302"/>
    </row>
    <row r="65" spans="1:11" ht="14.1" customHeight="1" x14ac:dyDescent="0.25">
      <c r="A65" s="302"/>
      <c r="B65" s="302"/>
      <c r="C65" s="292" t="s">
        <v>71</v>
      </c>
      <c r="D65" s="289">
        <v>0</v>
      </c>
      <c r="E65" s="289">
        <v>0</v>
      </c>
      <c r="F65" s="289">
        <v>0</v>
      </c>
      <c r="G65" s="289">
        <v>0</v>
      </c>
      <c r="H65" s="302"/>
      <c r="I65" s="302"/>
      <c r="J65" s="302"/>
      <c r="K65" s="302"/>
    </row>
    <row r="66" spans="1:11" ht="14.1" customHeight="1" x14ac:dyDescent="0.25">
      <c r="A66" s="302"/>
      <c r="B66" s="302"/>
      <c r="C66" s="292" t="s">
        <v>72</v>
      </c>
      <c r="D66" s="289">
        <v>0</v>
      </c>
      <c r="E66" s="289">
        <v>0</v>
      </c>
      <c r="F66" s="289">
        <v>0</v>
      </c>
      <c r="G66" s="289">
        <v>0</v>
      </c>
      <c r="H66" s="302"/>
      <c r="I66" s="302"/>
      <c r="J66" s="302"/>
      <c r="K66" s="302"/>
    </row>
    <row r="67" spans="1:11" ht="14.1" customHeight="1" x14ac:dyDescent="0.25">
      <c r="A67" s="302"/>
      <c r="B67" s="302"/>
      <c r="C67" s="292" t="s">
        <v>73</v>
      </c>
      <c r="D67" s="289">
        <v>0</v>
      </c>
      <c r="E67" s="289">
        <v>0</v>
      </c>
      <c r="F67" s="289">
        <v>0</v>
      </c>
      <c r="G67" s="289">
        <v>0</v>
      </c>
      <c r="H67" s="302"/>
      <c r="I67" s="302"/>
      <c r="J67" s="302"/>
      <c r="K67" s="302"/>
    </row>
    <row r="68" spans="1:11" ht="14.1" customHeight="1" x14ac:dyDescent="0.25">
      <c r="A68" s="302"/>
      <c r="B68" s="302"/>
      <c r="C68" s="292" t="s">
        <v>60</v>
      </c>
      <c r="D68" s="289">
        <v>0</v>
      </c>
      <c r="E68" s="289">
        <v>0</v>
      </c>
      <c r="F68" s="289">
        <v>0</v>
      </c>
      <c r="G68" s="289">
        <v>0</v>
      </c>
      <c r="H68" s="302"/>
      <c r="I68" s="302"/>
      <c r="J68" s="302"/>
      <c r="K68" s="302"/>
    </row>
    <row r="69" spans="1:11" ht="14.1" customHeight="1" x14ac:dyDescent="0.25">
      <c r="A69" s="302"/>
      <c r="B69" s="302"/>
      <c r="C69" s="292" t="s">
        <v>69</v>
      </c>
      <c r="D69" s="289">
        <v>0</v>
      </c>
      <c r="E69" s="289">
        <v>0</v>
      </c>
      <c r="F69" s="289">
        <v>0</v>
      </c>
      <c r="G69" s="289">
        <v>0</v>
      </c>
      <c r="H69" s="302"/>
      <c r="I69" s="302"/>
      <c r="J69" s="302"/>
      <c r="K69" s="302"/>
    </row>
    <row r="70" spans="1:11" ht="14.1" customHeight="1" x14ac:dyDescent="0.25">
      <c r="A70" s="302"/>
      <c r="B70" s="302"/>
      <c r="C70" s="292" t="s">
        <v>70</v>
      </c>
      <c r="D70" s="289">
        <v>0</v>
      </c>
      <c r="E70" s="289">
        <v>0</v>
      </c>
      <c r="F70" s="289">
        <v>0</v>
      </c>
      <c r="G70" s="289">
        <v>0</v>
      </c>
      <c r="H70" s="302"/>
      <c r="I70" s="302"/>
      <c r="J70" s="302"/>
      <c r="K70" s="302"/>
    </row>
    <row r="71" spans="1:11" ht="14.1" customHeight="1" x14ac:dyDescent="0.25">
      <c r="A71" s="302"/>
      <c r="B71" s="302"/>
      <c r="C71" s="292" t="s">
        <v>71</v>
      </c>
      <c r="D71" s="289">
        <v>0</v>
      </c>
      <c r="E71" s="289">
        <v>0</v>
      </c>
      <c r="F71" s="289">
        <v>0</v>
      </c>
      <c r="G71" s="289">
        <v>0</v>
      </c>
      <c r="H71" s="302"/>
      <c r="I71" s="302"/>
      <c r="J71" s="302"/>
      <c r="K71" s="302"/>
    </row>
    <row r="72" spans="1:11" ht="14.1" customHeight="1" x14ac:dyDescent="0.25">
      <c r="A72" s="302"/>
      <c r="B72" s="302"/>
      <c r="C72" s="292" t="s">
        <v>72</v>
      </c>
      <c r="D72" s="289">
        <v>0</v>
      </c>
      <c r="E72" s="289">
        <v>0</v>
      </c>
      <c r="F72" s="289">
        <v>0</v>
      </c>
      <c r="G72" s="289">
        <v>0</v>
      </c>
      <c r="H72" s="302"/>
      <c r="I72" s="302"/>
      <c r="J72" s="302"/>
      <c r="K72" s="302"/>
    </row>
    <row r="73" spans="1:11" ht="14.1" customHeight="1" x14ac:dyDescent="0.25">
      <c r="A73" s="302"/>
      <c r="B73" s="302"/>
      <c r="C73" s="292" t="s">
        <v>74</v>
      </c>
      <c r="D73" s="289">
        <v>0</v>
      </c>
      <c r="E73" s="289">
        <v>0</v>
      </c>
      <c r="F73" s="289">
        <v>0</v>
      </c>
      <c r="G73" s="289">
        <v>0</v>
      </c>
      <c r="H73" s="302"/>
      <c r="I73" s="302"/>
      <c r="J73" s="302"/>
      <c r="K73" s="302"/>
    </row>
    <row r="74" spans="1:11" ht="14.1" customHeight="1" x14ac:dyDescent="0.25">
      <c r="A74" s="302"/>
      <c r="B74" s="302"/>
      <c r="C74" s="292" t="s">
        <v>60</v>
      </c>
      <c r="D74" s="289">
        <v>0</v>
      </c>
      <c r="E74" s="289">
        <v>0</v>
      </c>
      <c r="F74" s="289">
        <v>0</v>
      </c>
      <c r="G74" s="289">
        <v>0</v>
      </c>
      <c r="H74" s="302"/>
      <c r="I74" s="302"/>
      <c r="J74" s="302"/>
      <c r="K74" s="302"/>
    </row>
    <row r="75" spans="1:11" ht="14.1" customHeight="1" x14ac:dyDescent="0.25">
      <c r="A75" s="302"/>
      <c r="B75" s="302"/>
      <c r="C75" s="292" t="s">
        <v>69</v>
      </c>
      <c r="D75" s="289">
        <v>0</v>
      </c>
      <c r="E75" s="289">
        <v>0</v>
      </c>
      <c r="F75" s="289">
        <v>0</v>
      </c>
      <c r="G75" s="289">
        <v>0</v>
      </c>
      <c r="H75" s="302"/>
      <c r="I75" s="302"/>
      <c r="J75" s="302"/>
      <c r="K75" s="302"/>
    </row>
    <row r="76" spans="1:11" ht="14.1" customHeight="1" x14ac:dyDescent="0.25">
      <c r="A76" s="302"/>
      <c r="B76" s="302"/>
      <c r="C76" s="292" t="s">
        <v>70</v>
      </c>
      <c r="D76" s="289">
        <v>0</v>
      </c>
      <c r="E76" s="289">
        <v>0</v>
      </c>
      <c r="F76" s="289">
        <v>0</v>
      </c>
      <c r="G76" s="289">
        <v>0</v>
      </c>
      <c r="H76" s="302"/>
      <c r="I76" s="302"/>
      <c r="J76" s="302"/>
      <c r="K76" s="302"/>
    </row>
    <row r="77" spans="1:11" ht="14.1" customHeight="1" x14ac:dyDescent="0.25">
      <c r="A77" s="302"/>
      <c r="B77" s="302"/>
      <c r="C77" s="292" t="s">
        <v>71</v>
      </c>
      <c r="D77" s="289">
        <v>0</v>
      </c>
      <c r="E77" s="289">
        <v>0</v>
      </c>
      <c r="F77" s="289">
        <v>0</v>
      </c>
      <c r="G77" s="289">
        <v>0</v>
      </c>
      <c r="H77" s="302"/>
      <c r="I77" s="302"/>
      <c r="J77" s="302"/>
      <c r="K77" s="302"/>
    </row>
    <row r="78" spans="1:11" ht="14.1" customHeight="1" x14ac:dyDescent="0.25">
      <c r="A78" s="302"/>
      <c r="B78" s="302"/>
      <c r="C78" s="292" t="s">
        <v>72</v>
      </c>
      <c r="D78" s="289">
        <v>0</v>
      </c>
      <c r="E78" s="289">
        <v>0</v>
      </c>
      <c r="F78" s="289">
        <v>0</v>
      </c>
      <c r="G78" s="289">
        <v>0</v>
      </c>
      <c r="H78" s="302"/>
      <c r="I78" s="302"/>
      <c r="J78" s="302"/>
      <c r="K78" s="302"/>
    </row>
    <row r="79" spans="1:11" ht="14.1" customHeight="1" x14ac:dyDescent="0.25">
      <c r="A79" s="302"/>
      <c r="B79" s="302"/>
      <c r="C79" s="292" t="s">
        <v>75</v>
      </c>
      <c r="D79" s="289">
        <v>0</v>
      </c>
      <c r="E79" s="289">
        <v>0</v>
      </c>
      <c r="F79" s="289">
        <v>0</v>
      </c>
      <c r="G79" s="289">
        <v>0</v>
      </c>
      <c r="H79" s="302"/>
      <c r="I79" s="302"/>
      <c r="J79" s="302"/>
      <c r="K79" s="302"/>
    </row>
    <row r="80" spans="1:11" ht="14.1" customHeight="1" x14ac:dyDescent="0.25">
      <c r="A80" s="302"/>
      <c r="B80" s="302"/>
      <c r="C80" s="292" t="s">
        <v>76</v>
      </c>
      <c r="D80" s="289">
        <v>0</v>
      </c>
      <c r="E80" s="289">
        <v>0</v>
      </c>
      <c r="F80" s="289">
        <v>0</v>
      </c>
      <c r="G80" s="289">
        <v>0</v>
      </c>
      <c r="H80" s="302"/>
      <c r="I80" s="302"/>
      <c r="J80" s="302"/>
      <c r="K80" s="302"/>
    </row>
    <row r="81" spans="1:11" ht="14.1" customHeight="1" x14ac:dyDescent="0.25">
      <c r="A81" s="302"/>
      <c r="B81" s="302"/>
      <c r="C81" s="290" t="s">
        <v>77</v>
      </c>
      <c r="D81" s="289">
        <v>0</v>
      </c>
      <c r="E81" s="289">
        <v>545529000</v>
      </c>
      <c r="F81" s="289">
        <v>545529000</v>
      </c>
      <c r="G81" s="289">
        <v>545529000</v>
      </c>
      <c r="H81" s="302"/>
      <c r="I81" s="302"/>
      <c r="J81" s="302"/>
      <c r="K81" s="302"/>
    </row>
    <row r="82" spans="1:11" ht="27" customHeight="1" x14ac:dyDescent="0.25">
      <c r="A82" s="302"/>
      <c r="B82" s="302"/>
      <c r="C82" s="296" t="s">
        <v>33</v>
      </c>
      <c r="D82" s="1295" t="s">
        <v>2430</v>
      </c>
      <c r="E82" s="1296"/>
      <c r="F82" s="1296"/>
      <c r="G82" s="1296"/>
      <c r="H82" s="302"/>
      <c r="I82" s="302"/>
      <c r="J82" s="302"/>
      <c r="K82" s="302"/>
    </row>
    <row r="83" spans="1:11" ht="69" customHeight="1" x14ac:dyDescent="0.25">
      <c r="A83" s="302"/>
      <c r="B83" s="302"/>
      <c r="C83" s="277" t="s">
        <v>35</v>
      </c>
      <c r="D83" s="1297" t="s">
        <v>2429</v>
      </c>
      <c r="E83" s="1298"/>
      <c r="F83" s="1298"/>
      <c r="G83" s="1298"/>
      <c r="H83" s="302"/>
      <c r="I83" s="302"/>
      <c r="J83" s="302"/>
      <c r="K83" s="302"/>
    </row>
    <row r="84" spans="1:11" x14ac:dyDescent="0.25">
      <c r="A84" s="302"/>
      <c r="B84" s="302"/>
      <c r="C84" s="277" t="s">
        <v>37</v>
      </c>
      <c r="D84" s="1297" t="s">
        <v>2428</v>
      </c>
      <c r="E84" s="1298"/>
      <c r="F84" s="1298"/>
      <c r="G84" s="1298"/>
      <c r="H84" s="302"/>
      <c r="I84" s="302"/>
      <c r="J84" s="302"/>
      <c r="K84" s="302"/>
    </row>
    <row r="85" spans="1:11" ht="15" customHeight="1" x14ac:dyDescent="0.25">
      <c r="A85" s="302"/>
      <c r="B85" s="302"/>
      <c r="C85" s="303"/>
      <c r="D85" s="269">
        <v>2025</v>
      </c>
      <c r="E85" s="269">
        <v>2026</v>
      </c>
      <c r="F85" s="269">
        <v>2027</v>
      </c>
      <c r="G85" s="269">
        <v>2028</v>
      </c>
      <c r="H85" s="302"/>
      <c r="I85" s="302"/>
      <c r="J85" s="302"/>
      <c r="K85" s="302"/>
    </row>
    <row r="86" spans="1:11" ht="15" customHeight="1" x14ac:dyDescent="0.25">
      <c r="A86" s="302"/>
      <c r="B86" s="302"/>
      <c r="C86" s="304"/>
      <c r="D86" s="266" t="s">
        <v>17</v>
      </c>
      <c r="E86" s="266" t="s">
        <v>18</v>
      </c>
      <c r="F86" s="266" t="s">
        <v>18</v>
      </c>
      <c r="G86" s="266" t="s">
        <v>18</v>
      </c>
      <c r="H86" s="302"/>
      <c r="I86" s="302"/>
      <c r="J86" s="302"/>
      <c r="K86" s="302"/>
    </row>
    <row r="87" spans="1:11" ht="14.1" customHeight="1" x14ac:dyDescent="0.25">
      <c r="A87" s="302"/>
      <c r="B87" s="302"/>
      <c r="C87" s="284" t="s">
        <v>39</v>
      </c>
      <c r="D87" s="295" t="s">
        <v>40</v>
      </c>
      <c r="E87" s="295" t="s">
        <v>2427</v>
      </c>
      <c r="F87" s="295" t="s">
        <v>2427</v>
      </c>
      <c r="G87" s="295" t="s">
        <v>2427</v>
      </c>
      <c r="H87" s="302"/>
      <c r="I87" s="302"/>
      <c r="J87" s="302"/>
      <c r="K87" s="302"/>
    </row>
    <row r="88" spans="1:11" ht="14.1" customHeight="1" x14ac:dyDescent="0.25">
      <c r="A88" s="302"/>
      <c r="B88" s="302"/>
      <c r="C88" s="284" t="s">
        <v>41</v>
      </c>
      <c r="D88" s="295" t="s">
        <v>2426</v>
      </c>
      <c r="E88" s="295" t="s">
        <v>2425</v>
      </c>
      <c r="F88" s="295" t="s">
        <v>2425</v>
      </c>
      <c r="G88" s="295" t="s">
        <v>2425</v>
      </c>
      <c r="H88" s="302"/>
      <c r="I88" s="302"/>
      <c r="J88" s="302"/>
      <c r="K88" s="302"/>
    </row>
    <row r="89" spans="1:11" ht="14.1" customHeight="1" x14ac:dyDescent="0.25">
      <c r="A89" s="302"/>
      <c r="B89" s="302"/>
      <c r="C89" s="284" t="s">
        <v>45</v>
      </c>
      <c r="D89" s="295" t="s">
        <v>46</v>
      </c>
      <c r="E89" s="295" t="s">
        <v>2424</v>
      </c>
      <c r="F89" s="295" t="s">
        <v>2424</v>
      </c>
      <c r="G89" s="295" t="s">
        <v>2424</v>
      </c>
      <c r="H89" s="302"/>
      <c r="I89" s="302"/>
      <c r="J89" s="302"/>
      <c r="K89" s="302"/>
    </row>
    <row r="90" spans="1:11" ht="14.1" customHeight="1" x14ac:dyDescent="0.25">
      <c r="A90" s="302"/>
      <c r="B90" s="302"/>
      <c r="C90" s="284" t="s">
        <v>50</v>
      </c>
      <c r="D90" s="295" t="s">
        <v>40</v>
      </c>
      <c r="E90" s="295" t="s">
        <v>40</v>
      </c>
      <c r="F90" s="295" t="s">
        <v>46</v>
      </c>
      <c r="G90" s="295" t="s">
        <v>46</v>
      </c>
      <c r="H90" s="302"/>
      <c r="I90" s="302"/>
      <c r="J90" s="302"/>
      <c r="K90" s="302"/>
    </row>
    <row r="91" spans="1:11" ht="14.1" customHeight="1" x14ac:dyDescent="0.25">
      <c r="A91" s="302"/>
      <c r="B91" s="302"/>
      <c r="C91" s="284" t="s">
        <v>52</v>
      </c>
      <c r="D91" s="295" t="s">
        <v>40</v>
      </c>
      <c r="E91" s="295" t="s">
        <v>2423</v>
      </c>
      <c r="F91" s="295" t="s">
        <v>46</v>
      </c>
      <c r="G91" s="295" t="s">
        <v>46</v>
      </c>
      <c r="H91" s="302"/>
      <c r="I91" s="302"/>
      <c r="J91" s="302"/>
      <c r="K91" s="302"/>
    </row>
    <row r="92" spans="1:11" ht="14.1" customHeight="1" x14ac:dyDescent="0.25">
      <c r="A92" s="302"/>
      <c r="B92" s="302"/>
      <c r="C92" s="284" t="s">
        <v>55</v>
      </c>
      <c r="D92" s="295" t="s">
        <v>40</v>
      </c>
      <c r="E92" s="295" t="s">
        <v>40</v>
      </c>
      <c r="F92" s="295" t="s">
        <v>46</v>
      </c>
      <c r="G92" s="295" t="s">
        <v>46</v>
      </c>
      <c r="H92" s="302"/>
      <c r="I92" s="302"/>
      <c r="J92" s="302"/>
      <c r="K92" s="302"/>
    </row>
    <row r="93" spans="1:11" ht="14.1" customHeight="1" x14ac:dyDescent="0.25">
      <c r="A93" s="302"/>
      <c r="B93" s="302"/>
      <c r="C93" s="1307" t="s">
        <v>58</v>
      </c>
      <c r="D93" s="1308"/>
      <c r="E93" s="1308"/>
      <c r="F93" s="1308"/>
      <c r="G93" s="1308"/>
      <c r="H93" s="302"/>
      <c r="I93" s="302"/>
      <c r="J93" s="302"/>
      <c r="K93" s="302"/>
    </row>
    <row r="94" spans="1:11" ht="14.1" customHeight="1" x14ac:dyDescent="0.25">
      <c r="A94" s="302"/>
      <c r="B94" s="302"/>
      <c r="C94" s="303"/>
      <c r="D94" s="269">
        <v>2025</v>
      </c>
      <c r="E94" s="269">
        <v>2026</v>
      </c>
      <c r="F94" s="269">
        <v>2027</v>
      </c>
      <c r="G94" s="269">
        <v>2028</v>
      </c>
      <c r="H94" s="302"/>
      <c r="I94" s="302"/>
      <c r="J94" s="302"/>
      <c r="K94" s="302"/>
    </row>
    <row r="95" spans="1:11" ht="14.1" customHeight="1" x14ac:dyDescent="0.25">
      <c r="A95" s="302"/>
      <c r="B95" s="302"/>
      <c r="C95" s="304"/>
      <c r="D95" s="266" t="s">
        <v>17</v>
      </c>
      <c r="E95" s="266" t="s">
        <v>18</v>
      </c>
      <c r="F95" s="266" t="s">
        <v>18</v>
      </c>
      <c r="G95" s="266" t="s">
        <v>18</v>
      </c>
      <c r="H95" s="302"/>
      <c r="I95" s="302"/>
      <c r="J95" s="302"/>
      <c r="K95" s="302"/>
    </row>
    <row r="96" spans="1:11" ht="14.1" customHeight="1" x14ac:dyDescent="0.25">
      <c r="A96" s="302"/>
      <c r="B96" s="302"/>
      <c r="C96" s="292" t="s">
        <v>59</v>
      </c>
      <c r="D96" s="289">
        <v>0</v>
      </c>
      <c r="E96" s="289">
        <v>0</v>
      </c>
      <c r="F96" s="289">
        <v>0</v>
      </c>
      <c r="G96" s="289">
        <v>0</v>
      </c>
      <c r="H96" s="302"/>
      <c r="I96" s="302"/>
      <c r="J96" s="302"/>
      <c r="K96" s="302"/>
    </row>
    <row r="97" spans="1:11" ht="14.1" customHeight="1" x14ac:dyDescent="0.25">
      <c r="A97" s="302"/>
      <c r="B97" s="302"/>
      <c r="C97" s="292" t="s">
        <v>60</v>
      </c>
      <c r="D97" s="289">
        <v>0</v>
      </c>
      <c r="E97" s="289">
        <v>0</v>
      </c>
      <c r="F97" s="289">
        <v>0</v>
      </c>
      <c r="G97" s="289">
        <v>0</v>
      </c>
      <c r="H97" s="302"/>
      <c r="I97" s="302"/>
      <c r="J97" s="302"/>
      <c r="K97" s="302"/>
    </row>
    <row r="98" spans="1:11" ht="14.1" customHeight="1" x14ac:dyDescent="0.25">
      <c r="A98" s="302"/>
      <c r="B98" s="302"/>
      <c r="C98" s="292" t="s">
        <v>61</v>
      </c>
      <c r="D98" s="289">
        <v>0</v>
      </c>
      <c r="E98" s="289">
        <v>0</v>
      </c>
      <c r="F98" s="289">
        <v>0</v>
      </c>
      <c r="G98" s="289">
        <v>0</v>
      </c>
      <c r="H98" s="302"/>
      <c r="I98" s="302"/>
      <c r="J98" s="302"/>
      <c r="K98" s="302"/>
    </row>
    <row r="99" spans="1:11" ht="14.1" customHeight="1" x14ac:dyDescent="0.25">
      <c r="A99" s="302"/>
      <c r="B99" s="302"/>
      <c r="C99" s="292" t="s">
        <v>62</v>
      </c>
      <c r="D99" s="289">
        <v>0</v>
      </c>
      <c r="E99" s="289">
        <v>0</v>
      </c>
      <c r="F99" s="289">
        <v>0</v>
      </c>
      <c r="G99" s="289">
        <v>0</v>
      </c>
      <c r="H99" s="302"/>
      <c r="I99" s="302"/>
      <c r="J99" s="302"/>
      <c r="K99" s="302"/>
    </row>
    <row r="100" spans="1:11" ht="14.1" customHeight="1" x14ac:dyDescent="0.25">
      <c r="A100" s="302"/>
      <c r="B100" s="302"/>
      <c r="C100" s="292" t="s">
        <v>60</v>
      </c>
      <c r="D100" s="289">
        <v>0</v>
      </c>
      <c r="E100" s="289">
        <v>0</v>
      </c>
      <c r="F100" s="289">
        <v>0</v>
      </c>
      <c r="G100" s="289">
        <v>0</v>
      </c>
      <c r="H100" s="302"/>
      <c r="I100" s="302"/>
      <c r="J100" s="302"/>
      <c r="K100" s="302"/>
    </row>
    <row r="101" spans="1:11" ht="14.1" customHeight="1" x14ac:dyDescent="0.25">
      <c r="A101" s="302"/>
      <c r="B101" s="302"/>
      <c r="C101" s="292" t="s">
        <v>61</v>
      </c>
      <c r="D101" s="289">
        <v>0</v>
      </c>
      <c r="E101" s="289">
        <v>0</v>
      </c>
      <c r="F101" s="289">
        <v>0</v>
      </c>
      <c r="G101" s="289">
        <v>0</v>
      </c>
      <c r="H101" s="302"/>
      <c r="I101" s="302"/>
      <c r="J101" s="302"/>
      <c r="K101" s="302"/>
    </row>
    <row r="102" spans="1:11" ht="14.1" customHeight="1" x14ac:dyDescent="0.25">
      <c r="A102" s="302"/>
      <c r="B102" s="302"/>
      <c r="C102" s="292" t="s">
        <v>63</v>
      </c>
      <c r="D102" s="289">
        <v>0</v>
      </c>
      <c r="E102" s="289">
        <v>8600000</v>
      </c>
      <c r="F102" s="289">
        <v>8600000</v>
      </c>
      <c r="G102" s="289">
        <v>8600000</v>
      </c>
      <c r="H102" s="302"/>
      <c r="I102" s="302"/>
      <c r="J102" s="302"/>
      <c r="K102" s="302"/>
    </row>
    <row r="103" spans="1:11" ht="14.1" customHeight="1" x14ac:dyDescent="0.25">
      <c r="A103" s="302"/>
      <c r="B103" s="302"/>
      <c r="C103" s="292" t="s">
        <v>60</v>
      </c>
      <c r="D103" s="289">
        <v>0</v>
      </c>
      <c r="E103" s="289">
        <v>8600000</v>
      </c>
      <c r="F103" s="289">
        <v>8600000</v>
      </c>
      <c r="G103" s="289">
        <v>8600000</v>
      </c>
      <c r="H103" s="302"/>
      <c r="I103" s="302"/>
      <c r="J103" s="302"/>
      <c r="K103" s="302"/>
    </row>
    <row r="104" spans="1:11" ht="14.1" customHeight="1" x14ac:dyDescent="0.25">
      <c r="A104" s="302"/>
      <c r="B104" s="302"/>
      <c r="C104" s="292" t="s">
        <v>61</v>
      </c>
      <c r="D104" s="289">
        <v>0</v>
      </c>
      <c r="E104" s="289">
        <v>0</v>
      </c>
      <c r="F104" s="289">
        <v>0</v>
      </c>
      <c r="G104" s="289">
        <v>0</v>
      </c>
      <c r="H104" s="302"/>
      <c r="I104" s="302"/>
      <c r="J104" s="302"/>
      <c r="K104" s="302"/>
    </row>
    <row r="105" spans="1:11" ht="14.1" customHeight="1" x14ac:dyDescent="0.25">
      <c r="A105" s="302"/>
      <c r="B105" s="302"/>
      <c r="C105" s="292" t="s">
        <v>64</v>
      </c>
      <c r="D105" s="289">
        <v>0</v>
      </c>
      <c r="E105" s="289">
        <v>0</v>
      </c>
      <c r="F105" s="289">
        <v>0</v>
      </c>
      <c r="G105" s="289">
        <v>0</v>
      </c>
      <c r="H105" s="302"/>
      <c r="I105" s="302"/>
      <c r="J105" s="302"/>
      <c r="K105" s="302"/>
    </row>
    <row r="106" spans="1:11" ht="14.1" customHeight="1" x14ac:dyDescent="0.25">
      <c r="A106" s="302"/>
      <c r="B106" s="302"/>
      <c r="C106" s="292" t="s">
        <v>60</v>
      </c>
      <c r="D106" s="289">
        <v>0</v>
      </c>
      <c r="E106" s="289">
        <v>0</v>
      </c>
      <c r="F106" s="289">
        <v>0</v>
      </c>
      <c r="G106" s="289">
        <v>0</v>
      </c>
      <c r="H106" s="302"/>
      <c r="I106" s="302"/>
      <c r="J106" s="302"/>
      <c r="K106" s="302"/>
    </row>
    <row r="107" spans="1:11" ht="14.1" customHeight="1" x14ac:dyDescent="0.25">
      <c r="A107" s="302"/>
      <c r="B107" s="302"/>
      <c r="C107" s="292" t="s">
        <v>61</v>
      </c>
      <c r="D107" s="289">
        <v>0</v>
      </c>
      <c r="E107" s="289">
        <v>0</v>
      </c>
      <c r="F107" s="289">
        <v>0</v>
      </c>
      <c r="G107" s="289">
        <v>0</v>
      </c>
      <c r="H107" s="302"/>
      <c r="I107" s="302"/>
      <c r="J107" s="302"/>
      <c r="K107" s="302"/>
    </row>
    <row r="108" spans="1:11" ht="14.1" customHeight="1" x14ac:dyDescent="0.25">
      <c r="A108" s="302"/>
      <c r="B108" s="302"/>
      <c r="C108" s="292" t="s">
        <v>65</v>
      </c>
      <c r="D108" s="289">
        <v>0</v>
      </c>
      <c r="E108" s="289">
        <v>0</v>
      </c>
      <c r="F108" s="289">
        <v>0</v>
      </c>
      <c r="G108" s="289">
        <v>0</v>
      </c>
      <c r="H108" s="302"/>
      <c r="I108" s="302"/>
      <c r="J108" s="302"/>
      <c r="K108" s="302"/>
    </row>
    <row r="109" spans="1:11" ht="14.1" customHeight="1" x14ac:dyDescent="0.25">
      <c r="A109" s="302"/>
      <c r="B109" s="302"/>
      <c r="C109" s="292" t="s">
        <v>60</v>
      </c>
      <c r="D109" s="289">
        <v>0</v>
      </c>
      <c r="E109" s="289">
        <v>0</v>
      </c>
      <c r="F109" s="289">
        <v>0</v>
      </c>
      <c r="G109" s="289">
        <v>0</v>
      </c>
      <c r="H109" s="302"/>
      <c r="I109" s="302"/>
      <c r="J109" s="302"/>
      <c r="K109" s="302"/>
    </row>
    <row r="110" spans="1:11" ht="14.1" customHeight="1" x14ac:dyDescent="0.25">
      <c r="A110" s="302"/>
      <c r="B110" s="302"/>
      <c r="C110" s="292" t="s">
        <v>61</v>
      </c>
      <c r="D110" s="289">
        <v>0</v>
      </c>
      <c r="E110" s="289">
        <v>0</v>
      </c>
      <c r="F110" s="289">
        <v>0</v>
      </c>
      <c r="G110" s="289">
        <v>0</v>
      </c>
      <c r="H110" s="302"/>
      <c r="I110" s="302"/>
      <c r="J110" s="302"/>
      <c r="K110" s="302"/>
    </row>
    <row r="111" spans="1:11" ht="14.1" customHeight="1" x14ac:dyDescent="0.25">
      <c r="A111" s="302"/>
      <c r="B111" s="302"/>
      <c r="C111" s="292" t="s">
        <v>66</v>
      </c>
      <c r="D111" s="289">
        <v>0</v>
      </c>
      <c r="E111" s="289">
        <v>90000</v>
      </c>
      <c r="F111" s="289">
        <v>90000</v>
      </c>
      <c r="G111" s="289">
        <v>90000</v>
      </c>
      <c r="H111" s="302"/>
      <c r="I111" s="302"/>
      <c r="J111" s="302"/>
      <c r="K111" s="302"/>
    </row>
    <row r="112" spans="1:11" ht="14.1" customHeight="1" x14ac:dyDescent="0.25">
      <c r="A112" s="302"/>
      <c r="B112" s="302"/>
      <c r="C112" s="292" t="s">
        <v>60</v>
      </c>
      <c r="D112" s="289">
        <v>0</v>
      </c>
      <c r="E112" s="289">
        <v>90000</v>
      </c>
      <c r="F112" s="289">
        <v>90000</v>
      </c>
      <c r="G112" s="289">
        <v>90000</v>
      </c>
      <c r="H112" s="302"/>
      <c r="I112" s="302"/>
      <c r="J112" s="302"/>
      <c r="K112" s="302"/>
    </row>
    <row r="113" spans="1:11" ht="14.1" customHeight="1" x14ac:dyDescent="0.25">
      <c r="A113" s="302"/>
      <c r="B113" s="302"/>
      <c r="C113" s="292" t="s">
        <v>61</v>
      </c>
      <c r="D113" s="289">
        <v>0</v>
      </c>
      <c r="E113" s="289">
        <v>0</v>
      </c>
      <c r="F113" s="289">
        <v>0</v>
      </c>
      <c r="G113" s="289">
        <v>0</v>
      </c>
      <c r="H113" s="302"/>
      <c r="I113" s="302"/>
      <c r="J113" s="302"/>
      <c r="K113" s="302"/>
    </row>
    <row r="114" spans="1:11" ht="14.1" customHeight="1" x14ac:dyDescent="0.25">
      <c r="A114" s="302"/>
      <c r="B114" s="302"/>
      <c r="C114" s="292" t="s">
        <v>67</v>
      </c>
      <c r="D114" s="289">
        <v>0</v>
      </c>
      <c r="E114" s="289">
        <v>0</v>
      </c>
      <c r="F114" s="289">
        <v>0</v>
      </c>
      <c r="G114" s="289">
        <v>0</v>
      </c>
      <c r="H114" s="302"/>
      <c r="I114" s="302"/>
      <c r="J114" s="302"/>
      <c r="K114" s="302"/>
    </row>
    <row r="115" spans="1:11" ht="14.1" customHeight="1" x14ac:dyDescent="0.25">
      <c r="A115" s="302"/>
      <c r="B115" s="302"/>
      <c r="C115" s="292" t="s">
        <v>60</v>
      </c>
      <c r="D115" s="289">
        <v>0</v>
      </c>
      <c r="E115" s="289">
        <v>0</v>
      </c>
      <c r="F115" s="289">
        <v>0</v>
      </c>
      <c r="G115" s="289">
        <v>0</v>
      </c>
      <c r="H115" s="302"/>
      <c r="I115" s="302"/>
      <c r="J115" s="302"/>
      <c r="K115" s="302"/>
    </row>
    <row r="116" spans="1:11" ht="14.1" customHeight="1" x14ac:dyDescent="0.25">
      <c r="A116" s="302"/>
      <c r="B116" s="302"/>
      <c r="C116" s="292" t="s">
        <v>61</v>
      </c>
      <c r="D116" s="289">
        <v>0</v>
      </c>
      <c r="E116" s="289">
        <v>0</v>
      </c>
      <c r="F116" s="289">
        <v>0</v>
      </c>
      <c r="G116" s="289">
        <v>0</v>
      </c>
      <c r="H116" s="302"/>
      <c r="I116" s="302"/>
      <c r="J116" s="302"/>
      <c r="K116" s="302"/>
    </row>
    <row r="117" spans="1:11" ht="14.1" customHeight="1" x14ac:dyDescent="0.25">
      <c r="A117" s="302"/>
      <c r="B117" s="302"/>
      <c r="C117" s="292" t="s">
        <v>68</v>
      </c>
      <c r="D117" s="289">
        <v>0</v>
      </c>
      <c r="E117" s="289">
        <v>0</v>
      </c>
      <c r="F117" s="289">
        <v>0</v>
      </c>
      <c r="G117" s="289">
        <v>0</v>
      </c>
      <c r="H117" s="302"/>
      <c r="I117" s="302"/>
      <c r="J117" s="302"/>
      <c r="K117" s="302"/>
    </row>
    <row r="118" spans="1:11" ht="14.1" customHeight="1" x14ac:dyDescent="0.25">
      <c r="A118" s="302"/>
      <c r="B118" s="302"/>
      <c r="C118" s="292" t="s">
        <v>60</v>
      </c>
      <c r="D118" s="289">
        <v>0</v>
      </c>
      <c r="E118" s="289">
        <v>0</v>
      </c>
      <c r="F118" s="289">
        <v>0</v>
      </c>
      <c r="G118" s="289">
        <v>0</v>
      </c>
      <c r="H118" s="302"/>
      <c r="I118" s="302"/>
      <c r="J118" s="302"/>
      <c r="K118" s="302"/>
    </row>
    <row r="119" spans="1:11" ht="14.1" customHeight="1" x14ac:dyDescent="0.25">
      <c r="A119" s="302"/>
      <c r="B119" s="302"/>
      <c r="C119" s="292" t="s">
        <v>69</v>
      </c>
      <c r="D119" s="289">
        <v>0</v>
      </c>
      <c r="E119" s="289">
        <v>0</v>
      </c>
      <c r="F119" s="289">
        <v>0</v>
      </c>
      <c r="G119" s="289">
        <v>0</v>
      </c>
      <c r="H119" s="302"/>
      <c r="I119" s="302"/>
      <c r="J119" s="302"/>
      <c r="K119" s="302"/>
    </row>
    <row r="120" spans="1:11" ht="14.1" customHeight="1" x14ac:dyDescent="0.25">
      <c r="A120" s="302"/>
      <c r="B120" s="302"/>
      <c r="C120" s="292" t="s">
        <v>70</v>
      </c>
      <c r="D120" s="289">
        <v>0</v>
      </c>
      <c r="E120" s="289">
        <v>0</v>
      </c>
      <c r="F120" s="289">
        <v>0</v>
      </c>
      <c r="G120" s="289">
        <v>0</v>
      </c>
      <c r="H120" s="302"/>
      <c r="I120" s="302"/>
      <c r="J120" s="302"/>
      <c r="K120" s="302"/>
    </row>
    <row r="121" spans="1:11" ht="14.1" customHeight="1" x14ac:dyDescent="0.25">
      <c r="A121" s="302"/>
      <c r="B121" s="302"/>
      <c r="C121" s="292" t="s">
        <v>71</v>
      </c>
      <c r="D121" s="289">
        <v>0</v>
      </c>
      <c r="E121" s="289">
        <v>0</v>
      </c>
      <c r="F121" s="289">
        <v>0</v>
      </c>
      <c r="G121" s="289">
        <v>0</v>
      </c>
      <c r="H121" s="302"/>
      <c r="I121" s="302"/>
      <c r="J121" s="302"/>
      <c r="K121" s="302"/>
    </row>
    <row r="122" spans="1:11" ht="14.1" customHeight="1" x14ac:dyDescent="0.25">
      <c r="A122" s="302"/>
      <c r="B122" s="302"/>
      <c r="C122" s="292" t="s">
        <v>72</v>
      </c>
      <c r="D122" s="289">
        <v>0</v>
      </c>
      <c r="E122" s="289">
        <v>0</v>
      </c>
      <c r="F122" s="289">
        <v>0</v>
      </c>
      <c r="G122" s="289">
        <v>0</v>
      </c>
      <c r="H122" s="302"/>
      <c r="I122" s="302"/>
      <c r="J122" s="302"/>
      <c r="K122" s="302"/>
    </row>
    <row r="123" spans="1:11" ht="14.1" customHeight="1" x14ac:dyDescent="0.25">
      <c r="A123" s="302"/>
      <c r="B123" s="302"/>
      <c r="C123" s="292" t="s">
        <v>73</v>
      </c>
      <c r="D123" s="289">
        <v>0</v>
      </c>
      <c r="E123" s="289">
        <v>0</v>
      </c>
      <c r="F123" s="289">
        <v>0</v>
      </c>
      <c r="G123" s="289">
        <v>0</v>
      </c>
      <c r="H123" s="302"/>
      <c r="I123" s="302"/>
      <c r="J123" s="302"/>
      <c r="K123" s="302"/>
    </row>
    <row r="124" spans="1:11" ht="14.1" customHeight="1" x14ac:dyDescent="0.25">
      <c r="A124" s="302"/>
      <c r="B124" s="302"/>
      <c r="C124" s="292" t="s">
        <v>60</v>
      </c>
      <c r="D124" s="289">
        <v>0</v>
      </c>
      <c r="E124" s="289">
        <v>0</v>
      </c>
      <c r="F124" s="289">
        <v>0</v>
      </c>
      <c r="G124" s="289">
        <v>0</v>
      </c>
      <c r="H124" s="302"/>
      <c r="I124" s="302"/>
      <c r="J124" s="302"/>
      <c r="K124" s="302"/>
    </row>
    <row r="125" spans="1:11" ht="14.1" customHeight="1" x14ac:dyDescent="0.25">
      <c r="A125" s="302"/>
      <c r="B125" s="302"/>
      <c r="C125" s="292" t="s">
        <v>69</v>
      </c>
      <c r="D125" s="289">
        <v>0</v>
      </c>
      <c r="E125" s="289">
        <v>0</v>
      </c>
      <c r="F125" s="289">
        <v>0</v>
      </c>
      <c r="G125" s="289">
        <v>0</v>
      </c>
      <c r="H125" s="302"/>
      <c r="I125" s="302"/>
      <c r="J125" s="302"/>
      <c r="K125" s="302"/>
    </row>
    <row r="126" spans="1:11" ht="14.1" customHeight="1" x14ac:dyDescent="0.25">
      <c r="A126" s="302"/>
      <c r="B126" s="302"/>
      <c r="C126" s="292" t="s">
        <v>70</v>
      </c>
      <c r="D126" s="289">
        <v>0</v>
      </c>
      <c r="E126" s="289">
        <v>0</v>
      </c>
      <c r="F126" s="289">
        <v>0</v>
      </c>
      <c r="G126" s="289">
        <v>0</v>
      </c>
      <c r="H126" s="302"/>
      <c r="I126" s="302"/>
      <c r="J126" s="302"/>
      <c r="K126" s="302"/>
    </row>
    <row r="127" spans="1:11" ht="14.1" customHeight="1" x14ac:dyDescent="0.25">
      <c r="A127" s="302"/>
      <c r="B127" s="302"/>
      <c r="C127" s="292" t="s">
        <v>71</v>
      </c>
      <c r="D127" s="289">
        <v>0</v>
      </c>
      <c r="E127" s="289">
        <v>0</v>
      </c>
      <c r="F127" s="289">
        <v>0</v>
      </c>
      <c r="G127" s="289">
        <v>0</v>
      </c>
      <c r="H127" s="302"/>
      <c r="I127" s="302"/>
      <c r="J127" s="302"/>
      <c r="K127" s="302"/>
    </row>
    <row r="128" spans="1:11" ht="14.1" customHeight="1" x14ac:dyDescent="0.25">
      <c r="A128" s="302"/>
      <c r="B128" s="302"/>
      <c r="C128" s="292" t="s">
        <v>72</v>
      </c>
      <c r="D128" s="289">
        <v>0</v>
      </c>
      <c r="E128" s="289">
        <v>0</v>
      </c>
      <c r="F128" s="289">
        <v>0</v>
      </c>
      <c r="G128" s="289">
        <v>0</v>
      </c>
      <c r="H128" s="302"/>
      <c r="I128" s="302"/>
      <c r="J128" s="302"/>
      <c r="K128" s="302"/>
    </row>
    <row r="129" spans="1:11" ht="14.1" customHeight="1" x14ac:dyDescent="0.25">
      <c r="A129" s="302"/>
      <c r="B129" s="302"/>
      <c r="C129" s="292" t="s">
        <v>74</v>
      </c>
      <c r="D129" s="289">
        <v>0</v>
      </c>
      <c r="E129" s="289">
        <v>0</v>
      </c>
      <c r="F129" s="289">
        <v>0</v>
      </c>
      <c r="G129" s="289">
        <v>0</v>
      </c>
      <c r="H129" s="302"/>
      <c r="I129" s="302"/>
      <c r="J129" s="302"/>
      <c r="K129" s="302"/>
    </row>
    <row r="130" spans="1:11" ht="14.1" customHeight="1" x14ac:dyDescent="0.25">
      <c r="A130" s="302"/>
      <c r="B130" s="302"/>
      <c r="C130" s="292" t="s">
        <v>60</v>
      </c>
      <c r="D130" s="289">
        <v>0</v>
      </c>
      <c r="E130" s="289">
        <v>0</v>
      </c>
      <c r="F130" s="289">
        <v>0</v>
      </c>
      <c r="G130" s="289">
        <v>0</v>
      </c>
      <c r="H130" s="302"/>
      <c r="I130" s="302"/>
      <c r="J130" s="302"/>
      <c r="K130" s="302"/>
    </row>
    <row r="131" spans="1:11" ht="14.1" customHeight="1" x14ac:dyDescent="0.25">
      <c r="A131" s="302"/>
      <c r="B131" s="302"/>
      <c r="C131" s="292" t="s">
        <v>69</v>
      </c>
      <c r="D131" s="289">
        <v>0</v>
      </c>
      <c r="E131" s="289">
        <v>0</v>
      </c>
      <c r="F131" s="289">
        <v>0</v>
      </c>
      <c r="G131" s="289">
        <v>0</v>
      </c>
      <c r="H131" s="302"/>
      <c r="I131" s="302"/>
      <c r="J131" s="302"/>
      <c r="K131" s="302"/>
    </row>
    <row r="132" spans="1:11" ht="14.1" customHeight="1" x14ac:dyDescent="0.25">
      <c r="A132" s="302"/>
      <c r="B132" s="302"/>
      <c r="C132" s="292" t="s">
        <v>70</v>
      </c>
      <c r="D132" s="289">
        <v>0</v>
      </c>
      <c r="E132" s="289">
        <v>0</v>
      </c>
      <c r="F132" s="289">
        <v>0</v>
      </c>
      <c r="G132" s="289">
        <v>0</v>
      </c>
      <c r="H132" s="302"/>
      <c r="I132" s="302"/>
      <c r="J132" s="302"/>
      <c r="K132" s="302"/>
    </row>
    <row r="133" spans="1:11" ht="14.1" customHeight="1" x14ac:dyDescent="0.25">
      <c r="A133" s="302"/>
      <c r="B133" s="302"/>
      <c r="C133" s="292" t="s">
        <v>71</v>
      </c>
      <c r="D133" s="289">
        <v>0</v>
      </c>
      <c r="E133" s="289">
        <v>0</v>
      </c>
      <c r="F133" s="289">
        <v>0</v>
      </c>
      <c r="G133" s="289">
        <v>0</v>
      </c>
      <c r="H133" s="302"/>
      <c r="I133" s="302"/>
      <c r="J133" s="302"/>
      <c r="K133" s="302"/>
    </row>
    <row r="134" spans="1:11" ht="14.1" customHeight="1" x14ac:dyDescent="0.25">
      <c r="A134" s="302"/>
      <c r="B134" s="302"/>
      <c r="C134" s="292" t="s">
        <v>72</v>
      </c>
      <c r="D134" s="289">
        <v>0</v>
      </c>
      <c r="E134" s="289">
        <v>0</v>
      </c>
      <c r="F134" s="289">
        <v>0</v>
      </c>
      <c r="G134" s="289">
        <v>0</v>
      </c>
      <c r="H134" s="302"/>
      <c r="I134" s="302"/>
      <c r="J134" s="302"/>
      <c r="K134" s="302"/>
    </row>
    <row r="135" spans="1:11" ht="14.1" customHeight="1" x14ac:dyDescent="0.25">
      <c r="A135" s="302"/>
      <c r="B135" s="302"/>
      <c r="C135" s="292" t="s">
        <v>75</v>
      </c>
      <c r="D135" s="289">
        <v>0</v>
      </c>
      <c r="E135" s="289">
        <v>0</v>
      </c>
      <c r="F135" s="289">
        <v>0</v>
      </c>
      <c r="G135" s="289">
        <v>0</v>
      </c>
      <c r="H135" s="302"/>
      <c r="I135" s="302"/>
      <c r="J135" s="302"/>
      <c r="K135" s="302"/>
    </row>
    <row r="136" spans="1:11" ht="14.1" customHeight="1" x14ac:dyDescent="0.25">
      <c r="A136" s="302"/>
      <c r="B136" s="302"/>
      <c r="C136" s="292" t="s">
        <v>76</v>
      </c>
      <c r="D136" s="289">
        <v>0</v>
      </c>
      <c r="E136" s="289">
        <v>0</v>
      </c>
      <c r="F136" s="289">
        <v>0</v>
      </c>
      <c r="G136" s="289">
        <v>0</v>
      </c>
      <c r="H136" s="302"/>
      <c r="I136" s="302"/>
      <c r="J136" s="302"/>
      <c r="K136" s="302"/>
    </row>
    <row r="137" spans="1:11" ht="14.1" customHeight="1" x14ac:dyDescent="0.25">
      <c r="A137" s="302"/>
      <c r="B137" s="302"/>
      <c r="C137" s="290" t="s">
        <v>77</v>
      </c>
      <c r="D137" s="289">
        <v>0</v>
      </c>
      <c r="E137" s="289">
        <v>8690000</v>
      </c>
      <c r="F137" s="289">
        <v>8690000</v>
      </c>
      <c r="G137" s="289">
        <v>8690000</v>
      </c>
      <c r="H137" s="302"/>
      <c r="I137" s="302"/>
      <c r="J137" s="302"/>
      <c r="K137" s="302"/>
    </row>
    <row r="138" spans="1:11" ht="14.1" customHeight="1" x14ac:dyDescent="0.25">
      <c r="A138" s="302"/>
      <c r="B138" s="302"/>
      <c r="C138" s="1293" t="s">
        <v>78</v>
      </c>
      <c r="D138" s="1294"/>
      <c r="E138" s="1294"/>
      <c r="F138" s="1294"/>
      <c r="G138" s="1294"/>
      <c r="H138" s="302"/>
      <c r="I138" s="302"/>
      <c r="J138" s="302"/>
      <c r="K138" s="302"/>
    </row>
    <row r="139" spans="1:11" ht="14.1" customHeight="1" x14ac:dyDescent="0.25">
      <c r="A139" s="302"/>
      <c r="B139" s="302"/>
      <c r="C139" s="297" t="s">
        <v>2398</v>
      </c>
      <c r="D139" s="1293" t="s">
        <v>2397</v>
      </c>
      <c r="E139" s="1294"/>
      <c r="F139" s="1294"/>
      <c r="G139" s="1294"/>
      <c r="H139" s="302"/>
      <c r="I139" s="302"/>
      <c r="J139" s="302"/>
      <c r="K139" s="302"/>
    </row>
    <row r="140" spans="1:11" ht="14.1" customHeight="1" x14ac:dyDescent="0.25">
      <c r="A140" s="302"/>
      <c r="B140" s="302"/>
      <c r="C140" s="296" t="s">
        <v>33</v>
      </c>
      <c r="D140" s="1295" t="s">
        <v>2422</v>
      </c>
      <c r="E140" s="1296"/>
      <c r="F140" s="1296"/>
      <c r="G140" s="1296"/>
      <c r="H140" s="302"/>
      <c r="I140" s="302"/>
      <c r="J140" s="302"/>
      <c r="K140" s="302"/>
    </row>
    <row r="141" spans="1:11" ht="14.1" customHeight="1" x14ac:dyDescent="0.25">
      <c r="A141" s="302"/>
      <c r="B141" s="302"/>
      <c r="C141" s="277" t="s">
        <v>35</v>
      </c>
      <c r="D141" s="1297" t="s">
        <v>2421</v>
      </c>
      <c r="E141" s="1298"/>
      <c r="F141" s="1298"/>
      <c r="G141" s="1298"/>
      <c r="H141" s="302"/>
      <c r="I141" s="302"/>
      <c r="J141" s="302"/>
      <c r="K141" s="302"/>
    </row>
    <row r="142" spans="1:11" ht="14.1" customHeight="1" x14ac:dyDescent="0.25">
      <c r="A142" s="302"/>
      <c r="B142" s="302"/>
      <c r="C142" s="277" t="s">
        <v>37</v>
      </c>
      <c r="D142" s="1297" t="s">
        <v>2420</v>
      </c>
      <c r="E142" s="1298"/>
      <c r="F142" s="1298"/>
      <c r="G142" s="1298"/>
      <c r="H142" s="302"/>
      <c r="I142" s="302"/>
      <c r="J142" s="302"/>
      <c r="K142" s="302"/>
    </row>
    <row r="143" spans="1:11" ht="15" customHeight="1" x14ac:dyDescent="0.25">
      <c r="A143" s="302"/>
      <c r="B143" s="302"/>
      <c r="C143" s="303"/>
      <c r="D143" s="269">
        <v>2025</v>
      </c>
      <c r="E143" s="269">
        <v>2026</v>
      </c>
      <c r="F143" s="269">
        <v>2027</v>
      </c>
      <c r="G143" s="269">
        <v>2028</v>
      </c>
      <c r="H143" s="302"/>
      <c r="I143" s="302"/>
      <c r="J143" s="302"/>
      <c r="K143" s="302"/>
    </row>
    <row r="144" spans="1:11" ht="15" customHeight="1" x14ac:dyDescent="0.25">
      <c r="A144" s="302"/>
      <c r="B144" s="302"/>
      <c r="C144" s="304"/>
      <c r="D144" s="266" t="s">
        <v>17</v>
      </c>
      <c r="E144" s="266" t="s">
        <v>18</v>
      </c>
      <c r="F144" s="266" t="s">
        <v>18</v>
      </c>
      <c r="G144" s="266" t="s">
        <v>18</v>
      </c>
      <c r="H144" s="302"/>
      <c r="I144" s="302"/>
      <c r="J144" s="302"/>
      <c r="K144" s="302"/>
    </row>
    <row r="145" spans="1:11" ht="14.1" customHeight="1" x14ac:dyDescent="0.25">
      <c r="A145" s="302"/>
      <c r="B145" s="302"/>
      <c r="C145" s="284" t="s">
        <v>39</v>
      </c>
      <c r="D145" s="295" t="s">
        <v>40</v>
      </c>
      <c r="E145" s="295" t="s">
        <v>46</v>
      </c>
      <c r="F145" s="295" t="s">
        <v>389</v>
      </c>
      <c r="G145" s="295" t="s">
        <v>46</v>
      </c>
      <c r="H145" s="302"/>
      <c r="I145" s="302"/>
      <c r="J145" s="302"/>
      <c r="K145" s="302"/>
    </row>
    <row r="146" spans="1:11" ht="14.1" customHeight="1" x14ac:dyDescent="0.25">
      <c r="A146" s="302"/>
      <c r="B146" s="302"/>
      <c r="C146" s="284" t="s">
        <v>41</v>
      </c>
      <c r="D146" s="295" t="s">
        <v>46</v>
      </c>
      <c r="E146" s="295" t="s">
        <v>46</v>
      </c>
      <c r="F146" s="295" t="s">
        <v>135</v>
      </c>
      <c r="G146" s="295" t="s">
        <v>46</v>
      </c>
      <c r="H146" s="302"/>
      <c r="I146" s="302"/>
      <c r="J146" s="302"/>
      <c r="K146" s="302"/>
    </row>
    <row r="147" spans="1:11" ht="14.1" customHeight="1" x14ac:dyDescent="0.25">
      <c r="A147" s="302"/>
      <c r="B147" s="302"/>
      <c r="C147" s="284" t="s">
        <v>45</v>
      </c>
      <c r="D147" s="295" t="s">
        <v>46</v>
      </c>
      <c r="E147" s="295" t="s">
        <v>46</v>
      </c>
      <c r="F147" s="295" t="s">
        <v>2419</v>
      </c>
      <c r="G147" s="295" t="s">
        <v>46</v>
      </c>
      <c r="H147" s="302"/>
      <c r="I147" s="302"/>
      <c r="J147" s="302"/>
      <c r="K147" s="302"/>
    </row>
    <row r="148" spans="1:11" ht="14.1" customHeight="1" x14ac:dyDescent="0.25">
      <c r="A148" s="302"/>
      <c r="B148" s="302"/>
      <c r="C148" s="284" t="s">
        <v>50</v>
      </c>
      <c r="D148" s="295" t="s">
        <v>40</v>
      </c>
      <c r="E148" s="295" t="s">
        <v>40</v>
      </c>
      <c r="F148" s="295" t="s">
        <v>40</v>
      </c>
      <c r="G148" s="295" t="s">
        <v>137</v>
      </c>
      <c r="H148" s="302"/>
      <c r="I148" s="302"/>
      <c r="J148" s="302"/>
      <c r="K148" s="302"/>
    </row>
    <row r="149" spans="1:11" ht="14.1" customHeight="1" x14ac:dyDescent="0.25">
      <c r="A149" s="302"/>
      <c r="B149" s="302"/>
      <c r="C149" s="284" t="s">
        <v>52</v>
      </c>
      <c r="D149" s="295" t="s">
        <v>40</v>
      </c>
      <c r="E149" s="295" t="s">
        <v>40</v>
      </c>
      <c r="F149" s="295" t="s">
        <v>40</v>
      </c>
      <c r="G149" s="295" t="s">
        <v>137</v>
      </c>
      <c r="H149" s="302"/>
      <c r="I149" s="302"/>
      <c r="J149" s="302"/>
      <c r="K149" s="302"/>
    </row>
    <row r="150" spans="1:11" ht="14.1" customHeight="1" x14ac:dyDescent="0.25">
      <c r="A150" s="302"/>
      <c r="B150" s="302"/>
      <c r="C150" s="284" t="s">
        <v>55</v>
      </c>
      <c r="D150" s="295" t="s">
        <v>40</v>
      </c>
      <c r="E150" s="295" t="s">
        <v>40</v>
      </c>
      <c r="F150" s="295" t="s">
        <v>40</v>
      </c>
      <c r="G150" s="295" t="s">
        <v>137</v>
      </c>
      <c r="H150" s="302"/>
      <c r="I150" s="302"/>
      <c r="J150" s="302"/>
      <c r="K150" s="302"/>
    </row>
    <row r="151" spans="1:11" ht="14.1" customHeight="1" x14ac:dyDescent="0.25">
      <c r="A151" s="302"/>
      <c r="B151" s="302"/>
      <c r="C151" s="1307" t="s">
        <v>58</v>
      </c>
      <c r="D151" s="1308"/>
      <c r="E151" s="1308"/>
      <c r="F151" s="1308"/>
      <c r="G151" s="1308"/>
      <c r="H151" s="302"/>
      <c r="I151" s="302"/>
      <c r="J151" s="302"/>
      <c r="K151" s="302"/>
    </row>
    <row r="152" spans="1:11" ht="14.1" customHeight="1" x14ac:dyDescent="0.25">
      <c r="A152" s="302"/>
      <c r="B152" s="302"/>
      <c r="C152" s="303"/>
      <c r="D152" s="269">
        <v>2025</v>
      </c>
      <c r="E152" s="269">
        <v>2026</v>
      </c>
      <c r="F152" s="269">
        <v>2027</v>
      </c>
      <c r="G152" s="269">
        <v>2028</v>
      </c>
      <c r="H152" s="302"/>
      <c r="I152" s="302"/>
      <c r="J152" s="302"/>
      <c r="K152" s="302"/>
    </row>
    <row r="153" spans="1:11" ht="14.1" customHeight="1" x14ac:dyDescent="0.25">
      <c r="A153" s="302"/>
      <c r="B153" s="302"/>
      <c r="C153" s="304"/>
      <c r="D153" s="266" t="s">
        <v>17</v>
      </c>
      <c r="E153" s="266" t="s">
        <v>18</v>
      </c>
      <c r="F153" s="266" t="s">
        <v>18</v>
      </c>
      <c r="G153" s="266" t="s">
        <v>18</v>
      </c>
      <c r="H153" s="302"/>
      <c r="I153" s="302"/>
      <c r="J153" s="302"/>
      <c r="K153" s="302"/>
    </row>
    <row r="154" spans="1:11" ht="14.1" customHeight="1" x14ac:dyDescent="0.25">
      <c r="A154" s="302"/>
      <c r="B154" s="302"/>
      <c r="C154" s="292" t="s">
        <v>59</v>
      </c>
      <c r="D154" s="289">
        <v>0</v>
      </c>
      <c r="E154" s="289">
        <v>0</v>
      </c>
      <c r="F154" s="289">
        <v>0</v>
      </c>
      <c r="G154" s="289">
        <v>0</v>
      </c>
      <c r="H154" s="302"/>
      <c r="I154" s="302"/>
      <c r="J154" s="302"/>
      <c r="K154" s="302"/>
    </row>
    <row r="155" spans="1:11" ht="14.1" customHeight="1" x14ac:dyDescent="0.25">
      <c r="A155" s="302"/>
      <c r="B155" s="302"/>
      <c r="C155" s="292" t="s">
        <v>60</v>
      </c>
      <c r="D155" s="289">
        <v>0</v>
      </c>
      <c r="E155" s="289">
        <v>0</v>
      </c>
      <c r="F155" s="289">
        <v>0</v>
      </c>
      <c r="G155" s="289">
        <v>0</v>
      </c>
      <c r="H155" s="302"/>
      <c r="I155" s="302"/>
      <c r="J155" s="302"/>
      <c r="K155" s="302"/>
    </row>
    <row r="156" spans="1:11" ht="14.1" customHeight="1" x14ac:dyDescent="0.25">
      <c r="A156" s="302"/>
      <c r="B156" s="302"/>
      <c r="C156" s="292" t="s">
        <v>61</v>
      </c>
      <c r="D156" s="289">
        <v>0</v>
      </c>
      <c r="E156" s="289">
        <v>0</v>
      </c>
      <c r="F156" s="289">
        <v>0</v>
      </c>
      <c r="G156" s="289">
        <v>0</v>
      </c>
      <c r="H156" s="302"/>
      <c r="I156" s="302"/>
      <c r="J156" s="302"/>
      <c r="K156" s="302"/>
    </row>
    <row r="157" spans="1:11" ht="14.1" customHeight="1" x14ac:dyDescent="0.25">
      <c r="A157" s="302"/>
      <c r="B157" s="302"/>
      <c r="C157" s="292" t="s">
        <v>62</v>
      </c>
      <c r="D157" s="289">
        <v>0</v>
      </c>
      <c r="E157" s="289">
        <v>0</v>
      </c>
      <c r="F157" s="289">
        <v>0</v>
      </c>
      <c r="G157" s="289">
        <v>0</v>
      </c>
      <c r="H157" s="302"/>
      <c r="I157" s="302"/>
      <c r="J157" s="302"/>
      <c r="K157" s="302"/>
    </row>
    <row r="158" spans="1:11" ht="14.1" customHeight="1" x14ac:dyDescent="0.25">
      <c r="A158" s="302"/>
      <c r="B158" s="302"/>
      <c r="C158" s="292" t="s">
        <v>60</v>
      </c>
      <c r="D158" s="289">
        <v>0</v>
      </c>
      <c r="E158" s="289">
        <v>0</v>
      </c>
      <c r="F158" s="289">
        <v>0</v>
      </c>
      <c r="G158" s="289">
        <v>0</v>
      </c>
      <c r="H158" s="302"/>
      <c r="I158" s="302"/>
      <c r="J158" s="302"/>
      <c r="K158" s="302"/>
    </row>
    <row r="159" spans="1:11" ht="14.1" customHeight="1" x14ac:dyDescent="0.25">
      <c r="A159" s="302"/>
      <c r="B159" s="302"/>
      <c r="C159" s="292" t="s">
        <v>61</v>
      </c>
      <c r="D159" s="289">
        <v>0</v>
      </c>
      <c r="E159" s="289">
        <v>0</v>
      </c>
      <c r="F159" s="289">
        <v>0</v>
      </c>
      <c r="G159" s="289">
        <v>0</v>
      </c>
      <c r="H159" s="302"/>
      <c r="I159" s="302"/>
      <c r="J159" s="302"/>
      <c r="K159" s="302"/>
    </row>
    <row r="160" spans="1:11" ht="14.1" customHeight="1" x14ac:dyDescent="0.25">
      <c r="A160" s="302"/>
      <c r="B160" s="302"/>
      <c r="C160" s="292" t="s">
        <v>63</v>
      </c>
      <c r="D160" s="289">
        <v>0</v>
      </c>
      <c r="E160" s="289">
        <v>0</v>
      </c>
      <c r="F160" s="289">
        <v>0</v>
      </c>
      <c r="G160" s="289">
        <v>0</v>
      </c>
      <c r="H160" s="302"/>
      <c r="I160" s="302"/>
      <c r="J160" s="302"/>
      <c r="K160" s="302"/>
    </row>
    <row r="161" spans="1:11" ht="14.1" customHeight="1" x14ac:dyDescent="0.25">
      <c r="A161" s="302"/>
      <c r="B161" s="302"/>
      <c r="C161" s="292" t="s">
        <v>60</v>
      </c>
      <c r="D161" s="289">
        <v>0</v>
      </c>
      <c r="E161" s="289">
        <v>0</v>
      </c>
      <c r="F161" s="289">
        <v>0</v>
      </c>
      <c r="G161" s="289">
        <v>0</v>
      </c>
      <c r="H161" s="302"/>
      <c r="I161" s="302"/>
      <c r="J161" s="302"/>
      <c r="K161" s="302"/>
    </row>
    <row r="162" spans="1:11" ht="14.1" customHeight="1" x14ac:dyDescent="0.25">
      <c r="A162" s="302"/>
      <c r="B162" s="302"/>
      <c r="C162" s="292" t="s">
        <v>61</v>
      </c>
      <c r="D162" s="289">
        <v>0</v>
      </c>
      <c r="E162" s="289">
        <v>0</v>
      </c>
      <c r="F162" s="289">
        <v>0</v>
      </c>
      <c r="G162" s="289">
        <v>0</v>
      </c>
      <c r="H162" s="302"/>
      <c r="I162" s="302"/>
      <c r="J162" s="302"/>
      <c r="K162" s="302"/>
    </row>
    <row r="163" spans="1:11" ht="14.1" customHeight="1" x14ac:dyDescent="0.25">
      <c r="A163" s="302"/>
      <c r="B163" s="302"/>
      <c r="C163" s="292" t="s">
        <v>64</v>
      </c>
      <c r="D163" s="289">
        <v>0</v>
      </c>
      <c r="E163" s="289">
        <v>0</v>
      </c>
      <c r="F163" s="289">
        <v>0</v>
      </c>
      <c r="G163" s="289">
        <v>0</v>
      </c>
      <c r="H163" s="302"/>
      <c r="I163" s="302"/>
      <c r="J163" s="302"/>
      <c r="K163" s="302"/>
    </row>
    <row r="164" spans="1:11" ht="14.1" customHeight="1" x14ac:dyDescent="0.25">
      <c r="A164" s="302"/>
      <c r="B164" s="302"/>
      <c r="C164" s="292" t="s">
        <v>60</v>
      </c>
      <c r="D164" s="289">
        <v>0</v>
      </c>
      <c r="E164" s="289">
        <v>0</v>
      </c>
      <c r="F164" s="289">
        <v>0</v>
      </c>
      <c r="G164" s="289">
        <v>0</v>
      </c>
      <c r="H164" s="302"/>
      <c r="I164" s="302"/>
      <c r="J164" s="302"/>
      <c r="K164" s="302"/>
    </row>
    <row r="165" spans="1:11" ht="14.1" customHeight="1" x14ac:dyDescent="0.25">
      <c r="A165" s="302"/>
      <c r="B165" s="302"/>
      <c r="C165" s="292" t="s">
        <v>61</v>
      </c>
      <c r="D165" s="289">
        <v>0</v>
      </c>
      <c r="E165" s="289">
        <v>0</v>
      </c>
      <c r="F165" s="289">
        <v>0</v>
      </c>
      <c r="G165" s="289">
        <v>0</v>
      </c>
      <c r="H165" s="302"/>
      <c r="I165" s="302"/>
      <c r="J165" s="302"/>
      <c r="K165" s="302"/>
    </row>
    <row r="166" spans="1:11" ht="14.1" customHeight="1" x14ac:dyDescent="0.25">
      <c r="A166" s="302"/>
      <c r="B166" s="302"/>
      <c r="C166" s="292" t="s">
        <v>65</v>
      </c>
      <c r="D166" s="289">
        <v>0</v>
      </c>
      <c r="E166" s="289">
        <v>0</v>
      </c>
      <c r="F166" s="289">
        <v>0</v>
      </c>
      <c r="G166" s="289">
        <v>0</v>
      </c>
      <c r="H166" s="302"/>
      <c r="I166" s="302"/>
      <c r="J166" s="302"/>
      <c r="K166" s="302"/>
    </row>
    <row r="167" spans="1:11" ht="14.1" customHeight="1" x14ac:dyDescent="0.25">
      <c r="A167" s="302"/>
      <c r="B167" s="302"/>
      <c r="C167" s="292" t="s">
        <v>60</v>
      </c>
      <c r="D167" s="289">
        <v>0</v>
      </c>
      <c r="E167" s="289">
        <v>0</v>
      </c>
      <c r="F167" s="289">
        <v>0</v>
      </c>
      <c r="G167" s="289">
        <v>0</v>
      </c>
      <c r="H167" s="302"/>
      <c r="I167" s="302"/>
      <c r="J167" s="302"/>
      <c r="K167" s="302"/>
    </row>
    <row r="168" spans="1:11" ht="14.1" customHeight="1" x14ac:dyDescent="0.25">
      <c r="A168" s="302"/>
      <c r="B168" s="302"/>
      <c r="C168" s="292" t="s">
        <v>61</v>
      </c>
      <c r="D168" s="289">
        <v>0</v>
      </c>
      <c r="E168" s="289">
        <v>0</v>
      </c>
      <c r="F168" s="289">
        <v>0</v>
      </c>
      <c r="G168" s="289">
        <v>0</v>
      </c>
      <c r="H168" s="302"/>
      <c r="I168" s="302"/>
      <c r="J168" s="302"/>
      <c r="K168" s="302"/>
    </row>
    <row r="169" spans="1:11" ht="14.1" customHeight="1" x14ac:dyDescent="0.25">
      <c r="A169" s="302"/>
      <c r="B169" s="302"/>
      <c r="C169" s="292" t="s">
        <v>66</v>
      </c>
      <c r="D169" s="289">
        <v>0</v>
      </c>
      <c r="E169" s="289">
        <v>0</v>
      </c>
      <c r="F169" s="289">
        <v>0</v>
      </c>
      <c r="G169" s="289">
        <v>0</v>
      </c>
      <c r="H169" s="302"/>
      <c r="I169" s="302"/>
      <c r="J169" s="302"/>
      <c r="K169" s="302"/>
    </row>
    <row r="170" spans="1:11" ht="14.1" customHeight="1" x14ac:dyDescent="0.25">
      <c r="A170" s="302"/>
      <c r="B170" s="302"/>
      <c r="C170" s="292" t="s">
        <v>60</v>
      </c>
      <c r="D170" s="289">
        <v>0</v>
      </c>
      <c r="E170" s="289">
        <v>0</v>
      </c>
      <c r="F170" s="289">
        <v>0</v>
      </c>
      <c r="G170" s="289">
        <v>0</v>
      </c>
      <c r="H170" s="302"/>
      <c r="I170" s="302"/>
      <c r="J170" s="302"/>
      <c r="K170" s="302"/>
    </row>
    <row r="171" spans="1:11" ht="14.1" customHeight="1" x14ac:dyDescent="0.25">
      <c r="A171" s="302"/>
      <c r="B171" s="302"/>
      <c r="C171" s="292" t="s">
        <v>61</v>
      </c>
      <c r="D171" s="289">
        <v>0</v>
      </c>
      <c r="E171" s="289">
        <v>0</v>
      </c>
      <c r="F171" s="289">
        <v>0</v>
      </c>
      <c r="G171" s="289">
        <v>0</v>
      </c>
      <c r="H171" s="302"/>
      <c r="I171" s="302"/>
      <c r="J171" s="302"/>
      <c r="K171" s="302"/>
    </row>
    <row r="172" spans="1:11" ht="14.1" customHeight="1" x14ac:dyDescent="0.25">
      <c r="A172" s="302"/>
      <c r="B172" s="302"/>
      <c r="C172" s="292" t="s">
        <v>67</v>
      </c>
      <c r="D172" s="289">
        <v>0</v>
      </c>
      <c r="E172" s="289">
        <v>0</v>
      </c>
      <c r="F172" s="289">
        <v>0</v>
      </c>
      <c r="G172" s="289">
        <v>0</v>
      </c>
      <c r="H172" s="302"/>
      <c r="I172" s="302"/>
      <c r="J172" s="302"/>
      <c r="K172" s="302"/>
    </row>
    <row r="173" spans="1:11" ht="14.1" customHeight="1" x14ac:dyDescent="0.25">
      <c r="A173" s="302"/>
      <c r="B173" s="302"/>
      <c r="C173" s="292" t="s">
        <v>60</v>
      </c>
      <c r="D173" s="289">
        <v>0</v>
      </c>
      <c r="E173" s="289">
        <v>0</v>
      </c>
      <c r="F173" s="289">
        <v>0</v>
      </c>
      <c r="G173" s="289">
        <v>0</v>
      </c>
      <c r="H173" s="302"/>
      <c r="I173" s="302"/>
      <c r="J173" s="302"/>
      <c r="K173" s="302"/>
    </row>
    <row r="174" spans="1:11" ht="14.1" customHeight="1" x14ac:dyDescent="0.25">
      <c r="A174" s="302"/>
      <c r="B174" s="302"/>
      <c r="C174" s="292" t="s">
        <v>61</v>
      </c>
      <c r="D174" s="289">
        <v>0</v>
      </c>
      <c r="E174" s="289">
        <v>0</v>
      </c>
      <c r="F174" s="289">
        <v>0</v>
      </c>
      <c r="G174" s="289">
        <v>0</v>
      </c>
      <c r="H174" s="302"/>
      <c r="I174" s="302"/>
      <c r="J174" s="302"/>
      <c r="K174" s="302"/>
    </row>
    <row r="175" spans="1:11" ht="14.1" customHeight="1" x14ac:dyDescent="0.25">
      <c r="A175" s="302"/>
      <c r="B175" s="302"/>
      <c r="C175" s="292" t="s">
        <v>68</v>
      </c>
      <c r="D175" s="289">
        <v>0</v>
      </c>
      <c r="E175" s="289">
        <v>0</v>
      </c>
      <c r="F175" s="289">
        <v>0</v>
      </c>
      <c r="G175" s="289">
        <v>0</v>
      </c>
      <c r="H175" s="302"/>
      <c r="I175" s="302"/>
      <c r="J175" s="302"/>
      <c r="K175" s="302"/>
    </row>
    <row r="176" spans="1:11" ht="14.1" customHeight="1" x14ac:dyDescent="0.25">
      <c r="A176" s="302"/>
      <c r="B176" s="302"/>
      <c r="C176" s="292" t="s">
        <v>60</v>
      </c>
      <c r="D176" s="289">
        <v>0</v>
      </c>
      <c r="E176" s="289">
        <v>0</v>
      </c>
      <c r="F176" s="289">
        <v>0</v>
      </c>
      <c r="G176" s="289">
        <v>0</v>
      </c>
      <c r="H176" s="302"/>
      <c r="I176" s="302"/>
      <c r="J176" s="302"/>
      <c r="K176" s="302"/>
    </row>
    <row r="177" spans="1:11" ht="14.1" customHeight="1" x14ac:dyDescent="0.25">
      <c r="A177" s="302"/>
      <c r="B177" s="302"/>
      <c r="C177" s="292" t="s">
        <v>69</v>
      </c>
      <c r="D177" s="289">
        <v>0</v>
      </c>
      <c r="E177" s="289">
        <v>0</v>
      </c>
      <c r="F177" s="289">
        <v>0</v>
      </c>
      <c r="G177" s="289">
        <v>0</v>
      </c>
      <c r="H177" s="302"/>
      <c r="I177" s="302"/>
      <c r="J177" s="302"/>
      <c r="K177" s="302"/>
    </row>
    <row r="178" spans="1:11" ht="14.1" customHeight="1" x14ac:dyDescent="0.25">
      <c r="A178" s="302"/>
      <c r="B178" s="302"/>
      <c r="C178" s="292" t="s">
        <v>70</v>
      </c>
      <c r="D178" s="289">
        <v>0</v>
      </c>
      <c r="E178" s="289">
        <v>0</v>
      </c>
      <c r="F178" s="289">
        <v>0</v>
      </c>
      <c r="G178" s="289">
        <v>0</v>
      </c>
      <c r="H178" s="302"/>
      <c r="I178" s="302"/>
      <c r="J178" s="302"/>
      <c r="K178" s="302"/>
    </row>
    <row r="179" spans="1:11" ht="14.1" customHeight="1" x14ac:dyDescent="0.25">
      <c r="A179" s="302"/>
      <c r="B179" s="302"/>
      <c r="C179" s="292" t="s">
        <v>71</v>
      </c>
      <c r="D179" s="289">
        <v>0</v>
      </c>
      <c r="E179" s="289">
        <v>0</v>
      </c>
      <c r="F179" s="289">
        <v>0</v>
      </c>
      <c r="G179" s="289">
        <v>0</v>
      </c>
      <c r="H179" s="302"/>
      <c r="I179" s="302"/>
      <c r="J179" s="302"/>
      <c r="K179" s="302"/>
    </row>
    <row r="180" spans="1:11" ht="14.1" customHeight="1" x14ac:dyDescent="0.25">
      <c r="A180" s="302"/>
      <c r="B180" s="302"/>
      <c r="C180" s="292" t="s">
        <v>72</v>
      </c>
      <c r="D180" s="289">
        <v>0</v>
      </c>
      <c r="E180" s="289">
        <v>0</v>
      </c>
      <c r="F180" s="289">
        <v>0</v>
      </c>
      <c r="G180" s="289">
        <v>0</v>
      </c>
      <c r="H180" s="302"/>
      <c r="I180" s="302"/>
      <c r="J180" s="302"/>
      <c r="K180" s="302"/>
    </row>
    <row r="181" spans="1:11" ht="14.1" customHeight="1" x14ac:dyDescent="0.25">
      <c r="A181" s="302"/>
      <c r="B181" s="302"/>
      <c r="C181" s="292" t="s">
        <v>73</v>
      </c>
      <c r="D181" s="289">
        <v>0</v>
      </c>
      <c r="E181" s="289">
        <v>0</v>
      </c>
      <c r="F181" s="289">
        <v>500000</v>
      </c>
      <c r="G181" s="289">
        <v>0</v>
      </c>
      <c r="H181" s="302"/>
      <c r="I181" s="302"/>
      <c r="J181" s="302"/>
      <c r="K181" s="302"/>
    </row>
    <row r="182" spans="1:11" ht="14.1" customHeight="1" x14ac:dyDescent="0.25">
      <c r="A182" s="302"/>
      <c r="B182" s="302"/>
      <c r="C182" s="292" t="s">
        <v>60</v>
      </c>
      <c r="D182" s="289">
        <v>0</v>
      </c>
      <c r="E182" s="289">
        <v>0</v>
      </c>
      <c r="F182" s="289">
        <v>500000</v>
      </c>
      <c r="G182" s="289">
        <v>0</v>
      </c>
      <c r="H182" s="302"/>
      <c r="I182" s="302"/>
      <c r="J182" s="302"/>
      <c r="K182" s="302"/>
    </row>
    <row r="183" spans="1:11" ht="14.1" customHeight="1" x14ac:dyDescent="0.25">
      <c r="A183" s="302"/>
      <c r="B183" s="302"/>
      <c r="C183" s="292" t="s">
        <v>69</v>
      </c>
      <c r="D183" s="289">
        <v>0</v>
      </c>
      <c r="E183" s="289">
        <v>0</v>
      </c>
      <c r="F183" s="289">
        <v>0</v>
      </c>
      <c r="G183" s="289">
        <v>0</v>
      </c>
      <c r="H183" s="302"/>
      <c r="I183" s="302"/>
      <c r="J183" s="302"/>
      <c r="K183" s="302"/>
    </row>
    <row r="184" spans="1:11" ht="14.1" customHeight="1" x14ac:dyDescent="0.25">
      <c r="A184" s="302"/>
      <c r="B184" s="302"/>
      <c r="C184" s="292" t="s">
        <v>70</v>
      </c>
      <c r="D184" s="289">
        <v>0</v>
      </c>
      <c r="E184" s="289">
        <v>0</v>
      </c>
      <c r="F184" s="289">
        <v>0</v>
      </c>
      <c r="G184" s="289">
        <v>0</v>
      </c>
      <c r="H184" s="302"/>
      <c r="I184" s="302"/>
      <c r="J184" s="302"/>
      <c r="K184" s="302"/>
    </row>
    <row r="185" spans="1:11" ht="14.1" customHeight="1" x14ac:dyDescent="0.25">
      <c r="A185" s="302"/>
      <c r="B185" s="302"/>
      <c r="C185" s="292" t="s">
        <v>71</v>
      </c>
      <c r="D185" s="289">
        <v>0</v>
      </c>
      <c r="E185" s="289">
        <v>0</v>
      </c>
      <c r="F185" s="289">
        <v>0</v>
      </c>
      <c r="G185" s="289">
        <v>0</v>
      </c>
      <c r="H185" s="302"/>
      <c r="I185" s="302"/>
      <c r="J185" s="302"/>
      <c r="K185" s="302"/>
    </row>
    <row r="186" spans="1:11" ht="14.1" customHeight="1" x14ac:dyDescent="0.25">
      <c r="A186" s="302"/>
      <c r="B186" s="302"/>
      <c r="C186" s="292" t="s">
        <v>72</v>
      </c>
      <c r="D186" s="289">
        <v>0</v>
      </c>
      <c r="E186" s="289">
        <v>0</v>
      </c>
      <c r="F186" s="289">
        <v>0</v>
      </c>
      <c r="G186" s="289">
        <v>0</v>
      </c>
      <c r="H186" s="302"/>
      <c r="I186" s="302"/>
      <c r="J186" s="302"/>
      <c r="K186" s="302"/>
    </row>
    <row r="187" spans="1:11" ht="14.1" customHeight="1" x14ac:dyDescent="0.25">
      <c r="A187" s="302"/>
      <c r="B187" s="302"/>
      <c r="C187" s="292" t="s">
        <v>74</v>
      </c>
      <c r="D187" s="289">
        <v>0</v>
      </c>
      <c r="E187" s="289">
        <v>0</v>
      </c>
      <c r="F187" s="289">
        <v>0</v>
      </c>
      <c r="G187" s="289">
        <v>0</v>
      </c>
      <c r="H187" s="302"/>
      <c r="I187" s="302"/>
      <c r="J187" s="302"/>
      <c r="K187" s="302"/>
    </row>
    <row r="188" spans="1:11" ht="14.1" customHeight="1" x14ac:dyDescent="0.25">
      <c r="A188" s="302"/>
      <c r="B188" s="302"/>
      <c r="C188" s="292" t="s">
        <v>60</v>
      </c>
      <c r="D188" s="289">
        <v>0</v>
      </c>
      <c r="E188" s="289">
        <v>0</v>
      </c>
      <c r="F188" s="289">
        <v>0</v>
      </c>
      <c r="G188" s="289">
        <v>0</v>
      </c>
      <c r="H188" s="302"/>
      <c r="I188" s="302"/>
      <c r="J188" s="302"/>
      <c r="K188" s="302"/>
    </row>
    <row r="189" spans="1:11" ht="14.1" customHeight="1" x14ac:dyDescent="0.25">
      <c r="A189" s="302"/>
      <c r="B189" s="302"/>
      <c r="C189" s="292" t="s">
        <v>69</v>
      </c>
      <c r="D189" s="289">
        <v>0</v>
      </c>
      <c r="E189" s="289">
        <v>0</v>
      </c>
      <c r="F189" s="289">
        <v>0</v>
      </c>
      <c r="G189" s="289">
        <v>0</v>
      </c>
      <c r="H189" s="302"/>
      <c r="I189" s="302"/>
      <c r="J189" s="302"/>
      <c r="K189" s="302"/>
    </row>
    <row r="190" spans="1:11" ht="14.1" customHeight="1" x14ac:dyDescent="0.25">
      <c r="A190" s="302"/>
      <c r="B190" s="302"/>
      <c r="C190" s="292" t="s">
        <v>70</v>
      </c>
      <c r="D190" s="289">
        <v>0</v>
      </c>
      <c r="E190" s="289">
        <v>0</v>
      </c>
      <c r="F190" s="289">
        <v>0</v>
      </c>
      <c r="G190" s="289">
        <v>0</v>
      </c>
      <c r="H190" s="302"/>
      <c r="I190" s="302"/>
      <c r="J190" s="302"/>
      <c r="K190" s="302"/>
    </row>
    <row r="191" spans="1:11" ht="14.1" customHeight="1" x14ac:dyDescent="0.25">
      <c r="A191" s="302"/>
      <c r="B191" s="302"/>
      <c r="C191" s="292" t="s">
        <v>71</v>
      </c>
      <c r="D191" s="289">
        <v>0</v>
      </c>
      <c r="E191" s="289">
        <v>0</v>
      </c>
      <c r="F191" s="289">
        <v>0</v>
      </c>
      <c r="G191" s="289">
        <v>0</v>
      </c>
      <c r="H191" s="302"/>
      <c r="I191" s="302"/>
      <c r="J191" s="302"/>
      <c r="K191" s="302"/>
    </row>
    <row r="192" spans="1:11" ht="14.1" customHeight="1" x14ac:dyDescent="0.25">
      <c r="A192" s="302"/>
      <c r="B192" s="302"/>
      <c r="C192" s="292" t="s">
        <v>72</v>
      </c>
      <c r="D192" s="289">
        <v>0</v>
      </c>
      <c r="E192" s="289">
        <v>0</v>
      </c>
      <c r="F192" s="289">
        <v>0</v>
      </c>
      <c r="G192" s="289">
        <v>0</v>
      </c>
      <c r="H192" s="302"/>
      <c r="I192" s="302"/>
      <c r="J192" s="302"/>
      <c r="K192" s="302"/>
    </row>
    <row r="193" spans="1:11" ht="14.1" customHeight="1" x14ac:dyDescent="0.25">
      <c r="A193" s="302"/>
      <c r="B193" s="302"/>
      <c r="C193" s="292" t="s">
        <v>75</v>
      </c>
      <c r="D193" s="289">
        <v>0</v>
      </c>
      <c r="E193" s="289">
        <v>0</v>
      </c>
      <c r="F193" s="289">
        <v>0</v>
      </c>
      <c r="G193" s="289">
        <v>0</v>
      </c>
      <c r="H193" s="302"/>
      <c r="I193" s="302"/>
      <c r="J193" s="302"/>
      <c r="K193" s="302"/>
    </row>
    <row r="194" spans="1:11" ht="14.1" customHeight="1" x14ac:dyDescent="0.25">
      <c r="A194" s="302"/>
      <c r="B194" s="302"/>
      <c r="C194" s="292" t="s">
        <v>76</v>
      </c>
      <c r="D194" s="289">
        <v>0</v>
      </c>
      <c r="E194" s="289">
        <v>0</v>
      </c>
      <c r="F194" s="289">
        <v>0</v>
      </c>
      <c r="G194" s="289">
        <v>0</v>
      </c>
      <c r="H194" s="302"/>
      <c r="I194" s="302"/>
      <c r="J194" s="302"/>
      <c r="K194" s="302"/>
    </row>
    <row r="195" spans="1:11" ht="14.1" customHeight="1" x14ac:dyDescent="0.25">
      <c r="A195" s="302"/>
      <c r="B195" s="302"/>
      <c r="C195" s="290" t="s">
        <v>77</v>
      </c>
      <c r="D195" s="289">
        <v>0</v>
      </c>
      <c r="E195" s="289">
        <v>0</v>
      </c>
      <c r="F195" s="289">
        <v>500000</v>
      </c>
      <c r="G195" s="289">
        <v>0</v>
      </c>
      <c r="H195" s="302"/>
      <c r="I195" s="302"/>
      <c r="J195" s="302"/>
      <c r="K195" s="302"/>
    </row>
    <row r="196" spans="1:11" ht="30.75" customHeight="1" x14ac:dyDescent="0.25">
      <c r="A196" s="302"/>
      <c r="B196" s="302"/>
      <c r="C196" s="286" t="s">
        <v>24</v>
      </c>
      <c r="D196" s="1305" t="s">
        <v>2418</v>
      </c>
      <c r="E196" s="1306"/>
      <c r="F196" s="1306"/>
      <c r="G196" s="1306"/>
      <c r="H196" s="302"/>
      <c r="I196" s="302"/>
      <c r="J196" s="302"/>
      <c r="K196" s="302"/>
    </row>
    <row r="197" spans="1:11" x14ac:dyDescent="0.25">
      <c r="A197" s="302"/>
      <c r="B197" s="302"/>
      <c r="C197" s="284" t="s">
        <v>26</v>
      </c>
      <c r="D197" s="300">
        <v>2025</v>
      </c>
      <c r="E197" s="300">
        <v>2026</v>
      </c>
      <c r="F197" s="300">
        <v>2027</v>
      </c>
      <c r="G197" s="300">
        <v>2028</v>
      </c>
      <c r="H197" s="302"/>
      <c r="I197" s="302"/>
      <c r="J197" s="302"/>
      <c r="K197" s="302"/>
    </row>
    <row r="198" spans="1:11" ht="14.1" customHeight="1" x14ac:dyDescent="0.25">
      <c r="A198" s="302"/>
      <c r="B198" s="302"/>
      <c r="C198" s="299"/>
      <c r="D198" s="298" t="s">
        <v>17</v>
      </c>
      <c r="E198" s="298" t="s">
        <v>18</v>
      </c>
      <c r="F198" s="298" t="s">
        <v>18</v>
      </c>
      <c r="G198" s="298" t="s">
        <v>18</v>
      </c>
      <c r="H198" s="302"/>
      <c r="I198" s="302"/>
      <c r="J198" s="302"/>
      <c r="K198" s="302"/>
    </row>
    <row r="199" spans="1:11" ht="51.95" customHeight="1" x14ac:dyDescent="0.25">
      <c r="A199" s="302"/>
      <c r="B199" s="302"/>
      <c r="C199" s="284" t="s">
        <v>2417</v>
      </c>
      <c r="D199" s="295" t="s">
        <v>358</v>
      </c>
      <c r="E199" s="295" t="s">
        <v>1232</v>
      </c>
      <c r="F199" s="295" t="s">
        <v>1232</v>
      </c>
      <c r="G199" s="295" t="s">
        <v>1260</v>
      </c>
      <c r="H199" s="302"/>
      <c r="I199" s="302"/>
      <c r="J199" s="302"/>
      <c r="K199" s="302"/>
    </row>
    <row r="200" spans="1:11" ht="30.95" customHeight="1" x14ac:dyDescent="0.25">
      <c r="A200" s="302"/>
      <c r="B200" s="302"/>
      <c r="C200" s="284" t="s">
        <v>2416</v>
      </c>
      <c r="D200" s="295" t="s">
        <v>151</v>
      </c>
      <c r="E200" s="295" t="s">
        <v>163</v>
      </c>
      <c r="F200" s="295" t="s">
        <v>163</v>
      </c>
      <c r="G200" s="295" t="s">
        <v>164</v>
      </c>
      <c r="H200" s="302"/>
      <c r="I200" s="302"/>
      <c r="J200" s="302"/>
      <c r="K200" s="302"/>
    </row>
    <row r="201" spans="1:11" ht="51.95" customHeight="1" x14ac:dyDescent="0.25">
      <c r="A201" s="302"/>
      <c r="B201" s="302"/>
      <c r="C201" s="284" t="s">
        <v>2415</v>
      </c>
      <c r="D201" s="295" t="s">
        <v>1232</v>
      </c>
      <c r="E201" s="295" t="s">
        <v>1232</v>
      </c>
      <c r="F201" s="295" t="s">
        <v>316</v>
      </c>
      <c r="G201" s="295" t="s">
        <v>316</v>
      </c>
      <c r="H201" s="302"/>
      <c r="I201" s="302"/>
      <c r="J201" s="302"/>
      <c r="K201" s="302"/>
    </row>
    <row r="202" spans="1:11" ht="30.95" customHeight="1" x14ac:dyDescent="0.25">
      <c r="A202" s="302"/>
      <c r="B202" s="302"/>
      <c r="C202" s="284" t="s">
        <v>2414</v>
      </c>
      <c r="D202" s="295" t="s">
        <v>1501</v>
      </c>
      <c r="E202" s="295" t="s">
        <v>1501</v>
      </c>
      <c r="F202" s="295" t="s">
        <v>1501</v>
      </c>
      <c r="G202" s="295" t="s">
        <v>1501</v>
      </c>
      <c r="H202" s="302"/>
      <c r="I202" s="302"/>
      <c r="J202" s="302"/>
      <c r="K202" s="302"/>
    </row>
    <row r="203" spans="1:11" ht="14.1" customHeight="1" x14ac:dyDescent="0.25">
      <c r="A203" s="302"/>
      <c r="B203" s="302"/>
      <c r="C203" s="1293" t="s">
        <v>30</v>
      </c>
      <c r="D203" s="1294"/>
      <c r="E203" s="1294"/>
      <c r="F203" s="1294"/>
      <c r="G203" s="1294"/>
      <c r="H203" s="302"/>
      <c r="I203" s="302"/>
      <c r="J203" s="302"/>
      <c r="K203" s="302"/>
    </row>
    <row r="204" spans="1:11" ht="14.1" customHeight="1" x14ac:dyDescent="0.25">
      <c r="A204" s="302"/>
      <c r="B204" s="302"/>
      <c r="C204" s="297" t="s">
        <v>2413</v>
      </c>
      <c r="D204" s="1293" t="s">
        <v>2412</v>
      </c>
      <c r="E204" s="1294"/>
      <c r="F204" s="1294"/>
      <c r="G204" s="1294"/>
      <c r="H204" s="302"/>
      <c r="I204" s="302"/>
      <c r="J204" s="302"/>
      <c r="K204" s="302"/>
    </row>
    <row r="205" spans="1:11" ht="14.1" customHeight="1" x14ac:dyDescent="0.25">
      <c r="A205" s="302"/>
      <c r="B205" s="302"/>
      <c r="C205" s="296" t="s">
        <v>33</v>
      </c>
      <c r="D205" s="1295" t="s">
        <v>2411</v>
      </c>
      <c r="E205" s="1296"/>
      <c r="F205" s="1296"/>
      <c r="G205" s="1296"/>
      <c r="H205" s="302"/>
      <c r="I205" s="302"/>
      <c r="J205" s="302"/>
      <c r="K205" s="302"/>
    </row>
    <row r="206" spans="1:11" ht="14.1" customHeight="1" x14ac:dyDescent="0.25">
      <c r="A206" s="302"/>
      <c r="B206" s="302"/>
      <c r="C206" s="277" t="s">
        <v>35</v>
      </c>
      <c r="D206" s="1297" t="s">
        <v>2410</v>
      </c>
      <c r="E206" s="1298"/>
      <c r="F206" s="1298"/>
      <c r="G206" s="1298"/>
      <c r="H206" s="302"/>
      <c r="I206" s="302"/>
      <c r="J206" s="302"/>
      <c r="K206" s="302"/>
    </row>
    <row r="207" spans="1:11" ht="14.1" customHeight="1" x14ac:dyDescent="0.25">
      <c r="A207" s="302"/>
      <c r="B207" s="302"/>
      <c r="C207" s="277" t="s">
        <v>37</v>
      </c>
      <c r="D207" s="1297" t="s">
        <v>2409</v>
      </c>
      <c r="E207" s="1298"/>
      <c r="F207" s="1298"/>
      <c r="G207" s="1298"/>
      <c r="H207" s="302"/>
      <c r="I207" s="302"/>
      <c r="J207" s="302"/>
      <c r="K207" s="302"/>
    </row>
    <row r="208" spans="1:11" ht="15" customHeight="1" x14ac:dyDescent="0.25">
      <c r="A208" s="302"/>
      <c r="B208" s="302"/>
      <c r="C208" s="303"/>
      <c r="D208" s="269">
        <v>2025</v>
      </c>
      <c r="E208" s="269">
        <v>2026</v>
      </c>
      <c r="F208" s="269">
        <v>2027</v>
      </c>
      <c r="G208" s="269">
        <v>2028</v>
      </c>
      <c r="H208" s="302"/>
      <c r="I208" s="302"/>
      <c r="J208" s="302"/>
      <c r="K208" s="302"/>
    </row>
    <row r="209" spans="1:11" ht="15" customHeight="1" x14ac:dyDescent="0.25">
      <c r="A209" s="302"/>
      <c r="B209" s="302"/>
      <c r="C209" s="304"/>
      <c r="D209" s="266" t="s">
        <v>17</v>
      </c>
      <c r="E209" s="266" t="s">
        <v>18</v>
      </c>
      <c r="F209" s="266" t="s">
        <v>18</v>
      </c>
      <c r="G209" s="266" t="s">
        <v>18</v>
      </c>
      <c r="H209" s="302"/>
      <c r="I209" s="302"/>
      <c r="J209" s="302"/>
      <c r="K209" s="302"/>
    </row>
    <row r="210" spans="1:11" ht="14.1" customHeight="1" x14ac:dyDescent="0.25">
      <c r="A210" s="302"/>
      <c r="B210" s="302"/>
      <c r="C210" s="284" t="s">
        <v>39</v>
      </c>
      <c r="D210" s="295" t="s">
        <v>40</v>
      </c>
      <c r="E210" s="295" t="s">
        <v>2408</v>
      </c>
      <c r="F210" s="295" t="s">
        <v>2408</v>
      </c>
      <c r="G210" s="295" t="s">
        <v>2408</v>
      </c>
      <c r="H210" s="302"/>
      <c r="I210" s="302"/>
      <c r="J210" s="302"/>
      <c r="K210" s="302"/>
    </row>
    <row r="211" spans="1:11" ht="14.1" customHeight="1" x14ac:dyDescent="0.25">
      <c r="A211" s="302"/>
      <c r="B211" s="302"/>
      <c r="C211" s="284" t="s">
        <v>41</v>
      </c>
      <c r="D211" s="295" t="s">
        <v>2407</v>
      </c>
      <c r="E211" s="295" t="s">
        <v>2406</v>
      </c>
      <c r="F211" s="295" t="s">
        <v>2405</v>
      </c>
      <c r="G211" s="295" t="s">
        <v>2404</v>
      </c>
      <c r="H211" s="302"/>
      <c r="I211" s="302"/>
      <c r="J211" s="302"/>
      <c r="K211" s="302"/>
    </row>
    <row r="212" spans="1:11" ht="14.1" customHeight="1" x14ac:dyDescent="0.25">
      <c r="A212" s="302"/>
      <c r="B212" s="302"/>
      <c r="C212" s="284" t="s">
        <v>45</v>
      </c>
      <c r="D212" s="295" t="s">
        <v>46</v>
      </c>
      <c r="E212" s="295" t="s">
        <v>2403</v>
      </c>
      <c r="F212" s="295" t="s">
        <v>2402</v>
      </c>
      <c r="G212" s="295" t="s">
        <v>2401</v>
      </c>
      <c r="H212" s="302"/>
      <c r="I212" s="302"/>
      <c r="J212" s="302"/>
      <c r="K212" s="302"/>
    </row>
    <row r="213" spans="1:11" ht="14.1" customHeight="1" x14ac:dyDescent="0.25">
      <c r="A213" s="302"/>
      <c r="B213" s="302"/>
      <c r="C213" s="284" t="s">
        <v>50</v>
      </c>
      <c r="D213" s="295" t="s">
        <v>40</v>
      </c>
      <c r="E213" s="295" t="s">
        <v>40</v>
      </c>
      <c r="F213" s="295" t="s">
        <v>46</v>
      </c>
      <c r="G213" s="295" t="s">
        <v>46</v>
      </c>
      <c r="H213" s="302"/>
      <c r="I213" s="302"/>
      <c r="J213" s="302"/>
      <c r="K213" s="302"/>
    </row>
    <row r="214" spans="1:11" ht="14.1" customHeight="1" x14ac:dyDescent="0.25">
      <c r="A214" s="302"/>
      <c r="B214" s="302"/>
      <c r="C214" s="284" t="s">
        <v>52</v>
      </c>
      <c r="D214" s="295" t="s">
        <v>40</v>
      </c>
      <c r="E214" s="295" t="s">
        <v>2400</v>
      </c>
      <c r="F214" s="295" t="s">
        <v>57</v>
      </c>
      <c r="G214" s="295" t="s">
        <v>2399</v>
      </c>
      <c r="H214" s="302"/>
      <c r="I214" s="302"/>
      <c r="J214" s="302"/>
      <c r="K214" s="302"/>
    </row>
    <row r="215" spans="1:11" ht="14.1" customHeight="1" x14ac:dyDescent="0.25">
      <c r="A215" s="302"/>
      <c r="B215" s="302"/>
      <c r="C215" s="284" t="s">
        <v>55</v>
      </c>
      <c r="D215" s="295" t="s">
        <v>40</v>
      </c>
      <c r="E215" s="295" t="s">
        <v>40</v>
      </c>
      <c r="F215" s="295" t="s">
        <v>57</v>
      </c>
      <c r="G215" s="295" t="s">
        <v>2399</v>
      </c>
      <c r="H215" s="302"/>
      <c r="I215" s="302"/>
      <c r="J215" s="302"/>
      <c r="K215" s="302"/>
    </row>
    <row r="216" spans="1:11" ht="14.1" customHeight="1" x14ac:dyDescent="0.25">
      <c r="A216" s="302"/>
      <c r="B216" s="302"/>
      <c r="C216" s="1307" t="s">
        <v>58</v>
      </c>
      <c r="D216" s="1308"/>
      <c r="E216" s="1308"/>
      <c r="F216" s="1308"/>
      <c r="G216" s="1308"/>
      <c r="H216" s="302"/>
      <c r="I216" s="302"/>
      <c r="J216" s="302"/>
      <c r="K216" s="302"/>
    </row>
    <row r="217" spans="1:11" ht="14.1" customHeight="1" x14ac:dyDescent="0.25">
      <c r="A217" s="302"/>
      <c r="B217" s="302"/>
      <c r="C217" s="303"/>
      <c r="D217" s="269">
        <v>2025</v>
      </c>
      <c r="E217" s="269">
        <v>2026</v>
      </c>
      <c r="F217" s="269">
        <v>2027</v>
      </c>
      <c r="G217" s="269">
        <v>2028</v>
      </c>
      <c r="H217" s="302"/>
      <c r="I217" s="302"/>
      <c r="J217" s="302"/>
      <c r="K217" s="302"/>
    </row>
    <row r="218" spans="1:11" ht="14.1" customHeight="1" x14ac:dyDescent="0.25">
      <c r="A218" s="302"/>
      <c r="B218" s="302"/>
      <c r="C218" s="304"/>
      <c r="D218" s="266" t="s">
        <v>17</v>
      </c>
      <c r="E218" s="266" t="s">
        <v>18</v>
      </c>
      <c r="F218" s="266" t="s">
        <v>18</v>
      </c>
      <c r="G218" s="266" t="s">
        <v>18</v>
      </c>
      <c r="H218" s="302"/>
      <c r="I218" s="302"/>
      <c r="J218" s="302"/>
      <c r="K218" s="302"/>
    </row>
    <row r="219" spans="1:11" ht="14.1" customHeight="1" x14ac:dyDescent="0.25">
      <c r="A219" s="302"/>
      <c r="B219" s="302"/>
      <c r="C219" s="292" t="s">
        <v>59</v>
      </c>
      <c r="D219" s="289">
        <v>0</v>
      </c>
      <c r="E219" s="289">
        <v>0</v>
      </c>
      <c r="F219" s="289">
        <v>0</v>
      </c>
      <c r="G219" s="289">
        <v>0</v>
      </c>
      <c r="H219" s="302"/>
      <c r="I219" s="302"/>
      <c r="J219" s="302"/>
      <c r="K219" s="302"/>
    </row>
    <row r="220" spans="1:11" ht="14.1" customHeight="1" x14ac:dyDescent="0.25">
      <c r="A220" s="302"/>
      <c r="B220" s="302"/>
      <c r="C220" s="292" t="s">
        <v>60</v>
      </c>
      <c r="D220" s="289">
        <v>0</v>
      </c>
      <c r="E220" s="289">
        <v>0</v>
      </c>
      <c r="F220" s="289">
        <v>0</v>
      </c>
      <c r="G220" s="289">
        <v>0</v>
      </c>
      <c r="H220" s="302"/>
      <c r="I220" s="302"/>
      <c r="J220" s="302"/>
      <c r="K220" s="302"/>
    </row>
    <row r="221" spans="1:11" ht="14.1" customHeight="1" x14ac:dyDescent="0.25">
      <c r="A221" s="302"/>
      <c r="B221" s="302"/>
      <c r="C221" s="292" t="s">
        <v>61</v>
      </c>
      <c r="D221" s="289">
        <v>0</v>
      </c>
      <c r="E221" s="289">
        <v>0</v>
      </c>
      <c r="F221" s="289">
        <v>0</v>
      </c>
      <c r="G221" s="289">
        <v>0</v>
      </c>
      <c r="H221" s="302"/>
      <c r="I221" s="302"/>
      <c r="J221" s="302"/>
      <c r="K221" s="302"/>
    </row>
    <row r="222" spans="1:11" ht="14.1" customHeight="1" x14ac:dyDescent="0.25">
      <c r="A222" s="302"/>
      <c r="B222" s="302"/>
      <c r="C222" s="292" t="s">
        <v>62</v>
      </c>
      <c r="D222" s="289">
        <v>0</v>
      </c>
      <c r="E222" s="289">
        <v>0</v>
      </c>
      <c r="F222" s="289">
        <v>0</v>
      </c>
      <c r="G222" s="289">
        <v>0</v>
      </c>
      <c r="H222" s="302"/>
      <c r="I222" s="302"/>
      <c r="J222" s="302"/>
      <c r="K222" s="302"/>
    </row>
    <row r="223" spans="1:11" ht="14.1" customHeight="1" x14ac:dyDescent="0.25">
      <c r="A223" s="302"/>
      <c r="B223" s="302"/>
      <c r="C223" s="292" t="s">
        <v>60</v>
      </c>
      <c r="D223" s="289">
        <v>0</v>
      </c>
      <c r="E223" s="289">
        <v>0</v>
      </c>
      <c r="F223" s="289">
        <v>0</v>
      </c>
      <c r="G223" s="289">
        <v>0</v>
      </c>
      <c r="H223" s="302"/>
      <c r="I223" s="302"/>
      <c r="J223" s="302"/>
      <c r="K223" s="302"/>
    </row>
    <row r="224" spans="1:11" ht="14.1" customHeight="1" x14ac:dyDescent="0.25">
      <c r="A224" s="302"/>
      <c r="B224" s="302"/>
      <c r="C224" s="292" t="s">
        <v>61</v>
      </c>
      <c r="D224" s="289">
        <v>0</v>
      </c>
      <c r="E224" s="289">
        <v>0</v>
      </c>
      <c r="F224" s="289">
        <v>0</v>
      </c>
      <c r="G224" s="289">
        <v>0</v>
      </c>
      <c r="H224" s="302"/>
      <c r="I224" s="302"/>
      <c r="J224" s="302"/>
      <c r="K224" s="302"/>
    </row>
    <row r="225" spans="1:11" ht="14.1" customHeight="1" x14ac:dyDescent="0.25">
      <c r="A225" s="302"/>
      <c r="B225" s="302"/>
      <c r="C225" s="292" t="s">
        <v>63</v>
      </c>
      <c r="D225" s="289">
        <v>0</v>
      </c>
      <c r="E225" s="289">
        <v>134390000</v>
      </c>
      <c r="F225" s="289">
        <v>134364000</v>
      </c>
      <c r="G225" s="289">
        <v>136390000</v>
      </c>
      <c r="H225" s="302"/>
      <c r="I225" s="302"/>
      <c r="J225" s="302"/>
      <c r="K225" s="302"/>
    </row>
    <row r="226" spans="1:11" ht="14.1" customHeight="1" x14ac:dyDescent="0.25">
      <c r="A226" s="302"/>
      <c r="B226" s="302"/>
      <c r="C226" s="292" t="s">
        <v>60</v>
      </c>
      <c r="D226" s="289">
        <v>0</v>
      </c>
      <c r="E226" s="289">
        <v>134390000</v>
      </c>
      <c r="F226" s="289">
        <v>134364000</v>
      </c>
      <c r="G226" s="289">
        <v>136390000</v>
      </c>
      <c r="H226" s="302"/>
      <c r="I226" s="302"/>
      <c r="J226" s="302"/>
      <c r="K226" s="302"/>
    </row>
    <row r="227" spans="1:11" ht="14.1" customHeight="1" x14ac:dyDescent="0.25">
      <c r="A227" s="302"/>
      <c r="B227" s="302"/>
      <c r="C227" s="292" t="s">
        <v>61</v>
      </c>
      <c r="D227" s="289">
        <v>0</v>
      </c>
      <c r="E227" s="289">
        <v>0</v>
      </c>
      <c r="F227" s="289">
        <v>0</v>
      </c>
      <c r="G227" s="289">
        <v>0</v>
      </c>
      <c r="H227" s="302"/>
      <c r="I227" s="302"/>
      <c r="J227" s="302"/>
      <c r="K227" s="302"/>
    </row>
    <row r="228" spans="1:11" ht="14.1" customHeight="1" x14ac:dyDescent="0.25">
      <c r="A228" s="302"/>
      <c r="B228" s="302"/>
      <c r="C228" s="292" t="s">
        <v>64</v>
      </c>
      <c r="D228" s="289">
        <v>0</v>
      </c>
      <c r="E228" s="289">
        <v>0</v>
      </c>
      <c r="F228" s="289">
        <v>0</v>
      </c>
      <c r="G228" s="289">
        <v>0</v>
      </c>
      <c r="H228" s="302"/>
      <c r="I228" s="302"/>
      <c r="J228" s="302"/>
      <c r="K228" s="302"/>
    </row>
    <row r="229" spans="1:11" ht="14.1" customHeight="1" x14ac:dyDescent="0.25">
      <c r="A229" s="302"/>
      <c r="B229" s="302"/>
      <c r="C229" s="292" t="s">
        <v>60</v>
      </c>
      <c r="D229" s="289">
        <v>0</v>
      </c>
      <c r="E229" s="289">
        <v>0</v>
      </c>
      <c r="F229" s="289">
        <v>0</v>
      </c>
      <c r="G229" s="289">
        <v>0</v>
      </c>
      <c r="H229" s="302"/>
      <c r="I229" s="302"/>
      <c r="J229" s="302"/>
      <c r="K229" s="302"/>
    </row>
    <row r="230" spans="1:11" ht="14.1" customHeight="1" x14ac:dyDescent="0.25">
      <c r="A230" s="302"/>
      <c r="B230" s="302"/>
      <c r="C230" s="292" t="s">
        <v>61</v>
      </c>
      <c r="D230" s="289">
        <v>0</v>
      </c>
      <c r="E230" s="289">
        <v>0</v>
      </c>
      <c r="F230" s="289">
        <v>0</v>
      </c>
      <c r="G230" s="289">
        <v>0</v>
      </c>
      <c r="H230" s="302"/>
      <c r="I230" s="302"/>
      <c r="J230" s="302"/>
      <c r="K230" s="302"/>
    </row>
    <row r="231" spans="1:11" ht="14.1" customHeight="1" x14ac:dyDescent="0.25">
      <c r="A231" s="302"/>
      <c r="B231" s="302"/>
      <c r="C231" s="292" t="s">
        <v>65</v>
      </c>
      <c r="D231" s="289">
        <v>0</v>
      </c>
      <c r="E231" s="289">
        <v>0</v>
      </c>
      <c r="F231" s="289">
        <v>0</v>
      </c>
      <c r="G231" s="289">
        <v>0</v>
      </c>
      <c r="H231" s="302"/>
      <c r="I231" s="302"/>
      <c r="J231" s="302"/>
      <c r="K231" s="302"/>
    </row>
    <row r="232" spans="1:11" ht="14.1" customHeight="1" x14ac:dyDescent="0.25">
      <c r="A232" s="302"/>
      <c r="B232" s="302"/>
      <c r="C232" s="292" t="s">
        <v>60</v>
      </c>
      <c r="D232" s="289">
        <v>0</v>
      </c>
      <c r="E232" s="289">
        <v>0</v>
      </c>
      <c r="F232" s="289">
        <v>0</v>
      </c>
      <c r="G232" s="289">
        <v>0</v>
      </c>
      <c r="H232" s="302"/>
      <c r="I232" s="302"/>
      <c r="J232" s="302"/>
      <c r="K232" s="302"/>
    </row>
    <row r="233" spans="1:11" ht="14.1" customHeight="1" x14ac:dyDescent="0.25">
      <c r="A233" s="302"/>
      <c r="B233" s="302"/>
      <c r="C233" s="292" t="s">
        <v>61</v>
      </c>
      <c r="D233" s="289">
        <v>0</v>
      </c>
      <c r="E233" s="289">
        <v>0</v>
      </c>
      <c r="F233" s="289">
        <v>0</v>
      </c>
      <c r="G233" s="289">
        <v>0</v>
      </c>
      <c r="H233" s="302"/>
      <c r="I233" s="302"/>
      <c r="J233" s="302"/>
      <c r="K233" s="302"/>
    </row>
    <row r="234" spans="1:11" ht="14.1" customHeight="1" x14ac:dyDescent="0.25">
      <c r="A234" s="302"/>
      <c r="B234" s="302"/>
      <c r="C234" s="292" t="s">
        <v>66</v>
      </c>
      <c r="D234" s="289">
        <v>0</v>
      </c>
      <c r="E234" s="289">
        <v>0</v>
      </c>
      <c r="F234" s="289">
        <v>0</v>
      </c>
      <c r="G234" s="289">
        <v>0</v>
      </c>
      <c r="H234" s="302"/>
      <c r="I234" s="302"/>
      <c r="J234" s="302"/>
      <c r="K234" s="302"/>
    </row>
    <row r="235" spans="1:11" ht="14.1" customHeight="1" x14ac:dyDescent="0.25">
      <c r="A235" s="302"/>
      <c r="B235" s="302"/>
      <c r="C235" s="292" t="s">
        <v>60</v>
      </c>
      <c r="D235" s="289">
        <v>0</v>
      </c>
      <c r="E235" s="289">
        <v>0</v>
      </c>
      <c r="F235" s="289">
        <v>0</v>
      </c>
      <c r="G235" s="289">
        <v>0</v>
      </c>
      <c r="H235" s="302"/>
      <c r="I235" s="302"/>
      <c r="J235" s="302"/>
      <c r="K235" s="302"/>
    </row>
    <row r="236" spans="1:11" ht="14.1" customHeight="1" x14ac:dyDescent="0.25">
      <c r="A236" s="302"/>
      <c r="B236" s="302"/>
      <c r="C236" s="292" t="s">
        <v>61</v>
      </c>
      <c r="D236" s="289">
        <v>0</v>
      </c>
      <c r="E236" s="289">
        <v>0</v>
      </c>
      <c r="F236" s="289">
        <v>0</v>
      </c>
      <c r="G236" s="289">
        <v>0</v>
      </c>
      <c r="H236" s="302"/>
      <c r="I236" s="302"/>
      <c r="J236" s="302"/>
      <c r="K236" s="302"/>
    </row>
    <row r="237" spans="1:11" ht="14.1" customHeight="1" x14ac:dyDescent="0.25">
      <c r="A237" s="302"/>
      <c r="B237" s="302"/>
      <c r="C237" s="292" t="s">
        <v>67</v>
      </c>
      <c r="D237" s="289">
        <v>0</v>
      </c>
      <c r="E237" s="289">
        <v>0</v>
      </c>
      <c r="F237" s="289">
        <v>0</v>
      </c>
      <c r="G237" s="289">
        <v>0</v>
      </c>
      <c r="H237" s="302"/>
      <c r="I237" s="302"/>
      <c r="J237" s="302"/>
      <c r="K237" s="302"/>
    </row>
    <row r="238" spans="1:11" ht="14.1" customHeight="1" x14ac:dyDescent="0.25">
      <c r="A238" s="302"/>
      <c r="B238" s="302"/>
      <c r="C238" s="292" t="s">
        <v>60</v>
      </c>
      <c r="D238" s="289">
        <v>0</v>
      </c>
      <c r="E238" s="289">
        <v>0</v>
      </c>
      <c r="F238" s="289">
        <v>0</v>
      </c>
      <c r="G238" s="289">
        <v>0</v>
      </c>
      <c r="H238" s="302"/>
      <c r="I238" s="302"/>
      <c r="J238" s="302"/>
      <c r="K238" s="302"/>
    </row>
    <row r="239" spans="1:11" ht="14.1" customHeight="1" x14ac:dyDescent="0.25">
      <c r="A239" s="302"/>
      <c r="B239" s="302"/>
      <c r="C239" s="292" t="s">
        <v>61</v>
      </c>
      <c r="D239" s="289">
        <v>0</v>
      </c>
      <c r="E239" s="289">
        <v>0</v>
      </c>
      <c r="F239" s="289">
        <v>0</v>
      </c>
      <c r="G239" s="289">
        <v>0</v>
      </c>
      <c r="H239" s="302"/>
      <c r="I239" s="302"/>
      <c r="J239" s="302"/>
      <c r="K239" s="302"/>
    </row>
    <row r="240" spans="1:11" ht="14.1" customHeight="1" x14ac:dyDescent="0.25">
      <c r="A240" s="302"/>
      <c r="B240" s="302"/>
      <c r="C240" s="292" t="s">
        <v>68</v>
      </c>
      <c r="D240" s="289">
        <v>0</v>
      </c>
      <c r="E240" s="289">
        <v>0</v>
      </c>
      <c r="F240" s="289">
        <v>0</v>
      </c>
      <c r="G240" s="289">
        <v>0</v>
      </c>
      <c r="H240" s="302"/>
      <c r="I240" s="302"/>
      <c r="J240" s="302"/>
      <c r="K240" s="302"/>
    </row>
    <row r="241" spans="1:11" ht="14.1" customHeight="1" x14ac:dyDescent="0.25">
      <c r="A241" s="302"/>
      <c r="B241" s="302"/>
      <c r="C241" s="292" t="s">
        <v>60</v>
      </c>
      <c r="D241" s="289">
        <v>0</v>
      </c>
      <c r="E241" s="289">
        <v>0</v>
      </c>
      <c r="F241" s="289">
        <v>0</v>
      </c>
      <c r="G241" s="289">
        <v>0</v>
      </c>
      <c r="H241" s="302"/>
      <c r="I241" s="302"/>
      <c r="J241" s="302"/>
      <c r="K241" s="302"/>
    </row>
    <row r="242" spans="1:11" ht="14.1" customHeight="1" x14ac:dyDescent="0.25">
      <c r="A242" s="302"/>
      <c r="B242" s="302"/>
      <c r="C242" s="292" t="s">
        <v>69</v>
      </c>
      <c r="D242" s="289">
        <v>0</v>
      </c>
      <c r="E242" s="289">
        <v>0</v>
      </c>
      <c r="F242" s="289">
        <v>0</v>
      </c>
      <c r="G242" s="289">
        <v>0</v>
      </c>
      <c r="H242" s="302"/>
      <c r="I242" s="302"/>
      <c r="J242" s="302"/>
      <c r="K242" s="302"/>
    </row>
    <row r="243" spans="1:11" ht="14.1" customHeight="1" x14ac:dyDescent="0.25">
      <c r="A243" s="302"/>
      <c r="B243" s="302"/>
      <c r="C243" s="292" t="s">
        <v>70</v>
      </c>
      <c r="D243" s="289">
        <v>0</v>
      </c>
      <c r="E243" s="289">
        <v>0</v>
      </c>
      <c r="F243" s="289">
        <v>0</v>
      </c>
      <c r="G243" s="289">
        <v>0</v>
      </c>
      <c r="H243" s="302"/>
      <c r="I243" s="302"/>
      <c r="J243" s="302"/>
      <c r="K243" s="302"/>
    </row>
    <row r="244" spans="1:11" ht="14.1" customHeight="1" x14ac:dyDescent="0.25">
      <c r="A244" s="302"/>
      <c r="B244" s="302"/>
      <c r="C244" s="292" t="s">
        <v>71</v>
      </c>
      <c r="D244" s="289">
        <v>0</v>
      </c>
      <c r="E244" s="289">
        <v>0</v>
      </c>
      <c r="F244" s="289">
        <v>0</v>
      </c>
      <c r="G244" s="289">
        <v>0</v>
      </c>
      <c r="H244" s="302"/>
      <c r="I244" s="302"/>
      <c r="J244" s="302"/>
      <c r="K244" s="302"/>
    </row>
    <row r="245" spans="1:11" ht="14.1" customHeight="1" x14ac:dyDescent="0.25">
      <c r="A245" s="302"/>
      <c r="B245" s="302"/>
      <c r="C245" s="292" t="s">
        <v>72</v>
      </c>
      <c r="D245" s="289">
        <v>0</v>
      </c>
      <c r="E245" s="289">
        <v>0</v>
      </c>
      <c r="F245" s="289">
        <v>0</v>
      </c>
      <c r="G245" s="289">
        <v>0</v>
      </c>
      <c r="H245" s="302"/>
      <c r="I245" s="302"/>
      <c r="J245" s="302"/>
      <c r="K245" s="302"/>
    </row>
    <row r="246" spans="1:11" ht="14.1" customHeight="1" x14ac:dyDescent="0.25">
      <c r="A246" s="302"/>
      <c r="B246" s="302"/>
      <c r="C246" s="292" t="s">
        <v>73</v>
      </c>
      <c r="D246" s="289">
        <v>0</v>
      </c>
      <c r="E246" s="289">
        <v>0</v>
      </c>
      <c r="F246" s="289">
        <v>0</v>
      </c>
      <c r="G246" s="289">
        <v>0</v>
      </c>
      <c r="H246" s="302"/>
      <c r="I246" s="302"/>
      <c r="J246" s="302"/>
      <c r="K246" s="302"/>
    </row>
    <row r="247" spans="1:11" ht="14.1" customHeight="1" x14ac:dyDescent="0.25">
      <c r="A247" s="302"/>
      <c r="B247" s="302"/>
      <c r="C247" s="292" t="s">
        <v>60</v>
      </c>
      <c r="D247" s="289">
        <v>0</v>
      </c>
      <c r="E247" s="289">
        <v>0</v>
      </c>
      <c r="F247" s="289">
        <v>0</v>
      </c>
      <c r="G247" s="289">
        <v>0</v>
      </c>
      <c r="H247" s="302"/>
      <c r="I247" s="302"/>
      <c r="J247" s="302"/>
      <c r="K247" s="302"/>
    </row>
    <row r="248" spans="1:11" ht="14.1" customHeight="1" x14ac:dyDescent="0.25">
      <c r="A248" s="302"/>
      <c r="B248" s="302"/>
      <c r="C248" s="292" t="s">
        <v>69</v>
      </c>
      <c r="D248" s="289">
        <v>0</v>
      </c>
      <c r="E248" s="289">
        <v>0</v>
      </c>
      <c r="F248" s="289">
        <v>0</v>
      </c>
      <c r="G248" s="289">
        <v>0</v>
      </c>
      <c r="H248" s="302"/>
      <c r="I248" s="302"/>
      <c r="J248" s="302"/>
      <c r="K248" s="302"/>
    </row>
    <row r="249" spans="1:11" ht="14.1" customHeight="1" x14ac:dyDescent="0.25">
      <c r="A249" s="302"/>
      <c r="B249" s="302"/>
      <c r="C249" s="292" t="s">
        <v>70</v>
      </c>
      <c r="D249" s="289">
        <v>0</v>
      </c>
      <c r="E249" s="289">
        <v>0</v>
      </c>
      <c r="F249" s="289">
        <v>0</v>
      </c>
      <c r="G249" s="289">
        <v>0</v>
      </c>
      <c r="H249" s="302"/>
      <c r="I249" s="302"/>
      <c r="J249" s="302"/>
      <c r="K249" s="302"/>
    </row>
    <row r="250" spans="1:11" ht="14.1" customHeight="1" x14ac:dyDescent="0.25">
      <c r="A250" s="302"/>
      <c r="B250" s="302"/>
      <c r="C250" s="292" t="s">
        <v>71</v>
      </c>
      <c r="D250" s="289">
        <v>0</v>
      </c>
      <c r="E250" s="289">
        <v>0</v>
      </c>
      <c r="F250" s="289">
        <v>0</v>
      </c>
      <c r="G250" s="289">
        <v>0</v>
      </c>
      <c r="H250" s="302"/>
      <c r="I250" s="302"/>
      <c r="J250" s="302"/>
      <c r="K250" s="302"/>
    </row>
    <row r="251" spans="1:11" ht="14.1" customHeight="1" x14ac:dyDescent="0.25">
      <c r="A251" s="302"/>
      <c r="B251" s="302"/>
      <c r="C251" s="292" t="s">
        <v>72</v>
      </c>
      <c r="D251" s="289">
        <v>0</v>
      </c>
      <c r="E251" s="289">
        <v>0</v>
      </c>
      <c r="F251" s="289">
        <v>0</v>
      </c>
      <c r="G251" s="289">
        <v>0</v>
      </c>
      <c r="H251" s="302"/>
      <c r="I251" s="302"/>
      <c r="J251" s="302"/>
      <c r="K251" s="302"/>
    </row>
    <row r="252" spans="1:11" ht="14.1" customHeight="1" x14ac:dyDescent="0.25">
      <c r="A252" s="302"/>
      <c r="B252" s="302"/>
      <c r="C252" s="292" t="s">
        <v>74</v>
      </c>
      <c r="D252" s="289">
        <v>0</v>
      </c>
      <c r="E252" s="289">
        <v>0</v>
      </c>
      <c r="F252" s="289">
        <v>0</v>
      </c>
      <c r="G252" s="289">
        <v>0</v>
      </c>
      <c r="H252" s="302"/>
      <c r="I252" s="302"/>
      <c r="J252" s="302"/>
      <c r="K252" s="302"/>
    </row>
    <row r="253" spans="1:11" ht="14.1" customHeight="1" x14ac:dyDescent="0.25">
      <c r="A253" s="302"/>
      <c r="B253" s="302"/>
      <c r="C253" s="292" t="s">
        <v>60</v>
      </c>
      <c r="D253" s="289">
        <v>0</v>
      </c>
      <c r="E253" s="289">
        <v>0</v>
      </c>
      <c r="F253" s="289">
        <v>0</v>
      </c>
      <c r="G253" s="289">
        <v>0</v>
      </c>
      <c r="H253" s="302"/>
      <c r="I253" s="302"/>
      <c r="J253" s="302"/>
      <c r="K253" s="302"/>
    </row>
    <row r="254" spans="1:11" ht="14.1" customHeight="1" x14ac:dyDescent="0.25">
      <c r="A254" s="302"/>
      <c r="B254" s="302"/>
      <c r="C254" s="292" t="s">
        <v>69</v>
      </c>
      <c r="D254" s="289">
        <v>0</v>
      </c>
      <c r="E254" s="289">
        <v>0</v>
      </c>
      <c r="F254" s="289">
        <v>0</v>
      </c>
      <c r="G254" s="289">
        <v>0</v>
      </c>
      <c r="H254" s="302"/>
      <c r="I254" s="302"/>
      <c r="J254" s="302"/>
      <c r="K254" s="302"/>
    </row>
    <row r="255" spans="1:11" ht="14.1" customHeight="1" x14ac:dyDescent="0.25">
      <c r="A255" s="302"/>
      <c r="B255" s="302"/>
      <c r="C255" s="292" t="s">
        <v>70</v>
      </c>
      <c r="D255" s="289">
        <v>0</v>
      </c>
      <c r="E255" s="289">
        <v>0</v>
      </c>
      <c r="F255" s="289">
        <v>0</v>
      </c>
      <c r="G255" s="289">
        <v>0</v>
      </c>
      <c r="H255" s="302"/>
      <c r="I255" s="302"/>
      <c r="J255" s="302"/>
      <c r="K255" s="302"/>
    </row>
    <row r="256" spans="1:11" ht="14.1" customHeight="1" x14ac:dyDescent="0.25">
      <c r="A256" s="302"/>
      <c r="B256" s="302"/>
      <c r="C256" s="292" t="s">
        <v>71</v>
      </c>
      <c r="D256" s="289">
        <v>0</v>
      </c>
      <c r="E256" s="289">
        <v>0</v>
      </c>
      <c r="F256" s="289">
        <v>0</v>
      </c>
      <c r="G256" s="289">
        <v>0</v>
      </c>
      <c r="H256" s="302"/>
      <c r="I256" s="302"/>
      <c r="J256" s="302"/>
      <c r="K256" s="302"/>
    </row>
    <row r="257" spans="1:11" ht="14.1" customHeight="1" x14ac:dyDescent="0.25">
      <c r="A257" s="302"/>
      <c r="B257" s="302"/>
      <c r="C257" s="292" t="s">
        <v>72</v>
      </c>
      <c r="D257" s="289">
        <v>0</v>
      </c>
      <c r="E257" s="289">
        <v>0</v>
      </c>
      <c r="F257" s="289">
        <v>0</v>
      </c>
      <c r="G257" s="289">
        <v>0</v>
      </c>
      <c r="H257" s="302"/>
      <c r="I257" s="302"/>
      <c r="J257" s="302"/>
      <c r="K257" s="302"/>
    </row>
    <row r="258" spans="1:11" ht="14.1" customHeight="1" x14ac:dyDescent="0.25">
      <c r="A258" s="302"/>
      <c r="B258" s="302"/>
      <c r="C258" s="292" t="s">
        <v>75</v>
      </c>
      <c r="D258" s="289">
        <v>0</v>
      </c>
      <c r="E258" s="289">
        <v>0</v>
      </c>
      <c r="F258" s="289">
        <v>0</v>
      </c>
      <c r="G258" s="289">
        <v>0</v>
      </c>
      <c r="H258" s="302"/>
      <c r="I258" s="302"/>
      <c r="J258" s="302"/>
      <c r="K258" s="302"/>
    </row>
    <row r="259" spans="1:11" ht="14.1" customHeight="1" x14ac:dyDescent="0.25">
      <c r="A259" s="302"/>
      <c r="B259" s="302"/>
      <c r="C259" s="292" t="s">
        <v>76</v>
      </c>
      <c r="D259" s="289">
        <v>0</v>
      </c>
      <c r="E259" s="289">
        <v>0</v>
      </c>
      <c r="F259" s="289">
        <v>0</v>
      </c>
      <c r="G259" s="289">
        <v>0</v>
      </c>
      <c r="H259" s="302"/>
      <c r="I259" s="302"/>
      <c r="J259" s="302"/>
      <c r="K259" s="302"/>
    </row>
    <row r="260" spans="1:11" ht="14.1" customHeight="1" x14ac:dyDescent="0.25">
      <c r="A260" s="302"/>
      <c r="B260" s="302"/>
      <c r="C260" s="290" t="s">
        <v>77</v>
      </c>
      <c r="D260" s="289">
        <v>0</v>
      </c>
      <c r="E260" s="289">
        <v>134390000</v>
      </c>
      <c r="F260" s="289">
        <v>134364000</v>
      </c>
      <c r="G260" s="289">
        <v>136390000</v>
      </c>
      <c r="H260" s="302"/>
      <c r="I260" s="302"/>
      <c r="J260" s="302"/>
      <c r="K260" s="302"/>
    </row>
    <row r="261" spans="1:11" ht="14.1" customHeight="1" x14ac:dyDescent="0.25">
      <c r="A261" s="302"/>
      <c r="B261" s="302"/>
      <c r="C261" s="1293" t="s">
        <v>78</v>
      </c>
      <c r="D261" s="1294"/>
      <c r="E261" s="1294"/>
      <c r="F261" s="1294"/>
      <c r="G261" s="1294"/>
      <c r="H261" s="302"/>
      <c r="I261" s="302"/>
      <c r="J261" s="302"/>
      <c r="K261" s="302"/>
    </row>
    <row r="262" spans="1:11" ht="14.1" customHeight="1" x14ac:dyDescent="0.25">
      <c r="A262" s="302"/>
      <c r="B262" s="302"/>
      <c r="C262" s="297" t="s">
        <v>2398</v>
      </c>
      <c r="D262" s="1293" t="s">
        <v>2397</v>
      </c>
      <c r="E262" s="1294"/>
      <c r="F262" s="1294"/>
      <c r="G262" s="1294"/>
      <c r="H262" s="302"/>
      <c r="I262" s="302"/>
      <c r="J262" s="302"/>
      <c r="K262" s="302"/>
    </row>
    <row r="263" spans="1:11" ht="18" customHeight="1" x14ac:dyDescent="0.25">
      <c r="A263" s="302"/>
      <c r="B263" s="302"/>
      <c r="C263" s="296" t="s">
        <v>33</v>
      </c>
      <c r="D263" s="1295" t="s">
        <v>2396</v>
      </c>
      <c r="E263" s="1296"/>
      <c r="F263" s="1296"/>
      <c r="G263" s="1296"/>
      <c r="H263" s="302"/>
      <c r="I263" s="302"/>
      <c r="J263" s="302"/>
      <c r="K263" s="302"/>
    </row>
    <row r="264" spans="1:11" x14ac:dyDescent="0.25">
      <c r="A264" s="302"/>
      <c r="B264" s="302"/>
      <c r="C264" s="277" t="s">
        <v>35</v>
      </c>
      <c r="D264" s="1297" t="s">
        <v>2395</v>
      </c>
      <c r="E264" s="1298"/>
      <c r="F264" s="1298"/>
      <c r="G264" s="1298"/>
      <c r="H264" s="302"/>
      <c r="I264" s="302"/>
      <c r="J264" s="302"/>
      <c r="K264" s="302"/>
    </row>
    <row r="265" spans="1:11" x14ac:dyDescent="0.25">
      <c r="A265" s="302"/>
      <c r="B265" s="302"/>
      <c r="C265" s="277" t="s">
        <v>37</v>
      </c>
      <c r="D265" s="1297" t="s">
        <v>2394</v>
      </c>
      <c r="E265" s="1298"/>
      <c r="F265" s="1298"/>
      <c r="G265" s="1298"/>
      <c r="H265" s="302"/>
      <c r="I265" s="302"/>
      <c r="J265" s="302"/>
      <c r="K265" s="302"/>
    </row>
    <row r="266" spans="1:11" ht="15" customHeight="1" x14ac:dyDescent="0.25">
      <c r="A266" s="302"/>
      <c r="B266" s="302"/>
      <c r="C266" s="303"/>
      <c r="D266" s="269">
        <v>2025</v>
      </c>
      <c r="E266" s="269">
        <v>2026</v>
      </c>
      <c r="F266" s="269">
        <v>2027</v>
      </c>
      <c r="G266" s="269">
        <v>2028</v>
      </c>
      <c r="H266" s="302"/>
      <c r="I266" s="302"/>
      <c r="J266" s="302"/>
      <c r="K266" s="302"/>
    </row>
    <row r="267" spans="1:11" ht="15" customHeight="1" x14ac:dyDescent="0.25">
      <c r="A267" s="302"/>
      <c r="B267" s="302"/>
      <c r="C267" s="304"/>
      <c r="D267" s="266" t="s">
        <v>17</v>
      </c>
      <c r="E267" s="266" t="s">
        <v>18</v>
      </c>
      <c r="F267" s="266" t="s">
        <v>18</v>
      </c>
      <c r="G267" s="266" t="s">
        <v>18</v>
      </c>
      <c r="H267" s="302"/>
      <c r="I267" s="302"/>
      <c r="J267" s="302"/>
      <c r="K267" s="302"/>
    </row>
    <row r="268" spans="1:11" ht="14.1" customHeight="1" x14ac:dyDescent="0.25">
      <c r="A268" s="302"/>
      <c r="B268" s="302"/>
      <c r="C268" s="284" t="s">
        <v>39</v>
      </c>
      <c r="D268" s="295" t="s">
        <v>40</v>
      </c>
      <c r="E268" s="295" t="s">
        <v>46</v>
      </c>
      <c r="F268" s="295" t="s">
        <v>2393</v>
      </c>
      <c r="G268" s="295" t="s">
        <v>46</v>
      </c>
      <c r="H268" s="302"/>
      <c r="I268" s="302"/>
      <c r="J268" s="302"/>
      <c r="K268" s="302"/>
    </row>
    <row r="269" spans="1:11" ht="14.1" customHeight="1" x14ac:dyDescent="0.25">
      <c r="A269" s="302"/>
      <c r="B269" s="302"/>
      <c r="C269" s="284" t="s">
        <v>41</v>
      </c>
      <c r="D269" s="295" t="s">
        <v>2392</v>
      </c>
      <c r="E269" s="295" t="s">
        <v>46</v>
      </c>
      <c r="F269" s="295" t="s">
        <v>2391</v>
      </c>
      <c r="G269" s="295" t="s">
        <v>46</v>
      </c>
      <c r="H269" s="302"/>
      <c r="I269" s="302"/>
      <c r="J269" s="302"/>
      <c r="K269" s="302"/>
    </row>
    <row r="270" spans="1:11" ht="14.1" customHeight="1" x14ac:dyDescent="0.25">
      <c r="A270" s="302"/>
      <c r="B270" s="302"/>
      <c r="C270" s="284" t="s">
        <v>45</v>
      </c>
      <c r="D270" s="295" t="s">
        <v>46</v>
      </c>
      <c r="E270" s="295" t="s">
        <v>46</v>
      </c>
      <c r="F270" s="295" t="s">
        <v>2390</v>
      </c>
      <c r="G270" s="295" t="s">
        <v>46</v>
      </c>
      <c r="H270" s="302"/>
      <c r="I270" s="302"/>
      <c r="J270" s="302"/>
      <c r="K270" s="302"/>
    </row>
    <row r="271" spans="1:11" ht="14.1" customHeight="1" x14ac:dyDescent="0.25">
      <c r="A271" s="302"/>
      <c r="B271" s="302"/>
      <c r="C271" s="284" t="s">
        <v>50</v>
      </c>
      <c r="D271" s="295" t="s">
        <v>40</v>
      </c>
      <c r="E271" s="295" t="s">
        <v>40</v>
      </c>
      <c r="F271" s="295" t="s">
        <v>40</v>
      </c>
      <c r="G271" s="295" t="s">
        <v>137</v>
      </c>
      <c r="H271" s="302"/>
      <c r="I271" s="302"/>
      <c r="J271" s="302"/>
      <c r="K271" s="302"/>
    </row>
    <row r="272" spans="1:11" ht="14.1" customHeight="1" x14ac:dyDescent="0.25">
      <c r="A272" s="302"/>
      <c r="B272" s="302"/>
      <c r="C272" s="284" t="s">
        <v>52</v>
      </c>
      <c r="D272" s="295" t="s">
        <v>40</v>
      </c>
      <c r="E272" s="295" t="s">
        <v>137</v>
      </c>
      <c r="F272" s="295" t="s">
        <v>40</v>
      </c>
      <c r="G272" s="295" t="s">
        <v>137</v>
      </c>
      <c r="H272" s="302"/>
      <c r="I272" s="302"/>
      <c r="J272" s="302"/>
      <c r="K272" s="302"/>
    </row>
    <row r="273" spans="1:11" ht="14.1" customHeight="1" x14ac:dyDescent="0.25">
      <c r="A273" s="302"/>
      <c r="B273" s="302"/>
      <c r="C273" s="284" t="s">
        <v>55</v>
      </c>
      <c r="D273" s="295" t="s">
        <v>40</v>
      </c>
      <c r="E273" s="295" t="s">
        <v>40</v>
      </c>
      <c r="F273" s="295" t="s">
        <v>40</v>
      </c>
      <c r="G273" s="295" t="s">
        <v>137</v>
      </c>
      <c r="H273" s="302"/>
      <c r="I273" s="302"/>
      <c r="J273" s="302"/>
      <c r="K273" s="302"/>
    </row>
    <row r="274" spans="1:11" ht="14.1" customHeight="1" x14ac:dyDescent="0.25">
      <c r="A274" s="302"/>
      <c r="B274" s="302"/>
      <c r="C274" s="1307" t="s">
        <v>58</v>
      </c>
      <c r="D274" s="1308"/>
      <c r="E274" s="1308"/>
      <c r="F274" s="1308"/>
      <c r="G274" s="1308"/>
      <c r="H274" s="302"/>
      <c r="I274" s="302"/>
      <c r="J274" s="302"/>
      <c r="K274" s="302"/>
    </row>
    <row r="275" spans="1:11" ht="14.1" customHeight="1" x14ac:dyDescent="0.25">
      <c r="A275" s="302"/>
      <c r="B275" s="302"/>
      <c r="C275" s="303"/>
      <c r="D275" s="269">
        <v>2025</v>
      </c>
      <c r="E275" s="269">
        <v>2026</v>
      </c>
      <c r="F275" s="269">
        <v>2027</v>
      </c>
      <c r="G275" s="269">
        <v>2028</v>
      </c>
      <c r="H275" s="302"/>
      <c r="I275" s="302"/>
      <c r="J275" s="302"/>
      <c r="K275" s="302"/>
    </row>
    <row r="276" spans="1:11" ht="14.1" customHeight="1" x14ac:dyDescent="0.25">
      <c r="A276" s="302"/>
      <c r="B276" s="302"/>
      <c r="C276" s="304"/>
      <c r="D276" s="266" t="s">
        <v>17</v>
      </c>
      <c r="E276" s="266" t="s">
        <v>18</v>
      </c>
      <c r="F276" s="266" t="s">
        <v>18</v>
      </c>
      <c r="G276" s="266" t="s">
        <v>18</v>
      </c>
      <c r="H276" s="302"/>
      <c r="I276" s="302"/>
      <c r="J276" s="302"/>
      <c r="K276" s="302"/>
    </row>
    <row r="277" spans="1:11" ht="14.1" customHeight="1" x14ac:dyDescent="0.25">
      <c r="A277" s="302"/>
      <c r="B277" s="302"/>
      <c r="C277" s="292" t="s">
        <v>59</v>
      </c>
      <c r="D277" s="289">
        <v>0</v>
      </c>
      <c r="E277" s="289">
        <v>0</v>
      </c>
      <c r="F277" s="289">
        <v>0</v>
      </c>
      <c r="G277" s="289">
        <v>0</v>
      </c>
      <c r="H277" s="302"/>
      <c r="I277" s="302"/>
      <c r="J277" s="302"/>
      <c r="K277" s="302"/>
    </row>
    <row r="278" spans="1:11" ht="14.1" customHeight="1" x14ac:dyDescent="0.25">
      <c r="A278" s="302"/>
      <c r="B278" s="302"/>
      <c r="C278" s="292" t="s">
        <v>60</v>
      </c>
      <c r="D278" s="289">
        <v>0</v>
      </c>
      <c r="E278" s="289">
        <v>0</v>
      </c>
      <c r="F278" s="289">
        <v>0</v>
      </c>
      <c r="G278" s="289">
        <v>0</v>
      </c>
      <c r="H278" s="302"/>
      <c r="I278" s="302"/>
      <c r="J278" s="302"/>
      <c r="K278" s="302"/>
    </row>
    <row r="279" spans="1:11" ht="14.1" customHeight="1" x14ac:dyDescent="0.25">
      <c r="A279" s="302"/>
      <c r="B279" s="302"/>
      <c r="C279" s="292" t="s">
        <v>61</v>
      </c>
      <c r="D279" s="289">
        <v>0</v>
      </c>
      <c r="E279" s="289">
        <v>0</v>
      </c>
      <c r="F279" s="289">
        <v>0</v>
      </c>
      <c r="G279" s="289">
        <v>0</v>
      </c>
      <c r="H279" s="302"/>
      <c r="I279" s="302"/>
      <c r="J279" s="302"/>
      <c r="K279" s="302"/>
    </row>
    <row r="280" spans="1:11" ht="14.1" customHeight="1" x14ac:dyDescent="0.25">
      <c r="A280" s="302"/>
      <c r="B280" s="302"/>
      <c r="C280" s="292" t="s">
        <v>62</v>
      </c>
      <c r="D280" s="289">
        <v>0</v>
      </c>
      <c r="E280" s="289">
        <v>0</v>
      </c>
      <c r="F280" s="289">
        <v>0</v>
      </c>
      <c r="G280" s="289">
        <v>0</v>
      </c>
      <c r="H280" s="302"/>
      <c r="I280" s="302"/>
      <c r="J280" s="302"/>
      <c r="K280" s="302"/>
    </row>
    <row r="281" spans="1:11" ht="14.1" customHeight="1" x14ac:dyDescent="0.25">
      <c r="A281" s="302"/>
      <c r="B281" s="302"/>
      <c r="C281" s="292" t="s">
        <v>60</v>
      </c>
      <c r="D281" s="289">
        <v>0</v>
      </c>
      <c r="E281" s="289">
        <v>0</v>
      </c>
      <c r="F281" s="289">
        <v>0</v>
      </c>
      <c r="G281" s="289">
        <v>0</v>
      </c>
      <c r="H281" s="302"/>
      <c r="I281" s="302"/>
      <c r="J281" s="302"/>
      <c r="K281" s="302"/>
    </row>
    <row r="282" spans="1:11" ht="14.1" customHeight="1" x14ac:dyDescent="0.25">
      <c r="A282" s="302"/>
      <c r="B282" s="302"/>
      <c r="C282" s="292" t="s">
        <v>61</v>
      </c>
      <c r="D282" s="289">
        <v>0</v>
      </c>
      <c r="E282" s="289">
        <v>0</v>
      </c>
      <c r="F282" s="289">
        <v>0</v>
      </c>
      <c r="G282" s="289">
        <v>0</v>
      </c>
      <c r="H282" s="302"/>
      <c r="I282" s="302"/>
      <c r="J282" s="302"/>
      <c r="K282" s="302"/>
    </row>
    <row r="283" spans="1:11" ht="14.1" customHeight="1" x14ac:dyDescent="0.25">
      <c r="A283" s="302"/>
      <c r="B283" s="302"/>
      <c r="C283" s="292" t="s">
        <v>63</v>
      </c>
      <c r="D283" s="289">
        <v>0</v>
      </c>
      <c r="E283" s="289">
        <v>0</v>
      </c>
      <c r="F283" s="289">
        <v>0</v>
      </c>
      <c r="G283" s="289">
        <v>0</v>
      </c>
      <c r="H283" s="302"/>
      <c r="I283" s="302"/>
      <c r="J283" s="302"/>
      <c r="K283" s="302"/>
    </row>
    <row r="284" spans="1:11" ht="14.1" customHeight="1" x14ac:dyDescent="0.25">
      <c r="A284" s="302"/>
      <c r="B284" s="302"/>
      <c r="C284" s="292" t="s">
        <v>60</v>
      </c>
      <c r="D284" s="289">
        <v>0</v>
      </c>
      <c r="E284" s="289">
        <v>0</v>
      </c>
      <c r="F284" s="289">
        <v>0</v>
      </c>
      <c r="G284" s="289">
        <v>0</v>
      </c>
      <c r="H284" s="302"/>
      <c r="I284" s="302"/>
      <c r="J284" s="302"/>
      <c r="K284" s="302"/>
    </row>
    <row r="285" spans="1:11" ht="14.1" customHeight="1" x14ac:dyDescent="0.25">
      <c r="A285" s="302"/>
      <c r="B285" s="302"/>
      <c r="C285" s="292" t="s">
        <v>61</v>
      </c>
      <c r="D285" s="289">
        <v>0</v>
      </c>
      <c r="E285" s="289">
        <v>0</v>
      </c>
      <c r="F285" s="289">
        <v>0</v>
      </c>
      <c r="G285" s="289">
        <v>0</v>
      </c>
      <c r="H285" s="302"/>
      <c r="I285" s="302"/>
      <c r="J285" s="302"/>
      <c r="K285" s="302"/>
    </row>
    <row r="286" spans="1:11" ht="14.1" customHeight="1" x14ac:dyDescent="0.25">
      <c r="A286" s="302"/>
      <c r="B286" s="302"/>
      <c r="C286" s="292" t="s">
        <v>64</v>
      </c>
      <c r="D286" s="289">
        <v>0</v>
      </c>
      <c r="E286" s="289">
        <v>0</v>
      </c>
      <c r="F286" s="289">
        <v>0</v>
      </c>
      <c r="G286" s="289">
        <v>0</v>
      </c>
      <c r="H286" s="302"/>
      <c r="I286" s="302"/>
      <c r="J286" s="302"/>
      <c r="K286" s="302"/>
    </row>
    <row r="287" spans="1:11" ht="14.1" customHeight="1" x14ac:dyDescent="0.25">
      <c r="A287" s="302"/>
      <c r="B287" s="302"/>
      <c r="C287" s="292" t="s">
        <v>60</v>
      </c>
      <c r="D287" s="289">
        <v>0</v>
      </c>
      <c r="E287" s="289">
        <v>0</v>
      </c>
      <c r="F287" s="289">
        <v>0</v>
      </c>
      <c r="G287" s="289">
        <v>0</v>
      </c>
      <c r="H287" s="302"/>
      <c r="I287" s="302"/>
      <c r="J287" s="302"/>
      <c r="K287" s="302"/>
    </row>
    <row r="288" spans="1:11" ht="14.1" customHeight="1" x14ac:dyDescent="0.25">
      <c r="A288" s="302"/>
      <c r="B288" s="302"/>
      <c r="C288" s="292" t="s">
        <v>61</v>
      </c>
      <c r="D288" s="289">
        <v>0</v>
      </c>
      <c r="E288" s="289">
        <v>0</v>
      </c>
      <c r="F288" s="289">
        <v>0</v>
      </c>
      <c r="G288" s="289">
        <v>0</v>
      </c>
      <c r="H288" s="302"/>
      <c r="I288" s="302"/>
      <c r="J288" s="302"/>
      <c r="K288" s="302"/>
    </row>
    <row r="289" spans="1:11" ht="14.1" customHeight="1" x14ac:dyDescent="0.25">
      <c r="A289" s="302"/>
      <c r="B289" s="302"/>
      <c r="C289" s="292" t="s">
        <v>65</v>
      </c>
      <c r="D289" s="289">
        <v>0</v>
      </c>
      <c r="E289" s="289">
        <v>0</v>
      </c>
      <c r="F289" s="289">
        <v>0</v>
      </c>
      <c r="G289" s="289">
        <v>0</v>
      </c>
      <c r="H289" s="302"/>
      <c r="I289" s="302"/>
      <c r="J289" s="302"/>
      <c r="K289" s="302"/>
    </row>
    <row r="290" spans="1:11" ht="14.1" customHeight="1" x14ac:dyDescent="0.25">
      <c r="A290" s="302"/>
      <c r="B290" s="302"/>
      <c r="C290" s="292" t="s">
        <v>60</v>
      </c>
      <c r="D290" s="289">
        <v>0</v>
      </c>
      <c r="E290" s="289">
        <v>0</v>
      </c>
      <c r="F290" s="289">
        <v>0</v>
      </c>
      <c r="G290" s="289">
        <v>0</v>
      </c>
      <c r="H290" s="302"/>
      <c r="I290" s="302"/>
      <c r="J290" s="302"/>
      <c r="K290" s="302"/>
    </row>
    <row r="291" spans="1:11" ht="14.1" customHeight="1" x14ac:dyDescent="0.25">
      <c r="A291" s="302"/>
      <c r="B291" s="302"/>
      <c r="C291" s="292" t="s">
        <v>61</v>
      </c>
      <c r="D291" s="289">
        <v>0</v>
      </c>
      <c r="E291" s="289">
        <v>0</v>
      </c>
      <c r="F291" s="289">
        <v>0</v>
      </c>
      <c r="G291" s="289">
        <v>0</v>
      </c>
      <c r="H291" s="302"/>
      <c r="I291" s="302"/>
      <c r="J291" s="302"/>
      <c r="K291" s="302"/>
    </row>
    <row r="292" spans="1:11" ht="14.1" customHeight="1" x14ac:dyDescent="0.25">
      <c r="A292" s="302"/>
      <c r="B292" s="302"/>
      <c r="C292" s="292" t="s">
        <v>66</v>
      </c>
      <c r="D292" s="289">
        <v>0</v>
      </c>
      <c r="E292" s="289">
        <v>0</v>
      </c>
      <c r="F292" s="289">
        <v>0</v>
      </c>
      <c r="G292" s="289">
        <v>0</v>
      </c>
      <c r="H292" s="302"/>
      <c r="I292" s="302"/>
      <c r="J292" s="302"/>
      <c r="K292" s="302"/>
    </row>
    <row r="293" spans="1:11" ht="14.1" customHeight="1" x14ac:dyDescent="0.25">
      <c r="A293" s="302"/>
      <c r="B293" s="302"/>
      <c r="C293" s="292" t="s">
        <v>60</v>
      </c>
      <c r="D293" s="289">
        <v>0</v>
      </c>
      <c r="E293" s="289">
        <v>0</v>
      </c>
      <c r="F293" s="289">
        <v>0</v>
      </c>
      <c r="G293" s="289">
        <v>0</v>
      </c>
      <c r="H293" s="302"/>
      <c r="I293" s="302"/>
      <c r="J293" s="302"/>
      <c r="K293" s="302"/>
    </row>
    <row r="294" spans="1:11" ht="14.1" customHeight="1" x14ac:dyDescent="0.25">
      <c r="A294" s="302"/>
      <c r="B294" s="302"/>
      <c r="C294" s="292" t="s">
        <v>61</v>
      </c>
      <c r="D294" s="289">
        <v>0</v>
      </c>
      <c r="E294" s="289">
        <v>0</v>
      </c>
      <c r="F294" s="289">
        <v>0</v>
      </c>
      <c r="G294" s="289">
        <v>0</v>
      </c>
      <c r="H294" s="302"/>
      <c r="I294" s="302"/>
      <c r="J294" s="302"/>
      <c r="K294" s="302"/>
    </row>
    <row r="295" spans="1:11" ht="14.1" customHeight="1" x14ac:dyDescent="0.25">
      <c r="A295" s="302"/>
      <c r="B295" s="302"/>
      <c r="C295" s="292" t="s">
        <v>67</v>
      </c>
      <c r="D295" s="289">
        <v>0</v>
      </c>
      <c r="E295" s="289">
        <v>0</v>
      </c>
      <c r="F295" s="289">
        <v>0</v>
      </c>
      <c r="G295" s="289">
        <v>0</v>
      </c>
      <c r="H295" s="302"/>
      <c r="I295" s="302"/>
      <c r="J295" s="302"/>
      <c r="K295" s="302"/>
    </row>
    <row r="296" spans="1:11" ht="14.1" customHeight="1" x14ac:dyDescent="0.25">
      <c r="A296" s="302"/>
      <c r="B296" s="302"/>
      <c r="C296" s="292" t="s">
        <v>60</v>
      </c>
      <c r="D296" s="289">
        <v>0</v>
      </c>
      <c r="E296" s="289">
        <v>0</v>
      </c>
      <c r="F296" s="289">
        <v>0</v>
      </c>
      <c r="G296" s="289">
        <v>0</v>
      </c>
      <c r="H296" s="302"/>
      <c r="I296" s="302"/>
      <c r="J296" s="302"/>
      <c r="K296" s="302"/>
    </row>
    <row r="297" spans="1:11" ht="14.1" customHeight="1" x14ac:dyDescent="0.25">
      <c r="A297" s="302"/>
      <c r="B297" s="302"/>
      <c r="C297" s="292" t="s">
        <v>61</v>
      </c>
      <c r="D297" s="289">
        <v>0</v>
      </c>
      <c r="E297" s="289">
        <v>0</v>
      </c>
      <c r="F297" s="289">
        <v>0</v>
      </c>
      <c r="G297" s="289">
        <v>0</v>
      </c>
      <c r="H297" s="302"/>
      <c r="I297" s="302"/>
      <c r="J297" s="302"/>
      <c r="K297" s="302"/>
    </row>
    <row r="298" spans="1:11" ht="14.1" customHeight="1" x14ac:dyDescent="0.25">
      <c r="A298" s="302"/>
      <c r="B298" s="302"/>
      <c r="C298" s="292" t="s">
        <v>68</v>
      </c>
      <c r="D298" s="289">
        <v>0</v>
      </c>
      <c r="E298" s="289">
        <v>0</v>
      </c>
      <c r="F298" s="289">
        <v>0</v>
      </c>
      <c r="G298" s="289">
        <v>0</v>
      </c>
      <c r="H298" s="302"/>
      <c r="I298" s="302"/>
      <c r="J298" s="302"/>
      <c r="K298" s="302"/>
    </row>
    <row r="299" spans="1:11" ht="14.1" customHeight="1" x14ac:dyDescent="0.25">
      <c r="A299" s="302"/>
      <c r="B299" s="302"/>
      <c r="C299" s="292" t="s">
        <v>60</v>
      </c>
      <c r="D299" s="289">
        <v>0</v>
      </c>
      <c r="E299" s="289">
        <v>0</v>
      </c>
      <c r="F299" s="289">
        <v>0</v>
      </c>
      <c r="G299" s="289">
        <v>0</v>
      </c>
      <c r="H299" s="302"/>
      <c r="I299" s="302"/>
      <c r="J299" s="302"/>
      <c r="K299" s="302"/>
    </row>
    <row r="300" spans="1:11" ht="14.1" customHeight="1" x14ac:dyDescent="0.25">
      <c r="A300" s="302"/>
      <c r="B300" s="302"/>
      <c r="C300" s="292" t="s">
        <v>69</v>
      </c>
      <c r="D300" s="289">
        <v>0</v>
      </c>
      <c r="E300" s="289">
        <v>0</v>
      </c>
      <c r="F300" s="289">
        <v>0</v>
      </c>
      <c r="G300" s="289">
        <v>0</v>
      </c>
      <c r="H300" s="302"/>
      <c r="I300" s="302"/>
      <c r="J300" s="302"/>
      <c r="K300" s="302"/>
    </row>
    <row r="301" spans="1:11" ht="14.1" customHeight="1" x14ac:dyDescent="0.25">
      <c r="A301" s="302"/>
      <c r="B301" s="302"/>
      <c r="C301" s="292" t="s">
        <v>70</v>
      </c>
      <c r="D301" s="289">
        <v>0</v>
      </c>
      <c r="E301" s="289">
        <v>0</v>
      </c>
      <c r="F301" s="289">
        <v>0</v>
      </c>
      <c r="G301" s="289">
        <v>0</v>
      </c>
      <c r="H301" s="302"/>
      <c r="I301" s="302"/>
      <c r="J301" s="302"/>
      <c r="K301" s="302"/>
    </row>
    <row r="302" spans="1:11" ht="14.1" customHeight="1" x14ac:dyDescent="0.25">
      <c r="A302" s="302"/>
      <c r="B302" s="302"/>
      <c r="C302" s="292" t="s">
        <v>71</v>
      </c>
      <c r="D302" s="289">
        <v>0</v>
      </c>
      <c r="E302" s="289">
        <v>0</v>
      </c>
      <c r="F302" s="289">
        <v>0</v>
      </c>
      <c r="G302" s="289">
        <v>0</v>
      </c>
      <c r="H302" s="302"/>
      <c r="I302" s="302"/>
      <c r="J302" s="302"/>
      <c r="K302" s="302"/>
    </row>
    <row r="303" spans="1:11" ht="14.1" customHeight="1" x14ac:dyDescent="0.25">
      <c r="A303" s="302"/>
      <c r="B303" s="302"/>
      <c r="C303" s="292" t="s">
        <v>72</v>
      </c>
      <c r="D303" s="289">
        <v>0</v>
      </c>
      <c r="E303" s="289">
        <v>0</v>
      </c>
      <c r="F303" s="289">
        <v>0</v>
      </c>
      <c r="G303" s="289">
        <v>0</v>
      </c>
      <c r="H303" s="302"/>
      <c r="I303" s="302"/>
      <c r="J303" s="302"/>
      <c r="K303" s="302"/>
    </row>
    <row r="304" spans="1:11" ht="14.1" customHeight="1" x14ac:dyDescent="0.25">
      <c r="A304" s="302"/>
      <c r="B304" s="302"/>
      <c r="C304" s="292" t="s">
        <v>73</v>
      </c>
      <c r="D304" s="289">
        <v>0</v>
      </c>
      <c r="E304" s="289">
        <v>0</v>
      </c>
      <c r="F304" s="289">
        <v>7632354</v>
      </c>
      <c r="G304" s="289">
        <v>0</v>
      </c>
      <c r="H304" s="302"/>
      <c r="I304" s="302"/>
      <c r="J304" s="302"/>
      <c r="K304" s="302"/>
    </row>
    <row r="305" spans="1:11" ht="14.1" customHeight="1" x14ac:dyDescent="0.25">
      <c r="A305" s="302"/>
      <c r="B305" s="302"/>
      <c r="C305" s="292" t="s">
        <v>60</v>
      </c>
      <c r="D305" s="289">
        <v>0</v>
      </c>
      <c r="E305" s="289">
        <v>0</v>
      </c>
      <c r="F305" s="289">
        <v>7632354</v>
      </c>
      <c r="G305" s="289">
        <v>0</v>
      </c>
      <c r="H305" s="302"/>
      <c r="I305" s="302"/>
      <c r="J305" s="302"/>
      <c r="K305" s="302"/>
    </row>
    <row r="306" spans="1:11" ht="14.1" customHeight="1" x14ac:dyDescent="0.25">
      <c r="A306" s="302"/>
      <c r="B306" s="302"/>
      <c r="C306" s="292" t="s">
        <v>69</v>
      </c>
      <c r="D306" s="289">
        <v>0</v>
      </c>
      <c r="E306" s="289">
        <v>0</v>
      </c>
      <c r="F306" s="289">
        <v>0</v>
      </c>
      <c r="G306" s="289">
        <v>0</v>
      </c>
      <c r="H306" s="302"/>
      <c r="I306" s="302"/>
      <c r="J306" s="302"/>
      <c r="K306" s="302"/>
    </row>
    <row r="307" spans="1:11" ht="14.1" customHeight="1" x14ac:dyDescent="0.25">
      <c r="A307" s="302"/>
      <c r="B307" s="302"/>
      <c r="C307" s="292" t="s">
        <v>70</v>
      </c>
      <c r="D307" s="289">
        <v>0</v>
      </c>
      <c r="E307" s="289">
        <v>0</v>
      </c>
      <c r="F307" s="289">
        <v>0</v>
      </c>
      <c r="G307" s="289">
        <v>0</v>
      </c>
      <c r="H307" s="302"/>
      <c r="I307" s="302"/>
      <c r="J307" s="302"/>
      <c r="K307" s="302"/>
    </row>
    <row r="308" spans="1:11" ht="14.1" customHeight="1" x14ac:dyDescent="0.25">
      <c r="A308" s="302"/>
      <c r="B308" s="302"/>
      <c r="C308" s="292" t="s">
        <v>71</v>
      </c>
      <c r="D308" s="289">
        <v>0</v>
      </c>
      <c r="E308" s="289">
        <v>0</v>
      </c>
      <c r="F308" s="289">
        <v>0</v>
      </c>
      <c r="G308" s="289">
        <v>0</v>
      </c>
      <c r="H308" s="302"/>
      <c r="I308" s="302"/>
      <c r="J308" s="302"/>
      <c r="K308" s="302"/>
    </row>
    <row r="309" spans="1:11" ht="14.1" customHeight="1" x14ac:dyDescent="0.25">
      <c r="A309" s="302"/>
      <c r="B309" s="302"/>
      <c r="C309" s="292" t="s">
        <v>72</v>
      </c>
      <c r="D309" s="289">
        <v>0</v>
      </c>
      <c r="E309" s="289">
        <v>0</v>
      </c>
      <c r="F309" s="289">
        <v>0</v>
      </c>
      <c r="G309" s="289">
        <v>0</v>
      </c>
      <c r="H309" s="302"/>
      <c r="I309" s="302"/>
      <c r="J309" s="302"/>
      <c r="K309" s="302"/>
    </row>
    <row r="310" spans="1:11" ht="14.1" customHeight="1" x14ac:dyDescent="0.25">
      <c r="A310" s="302"/>
      <c r="B310" s="302"/>
      <c r="C310" s="292" t="s">
        <v>74</v>
      </c>
      <c r="D310" s="289">
        <v>0</v>
      </c>
      <c r="E310" s="289">
        <v>0</v>
      </c>
      <c r="F310" s="289">
        <v>0</v>
      </c>
      <c r="G310" s="289">
        <v>0</v>
      </c>
      <c r="H310" s="302"/>
      <c r="I310" s="302"/>
      <c r="J310" s="302"/>
      <c r="K310" s="302"/>
    </row>
    <row r="311" spans="1:11" ht="14.1" customHeight="1" x14ac:dyDescent="0.25">
      <c r="A311" s="302"/>
      <c r="B311" s="302"/>
      <c r="C311" s="292" t="s">
        <v>60</v>
      </c>
      <c r="D311" s="289">
        <v>0</v>
      </c>
      <c r="E311" s="289">
        <v>0</v>
      </c>
      <c r="F311" s="289">
        <v>0</v>
      </c>
      <c r="G311" s="289">
        <v>0</v>
      </c>
      <c r="H311" s="302"/>
      <c r="I311" s="302"/>
      <c r="J311" s="302"/>
      <c r="K311" s="302"/>
    </row>
    <row r="312" spans="1:11" ht="14.1" customHeight="1" x14ac:dyDescent="0.25">
      <c r="A312" s="302"/>
      <c r="B312" s="302"/>
      <c r="C312" s="292" t="s">
        <v>69</v>
      </c>
      <c r="D312" s="289">
        <v>0</v>
      </c>
      <c r="E312" s="289">
        <v>0</v>
      </c>
      <c r="F312" s="289">
        <v>0</v>
      </c>
      <c r="G312" s="289">
        <v>0</v>
      </c>
      <c r="H312" s="302"/>
      <c r="I312" s="302"/>
      <c r="J312" s="302"/>
      <c r="K312" s="302"/>
    </row>
    <row r="313" spans="1:11" ht="14.1" customHeight="1" x14ac:dyDescent="0.25">
      <c r="A313" s="302"/>
      <c r="B313" s="302"/>
      <c r="C313" s="292" t="s">
        <v>70</v>
      </c>
      <c r="D313" s="289">
        <v>0</v>
      </c>
      <c r="E313" s="289">
        <v>0</v>
      </c>
      <c r="F313" s="289">
        <v>0</v>
      </c>
      <c r="G313" s="289">
        <v>0</v>
      </c>
      <c r="H313" s="302"/>
      <c r="I313" s="302"/>
      <c r="J313" s="302"/>
      <c r="K313" s="302"/>
    </row>
    <row r="314" spans="1:11" ht="14.1" customHeight="1" x14ac:dyDescent="0.25">
      <c r="A314" s="302"/>
      <c r="B314" s="302"/>
      <c r="C314" s="292" t="s">
        <v>71</v>
      </c>
      <c r="D314" s="289">
        <v>0</v>
      </c>
      <c r="E314" s="289">
        <v>0</v>
      </c>
      <c r="F314" s="289">
        <v>0</v>
      </c>
      <c r="G314" s="289">
        <v>0</v>
      </c>
      <c r="H314" s="302"/>
      <c r="I314" s="302"/>
      <c r="J314" s="302"/>
      <c r="K314" s="302"/>
    </row>
    <row r="315" spans="1:11" ht="14.1" customHeight="1" x14ac:dyDescent="0.25">
      <c r="A315" s="302"/>
      <c r="B315" s="302"/>
      <c r="C315" s="292" t="s">
        <v>72</v>
      </c>
      <c r="D315" s="289">
        <v>0</v>
      </c>
      <c r="E315" s="289">
        <v>0</v>
      </c>
      <c r="F315" s="289">
        <v>0</v>
      </c>
      <c r="G315" s="289">
        <v>0</v>
      </c>
      <c r="H315" s="302"/>
      <c r="I315" s="302"/>
      <c r="J315" s="302"/>
      <c r="K315" s="302"/>
    </row>
    <row r="316" spans="1:11" ht="14.1" customHeight="1" x14ac:dyDescent="0.25">
      <c r="A316" s="302"/>
      <c r="B316" s="302"/>
      <c r="C316" s="292" t="s">
        <v>75</v>
      </c>
      <c r="D316" s="289">
        <v>0</v>
      </c>
      <c r="E316" s="289">
        <v>0</v>
      </c>
      <c r="F316" s="289">
        <v>0</v>
      </c>
      <c r="G316" s="289">
        <v>0</v>
      </c>
      <c r="H316" s="302"/>
      <c r="I316" s="302"/>
      <c r="J316" s="302"/>
      <c r="K316" s="302"/>
    </row>
    <row r="317" spans="1:11" ht="14.1" customHeight="1" x14ac:dyDescent="0.25">
      <c r="A317" s="302"/>
      <c r="B317" s="302"/>
      <c r="C317" s="292" t="s">
        <v>76</v>
      </c>
      <c r="D317" s="289">
        <v>0</v>
      </c>
      <c r="E317" s="289">
        <v>0</v>
      </c>
      <c r="F317" s="289">
        <v>0</v>
      </c>
      <c r="G317" s="289">
        <v>0</v>
      </c>
      <c r="H317" s="302"/>
      <c r="I317" s="302"/>
      <c r="J317" s="302"/>
      <c r="K317" s="302"/>
    </row>
    <row r="318" spans="1:11" ht="14.1" customHeight="1" x14ac:dyDescent="0.25">
      <c r="A318" s="302"/>
      <c r="B318" s="302"/>
      <c r="C318" s="290" t="s">
        <v>77</v>
      </c>
      <c r="D318" s="289">
        <v>0</v>
      </c>
      <c r="E318" s="289">
        <v>0</v>
      </c>
      <c r="F318" s="289">
        <v>7632354</v>
      </c>
      <c r="G318" s="289">
        <v>0</v>
      </c>
      <c r="H318" s="302"/>
      <c r="I318" s="302"/>
      <c r="J318" s="302"/>
      <c r="K318" s="302"/>
    </row>
    <row r="319" spans="1:11" ht="14.1" customHeight="1" x14ac:dyDescent="0.25">
      <c r="A319" s="302"/>
      <c r="B319" s="302"/>
      <c r="C319" s="297" t="s">
        <v>2389</v>
      </c>
      <c r="D319" s="1293" t="s">
        <v>2388</v>
      </c>
      <c r="E319" s="1294"/>
      <c r="F319" s="1294"/>
      <c r="G319" s="1294"/>
      <c r="H319" s="302"/>
      <c r="I319" s="302"/>
      <c r="J319" s="302"/>
      <c r="K319" s="302"/>
    </row>
    <row r="320" spans="1:11" ht="14.1" customHeight="1" x14ac:dyDescent="0.25">
      <c r="A320" s="302"/>
      <c r="B320" s="302"/>
      <c r="C320" s="296" t="s">
        <v>33</v>
      </c>
      <c r="D320" s="1295" t="s">
        <v>2387</v>
      </c>
      <c r="E320" s="1296"/>
      <c r="F320" s="1296"/>
      <c r="G320" s="1296"/>
      <c r="H320" s="302"/>
      <c r="I320" s="302"/>
      <c r="J320" s="302"/>
      <c r="K320" s="302"/>
    </row>
    <row r="321" spans="1:11" ht="14.1" customHeight="1" x14ac:dyDescent="0.25">
      <c r="A321" s="302"/>
      <c r="B321" s="302"/>
      <c r="C321" s="277" t="s">
        <v>35</v>
      </c>
      <c r="D321" s="1297" t="s">
        <v>40</v>
      </c>
      <c r="E321" s="1298"/>
      <c r="F321" s="1298"/>
      <c r="G321" s="1298"/>
      <c r="H321" s="302"/>
      <c r="I321" s="302"/>
      <c r="J321" s="302"/>
      <c r="K321" s="302"/>
    </row>
    <row r="322" spans="1:11" ht="14.1" customHeight="1" x14ac:dyDescent="0.25">
      <c r="A322" s="302"/>
      <c r="B322" s="302"/>
      <c r="C322" s="277" t="s">
        <v>37</v>
      </c>
      <c r="D322" s="1297" t="s">
        <v>2375</v>
      </c>
      <c r="E322" s="1298"/>
      <c r="F322" s="1298"/>
      <c r="G322" s="1298"/>
      <c r="H322" s="302"/>
      <c r="I322" s="302"/>
      <c r="J322" s="302"/>
      <c r="K322" s="302"/>
    </row>
    <row r="323" spans="1:11" ht="15" customHeight="1" x14ac:dyDescent="0.25">
      <c r="A323" s="302"/>
      <c r="B323" s="302"/>
      <c r="C323" s="303"/>
      <c r="D323" s="269">
        <v>2025</v>
      </c>
      <c r="E323" s="269">
        <v>2026</v>
      </c>
      <c r="F323" s="269">
        <v>2027</v>
      </c>
      <c r="G323" s="269">
        <v>2028</v>
      </c>
      <c r="H323" s="302"/>
      <c r="I323" s="302"/>
      <c r="J323" s="302"/>
      <c r="K323" s="302"/>
    </row>
    <row r="324" spans="1:11" ht="15" customHeight="1" x14ac:dyDescent="0.25">
      <c r="A324" s="302"/>
      <c r="B324" s="302"/>
      <c r="C324" s="304"/>
      <c r="D324" s="266" t="s">
        <v>17</v>
      </c>
      <c r="E324" s="266" t="s">
        <v>18</v>
      </c>
      <c r="F324" s="266" t="s">
        <v>18</v>
      </c>
      <c r="G324" s="266" t="s">
        <v>18</v>
      </c>
      <c r="H324" s="302"/>
      <c r="I324" s="302"/>
      <c r="J324" s="302"/>
      <c r="K324" s="302"/>
    </row>
    <row r="325" spans="1:11" ht="14.1" customHeight="1" x14ac:dyDescent="0.25">
      <c r="A325" s="302"/>
      <c r="B325" s="302"/>
      <c r="C325" s="284" t="s">
        <v>39</v>
      </c>
      <c r="D325" s="295" t="s">
        <v>40</v>
      </c>
      <c r="E325" s="295" t="s">
        <v>151</v>
      </c>
      <c r="F325" s="295" t="s">
        <v>151</v>
      </c>
      <c r="G325" s="295" t="s">
        <v>151</v>
      </c>
      <c r="H325" s="302"/>
      <c r="I325" s="302"/>
      <c r="J325" s="302"/>
      <c r="K325" s="302"/>
    </row>
    <row r="326" spans="1:11" ht="14.1" customHeight="1" x14ac:dyDescent="0.25">
      <c r="A326" s="302"/>
      <c r="B326" s="302"/>
      <c r="C326" s="284" t="s">
        <v>41</v>
      </c>
      <c r="D326" s="295" t="s">
        <v>493</v>
      </c>
      <c r="E326" s="295" t="s">
        <v>2386</v>
      </c>
      <c r="F326" s="295" t="s">
        <v>2385</v>
      </c>
      <c r="G326" s="295" t="s">
        <v>46</v>
      </c>
      <c r="H326" s="302"/>
      <c r="I326" s="302"/>
      <c r="J326" s="302"/>
      <c r="K326" s="302"/>
    </row>
    <row r="327" spans="1:11" ht="14.1" customHeight="1" x14ac:dyDescent="0.25">
      <c r="A327" s="302"/>
      <c r="B327" s="302"/>
      <c r="C327" s="284" t="s">
        <v>45</v>
      </c>
      <c r="D327" s="295" t="s">
        <v>46</v>
      </c>
      <c r="E327" s="295" t="s">
        <v>2386</v>
      </c>
      <c r="F327" s="295" t="s">
        <v>2385</v>
      </c>
      <c r="G327" s="295" t="s">
        <v>46</v>
      </c>
      <c r="H327" s="302"/>
      <c r="I327" s="302"/>
      <c r="J327" s="302"/>
      <c r="K327" s="302"/>
    </row>
    <row r="328" spans="1:11" ht="14.1" customHeight="1" x14ac:dyDescent="0.25">
      <c r="A328" s="302"/>
      <c r="B328" s="302"/>
      <c r="C328" s="284" t="s">
        <v>50</v>
      </c>
      <c r="D328" s="295" t="s">
        <v>40</v>
      </c>
      <c r="E328" s="295" t="s">
        <v>40</v>
      </c>
      <c r="F328" s="295" t="s">
        <v>46</v>
      </c>
      <c r="G328" s="295" t="s">
        <v>46</v>
      </c>
      <c r="H328" s="302"/>
      <c r="I328" s="302"/>
      <c r="J328" s="302"/>
      <c r="K328" s="302"/>
    </row>
    <row r="329" spans="1:11" ht="14.1" customHeight="1" x14ac:dyDescent="0.25">
      <c r="A329" s="302"/>
      <c r="B329" s="302"/>
      <c r="C329" s="284" t="s">
        <v>52</v>
      </c>
      <c r="D329" s="295" t="s">
        <v>40</v>
      </c>
      <c r="E329" s="295" t="s">
        <v>1429</v>
      </c>
      <c r="F329" s="295" t="s">
        <v>2384</v>
      </c>
      <c r="G329" s="295" t="s">
        <v>137</v>
      </c>
      <c r="H329" s="302"/>
      <c r="I329" s="302"/>
      <c r="J329" s="302"/>
      <c r="K329" s="302"/>
    </row>
    <row r="330" spans="1:11" ht="14.1" customHeight="1" x14ac:dyDescent="0.25">
      <c r="A330" s="302"/>
      <c r="B330" s="302"/>
      <c r="C330" s="284" t="s">
        <v>55</v>
      </c>
      <c r="D330" s="295" t="s">
        <v>40</v>
      </c>
      <c r="E330" s="295" t="s">
        <v>40</v>
      </c>
      <c r="F330" s="295" t="s">
        <v>2384</v>
      </c>
      <c r="G330" s="295" t="s">
        <v>137</v>
      </c>
      <c r="H330" s="302"/>
      <c r="I330" s="302"/>
      <c r="J330" s="302"/>
      <c r="K330" s="302"/>
    </row>
    <row r="331" spans="1:11" ht="14.1" customHeight="1" x14ac:dyDescent="0.25">
      <c r="A331" s="302"/>
      <c r="B331" s="302"/>
      <c r="C331" s="1307" t="s">
        <v>58</v>
      </c>
      <c r="D331" s="1308"/>
      <c r="E331" s="1308"/>
      <c r="F331" s="1308"/>
      <c r="G331" s="1308"/>
      <c r="H331" s="302"/>
      <c r="I331" s="302"/>
      <c r="J331" s="302"/>
      <c r="K331" s="302"/>
    </row>
    <row r="332" spans="1:11" ht="14.1" customHeight="1" x14ac:dyDescent="0.25">
      <c r="A332" s="302"/>
      <c r="B332" s="302"/>
      <c r="C332" s="303"/>
      <c r="D332" s="269">
        <v>2025</v>
      </c>
      <c r="E332" s="269">
        <v>2026</v>
      </c>
      <c r="F332" s="269">
        <v>2027</v>
      </c>
      <c r="G332" s="269">
        <v>2028</v>
      </c>
      <c r="H332" s="302"/>
      <c r="I332" s="302"/>
      <c r="J332" s="302"/>
      <c r="K332" s="302"/>
    </row>
    <row r="333" spans="1:11" ht="14.1" customHeight="1" x14ac:dyDescent="0.25">
      <c r="A333" s="302"/>
      <c r="B333" s="302"/>
      <c r="C333" s="304"/>
      <c r="D333" s="266" t="s">
        <v>17</v>
      </c>
      <c r="E333" s="266" t="s">
        <v>18</v>
      </c>
      <c r="F333" s="266" t="s">
        <v>18</v>
      </c>
      <c r="G333" s="266" t="s">
        <v>18</v>
      </c>
      <c r="H333" s="302"/>
      <c r="I333" s="302"/>
      <c r="J333" s="302"/>
      <c r="K333" s="302"/>
    </row>
    <row r="334" spans="1:11" ht="14.1" customHeight="1" x14ac:dyDescent="0.25">
      <c r="A334" s="302"/>
      <c r="B334" s="302"/>
      <c r="C334" s="292" t="s">
        <v>59</v>
      </c>
      <c r="D334" s="289">
        <v>0</v>
      </c>
      <c r="E334" s="289">
        <v>0</v>
      </c>
      <c r="F334" s="289">
        <v>0</v>
      </c>
      <c r="G334" s="289">
        <v>0</v>
      </c>
      <c r="H334" s="302"/>
      <c r="I334" s="302"/>
      <c r="J334" s="302"/>
      <c r="K334" s="302"/>
    </row>
    <row r="335" spans="1:11" ht="14.1" customHeight="1" x14ac:dyDescent="0.25">
      <c r="A335" s="302"/>
      <c r="B335" s="302"/>
      <c r="C335" s="292" t="s">
        <v>60</v>
      </c>
      <c r="D335" s="289">
        <v>0</v>
      </c>
      <c r="E335" s="289">
        <v>0</v>
      </c>
      <c r="F335" s="289">
        <v>0</v>
      </c>
      <c r="G335" s="289">
        <v>0</v>
      </c>
      <c r="H335" s="302"/>
      <c r="I335" s="302"/>
      <c r="J335" s="302"/>
      <c r="K335" s="302"/>
    </row>
    <row r="336" spans="1:11" ht="14.1" customHeight="1" x14ac:dyDescent="0.25">
      <c r="A336" s="302"/>
      <c r="B336" s="302"/>
      <c r="C336" s="292" t="s">
        <v>61</v>
      </c>
      <c r="D336" s="289">
        <v>0</v>
      </c>
      <c r="E336" s="289">
        <v>0</v>
      </c>
      <c r="F336" s="289">
        <v>0</v>
      </c>
      <c r="G336" s="289">
        <v>0</v>
      </c>
      <c r="H336" s="302"/>
      <c r="I336" s="302"/>
      <c r="J336" s="302"/>
      <c r="K336" s="302"/>
    </row>
    <row r="337" spans="1:11" ht="14.1" customHeight="1" x14ac:dyDescent="0.25">
      <c r="A337" s="302"/>
      <c r="B337" s="302"/>
      <c r="C337" s="292" t="s">
        <v>62</v>
      </c>
      <c r="D337" s="289">
        <v>0</v>
      </c>
      <c r="E337" s="289">
        <v>0</v>
      </c>
      <c r="F337" s="289">
        <v>0</v>
      </c>
      <c r="G337" s="289">
        <v>0</v>
      </c>
      <c r="H337" s="302"/>
      <c r="I337" s="302"/>
      <c r="J337" s="302"/>
      <c r="K337" s="302"/>
    </row>
    <row r="338" spans="1:11" ht="14.1" customHeight="1" x14ac:dyDescent="0.25">
      <c r="A338" s="302"/>
      <c r="B338" s="302"/>
      <c r="C338" s="292" t="s">
        <v>60</v>
      </c>
      <c r="D338" s="289">
        <v>0</v>
      </c>
      <c r="E338" s="289">
        <v>0</v>
      </c>
      <c r="F338" s="289">
        <v>0</v>
      </c>
      <c r="G338" s="289">
        <v>0</v>
      </c>
      <c r="H338" s="302"/>
      <c r="I338" s="302"/>
      <c r="J338" s="302"/>
      <c r="K338" s="302"/>
    </row>
    <row r="339" spans="1:11" ht="14.1" customHeight="1" x14ac:dyDescent="0.25">
      <c r="A339" s="302"/>
      <c r="B339" s="302"/>
      <c r="C339" s="292" t="s">
        <v>61</v>
      </c>
      <c r="D339" s="289">
        <v>0</v>
      </c>
      <c r="E339" s="289">
        <v>0</v>
      </c>
      <c r="F339" s="289">
        <v>0</v>
      </c>
      <c r="G339" s="289">
        <v>0</v>
      </c>
      <c r="H339" s="302"/>
      <c r="I339" s="302"/>
      <c r="J339" s="302"/>
      <c r="K339" s="302"/>
    </row>
    <row r="340" spans="1:11" ht="14.1" customHeight="1" x14ac:dyDescent="0.25">
      <c r="A340" s="302"/>
      <c r="B340" s="302"/>
      <c r="C340" s="292" t="s">
        <v>63</v>
      </c>
      <c r="D340" s="289">
        <v>0</v>
      </c>
      <c r="E340" s="289">
        <v>0</v>
      </c>
      <c r="F340" s="289">
        <v>0</v>
      </c>
      <c r="G340" s="289">
        <v>0</v>
      </c>
      <c r="H340" s="302"/>
      <c r="I340" s="302"/>
      <c r="J340" s="302"/>
      <c r="K340" s="302"/>
    </row>
    <row r="341" spans="1:11" ht="14.1" customHeight="1" x14ac:dyDescent="0.25">
      <c r="A341" s="302"/>
      <c r="B341" s="302"/>
      <c r="C341" s="292" t="s">
        <v>60</v>
      </c>
      <c r="D341" s="289">
        <v>0</v>
      </c>
      <c r="E341" s="289">
        <v>0</v>
      </c>
      <c r="F341" s="289">
        <v>0</v>
      </c>
      <c r="G341" s="289">
        <v>0</v>
      </c>
      <c r="H341" s="302"/>
      <c r="I341" s="302"/>
      <c r="J341" s="302"/>
      <c r="K341" s="302"/>
    </row>
    <row r="342" spans="1:11" ht="14.1" customHeight="1" x14ac:dyDescent="0.25">
      <c r="A342" s="302"/>
      <c r="B342" s="302"/>
      <c r="C342" s="292" t="s">
        <v>61</v>
      </c>
      <c r="D342" s="289">
        <v>0</v>
      </c>
      <c r="E342" s="289">
        <v>0</v>
      </c>
      <c r="F342" s="289">
        <v>0</v>
      </c>
      <c r="G342" s="289">
        <v>0</v>
      </c>
      <c r="H342" s="302"/>
      <c r="I342" s="302"/>
      <c r="J342" s="302"/>
      <c r="K342" s="302"/>
    </row>
    <row r="343" spans="1:11" ht="14.1" customHeight="1" x14ac:dyDescent="0.25">
      <c r="A343" s="302"/>
      <c r="B343" s="302"/>
      <c r="C343" s="292" t="s">
        <v>64</v>
      </c>
      <c r="D343" s="289">
        <v>0</v>
      </c>
      <c r="E343" s="289">
        <v>0</v>
      </c>
      <c r="F343" s="289">
        <v>0</v>
      </c>
      <c r="G343" s="289">
        <v>0</v>
      </c>
      <c r="H343" s="302"/>
      <c r="I343" s="302"/>
      <c r="J343" s="302"/>
      <c r="K343" s="302"/>
    </row>
    <row r="344" spans="1:11" ht="14.1" customHeight="1" x14ac:dyDescent="0.25">
      <c r="A344" s="302"/>
      <c r="B344" s="302"/>
      <c r="C344" s="292" t="s">
        <v>60</v>
      </c>
      <c r="D344" s="289">
        <v>0</v>
      </c>
      <c r="E344" s="289">
        <v>0</v>
      </c>
      <c r="F344" s="289">
        <v>0</v>
      </c>
      <c r="G344" s="289">
        <v>0</v>
      </c>
      <c r="H344" s="302"/>
      <c r="I344" s="302"/>
      <c r="J344" s="302"/>
      <c r="K344" s="302"/>
    </row>
    <row r="345" spans="1:11" ht="14.1" customHeight="1" x14ac:dyDescent="0.25">
      <c r="A345" s="302"/>
      <c r="B345" s="302"/>
      <c r="C345" s="292" t="s">
        <v>61</v>
      </c>
      <c r="D345" s="289">
        <v>0</v>
      </c>
      <c r="E345" s="289">
        <v>0</v>
      </c>
      <c r="F345" s="289">
        <v>0</v>
      </c>
      <c r="G345" s="289">
        <v>0</v>
      </c>
      <c r="H345" s="302"/>
      <c r="I345" s="302"/>
      <c r="J345" s="302"/>
      <c r="K345" s="302"/>
    </row>
    <row r="346" spans="1:11" ht="14.1" customHeight="1" x14ac:dyDescent="0.25">
      <c r="A346" s="302"/>
      <c r="B346" s="302"/>
      <c r="C346" s="292" t="s">
        <v>65</v>
      </c>
      <c r="D346" s="289">
        <v>0</v>
      </c>
      <c r="E346" s="289">
        <v>0</v>
      </c>
      <c r="F346" s="289">
        <v>0</v>
      </c>
      <c r="G346" s="289">
        <v>0</v>
      </c>
      <c r="H346" s="302"/>
      <c r="I346" s="302"/>
      <c r="J346" s="302"/>
      <c r="K346" s="302"/>
    </row>
    <row r="347" spans="1:11" ht="14.1" customHeight="1" x14ac:dyDescent="0.25">
      <c r="A347" s="302"/>
      <c r="B347" s="302"/>
      <c r="C347" s="292" t="s">
        <v>60</v>
      </c>
      <c r="D347" s="289">
        <v>0</v>
      </c>
      <c r="E347" s="289">
        <v>0</v>
      </c>
      <c r="F347" s="289">
        <v>0</v>
      </c>
      <c r="G347" s="289">
        <v>0</v>
      </c>
      <c r="H347" s="302"/>
      <c r="I347" s="302"/>
      <c r="J347" s="302"/>
      <c r="K347" s="302"/>
    </row>
    <row r="348" spans="1:11" ht="14.1" customHeight="1" x14ac:dyDescent="0.25">
      <c r="A348" s="302"/>
      <c r="B348" s="302"/>
      <c r="C348" s="292" t="s">
        <v>61</v>
      </c>
      <c r="D348" s="289">
        <v>0</v>
      </c>
      <c r="E348" s="289">
        <v>0</v>
      </c>
      <c r="F348" s="289">
        <v>0</v>
      </c>
      <c r="G348" s="289">
        <v>0</v>
      </c>
      <c r="H348" s="302"/>
      <c r="I348" s="302"/>
      <c r="J348" s="302"/>
      <c r="K348" s="302"/>
    </row>
    <row r="349" spans="1:11" ht="14.1" customHeight="1" x14ac:dyDescent="0.25">
      <c r="A349" s="302"/>
      <c r="B349" s="302"/>
      <c r="C349" s="292" t="s">
        <v>66</v>
      </c>
      <c r="D349" s="289">
        <v>0</v>
      </c>
      <c r="E349" s="289">
        <v>0</v>
      </c>
      <c r="F349" s="289">
        <v>0</v>
      </c>
      <c r="G349" s="289">
        <v>0</v>
      </c>
      <c r="H349" s="302"/>
      <c r="I349" s="302"/>
      <c r="J349" s="302"/>
      <c r="K349" s="302"/>
    </row>
    <row r="350" spans="1:11" ht="14.1" customHeight="1" x14ac:dyDescent="0.25">
      <c r="A350" s="302"/>
      <c r="B350" s="302"/>
      <c r="C350" s="292" t="s">
        <v>60</v>
      </c>
      <c r="D350" s="289">
        <v>0</v>
      </c>
      <c r="E350" s="289">
        <v>0</v>
      </c>
      <c r="F350" s="289">
        <v>0</v>
      </c>
      <c r="G350" s="289">
        <v>0</v>
      </c>
      <c r="H350" s="302"/>
      <c r="I350" s="302"/>
      <c r="J350" s="302"/>
      <c r="K350" s="302"/>
    </row>
    <row r="351" spans="1:11" ht="14.1" customHeight="1" x14ac:dyDescent="0.25">
      <c r="A351" s="302"/>
      <c r="B351" s="302"/>
      <c r="C351" s="292" t="s">
        <v>61</v>
      </c>
      <c r="D351" s="289">
        <v>0</v>
      </c>
      <c r="E351" s="289">
        <v>0</v>
      </c>
      <c r="F351" s="289">
        <v>0</v>
      </c>
      <c r="G351" s="289">
        <v>0</v>
      </c>
      <c r="H351" s="302"/>
      <c r="I351" s="302"/>
      <c r="J351" s="302"/>
      <c r="K351" s="302"/>
    </row>
    <row r="352" spans="1:11" ht="14.1" customHeight="1" x14ac:dyDescent="0.25">
      <c r="A352" s="302"/>
      <c r="B352" s="302"/>
      <c r="C352" s="292" t="s">
        <v>67</v>
      </c>
      <c r="D352" s="289">
        <v>0</v>
      </c>
      <c r="E352" s="289">
        <v>0</v>
      </c>
      <c r="F352" s="289">
        <v>0</v>
      </c>
      <c r="G352" s="289">
        <v>0</v>
      </c>
      <c r="H352" s="302"/>
      <c r="I352" s="302"/>
      <c r="J352" s="302"/>
      <c r="K352" s="302"/>
    </row>
    <row r="353" spans="1:11" ht="14.1" customHeight="1" x14ac:dyDescent="0.25">
      <c r="A353" s="302"/>
      <c r="B353" s="302"/>
      <c r="C353" s="292" t="s">
        <v>60</v>
      </c>
      <c r="D353" s="289">
        <v>0</v>
      </c>
      <c r="E353" s="289">
        <v>0</v>
      </c>
      <c r="F353" s="289">
        <v>0</v>
      </c>
      <c r="G353" s="289">
        <v>0</v>
      </c>
      <c r="H353" s="302"/>
      <c r="I353" s="302"/>
      <c r="J353" s="302"/>
      <c r="K353" s="302"/>
    </row>
    <row r="354" spans="1:11" ht="14.1" customHeight="1" x14ac:dyDescent="0.25">
      <c r="A354" s="302"/>
      <c r="B354" s="302"/>
      <c r="C354" s="292" t="s">
        <v>61</v>
      </c>
      <c r="D354" s="289">
        <v>0</v>
      </c>
      <c r="E354" s="289">
        <v>0</v>
      </c>
      <c r="F354" s="289">
        <v>0</v>
      </c>
      <c r="G354" s="289">
        <v>0</v>
      </c>
      <c r="H354" s="302"/>
      <c r="I354" s="302"/>
      <c r="J354" s="302"/>
      <c r="K354" s="302"/>
    </row>
    <row r="355" spans="1:11" ht="14.1" customHeight="1" x14ac:dyDescent="0.25">
      <c r="A355" s="302"/>
      <c r="B355" s="302"/>
      <c r="C355" s="292" t="s">
        <v>68</v>
      </c>
      <c r="D355" s="289">
        <v>0</v>
      </c>
      <c r="E355" s="289">
        <v>0</v>
      </c>
      <c r="F355" s="289">
        <v>0</v>
      </c>
      <c r="G355" s="289">
        <v>0</v>
      </c>
      <c r="H355" s="302"/>
      <c r="I355" s="302"/>
      <c r="J355" s="302"/>
      <c r="K355" s="302"/>
    </row>
    <row r="356" spans="1:11" ht="14.1" customHeight="1" x14ac:dyDescent="0.25">
      <c r="A356" s="302"/>
      <c r="B356" s="302"/>
      <c r="C356" s="292" t="s">
        <v>60</v>
      </c>
      <c r="D356" s="289">
        <v>0</v>
      </c>
      <c r="E356" s="289">
        <v>0</v>
      </c>
      <c r="F356" s="289">
        <v>0</v>
      </c>
      <c r="G356" s="289">
        <v>0</v>
      </c>
      <c r="H356" s="302"/>
      <c r="I356" s="302"/>
      <c r="J356" s="302"/>
      <c r="K356" s="302"/>
    </row>
    <row r="357" spans="1:11" ht="14.1" customHeight="1" x14ac:dyDescent="0.25">
      <c r="A357" s="302"/>
      <c r="B357" s="302"/>
      <c r="C357" s="292" t="s">
        <v>69</v>
      </c>
      <c r="D357" s="289">
        <v>0</v>
      </c>
      <c r="E357" s="289">
        <v>0</v>
      </c>
      <c r="F357" s="289">
        <v>0</v>
      </c>
      <c r="G357" s="289">
        <v>0</v>
      </c>
      <c r="H357" s="302"/>
      <c r="I357" s="302"/>
      <c r="J357" s="302"/>
      <c r="K357" s="302"/>
    </row>
    <row r="358" spans="1:11" ht="14.1" customHeight="1" x14ac:dyDescent="0.25">
      <c r="A358" s="302"/>
      <c r="B358" s="302"/>
      <c r="C358" s="292" t="s">
        <v>70</v>
      </c>
      <c r="D358" s="289">
        <v>0</v>
      </c>
      <c r="E358" s="289">
        <v>0</v>
      </c>
      <c r="F358" s="289">
        <v>0</v>
      </c>
      <c r="G358" s="289">
        <v>0</v>
      </c>
      <c r="H358" s="302"/>
      <c r="I358" s="302"/>
      <c r="J358" s="302"/>
      <c r="K358" s="302"/>
    </row>
    <row r="359" spans="1:11" ht="14.1" customHeight="1" x14ac:dyDescent="0.25">
      <c r="A359" s="302"/>
      <c r="B359" s="302"/>
      <c r="C359" s="292" t="s">
        <v>71</v>
      </c>
      <c r="D359" s="289">
        <v>0</v>
      </c>
      <c r="E359" s="289">
        <v>0</v>
      </c>
      <c r="F359" s="289">
        <v>0</v>
      </c>
      <c r="G359" s="289">
        <v>0</v>
      </c>
      <c r="H359" s="302"/>
      <c r="I359" s="302"/>
      <c r="J359" s="302"/>
      <c r="K359" s="302"/>
    </row>
    <row r="360" spans="1:11" ht="14.1" customHeight="1" x14ac:dyDescent="0.25">
      <c r="A360" s="302"/>
      <c r="B360" s="302"/>
      <c r="C360" s="292" t="s">
        <v>72</v>
      </c>
      <c r="D360" s="289">
        <v>0</v>
      </c>
      <c r="E360" s="289">
        <v>0</v>
      </c>
      <c r="F360" s="289">
        <v>0</v>
      </c>
      <c r="G360" s="289">
        <v>0</v>
      </c>
      <c r="H360" s="302"/>
      <c r="I360" s="302"/>
      <c r="J360" s="302"/>
      <c r="K360" s="302"/>
    </row>
    <row r="361" spans="1:11" ht="14.1" customHeight="1" x14ac:dyDescent="0.25">
      <c r="A361" s="302"/>
      <c r="B361" s="302"/>
      <c r="C361" s="292" t="s">
        <v>73</v>
      </c>
      <c r="D361" s="289">
        <v>0</v>
      </c>
      <c r="E361" s="289">
        <v>18000000</v>
      </c>
      <c r="F361" s="289">
        <v>39867646</v>
      </c>
      <c r="G361" s="289">
        <v>0</v>
      </c>
      <c r="H361" s="302"/>
      <c r="I361" s="302"/>
      <c r="J361" s="302"/>
      <c r="K361" s="302"/>
    </row>
    <row r="362" spans="1:11" ht="14.1" customHeight="1" x14ac:dyDescent="0.25">
      <c r="A362" s="302"/>
      <c r="B362" s="302"/>
      <c r="C362" s="292" t="s">
        <v>60</v>
      </c>
      <c r="D362" s="289">
        <v>0</v>
      </c>
      <c r="E362" s="289">
        <v>18000000</v>
      </c>
      <c r="F362" s="289">
        <v>39867646</v>
      </c>
      <c r="G362" s="289">
        <v>0</v>
      </c>
      <c r="H362" s="302"/>
      <c r="I362" s="302"/>
      <c r="J362" s="302"/>
      <c r="K362" s="302"/>
    </row>
    <row r="363" spans="1:11" ht="14.1" customHeight="1" x14ac:dyDescent="0.25">
      <c r="A363" s="302"/>
      <c r="B363" s="302"/>
      <c r="C363" s="292" t="s">
        <v>69</v>
      </c>
      <c r="D363" s="289">
        <v>0</v>
      </c>
      <c r="E363" s="289">
        <v>0</v>
      </c>
      <c r="F363" s="289">
        <v>0</v>
      </c>
      <c r="G363" s="289">
        <v>0</v>
      </c>
      <c r="H363" s="302"/>
      <c r="I363" s="302"/>
      <c r="J363" s="302"/>
      <c r="K363" s="302"/>
    </row>
    <row r="364" spans="1:11" ht="14.1" customHeight="1" x14ac:dyDescent="0.25">
      <c r="A364" s="302"/>
      <c r="B364" s="302"/>
      <c r="C364" s="292" t="s">
        <v>70</v>
      </c>
      <c r="D364" s="289">
        <v>0</v>
      </c>
      <c r="E364" s="289">
        <v>0</v>
      </c>
      <c r="F364" s="289">
        <v>0</v>
      </c>
      <c r="G364" s="289">
        <v>0</v>
      </c>
      <c r="H364" s="302"/>
      <c r="I364" s="302"/>
      <c r="J364" s="302"/>
      <c r="K364" s="302"/>
    </row>
    <row r="365" spans="1:11" ht="14.1" customHeight="1" x14ac:dyDescent="0.25">
      <c r="A365" s="302"/>
      <c r="B365" s="302"/>
      <c r="C365" s="292" t="s">
        <v>71</v>
      </c>
      <c r="D365" s="289">
        <v>0</v>
      </c>
      <c r="E365" s="289">
        <v>0</v>
      </c>
      <c r="F365" s="289">
        <v>0</v>
      </c>
      <c r="G365" s="289">
        <v>0</v>
      </c>
      <c r="H365" s="302"/>
      <c r="I365" s="302"/>
      <c r="J365" s="302"/>
      <c r="K365" s="302"/>
    </row>
    <row r="366" spans="1:11" ht="14.1" customHeight="1" x14ac:dyDescent="0.25">
      <c r="A366" s="302"/>
      <c r="B366" s="302"/>
      <c r="C366" s="292" t="s">
        <v>72</v>
      </c>
      <c r="D366" s="289">
        <v>0</v>
      </c>
      <c r="E366" s="289">
        <v>0</v>
      </c>
      <c r="F366" s="289">
        <v>0</v>
      </c>
      <c r="G366" s="289">
        <v>0</v>
      </c>
      <c r="H366" s="302"/>
      <c r="I366" s="302"/>
      <c r="J366" s="302"/>
      <c r="K366" s="302"/>
    </row>
    <row r="367" spans="1:11" ht="14.1" customHeight="1" x14ac:dyDescent="0.25">
      <c r="A367" s="302"/>
      <c r="B367" s="302"/>
      <c r="C367" s="292" t="s">
        <v>74</v>
      </c>
      <c r="D367" s="289">
        <v>0</v>
      </c>
      <c r="E367" s="289">
        <v>0</v>
      </c>
      <c r="F367" s="289">
        <v>0</v>
      </c>
      <c r="G367" s="289">
        <v>0</v>
      </c>
      <c r="H367" s="302"/>
      <c r="I367" s="302"/>
      <c r="J367" s="302"/>
      <c r="K367" s="302"/>
    </row>
    <row r="368" spans="1:11" ht="14.1" customHeight="1" x14ac:dyDescent="0.25">
      <c r="A368" s="302"/>
      <c r="B368" s="302"/>
      <c r="C368" s="292" t="s">
        <v>60</v>
      </c>
      <c r="D368" s="289">
        <v>0</v>
      </c>
      <c r="E368" s="289">
        <v>0</v>
      </c>
      <c r="F368" s="289">
        <v>0</v>
      </c>
      <c r="G368" s="289">
        <v>0</v>
      </c>
      <c r="H368" s="302"/>
      <c r="I368" s="302"/>
      <c r="J368" s="302"/>
      <c r="K368" s="302"/>
    </row>
    <row r="369" spans="1:11" ht="14.1" customHeight="1" x14ac:dyDescent="0.25">
      <c r="A369" s="302"/>
      <c r="B369" s="302"/>
      <c r="C369" s="292" t="s">
        <v>69</v>
      </c>
      <c r="D369" s="289">
        <v>0</v>
      </c>
      <c r="E369" s="289">
        <v>0</v>
      </c>
      <c r="F369" s="289">
        <v>0</v>
      </c>
      <c r="G369" s="289">
        <v>0</v>
      </c>
      <c r="H369" s="302"/>
      <c r="I369" s="302"/>
      <c r="J369" s="302"/>
      <c r="K369" s="302"/>
    </row>
    <row r="370" spans="1:11" ht="14.1" customHeight="1" x14ac:dyDescent="0.25">
      <c r="A370" s="302"/>
      <c r="B370" s="302"/>
      <c r="C370" s="292" t="s">
        <v>70</v>
      </c>
      <c r="D370" s="289">
        <v>0</v>
      </c>
      <c r="E370" s="289">
        <v>0</v>
      </c>
      <c r="F370" s="289">
        <v>0</v>
      </c>
      <c r="G370" s="289">
        <v>0</v>
      </c>
      <c r="H370" s="302"/>
      <c r="I370" s="302"/>
      <c r="J370" s="302"/>
      <c r="K370" s="302"/>
    </row>
    <row r="371" spans="1:11" ht="14.1" customHeight="1" x14ac:dyDescent="0.25">
      <c r="A371" s="302"/>
      <c r="B371" s="302"/>
      <c r="C371" s="292" t="s">
        <v>71</v>
      </c>
      <c r="D371" s="289">
        <v>0</v>
      </c>
      <c r="E371" s="289">
        <v>0</v>
      </c>
      <c r="F371" s="289">
        <v>0</v>
      </c>
      <c r="G371" s="289">
        <v>0</v>
      </c>
      <c r="H371" s="302"/>
      <c r="I371" s="302"/>
      <c r="J371" s="302"/>
      <c r="K371" s="302"/>
    </row>
    <row r="372" spans="1:11" ht="14.1" customHeight="1" x14ac:dyDescent="0.25">
      <c r="A372" s="302"/>
      <c r="B372" s="302"/>
      <c r="C372" s="292" t="s">
        <v>72</v>
      </c>
      <c r="D372" s="289">
        <v>0</v>
      </c>
      <c r="E372" s="289">
        <v>0</v>
      </c>
      <c r="F372" s="289">
        <v>0</v>
      </c>
      <c r="G372" s="289">
        <v>0</v>
      </c>
      <c r="H372" s="302"/>
      <c r="I372" s="302"/>
      <c r="J372" s="302"/>
      <c r="K372" s="302"/>
    </row>
    <row r="373" spans="1:11" ht="14.1" customHeight="1" x14ac:dyDescent="0.25">
      <c r="A373" s="302"/>
      <c r="B373" s="302"/>
      <c r="C373" s="292" t="s">
        <v>75</v>
      </c>
      <c r="D373" s="289">
        <v>0</v>
      </c>
      <c r="E373" s="289">
        <v>0</v>
      </c>
      <c r="F373" s="289">
        <v>0</v>
      </c>
      <c r="G373" s="289">
        <v>0</v>
      </c>
      <c r="H373" s="302"/>
      <c r="I373" s="302"/>
      <c r="J373" s="302"/>
      <c r="K373" s="302"/>
    </row>
    <row r="374" spans="1:11" ht="14.1" customHeight="1" x14ac:dyDescent="0.25">
      <c r="A374" s="302"/>
      <c r="B374" s="302"/>
      <c r="C374" s="292" t="s">
        <v>76</v>
      </c>
      <c r="D374" s="289">
        <v>0</v>
      </c>
      <c r="E374" s="289">
        <v>0</v>
      </c>
      <c r="F374" s="289">
        <v>0</v>
      </c>
      <c r="G374" s="289">
        <v>0</v>
      </c>
      <c r="H374" s="302"/>
      <c r="I374" s="302"/>
      <c r="J374" s="302"/>
      <c r="K374" s="302"/>
    </row>
    <row r="375" spans="1:11" ht="14.1" customHeight="1" x14ac:dyDescent="0.25">
      <c r="A375" s="302"/>
      <c r="B375" s="302"/>
      <c r="C375" s="290" t="s">
        <v>77</v>
      </c>
      <c r="D375" s="289">
        <v>0</v>
      </c>
      <c r="E375" s="289">
        <v>18000000</v>
      </c>
      <c r="F375" s="289">
        <v>39867646</v>
      </c>
      <c r="G375" s="289">
        <v>0</v>
      </c>
      <c r="H375" s="302"/>
      <c r="I375" s="302"/>
      <c r="J375" s="302"/>
      <c r="K375" s="302"/>
    </row>
    <row r="376" spans="1:11" ht="14.1" customHeight="1" x14ac:dyDescent="0.25">
      <c r="A376" s="302"/>
      <c r="B376" s="302"/>
      <c r="C376" s="297" t="s">
        <v>2383</v>
      </c>
      <c r="D376" s="1293" t="s">
        <v>2382</v>
      </c>
      <c r="E376" s="1294"/>
      <c r="F376" s="1294"/>
      <c r="G376" s="1294"/>
      <c r="H376" s="302"/>
      <c r="I376" s="302"/>
      <c r="J376" s="302"/>
      <c r="K376" s="302"/>
    </row>
    <row r="377" spans="1:11" ht="14.1" customHeight="1" x14ac:dyDescent="0.25">
      <c r="A377" s="302"/>
      <c r="B377" s="302"/>
      <c r="C377" s="296" t="s">
        <v>33</v>
      </c>
      <c r="D377" s="1295" t="s">
        <v>2381</v>
      </c>
      <c r="E377" s="1296"/>
      <c r="F377" s="1296"/>
      <c r="G377" s="1296"/>
      <c r="H377" s="302"/>
      <c r="I377" s="302"/>
      <c r="J377" s="302"/>
      <c r="K377" s="302"/>
    </row>
    <row r="378" spans="1:11" ht="14.1" customHeight="1" x14ac:dyDescent="0.25">
      <c r="A378" s="302"/>
      <c r="B378" s="302"/>
      <c r="C378" s="277" t="s">
        <v>35</v>
      </c>
      <c r="D378" s="1297" t="s">
        <v>2380</v>
      </c>
      <c r="E378" s="1298"/>
      <c r="F378" s="1298"/>
      <c r="G378" s="1298"/>
      <c r="H378" s="302"/>
      <c r="I378" s="302"/>
      <c r="J378" s="302"/>
      <c r="K378" s="302"/>
    </row>
    <row r="379" spans="1:11" ht="14.1" customHeight="1" x14ac:dyDescent="0.25">
      <c r="A379" s="302"/>
      <c r="B379" s="302"/>
      <c r="C379" s="277" t="s">
        <v>37</v>
      </c>
      <c r="D379" s="1297" t="s">
        <v>2379</v>
      </c>
      <c r="E379" s="1298"/>
      <c r="F379" s="1298"/>
      <c r="G379" s="1298"/>
      <c r="H379" s="302"/>
      <c r="I379" s="302"/>
      <c r="J379" s="302"/>
      <c r="K379" s="302"/>
    </row>
    <row r="380" spans="1:11" ht="15" customHeight="1" x14ac:dyDescent="0.25">
      <c r="A380" s="302"/>
      <c r="B380" s="302"/>
      <c r="C380" s="303"/>
      <c r="D380" s="269">
        <v>2025</v>
      </c>
      <c r="E380" s="269">
        <v>2026</v>
      </c>
      <c r="F380" s="269">
        <v>2027</v>
      </c>
      <c r="G380" s="269">
        <v>2028</v>
      </c>
      <c r="H380" s="302"/>
      <c r="I380" s="302"/>
      <c r="J380" s="302"/>
      <c r="K380" s="302"/>
    </row>
    <row r="381" spans="1:11" ht="15" customHeight="1" x14ac:dyDescent="0.25">
      <c r="A381" s="302"/>
      <c r="B381" s="302"/>
      <c r="C381" s="304"/>
      <c r="D381" s="266" t="s">
        <v>17</v>
      </c>
      <c r="E381" s="266" t="s">
        <v>18</v>
      </c>
      <c r="F381" s="266" t="s">
        <v>18</v>
      </c>
      <c r="G381" s="266" t="s">
        <v>18</v>
      </c>
      <c r="H381" s="302"/>
      <c r="I381" s="302"/>
      <c r="J381" s="302"/>
      <c r="K381" s="302"/>
    </row>
    <row r="382" spans="1:11" ht="14.1" customHeight="1" x14ac:dyDescent="0.25">
      <c r="A382" s="302"/>
      <c r="B382" s="302"/>
      <c r="C382" s="284" t="s">
        <v>39</v>
      </c>
      <c r="D382" s="295" t="s">
        <v>40</v>
      </c>
      <c r="E382" s="295" t="s">
        <v>46</v>
      </c>
      <c r="F382" s="295" t="s">
        <v>46</v>
      </c>
      <c r="G382" s="295" t="s">
        <v>163</v>
      </c>
      <c r="H382" s="302"/>
      <c r="I382" s="302"/>
      <c r="J382" s="302"/>
      <c r="K382" s="302"/>
    </row>
    <row r="383" spans="1:11" ht="14.1" customHeight="1" x14ac:dyDescent="0.25">
      <c r="A383" s="302"/>
      <c r="B383" s="302"/>
      <c r="C383" s="284" t="s">
        <v>41</v>
      </c>
      <c r="D383" s="295" t="s">
        <v>46</v>
      </c>
      <c r="E383" s="295" t="s">
        <v>46</v>
      </c>
      <c r="F383" s="295" t="s">
        <v>46</v>
      </c>
      <c r="G383" s="295" t="s">
        <v>2378</v>
      </c>
      <c r="H383" s="302"/>
      <c r="I383" s="302"/>
      <c r="J383" s="302"/>
      <c r="K383" s="302"/>
    </row>
    <row r="384" spans="1:11" ht="14.1" customHeight="1" x14ac:dyDescent="0.25">
      <c r="A384" s="302"/>
      <c r="B384" s="302"/>
      <c r="C384" s="284" t="s">
        <v>45</v>
      </c>
      <c r="D384" s="295" t="s">
        <v>46</v>
      </c>
      <c r="E384" s="295" t="s">
        <v>46</v>
      </c>
      <c r="F384" s="295" t="s">
        <v>46</v>
      </c>
      <c r="G384" s="295" t="s">
        <v>493</v>
      </c>
      <c r="H384" s="302"/>
      <c r="I384" s="302"/>
      <c r="J384" s="302"/>
      <c r="K384" s="302"/>
    </row>
    <row r="385" spans="1:11" ht="14.1" customHeight="1" x14ac:dyDescent="0.25">
      <c r="A385" s="302"/>
      <c r="B385" s="302"/>
      <c r="C385" s="284" t="s">
        <v>50</v>
      </c>
      <c r="D385" s="295" t="s">
        <v>40</v>
      </c>
      <c r="E385" s="295" t="s">
        <v>40</v>
      </c>
      <c r="F385" s="295" t="s">
        <v>40</v>
      </c>
      <c r="G385" s="295" t="s">
        <v>40</v>
      </c>
      <c r="H385" s="302"/>
      <c r="I385" s="302"/>
      <c r="J385" s="302"/>
      <c r="K385" s="302"/>
    </row>
    <row r="386" spans="1:11" ht="14.1" customHeight="1" x14ac:dyDescent="0.25">
      <c r="A386" s="302"/>
      <c r="B386" s="302"/>
      <c r="C386" s="284" t="s">
        <v>52</v>
      </c>
      <c r="D386" s="295" t="s">
        <v>40</v>
      </c>
      <c r="E386" s="295" t="s">
        <v>40</v>
      </c>
      <c r="F386" s="295" t="s">
        <v>40</v>
      </c>
      <c r="G386" s="295" t="s">
        <v>40</v>
      </c>
      <c r="H386" s="302"/>
      <c r="I386" s="302"/>
      <c r="J386" s="302"/>
      <c r="K386" s="302"/>
    </row>
    <row r="387" spans="1:11" ht="14.1" customHeight="1" x14ac:dyDescent="0.25">
      <c r="A387" s="302"/>
      <c r="B387" s="302"/>
      <c r="C387" s="284" t="s">
        <v>55</v>
      </c>
      <c r="D387" s="295" t="s">
        <v>40</v>
      </c>
      <c r="E387" s="295" t="s">
        <v>40</v>
      </c>
      <c r="F387" s="295" t="s">
        <v>40</v>
      </c>
      <c r="G387" s="295" t="s">
        <v>40</v>
      </c>
      <c r="H387" s="302"/>
      <c r="I387" s="302"/>
      <c r="J387" s="302"/>
      <c r="K387" s="302"/>
    </row>
    <row r="388" spans="1:11" ht="14.1" customHeight="1" x14ac:dyDescent="0.25">
      <c r="A388" s="302"/>
      <c r="B388" s="302"/>
      <c r="C388" s="1307" t="s">
        <v>58</v>
      </c>
      <c r="D388" s="1308"/>
      <c r="E388" s="1308"/>
      <c r="F388" s="1308"/>
      <c r="G388" s="1308"/>
      <c r="H388" s="302"/>
      <c r="I388" s="302"/>
      <c r="J388" s="302"/>
      <c r="K388" s="302"/>
    </row>
    <row r="389" spans="1:11" ht="14.1" customHeight="1" x14ac:dyDescent="0.25">
      <c r="A389" s="302"/>
      <c r="B389" s="302"/>
      <c r="C389" s="303"/>
      <c r="D389" s="269">
        <v>2025</v>
      </c>
      <c r="E389" s="269">
        <v>2026</v>
      </c>
      <c r="F389" s="269">
        <v>2027</v>
      </c>
      <c r="G389" s="269">
        <v>2028</v>
      </c>
      <c r="H389" s="302"/>
      <c r="I389" s="302"/>
      <c r="J389" s="302"/>
      <c r="K389" s="302"/>
    </row>
    <row r="390" spans="1:11" ht="14.1" customHeight="1" x14ac:dyDescent="0.25">
      <c r="A390" s="302"/>
      <c r="B390" s="302"/>
      <c r="C390" s="304"/>
      <c r="D390" s="266" t="s">
        <v>17</v>
      </c>
      <c r="E390" s="266" t="s">
        <v>18</v>
      </c>
      <c r="F390" s="266" t="s">
        <v>18</v>
      </c>
      <c r="G390" s="266" t="s">
        <v>18</v>
      </c>
      <c r="H390" s="302"/>
      <c r="I390" s="302"/>
      <c r="J390" s="302"/>
      <c r="K390" s="302"/>
    </row>
    <row r="391" spans="1:11" ht="14.1" customHeight="1" x14ac:dyDescent="0.25">
      <c r="A391" s="302"/>
      <c r="B391" s="302"/>
      <c r="C391" s="292" t="s">
        <v>59</v>
      </c>
      <c r="D391" s="289">
        <v>0</v>
      </c>
      <c r="E391" s="289">
        <v>0</v>
      </c>
      <c r="F391" s="289">
        <v>0</v>
      </c>
      <c r="G391" s="289">
        <v>0</v>
      </c>
      <c r="H391" s="302"/>
      <c r="I391" s="302"/>
      <c r="J391" s="302"/>
      <c r="K391" s="302"/>
    </row>
    <row r="392" spans="1:11" ht="14.1" customHeight="1" x14ac:dyDescent="0.25">
      <c r="A392" s="302"/>
      <c r="B392" s="302"/>
      <c r="C392" s="292" t="s">
        <v>60</v>
      </c>
      <c r="D392" s="289">
        <v>0</v>
      </c>
      <c r="E392" s="289">
        <v>0</v>
      </c>
      <c r="F392" s="289">
        <v>0</v>
      </c>
      <c r="G392" s="289">
        <v>0</v>
      </c>
      <c r="H392" s="302"/>
      <c r="I392" s="302"/>
      <c r="J392" s="302"/>
      <c r="K392" s="302"/>
    </row>
    <row r="393" spans="1:11" ht="14.1" customHeight="1" x14ac:dyDescent="0.25">
      <c r="A393" s="302"/>
      <c r="B393" s="302"/>
      <c r="C393" s="292" t="s">
        <v>61</v>
      </c>
      <c r="D393" s="289">
        <v>0</v>
      </c>
      <c r="E393" s="289">
        <v>0</v>
      </c>
      <c r="F393" s="289">
        <v>0</v>
      </c>
      <c r="G393" s="289">
        <v>0</v>
      </c>
      <c r="H393" s="302"/>
      <c r="I393" s="302"/>
      <c r="J393" s="302"/>
      <c r="K393" s="302"/>
    </row>
    <row r="394" spans="1:11" ht="14.1" customHeight="1" x14ac:dyDescent="0.25">
      <c r="A394" s="302"/>
      <c r="B394" s="302"/>
      <c r="C394" s="292" t="s">
        <v>62</v>
      </c>
      <c r="D394" s="289">
        <v>0</v>
      </c>
      <c r="E394" s="289">
        <v>0</v>
      </c>
      <c r="F394" s="289">
        <v>0</v>
      </c>
      <c r="G394" s="289">
        <v>0</v>
      </c>
      <c r="H394" s="302"/>
      <c r="I394" s="302"/>
      <c r="J394" s="302"/>
      <c r="K394" s="302"/>
    </row>
    <row r="395" spans="1:11" ht="14.1" customHeight="1" x14ac:dyDescent="0.25">
      <c r="A395" s="302"/>
      <c r="B395" s="302"/>
      <c r="C395" s="292" t="s">
        <v>60</v>
      </c>
      <c r="D395" s="289">
        <v>0</v>
      </c>
      <c r="E395" s="289">
        <v>0</v>
      </c>
      <c r="F395" s="289">
        <v>0</v>
      </c>
      <c r="G395" s="289">
        <v>0</v>
      </c>
      <c r="H395" s="302"/>
      <c r="I395" s="302"/>
      <c r="J395" s="302"/>
      <c r="K395" s="302"/>
    </row>
    <row r="396" spans="1:11" ht="14.1" customHeight="1" x14ac:dyDescent="0.25">
      <c r="A396" s="302"/>
      <c r="B396" s="302"/>
      <c r="C396" s="292" t="s">
        <v>61</v>
      </c>
      <c r="D396" s="289">
        <v>0</v>
      </c>
      <c r="E396" s="289">
        <v>0</v>
      </c>
      <c r="F396" s="289">
        <v>0</v>
      </c>
      <c r="G396" s="289">
        <v>0</v>
      </c>
      <c r="H396" s="302"/>
      <c r="I396" s="302"/>
      <c r="J396" s="302"/>
      <c r="K396" s="302"/>
    </row>
    <row r="397" spans="1:11" ht="14.1" customHeight="1" x14ac:dyDescent="0.25">
      <c r="A397" s="302"/>
      <c r="B397" s="302"/>
      <c r="C397" s="292" t="s">
        <v>63</v>
      </c>
      <c r="D397" s="289">
        <v>0</v>
      </c>
      <c r="E397" s="289">
        <v>0</v>
      </c>
      <c r="F397" s="289">
        <v>0</v>
      </c>
      <c r="G397" s="289">
        <v>0</v>
      </c>
      <c r="H397" s="302"/>
      <c r="I397" s="302"/>
      <c r="J397" s="302"/>
      <c r="K397" s="302"/>
    </row>
    <row r="398" spans="1:11" ht="14.1" customHeight="1" x14ac:dyDescent="0.25">
      <c r="A398" s="302"/>
      <c r="B398" s="302"/>
      <c r="C398" s="292" t="s">
        <v>60</v>
      </c>
      <c r="D398" s="289">
        <v>0</v>
      </c>
      <c r="E398" s="289">
        <v>0</v>
      </c>
      <c r="F398" s="289">
        <v>0</v>
      </c>
      <c r="G398" s="289">
        <v>0</v>
      </c>
      <c r="H398" s="302"/>
      <c r="I398" s="302"/>
      <c r="J398" s="302"/>
      <c r="K398" s="302"/>
    </row>
    <row r="399" spans="1:11" ht="14.1" customHeight="1" x14ac:dyDescent="0.25">
      <c r="A399" s="302"/>
      <c r="B399" s="302"/>
      <c r="C399" s="292" t="s">
        <v>61</v>
      </c>
      <c r="D399" s="289">
        <v>0</v>
      </c>
      <c r="E399" s="289">
        <v>0</v>
      </c>
      <c r="F399" s="289">
        <v>0</v>
      </c>
      <c r="G399" s="289">
        <v>0</v>
      </c>
      <c r="H399" s="302"/>
      <c r="I399" s="302"/>
      <c r="J399" s="302"/>
      <c r="K399" s="302"/>
    </row>
    <row r="400" spans="1:11" ht="14.1" customHeight="1" x14ac:dyDescent="0.25">
      <c r="A400" s="302"/>
      <c r="B400" s="302"/>
      <c r="C400" s="292" t="s">
        <v>64</v>
      </c>
      <c r="D400" s="289">
        <v>0</v>
      </c>
      <c r="E400" s="289">
        <v>0</v>
      </c>
      <c r="F400" s="289">
        <v>0</v>
      </c>
      <c r="G400" s="289">
        <v>0</v>
      </c>
      <c r="H400" s="302"/>
      <c r="I400" s="302"/>
      <c r="J400" s="302"/>
      <c r="K400" s="302"/>
    </row>
    <row r="401" spans="1:11" ht="14.1" customHeight="1" x14ac:dyDescent="0.25">
      <c r="A401" s="302"/>
      <c r="B401" s="302"/>
      <c r="C401" s="292" t="s">
        <v>60</v>
      </c>
      <c r="D401" s="289">
        <v>0</v>
      </c>
      <c r="E401" s="289">
        <v>0</v>
      </c>
      <c r="F401" s="289">
        <v>0</v>
      </c>
      <c r="G401" s="289">
        <v>0</v>
      </c>
      <c r="H401" s="302"/>
      <c r="I401" s="302"/>
      <c r="J401" s="302"/>
      <c r="K401" s="302"/>
    </row>
    <row r="402" spans="1:11" ht="14.1" customHeight="1" x14ac:dyDescent="0.25">
      <c r="A402" s="302"/>
      <c r="B402" s="302"/>
      <c r="C402" s="292" t="s">
        <v>61</v>
      </c>
      <c r="D402" s="289">
        <v>0</v>
      </c>
      <c r="E402" s="289">
        <v>0</v>
      </c>
      <c r="F402" s="289">
        <v>0</v>
      </c>
      <c r="G402" s="289">
        <v>0</v>
      </c>
      <c r="H402" s="302"/>
      <c r="I402" s="302"/>
      <c r="J402" s="302"/>
      <c r="K402" s="302"/>
    </row>
    <row r="403" spans="1:11" ht="14.1" customHeight="1" x14ac:dyDescent="0.25">
      <c r="A403" s="302"/>
      <c r="B403" s="302"/>
      <c r="C403" s="292" t="s">
        <v>65</v>
      </c>
      <c r="D403" s="289">
        <v>0</v>
      </c>
      <c r="E403" s="289">
        <v>0</v>
      </c>
      <c r="F403" s="289">
        <v>0</v>
      </c>
      <c r="G403" s="289">
        <v>0</v>
      </c>
      <c r="H403" s="302"/>
      <c r="I403" s="302"/>
      <c r="J403" s="302"/>
      <c r="K403" s="302"/>
    </row>
    <row r="404" spans="1:11" ht="14.1" customHeight="1" x14ac:dyDescent="0.25">
      <c r="A404" s="302"/>
      <c r="B404" s="302"/>
      <c r="C404" s="292" t="s">
        <v>60</v>
      </c>
      <c r="D404" s="289">
        <v>0</v>
      </c>
      <c r="E404" s="289">
        <v>0</v>
      </c>
      <c r="F404" s="289">
        <v>0</v>
      </c>
      <c r="G404" s="289">
        <v>0</v>
      </c>
      <c r="H404" s="302"/>
      <c r="I404" s="302"/>
      <c r="J404" s="302"/>
      <c r="K404" s="302"/>
    </row>
    <row r="405" spans="1:11" ht="14.1" customHeight="1" x14ac:dyDescent="0.25">
      <c r="A405" s="302"/>
      <c r="B405" s="302"/>
      <c r="C405" s="292" t="s">
        <v>61</v>
      </c>
      <c r="D405" s="289">
        <v>0</v>
      </c>
      <c r="E405" s="289">
        <v>0</v>
      </c>
      <c r="F405" s="289">
        <v>0</v>
      </c>
      <c r="G405" s="289">
        <v>0</v>
      </c>
      <c r="H405" s="302"/>
      <c r="I405" s="302"/>
      <c r="J405" s="302"/>
      <c r="K405" s="302"/>
    </row>
    <row r="406" spans="1:11" ht="14.1" customHeight="1" x14ac:dyDescent="0.25">
      <c r="A406" s="302"/>
      <c r="B406" s="302"/>
      <c r="C406" s="292" t="s">
        <v>66</v>
      </c>
      <c r="D406" s="289">
        <v>0</v>
      </c>
      <c r="E406" s="289">
        <v>0</v>
      </c>
      <c r="F406" s="289">
        <v>0</v>
      </c>
      <c r="G406" s="289">
        <v>0</v>
      </c>
      <c r="H406" s="302"/>
      <c r="I406" s="302"/>
      <c r="J406" s="302"/>
      <c r="K406" s="302"/>
    </row>
    <row r="407" spans="1:11" ht="14.1" customHeight="1" x14ac:dyDescent="0.25">
      <c r="A407" s="302"/>
      <c r="B407" s="302"/>
      <c r="C407" s="292" t="s">
        <v>60</v>
      </c>
      <c r="D407" s="289">
        <v>0</v>
      </c>
      <c r="E407" s="289">
        <v>0</v>
      </c>
      <c r="F407" s="289">
        <v>0</v>
      </c>
      <c r="G407" s="289">
        <v>0</v>
      </c>
      <c r="H407" s="302"/>
      <c r="I407" s="302"/>
      <c r="J407" s="302"/>
      <c r="K407" s="302"/>
    </row>
    <row r="408" spans="1:11" ht="14.1" customHeight="1" x14ac:dyDescent="0.25">
      <c r="A408" s="302"/>
      <c r="B408" s="302"/>
      <c r="C408" s="292" t="s">
        <v>61</v>
      </c>
      <c r="D408" s="289">
        <v>0</v>
      </c>
      <c r="E408" s="289">
        <v>0</v>
      </c>
      <c r="F408" s="289">
        <v>0</v>
      </c>
      <c r="G408" s="289">
        <v>0</v>
      </c>
      <c r="H408" s="302"/>
      <c r="I408" s="302"/>
      <c r="J408" s="302"/>
      <c r="K408" s="302"/>
    </row>
    <row r="409" spans="1:11" ht="14.1" customHeight="1" x14ac:dyDescent="0.25">
      <c r="A409" s="302"/>
      <c r="B409" s="302"/>
      <c r="C409" s="292" t="s">
        <v>67</v>
      </c>
      <c r="D409" s="289">
        <v>0</v>
      </c>
      <c r="E409" s="289">
        <v>0</v>
      </c>
      <c r="F409" s="289">
        <v>0</v>
      </c>
      <c r="G409" s="289">
        <v>0</v>
      </c>
      <c r="H409" s="302"/>
      <c r="I409" s="302"/>
      <c r="J409" s="302"/>
      <c r="K409" s="302"/>
    </row>
    <row r="410" spans="1:11" ht="14.1" customHeight="1" x14ac:dyDescent="0.25">
      <c r="A410" s="302"/>
      <c r="B410" s="302"/>
      <c r="C410" s="292" t="s">
        <v>60</v>
      </c>
      <c r="D410" s="289">
        <v>0</v>
      </c>
      <c r="E410" s="289">
        <v>0</v>
      </c>
      <c r="F410" s="289">
        <v>0</v>
      </c>
      <c r="G410" s="289">
        <v>0</v>
      </c>
      <c r="H410" s="302"/>
      <c r="I410" s="302"/>
      <c r="J410" s="302"/>
      <c r="K410" s="302"/>
    </row>
    <row r="411" spans="1:11" ht="14.1" customHeight="1" x14ac:dyDescent="0.25">
      <c r="A411" s="302"/>
      <c r="B411" s="302"/>
      <c r="C411" s="292" t="s">
        <v>61</v>
      </c>
      <c r="D411" s="289">
        <v>0</v>
      </c>
      <c r="E411" s="289">
        <v>0</v>
      </c>
      <c r="F411" s="289">
        <v>0</v>
      </c>
      <c r="G411" s="289">
        <v>0</v>
      </c>
      <c r="H411" s="302"/>
      <c r="I411" s="302"/>
      <c r="J411" s="302"/>
      <c r="K411" s="302"/>
    </row>
    <row r="412" spans="1:11" ht="14.1" customHeight="1" x14ac:dyDescent="0.25">
      <c r="A412" s="302"/>
      <c r="B412" s="302"/>
      <c r="C412" s="292" t="s">
        <v>68</v>
      </c>
      <c r="D412" s="289">
        <v>0</v>
      </c>
      <c r="E412" s="289">
        <v>0</v>
      </c>
      <c r="F412" s="289">
        <v>0</v>
      </c>
      <c r="G412" s="289">
        <v>0</v>
      </c>
      <c r="H412" s="302"/>
      <c r="I412" s="302"/>
      <c r="J412" s="302"/>
      <c r="K412" s="302"/>
    </row>
    <row r="413" spans="1:11" ht="14.1" customHeight="1" x14ac:dyDescent="0.25">
      <c r="A413" s="302"/>
      <c r="B413" s="302"/>
      <c r="C413" s="292" t="s">
        <v>60</v>
      </c>
      <c r="D413" s="289">
        <v>0</v>
      </c>
      <c r="E413" s="289">
        <v>0</v>
      </c>
      <c r="F413" s="289">
        <v>0</v>
      </c>
      <c r="G413" s="289">
        <v>0</v>
      </c>
      <c r="H413" s="302"/>
      <c r="I413" s="302"/>
      <c r="J413" s="302"/>
      <c r="K413" s="302"/>
    </row>
    <row r="414" spans="1:11" ht="14.1" customHeight="1" x14ac:dyDescent="0.25">
      <c r="A414" s="302"/>
      <c r="B414" s="302"/>
      <c r="C414" s="292" t="s">
        <v>69</v>
      </c>
      <c r="D414" s="289">
        <v>0</v>
      </c>
      <c r="E414" s="289">
        <v>0</v>
      </c>
      <c r="F414" s="289">
        <v>0</v>
      </c>
      <c r="G414" s="289">
        <v>0</v>
      </c>
      <c r="H414" s="302"/>
      <c r="I414" s="302"/>
      <c r="J414" s="302"/>
      <c r="K414" s="302"/>
    </row>
    <row r="415" spans="1:11" ht="14.1" customHeight="1" x14ac:dyDescent="0.25">
      <c r="A415" s="302"/>
      <c r="B415" s="302"/>
      <c r="C415" s="292" t="s">
        <v>70</v>
      </c>
      <c r="D415" s="289">
        <v>0</v>
      </c>
      <c r="E415" s="289">
        <v>0</v>
      </c>
      <c r="F415" s="289">
        <v>0</v>
      </c>
      <c r="G415" s="289">
        <v>0</v>
      </c>
      <c r="H415" s="302"/>
      <c r="I415" s="302"/>
      <c r="J415" s="302"/>
      <c r="K415" s="302"/>
    </row>
    <row r="416" spans="1:11" ht="14.1" customHeight="1" x14ac:dyDescent="0.25">
      <c r="A416" s="302"/>
      <c r="B416" s="302"/>
      <c r="C416" s="292" t="s">
        <v>71</v>
      </c>
      <c r="D416" s="289">
        <v>0</v>
      </c>
      <c r="E416" s="289">
        <v>0</v>
      </c>
      <c r="F416" s="289">
        <v>0</v>
      </c>
      <c r="G416" s="289">
        <v>0</v>
      </c>
      <c r="H416" s="302"/>
      <c r="I416" s="302"/>
      <c r="J416" s="302"/>
      <c r="K416" s="302"/>
    </row>
    <row r="417" spans="1:11" ht="14.1" customHeight="1" x14ac:dyDescent="0.25">
      <c r="A417" s="302"/>
      <c r="B417" s="302"/>
      <c r="C417" s="292" t="s">
        <v>72</v>
      </c>
      <c r="D417" s="289">
        <v>0</v>
      </c>
      <c r="E417" s="289">
        <v>0</v>
      </c>
      <c r="F417" s="289">
        <v>0</v>
      </c>
      <c r="G417" s="289">
        <v>0</v>
      </c>
      <c r="H417" s="302"/>
      <c r="I417" s="302"/>
      <c r="J417" s="302"/>
      <c r="K417" s="302"/>
    </row>
    <row r="418" spans="1:11" ht="14.1" customHeight="1" x14ac:dyDescent="0.25">
      <c r="A418" s="302"/>
      <c r="B418" s="302"/>
      <c r="C418" s="292" t="s">
        <v>73</v>
      </c>
      <c r="D418" s="289">
        <v>0</v>
      </c>
      <c r="E418" s="289">
        <v>0</v>
      </c>
      <c r="F418" s="289">
        <v>0</v>
      </c>
      <c r="G418" s="289">
        <v>48000000</v>
      </c>
      <c r="H418" s="302"/>
      <c r="I418" s="302"/>
      <c r="J418" s="302"/>
      <c r="K418" s="302"/>
    </row>
    <row r="419" spans="1:11" ht="14.1" customHeight="1" x14ac:dyDescent="0.25">
      <c r="A419" s="302"/>
      <c r="B419" s="302"/>
      <c r="C419" s="292" t="s">
        <v>60</v>
      </c>
      <c r="D419" s="289">
        <v>0</v>
      </c>
      <c r="E419" s="289">
        <v>0</v>
      </c>
      <c r="F419" s="289">
        <v>0</v>
      </c>
      <c r="G419" s="289">
        <v>48000000</v>
      </c>
      <c r="H419" s="302"/>
      <c r="I419" s="302"/>
      <c r="J419" s="302"/>
      <c r="K419" s="302"/>
    </row>
    <row r="420" spans="1:11" ht="14.1" customHeight="1" x14ac:dyDescent="0.25">
      <c r="A420" s="302"/>
      <c r="B420" s="302"/>
      <c r="C420" s="292" t="s">
        <v>69</v>
      </c>
      <c r="D420" s="289">
        <v>0</v>
      </c>
      <c r="E420" s="289">
        <v>0</v>
      </c>
      <c r="F420" s="289">
        <v>0</v>
      </c>
      <c r="G420" s="289">
        <v>0</v>
      </c>
      <c r="H420" s="302"/>
      <c r="I420" s="302"/>
      <c r="J420" s="302"/>
      <c r="K420" s="302"/>
    </row>
    <row r="421" spans="1:11" ht="14.1" customHeight="1" x14ac:dyDescent="0.25">
      <c r="A421" s="302"/>
      <c r="B421" s="302"/>
      <c r="C421" s="292" t="s">
        <v>70</v>
      </c>
      <c r="D421" s="289">
        <v>0</v>
      </c>
      <c r="E421" s="289">
        <v>0</v>
      </c>
      <c r="F421" s="289">
        <v>0</v>
      </c>
      <c r="G421" s="289">
        <v>0</v>
      </c>
      <c r="H421" s="302"/>
      <c r="I421" s="302"/>
      <c r="J421" s="302"/>
      <c r="K421" s="302"/>
    </row>
    <row r="422" spans="1:11" ht="14.1" customHeight="1" x14ac:dyDescent="0.25">
      <c r="A422" s="302"/>
      <c r="B422" s="302"/>
      <c r="C422" s="292" t="s">
        <v>71</v>
      </c>
      <c r="D422" s="289">
        <v>0</v>
      </c>
      <c r="E422" s="289">
        <v>0</v>
      </c>
      <c r="F422" s="289">
        <v>0</v>
      </c>
      <c r="G422" s="289">
        <v>0</v>
      </c>
      <c r="H422" s="302"/>
      <c r="I422" s="302"/>
      <c r="J422" s="302"/>
      <c r="K422" s="302"/>
    </row>
    <row r="423" spans="1:11" ht="14.1" customHeight="1" x14ac:dyDescent="0.25">
      <c r="A423" s="302"/>
      <c r="B423" s="302"/>
      <c r="C423" s="292" t="s">
        <v>72</v>
      </c>
      <c r="D423" s="289">
        <v>0</v>
      </c>
      <c r="E423" s="289">
        <v>0</v>
      </c>
      <c r="F423" s="289">
        <v>0</v>
      </c>
      <c r="G423" s="289">
        <v>0</v>
      </c>
      <c r="H423" s="302"/>
      <c r="I423" s="302"/>
      <c r="J423" s="302"/>
      <c r="K423" s="302"/>
    </row>
    <row r="424" spans="1:11" ht="14.1" customHeight="1" x14ac:dyDescent="0.25">
      <c r="A424" s="302"/>
      <c r="B424" s="302"/>
      <c r="C424" s="292" t="s">
        <v>74</v>
      </c>
      <c r="D424" s="289">
        <v>0</v>
      </c>
      <c r="E424" s="289">
        <v>0</v>
      </c>
      <c r="F424" s="289">
        <v>0</v>
      </c>
      <c r="G424" s="289">
        <v>0</v>
      </c>
      <c r="H424" s="302"/>
      <c r="I424" s="302"/>
      <c r="J424" s="302"/>
      <c r="K424" s="302"/>
    </row>
    <row r="425" spans="1:11" ht="14.1" customHeight="1" x14ac:dyDescent="0.25">
      <c r="A425" s="302"/>
      <c r="B425" s="302"/>
      <c r="C425" s="292" t="s">
        <v>60</v>
      </c>
      <c r="D425" s="289">
        <v>0</v>
      </c>
      <c r="E425" s="289">
        <v>0</v>
      </c>
      <c r="F425" s="289">
        <v>0</v>
      </c>
      <c r="G425" s="289">
        <v>0</v>
      </c>
      <c r="H425" s="302"/>
      <c r="I425" s="302"/>
      <c r="J425" s="302"/>
      <c r="K425" s="302"/>
    </row>
    <row r="426" spans="1:11" ht="14.1" customHeight="1" x14ac:dyDescent="0.25">
      <c r="A426" s="302"/>
      <c r="B426" s="302"/>
      <c r="C426" s="292" t="s">
        <v>69</v>
      </c>
      <c r="D426" s="289">
        <v>0</v>
      </c>
      <c r="E426" s="289">
        <v>0</v>
      </c>
      <c r="F426" s="289">
        <v>0</v>
      </c>
      <c r="G426" s="289">
        <v>0</v>
      </c>
      <c r="H426" s="302"/>
      <c r="I426" s="302"/>
      <c r="J426" s="302"/>
      <c r="K426" s="302"/>
    </row>
    <row r="427" spans="1:11" ht="14.1" customHeight="1" x14ac:dyDescent="0.25">
      <c r="A427" s="302"/>
      <c r="B427" s="302"/>
      <c r="C427" s="292" t="s">
        <v>70</v>
      </c>
      <c r="D427" s="289">
        <v>0</v>
      </c>
      <c r="E427" s="289">
        <v>0</v>
      </c>
      <c r="F427" s="289">
        <v>0</v>
      </c>
      <c r="G427" s="289">
        <v>0</v>
      </c>
      <c r="H427" s="302"/>
      <c r="I427" s="302"/>
      <c r="J427" s="302"/>
      <c r="K427" s="302"/>
    </row>
    <row r="428" spans="1:11" ht="14.1" customHeight="1" x14ac:dyDescent="0.25">
      <c r="A428" s="302"/>
      <c r="B428" s="302"/>
      <c r="C428" s="292" t="s">
        <v>71</v>
      </c>
      <c r="D428" s="289">
        <v>0</v>
      </c>
      <c r="E428" s="289">
        <v>0</v>
      </c>
      <c r="F428" s="289">
        <v>0</v>
      </c>
      <c r="G428" s="289">
        <v>0</v>
      </c>
      <c r="H428" s="302"/>
      <c r="I428" s="302"/>
      <c r="J428" s="302"/>
      <c r="K428" s="302"/>
    </row>
    <row r="429" spans="1:11" ht="14.1" customHeight="1" x14ac:dyDescent="0.25">
      <c r="A429" s="302"/>
      <c r="B429" s="302"/>
      <c r="C429" s="292" t="s">
        <v>72</v>
      </c>
      <c r="D429" s="289">
        <v>0</v>
      </c>
      <c r="E429" s="289">
        <v>0</v>
      </c>
      <c r="F429" s="289">
        <v>0</v>
      </c>
      <c r="G429" s="289">
        <v>0</v>
      </c>
      <c r="H429" s="302"/>
      <c r="I429" s="302"/>
      <c r="J429" s="302"/>
      <c r="K429" s="302"/>
    </row>
    <row r="430" spans="1:11" ht="14.1" customHeight="1" x14ac:dyDescent="0.25">
      <c r="A430" s="302"/>
      <c r="B430" s="302"/>
      <c r="C430" s="292" t="s">
        <v>75</v>
      </c>
      <c r="D430" s="289">
        <v>0</v>
      </c>
      <c r="E430" s="289">
        <v>0</v>
      </c>
      <c r="F430" s="289">
        <v>0</v>
      </c>
      <c r="G430" s="289">
        <v>0</v>
      </c>
      <c r="H430" s="302"/>
      <c r="I430" s="302"/>
      <c r="J430" s="302"/>
      <c r="K430" s="302"/>
    </row>
    <row r="431" spans="1:11" ht="14.1" customHeight="1" x14ac:dyDescent="0.25">
      <c r="A431" s="302"/>
      <c r="B431" s="302"/>
      <c r="C431" s="292" t="s">
        <v>76</v>
      </c>
      <c r="D431" s="289">
        <v>0</v>
      </c>
      <c r="E431" s="289">
        <v>0</v>
      </c>
      <c r="F431" s="289">
        <v>0</v>
      </c>
      <c r="G431" s="289">
        <v>0</v>
      </c>
      <c r="H431" s="302"/>
      <c r="I431" s="302"/>
      <c r="J431" s="302"/>
      <c r="K431" s="302"/>
    </row>
    <row r="432" spans="1:11" ht="14.1" customHeight="1" x14ac:dyDescent="0.25">
      <c r="A432" s="302"/>
      <c r="B432" s="302"/>
      <c r="C432" s="290" t="s">
        <v>77</v>
      </c>
      <c r="D432" s="289">
        <v>0</v>
      </c>
      <c r="E432" s="289">
        <v>0</v>
      </c>
      <c r="F432" s="289">
        <v>0</v>
      </c>
      <c r="G432" s="289">
        <v>48000000</v>
      </c>
      <c r="H432" s="302"/>
      <c r="I432" s="302"/>
      <c r="J432" s="302"/>
      <c r="K432" s="302"/>
    </row>
    <row r="433" spans="1:11" ht="14.1" customHeight="1" x14ac:dyDescent="0.25">
      <c r="A433" s="302"/>
      <c r="B433" s="302"/>
      <c r="C433" s="296" t="s">
        <v>33</v>
      </c>
      <c r="D433" s="1295" t="s">
        <v>2377</v>
      </c>
      <c r="E433" s="1296"/>
      <c r="F433" s="1296"/>
      <c r="G433" s="1296"/>
      <c r="H433" s="302"/>
      <c r="I433" s="302"/>
      <c r="J433" s="302"/>
      <c r="K433" s="302"/>
    </row>
    <row r="434" spans="1:11" ht="14.1" customHeight="1" x14ac:dyDescent="0.25">
      <c r="A434" s="302"/>
      <c r="B434" s="302"/>
      <c r="C434" s="277" t="s">
        <v>35</v>
      </c>
      <c r="D434" s="1297" t="s">
        <v>2376</v>
      </c>
      <c r="E434" s="1298"/>
      <c r="F434" s="1298"/>
      <c r="G434" s="1298"/>
      <c r="H434" s="302"/>
      <c r="I434" s="302"/>
      <c r="J434" s="302"/>
      <c r="K434" s="302"/>
    </row>
    <row r="435" spans="1:11" ht="14.1" customHeight="1" x14ac:dyDescent="0.25">
      <c r="A435" s="302"/>
      <c r="B435" s="302"/>
      <c r="C435" s="277" t="s">
        <v>37</v>
      </c>
      <c r="D435" s="1297" t="s">
        <v>2375</v>
      </c>
      <c r="E435" s="1298"/>
      <c r="F435" s="1298"/>
      <c r="G435" s="1298"/>
      <c r="H435" s="302"/>
      <c r="I435" s="302"/>
      <c r="J435" s="302"/>
      <c r="K435" s="302"/>
    </row>
    <row r="436" spans="1:11" ht="15" customHeight="1" x14ac:dyDescent="0.25">
      <c r="A436" s="302"/>
      <c r="B436" s="302"/>
      <c r="C436" s="303"/>
      <c r="D436" s="269">
        <v>2025</v>
      </c>
      <c r="E436" s="269">
        <v>2026</v>
      </c>
      <c r="F436" s="269">
        <v>2027</v>
      </c>
      <c r="G436" s="269">
        <v>2028</v>
      </c>
      <c r="H436" s="302"/>
      <c r="I436" s="302"/>
      <c r="J436" s="302"/>
      <c r="K436" s="302"/>
    </row>
    <row r="437" spans="1:11" ht="15" customHeight="1" x14ac:dyDescent="0.25">
      <c r="A437" s="302"/>
      <c r="B437" s="302"/>
      <c r="C437" s="304"/>
      <c r="D437" s="266" t="s">
        <v>17</v>
      </c>
      <c r="E437" s="266" t="s">
        <v>18</v>
      </c>
      <c r="F437" s="266" t="s">
        <v>18</v>
      </c>
      <c r="G437" s="266" t="s">
        <v>18</v>
      </c>
      <c r="H437" s="302"/>
      <c r="I437" s="302"/>
      <c r="J437" s="302"/>
      <c r="K437" s="302"/>
    </row>
    <row r="438" spans="1:11" ht="14.1" customHeight="1" x14ac:dyDescent="0.25">
      <c r="A438" s="302"/>
      <c r="B438" s="302"/>
      <c r="C438" s="284" t="s">
        <v>39</v>
      </c>
      <c r="D438" s="295" t="s">
        <v>40</v>
      </c>
      <c r="E438" s="295" t="s">
        <v>151</v>
      </c>
      <c r="F438" s="295" t="s">
        <v>46</v>
      </c>
      <c r="G438" s="295" t="s">
        <v>46</v>
      </c>
      <c r="H438" s="302"/>
      <c r="I438" s="302"/>
      <c r="J438" s="302"/>
      <c r="K438" s="302"/>
    </row>
    <row r="439" spans="1:11" ht="14.1" customHeight="1" x14ac:dyDescent="0.25">
      <c r="A439" s="302"/>
      <c r="B439" s="302"/>
      <c r="C439" s="284" t="s">
        <v>41</v>
      </c>
      <c r="D439" s="295" t="s">
        <v>46</v>
      </c>
      <c r="E439" s="295" t="s">
        <v>345</v>
      </c>
      <c r="F439" s="295" t="s">
        <v>46</v>
      </c>
      <c r="G439" s="295" t="s">
        <v>46</v>
      </c>
      <c r="H439" s="302"/>
      <c r="I439" s="302"/>
      <c r="J439" s="302"/>
      <c r="K439" s="302"/>
    </row>
    <row r="440" spans="1:11" ht="14.1" customHeight="1" x14ac:dyDescent="0.25">
      <c r="A440" s="302"/>
      <c r="B440" s="302"/>
      <c r="C440" s="284" t="s">
        <v>45</v>
      </c>
      <c r="D440" s="295" t="s">
        <v>46</v>
      </c>
      <c r="E440" s="295" t="s">
        <v>345</v>
      </c>
      <c r="F440" s="295" t="s">
        <v>46</v>
      </c>
      <c r="G440" s="295" t="s">
        <v>46</v>
      </c>
      <c r="H440" s="302"/>
      <c r="I440" s="302"/>
      <c r="J440" s="302"/>
      <c r="K440" s="302"/>
    </row>
    <row r="441" spans="1:11" ht="14.1" customHeight="1" x14ac:dyDescent="0.25">
      <c r="A441" s="302"/>
      <c r="B441" s="302"/>
      <c r="C441" s="284" t="s">
        <v>50</v>
      </c>
      <c r="D441" s="295" t="s">
        <v>40</v>
      </c>
      <c r="E441" s="295" t="s">
        <v>40</v>
      </c>
      <c r="F441" s="295" t="s">
        <v>137</v>
      </c>
      <c r="G441" s="295" t="s">
        <v>40</v>
      </c>
      <c r="H441" s="302"/>
      <c r="I441" s="302"/>
      <c r="J441" s="302"/>
      <c r="K441" s="302"/>
    </row>
    <row r="442" spans="1:11" ht="14.1" customHeight="1" x14ac:dyDescent="0.25">
      <c r="A442" s="302"/>
      <c r="B442" s="302"/>
      <c r="C442" s="284" t="s">
        <v>52</v>
      </c>
      <c r="D442" s="295" t="s">
        <v>40</v>
      </c>
      <c r="E442" s="295" t="s">
        <v>40</v>
      </c>
      <c r="F442" s="295" t="s">
        <v>137</v>
      </c>
      <c r="G442" s="295" t="s">
        <v>40</v>
      </c>
      <c r="H442" s="302"/>
      <c r="I442" s="302"/>
      <c r="J442" s="302"/>
      <c r="K442" s="302"/>
    </row>
    <row r="443" spans="1:11" ht="14.1" customHeight="1" x14ac:dyDescent="0.25">
      <c r="A443" s="302"/>
      <c r="B443" s="302"/>
      <c r="C443" s="284" t="s">
        <v>55</v>
      </c>
      <c r="D443" s="295" t="s">
        <v>40</v>
      </c>
      <c r="E443" s="295" t="s">
        <v>40</v>
      </c>
      <c r="F443" s="295" t="s">
        <v>137</v>
      </c>
      <c r="G443" s="295" t="s">
        <v>40</v>
      </c>
      <c r="H443" s="302"/>
      <c r="I443" s="302"/>
      <c r="J443" s="302"/>
      <c r="K443" s="302"/>
    </row>
    <row r="444" spans="1:11" ht="14.1" customHeight="1" x14ac:dyDescent="0.25">
      <c r="A444" s="302"/>
      <c r="B444" s="302"/>
      <c r="C444" s="1307" t="s">
        <v>58</v>
      </c>
      <c r="D444" s="1308"/>
      <c r="E444" s="1308"/>
      <c r="F444" s="1308"/>
      <c r="G444" s="1308"/>
      <c r="H444" s="302"/>
      <c r="I444" s="302"/>
      <c r="J444" s="302"/>
      <c r="K444" s="302"/>
    </row>
    <row r="445" spans="1:11" ht="14.1" customHeight="1" x14ac:dyDescent="0.25">
      <c r="A445" s="302"/>
      <c r="B445" s="302"/>
      <c r="C445" s="303"/>
      <c r="D445" s="269">
        <v>2025</v>
      </c>
      <c r="E445" s="269">
        <v>2026</v>
      </c>
      <c r="F445" s="269">
        <v>2027</v>
      </c>
      <c r="G445" s="269">
        <v>2028</v>
      </c>
      <c r="H445" s="302"/>
      <c r="I445" s="302"/>
      <c r="J445" s="302"/>
      <c r="K445" s="302"/>
    </row>
    <row r="446" spans="1:11" ht="14.1" customHeight="1" x14ac:dyDescent="0.25">
      <c r="A446" s="302"/>
      <c r="B446" s="302"/>
      <c r="C446" s="304"/>
      <c r="D446" s="266" t="s">
        <v>17</v>
      </c>
      <c r="E446" s="266" t="s">
        <v>18</v>
      </c>
      <c r="F446" s="266" t="s">
        <v>18</v>
      </c>
      <c r="G446" s="266" t="s">
        <v>18</v>
      </c>
      <c r="H446" s="302"/>
      <c r="I446" s="302"/>
      <c r="J446" s="302"/>
      <c r="K446" s="302"/>
    </row>
    <row r="447" spans="1:11" ht="14.1" customHeight="1" x14ac:dyDescent="0.25">
      <c r="A447" s="302"/>
      <c r="B447" s="302"/>
      <c r="C447" s="292" t="s">
        <v>59</v>
      </c>
      <c r="D447" s="289">
        <v>0</v>
      </c>
      <c r="E447" s="289">
        <v>0</v>
      </c>
      <c r="F447" s="289">
        <v>0</v>
      </c>
      <c r="G447" s="289">
        <v>0</v>
      </c>
      <c r="H447" s="302"/>
      <c r="I447" s="302"/>
      <c r="J447" s="302"/>
      <c r="K447" s="302"/>
    </row>
    <row r="448" spans="1:11" ht="14.1" customHeight="1" x14ac:dyDescent="0.25">
      <c r="A448" s="302"/>
      <c r="B448" s="302"/>
      <c r="C448" s="292" t="s">
        <v>60</v>
      </c>
      <c r="D448" s="289">
        <v>0</v>
      </c>
      <c r="E448" s="289">
        <v>0</v>
      </c>
      <c r="F448" s="289">
        <v>0</v>
      </c>
      <c r="G448" s="289">
        <v>0</v>
      </c>
      <c r="H448" s="302"/>
      <c r="I448" s="302"/>
      <c r="J448" s="302"/>
      <c r="K448" s="302"/>
    </row>
    <row r="449" spans="1:11" ht="14.1" customHeight="1" x14ac:dyDescent="0.25">
      <c r="A449" s="302"/>
      <c r="B449" s="302"/>
      <c r="C449" s="292" t="s">
        <v>61</v>
      </c>
      <c r="D449" s="289">
        <v>0</v>
      </c>
      <c r="E449" s="289">
        <v>0</v>
      </c>
      <c r="F449" s="289">
        <v>0</v>
      </c>
      <c r="G449" s="289">
        <v>0</v>
      </c>
      <c r="H449" s="302"/>
      <c r="I449" s="302"/>
      <c r="J449" s="302"/>
      <c r="K449" s="302"/>
    </row>
    <row r="450" spans="1:11" ht="14.1" customHeight="1" x14ac:dyDescent="0.25">
      <c r="A450" s="302"/>
      <c r="B450" s="302"/>
      <c r="C450" s="292" t="s">
        <v>62</v>
      </c>
      <c r="D450" s="289">
        <v>0</v>
      </c>
      <c r="E450" s="289">
        <v>0</v>
      </c>
      <c r="F450" s="289">
        <v>0</v>
      </c>
      <c r="G450" s="289">
        <v>0</v>
      </c>
      <c r="H450" s="302"/>
      <c r="I450" s="302"/>
      <c r="J450" s="302"/>
      <c r="K450" s="302"/>
    </row>
    <row r="451" spans="1:11" ht="14.1" customHeight="1" x14ac:dyDescent="0.25">
      <c r="A451" s="302"/>
      <c r="B451" s="302"/>
      <c r="C451" s="292" t="s">
        <v>60</v>
      </c>
      <c r="D451" s="289">
        <v>0</v>
      </c>
      <c r="E451" s="289">
        <v>0</v>
      </c>
      <c r="F451" s="289">
        <v>0</v>
      </c>
      <c r="G451" s="289">
        <v>0</v>
      </c>
      <c r="H451" s="302"/>
      <c r="I451" s="302"/>
      <c r="J451" s="302"/>
      <c r="K451" s="302"/>
    </row>
    <row r="452" spans="1:11" ht="14.1" customHeight="1" x14ac:dyDescent="0.25">
      <c r="A452" s="302"/>
      <c r="B452" s="302"/>
      <c r="C452" s="292" t="s">
        <v>61</v>
      </c>
      <c r="D452" s="289">
        <v>0</v>
      </c>
      <c r="E452" s="289">
        <v>0</v>
      </c>
      <c r="F452" s="289">
        <v>0</v>
      </c>
      <c r="G452" s="289">
        <v>0</v>
      </c>
      <c r="H452" s="302"/>
      <c r="I452" s="302"/>
      <c r="J452" s="302"/>
      <c r="K452" s="302"/>
    </row>
    <row r="453" spans="1:11" ht="14.1" customHeight="1" x14ac:dyDescent="0.25">
      <c r="A453" s="302"/>
      <c r="B453" s="302"/>
      <c r="C453" s="292" t="s">
        <v>63</v>
      </c>
      <c r="D453" s="289">
        <v>0</v>
      </c>
      <c r="E453" s="289">
        <v>0</v>
      </c>
      <c r="F453" s="289">
        <v>0</v>
      </c>
      <c r="G453" s="289">
        <v>0</v>
      </c>
      <c r="H453" s="302"/>
      <c r="I453" s="302"/>
      <c r="J453" s="302"/>
      <c r="K453" s="302"/>
    </row>
    <row r="454" spans="1:11" ht="14.1" customHeight="1" x14ac:dyDescent="0.25">
      <c r="A454" s="302"/>
      <c r="B454" s="302"/>
      <c r="C454" s="292" t="s">
        <v>60</v>
      </c>
      <c r="D454" s="289">
        <v>0</v>
      </c>
      <c r="E454" s="289">
        <v>0</v>
      </c>
      <c r="F454" s="289">
        <v>0</v>
      </c>
      <c r="G454" s="289">
        <v>0</v>
      </c>
      <c r="H454" s="302"/>
      <c r="I454" s="302"/>
      <c r="J454" s="302"/>
      <c r="K454" s="302"/>
    </row>
    <row r="455" spans="1:11" ht="14.1" customHeight="1" x14ac:dyDescent="0.25">
      <c r="A455" s="302"/>
      <c r="B455" s="302"/>
      <c r="C455" s="292" t="s">
        <v>61</v>
      </c>
      <c r="D455" s="289">
        <v>0</v>
      </c>
      <c r="E455" s="289">
        <v>0</v>
      </c>
      <c r="F455" s="289">
        <v>0</v>
      </c>
      <c r="G455" s="289">
        <v>0</v>
      </c>
      <c r="H455" s="302"/>
      <c r="I455" s="302"/>
      <c r="J455" s="302"/>
      <c r="K455" s="302"/>
    </row>
    <row r="456" spans="1:11" ht="14.1" customHeight="1" x14ac:dyDescent="0.25">
      <c r="A456" s="302"/>
      <c r="B456" s="302"/>
      <c r="C456" s="292" t="s">
        <v>64</v>
      </c>
      <c r="D456" s="289">
        <v>0</v>
      </c>
      <c r="E456" s="289">
        <v>0</v>
      </c>
      <c r="F456" s="289">
        <v>0</v>
      </c>
      <c r="G456" s="289">
        <v>0</v>
      </c>
      <c r="H456" s="302"/>
      <c r="I456" s="302"/>
      <c r="J456" s="302"/>
      <c r="K456" s="302"/>
    </row>
    <row r="457" spans="1:11" ht="14.1" customHeight="1" x14ac:dyDescent="0.25">
      <c r="A457" s="302"/>
      <c r="B457" s="302"/>
      <c r="C457" s="292" t="s">
        <v>60</v>
      </c>
      <c r="D457" s="289">
        <v>0</v>
      </c>
      <c r="E457" s="289">
        <v>0</v>
      </c>
      <c r="F457" s="289">
        <v>0</v>
      </c>
      <c r="G457" s="289">
        <v>0</v>
      </c>
      <c r="H457" s="302"/>
      <c r="I457" s="302"/>
      <c r="J457" s="302"/>
      <c r="K457" s="302"/>
    </row>
    <row r="458" spans="1:11" ht="14.1" customHeight="1" x14ac:dyDescent="0.25">
      <c r="A458" s="302"/>
      <c r="B458" s="302"/>
      <c r="C458" s="292" t="s">
        <v>61</v>
      </c>
      <c r="D458" s="289">
        <v>0</v>
      </c>
      <c r="E458" s="289">
        <v>0</v>
      </c>
      <c r="F458" s="289">
        <v>0</v>
      </c>
      <c r="G458" s="289">
        <v>0</v>
      </c>
      <c r="H458" s="302"/>
      <c r="I458" s="302"/>
      <c r="J458" s="302"/>
      <c r="K458" s="302"/>
    </row>
    <row r="459" spans="1:11" ht="14.1" customHeight="1" x14ac:dyDescent="0.25">
      <c r="A459" s="302"/>
      <c r="B459" s="302"/>
      <c r="C459" s="292" t="s">
        <v>65</v>
      </c>
      <c r="D459" s="289">
        <v>0</v>
      </c>
      <c r="E459" s="289">
        <v>0</v>
      </c>
      <c r="F459" s="289">
        <v>0</v>
      </c>
      <c r="G459" s="289">
        <v>0</v>
      </c>
      <c r="H459" s="302"/>
      <c r="I459" s="302"/>
      <c r="J459" s="302"/>
      <c r="K459" s="302"/>
    </row>
    <row r="460" spans="1:11" ht="14.1" customHeight="1" x14ac:dyDescent="0.25">
      <c r="A460" s="302"/>
      <c r="B460" s="302"/>
      <c r="C460" s="292" t="s">
        <v>60</v>
      </c>
      <c r="D460" s="289">
        <v>0</v>
      </c>
      <c r="E460" s="289">
        <v>0</v>
      </c>
      <c r="F460" s="289">
        <v>0</v>
      </c>
      <c r="G460" s="289">
        <v>0</v>
      </c>
      <c r="H460" s="302"/>
      <c r="I460" s="302"/>
      <c r="J460" s="302"/>
      <c r="K460" s="302"/>
    </row>
    <row r="461" spans="1:11" ht="14.1" customHeight="1" x14ac:dyDescent="0.25">
      <c r="A461" s="302"/>
      <c r="B461" s="302"/>
      <c r="C461" s="292" t="s">
        <v>61</v>
      </c>
      <c r="D461" s="289">
        <v>0</v>
      </c>
      <c r="E461" s="289">
        <v>0</v>
      </c>
      <c r="F461" s="289">
        <v>0</v>
      </c>
      <c r="G461" s="289">
        <v>0</v>
      </c>
      <c r="H461" s="302"/>
      <c r="I461" s="302"/>
      <c r="J461" s="302"/>
      <c r="K461" s="302"/>
    </row>
    <row r="462" spans="1:11" ht="14.1" customHeight="1" x14ac:dyDescent="0.25">
      <c r="A462" s="302"/>
      <c r="B462" s="302"/>
      <c r="C462" s="292" t="s">
        <v>66</v>
      </c>
      <c r="D462" s="289">
        <v>0</v>
      </c>
      <c r="E462" s="289">
        <v>0</v>
      </c>
      <c r="F462" s="289">
        <v>0</v>
      </c>
      <c r="G462" s="289">
        <v>0</v>
      </c>
      <c r="H462" s="302"/>
      <c r="I462" s="302"/>
      <c r="J462" s="302"/>
      <c r="K462" s="302"/>
    </row>
    <row r="463" spans="1:11" ht="14.1" customHeight="1" x14ac:dyDescent="0.25">
      <c r="A463" s="302"/>
      <c r="B463" s="302"/>
      <c r="C463" s="292" t="s">
        <v>60</v>
      </c>
      <c r="D463" s="289">
        <v>0</v>
      </c>
      <c r="E463" s="289">
        <v>0</v>
      </c>
      <c r="F463" s="289">
        <v>0</v>
      </c>
      <c r="G463" s="289">
        <v>0</v>
      </c>
      <c r="H463" s="302"/>
      <c r="I463" s="302"/>
      <c r="J463" s="302"/>
      <c r="K463" s="302"/>
    </row>
    <row r="464" spans="1:11" ht="14.1" customHeight="1" x14ac:dyDescent="0.25">
      <c r="A464" s="302"/>
      <c r="B464" s="302"/>
      <c r="C464" s="292" t="s">
        <v>61</v>
      </c>
      <c r="D464" s="289">
        <v>0</v>
      </c>
      <c r="E464" s="289">
        <v>0</v>
      </c>
      <c r="F464" s="289">
        <v>0</v>
      </c>
      <c r="G464" s="289">
        <v>0</v>
      </c>
      <c r="H464" s="302"/>
      <c r="I464" s="302"/>
      <c r="J464" s="302"/>
      <c r="K464" s="302"/>
    </row>
    <row r="465" spans="1:11" ht="14.1" customHeight="1" x14ac:dyDescent="0.25">
      <c r="A465" s="302"/>
      <c r="B465" s="302"/>
      <c r="C465" s="292" t="s">
        <v>67</v>
      </c>
      <c r="D465" s="289">
        <v>0</v>
      </c>
      <c r="E465" s="289">
        <v>0</v>
      </c>
      <c r="F465" s="289">
        <v>0</v>
      </c>
      <c r="G465" s="289">
        <v>0</v>
      </c>
      <c r="H465" s="302"/>
      <c r="I465" s="302"/>
      <c r="J465" s="302"/>
      <c r="K465" s="302"/>
    </row>
    <row r="466" spans="1:11" ht="14.1" customHeight="1" x14ac:dyDescent="0.25">
      <c r="A466" s="302"/>
      <c r="B466" s="302"/>
      <c r="C466" s="292" t="s">
        <v>60</v>
      </c>
      <c r="D466" s="289">
        <v>0</v>
      </c>
      <c r="E466" s="289">
        <v>0</v>
      </c>
      <c r="F466" s="289">
        <v>0</v>
      </c>
      <c r="G466" s="289">
        <v>0</v>
      </c>
      <c r="H466" s="302"/>
      <c r="I466" s="302"/>
      <c r="J466" s="302"/>
      <c r="K466" s="302"/>
    </row>
    <row r="467" spans="1:11" ht="14.1" customHeight="1" x14ac:dyDescent="0.25">
      <c r="A467" s="302"/>
      <c r="B467" s="302"/>
      <c r="C467" s="292" t="s">
        <v>61</v>
      </c>
      <c r="D467" s="289">
        <v>0</v>
      </c>
      <c r="E467" s="289">
        <v>0</v>
      </c>
      <c r="F467" s="289">
        <v>0</v>
      </c>
      <c r="G467" s="289">
        <v>0</v>
      </c>
      <c r="H467" s="302"/>
      <c r="I467" s="302"/>
      <c r="J467" s="302"/>
      <c r="K467" s="302"/>
    </row>
    <row r="468" spans="1:11" ht="14.1" customHeight="1" x14ac:dyDescent="0.25">
      <c r="A468" s="302"/>
      <c r="B468" s="302"/>
      <c r="C468" s="292" t="s">
        <v>68</v>
      </c>
      <c r="D468" s="289">
        <v>0</v>
      </c>
      <c r="E468" s="289">
        <v>0</v>
      </c>
      <c r="F468" s="289">
        <v>0</v>
      </c>
      <c r="G468" s="289">
        <v>0</v>
      </c>
      <c r="H468" s="302"/>
      <c r="I468" s="302"/>
      <c r="J468" s="302"/>
      <c r="K468" s="302"/>
    </row>
    <row r="469" spans="1:11" ht="14.1" customHeight="1" x14ac:dyDescent="0.25">
      <c r="A469" s="302"/>
      <c r="B469" s="302"/>
      <c r="C469" s="292" t="s">
        <v>60</v>
      </c>
      <c r="D469" s="289">
        <v>0</v>
      </c>
      <c r="E469" s="289">
        <v>0</v>
      </c>
      <c r="F469" s="289">
        <v>0</v>
      </c>
      <c r="G469" s="289">
        <v>0</v>
      </c>
      <c r="H469" s="302"/>
      <c r="I469" s="302"/>
      <c r="J469" s="302"/>
      <c r="K469" s="302"/>
    </row>
    <row r="470" spans="1:11" ht="14.1" customHeight="1" x14ac:dyDescent="0.25">
      <c r="A470" s="302"/>
      <c r="B470" s="302"/>
      <c r="C470" s="292" t="s">
        <v>69</v>
      </c>
      <c r="D470" s="289">
        <v>0</v>
      </c>
      <c r="E470" s="289">
        <v>0</v>
      </c>
      <c r="F470" s="289">
        <v>0</v>
      </c>
      <c r="G470" s="289">
        <v>0</v>
      </c>
      <c r="H470" s="302"/>
      <c r="I470" s="302"/>
      <c r="J470" s="302"/>
      <c r="K470" s="302"/>
    </row>
    <row r="471" spans="1:11" ht="14.1" customHeight="1" x14ac:dyDescent="0.25">
      <c r="A471" s="302"/>
      <c r="B471" s="302"/>
      <c r="C471" s="292" t="s">
        <v>70</v>
      </c>
      <c r="D471" s="289">
        <v>0</v>
      </c>
      <c r="E471" s="289">
        <v>0</v>
      </c>
      <c r="F471" s="289">
        <v>0</v>
      </c>
      <c r="G471" s="289">
        <v>0</v>
      </c>
      <c r="H471" s="302"/>
      <c r="I471" s="302"/>
      <c r="J471" s="302"/>
      <c r="K471" s="302"/>
    </row>
    <row r="472" spans="1:11" ht="14.1" customHeight="1" x14ac:dyDescent="0.25">
      <c r="A472" s="302"/>
      <c r="B472" s="302"/>
      <c r="C472" s="292" t="s">
        <v>71</v>
      </c>
      <c r="D472" s="289">
        <v>0</v>
      </c>
      <c r="E472" s="289">
        <v>0</v>
      </c>
      <c r="F472" s="289">
        <v>0</v>
      </c>
      <c r="G472" s="289">
        <v>0</v>
      </c>
      <c r="H472" s="302"/>
      <c r="I472" s="302"/>
      <c r="J472" s="302"/>
      <c r="K472" s="302"/>
    </row>
    <row r="473" spans="1:11" ht="14.1" customHeight="1" x14ac:dyDescent="0.25">
      <c r="A473" s="302"/>
      <c r="B473" s="302"/>
      <c r="C473" s="292" t="s">
        <v>72</v>
      </c>
      <c r="D473" s="289">
        <v>0</v>
      </c>
      <c r="E473" s="289">
        <v>0</v>
      </c>
      <c r="F473" s="289">
        <v>0</v>
      </c>
      <c r="G473" s="289">
        <v>0</v>
      </c>
      <c r="H473" s="302"/>
      <c r="I473" s="302"/>
      <c r="J473" s="302"/>
      <c r="K473" s="302"/>
    </row>
    <row r="474" spans="1:11" ht="14.1" customHeight="1" x14ac:dyDescent="0.25">
      <c r="A474" s="302"/>
      <c r="B474" s="302"/>
      <c r="C474" s="292" t="s">
        <v>73</v>
      </c>
      <c r="D474" s="289">
        <v>0</v>
      </c>
      <c r="E474" s="289">
        <v>30000000</v>
      </c>
      <c r="F474" s="289">
        <v>0</v>
      </c>
      <c r="G474" s="289">
        <v>0</v>
      </c>
      <c r="H474" s="302"/>
      <c r="I474" s="302"/>
      <c r="J474" s="302"/>
      <c r="K474" s="302"/>
    </row>
    <row r="475" spans="1:11" ht="14.1" customHeight="1" x14ac:dyDescent="0.25">
      <c r="A475" s="302"/>
      <c r="B475" s="302"/>
      <c r="C475" s="292" t="s">
        <v>60</v>
      </c>
      <c r="D475" s="289">
        <v>0</v>
      </c>
      <c r="E475" s="289">
        <v>30000000</v>
      </c>
      <c r="F475" s="289">
        <v>0</v>
      </c>
      <c r="G475" s="289">
        <v>0</v>
      </c>
      <c r="H475" s="302"/>
      <c r="I475" s="302"/>
      <c r="J475" s="302"/>
      <c r="K475" s="302"/>
    </row>
    <row r="476" spans="1:11" ht="14.1" customHeight="1" x14ac:dyDescent="0.25">
      <c r="A476" s="302"/>
      <c r="B476" s="302"/>
      <c r="C476" s="292" t="s">
        <v>69</v>
      </c>
      <c r="D476" s="289">
        <v>0</v>
      </c>
      <c r="E476" s="289">
        <v>0</v>
      </c>
      <c r="F476" s="289">
        <v>0</v>
      </c>
      <c r="G476" s="289">
        <v>0</v>
      </c>
      <c r="H476" s="302"/>
      <c r="I476" s="302"/>
      <c r="J476" s="302"/>
      <c r="K476" s="302"/>
    </row>
    <row r="477" spans="1:11" ht="14.1" customHeight="1" x14ac:dyDescent="0.25">
      <c r="A477" s="302"/>
      <c r="B477" s="302"/>
      <c r="C477" s="292" t="s">
        <v>70</v>
      </c>
      <c r="D477" s="289">
        <v>0</v>
      </c>
      <c r="E477" s="289">
        <v>0</v>
      </c>
      <c r="F477" s="289">
        <v>0</v>
      </c>
      <c r="G477" s="289">
        <v>0</v>
      </c>
      <c r="H477" s="302"/>
      <c r="I477" s="302"/>
      <c r="J477" s="302"/>
      <c r="K477" s="302"/>
    </row>
    <row r="478" spans="1:11" ht="14.1" customHeight="1" x14ac:dyDescent="0.25">
      <c r="A478" s="302"/>
      <c r="B478" s="302"/>
      <c r="C478" s="292" t="s">
        <v>71</v>
      </c>
      <c r="D478" s="289">
        <v>0</v>
      </c>
      <c r="E478" s="289">
        <v>0</v>
      </c>
      <c r="F478" s="289">
        <v>0</v>
      </c>
      <c r="G478" s="289">
        <v>0</v>
      </c>
      <c r="H478" s="302"/>
      <c r="I478" s="302"/>
      <c r="J478" s="302"/>
      <c r="K478" s="302"/>
    </row>
    <row r="479" spans="1:11" ht="14.1" customHeight="1" x14ac:dyDescent="0.25">
      <c r="A479" s="302"/>
      <c r="B479" s="302"/>
      <c r="C479" s="292" t="s">
        <v>72</v>
      </c>
      <c r="D479" s="289">
        <v>0</v>
      </c>
      <c r="E479" s="289">
        <v>0</v>
      </c>
      <c r="F479" s="289">
        <v>0</v>
      </c>
      <c r="G479" s="289">
        <v>0</v>
      </c>
      <c r="H479" s="302"/>
      <c r="I479" s="302"/>
      <c r="J479" s="302"/>
      <c r="K479" s="302"/>
    </row>
    <row r="480" spans="1:11" ht="14.1" customHeight="1" x14ac:dyDescent="0.25">
      <c r="A480" s="302"/>
      <c r="B480" s="302"/>
      <c r="C480" s="292" t="s">
        <v>74</v>
      </c>
      <c r="D480" s="289">
        <v>0</v>
      </c>
      <c r="E480" s="289">
        <v>0</v>
      </c>
      <c r="F480" s="289">
        <v>0</v>
      </c>
      <c r="G480" s="289">
        <v>0</v>
      </c>
      <c r="H480" s="302"/>
      <c r="I480" s="302"/>
      <c r="J480" s="302"/>
      <c r="K480" s="302"/>
    </row>
    <row r="481" spans="1:11" ht="14.1" customHeight="1" x14ac:dyDescent="0.25">
      <c r="A481" s="302"/>
      <c r="B481" s="302"/>
      <c r="C481" s="292" t="s">
        <v>60</v>
      </c>
      <c r="D481" s="289">
        <v>0</v>
      </c>
      <c r="E481" s="289">
        <v>0</v>
      </c>
      <c r="F481" s="289">
        <v>0</v>
      </c>
      <c r="G481" s="289">
        <v>0</v>
      </c>
      <c r="H481" s="302"/>
      <c r="I481" s="302"/>
      <c r="J481" s="302"/>
      <c r="K481" s="302"/>
    </row>
    <row r="482" spans="1:11" ht="14.1" customHeight="1" x14ac:dyDescent="0.25">
      <c r="A482" s="302"/>
      <c r="B482" s="302"/>
      <c r="C482" s="292" t="s">
        <v>69</v>
      </c>
      <c r="D482" s="289">
        <v>0</v>
      </c>
      <c r="E482" s="289">
        <v>0</v>
      </c>
      <c r="F482" s="289">
        <v>0</v>
      </c>
      <c r="G482" s="289">
        <v>0</v>
      </c>
      <c r="H482" s="302"/>
      <c r="I482" s="302"/>
      <c r="J482" s="302"/>
      <c r="K482" s="302"/>
    </row>
    <row r="483" spans="1:11" ht="14.1" customHeight="1" x14ac:dyDescent="0.25">
      <c r="A483" s="302"/>
      <c r="B483" s="302"/>
      <c r="C483" s="292" t="s">
        <v>70</v>
      </c>
      <c r="D483" s="289">
        <v>0</v>
      </c>
      <c r="E483" s="289">
        <v>0</v>
      </c>
      <c r="F483" s="289">
        <v>0</v>
      </c>
      <c r="G483" s="289">
        <v>0</v>
      </c>
      <c r="H483" s="302"/>
      <c r="I483" s="302"/>
      <c r="J483" s="302"/>
      <c r="K483" s="302"/>
    </row>
    <row r="484" spans="1:11" ht="14.1" customHeight="1" x14ac:dyDescent="0.25">
      <c r="A484" s="302"/>
      <c r="B484" s="302"/>
      <c r="C484" s="292" t="s">
        <v>71</v>
      </c>
      <c r="D484" s="289">
        <v>0</v>
      </c>
      <c r="E484" s="289">
        <v>0</v>
      </c>
      <c r="F484" s="289">
        <v>0</v>
      </c>
      <c r="G484" s="289">
        <v>0</v>
      </c>
      <c r="H484" s="302"/>
      <c r="I484" s="302"/>
      <c r="J484" s="302"/>
      <c r="K484" s="302"/>
    </row>
    <row r="485" spans="1:11" ht="14.1" customHeight="1" x14ac:dyDescent="0.25">
      <c r="A485" s="302"/>
      <c r="B485" s="302"/>
      <c r="C485" s="292" t="s">
        <v>72</v>
      </c>
      <c r="D485" s="289">
        <v>0</v>
      </c>
      <c r="E485" s="289">
        <v>0</v>
      </c>
      <c r="F485" s="289">
        <v>0</v>
      </c>
      <c r="G485" s="289">
        <v>0</v>
      </c>
      <c r="H485" s="302"/>
      <c r="I485" s="302"/>
      <c r="J485" s="302"/>
      <c r="K485" s="302"/>
    </row>
    <row r="486" spans="1:11" ht="14.1" customHeight="1" x14ac:dyDescent="0.25">
      <c r="A486" s="302"/>
      <c r="B486" s="302"/>
      <c r="C486" s="292" t="s">
        <v>75</v>
      </c>
      <c r="D486" s="289">
        <v>0</v>
      </c>
      <c r="E486" s="289">
        <v>0</v>
      </c>
      <c r="F486" s="289">
        <v>0</v>
      </c>
      <c r="G486" s="289">
        <v>0</v>
      </c>
      <c r="H486" s="302"/>
      <c r="I486" s="302"/>
      <c r="J486" s="302"/>
      <c r="K486" s="302"/>
    </row>
    <row r="487" spans="1:11" ht="14.1" customHeight="1" x14ac:dyDescent="0.25">
      <c r="A487" s="302"/>
      <c r="B487" s="302"/>
      <c r="C487" s="292" t="s">
        <v>76</v>
      </c>
      <c r="D487" s="289">
        <v>0</v>
      </c>
      <c r="E487" s="289">
        <v>0</v>
      </c>
      <c r="F487" s="289">
        <v>0</v>
      </c>
      <c r="G487" s="289">
        <v>0</v>
      </c>
      <c r="H487" s="302"/>
      <c r="I487" s="302"/>
      <c r="J487" s="302"/>
      <c r="K487" s="302"/>
    </row>
    <row r="488" spans="1:11" ht="14.1" customHeight="1" x14ac:dyDescent="0.25">
      <c r="A488" s="302"/>
      <c r="B488" s="302"/>
      <c r="C488" s="290" t="s">
        <v>77</v>
      </c>
      <c r="D488" s="289">
        <v>0</v>
      </c>
      <c r="E488" s="289">
        <v>30000000</v>
      </c>
      <c r="F488" s="289">
        <v>0</v>
      </c>
      <c r="G488" s="289">
        <v>0</v>
      </c>
      <c r="H488" s="302"/>
      <c r="I488" s="302"/>
      <c r="J488" s="302"/>
      <c r="K488" s="302"/>
    </row>
    <row r="489" spans="1:11" ht="15" customHeight="1" x14ac:dyDescent="0.25">
      <c r="A489" s="302"/>
      <c r="B489" s="302"/>
      <c r="C489" s="288" t="s">
        <v>40</v>
      </c>
      <c r="D489" s="287" t="s">
        <v>40</v>
      </c>
      <c r="E489" s="287" t="s">
        <v>40</v>
      </c>
      <c r="F489" s="287" t="s">
        <v>40</v>
      </c>
      <c r="G489" s="287" t="s">
        <v>40</v>
      </c>
      <c r="H489" s="302"/>
      <c r="I489" s="302"/>
      <c r="J489" s="302"/>
      <c r="K489" s="302"/>
    </row>
    <row r="490" spans="1:11" ht="15" customHeight="1" x14ac:dyDescent="0.25">
      <c r="A490" s="302"/>
      <c r="B490" s="302"/>
      <c r="C490" s="286" t="s">
        <v>188</v>
      </c>
      <c r="D490" s="256">
        <v>0</v>
      </c>
      <c r="E490" s="256">
        <v>736609000</v>
      </c>
      <c r="F490" s="256">
        <v>736583000</v>
      </c>
      <c r="G490" s="256">
        <v>738609000</v>
      </c>
      <c r="H490" s="302"/>
      <c r="I490" s="302"/>
      <c r="J490" s="302"/>
      <c r="K490" s="302"/>
    </row>
    <row r="491" spans="1:11" ht="15" customHeight="1" x14ac:dyDescent="0.25">
      <c r="A491" s="302"/>
      <c r="B491" s="302"/>
      <c r="C491" s="284" t="s">
        <v>59</v>
      </c>
      <c r="D491" s="283">
        <v>0</v>
      </c>
      <c r="E491" s="283">
        <v>431461000</v>
      </c>
      <c r="F491" s="283">
        <v>431461000</v>
      </c>
      <c r="G491" s="283">
        <v>431461000</v>
      </c>
      <c r="H491" s="302"/>
      <c r="I491" s="302"/>
      <c r="J491" s="302"/>
      <c r="K491" s="302"/>
    </row>
    <row r="492" spans="1:11" ht="15" customHeight="1" x14ac:dyDescent="0.25">
      <c r="A492" s="302"/>
      <c r="B492" s="302"/>
      <c r="C492" s="284" t="s">
        <v>60</v>
      </c>
      <c r="D492" s="283">
        <v>0</v>
      </c>
      <c r="E492" s="283">
        <v>431461000</v>
      </c>
      <c r="F492" s="283">
        <v>431461000</v>
      </c>
      <c r="G492" s="283">
        <v>431461000</v>
      </c>
      <c r="H492" s="302"/>
      <c r="I492" s="302"/>
      <c r="J492" s="302"/>
      <c r="K492" s="302"/>
    </row>
    <row r="493" spans="1:11" ht="15" customHeight="1" x14ac:dyDescent="0.25">
      <c r="A493" s="302"/>
      <c r="B493" s="302"/>
      <c r="C493" s="284" t="s">
        <v>61</v>
      </c>
      <c r="D493" s="283">
        <v>0</v>
      </c>
      <c r="E493" s="283">
        <v>0</v>
      </c>
      <c r="F493" s="283">
        <v>0</v>
      </c>
      <c r="G493" s="283">
        <v>0</v>
      </c>
      <c r="H493" s="302"/>
      <c r="I493" s="302"/>
      <c r="J493" s="302"/>
      <c r="K493" s="302"/>
    </row>
    <row r="494" spans="1:11" ht="15" customHeight="1" x14ac:dyDescent="0.25">
      <c r="A494" s="302"/>
      <c r="B494" s="302"/>
      <c r="C494" s="284" t="s">
        <v>62</v>
      </c>
      <c r="D494" s="283">
        <v>0</v>
      </c>
      <c r="E494" s="283">
        <v>72058000</v>
      </c>
      <c r="F494" s="283">
        <v>72058000</v>
      </c>
      <c r="G494" s="283">
        <v>72058000</v>
      </c>
      <c r="H494" s="302"/>
      <c r="I494" s="302"/>
      <c r="J494" s="302"/>
      <c r="K494" s="302"/>
    </row>
    <row r="495" spans="1:11" ht="15" customHeight="1" x14ac:dyDescent="0.25">
      <c r="A495" s="302"/>
      <c r="B495" s="302"/>
      <c r="C495" s="284" t="s">
        <v>60</v>
      </c>
      <c r="D495" s="283">
        <v>0</v>
      </c>
      <c r="E495" s="283">
        <v>72058000</v>
      </c>
      <c r="F495" s="283">
        <v>72058000</v>
      </c>
      <c r="G495" s="283">
        <v>72058000</v>
      </c>
      <c r="H495" s="302"/>
      <c r="I495" s="302"/>
      <c r="J495" s="302"/>
      <c r="K495" s="302"/>
    </row>
    <row r="496" spans="1:11" ht="15" customHeight="1" x14ac:dyDescent="0.25">
      <c r="A496" s="302"/>
      <c r="B496" s="302"/>
      <c r="C496" s="284" t="s">
        <v>61</v>
      </c>
      <c r="D496" s="283">
        <v>0</v>
      </c>
      <c r="E496" s="283">
        <v>0</v>
      </c>
      <c r="F496" s="283">
        <v>0</v>
      </c>
      <c r="G496" s="283">
        <v>0</v>
      </c>
      <c r="H496" s="302"/>
      <c r="I496" s="302"/>
      <c r="J496" s="302"/>
      <c r="K496" s="302"/>
    </row>
    <row r="497" spans="1:11" ht="15" customHeight="1" x14ac:dyDescent="0.25">
      <c r="A497" s="302"/>
      <c r="B497" s="302"/>
      <c r="C497" s="284" t="s">
        <v>63</v>
      </c>
      <c r="D497" s="283">
        <v>0</v>
      </c>
      <c r="E497" s="283">
        <v>185000000</v>
      </c>
      <c r="F497" s="283">
        <v>184974000</v>
      </c>
      <c r="G497" s="283">
        <v>187000000</v>
      </c>
      <c r="H497" s="302"/>
      <c r="I497" s="302"/>
      <c r="J497" s="302"/>
      <c r="K497" s="302"/>
    </row>
    <row r="498" spans="1:11" ht="15" customHeight="1" x14ac:dyDescent="0.25">
      <c r="A498" s="302"/>
      <c r="B498" s="302"/>
      <c r="C498" s="284" t="s">
        <v>60</v>
      </c>
      <c r="D498" s="283">
        <v>0</v>
      </c>
      <c r="E498" s="283">
        <v>185000000</v>
      </c>
      <c r="F498" s="283">
        <v>184974000</v>
      </c>
      <c r="G498" s="283">
        <v>187000000</v>
      </c>
      <c r="H498" s="302"/>
      <c r="I498" s="302"/>
      <c r="J498" s="302"/>
      <c r="K498" s="302"/>
    </row>
    <row r="499" spans="1:11" ht="15" customHeight="1" x14ac:dyDescent="0.25">
      <c r="A499" s="302"/>
      <c r="B499" s="302"/>
      <c r="C499" s="284" t="s">
        <v>61</v>
      </c>
      <c r="D499" s="283">
        <v>0</v>
      </c>
      <c r="E499" s="283">
        <v>0</v>
      </c>
      <c r="F499" s="283">
        <v>0</v>
      </c>
      <c r="G499" s="283">
        <v>0</v>
      </c>
      <c r="H499" s="302"/>
      <c r="I499" s="302"/>
      <c r="J499" s="302"/>
      <c r="K499" s="302"/>
    </row>
    <row r="500" spans="1:11" ht="15" customHeight="1" x14ac:dyDescent="0.25">
      <c r="A500" s="302"/>
      <c r="B500" s="302"/>
      <c r="C500" s="284" t="s">
        <v>64</v>
      </c>
      <c r="D500" s="283">
        <v>0</v>
      </c>
      <c r="E500" s="283">
        <v>0</v>
      </c>
      <c r="F500" s="283">
        <v>0</v>
      </c>
      <c r="G500" s="283">
        <v>0</v>
      </c>
      <c r="H500" s="302"/>
      <c r="I500" s="302"/>
      <c r="J500" s="302"/>
      <c r="K500" s="302"/>
    </row>
    <row r="501" spans="1:11" ht="15" customHeight="1" x14ac:dyDescent="0.25">
      <c r="A501" s="302"/>
      <c r="B501" s="302"/>
      <c r="C501" s="284" t="s">
        <v>60</v>
      </c>
      <c r="D501" s="283">
        <v>0</v>
      </c>
      <c r="E501" s="283">
        <v>0</v>
      </c>
      <c r="F501" s="283">
        <v>0</v>
      </c>
      <c r="G501" s="283">
        <v>0</v>
      </c>
      <c r="H501" s="302"/>
      <c r="I501" s="302"/>
      <c r="J501" s="302"/>
      <c r="K501" s="302"/>
    </row>
    <row r="502" spans="1:11" ht="15" customHeight="1" x14ac:dyDescent="0.25">
      <c r="A502" s="302"/>
      <c r="B502" s="302"/>
      <c r="C502" s="284" t="s">
        <v>61</v>
      </c>
      <c r="D502" s="283">
        <v>0</v>
      </c>
      <c r="E502" s="283">
        <v>0</v>
      </c>
      <c r="F502" s="283">
        <v>0</v>
      </c>
      <c r="G502" s="283">
        <v>0</v>
      </c>
      <c r="H502" s="302"/>
      <c r="I502" s="302"/>
      <c r="J502" s="302"/>
      <c r="K502" s="302"/>
    </row>
    <row r="503" spans="1:11" ht="20.100000000000001" customHeight="1" x14ac:dyDescent="0.25">
      <c r="A503" s="302"/>
      <c r="B503" s="302"/>
      <c r="C503" s="284" t="s">
        <v>189</v>
      </c>
      <c r="D503" s="285">
        <v>0</v>
      </c>
      <c r="E503" s="285">
        <v>0</v>
      </c>
      <c r="F503" s="285">
        <v>0</v>
      </c>
      <c r="G503" s="285">
        <v>0</v>
      </c>
      <c r="H503" s="302"/>
      <c r="I503" s="302"/>
      <c r="J503" s="302"/>
      <c r="K503" s="302"/>
    </row>
    <row r="504" spans="1:11" ht="15" customHeight="1" x14ac:dyDescent="0.25">
      <c r="A504" s="302"/>
      <c r="B504" s="302"/>
      <c r="C504" s="284" t="s">
        <v>60</v>
      </c>
      <c r="D504" s="283">
        <v>0</v>
      </c>
      <c r="E504" s="283">
        <v>0</v>
      </c>
      <c r="F504" s="283">
        <v>0</v>
      </c>
      <c r="G504" s="283">
        <v>0</v>
      </c>
      <c r="H504" s="302"/>
      <c r="I504" s="302"/>
      <c r="J504" s="302"/>
      <c r="K504" s="302"/>
    </row>
    <row r="505" spans="1:11" ht="15" customHeight="1" x14ac:dyDescent="0.25">
      <c r="A505" s="302"/>
      <c r="B505" s="302"/>
      <c r="C505" s="284" t="s">
        <v>61</v>
      </c>
      <c r="D505" s="283">
        <v>0</v>
      </c>
      <c r="E505" s="283">
        <v>0</v>
      </c>
      <c r="F505" s="283">
        <v>0</v>
      </c>
      <c r="G505" s="283">
        <v>0</v>
      </c>
      <c r="H505" s="302"/>
      <c r="I505" s="302"/>
      <c r="J505" s="302"/>
      <c r="K505" s="302"/>
    </row>
    <row r="506" spans="1:11" ht="15" customHeight="1" x14ac:dyDescent="0.25">
      <c r="A506" s="302"/>
      <c r="B506" s="302"/>
      <c r="C506" s="284" t="s">
        <v>66</v>
      </c>
      <c r="D506" s="283">
        <v>0</v>
      </c>
      <c r="E506" s="283">
        <v>90000</v>
      </c>
      <c r="F506" s="283">
        <v>90000</v>
      </c>
      <c r="G506" s="283">
        <v>90000</v>
      </c>
      <c r="H506" s="302"/>
      <c r="I506" s="302"/>
      <c r="J506" s="302"/>
      <c r="K506" s="302"/>
    </row>
    <row r="507" spans="1:11" ht="15" customHeight="1" x14ac:dyDescent="0.25">
      <c r="A507" s="302"/>
      <c r="B507" s="302"/>
      <c r="C507" s="284" t="s">
        <v>60</v>
      </c>
      <c r="D507" s="283">
        <v>0</v>
      </c>
      <c r="E507" s="283">
        <v>90000</v>
      </c>
      <c r="F507" s="283">
        <v>90000</v>
      </c>
      <c r="G507" s="283">
        <v>90000</v>
      </c>
      <c r="H507" s="302"/>
      <c r="I507" s="302"/>
      <c r="J507" s="302"/>
      <c r="K507" s="302"/>
    </row>
    <row r="508" spans="1:11" ht="15" customHeight="1" x14ac:dyDescent="0.25">
      <c r="A508" s="302"/>
      <c r="B508" s="302"/>
      <c r="C508" s="284" t="s">
        <v>61</v>
      </c>
      <c r="D508" s="283">
        <v>0</v>
      </c>
      <c r="E508" s="283">
        <v>0</v>
      </c>
      <c r="F508" s="283">
        <v>0</v>
      </c>
      <c r="G508" s="283">
        <v>0</v>
      </c>
      <c r="H508" s="302"/>
      <c r="I508" s="302"/>
      <c r="J508" s="302"/>
      <c r="K508" s="302"/>
    </row>
    <row r="509" spans="1:11" ht="15" customHeight="1" x14ac:dyDescent="0.25">
      <c r="A509" s="302"/>
      <c r="B509" s="302"/>
      <c r="C509" s="284" t="s">
        <v>67</v>
      </c>
      <c r="D509" s="283">
        <v>0</v>
      </c>
      <c r="E509" s="283">
        <v>0</v>
      </c>
      <c r="F509" s="283">
        <v>0</v>
      </c>
      <c r="G509" s="283">
        <v>0</v>
      </c>
      <c r="H509" s="302"/>
      <c r="I509" s="302"/>
      <c r="J509" s="302"/>
      <c r="K509" s="302"/>
    </row>
    <row r="510" spans="1:11" ht="15" customHeight="1" x14ac:dyDescent="0.25">
      <c r="A510" s="302"/>
      <c r="B510" s="302"/>
      <c r="C510" s="284" t="s">
        <v>60</v>
      </c>
      <c r="D510" s="283">
        <v>0</v>
      </c>
      <c r="E510" s="283">
        <v>0</v>
      </c>
      <c r="F510" s="283">
        <v>0</v>
      </c>
      <c r="G510" s="283">
        <v>0</v>
      </c>
      <c r="H510" s="302"/>
      <c r="I510" s="302"/>
      <c r="J510" s="302"/>
      <c r="K510" s="302"/>
    </row>
    <row r="511" spans="1:11" ht="15" customHeight="1" x14ac:dyDescent="0.25">
      <c r="A511" s="302"/>
      <c r="B511" s="302"/>
      <c r="C511" s="284" t="s">
        <v>61</v>
      </c>
      <c r="D511" s="283">
        <v>0</v>
      </c>
      <c r="E511" s="283">
        <v>0</v>
      </c>
      <c r="F511" s="283">
        <v>0</v>
      </c>
      <c r="G511" s="283">
        <v>0</v>
      </c>
      <c r="H511" s="302"/>
      <c r="I511" s="302"/>
      <c r="J511" s="302"/>
      <c r="K511" s="302"/>
    </row>
    <row r="512" spans="1:11" ht="15" customHeight="1" x14ac:dyDescent="0.25">
      <c r="A512" s="302"/>
      <c r="B512" s="302"/>
      <c r="C512" s="284" t="s">
        <v>68</v>
      </c>
      <c r="D512" s="283">
        <v>0</v>
      </c>
      <c r="E512" s="283">
        <v>0</v>
      </c>
      <c r="F512" s="283">
        <v>0</v>
      </c>
      <c r="G512" s="283">
        <v>0</v>
      </c>
      <c r="H512" s="302"/>
      <c r="I512" s="302"/>
      <c r="J512" s="302"/>
      <c r="K512" s="302"/>
    </row>
    <row r="513" spans="1:11" ht="15" customHeight="1" x14ac:dyDescent="0.25">
      <c r="A513" s="302"/>
      <c r="B513" s="302"/>
      <c r="C513" s="284" t="s">
        <v>60</v>
      </c>
      <c r="D513" s="283">
        <v>0</v>
      </c>
      <c r="E513" s="283">
        <v>0</v>
      </c>
      <c r="F513" s="283">
        <v>0</v>
      </c>
      <c r="G513" s="283">
        <v>0</v>
      </c>
      <c r="H513" s="302"/>
      <c r="I513" s="302"/>
      <c r="J513" s="302"/>
      <c r="K513" s="302"/>
    </row>
    <row r="514" spans="1:11" ht="15" customHeight="1" x14ac:dyDescent="0.25">
      <c r="A514" s="302"/>
      <c r="B514" s="302"/>
      <c r="C514" s="284" t="s">
        <v>69</v>
      </c>
      <c r="D514" s="283">
        <v>0</v>
      </c>
      <c r="E514" s="283">
        <v>0</v>
      </c>
      <c r="F514" s="283">
        <v>0</v>
      </c>
      <c r="G514" s="283">
        <v>0</v>
      </c>
      <c r="H514" s="302"/>
      <c r="I514" s="302"/>
      <c r="J514" s="302"/>
      <c r="K514" s="302"/>
    </row>
    <row r="515" spans="1:11" ht="15" customHeight="1" x14ac:dyDescent="0.25">
      <c r="A515" s="302"/>
      <c r="B515" s="302"/>
      <c r="C515" s="284" t="s">
        <v>70</v>
      </c>
      <c r="D515" s="283">
        <v>0</v>
      </c>
      <c r="E515" s="283">
        <v>0</v>
      </c>
      <c r="F515" s="283">
        <v>0</v>
      </c>
      <c r="G515" s="283">
        <v>0</v>
      </c>
      <c r="H515" s="302"/>
      <c r="I515" s="302"/>
      <c r="J515" s="302"/>
      <c r="K515" s="302"/>
    </row>
    <row r="516" spans="1:11" ht="15" customHeight="1" x14ac:dyDescent="0.25">
      <c r="A516" s="302"/>
      <c r="B516" s="302"/>
      <c r="C516" s="284" t="s">
        <v>71</v>
      </c>
      <c r="D516" s="283">
        <v>0</v>
      </c>
      <c r="E516" s="283">
        <v>0</v>
      </c>
      <c r="F516" s="283">
        <v>0</v>
      </c>
      <c r="G516" s="283">
        <v>0</v>
      </c>
      <c r="H516" s="302"/>
      <c r="I516" s="302"/>
      <c r="J516" s="302"/>
      <c r="K516" s="302"/>
    </row>
    <row r="517" spans="1:11" ht="15" customHeight="1" x14ac:dyDescent="0.25">
      <c r="A517" s="302"/>
      <c r="B517" s="302"/>
      <c r="C517" s="284" t="s">
        <v>72</v>
      </c>
      <c r="D517" s="283">
        <v>0</v>
      </c>
      <c r="E517" s="283">
        <v>0</v>
      </c>
      <c r="F517" s="283">
        <v>0</v>
      </c>
      <c r="G517" s="283">
        <v>0</v>
      </c>
      <c r="H517" s="302"/>
      <c r="I517" s="302"/>
      <c r="J517" s="302"/>
      <c r="K517" s="302"/>
    </row>
    <row r="518" spans="1:11" ht="15" customHeight="1" x14ac:dyDescent="0.25">
      <c r="A518" s="302"/>
      <c r="B518" s="302"/>
      <c r="C518" s="284" t="s">
        <v>73</v>
      </c>
      <c r="D518" s="283">
        <v>0</v>
      </c>
      <c r="E518" s="283">
        <v>48000000</v>
      </c>
      <c r="F518" s="283">
        <v>48000000</v>
      </c>
      <c r="G518" s="283">
        <v>48000000</v>
      </c>
      <c r="H518" s="302"/>
      <c r="I518" s="302"/>
      <c r="J518" s="302"/>
      <c r="K518" s="302"/>
    </row>
    <row r="519" spans="1:11" ht="15" customHeight="1" x14ac:dyDescent="0.25">
      <c r="A519" s="302"/>
      <c r="B519" s="302"/>
      <c r="C519" s="284" t="s">
        <v>60</v>
      </c>
      <c r="D519" s="283">
        <v>0</v>
      </c>
      <c r="E519" s="283">
        <v>48000000</v>
      </c>
      <c r="F519" s="283">
        <v>48000000</v>
      </c>
      <c r="G519" s="283">
        <v>48000000</v>
      </c>
      <c r="H519" s="302"/>
      <c r="I519" s="302"/>
      <c r="J519" s="302"/>
      <c r="K519" s="302"/>
    </row>
    <row r="520" spans="1:11" ht="15" customHeight="1" x14ac:dyDescent="0.25">
      <c r="A520" s="302"/>
      <c r="B520" s="302"/>
      <c r="C520" s="284" t="s">
        <v>69</v>
      </c>
      <c r="D520" s="283">
        <v>0</v>
      </c>
      <c r="E520" s="283">
        <v>0</v>
      </c>
      <c r="F520" s="283">
        <v>0</v>
      </c>
      <c r="G520" s="283">
        <v>0</v>
      </c>
      <c r="H520" s="302"/>
      <c r="I520" s="302"/>
      <c r="J520" s="302"/>
      <c r="K520" s="302"/>
    </row>
    <row r="521" spans="1:11" ht="15" customHeight="1" x14ac:dyDescent="0.25">
      <c r="A521" s="302"/>
      <c r="B521" s="302"/>
      <c r="C521" s="284" t="s">
        <v>70</v>
      </c>
      <c r="D521" s="283">
        <v>0</v>
      </c>
      <c r="E521" s="283">
        <v>0</v>
      </c>
      <c r="F521" s="283">
        <v>0</v>
      </c>
      <c r="G521" s="283">
        <v>0</v>
      </c>
      <c r="H521" s="302"/>
      <c r="I521" s="302"/>
      <c r="J521" s="302"/>
      <c r="K521" s="302"/>
    </row>
    <row r="522" spans="1:11" ht="15" customHeight="1" x14ac:dyDescent="0.25">
      <c r="A522" s="302"/>
      <c r="B522" s="302"/>
      <c r="C522" s="284" t="s">
        <v>71</v>
      </c>
      <c r="D522" s="283">
        <v>0</v>
      </c>
      <c r="E522" s="283">
        <v>0</v>
      </c>
      <c r="F522" s="283">
        <v>0</v>
      </c>
      <c r="G522" s="283">
        <v>0</v>
      </c>
      <c r="H522" s="302"/>
      <c r="I522" s="302"/>
      <c r="J522" s="302"/>
      <c r="K522" s="302"/>
    </row>
    <row r="523" spans="1:11" ht="15" customHeight="1" x14ac:dyDescent="0.25">
      <c r="A523" s="302"/>
      <c r="B523" s="302"/>
      <c r="C523" s="284" t="s">
        <v>72</v>
      </c>
      <c r="D523" s="283">
        <v>0</v>
      </c>
      <c r="E523" s="283">
        <v>0</v>
      </c>
      <c r="F523" s="283">
        <v>0</v>
      </c>
      <c r="G523" s="283">
        <v>0</v>
      </c>
      <c r="H523" s="302"/>
      <c r="I523" s="302"/>
      <c r="J523" s="302"/>
      <c r="K523" s="302"/>
    </row>
    <row r="524" spans="1:11" ht="15" customHeight="1" x14ac:dyDescent="0.25">
      <c r="A524" s="302"/>
      <c r="B524" s="302"/>
      <c r="C524" s="284" t="s">
        <v>74</v>
      </c>
      <c r="D524" s="283">
        <v>0</v>
      </c>
      <c r="E524" s="283">
        <v>0</v>
      </c>
      <c r="F524" s="283">
        <v>0</v>
      </c>
      <c r="G524" s="283">
        <v>0</v>
      </c>
      <c r="H524" s="302"/>
      <c r="I524" s="302"/>
      <c r="J524" s="302"/>
      <c r="K524" s="302"/>
    </row>
    <row r="525" spans="1:11" ht="15" customHeight="1" x14ac:dyDescent="0.25">
      <c r="A525" s="302"/>
      <c r="B525" s="302"/>
      <c r="C525" s="284" t="s">
        <v>60</v>
      </c>
      <c r="D525" s="283">
        <v>0</v>
      </c>
      <c r="E525" s="283">
        <v>0</v>
      </c>
      <c r="F525" s="283">
        <v>0</v>
      </c>
      <c r="G525" s="283">
        <v>0</v>
      </c>
      <c r="H525" s="302"/>
      <c r="I525" s="302"/>
      <c r="J525" s="302"/>
      <c r="K525" s="302"/>
    </row>
    <row r="526" spans="1:11" ht="15" customHeight="1" x14ac:dyDescent="0.25">
      <c r="A526" s="302"/>
      <c r="B526" s="302"/>
      <c r="C526" s="284" t="s">
        <v>69</v>
      </c>
      <c r="D526" s="283">
        <v>0</v>
      </c>
      <c r="E526" s="283">
        <v>0</v>
      </c>
      <c r="F526" s="283">
        <v>0</v>
      </c>
      <c r="G526" s="283">
        <v>0</v>
      </c>
      <c r="H526" s="302"/>
      <c r="I526" s="302"/>
      <c r="J526" s="302"/>
      <c r="K526" s="302"/>
    </row>
    <row r="527" spans="1:11" ht="15" customHeight="1" x14ac:dyDescent="0.25">
      <c r="A527" s="302"/>
      <c r="B527" s="302"/>
      <c r="C527" s="284" t="s">
        <v>70</v>
      </c>
      <c r="D527" s="283">
        <v>0</v>
      </c>
      <c r="E527" s="283">
        <v>0</v>
      </c>
      <c r="F527" s="283">
        <v>0</v>
      </c>
      <c r="G527" s="283">
        <v>0</v>
      </c>
      <c r="H527" s="302"/>
      <c r="I527" s="302"/>
      <c r="J527" s="302"/>
      <c r="K527" s="302"/>
    </row>
    <row r="528" spans="1:11" ht="15" customHeight="1" x14ac:dyDescent="0.25">
      <c r="A528" s="302"/>
      <c r="B528" s="302"/>
      <c r="C528" s="284" t="s">
        <v>71</v>
      </c>
      <c r="D528" s="283">
        <v>0</v>
      </c>
      <c r="E528" s="283">
        <v>0</v>
      </c>
      <c r="F528" s="283">
        <v>0</v>
      </c>
      <c r="G528" s="283">
        <v>0</v>
      </c>
      <c r="H528" s="302"/>
      <c r="I528" s="302"/>
      <c r="J528" s="302"/>
      <c r="K528" s="302"/>
    </row>
    <row r="529" spans="1:11" ht="15" customHeight="1" x14ac:dyDescent="0.25">
      <c r="A529" s="302"/>
      <c r="B529" s="302"/>
      <c r="C529" s="284" t="s">
        <v>72</v>
      </c>
      <c r="D529" s="283">
        <v>0</v>
      </c>
      <c r="E529" s="283">
        <v>0</v>
      </c>
      <c r="F529" s="283">
        <v>0</v>
      </c>
      <c r="G529" s="283">
        <v>0</v>
      </c>
      <c r="H529" s="302"/>
      <c r="I529" s="302"/>
      <c r="J529" s="302"/>
      <c r="K529" s="302"/>
    </row>
    <row r="530" spans="1:11" ht="15" customHeight="1" x14ac:dyDescent="0.25">
      <c r="A530" s="302"/>
      <c r="B530" s="302"/>
      <c r="C530" s="284" t="s">
        <v>75</v>
      </c>
      <c r="D530" s="283">
        <v>0</v>
      </c>
      <c r="E530" s="283">
        <v>0</v>
      </c>
      <c r="F530" s="283">
        <v>0</v>
      </c>
      <c r="G530" s="283">
        <v>0</v>
      </c>
      <c r="H530" s="302"/>
      <c r="I530" s="302"/>
      <c r="J530" s="302"/>
      <c r="K530" s="302"/>
    </row>
    <row r="531" spans="1:11" ht="15" customHeight="1" x14ac:dyDescent="0.25">
      <c r="A531" s="302"/>
      <c r="B531" s="302"/>
      <c r="C531" s="284" t="s">
        <v>76</v>
      </c>
      <c r="D531" s="283">
        <v>0</v>
      </c>
      <c r="E531" s="283">
        <v>0</v>
      </c>
      <c r="F531" s="283">
        <v>0</v>
      </c>
      <c r="G531" s="283">
        <v>0</v>
      </c>
      <c r="H531" s="302"/>
      <c r="I531" s="302"/>
      <c r="J531" s="302"/>
      <c r="K531" s="302"/>
    </row>
    <row r="532" spans="1:11" ht="20.100000000000001" customHeight="1" x14ac:dyDescent="0.25">
      <c r="A532" s="302"/>
      <c r="B532" s="302"/>
      <c r="C532" s="282" t="s">
        <v>40</v>
      </c>
      <c r="D532" s="302"/>
      <c r="E532" s="302"/>
      <c r="F532" s="302"/>
      <c r="G532" s="302"/>
      <c r="H532" s="302"/>
      <c r="I532" s="302"/>
      <c r="J532" s="302"/>
      <c r="K532" s="302"/>
    </row>
    <row r="533" spans="1:11" ht="20.100000000000001" customHeight="1" x14ac:dyDescent="0.25">
      <c r="A533" s="281" t="s">
        <v>190</v>
      </c>
      <c r="B533" s="277" t="s">
        <v>191</v>
      </c>
      <c r="C533" s="277" t="s">
        <v>40</v>
      </c>
      <c r="D533" s="302"/>
      <c r="E533" s="280" t="s">
        <v>40</v>
      </c>
      <c r="F533" s="277" t="s">
        <v>191</v>
      </c>
      <c r="G533" s="277" t="s">
        <v>40</v>
      </c>
      <c r="H533" s="241" t="s">
        <v>40</v>
      </c>
      <c r="I533" s="280" t="s">
        <v>40</v>
      </c>
      <c r="J533" s="277" t="s">
        <v>191</v>
      </c>
      <c r="K533" s="277" t="s">
        <v>40</v>
      </c>
    </row>
    <row r="534" spans="1:11" ht="20.100000000000001" customHeight="1" x14ac:dyDescent="0.25">
      <c r="A534" s="239" t="s">
        <v>192</v>
      </c>
      <c r="B534" s="277" t="s">
        <v>193</v>
      </c>
      <c r="C534" s="277" t="s">
        <v>40</v>
      </c>
      <c r="D534" s="302"/>
      <c r="E534" s="239" t="s">
        <v>194</v>
      </c>
      <c r="F534" s="277" t="s">
        <v>193</v>
      </c>
      <c r="G534" s="277" t="s">
        <v>40</v>
      </c>
      <c r="H534" s="302"/>
      <c r="I534" s="239" t="s">
        <v>195</v>
      </c>
      <c r="J534" s="277" t="s">
        <v>193</v>
      </c>
      <c r="K534" s="277" t="s">
        <v>40</v>
      </c>
    </row>
    <row r="535" spans="1:11" ht="20.100000000000001" customHeight="1" x14ac:dyDescent="0.25">
      <c r="A535" s="278" t="s">
        <v>40</v>
      </c>
      <c r="B535" s="277" t="s">
        <v>196</v>
      </c>
      <c r="C535" s="277" t="s">
        <v>40</v>
      </c>
      <c r="D535" s="302"/>
      <c r="E535" s="278" t="s">
        <v>40</v>
      </c>
      <c r="F535" s="277" t="s">
        <v>196</v>
      </c>
      <c r="G535" s="277" t="s">
        <v>40</v>
      </c>
      <c r="H535" s="302"/>
      <c r="I535" s="278" t="s">
        <v>40</v>
      </c>
      <c r="J535" s="277" t="s">
        <v>196</v>
      </c>
      <c r="K535" s="277" t="s">
        <v>40</v>
      </c>
    </row>
  </sheetData>
  <mergeCells count="54">
    <mergeCell ref="C1:G1"/>
    <mergeCell ref="C2:G2"/>
    <mergeCell ref="D3:G3"/>
    <mergeCell ref="D4:G4"/>
    <mergeCell ref="D5:G5"/>
    <mergeCell ref="D16:G16"/>
    <mergeCell ref="C24:G24"/>
    <mergeCell ref="D25:G25"/>
    <mergeCell ref="D26:G26"/>
    <mergeCell ref="D27:G27"/>
    <mergeCell ref="D6:G6"/>
    <mergeCell ref="D7:G7"/>
    <mergeCell ref="C8:G8"/>
    <mergeCell ref="C9:G9"/>
    <mergeCell ref="D10:G10"/>
    <mergeCell ref="C93:G93"/>
    <mergeCell ref="C138:G138"/>
    <mergeCell ref="D139:G139"/>
    <mergeCell ref="D140:G140"/>
    <mergeCell ref="D141:G141"/>
    <mergeCell ref="D28:G28"/>
    <mergeCell ref="C37:G37"/>
    <mergeCell ref="D82:G82"/>
    <mergeCell ref="D83:G83"/>
    <mergeCell ref="D84:G84"/>
    <mergeCell ref="D205:G205"/>
    <mergeCell ref="D206:G206"/>
    <mergeCell ref="D207:G207"/>
    <mergeCell ref="C216:G216"/>
    <mergeCell ref="C261:G261"/>
    <mergeCell ref="D142:G142"/>
    <mergeCell ref="C151:G151"/>
    <mergeCell ref="D196:G196"/>
    <mergeCell ref="C203:G203"/>
    <mergeCell ref="D204:G204"/>
    <mergeCell ref="D319:G319"/>
    <mergeCell ref="D320:G320"/>
    <mergeCell ref="D321:G321"/>
    <mergeCell ref="D322:G322"/>
    <mergeCell ref="C331:G331"/>
    <mergeCell ref="D262:G262"/>
    <mergeCell ref="D263:G263"/>
    <mergeCell ref="D264:G264"/>
    <mergeCell ref="D265:G265"/>
    <mergeCell ref="C274:G274"/>
    <mergeCell ref="D433:G433"/>
    <mergeCell ref="D434:G434"/>
    <mergeCell ref="D435:G435"/>
    <mergeCell ref="C444:G444"/>
    <mergeCell ref="D376:G376"/>
    <mergeCell ref="D377:G377"/>
    <mergeCell ref="D378:G378"/>
    <mergeCell ref="D379:G379"/>
    <mergeCell ref="C388:G388"/>
  </mergeCells>
  <pageMargins left="0" right="0" top="0" bottom="0"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heetPr>
  <dimension ref="A1:K412"/>
  <sheetViews>
    <sheetView workbookViewId="0">
      <selection activeCell="B27" sqref="B27"/>
    </sheetView>
  </sheetViews>
  <sheetFormatPr defaultColWidth="9" defaultRowHeight="15" x14ac:dyDescent="0.25"/>
  <cols>
    <col min="1" max="1" width="11.5703125" style="154" customWidth="1"/>
    <col min="2" max="2" width="8.42578125" style="154" customWidth="1"/>
    <col min="3" max="3" width="24.7109375" style="154" customWidth="1"/>
    <col min="4" max="6" width="13.85546875" style="154" customWidth="1"/>
    <col min="7" max="7" width="14.140625" style="154" customWidth="1"/>
    <col min="8" max="8" width="5.85546875" style="154" customWidth="1"/>
    <col min="9" max="9" width="16" style="154" customWidth="1"/>
    <col min="10" max="10" width="9.42578125" style="154" customWidth="1"/>
    <col min="11" max="11" width="15.28515625" style="154" customWidth="1"/>
    <col min="12" max="16384" width="9" style="154"/>
  </cols>
  <sheetData>
    <row r="1" spans="1:11" ht="20.100000000000001" customHeight="1" x14ac:dyDescent="0.25">
      <c r="A1" s="302"/>
      <c r="B1" s="302"/>
      <c r="C1" s="1287" t="s">
        <v>0</v>
      </c>
      <c r="D1" s="1288"/>
      <c r="E1" s="1288"/>
      <c r="F1" s="1288"/>
      <c r="G1" s="1288"/>
      <c r="H1" s="302"/>
      <c r="I1" s="302"/>
      <c r="J1" s="302"/>
      <c r="K1" s="302"/>
    </row>
    <row r="2" spans="1:11" ht="24.95" customHeight="1" x14ac:dyDescent="0.25">
      <c r="A2" s="302"/>
      <c r="B2" s="302"/>
      <c r="C2" s="1289" t="s">
        <v>1</v>
      </c>
      <c r="D2" s="1290"/>
      <c r="E2" s="1290"/>
      <c r="F2" s="1290"/>
      <c r="G2" s="1290"/>
      <c r="H2" s="302"/>
      <c r="I2" s="302"/>
      <c r="J2" s="302"/>
      <c r="K2" s="302"/>
    </row>
    <row r="3" spans="1:11" ht="14.1" customHeight="1" x14ac:dyDescent="0.25">
      <c r="A3" s="302"/>
      <c r="B3" s="302"/>
      <c r="C3" s="301" t="s">
        <v>2</v>
      </c>
      <c r="D3" s="1291" t="s">
        <v>2717</v>
      </c>
      <c r="E3" s="1292"/>
      <c r="F3" s="1292"/>
      <c r="G3" s="1292"/>
      <c r="H3" s="302"/>
      <c r="I3" s="302"/>
      <c r="J3" s="302"/>
      <c r="K3" s="302"/>
    </row>
    <row r="4" spans="1:11" ht="14.1" customHeight="1" x14ac:dyDescent="0.25">
      <c r="A4" s="302"/>
      <c r="B4" s="302"/>
      <c r="C4" s="301" t="s">
        <v>4</v>
      </c>
      <c r="D4" s="1291" t="s">
        <v>394</v>
      </c>
      <c r="E4" s="1292"/>
      <c r="F4" s="1292"/>
      <c r="G4" s="1292"/>
      <c r="H4" s="302"/>
      <c r="I4" s="302"/>
      <c r="J4" s="302"/>
      <c r="K4" s="302"/>
    </row>
    <row r="5" spans="1:11" ht="14.1" customHeight="1" x14ac:dyDescent="0.25">
      <c r="A5" s="302"/>
      <c r="B5" s="302"/>
      <c r="C5" s="301" t="s">
        <v>6</v>
      </c>
      <c r="D5" s="1291" t="s">
        <v>2716</v>
      </c>
      <c r="E5" s="1292"/>
      <c r="F5" s="1292"/>
      <c r="G5" s="1292"/>
      <c r="H5" s="302"/>
      <c r="I5" s="302"/>
      <c r="J5" s="302"/>
      <c r="K5" s="302"/>
    </row>
    <row r="6" spans="1:11" ht="14.1" customHeight="1" x14ac:dyDescent="0.25">
      <c r="A6" s="302"/>
      <c r="B6" s="302"/>
      <c r="C6" s="301" t="s">
        <v>8</v>
      </c>
      <c r="D6" s="1291" t="s">
        <v>1890</v>
      </c>
      <c r="E6" s="1292"/>
      <c r="F6" s="1292"/>
      <c r="G6" s="1292"/>
      <c r="H6" s="302"/>
      <c r="I6" s="302"/>
      <c r="J6" s="302"/>
      <c r="K6" s="302"/>
    </row>
    <row r="7" spans="1:11" ht="14.1" customHeight="1" x14ac:dyDescent="0.25">
      <c r="A7" s="302"/>
      <c r="B7" s="302"/>
      <c r="C7" s="301" t="s">
        <v>10</v>
      </c>
      <c r="D7" s="1299" t="s">
        <v>11</v>
      </c>
      <c r="E7" s="1300"/>
      <c r="F7" s="1300"/>
      <c r="G7" s="1300"/>
      <c r="H7" s="302"/>
      <c r="I7" s="302"/>
      <c r="J7" s="302"/>
      <c r="K7" s="302"/>
    </row>
    <row r="8" spans="1:11" ht="14.1" customHeight="1" x14ac:dyDescent="0.25">
      <c r="A8" s="302"/>
      <c r="B8" s="302"/>
      <c r="C8" s="1301" t="s">
        <v>12</v>
      </c>
      <c r="D8" s="1302"/>
      <c r="E8" s="1302"/>
      <c r="F8" s="1302"/>
      <c r="G8" s="1302"/>
      <c r="H8" s="302"/>
      <c r="I8" s="302"/>
      <c r="J8" s="302"/>
      <c r="K8" s="302"/>
    </row>
    <row r="9" spans="1:11" ht="72.95" customHeight="1" x14ac:dyDescent="0.25">
      <c r="A9" s="302"/>
      <c r="B9" s="302"/>
      <c r="C9" s="1303" t="s">
        <v>2715</v>
      </c>
      <c r="D9" s="1304"/>
      <c r="E9" s="1304"/>
      <c r="F9" s="1304"/>
      <c r="G9" s="1304"/>
      <c r="H9" s="302"/>
      <c r="I9" s="302"/>
      <c r="J9" s="302"/>
      <c r="K9" s="302"/>
    </row>
    <row r="10" spans="1:11" ht="30.95" customHeight="1" x14ac:dyDescent="0.25">
      <c r="A10" s="302"/>
      <c r="B10" s="302"/>
      <c r="C10" s="286" t="s">
        <v>14</v>
      </c>
      <c r="D10" s="1305" t="s">
        <v>2714</v>
      </c>
      <c r="E10" s="1306"/>
      <c r="F10" s="1306"/>
      <c r="G10" s="1306"/>
      <c r="H10" s="302"/>
      <c r="I10" s="302"/>
      <c r="J10" s="302"/>
      <c r="K10" s="302"/>
    </row>
    <row r="11" spans="1:11" ht="51.95" customHeight="1" x14ac:dyDescent="0.25">
      <c r="A11" s="302"/>
      <c r="B11" s="302"/>
      <c r="C11" s="286" t="s">
        <v>24</v>
      </c>
      <c r="D11" s="1305" t="s">
        <v>2713</v>
      </c>
      <c r="E11" s="1306"/>
      <c r="F11" s="1306"/>
      <c r="G11" s="1306"/>
      <c r="H11" s="302"/>
      <c r="I11" s="302"/>
      <c r="J11" s="302"/>
      <c r="K11" s="302"/>
    </row>
    <row r="12" spans="1:11" ht="22.5" x14ac:dyDescent="0.25">
      <c r="A12" s="302"/>
      <c r="B12" s="302"/>
      <c r="C12" s="284" t="s">
        <v>26</v>
      </c>
      <c r="D12" s="300">
        <v>2025</v>
      </c>
      <c r="E12" s="300">
        <v>2026</v>
      </c>
      <c r="F12" s="300">
        <v>2027</v>
      </c>
      <c r="G12" s="300">
        <v>2028</v>
      </c>
      <c r="H12" s="302"/>
      <c r="I12" s="302"/>
      <c r="J12" s="302"/>
      <c r="K12" s="302"/>
    </row>
    <row r="13" spans="1:11" ht="14.1" customHeight="1" x14ac:dyDescent="0.25">
      <c r="A13" s="302"/>
      <c r="B13" s="302"/>
      <c r="C13" s="299"/>
      <c r="D13" s="298" t="s">
        <v>17</v>
      </c>
      <c r="E13" s="298" t="s">
        <v>18</v>
      </c>
      <c r="F13" s="298" t="s">
        <v>18</v>
      </c>
      <c r="G13" s="298" t="s">
        <v>18</v>
      </c>
      <c r="H13" s="302"/>
      <c r="I13" s="302"/>
      <c r="J13" s="302"/>
      <c r="K13" s="302"/>
    </row>
    <row r="14" spans="1:11" ht="20.100000000000001" customHeight="1" x14ac:dyDescent="0.25">
      <c r="A14" s="302"/>
      <c r="B14" s="302"/>
      <c r="C14" s="284" t="s">
        <v>2712</v>
      </c>
      <c r="D14" s="295" t="s">
        <v>40</v>
      </c>
      <c r="E14" s="295" t="s">
        <v>2711</v>
      </c>
      <c r="F14" s="295" t="s">
        <v>2710</v>
      </c>
      <c r="G14" s="295" t="s">
        <v>2709</v>
      </c>
      <c r="H14" s="302"/>
      <c r="I14" s="302"/>
      <c r="J14" s="302"/>
      <c r="K14" s="302"/>
    </row>
    <row r="15" spans="1:11" ht="20.100000000000001" customHeight="1" x14ac:dyDescent="0.25">
      <c r="A15" s="302"/>
      <c r="B15" s="302"/>
      <c r="C15" s="284" t="s">
        <v>2708</v>
      </c>
      <c r="D15" s="295" t="s">
        <v>40</v>
      </c>
      <c r="E15" s="295" t="s">
        <v>143</v>
      </c>
      <c r="F15" s="295" t="s">
        <v>143</v>
      </c>
      <c r="G15" s="295" t="s">
        <v>143</v>
      </c>
      <c r="H15" s="302"/>
      <c r="I15" s="302"/>
      <c r="J15" s="302"/>
      <c r="K15" s="302"/>
    </row>
    <row r="16" spans="1:11" ht="14.1" customHeight="1" x14ac:dyDescent="0.25">
      <c r="A16" s="302"/>
      <c r="B16" s="302"/>
      <c r="C16" s="1293" t="s">
        <v>30</v>
      </c>
      <c r="D16" s="1294"/>
      <c r="E16" s="1294"/>
      <c r="F16" s="1294"/>
      <c r="G16" s="1294"/>
      <c r="H16" s="302"/>
      <c r="I16" s="302"/>
      <c r="J16" s="302"/>
      <c r="K16" s="302"/>
    </row>
    <row r="17" spans="1:11" ht="14.1" customHeight="1" x14ac:dyDescent="0.25">
      <c r="A17" s="302"/>
      <c r="B17" s="302"/>
      <c r="C17" s="297" t="s">
        <v>2648</v>
      </c>
      <c r="D17" s="1293" t="s">
        <v>2647</v>
      </c>
      <c r="E17" s="1294"/>
      <c r="F17" s="1294"/>
      <c r="G17" s="1294"/>
      <c r="H17" s="302"/>
      <c r="I17" s="302"/>
      <c r="J17" s="302"/>
      <c r="K17" s="302"/>
    </row>
    <row r="18" spans="1:11" ht="18" customHeight="1" x14ac:dyDescent="0.25">
      <c r="A18" s="302"/>
      <c r="B18" s="302"/>
      <c r="C18" s="296" t="s">
        <v>33</v>
      </c>
      <c r="D18" s="1295" t="s">
        <v>2707</v>
      </c>
      <c r="E18" s="1296"/>
      <c r="F18" s="1296"/>
      <c r="G18" s="1296"/>
      <c r="H18" s="302"/>
      <c r="I18" s="302"/>
      <c r="J18" s="302"/>
      <c r="K18" s="302"/>
    </row>
    <row r="19" spans="1:11" ht="18" customHeight="1" x14ac:dyDescent="0.25">
      <c r="A19" s="302"/>
      <c r="B19" s="302"/>
      <c r="C19" s="277" t="s">
        <v>35</v>
      </c>
      <c r="D19" s="1297" t="s">
        <v>2706</v>
      </c>
      <c r="E19" s="1298"/>
      <c r="F19" s="1298"/>
      <c r="G19" s="1298"/>
      <c r="H19" s="302"/>
      <c r="I19" s="302"/>
      <c r="J19" s="302"/>
      <c r="K19" s="302"/>
    </row>
    <row r="20" spans="1:11" ht="18" customHeight="1" x14ac:dyDescent="0.25">
      <c r="A20" s="302"/>
      <c r="B20" s="302"/>
      <c r="C20" s="277" t="s">
        <v>37</v>
      </c>
      <c r="D20" s="1297" t="s">
        <v>554</v>
      </c>
      <c r="E20" s="1298"/>
      <c r="F20" s="1298"/>
      <c r="G20" s="1298"/>
      <c r="H20" s="302"/>
      <c r="I20" s="302"/>
      <c r="J20" s="302"/>
      <c r="K20" s="302"/>
    </row>
    <row r="21" spans="1:11" ht="15" customHeight="1" x14ac:dyDescent="0.25">
      <c r="A21" s="302"/>
      <c r="B21" s="302"/>
      <c r="C21" s="303"/>
      <c r="D21" s="269">
        <v>2025</v>
      </c>
      <c r="E21" s="269">
        <v>2026</v>
      </c>
      <c r="F21" s="269">
        <v>2027</v>
      </c>
      <c r="G21" s="269">
        <v>2028</v>
      </c>
      <c r="H21" s="302"/>
      <c r="I21" s="302"/>
      <c r="J21" s="302"/>
      <c r="K21" s="302"/>
    </row>
    <row r="22" spans="1:11" ht="15" customHeight="1" x14ac:dyDescent="0.25">
      <c r="A22" s="302"/>
      <c r="B22" s="302"/>
      <c r="C22" s="304"/>
      <c r="D22" s="266" t="s">
        <v>17</v>
      </c>
      <c r="E22" s="266" t="s">
        <v>18</v>
      </c>
      <c r="F22" s="266" t="s">
        <v>18</v>
      </c>
      <c r="G22" s="266" t="s">
        <v>18</v>
      </c>
      <c r="H22" s="302"/>
      <c r="I22" s="302"/>
      <c r="J22" s="302"/>
      <c r="K22" s="302"/>
    </row>
    <row r="23" spans="1:11" ht="14.1" customHeight="1" x14ac:dyDescent="0.25">
      <c r="A23" s="302"/>
      <c r="B23" s="302"/>
      <c r="C23" s="284" t="s">
        <v>39</v>
      </c>
      <c r="D23" s="295" t="s">
        <v>40</v>
      </c>
      <c r="E23" s="295" t="s">
        <v>2705</v>
      </c>
      <c r="F23" s="295" t="s">
        <v>2704</v>
      </c>
      <c r="G23" s="295" t="s">
        <v>2703</v>
      </c>
      <c r="H23" s="302"/>
      <c r="I23" s="302"/>
      <c r="J23" s="302"/>
      <c r="K23" s="302"/>
    </row>
    <row r="24" spans="1:11" ht="14.1" customHeight="1" x14ac:dyDescent="0.25">
      <c r="A24" s="302"/>
      <c r="B24" s="302"/>
      <c r="C24" s="284" t="s">
        <v>41</v>
      </c>
      <c r="D24" s="295" t="s">
        <v>2702</v>
      </c>
      <c r="E24" s="295" t="s">
        <v>2701</v>
      </c>
      <c r="F24" s="295" t="s">
        <v>2700</v>
      </c>
      <c r="G24" s="295" t="s">
        <v>2699</v>
      </c>
      <c r="H24" s="302"/>
      <c r="I24" s="302"/>
      <c r="J24" s="302"/>
      <c r="K24" s="302"/>
    </row>
    <row r="25" spans="1:11" ht="14.1" customHeight="1" x14ac:dyDescent="0.25">
      <c r="A25" s="302"/>
      <c r="B25" s="302"/>
      <c r="C25" s="284" t="s">
        <v>45</v>
      </c>
      <c r="D25" s="295" t="s">
        <v>46</v>
      </c>
      <c r="E25" s="295" t="s">
        <v>2698</v>
      </c>
      <c r="F25" s="295" t="s">
        <v>2697</v>
      </c>
      <c r="G25" s="295" t="s">
        <v>2696</v>
      </c>
      <c r="H25" s="302"/>
      <c r="I25" s="302"/>
      <c r="J25" s="302"/>
      <c r="K25" s="302"/>
    </row>
    <row r="26" spans="1:11" ht="14.1" customHeight="1" x14ac:dyDescent="0.25">
      <c r="A26" s="302"/>
      <c r="B26" s="302"/>
      <c r="C26" s="284" t="s">
        <v>50</v>
      </c>
      <c r="D26" s="295" t="s">
        <v>40</v>
      </c>
      <c r="E26" s="295" t="s">
        <v>40</v>
      </c>
      <c r="F26" s="295" t="s">
        <v>2695</v>
      </c>
      <c r="G26" s="295" t="s">
        <v>712</v>
      </c>
      <c r="H26" s="302"/>
      <c r="I26" s="302"/>
      <c r="J26" s="302"/>
      <c r="K26" s="302"/>
    </row>
    <row r="27" spans="1:11" ht="14.1" customHeight="1" x14ac:dyDescent="0.25">
      <c r="A27" s="302"/>
      <c r="B27" s="302"/>
      <c r="C27" s="284" t="s">
        <v>52</v>
      </c>
      <c r="D27" s="295" t="s">
        <v>40</v>
      </c>
      <c r="E27" s="295" t="s">
        <v>2694</v>
      </c>
      <c r="F27" s="295" t="s">
        <v>1155</v>
      </c>
      <c r="G27" s="295" t="s">
        <v>2693</v>
      </c>
      <c r="H27" s="302"/>
      <c r="I27" s="302"/>
      <c r="J27" s="302"/>
      <c r="K27" s="302"/>
    </row>
    <row r="28" spans="1:11" ht="14.1" customHeight="1" x14ac:dyDescent="0.25">
      <c r="A28" s="302"/>
      <c r="B28" s="302"/>
      <c r="C28" s="284" t="s">
        <v>55</v>
      </c>
      <c r="D28" s="295" t="s">
        <v>40</v>
      </c>
      <c r="E28" s="295" t="s">
        <v>40</v>
      </c>
      <c r="F28" s="295" t="s">
        <v>2692</v>
      </c>
      <c r="G28" s="295" t="s">
        <v>2691</v>
      </c>
      <c r="H28" s="302"/>
      <c r="I28" s="302"/>
      <c r="J28" s="302"/>
      <c r="K28" s="302"/>
    </row>
    <row r="29" spans="1:11" ht="14.1" customHeight="1" x14ac:dyDescent="0.25">
      <c r="A29" s="302"/>
      <c r="B29" s="302"/>
      <c r="C29" s="1307" t="s">
        <v>58</v>
      </c>
      <c r="D29" s="1308"/>
      <c r="E29" s="1308"/>
      <c r="F29" s="1308"/>
      <c r="G29" s="1308"/>
      <c r="H29" s="302"/>
      <c r="I29" s="302"/>
      <c r="J29" s="302"/>
      <c r="K29" s="302"/>
    </row>
    <row r="30" spans="1:11" ht="14.1" customHeight="1" x14ac:dyDescent="0.25">
      <c r="A30" s="302"/>
      <c r="B30" s="302"/>
      <c r="C30" s="303"/>
      <c r="D30" s="269">
        <v>2025</v>
      </c>
      <c r="E30" s="269">
        <v>2026</v>
      </c>
      <c r="F30" s="269">
        <v>2027</v>
      </c>
      <c r="G30" s="269">
        <v>2028</v>
      </c>
      <c r="H30" s="302"/>
      <c r="I30" s="302"/>
      <c r="J30" s="302"/>
      <c r="K30" s="302"/>
    </row>
    <row r="31" spans="1:11" ht="14.1" customHeight="1" x14ac:dyDescent="0.25">
      <c r="A31" s="302"/>
      <c r="B31" s="302"/>
      <c r="C31" s="304"/>
      <c r="D31" s="266" t="s">
        <v>17</v>
      </c>
      <c r="E31" s="266" t="s">
        <v>18</v>
      </c>
      <c r="F31" s="266" t="s">
        <v>18</v>
      </c>
      <c r="G31" s="266" t="s">
        <v>18</v>
      </c>
      <c r="H31" s="302"/>
      <c r="I31" s="302"/>
      <c r="J31" s="302"/>
      <c r="K31" s="302"/>
    </row>
    <row r="32" spans="1:11" ht="14.1" customHeight="1" x14ac:dyDescent="0.25">
      <c r="A32" s="302"/>
      <c r="B32" s="302"/>
      <c r="C32" s="292" t="s">
        <v>59</v>
      </c>
      <c r="D32" s="289">
        <v>0</v>
      </c>
      <c r="E32" s="289">
        <v>276277000</v>
      </c>
      <c r="F32" s="289">
        <v>276277000</v>
      </c>
      <c r="G32" s="289">
        <v>276277000</v>
      </c>
      <c r="H32" s="302"/>
      <c r="I32" s="302"/>
      <c r="J32" s="302"/>
      <c r="K32" s="302"/>
    </row>
    <row r="33" spans="1:11" ht="14.1" customHeight="1" x14ac:dyDescent="0.25">
      <c r="A33" s="302"/>
      <c r="B33" s="302"/>
      <c r="C33" s="292" t="s">
        <v>60</v>
      </c>
      <c r="D33" s="289">
        <v>0</v>
      </c>
      <c r="E33" s="289">
        <v>254750000</v>
      </c>
      <c r="F33" s="289">
        <v>254750000</v>
      </c>
      <c r="G33" s="289">
        <v>254750000</v>
      </c>
      <c r="H33" s="302"/>
      <c r="I33" s="302"/>
      <c r="J33" s="302"/>
      <c r="K33" s="302"/>
    </row>
    <row r="34" spans="1:11" ht="14.1" customHeight="1" x14ac:dyDescent="0.25">
      <c r="A34" s="302"/>
      <c r="B34" s="302"/>
      <c r="C34" s="292" t="s">
        <v>61</v>
      </c>
      <c r="D34" s="289">
        <v>0</v>
      </c>
      <c r="E34" s="289">
        <v>21527000</v>
      </c>
      <c r="F34" s="289">
        <v>21527000</v>
      </c>
      <c r="G34" s="289">
        <v>21527000</v>
      </c>
      <c r="H34" s="302"/>
      <c r="I34" s="302"/>
      <c r="J34" s="302"/>
      <c r="K34" s="302"/>
    </row>
    <row r="35" spans="1:11" ht="14.1" customHeight="1" x14ac:dyDescent="0.25">
      <c r="A35" s="302"/>
      <c r="B35" s="302"/>
      <c r="C35" s="292" t="s">
        <v>62</v>
      </c>
      <c r="D35" s="289">
        <v>0</v>
      </c>
      <c r="E35" s="289">
        <v>46135000</v>
      </c>
      <c r="F35" s="289">
        <v>46135000</v>
      </c>
      <c r="G35" s="289">
        <v>46135000</v>
      </c>
      <c r="H35" s="302"/>
      <c r="I35" s="302"/>
      <c r="J35" s="302"/>
      <c r="K35" s="302"/>
    </row>
    <row r="36" spans="1:11" ht="14.1" customHeight="1" x14ac:dyDescent="0.25">
      <c r="A36" s="302"/>
      <c r="B36" s="302"/>
      <c r="C36" s="292" t="s">
        <v>60</v>
      </c>
      <c r="D36" s="289">
        <v>0</v>
      </c>
      <c r="E36" s="289">
        <v>42543000</v>
      </c>
      <c r="F36" s="289">
        <v>42543000</v>
      </c>
      <c r="G36" s="289">
        <v>42543000</v>
      </c>
      <c r="H36" s="302"/>
      <c r="I36" s="302"/>
      <c r="J36" s="302"/>
      <c r="K36" s="302"/>
    </row>
    <row r="37" spans="1:11" ht="14.1" customHeight="1" x14ac:dyDescent="0.25">
      <c r="A37" s="302"/>
      <c r="B37" s="302"/>
      <c r="C37" s="292" t="s">
        <v>61</v>
      </c>
      <c r="D37" s="289">
        <v>0</v>
      </c>
      <c r="E37" s="289">
        <v>3592000</v>
      </c>
      <c r="F37" s="289">
        <v>3592000</v>
      </c>
      <c r="G37" s="289">
        <v>3592000</v>
      </c>
      <c r="H37" s="302"/>
      <c r="I37" s="302"/>
      <c r="J37" s="302"/>
      <c r="K37" s="302"/>
    </row>
    <row r="38" spans="1:11" ht="14.1" customHeight="1" x14ac:dyDescent="0.25">
      <c r="A38" s="302"/>
      <c r="B38" s="302"/>
      <c r="C38" s="292" t="s">
        <v>63</v>
      </c>
      <c r="D38" s="289">
        <v>0</v>
      </c>
      <c r="E38" s="289">
        <v>66139000</v>
      </c>
      <c r="F38" s="289">
        <v>65553000</v>
      </c>
      <c r="G38" s="289">
        <v>68078000</v>
      </c>
      <c r="H38" s="302"/>
      <c r="I38" s="302"/>
      <c r="J38" s="302"/>
      <c r="K38" s="302"/>
    </row>
    <row r="39" spans="1:11" ht="14.1" customHeight="1" x14ac:dyDescent="0.25">
      <c r="A39" s="302"/>
      <c r="B39" s="302"/>
      <c r="C39" s="292" t="s">
        <v>60</v>
      </c>
      <c r="D39" s="289">
        <v>0</v>
      </c>
      <c r="E39" s="289">
        <v>35000000</v>
      </c>
      <c r="F39" s="289">
        <v>35000000</v>
      </c>
      <c r="G39" s="289">
        <v>35000000</v>
      </c>
      <c r="H39" s="302"/>
      <c r="I39" s="302"/>
      <c r="J39" s="302"/>
      <c r="K39" s="302"/>
    </row>
    <row r="40" spans="1:11" ht="14.1" customHeight="1" x14ac:dyDescent="0.25">
      <c r="A40" s="302"/>
      <c r="B40" s="302"/>
      <c r="C40" s="292" t="s">
        <v>61</v>
      </c>
      <c r="D40" s="289">
        <v>0</v>
      </c>
      <c r="E40" s="289">
        <v>31139000</v>
      </c>
      <c r="F40" s="289">
        <v>30553000</v>
      </c>
      <c r="G40" s="289">
        <v>33078000</v>
      </c>
      <c r="H40" s="302"/>
      <c r="I40" s="302"/>
      <c r="J40" s="302"/>
      <c r="K40" s="302"/>
    </row>
    <row r="41" spans="1:11" ht="14.1" customHeight="1" x14ac:dyDescent="0.25">
      <c r="A41" s="302"/>
      <c r="B41" s="302"/>
      <c r="C41" s="292" t="s">
        <v>64</v>
      </c>
      <c r="D41" s="289">
        <v>0</v>
      </c>
      <c r="E41" s="289">
        <v>0</v>
      </c>
      <c r="F41" s="289">
        <v>0</v>
      </c>
      <c r="G41" s="289">
        <v>0</v>
      </c>
      <c r="H41" s="302"/>
      <c r="I41" s="302"/>
      <c r="J41" s="302"/>
      <c r="K41" s="302"/>
    </row>
    <row r="42" spans="1:11" ht="14.1" customHeight="1" x14ac:dyDescent="0.25">
      <c r="A42" s="302"/>
      <c r="B42" s="302"/>
      <c r="C42" s="292" t="s">
        <v>60</v>
      </c>
      <c r="D42" s="289">
        <v>0</v>
      </c>
      <c r="E42" s="289">
        <v>0</v>
      </c>
      <c r="F42" s="289">
        <v>0</v>
      </c>
      <c r="G42" s="289">
        <v>0</v>
      </c>
      <c r="H42" s="302"/>
      <c r="I42" s="302"/>
      <c r="J42" s="302"/>
      <c r="K42" s="302"/>
    </row>
    <row r="43" spans="1:11" ht="14.1" customHeight="1" x14ac:dyDescent="0.25">
      <c r="A43" s="302"/>
      <c r="B43" s="302"/>
      <c r="C43" s="292" t="s">
        <v>61</v>
      </c>
      <c r="D43" s="289">
        <v>0</v>
      </c>
      <c r="E43" s="289">
        <v>0</v>
      </c>
      <c r="F43" s="289">
        <v>0</v>
      </c>
      <c r="G43" s="289">
        <v>0</v>
      </c>
      <c r="H43" s="302"/>
      <c r="I43" s="302"/>
      <c r="J43" s="302"/>
      <c r="K43" s="302"/>
    </row>
    <row r="44" spans="1:11" ht="14.1" customHeight="1" x14ac:dyDescent="0.25">
      <c r="A44" s="302"/>
      <c r="B44" s="302"/>
      <c r="C44" s="292" t="s">
        <v>65</v>
      </c>
      <c r="D44" s="289">
        <v>0</v>
      </c>
      <c r="E44" s="289">
        <v>0</v>
      </c>
      <c r="F44" s="289">
        <v>0</v>
      </c>
      <c r="G44" s="289">
        <v>0</v>
      </c>
      <c r="H44" s="302"/>
      <c r="I44" s="302"/>
      <c r="J44" s="302"/>
      <c r="K44" s="302"/>
    </row>
    <row r="45" spans="1:11" ht="14.1" customHeight="1" x14ac:dyDescent="0.25">
      <c r="A45" s="302"/>
      <c r="B45" s="302"/>
      <c r="C45" s="292" t="s">
        <v>60</v>
      </c>
      <c r="D45" s="289">
        <v>0</v>
      </c>
      <c r="E45" s="289">
        <v>0</v>
      </c>
      <c r="F45" s="289">
        <v>0</v>
      </c>
      <c r="G45" s="289">
        <v>0</v>
      </c>
      <c r="H45" s="302"/>
      <c r="I45" s="302"/>
      <c r="J45" s="302"/>
      <c r="K45" s="302"/>
    </row>
    <row r="46" spans="1:11" ht="14.1" customHeight="1" x14ac:dyDescent="0.25">
      <c r="A46" s="302"/>
      <c r="B46" s="302"/>
      <c r="C46" s="292" t="s">
        <v>61</v>
      </c>
      <c r="D46" s="289">
        <v>0</v>
      </c>
      <c r="E46" s="289">
        <v>0</v>
      </c>
      <c r="F46" s="289">
        <v>0</v>
      </c>
      <c r="G46" s="289">
        <v>0</v>
      </c>
      <c r="H46" s="302"/>
      <c r="I46" s="302"/>
      <c r="J46" s="302"/>
      <c r="K46" s="302"/>
    </row>
    <row r="47" spans="1:11" ht="14.1" customHeight="1" x14ac:dyDescent="0.25">
      <c r="A47" s="302"/>
      <c r="B47" s="302"/>
      <c r="C47" s="292" t="s">
        <v>66</v>
      </c>
      <c r="D47" s="289">
        <v>0</v>
      </c>
      <c r="E47" s="289">
        <v>0</v>
      </c>
      <c r="F47" s="289">
        <v>0</v>
      </c>
      <c r="G47" s="289">
        <v>0</v>
      </c>
      <c r="H47" s="302"/>
      <c r="I47" s="302"/>
      <c r="J47" s="302"/>
      <c r="K47" s="302"/>
    </row>
    <row r="48" spans="1:11" ht="14.1" customHeight="1" x14ac:dyDescent="0.25">
      <c r="A48" s="302"/>
      <c r="B48" s="302"/>
      <c r="C48" s="292" t="s">
        <v>60</v>
      </c>
      <c r="D48" s="289">
        <v>0</v>
      </c>
      <c r="E48" s="289">
        <v>0</v>
      </c>
      <c r="F48" s="289">
        <v>0</v>
      </c>
      <c r="G48" s="289">
        <v>0</v>
      </c>
      <c r="H48" s="302"/>
      <c r="I48" s="302"/>
      <c r="J48" s="302"/>
      <c r="K48" s="302"/>
    </row>
    <row r="49" spans="1:11" ht="14.1" customHeight="1" x14ac:dyDescent="0.25">
      <c r="A49" s="302"/>
      <c r="B49" s="302"/>
      <c r="C49" s="292" t="s">
        <v>61</v>
      </c>
      <c r="D49" s="289">
        <v>0</v>
      </c>
      <c r="E49" s="289">
        <v>0</v>
      </c>
      <c r="F49" s="289">
        <v>0</v>
      </c>
      <c r="G49" s="289">
        <v>0</v>
      </c>
      <c r="H49" s="302"/>
      <c r="I49" s="302"/>
      <c r="J49" s="302"/>
      <c r="K49" s="302"/>
    </row>
    <row r="50" spans="1:11" ht="14.1" customHeight="1" x14ac:dyDescent="0.25">
      <c r="A50" s="302"/>
      <c r="B50" s="302"/>
      <c r="C50" s="292" t="s">
        <v>67</v>
      </c>
      <c r="D50" s="289">
        <v>0</v>
      </c>
      <c r="E50" s="289">
        <v>0</v>
      </c>
      <c r="F50" s="289">
        <v>0</v>
      </c>
      <c r="G50" s="289">
        <v>0</v>
      </c>
      <c r="H50" s="302"/>
      <c r="I50" s="302"/>
      <c r="J50" s="302"/>
      <c r="K50" s="302"/>
    </row>
    <row r="51" spans="1:11" ht="14.1" customHeight="1" x14ac:dyDescent="0.25">
      <c r="A51" s="302"/>
      <c r="B51" s="302"/>
      <c r="C51" s="292" t="s">
        <v>60</v>
      </c>
      <c r="D51" s="289">
        <v>0</v>
      </c>
      <c r="E51" s="289">
        <v>0</v>
      </c>
      <c r="F51" s="289">
        <v>0</v>
      </c>
      <c r="G51" s="289">
        <v>0</v>
      </c>
      <c r="H51" s="302"/>
      <c r="I51" s="302"/>
      <c r="J51" s="302"/>
      <c r="K51" s="302"/>
    </row>
    <row r="52" spans="1:11" ht="14.1" customHeight="1" x14ac:dyDescent="0.25">
      <c r="A52" s="302"/>
      <c r="B52" s="302"/>
      <c r="C52" s="292" t="s">
        <v>61</v>
      </c>
      <c r="D52" s="289">
        <v>0</v>
      </c>
      <c r="E52" s="289">
        <v>0</v>
      </c>
      <c r="F52" s="289">
        <v>0</v>
      </c>
      <c r="G52" s="289">
        <v>0</v>
      </c>
      <c r="H52" s="302"/>
      <c r="I52" s="302"/>
      <c r="J52" s="302"/>
      <c r="K52" s="302"/>
    </row>
    <row r="53" spans="1:11" ht="14.1" customHeight="1" x14ac:dyDescent="0.25">
      <c r="A53" s="302"/>
      <c r="B53" s="302"/>
      <c r="C53" s="292" t="s">
        <v>68</v>
      </c>
      <c r="D53" s="289">
        <v>0</v>
      </c>
      <c r="E53" s="289">
        <v>0</v>
      </c>
      <c r="F53" s="289">
        <v>0</v>
      </c>
      <c r="G53" s="289">
        <v>0</v>
      </c>
      <c r="H53" s="302"/>
      <c r="I53" s="302"/>
      <c r="J53" s="302"/>
      <c r="K53" s="302"/>
    </row>
    <row r="54" spans="1:11" ht="14.1" customHeight="1" x14ac:dyDescent="0.25">
      <c r="A54" s="302"/>
      <c r="B54" s="302"/>
      <c r="C54" s="292" t="s">
        <v>60</v>
      </c>
      <c r="D54" s="289">
        <v>0</v>
      </c>
      <c r="E54" s="289">
        <v>0</v>
      </c>
      <c r="F54" s="289">
        <v>0</v>
      </c>
      <c r="G54" s="289">
        <v>0</v>
      </c>
      <c r="H54" s="302"/>
      <c r="I54" s="302"/>
      <c r="J54" s="302"/>
      <c r="K54" s="302"/>
    </row>
    <row r="55" spans="1:11" ht="14.1" customHeight="1" x14ac:dyDescent="0.25">
      <c r="A55" s="302"/>
      <c r="B55" s="302"/>
      <c r="C55" s="292" t="s">
        <v>69</v>
      </c>
      <c r="D55" s="289">
        <v>0</v>
      </c>
      <c r="E55" s="289">
        <v>0</v>
      </c>
      <c r="F55" s="289">
        <v>0</v>
      </c>
      <c r="G55" s="289">
        <v>0</v>
      </c>
      <c r="H55" s="302"/>
      <c r="I55" s="302"/>
      <c r="J55" s="302"/>
      <c r="K55" s="302"/>
    </row>
    <row r="56" spans="1:11" ht="14.1" customHeight="1" x14ac:dyDescent="0.25">
      <c r="A56" s="302"/>
      <c r="B56" s="302"/>
      <c r="C56" s="292" t="s">
        <v>70</v>
      </c>
      <c r="D56" s="289">
        <v>0</v>
      </c>
      <c r="E56" s="289">
        <v>0</v>
      </c>
      <c r="F56" s="289">
        <v>0</v>
      </c>
      <c r="G56" s="289">
        <v>0</v>
      </c>
      <c r="H56" s="302"/>
      <c r="I56" s="302"/>
      <c r="J56" s="302"/>
      <c r="K56" s="302"/>
    </row>
    <row r="57" spans="1:11" ht="14.1" customHeight="1" x14ac:dyDescent="0.25">
      <c r="A57" s="302"/>
      <c r="B57" s="302"/>
      <c r="C57" s="292" t="s">
        <v>71</v>
      </c>
      <c r="D57" s="289">
        <v>0</v>
      </c>
      <c r="E57" s="289">
        <v>0</v>
      </c>
      <c r="F57" s="289">
        <v>0</v>
      </c>
      <c r="G57" s="289">
        <v>0</v>
      </c>
      <c r="H57" s="302"/>
      <c r="I57" s="302"/>
      <c r="J57" s="302"/>
      <c r="K57" s="302"/>
    </row>
    <row r="58" spans="1:11" ht="14.1" customHeight="1" x14ac:dyDescent="0.25">
      <c r="A58" s="302"/>
      <c r="B58" s="302"/>
      <c r="C58" s="292" t="s">
        <v>72</v>
      </c>
      <c r="D58" s="289">
        <v>0</v>
      </c>
      <c r="E58" s="289">
        <v>0</v>
      </c>
      <c r="F58" s="289">
        <v>0</v>
      </c>
      <c r="G58" s="289">
        <v>0</v>
      </c>
      <c r="H58" s="302"/>
      <c r="I58" s="302"/>
      <c r="J58" s="302"/>
      <c r="K58" s="302"/>
    </row>
    <row r="59" spans="1:11" ht="14.1" customHeight="1" x14ac:dyDescent="0.25">
      <c r="A59" s="302"/>
      <c r="B59" s="302"/>
      <c r="C59" s="292" t="s">
        <v>73</v>
      </c>
      <c r="D59" s="289">
        <v>0</v>
      </c>
      <c r="E59" s="289">
        <v>0</v>
      </c>
      <c r="F59" s="289">
        <v>0</v>
      </c>
      <c r="G59" s="289">
        <v>0</v>
      </c>
      <c r="H59" s="302"/>
      <c r="I59" s="302"/>
      <c r="J59" s="302"/>
      <c r="K59" s="302"/>
    </row>
    <row r="60" spans="1:11" ht="14.1" customHeight="1" x14ac:dyDescent="0.25">
      <c r="A60" s="302"/>
      <c r="B60" s="302"/>
      <c r="C60" s="292" t="s">
        <v>60</v>
      </c>
      <c r="D60" s="289">
        <v>0</v>
      </c>
      <c r="E60" s="289">
        <v>0</v>
      </c>
      <c r="F60" s="289">
        <v>0</v>
      </c>
      <c r="G60" s="289">
        <v>0</v>
      </c>
      <c r="H60" s="302"/>
      <c r="I60" s="302"/>
      <c r="J60" s="302"/>
      <c r="K60" s="302"/>
    </row>
    <row r="61" spans="1:11" ht="14.1" customHeight="1" x14ac:dyDescent="0.25">
      <c r="A61" s="302"/>
      <c r="B61" s="302"/>
      <c r="C61" s="292" t="s">
        <v>69</v>
      </c>
      <c r="D61" s="289">
        <v>0</v>
      </c>
      <c r="E61" s="289">
        <v>0</v>
      </c>
      <c r="F61" s="289">
        <v>0</v>
      </c>
      <c r="G61" s="289">
        <v>0</v>
      </c>
      <c r="H61" s="302"/>
      <c r="I61" s="302"/>
      <c r="J61" s="302"/>
      <c r="K61" s="302"/>
    </row>
    <row r="62" spans="1:11" ht="14.1" customHeight="1" x14ac:dyDescent="0.25">
      <c r="A62" s="302"/>
      <c r="B62" s="302"/>
      <c r="C62" s="292" t="s">
        <v>70</v>
      </c>
      <c r="D62" s="289">
        <v>0</v>
      </c>
      <c r="E62" s="289">
        <v>0</v>
      </c>
      <c r="F62" s="289">
        <v>0</v>
      </c>
      <c r="G62" s="289">
        <v>0</v>
      </c>
      <c r="H62" s="302"/>
      <c r="I62" s="302"/>
      <c r="J62" s="302"/>
      <c r="K62" s="302"/>
    </row>
    <row r="63" spans="1:11" ht="14.1" customHeight="1" x14ac:dyDescent="0.25">
      <c r="A63" s="302"/>
      <c r="B63" s="302"/>
      <c r="C63" s="292" t="s">
        <v>71</v>
      </c>
      <c r="D63" s="289">
        <v>0</v>
      </c>
      <c r="E63" s="289">
        <v>0</v>
      </c>
      <c r="F63" s="289">
        <v>0</v>
      </c>
      <c r="G63" s="289">
        <v>0</v>
      </c>
      <c r="H63" s="302"/>
      <c r="I63" s="302"/>
      <c r="J63" s="302"/>
      <c r="K63" s="302"/>
    </row>
    <row r="64" spans="1:11" ht="14.1" customHeight="1" x14ac:dyDescent="0.25">
      <c r="A64" s="302"/>
      <c r="B64" s="302"/>
      <c r="C64" s="292" t="s">
        <v>72</v>
      </c>
      <c r="D64" s="289">
        <v>0</v>
      </c>
      <c r="E64" s="289">
        <v>0</v>
      </c>
      <c r="F64" s="289">
        <v>0</v>
      </c>
      <c r="G64" s="289">
        <v>0</v>
      </c>
      <c r="H64" s="302"/>
      <c r="I64" s="302"/>
      <c r="J64" s="302"/>
      <c r="K64" s="302"/>
    </row>
    <row r="65" spans="1:11" ht="14.1" customHeight="1" x14ac:dyDescent="0.25">
      <c r="A65" s="302"/>
      <c r="B65" s="302"/>
      <c r="C65" s="292" t="s">
        <v>74</v>
      </c>
      <c r="D65" s="289">
        <v>0</v>
      </c>
      <c r="E65" s="289">
        <v>0</v>
      </c>
      <c r="F65" s="289">
        <v>0</v>
      </c>
      <c r="G65" s="289">
        <v>0</v>
      </c>
      <c r="H65" s="302"/>
      <c r="I65" s="302"/>
      <c r="J65" s="302"/>
      <c r="K65" s="302"/>
    </row>
    <row r="66" spans="1:11" ht="14.1" customHeight="1" x14ac:dyDescent="0.25">
      <c r="A66" s="302"/>
      <c r="B66" s="302"/>
      <c r="C66" s="292" t="s">
        <v>60</v>
      </c>
      <c r="D66" s="289">
        <v>0</v>
      </c>
      <c r="E66" s="289">
        <v>0</v>
      </c>
      <c r="F66" s="289">
        <v>0</v>
      </c>
      <c r="G66" s="289">
        <v>0</v>
      </c>
      <c r="H66" s="302"/>
      <c r="I66" s="302"/>
      <c r="J66" s="302"/>
      <c r="K66" s="302"/>
    </row>
    <row r="67" spans="1:11" ht="14.1" customHeight="1" x14ac:dyDescent="0.25">
      <c r="A67" s="302"/>
      <c r="B67" s="302"/>
      <c r="C67" s="292" t="s">
        <v>69</v>
      </c>
      <c r="D67" s="289">
        <v>0</v>
      </c>
      <c r="E67" s="289">
        <v>0</v>
      </c>
      <c r="F67" s="289">
        <v>0</v>
      </c>
      <c r="G67" s="289">
        <v>0</v>
      </c>
      <c r="H67" s="302"/>
      <c r="I67" s="302"/>
      <c r="J67" s="302"/>
      <c r="K67" s="302"/>
    </row>
    <row r="68" spans="1:11" ht="14.1" customHeight="1" x14ac:dyDescent="0.25">
      <c r="A68" s="302"/>
      <c r="B68" s="302"/>
      <c r="C68" s="292" t="s">
        <v>70</v>
      </c>
      <c r="D68" s="289">
        <v>0</v>
      </c>
      <c r="E68" s="289">
        <v>0</v>
      </c>
      <c r="F68" s="289">
        <v>0</v>
      </c>
      <c r="G68" s="289">
        <v>0</v>
      </c>
      <c r="H68" s="302"/>
      <c r="I68" s="302"/>
      <c r="J68" s="302"/>
      <c r="K68" s="302"/>
    </row>
    <row r="69" spans="1:11" ht="14.1" customHeight="1" x14ac:dyDescent="0.25">
      <c r="A69" s="302"/>
      <c r="B69" s="302"/>
      <c r="C69" s="292" t="s">
        <v>71</v>
      </c>
      <c r="D69" s="289">
        <v>0</v>
      </c>
      <c r="E69" s="289">
        <v>0</v>
      </c>
      <c r="F69" s="289">
        <v>0</v>
      </c>
      <c r="G69" s="289">
        <v>0</v>
      </c>
      <c r="H69" s="302"/>
      <c r="I69" s="302"/>
      <c r="J69" s="302"/>
      <c r="K69" s="302"/>
    </row>
    <row r="70" spans="1:11" ht="14.1" customHeight="1" x14ac:dyDescent="0.25">
      <c r="A70" s="302"/>
      <c r="B70" s="302"/>
      <c r="C70" s="292" t="s">
        <v>72</v>
      </c>
      <c r="D70" s="289">
        <v>0</v>
      </c>
      <c r="E70" s="289">
        <v>0</v>
      </c>
      <c r="F70" s="289">
        <v>0</v>
      </c>
      <c r="G70" s="289">
        <v>0</v>
      </c>
      <c r="H70" s="302"/>
      <c r="I70" s="302"/>
      <c r="J70" s="302"/>
      <c r="K70" s="302"/>
    </row>
    <row r="71" spans="1:11" ht="14.1" customHeight="1" x14ac:dyDescent="0.25">
      <c r="A71" s="302"/>
      <c r="B71" s="302"/>
      <c r="C71" s="292" t="s">
        <v>75</v>
      </c>
      <c r="D71" s="289">
        <v>0</v>
      </c>
      <c r="E71" s="289">
        <v>0</v>
      </c>
      <c r="F71" s="289">
        <v>0</v>
      </c>
      <c r="G71" s="289">
        <v>0</v>
      </c>
      <c r="H71" s="302"/>
      <c r="I71" s="302"/>
      <c r="J71" s="302"/>
      <c r="K71" s="302"/>
    </row>
    <row r="72" spans="1:11" ht="14.1" customHeight="1" x14ac:dyDescent="0.25">
      <c r="A72" s="302"/>
      <c r="B72" s="302"/>
      <c r="C72" s="292" t="s">
        <v>76</v>
      </c>
      <c r="D72" s="289">
        <v>0</v>
      </c>
      <c r="E72" s="289">
        <v>0</v>
      </c>
      <c r="F72" s="289">
        <v>0</v>
      </c>
      <c r="G72" s="289">
        <v>0</v>
      </c>
      <c r="H72" s="302"/>
      <c r="I72" s="302"/>
      <c r="J72" s="302"/>
      <c r="K72" s="302"/>
    </row>
    <row r="73" spans="1:11" ht="14.1" customHeight="1" x14ac:dyDescent="0.25">
      <c r="A73" s="302"/>
      <c r="B73" s="302"/>
      <c r="C73" s="290" t="s">
        <v>77</v>
      </c>
      <c r="D73" s="289">
        <v>0</v>
      </c>
      <c r="E73" s="289">
        <v>388551000</v>
      </c>
      <c r="F73" s="289">
        <v>387965000</v>
      </c>
      <c r="G73" s="289">
        <v>390490000</v>
      </c>
      <c r="H73" s="302"/>
      <c r="I73" s="302"/>
      <c r="J73" s="302"/>
      <c r="K73" s="302"/>
    </row>
    <row r="74" spans="1:11" ht="14.1" customHeight="1" x14ac:dyDescent="0.25">
      <c r="A74" s="302"/>
      <c r="B74" s="302"/>
      <c r="C74" s="1293" t="s">
        <v>78</v>
      </c>
      <c r="D74" s="1294"/>
      <c r="E74" s="1294"/>
      <c r="F74" s="1294"/>
      <c r="G74" s="1294"/>
      <c r="H74" s="302"/>
      <c r="I74" s="302"/>
      <c r="J74" s="302"/>
      <c r="K74" s="302"/>
    </row>
    <row r="75" spans="1:11" ht="14.1" customHeight="1" x14ac:dyDescent="0.25">
      <c r="A75" s="302"/>
      <c r="B75" s="302"/>
      <c r="C75" s="297" t="s">
        <v>2690</v>
      </c>
      <c r="D75" s="1293" t="s">
        <v>2689</v>
      </c>
      <c r="E75" s="1294"/>
      <c r="F75" s="1294"/>
      <c r="G75" s="1294"/>
      <c r="H75" s="302"/>
      <c r="I75" s="302"/>
      <c r="J75" s="302"/>
      <c r="K75" s="302"/>
    </row>
    <row r="76" spans="1:11" ht="18" customHeight="1" x14ac:dyDescent="0.25">
      <c r="A76" s="302"/>
      <c r="B76" s="302"/>
      <c r="C76" s="296" t="s">
        <v>33</v>
      </c>
      <c r="D76" s="1295" t="s">
        <v>2688</v>
      </c>
      <c r="E76" s="1296"/>
      <c r="F76" s="1296"/>
      <c r="G76" s="1296"/>
      <c r="H76" s="302"/>
      <c r="I76" s="302"/>
      <c r="J76" s="302"/>
      <c r="K76" s="302"/>
    </row>
    <row r="77" spans="1:11" ht="18" customHeight="1" x14ac:dyDescent="0.25">
      <c r="A77" s="302"/>
      <c r="B77" s="302"/>
      <c r="C77" s="277" t="s">
        <v>35</v>
      </c>
      <c r="D77" s="1297" t="s">
        <v>2687</v>
      </c>
      <c r="E77" s="1298"/>
      <c r="F77" s="1298"/>
      <c r="G77" s="1298"/>
      <c r="H77" s="302"/>
      <c r="I77" s="302"/>
      <c r="J77" s="302"/>
      <c r="K77" s="302"/>
    </row>
    <row r="78" spans="1:11" ht="18" customHeight="1" x14ac:dyDescent="0.25">
      <c r="A78" s="302"/>
      <c r="B78" s="302"/>
      <c r="C78" s="277" t="s">
        <v>37</v>
      </c>
      <c r="D78" s="1297" t="s">
        <v>554</v>
      </c>
      <c r="E78" s="1298"/>
      <c r="F78" s="1298"/>
      <c r="G78" s="1298"/>
      <c r="H78" s="302"/>
      <c r="I78" s="302"/>
      <c r="J78" s="302"/>
      <c r="K78" s="302"/>
    </row>
    <row r="79" spans="1:11" ht="15" customHeight="1" x14ac:dyDescent="0.25">
      <c r="A79" s="302"/>
      <c r="B79" s="302"/>
      <c r="C79" s="303"/>
      <c r="D79" s="269">
        <v>2025</v>
      </c>
      <c r="E79" s="269">
        <v>2026</v>
      </c>
      <c r="F79" s="269">
        <v>2027</v>
      </c>
      <c r="G79" s="269">
        <v>2028</v>
      </c>
      <c r="H79" s="302"/>
      <c r="I79" s="302"/>
      <c r="J79" s="302"/>
      <c r="K79" s="302"/>
    </row>
    <row r="80" spans="1:11" ht="15" customHeight="1" x14ac:dyDescent="0.25">
      <c r="A80" s="302"/>
      <c r="B80" s="302"/>
      <c r="C80" s="304"/>
      <c r="D80" s="266" t="s">
        <v>17</v>
      </c>
      <c r="E80" s="266" t="s">
        <v>18</v>
      </c>
      <c r="F80" s="266" t="s">
        <v>18</v>
      </c>
      <c r="G80" s="266" t="s">
        <v>18</v>
      </c>
      <c r="H80" s="302"/>
      <c r="I80" s="302"/>
      <c r="J80" s="302"/>
      <c r="K80" s="302"/>
    </row>
    <row r="81" spans="1:11" ht="14.1" customHeight="1" x14ac:dyDescent="0.25">
      <c r="A81" s="302"/>
      <c r="B81" s="302"/>
      <c r="C81" s="284" t="s">
        <v>39</v>
      </c>
      <c r="D81" s="295" t="s">
        <v>40</v>
      </c>
      <c r="E81" s="295" t="s">
        <v>778</v>
      </c>
      <c r="F81" s="295" t="s">
        <v>1501</v>
      </c>
      <c r="G81" s="295" t="s">
        <v>1501</v>
      </c>
      <c r="H81" s="302"/>
      <c r="I81" s="302"/>
      <c r="J81" s="302"/>
      <c r="K81" s="302"/>
    </row>
    <row r="82" spans="1:11" ht="14.1" customHeight="1" x14ac:dyDescent="0.25">
      <c r="A82" s="302"/>
      <c r="B82" s="302"/>
      <c r="C82" s="284" t="s">
        <v>41</v>
      </c>
      <c r="D82" s="295" t="s">
        <v>2686</v>
      </c>
      <c r="E82" s="295" t="s">
        <v>2685</v>
      </c>
      <c r="F82" s="295" t="s">
        <v>2684</v>
      </c>
      <c r="G82" s="295" t="s">
        <v>2683</v>
      </c>
      <c r="H82" s="302"/>
      <c r="I82" s="302"/>
      <c r="J82" s="302"/>
      <c r="K82" s="302"/>
    </row>
    <row r="83" spans="1:11" ht="14.1" customHeight="1" x14ac:dyDescent="0.25">
      <c r="A83" s="302"/>
      <c r="B83" s="302"/>
      <c r="C83" s="284" t="s">
        <v>45</v>
      </c>
      <c r="D83" s="295" t="s">
        <v>46</v>
      </c>
      <c r="E83" s="295" t="s">
        <v>2682</v>
      </c>
      <c r="F83" s="295" t="s">
        <v>2681</v>
      </c>
      <c r="G83" s="295" t="s">
        <v>2680</v>
      </c>
      <c r="H83" s="302"/>
      <c r="I83" s="302"/>
      <c r="J83" s="302"/>
      <c r="K83" s="302"/>
    </row>
    <row r="84" spans="1:11" ht="14.1" customHeight="1" x14ac:dyDescent="0.25">
      <c r="A84" s="302"/>
      <c r="B84" s="302"/>
      <c r="C84" s="284" t="s">
        <v>50</v>
      </c>
      <c r="D84" s="295" t="s">
        <v>40</v>
      </c>
      <c r="E84" s="295" t="s">
        <v>40</v>
      </c>
      <c r="F84" s="295" t="s">
        <v>2679</v>
      </c>
      <c r="G84" s="295" t="s">
        <v>46</v>
      </c>
      <c r="H84" s="302"/>
      <c r="I84" s="302"/>
      <c r="J84" s="302"/>
      <c r="K84" s="302"/>
    </row>
    <row r="85" spans="1:11" ht="14.1" customHeight="1" x14ac:dyDescent="0.25">
      <c r="A85" s="302"/>
      <c r="B85" s="302"/>
      <c r="C85" s="284" t="s">
        <v>52</v>
      </c>
      <c r="D85" s="295" t="s">
        <v>40</v>
      </c>
      <c r="E85" s="295" t="s">
        <v>2678</v>
      </c>
      <c r="F85" s="295" t="s">
        <v>2677</v>
      </c>
      <c r="G85" s="295" t="s">
        <v>2675</v>
      </c>
      <c r="H85" s="302"/>
      <c r="I85" s="302"/>
      <c r="J85" s="302"/>
      <c r="K85" s="302"/>
    </row>
    <row r="86" spans="1:11" ht="14.1" customHeight="1" x14ac:dyDescent="0.25">
      <c r="A86" s="302"/>
      <c r="B86" s="302"/>
      <c r="C86" s="284" t="s">
        <v>55</v>
      </c>
      <c r="D86" s="295" t="s">
        <v>40</v>
      </c>
      <c r="E86" s="295" t="s">
        <v>40</v>
      </c>
      <c r="F86" s="295" t="s">
        <v>2676</v>
      </c>
      <c r="G86" s="295" t="s">
        <v>2675</v>
      </c>
      <c r="H86" s="302"/>
      <c r="I86" s="302"/>
      <c r="J86" s="302"/>
      <c r="K86" s="302"/>
    </row>
    <row r="87" spans="1:11" ht="14.1" customHeight="1" x14ac:dyDescent="0.25">
      <c r="A87" s="302"/>
      <c r="B87" s="302"/>
      <c r="C87" s="1307" t="s">
        <v>58</v>
      </c>
      <c r="D87" s="1308"/>
      <c r="E87" s="1308"/>
      <c r="F87" s="1308"/>
      <c r="G87" s="1308"/>
      <c r="H87" s="302"/>
      <c r="I87" s="302"/>
      <c r="J87" s="302"/>
      <c r="K87" s="302"/>
    </row>
    <row r="88" spans="1:11" ht="14.1" customHeight="1" x14ac:dyDescent="0.25">
      <c r="A88" s="302"/>
      <c r="B88" s="302"/>
      <c r="C88" s="303"/>
      <c r="D88" s="269">
        <v>2025</v>
      </c>
      <c r="E88" s="269">
        <v>2026</v>
      </c>
      <c r="F88" s="269">
        <v>2027</v>
      </c>
      <c r="G88" s="269">
        <v>2028</v>
      </c>
      <c r="H88" s="302"/>
      <c r="I88" s="302"/>
      <c r="J88" s="302"/>
      <c r="K88" s="302"/>
    </row>
    <row r="89" spans="1:11" ht="14.1" customHeight="1" x14ac:dyDescent="0.25">
      <c r="A89" s="302"/>
      <c r="B89" s="302"/>
      <c r="C89" s="304"/>
      <c r="D89" s="266" t="s">
        <v>17</v>
      </c>
      <c r="E89" s="266" t="s">
        <v>18</v>
      </c>
      <c r="F89" s="266" t="s">
        <v>18</v>
      </c>
      <c r="G89" s="266" t="s">
        <v>18</v>
      </c>
      <c r="H89" s="302"/>
      <c r="I89" s="302"/>
      <c r="J89" s="302"/>
      <c r="K89" s="302"/>
    </row>
    <row r="90" spans="1:11" ht="14.1" customHeight="1" x14ac:dyDescent="0.25">
      <c r="A90" s="302"/>
      <c r="B90" s="302"/>
      <c r="C90" s="292" t="s">
        <v>59</v>
      </c>
      <c r="D90" s="289">
        <v>0</v>
      </c>
      <c r="E90" s="289">
        <v>0</v>
      </c>
      <c r="F90" s="289">
        <v>0</v>
      </c>
      <c r="G90" s="289">
        <v>0</v>
      </c>
      <c r="H90" s="302"/>
      <c r="I90" s="302"/>
      <c r="J90" s="302"/>
      <c r="K90" s="302"/>
    </row>
    <row r="91" spans="1:11" ht="14.1" customHeight="1" x14ac:dyDescent="0.25">
      <c r="A91" s="302"/>
      <c r="B91" s="302"/>
      <c r="C91" s="292" t="s">
        <v>60</v>
      </c>
      <c r="D91" s="289">
        <v>0</v>
      </c>
      <c r="E91" s="289">
        <v>0</v>
      </c>
      <c r="F91" s="289">
        <v>0</v>
      </c>
      <c r="G91" s="289">
        <v>0</v>
      </c>
      <c r="H91" s="302"/>
      <c r="I91" s="302"/>
      <c r="J91" s="302"/>
      <c r="K91" s="302"/>
    </row>
    <row r="92" spans="1:11" ht="14.1" customHeight="1" x14ac:dyDescent="0.25">
      <c r="A92" s="302"/>
      <c r="B92" s="302"/>
      <c r="C92" s="292" t="s">
        <v>61</v>
      </c>
      <c r="D92" s="289">
        <v>0</v>
      </c>
      <c r="E92" s="289">
        <v>0</v>
      </c>
      <c r="F92" s="289">
        <v>0</v>
      </c>
      <c r="G92" s="289">
        <v>0</v>
      </c>
      <c r="H92" s="302"/>
      <c r="I92" s="302"/>
      <c r="J92" s="302"/>
      <c r="K92" s="302"/>
    </row>
    <row r="93" spans="1:11" ht="14.1" customHeight="1" x14ac:dyDescent="0.25">
      <c r="A93" s="302"/>
      <c r="B93" s="302"/>
      <c r="C93" s="292" t="s">
        <v>62</v>
      </c>
      <c r="D93" s="289">
        <v>0</v>
      </c>
      <c r="E93" s="289">
        <v>0</v>
      </c>
      <c r="F93" s="289">
        <v>0</v>
      </c>
      <c r="G93" s="289">
        <v>0</v>
      </c>
      <c r="H93" s="302"/>
      <c r="I93" s="302"/>
      <c r="J93" s="302"/>
      <c r="K93" s="302"/>
    </row>
    <row r="94" spans="1:11" ht="14.1" customHeight="1" x14ac:dyDescent="0.25">
      <c r="A94" s="302"/>
      <c r="B94" s="302"/>
      <c r="C94" s="292" t="s">
        <v>60</v>
      </c>
      <c r="D94" s="289">
        <v>0</v>
      </c>
      <c r="E94" s="289">
        <v>0</v>
      </c>
      <c r="F94" s="289">
        <v>0</v>
      </c>
      <c r="G94" s="289">
        <v>0</v>
      </c>
      <c r="H94" s="302"/>
      <c r="I94" s="302"/>
      <c r="J94" s="302"/>
      <c r="K94" s="302"/>
    </row>
    <row r="95" spans="1:11" ht="14.1" customHeight="1" x14ac:dyDescent="0.25">
      <c r="A95" s="302"/>
      <c r="B95" s="302"/>
      <c r="C95" s="292" t="s">
        <v>61</v>
      </c>
      <c r="D95" s="289">
        <v>0</v>
      </c>
      <c r="E95" s="289">
        <v>0</v>
      </c>
      <c r="F95" s="289">
        <v>0</v>
      </c>
      <c r="G95" s="289">
        <v>0</v>
      </c>
      <c r="H95" s="302"/>
      <c r="I95" s="302"/>
      <c r="J95" s="302"/>
      <c r="K95" s="302"/>
    </row>
    <row r="96" spans="1:11" ht="14.1" customHeight="1" x14ac:dyDescent="0.25">
      <c r="A96" s="302"/>
      <c r="B96" s="302"/>
      <c r="C96" s="292" t="s">
        <v>63</v>
      </c>
      <c r="D96" s="289">
        <v>0</v>
      </c>
      <c r="E96" s="289">
        <v>0</v>
      </c>
      <c r="F96" s="289">
        <v>0</v>
      </c>
      <c r="G96" s="289">
        <v>0</v>
      </c>
      <c r="H96" s="302"/>
      <c r="I96" s="302"/>
      <c r="J96" s="302"/>
      <c r="K96" s="302"/>
    </row>
    <row r="97" spans="1:11" ht="14.1" customHeight="1" x14ac:dyDescent="0.25">
      <c r="A97" s="302"/>
      <c r="B97" s="302"/>
      <c r="C97" s="292" t="s">
        <v>60</v>
      </c>
      <c r="D97" s="289">
        <v>0</v>
      </c>
      <c r="E97" s="289">
        <v>0</v>
      </c>
      <c r="F97" s="289">
        <v>0</v>
      </c>
      <c r="G97" s="289">
        <v>0</v>
      </c>
      <c r="H97" s="302"/>
      <c r="I97" s="302"/>
      <c r="J97" s="302"/>
      <c r="K97" s="302"/>
    </row>
    <row r="98" spans="1:11" ht="14.1" customHeight="1" x14ac:dyDescent="0.25">
      <c r="A98" s="302"/>
      <c r="B98" s="302"/>
      <c r="C98" s="292" t="s">
        <v>61</v>
      </c>
      <c r="D98" s="289">
        <v>0</v>
      </c>
      <c r="E98" s="289">
        <v>0</v>
      </c>
      <c r="F98" s="289">
        <v>0</v>
      </c>
      <c r="G98" s="289">
        <v>0</v>
      </c>
      <c r="H98" s="302"/>
      <c r="I98" s="302"/>
      <c r="J98" s="302"/>
      <c r="K98" s="302"/>
    </row>
    <row r="99" spans="1:11" ht="14.1" customHeight="1" x14ac:dyDescent="0.25">
      <c r="A99" s="302"/>
      <c r="B99" s="302"/>
      <c r="C99" s="292" t="s">
        <v>64</v>
      </c>
      <c r="D99" s="289">
        <v>0</v>
      </c>
      <c r="E99" s="289">
        <v>0</v>
      </c>
      <c r="F99" s="289">
        <v>0</v>
      </c>
      <c r="G99" s="289">
        <v>0</v>
      </c>
      <c r="H99" s="302"/>
      <c r="I99" s="302"/>
      <c r="J99" s="302"/>
      <c r="K99" s="302"/>
    </row>
    <row r="100" spans="1:11" ht="14.1" customHeight="1" x14ac:dyDescent="0.25">
      <c r="A100" s="302"/>
      <c r="B100" s="302"/>
      <c r="C100" s="292" t="s">
        <v>60</v>
      </c>
      <c r="D100" s="289">
        <v>0</v>
      </c>
      <c r="E100" s="289">
        <v>0</v>
      </c>
      <c r="F100" s="289">
        <v>0</v>
      </c>
      <c r="G100" s="289">
        <v>0</v>
      </c>
      <c r="H100" s="302"/>
      <c r="I100" s="302"/>
      <c r="J100" s="302"/>
      <c r="K100" s="302"/>
    </row>
    <row r="101" spans="1:11" ht="14.1" customHeight="1" x14ac:dyDescent="0.25">
      <c r="A101" s="302"/>
      <c r="B101" s="302"/>
      <c r="C101" s="292" t="s">
        <v>61</v>
      </c>
      <c r="D101" s="289">
        <v>0</v>
      </c>
      <c r="E101" s="289">
        <v>0</v>
      </c>
      <c r="F101" s="289">
        <v>0</v>
      </c>
      <c r="G101" s="289">
        <v>0</v>
      </c>
      <c r="H101" s="302"/>
      <c r="I101" s="302"/>
      <c r="J101" s="302"/>
      <c r="K101" s="302"/>
    </row>
    <row r="102" spans="1:11" ht="14.1" customHeight="1" x14ac:dyDescent="0.25">
      <c r="A102" s="302"/>
      <c r="B102" s="302"/>
      <c r="C102" s="292" t="s">
        <v>65</v>
      </c>
      <c r="D102" s="289">
        <v>0</v>
      </c>
      <c r="E102" s="289">
        <v>0</v>
      </c>
      <c r="F102" s="289">
        <v>0</v>
      </c>
      <c r="G102" s="289">
        <v>0</v>
      </c>
      <c r="H102" s="302"/>
      <c r="I102" s="302"/>
      <c r="J102" s="302"/>
      <c r="K102" s="302"/>
    </row>
    <row r="103" spans="1:11" ht="14.1" customHeight="1" x14ac:dyDescent="0.25">
      <c r="A103" s="302"/>
      <c r="B103" s="302"/>
      <c r="C103" s="292" t="s">
        <v>60</v>
      </c>
      <c r="D103" s="289">
        <v>0</v>
      </c>
      <c r="E103" s="289">
        <v>0</v>
      </c>
      <c r="F103" s="289">
        <v>0</v>
      </c>
      <c r="G103" s="289">
        <v>0</v>
      </c>
      <c r="H103" s="302"/>
      <c r="I103" s="302"/>
      <c r="J103" s="302"/>
      <c r="K103" s="302"/>
    </row>
    <row r="104" spans="1:11" ht="14.1" customHeight="1" x14ac:dyDescent="0.25">
      <c r="A104" s="302"/>
      <c r="B104" s="302"/>
      <c r="C104" s="292" t="s">
        <v>61</v>
      </c>
      <c r="D104" s="289">
        <v>0</v>
      </c>
      <c r="E104" s="289">
        <v>0</v>
      </c>
      <c r="F104" s="289">
        <v>0</v>
      </c>
      <c r="G104" s="289">
        <v>0</v>
      </c>
      <c r="H104" s="302"/>
      <c r="I104" s="302"/>
      <c r="J104" s="302"/>
      <c r="K104" s="302"/>
    </row>
    <row r="105" spans="1:11" ht="14.1" customHeight="1" x14ac:dyDescent="0.25">
      <c r="A105" s="302"/>
      <c r="B105" s="302"/>
      <c r="C105" s="292" t="s">
        <v>66</v>
      </c>
      <c r="D105" s="289">
        <v>0</v>
      </c>
      <c r="E105" s="289">
        <v>0</v>
      </c>
      <c r="F105" s="289">
        <v>0</v>
      </c>
      <c r="G105" s="289">
        <v>0</v>
      </c>
      <c r="H105" s="302"/>
      <c r="I105" s="302"/>
      <c r="J105" s="302"/>
      <c r="K105" s="302"/>
    </row>
    <row r="106" spans="1:11" ht="14.1" customHeight="1" x14ac:dyDescent="0.25">
      <c r="A106" s="302"/>
      <c r="B106" s="302"/>
      <c r="C106" s="292" t="s">
        <v>60</v>
      </c>
      <c r="D106" s="289">
        <v>0</v>
      </c>
      <c r="E106" s="289">
        <v>0</v>
      </c>
      <c r="F106" s="289">
        <v>0</v>
      </c>
      <c r="G106" s="289">
        <v>0</v>
      </c>
      <c r="H106" s="302"/>
      <c r="I106" s="302"/>
      <c r="J106" s="302"/>
      <c r="K106" s="302"/>
    </row>
    <row r="107" spans="1:11" ht="14.1" customHeight="1" x14ac:dyDescent="0.25">
      <c r="A107" s="302"/>
      <c r="B107" s="302"/>
      <c r="C107" s="292" t="s">
        <v>61</v>
      </c>
      <c r="D107" s="289">
        <v>0</v>
      </c>
      <c r="E107" s="289">
        <v>0</v>
      </c>
      <c r="F107" s="289">
        <v>0</v>
      </c>
      <c r="G107" s="289">
        <v>0</v>
      </c>
      <c r="H107" s="302"/>
      <c r="I107" s="302"/>
      <c r="J107" s="302"/>
      <c r="K107" s="302"/>
    </row>
    <row r="108" spans="1:11" ht="14.1" customHeight="1" x14ac:dyDescent="0.25">
      <c r="A108" s="302"/>
      <c r="B108" s="302"/>
      <c r="C108" s="292" t="s">
        <v>67</v>
      </c>
      <c r="D108" s="289">
        <v>0</v>
      </c>
      <c r="E108" s="289">
        <v>0</v>
      </c>
      <c r="F108" s="289">
        <v>0</v>
      </c>
      <c r="G108" s="289">
        <v>0</v>
      </c>
      <c r="H108" s="302"/>
      <c r="I108" s="302"/>
      <c r="J108" s="302"/>
      <c r="K108" s="302"/>
    </row>
    <row r="109" spans="1:11" ht="14.1" customHeight="1" x14ac:dyDescent="0.25">
      <c r="A109" s="302"/>
      <c r="B109" s="302"/>
      <c r="C109" s="292" t="s">
        <v>60</v>
      </c>
      <c r="D109" s="289">
        <v>0</v>
      </c>
      <c r="E109" s="289">
        <v>0</v>
      </c>
      <c r="F109" s="289">
        <v>0</v>
      </c>
      <c r="G109" s="289">
        <v>0</v>
      </c>
      <c r="H109" s="302"/>
      <c r="I109" s="302"/>
      <c r="J109" s="302"/>
      <c r="K109" s="302"/>
    </row>
    <row r="110" spans="1:11" ht="14.1" customHeight="1" x14ac:dyDescent="0.25">
      <c r="A110" s="302"/>
      <c r="B110" s="302"/>
      <c r="C110" s="292" t="s">
        <v>61</v>
      </c>
      <c r="D110" s="289">
        <v>0</v>
      </c>
      <c r="E110" s="289">
        <v>0</v>
      </c>
      <c r="F110" s="289">
        <v>0</v>
      </c>
      <c r="G110" s="289">
        <v>0</v>
      </c>
      <c r="H110" s="302"/>
      <c r="I110" s="302"/>
      <c r="J110" s="302"/>
      <c r="K110" s="302"/>
    </row>
    <row r="111" spans="1:11" ht="14.1" customHeight="1" x14ac:dyDescent="0.25">
      <c r="A111" s="302"/>
      <c r="B111" s="302"/>
      <c r="C111" s="292" t="s">
        <v>68</v>
      </c>
      <c r="D111" s="289">
        <v>0</v>
      </c>
      <c r="E111" s="289">
        <v>0</v>
      </c>
      <c r="F111" s="289">
        <v>0</v>
      </c>
      <c r="G111" s="289">
        <v>0</v>
      </c>
      <c r="H111" s="302"/>
      <c r="I111" s="302"/>
      <c r="J111" s="302"/>
      <c r="K111" s="302"/>
    </row>
    <row r="112" spans="1:11" ht="14.1" customHeight="1" x14ac:dyDescent="0.25">
      <c r="A112" s="302"/>
      <c r="B112" s="302"/>
      <c r="C112" s="292" t="s">
        <v>60</v>
      </c>
      <c r="D112" s="289">
        <v>0</v>
      </c>
      <c r="E112" s="289">
        <v>0</v>
      </c>
      <c r="F112" s="289">
        <v>0</v>
      </c>
      <c r="G112" s="289">
        <v>0</v>
      </c>
      <c r="H112" s="302"/>
      <c r="I112" s="302"/>
      <c r="J112" s="302"/>
      <c r="K112" s="302"/>
    </row>
    <row r="113" spans="1:11" ht="14.1" customHeight="1" x14ac:dyDescent="0.25">
      <c r="A113" s="302"/>
      <c r="B113" s="302"/>
      <c r="C113" s="292" t="s">
        <v>69</v>
      </c>
      <c r="D113" s="289">
        <v>0</v>
      </c>
      <c r="E113" s="289">
        <v>0</v>
      </c>
      <c r="F113" s="289">
        <v>0</v>
      </c>
      <c r="G113" s="289">
        <v>0</v>
      </c>
      <c r="H113" s="302"/>
      <c r="I113" s="302"/>
      <c r="J113" s="302"/>
      <c r="K113" s="302"/>
    </row>
    <row r="114" spans="1:11" ht="14.1" customHeight="1" x14ac:dyDescent="0.25">
      <c r="A114" s="302"/>
      <c r="B114" s="302"/>
      <c r="C114" s="292" t="s">
        <v>70</v>
      </c>
      <c r="D114" s="289">
        <v>0</v>
      </c>
      <c r="E114" s="289">
        <v>0</v>
      </c>
      <c r="F114" s="289">
        <v>0</v>
      </c>
      <c r="G114" s="289">
        <v>0</v>
      </c>
      <c r="H114" s="302"/>
      <c r="I114" s="302"/>
      <c r="J114" s="302"/>
      <c r="K114" s="302"/>
    </row>
    <row r="115" spans="1:11" ht="14.1" customHeight="1" x14ac:dyDescent="0.25">
      <c r="A115" s="302"/>
      <c r="B115" s="302"/>
      <c r="C115" s="292" t="s">
        <v>71</v>
      </c>
      <c r="D115" s="289">
        <v>0</v>
      </c>
      <c r="E115" s="289">
        <v>0</v>
      </c>
      <c r="F115" s="289">
        <v>0</v>
      </c>
      <c r="G115" s="289">
        <v>0</v>
      </c>
      <c r="H115" s="302"/>
      <c r="I115" s="302"/>
      <c r="J115" s="302"/>
      <c r="K115" s="302"/>
    </row>
    <row r="116" spans="1:11" ht="14.1" customHeight="1" x14ac:dyDescent="0.25">
      <c r="A116" s="302"/>
      <c r="B116" s="302"/>
      <c r="C116" s="292" t="s">
        <v>72</v>
      </c>
      <c r="D116" s="289">
        <v>0</v>
      </c>
      <c r="E116" s="289">
        <v>0</v>
      </c>
      <c r="F116" s="289">
        <v>0</v>
      </c>
      <c r="G116" s="289">
        <v>0</v>
      </c>
      <c r="H116" s="302"/>
      <c r="I116" s="302"/>
      <c r="J116" s="302"/>
      <c r="K116" s="302"/>
    </row>
    <row r="117" spans="1:11" ht="14.1" customHeight="1" x14ac:dyDescent="0.25">
      <c r="A117" s="302"/>
      <c r="B117" s="302"/>
      <c r="C117" s="292" t="s">
        <v>73</v>
      </c>
      <c r="D117" s="289">
        <v>0</v>
      </c>
      <c r="E117" s="289">
        <v>7600000</v>
      </c>
      <c r="F117" s="289">
        <v>8946000</v>
      </c>
      <c r="G117" s="289">
        <v>8980000</v>
      </c>
      <c r="H117" s="302"/>
      <c r="I117" s="302"/>
      <c r="J117" s="302"/>
      <c r="K117" s="302"/>
    </row>
    <row r="118" spans="1:11" ht="14.1" customHeight="1" x14ac:dyDescent="0.25">
      <c r="A118" s="302"/>
      <c r="B118" s="302"/>
      <c r="C118" s="292" t="s">
        <v>60</v>
      </c>
      <c r="D118" s="289">
        <v>0</v>
      </c>
      <c r="E118" s="289">
        <v>7600000</v>
      </c>
      <c r="F118" s="289">
        <v>8946000</v>
      </c>
      <c r="G118" s="289">
        <v>8980000</v>
      </c>
      <c r="H118" s="302"/>
      <c r="I118" s="302"/>
      <c r="J118" s="302"/>
      <c r="K118" s="302"/>
    </row>
    <row r="119" spans="1:11" ht="14.1" customHeight="1" x14ac:dyDescent="0.25">
      <c r="A119" s="302"/>
      <c r="B119" s="302"/>
      <c r="C119" s="292" t="s">
        <v>69</v>
      </c>
      <c r="D119" s="289">
        <v>0</v>
      </c>
      <c r="E119" s="289">
        <v>0</v>
      </c>
      <c r="F119" s="289">
        <v>0</v>
      </c>
      <c r="G119" s="289">
        <v>0</v>
      </c>
      <c r="H119" s="302"/>
      <c r="I119" s="302"/>
      <c r="J119" s="302"/>
      <c r="K119" s="302"/>
    </row>
    <row r="120" spans="1:11" ht="14.1" customHeight="1" x14ac:dyDescent="0.25">
      <c r="A120" s="302"/>
      <c r="B120" s="302"/>
      <c r="C120" s="292" t="s">
        <v>70</v>
      </c>
      <c r="D120" s="289">
        <v>0</v>
      </c>
      <c r="E120" s="289">
        <v>0</v>
      </c>
      <c r="F120" s="289">
        <v>0</v>
      </c>
      <c r="G120" s="289">
        <v>0</v>
      </c>
      <c r="H120" s="302"/>
      <c r="I120" s="302"/>
      <c r="J120" s="302"/>
      <c r="K120" s="302"/>
    </row>
    <row r="121" spans="1:11" ht="14.1" customHeight="1" x14ac:dyDescent="0.25">
      <c r="A121" s="302"/>
      <c r="B121" s="302"/>
      <c r="C121" s="292" t="s">
        <v>71</v>
      </c>
      <c r="D121" s="289">
        <v>0</v>
      </c>
      <c r="E121" s="289">
        <v>0</v>
      </c>
      <c r="F121" s="289">
        <v>0</v>
      </c>
      <c r="G121" s="289">
        <v>0</v>
      </c>
      <c r="H121" s="302"/>
      <c r="I121" s="302"/>
      <c r="J121" s="302"/>
      <c r="K121" s="302"/>
    </row>
    <row r="122" spans="1:11" ht="14.1" customHeight="1" x14ac:dyDescent="0.25">
      <c r="A122" s="302"/>
      <c r="B122" s="302"/>
      <c r="C122" s="292" t="s">
        <v>72</v>
      </c>
      <c r="D122" s="289">
        <v>0</v>
      </c>
      <c r="E122" s="289">
        <v>0</v>
      </c>
      <c r="F122" s="289">
        <v>0</v>
      </c>
      <c r="G122" s="289">
        <v>0</v>
      </c>
      <c r="H122" s="302"/>
      <c r="I122" s="302"/>
      <c r="J122" s="302"/>
      <c r="K122" s="302"/>
    </row>
    <row r="123" spans="1:11" ht="14.1" customHeight="1" x14ac:dyDescent="0.25">
      <c r="A123" s="302"/>
      <c r="B123" s="302"/>
      <c r="C123" s="292" t="s">
        <v>74</v>
      </c>
      <c r="D123" s="289">
        <v>0</v>
      </c>
      <c r="E123" s="289">
        <v>0</v>
      </c>
      <c r="F123" s="289">
        <v>0</v>
      </c>
      <c r="G123" s="289">
        <v>0</v>
      </c>
      <c r="H123" s="302"/>
      <c r="I123" s="302"/>
      <c r="J123" s="302"/>
      <c r="K123" s="302"/>
    </row>
    <row r="124" spans="1:11" ht="14.1" customHeight="1" x14ac:dyDescent="0.25">
      <c r="A124" s="302"/>
      <c r="B124" s="302"/>
      <c r="C124" s="292" t="s">
        <v>60</v>
      </c>
      <c r="D124" s="289">
        <v>0</v>
      </c>
      <c r="E124" s="289">
        <v>0</v>
      </c>
      <c r="F124" s="289">
        <v>0</v>
      </c>
      <c r="G124" s="289">
        <v>0</v>
      </c>
      <c r="H124" s="302"/>
      <c r="I124" s="302"/>
      <c r="J124" s="302"/>
      <c r="K124" s="302"/>
    </row>
    <row r="125" spans="1:11" ht="14.1" customHeight="1" x14ac:dyDescent="0.25">
      <c r="A125" s="302"/>
      <c r="B125" s="302"/>
      <c r="C125" s="292" t="s">
        <v>69</v>
      </c>
      <c r="D125" s="289">
        <v>0</v>
      </c>
      <c r="E125" s="289">
        <v>0</v>
      </c>
      <c r="F125" s="289">
        <v>0</v>
      </c>
      <c r="G125" s="289">
        <v>0</v>
      </c>
      <c r="H125" s="302"/>
      <c r="I125" s="302"/>
      <c r="J125" s="302"/>
      <c r="K125" s="302"/>
    </row>
    <row r="126" spans="1:11" ht="14.1" customHeight="1" x14ac:dyDescent="0.25">
      <c r="A126" s="302"/>
      <c r="B126" s="302"/>
      <c r="C126" s="292" t="s">
        <v>70</v>
      </c>
      <c r="D126" s="289">
        <v>0</v>
      </c>
      <c r="E126" s="289">
        <v>0</v>
      </c>
      <c r="F126" s="289">
        <v>0</v>
      </c>
      <c r="G126" s="289">
        <v>0</v>
      </c>
      <c r="H126" s="302"/>
      <c r="I126" s="302"/>
      <c r="J126" s="302"/>
      <c r="K126" s="302"/>
    </row>
    <row r="127" spans="1:11" ht="14.1" customHeight="1" x14ac:dyDescent="0.25">
      <c r="A127" s="302"/>
      <c r="B127" s="302"/>
      <c r="C127" s="292" t="s">
        <v>71</v>
      </c>
      <c r="D127" s="289">
        <v>0</v>
      </c>
      <c r="E127" s="289">
        <v>0</v>
      </c>
      <c r="F127" s="289">
        <v>0</v>
      </c>
      <c r="G127" s="289">
        <v>0</v>
      </c>
      <c r="H127" s="302"/>
      <c r="I127" s="302"/>
      <c r="J127" s="302"/>
      <c r="K127" s="302"/>
    </row>
    <row r="128" spans="1:11" ht="14.1" customHeight="1" x14ac:dyDescent="0.25">
      <c r="A128" s="302"/>
      <c r="B128" s="302"/>
      <c r="C128" s="292" t="s">
        <v>72</v>
      </c>
      <c r="D128" s="289">
        <v>0</v>
      </c>
      <c r="E128" s="289">
        <v>0</v>
      </c>
      <c r="F128" s="289">
        <v>0</v>
      </c>
      <c r="G128" s="289">
        <v>0</v>
      </c>
      <c r="H128" s="302"/>
      <c r="I128" s="302"/>
      <c r="J128" s="302"/>
      <c r="K128" s="302"/>
    </row>
    <row r="129" spans="1:11" ht="14.1" customHeight="1" x14ac:dyDescent="0.25">
      <c r="A129" s="302"/>
      <c r="B129" s="302"/>
      <c r="C129" s="292" t="s">
        <v>75</v>
      </c>
      <c r="D129" s="289">
        <v>0</v>
      </c>
      <c r="E129" s="289">
        <v>0</v>
      </c>
      <c r="F129" s="289">
        <v>0</v>
      </c>
      <c r="G129" s="289">
        <v>0</v>
      </c>
      <c r="H129" s="302"/>
      <c r="I129" s="302"/>
      <c r="J129" s="302"/>
      <c r="K129" s="302"/>
    </row>
    <row r="130" spans="1:11" ht="14.1" customHeight="1" x14ac:dyDescent="0.25">
      <c r="A130" s="302"/>
      <c r="B130" s="302"/>
      <c r="C130" s="292" t="s">
        <v>76</v>
      </c>
      <c r="D130" s="289">
        <v>0</v>
      </c>
      <c r="E130" s="289">
        <v>0</v>
      </c>
      <c r="F130" s="289">
        <v>0</v>
      </c>
      <c r="G130" s="289">
        <v>0</v>
      </c>
      <c r="H130" s="302"/>
      <c r="I130" s="302"/>
      <c r="J130" s="302"/>
      <c r="K130" s="302"/>
    </row>
    <row r="131" spans="1:11" ht="14.1" customHeight="1" x14ac:dyDescent="0.25">
      <c r="A131" s="302"/>
      <c r="B131" s="302"/>
      <c r="C131" s="290" t="s">
        <v>77</v>
      </c>
      <c r="D131" s="289">
        <v>0</v>
      </c>
      <c r="E131" s="289">
        <v>7600000</v>
      </c>
      <c r="F131" s="289">
        <v>8946000</v>
      </c>
      <c r="G131" s="289">
        <v>8980000</v>
      </c>
      <c r="H131" s="302"/>
      <c r="I131" s="302"/>
      <c r="J131" s="302"/>
      <c r="K131" s="302"/>
    </row>
    <row r="132" spans="1:11" ht="18" customHeight="1" x14ac:dyDescent="0.25">
      <c r="A132" s="302"/>
      <c r="B132" s="302"/>
      <c r="C132" s="296" t="s">
        <v>33</v>
      </c>
      <c r="D132" s="1295" t="s">
        <v>2674</v>
      </c>
      <c r="E132" s="1296"/>
      <c r="F132" s="1296"/>
      <c r="G132" s="1296"/>
      <c r="H132" s="302"/>
      <c r="I132" s="302"/>
      <c r="J132" s="302"/>
      <c r="K132" s="302"/>
    </row>
    <row r="133" spans="1:11" ht="18" customHeight="1" x14ac:dyDescent="0.25">
      <c r="A133" s="302"/>
      <c r="B133" s="302"/>
      <c r="C133" s="277" t="s">
        <v>35</v>
      </c>
      <c r="D133" s="1297" t="s">
        <v>2673</v>
      </c>
      <c r="E133" s="1298"/>
      <c r="F133" s="1298"/>
      <c r="G133" s="1298"/>
      <c r="H133" s="302"/>
      <c r="I133" s="302"/>
      <c r="J133" s="302"/>
      <c r="K133" s="302"/>
    </row>
    <row r="134" spans="1:11" ht="18" customHeight="1" x14ac:dyDescent="0.25">
      <c r="A134" s="302"/>
      <c r="B134" s="302"/>
      <c r="C134" s="277" t="s">
        <v>37</v>
      </c>
      <c r="D134" s="1297" t="s">
        <v>554</v>
      </c>
      <c r="E134" s="1298"/>
      <c r="F134" s="1298"/>
      <c r="G134" s="1298"/>
      <c r="H134" s="302"/>
      <c r="I134" s="302"/>
      <c r="J134" s="302"/>
      <c r="K134" s="302"/>
    </row>
    <row r="135" spans="1:11" ht="15" customHeight="1" x14ac:dyDescent="0.25">
      <c r="A135" s="302"/>
      <c r="B135" s="302"/>
      <c r="C135" s="303"/>
      <c r="D135" s="269">
        <v>2025</v>
      </c>
      <c r="E135" s="269">
        <v>2026</v>
      </c>
      <c r="F135" s="269">
        <v>2027</v>
      </c>
      <c r="G135" s="269">
        <v>2028</v>
      </c>
      <c r="H135" s="302"/>
      <c r="I135" s="302"/>
      <c r="J135" s="302"/>
      <c r="K135" s="302"/>
    </row>
    <row r="136" spans="1:11" ht="15" customHeight="1" x14ac:dyDescent="0.25">
      <c r="A136" s="302"/>
      <c r="B136" s="302"/>
      <c r="C136" s="304"/>
      <c r="D136" s="266" t="s">
        <v>17</v>
      </c>
      <c r="E136" s="266" t="s">
        <v>18</v>
      </c>
      <c r="F136" s="266" t="s">
        <v>18</v>
      </c>
      <c r="G136" s="266" t="s">
        <v>18</v>
      </c>
      <c r="H136" s="302"/>
      <c r="I136" s="302"/>
      <c r="J136" s="302"/>
      <c r="K136" s="302"/>
    </row>
    <row r="137" spans="1:11" ht="14.1" customHeight="1" x14ac:dyDescent="0.25">
      <c r="A137" s="302"/>
      <c r="B137" s="302"/>
      <c r="C137" s="284" t="s">
        <v>39</v>
      </c>
      <c r="D137" s="295" t="s">
        <v>40</v>
      </c>
      <c r="E137" s="295" t="s">
        <v>46</v>
      </c>
      <c r="F137" s="295" t="s">
        <v>151</v>
      </c>
      <c r="G137" s="295" t="s">
        <v>151</v>
      </c>
      <c r="H137" s="302"/>
      <c r="I137" s="302"/>
      <c r="J137" s="302"/>
      <c r="K137" s="302"/>
    </row>
    <row r="138" spans="1:11" ht="14.1" customHeight="1" x14ac:dyDescent="0.25">
      <c r="A138" s="302"/>
      <c r="B138" s="302"/>
      <c r="C138" s="284" t="s">
        <v>41</v>
      </c>
      <c r="D138" s="295" t="s">
        <v>46</v>
      </c>
      <c r="E138" s="295" t="s">
        <v>46</v>
      </c>
      <c r="F138" s="295" t="s">
        <v>2672</v>
      </c>
      <c r="G138" s="295" t="s">
        <v>2671</v>
      </c>
      <c r="H138" s="302"/>
      <c r="I138" s="302"/>
      <c r="J138" s="302"/>
      <c r="K138" s="302"/>
    </row>
    <row r="139" spans="1:11" ht="14.1" customHeight="1" x14ac:dyDescent="0.25">
      <c r="A139" s="302"/>
      <c r="B139" s="302"/>
      <c r="C139" s="284" t="s">
        <v>45</v>
      </c>
      <c r="D139" s="295" t="s">
        <v>46</v>
      </c>
      <c r="E139" s="295" t="s">
        <v>46</v>
      </c>
      <c r="F139" s="295" t="s">
        <v>2672</v>
      </c>
      <c r="G139" s="295" t="s">
        <v>2671</v>
      </c>
      <c r="H139" s="302"/>
      <c r="I139" s="302"/>
      <c r="J139" s="302"/>
      <c r="K139" s="302"/>
    </row>
    <row r="140" spans="1:11" ht="14.1" customHeight="1" x14ac:dyDescent="0.25">
      <c r="A140" s="302"/>
      <c r="B140" s="302"/>
      <c r="C140" s="284" t="s">
        <v>50</v>
      </c>
      <c r="D140" s="295" t="s">
        <v>40</v>
      </c>
      <c r="E140" s="295" t="s">
        <v>40</v>
      </c>
      <c r="F140" s="295" t="s">
        <v>40</v>
      </c>
      <c r="G140" s="295" t="s">
        <v>46</v>
      </c>
      <c r="H140" s="302"/>
      <c r="I140" s="302"/>
      <c r="J140" s="302"/>
      <c r="K140" s="302"/>
    </row>
    <row r="141" spans="1:11" ht="14.1" customHeight="1" x14ac:dyDescent="0.25">
      <c r="A141" s="302"/>
      <c r="B141" s="302"/>
      <c r="C141" s="284" t="s">
        <v>52</v>
      </c>
      <c r="D141" s="295" t="s">
        <v>40</v>
      </c>
      <c r="E141" s="295" t="s">
        <v>40</v>
      </c>
      <c r="F141" s="295" t="s">
        <v>40</v>
      </c>
      <c r="G141" s="295" t="s">
        <v>2670</v>
      </c>
      <c r="H141" s="302"/>
      <c r="I141" s="302"/>
      <c r="J141" s="302"/>
      <c r="K141" s="302"/>
    </row>
    <row r="142" spans="1:11" ht="14.1" customHeight="1" x14ac:dyDescent="0.25">
      <c r="A142" s="302"/>
      <c r="B142" s="302"/>
      <c r="C142" s="284" t="s">
        <v>55</v>
      </c>
      <c r="D142" s="295" t="s">
        <v>40</v>
      </c>
      <c r="E142" s="295" t="s">
        <v>40</v>
      </c>
      <c r="F142" s="295" t="s">
        <v>40</v>
      </c>
      <c r="G142" s="295" t="s">
        <v>2670</v>
      </c>
      <c r="H142" s="302"/>
      <c r="I142" s="302"/>
      <c r="J142" s="302"/>
      <c r="K142" s="302"/>
    </row>
    <row r="143" spans="1:11" ht="14.1" customHeight="1" x14ac:dyDescent="0.25">
      <c r="A143" s="302"/>
      <c r="B143" s="302"/>
      <c r="C143" s="1307" t="s">
        <v>58</v>
      </c>
      <c r="D143" s="1308"/>
      <c r="E143" s="1308"/>
      <c r="F143" s="1308"/>
      <c r="G143" s="1308"/>
      <c r="H143" s="302"/>
      <c r="I143" s="302"/>
      <c r="J143" s="302"/>
      <c r="K143" s="302"/>
    </row>
    <row r="144" spans="1:11" ht="14.1" customHeight="1" x14ac:dyDescent="0.25">
      <c r="A144" s="302"/>
      <c r="B144" s="302"/>
      <c r="C144" s="303"/>
      <c r="D144" s="269">
        <v>2025</v>
      </c>
      <c r="E144" s="269">
        <v>2026</v>
      </c>
      <c r="F144" s="269">
        <v>2027</v>
      </c>
      <c r="G144" s="269">
        <v>2028</v>
      </c>
      <c r="H144" s="302"/>
      <c r="I144" s="302"/>
      <c r="J144" s="302"/>
      <c r="K144" s="302"/>
    </row>
    <row r="145" spans="1:11" ht="14.1" customHeight="1" x14ac:dyDescent="0.25">
      <c r="A145" s="302"/>
      <c r="B145" s="302"/>
      <c r="C145" s="304"/>
      <c r="D145" s="266" t="s">
        <v>17</v>
      </c>
      <c r="E145" s="266" t="s">
        <v>18</v>
      </c>
      <c r="F145" s="266" t="s">
        <v>18</v>
      </c>
      <c r="G145" s="266" t="s">
        <v>18</v>
      </c>
      <c r="H145" s="302"/>
      <c r="I145" s="302"/>
      <c r="J145" s="302"/>
      <c r="K145" s="302"/>
    </row>
    <row r="146" spans="1:11" ht="14.1" customHeight="1" x14ac:dyDescent="0.25">
      <c r="A146" s="302"/>
      <c r="B146" s="302"/>
      <c r="C146" s="292" t="s">
        <v>59</v>
      </c>
      <c r="D146" s="289">
        <v>0</v>
      </c>
      <c r="E146" s="289">
        <v>0</v>
      </c>
      <c r="F146" s="289">
        <v>0</v>
      </c>
      <c r="G146" s="289">
        <v>0</v>
      </c>
      <c r="H146" s="302"/>
      <c r="I146" s="302"/>
      <c r="J146" s="302"/>
      <c r="K146" s="302"/>
    </row>
    <row r="147" spans="1:11" ht="14.1" customHeight="1" x14ac:dyDescent="0.25">
      <c r="A147" s="302"/>
      <c r="B147" s="302"/>
      <c r="C147" s="292" t="s">
        <v>60</v>
      </c>
      <c r="D147" s="289">
        <v>0</v>
      </c>
      <c r="E147" s="289">
        <v>0</v>
      </c>
      <c r="F147" s="289">
        <v>0</v>
      </c>
      <c r="G147" s="289">
        <v>0</v>
      </c>
      <c r="H147" s="302"/>
      <c r="I147" s="302"/>
      <c r="J147" s="302"/>
      <c r="K147" s="302"/>
    </row>
    <row r="148" spans="1:11" ht="14.1" customHeight="1" x14ac:dyDescent="0.25">
      <c r="A148" s="302"/>
      <c r="B148" s="302"/>
      <c r="C148" s="292" t="s">
        <v>61</v>
      </c>
      <c r="D148" s="289">
        <v>0</v>
      </c>
      <c r="E148" s="289">
        <v>0</v>
      </c>
      <c r="F148" s="289">
        <v>0</v>
      </c>
      <c r="G148" s="289">
        <v>0</v>
      </c>
      <c r="H148" s="302"/>
      <c r="I148" s="302"/>
      <c r="J148" s="302"/>
      <c r="K148" s="302"/>
    </row>
    <row r="149" spans="1:11" ht="14.1" customHeight="1" x14ac:dyDescent="0.25">
      <c r="A149" s="302"/>
      <c r="B149" s="302"/>
      <c r="C149" s="292" t="s">
        <v>62</v>
      </c>
      <c r="D149" s="289">
        <v>0</v>
      </c>
      <c r="E149" s="289">
        <v>0</v>
      </c>
      <c r="F149" s="289">
        <v>0</v>
      </c>
      <c r="G149" s="289">
        <v>0</v>
      </c>
      <c r="H149" s="302"/>
      <c r="I149" s="302"/>
      <c r="J149" s="302"/>
      <c r="K149" s="302"/>
    </row>
    <row r="150" spans="1:11" ht="14.1" customHeight="1" x14ac:dyDescent="0.25">
      <c r="A150" s="302"/>
      <c r="B150" s="302"/>
      <c r="C150" s="292" t="s">
        <v>60</v>
      </c>
      <c r="D150" s="289">
        <v>0</v>
      </c>
      <c r="E150" s="289">
        <v>0</v>
      </c>
      <c r="F150" s="289">
        <v>0</v>
      </c>
      <c r="G150" s="289">
        <v>0</v>
      </c>
      <c r="H150" s="302"/>
      <c r="I150" s="302"/>
      <c r="J150" s="302"/>
      <c r="K150" s="302"/>
    </row>
    <row r="151" spans="1:11" ht="14.1" customHeight="1" x14ac:dyDescent="0.25">
      <c r="A151" s="302"/>
      <c r="B151" s="302"/>
      <c r="C151" s="292" t="s">
        <v>61</v>
      </c>
      <c r="D151" s="289">
        <v>0</v>
      </c>
      <c r="E151" s="289">
        <v>0</v>
      </c>
      <c r="F151" s="289">
        <v>0</v>
      </c>
      <c r="G151" s="289">
        <v>0</v>
      </c>
      <c r="H151" s="302"/>
      <c r="I151" s="302"/>
      <c r="J151" s="302"/>
      <c r="K151" s="302"/>
    </row>
    <row r="152" spans="1:11" ht="14.1" customHeight="1" x14ac:dyDescent="0.25">
      <c r="A152" s="302"/>
      <c r="B152" s="302"/>
      <c r="C152" s="292" t="s">
        <v>63</v>
      </c>
      <c r="D152" s="289">
        <v>0</v>
      </c>
      <c r="E152" s="289">
        <v>0</v>
      </c>
      <c r="F152" s="289">
        <v>0</v>
      </c>
      <c r="G152" s="289">
        <v>0</v>
      </c>
      <c r="H152" s="302"/>
      <c r="I152" s="302"/>
      <c r="J152" s="302"/>
      <c r="K152" s="302"/>
    </row>
    <row r="153" spans="1:11" ht="14.1" customHeight="1" x14ac:dyDescent="0.25">
      <c r="A153" s="302"/>
      <c r="B153" s="302"/>
      <c r="C153" s="292" t="s">
        <v>60</v>
      </c>
      <c r="D153" s="289">
        <v>0</v>
      </c>
      <c r="E153" s="289">
        <v>0</v>
      </c>
      <c r="F153" s="289">
        <v>0</v>
      </c>
      <c r="G153" s="289">
        <v>0</v>
      </c>
      <c r="H153" s="302"/>
      <c r="I153" s="302"/>
      <c r="J153" s="302"/>
      <c r="K153" s="302"/>
    </row>
    <row r="154" spans="1:11" ht="14.1" customHeight="1" x14ac:dyDescent="0.25">
      <c r="A154" s="302"/>
      <c r="B154" s="302"/>
      <c r="C154" s="292" t="s">
        <v>61</v>
      </c>
      <c r="D154" s="289">
        <v>0</v>
      </c>
      <c r="E154" s="289">
        <v>0</v>
      </c>
      <c r="F154" s="289">
        <v>0</v>
      </c>
      <c r="G154" s="289">
        <v>0</v>
      </c>
      <c r="H154" s="302"/>
      <c r="I154" s="302"/>
      <c r="J154" s="302"/>
      <c r="K154" s="302"/>
    </row>
    <row r="155" spans="1:11" ht="14.1" customHeight="1" x14ac:dyDescent="0.25">
      <c r="A155" s="302"/>
      <c r="B155" s="302"/>
      <c r="C155" s="292" t="s">
        <v>64</v>
      </c>
      <c r="D155" s="289">
        <v>0</v>
      </c>
      <c r="E155" s="289">
        <v>0</v>
      </c>
      <c r="F155" s="289">
        <v>0</v>
      </c>
      <c r="G155" s="289">
        <v>0</v>
      </c>
      <c r="H155" s="302"/>
      <c r="I155" s="302"/>
      <c r="J155" s="302"/>
      <c r="K155" s="302"/>
    </row>
    <row r="156" spans="1:11" ht="14.1" customHeight="1" x14ac:dyDescent="0.25">
      <c r="A156" s="302"/>
      <c r="B156" s="302"/>
      <c r="C156" s="292" t="s">
        <v>60</v>
      </c>
      <c r="D156" s="289">
        <v>0</v>
      </c>
      <c r="E156" s="289">
        <v>0</v>
      </c>
      <c r="F156" s="289">
        <v>0</v>
      </c>
      <c r="G156" s="289">
        <v>0</v>
      </c>
      <c r="H156" s="302"/>
      <c r="I156" s="302"/>
      <c r="J156" s="302"/>
      <c r="K156" s="302"/>
    </row>
    <row r="157" spans="1:11" ht="14.1" customHeight="1" x14ac:dyDescent="0.25">
      <c r="A157" s="302"/>
      <c r="B157" s="302"/>
      <c r="C157" s="292" t="s">
        <v>61</v>
      </c>
      <c r="D157" s="289">
        <v>0</v>
      </c>
      <c r="E157" s="289">
        <v>0</v>
      </c>
      <c r="F157" s="289">
        <v>0</v>
      </c>
      <c r="G157" s="289">
        <v>0</v>
      </c>
      <c r="H157" s="302"/>
      <c r="I157" s="302"/>
      <c r="J157" s="302"/>
      <c r="K157" s="302"/>
    </row>
    <row r="158" spans="1:11" ht="14.1" customHeight="1" x14ac:dyDescent="0.25">
      <c r="A158" s="302"/>
      <c r="B158" s="302"/>
      <c r="C158" s="292" t="s">
        <v>65</v>
      </c>
      <c r="D158" s="289">
        <v>0</v>
      </c>
      <c r="E158" s="289">
        <v>0</v>
      </c>
      <c r="F158" s="289">
        <v>0</v>
      </c>
      <c r="G158" s="289">
        <v>0</v>
      </c>
      <c r="H158" s="302"/>
      <c r="I158" s="302"/>
      <c r="J158" s="302"/>
      <c r="K158" s="302"/>
    </row>
    <row r="159" spans="1:11" ht="14.1" customHeight="1" x14ac:dyDescent="0.25">
      <c r="A159" s="302"/>
      <c r="B159" s="302"/>
      <c r="C159" s="292" t="s">
        <v>60</v>
      </c>
      <c r="D159" s="289">
        <v>0</v>
      </c>
      <c r="E159" s="289">
        <v>0</v>
      </c>
      <c r="F159" s="289">
        <v>0</v>
      </c>
      <c r="G159" s="289">
        <v>0</v>
      </c>
      <c r="H159" s="302"/>
      <c r="I159" s="302"/>
      <c r="J159" s="302"/>
      <c r="K159" s="302"/>
    </row>
    <row r="160" spans="1:11" ht="14.1" customHeight="1" x14ac:dyDescent="0.25">
      <c r="A160" s="302"/>
      <c r="B160" s="302"/>
      <c r="C160" s="292" t="s">
        <v>61</v>
      </c>
      <c r="D160" s="289">
        <v>0</v>
      </c>
      <c r="E160" s="289">
        <v>0</v>
      </c>
      <c r="F160" s="289">
        <v>0</v>
      </c>
      <c r="G160" s="289">
        <v>0</v>
      </c>
      <c r="H160" s="302"/>
      <c r="I160" s="302"/>
      <c r="J160" s="302"/>
      <c r="K160" s="302"/>
    </row>
    <row r="161" spans="1:11" ht="14.1" customHeight="1" x14ac:dyDescent="0.25">
      <c r="A161" s="302"/>
      <c r="B161" s="302"/>
      <c r="C161" s="292" t="s">
        <v>66</v>
      </c>
      <c r="D161" s="289">
        <v>0</v>
      </c>
      <c r="E161" s="289">
        <v>0</v>
      </c>
      <c r="F161" s="289">
        <v>0</v>
      </c>
      <c r="G161" s="289">
        <v>0</v>
      </c>
      <c r="H161" s="302"/>
      <c r="I161" s="302"/>
      <c r="J161" s="302"/>
      <c r="K161" s="302"/>
    </row>
    <row r="162" spans="1:11" ht="14.1" customHeight="1" x14ac:dyDescent="0.25">
      <c r="A162" s="302"/>
      <c r="B162" s="302"/>
      <c r="C162" s="292" t="s">
        <v>60</v>
      </c>
      <c r="D162" s="289">
        <v>0</v>
      </c>
      <c r="E162" s="289">
        <v>0</v>
      </c>
      <c r="F162" s="289">
        <v>0</v>
      </c>
      <c r="G162" s="289">
        <v>0</v>
      </c>
      <c r="H162" s="302"/>
      <c r="I162" s="302"/>
      <c r="J162" s="302"/>
      <c r="K162" s="302"/>
    </row>
    <row r="163" spans="1:11" ht="14.1" customHeight="1" x14ac:dyDescent="0.25">
      <c r="A163" s="302"/>
      <c r="B163" s="302"/>
      <c r="C163" s="292" t="s">
        <v>61</v>
      </c>
      <c r="D163" s="289">
        <v>0</v>
      </c>
      <c r="E163" s="289">
        <v>0</v>
      </c>
      <c r="F163" s="289">
        <v>0</v>
      </c>
      <c r="G163" s="289">
        <v>0</v>
      </c>
      <c r="H163" s="302"/>
      <c r="I163" s="302"/>
      <c r="J163" s="302"/>
      <c r="K163" s="302"/>
    </row>
    <row r="164" spans="1:11" ht="14.1" customHeight="1" x14ac:dyDescent="0.25">
      <c r="A164" s="302"/>
      <c r="B164" s="302"/>
      <c r="C164" s="292" t="s">
        <v>67</v>
      </c>
      <c r="D164" s="289">
        <v>0</v>
      </c>
      <c r="E164" s="289">
        <v>0</v>
      </c>
      <c r="F164" s="289">
        <v>0</v>
      </c>
      <c r="G164" s="289">
        <v>0</v>
      </c>
      <c r="H164" s="302"/>
      <c r="I164" s="302"/>
      <c r="J164" s="302"/>
      <c r="K164" s="302"/>
    </row>
    <row r="165" spans="1:11" ht="14.1" customHeight="1" x14ac:dyDescent="0.25">
      <c r="A165" s="302"/>
      <c r="B165" s="302"/>
      <c r="C165" s="292" t="s">
        <v>60</v>
      </c>
      <c r="D165" s="289">
        <v>0</v>
      </c>
      <c r="E165" s="289">
        <v>0</v>
      </c>
      <c r="F165" s="289">
        <v>0</v>
      </c>
      <c r="G165" s="289">
        <v>0</v>
      </c>
      <c r="H165" s="302"/>
      <c r="I165" s="302"/>
      <c r="J165" s="302"/>
      <c r="K165" s="302"/>
    </row>
    <row r="166" spans="1:11" ht="14.1" customHeight="1" x14ac:dyDescent="0.25">
      <c r="A166" s="302"/>
      <c r="B166" s="302"/>
      <c r="C166" s="292" t="s">
        <v>61</v>
      </c>
      <c r="D166" s="289">
        <v>0</v>
      </c>
      <c r="E166" s="289">
        <v>0</v>
      </c>
      <c r="F166" s="289">
        <v>0</v>
      </c>
      <c r="G166" s="289">
        <v>0</v>
      </c>
      <c r="H166" s="302"/>
      <c r="I166" s="302"/>
      <c r="J166" s="302"/>
      <c r="K166" s="302"/>
    </row>
    <row r="167" spans="1:11" ht="14.1" customHeight="1" x14ac:dyDescent="0.25">
      <c r="A167" s="302"/>
      <c r="B167" s="302"/>
      <c r="C167" s="292" t="s">
        <v>68</v>
      </c>
      <c r="D167" s="289">
        <v>0</v>
      </c>
      <c r="E167" s="289">
        <v>0</v>
      </c>
      <c r="F167" s="289">
        <v>0</v>
      </c>
      <c r="G167" s="289">
        <v>0</v>
      </c>
      <c r="H167" s="302"/>
      <c r="I167" s="302"/>
      <c r="J167" s="302"/>
      <c r="K167" s="302"/>
    </row>
    <row r="168" spans="1:11" ht="14.1" customHeight="1" x14ac:dyDescent="0.25">
      <c r="A168" s="302"/>
      <c r="B168" s="302"/>
      <c r="C168" s="292" t="s">
        <v>60</v>
      </c>
      <c r="D168" s="289">
        <v>0</v>
      </c>
      <c r="E168" s="289">
        <v>0</v>
      </c>
      <c r="F168" s="289">
        <v>0</v>
      </c>
      <c r="G168" s="289">
        <v>0</v>
      </c>
      <c r="H168" s="302"/>
      <c r="I168" s="302"/>
      <c r="J168" s="302"/>
      <c r="K168" s="302"/>
    </row>
    <row r="169" spans="1:11" ht="14.1" customHeight="1" x14ac:dyDescent="0.25">
      <c r="A169" s="302"/>
      <c r="B169" s="302"/>
      <c r="C169" s="292" t="s">
        <v>69</v>
      </c>
      <c r="D169" s="289">
        <v>0</v>
      </c>
      <c r="E169" s="289">
        <v>0</v>
      </c>
      <c r="F169" s="289">
        <v>0</v>
      </c>
      <c r="G169" s="289">
        <v>0</v>
      </c>
      <c r="H169" s="302"/>
      <c r="I169" s="302"/>
      <c r="J169" s="302"/>
      <c r="K169" s="302"/>
    </row>
    <row r="170" spans="1:11" ht="14.1" customHeight="1" x14ac:dyDescent="0.25">
      <c r="A170" s="302"/>
      <c r="B170" s="302"/>
      <c r="C170" s="292" t="s">
        <v>70</v>
      </c>
      <c r="D170" s="289">
        <v>0</v>
      </c>
      <c r="E170" s="289">
        <v>0</v>
      </c>
      <c r="F170" s="289">
        <v>0</v>
      </c>
      <c r="G170" s="289">
        <v>0</v>
      </c>
      <c r="H170" s="302"/>
      <c r="I170" s="302"/>
      <c r="J170" s="302"/>
      <c r="K170" s="302"/>
    </row>
    <row r="171" spans="1:11" ht="14.1" customHeight="1" x14ac:dyDescent="0.25">
      <c r="A171" s="302"/>
      <c r="B171" s="302"/>
      <c r="C171" s="292" t="s">
        <v>71</v>
      </c>
      <c r="D171" s="289">
        <v>0</v>
      </c>
      <c r="E171" s="289">
        <v>0</v>
      </c>
      <c r="F171" s="289">
        <v>0</v>
      </c>
      <c r="G171" s="289">
        <v>0</v>
      </c>
      <c r="H171" s="302"/>
      <c r="I171" s="302"/>
      <c r="J171" s="302"/>
      <c r="K171" s="302"/>
    </row>
    <row r="172" spans="1:11" ht="14.1" customHeight="1" x14ac:dyDescent="0.25">
      <c r="A172" s="302"/>
      <c r="B172" s="302"/>
      <c r="C172" s="292" t="s">
        <v>72</v>
      </c>
      <c r="D172" s="289">
        <v>0</v>
      </c>
      <c r="E172" s="289">
        <v>0</v>
      </c>
      <c r="F172" s="289">
        <v>0</v>
      </c>
      <c r="G172" s="289">
        <v>0</v>
      </c>
      <c r="H172" s="302"/>
      <c r="I172" s="302"/>
      <c r="J172" s="302"/>
      <c r="K172" s="302"/>
    </row>
    <row r="173" spans="1:11" ht="14.1" customHeight="1" x14ac:dyDescent="0.25">
      <c r="A173" s="302"/>
      <c r="B173" s="302"/>
      <c r="C173" s="292" t="s">
        <v>73</v>
      </c>
      <c r="D173" s="289">
        <v>0</v>
      </c>
      <c r="E173" s="289">
        <v>0</v>
      </c>
      <c r="F173" s="289">
        <v>1654000</v>
      </c>
      <c r="G173" s="289">
        <v>2620000</v>
      </c>
      <c r="H173" s="302"/>
      <c r="I173" s="302"/>
      <c r="J173" s="302"/>
      <c r="K173" s="302"/>
    </row>
    <row r="174" spans="1:11" ht="14.1" customHeight="1" x14ac:dyDescent="0.25">
      <c r="A174" s="302"/>
      <c r="B174" s="302"/>
      <c r="C174" s="292" t="s">
        <v>60</v>
      </c>
      <c r="D174" s="289">
        <v>0</v>
      </c>
      <c r="E174" s="289">
        <v>0</v>
      </c>
      <c r="F174" s="289">
        <v>1654000</v>
      </c>
      <c r="G174" s="289">
        <v>2620000</v>
      </c>
      <c r="H174" s="302"/>
      <c r="I174" s="302"/>
      <c r="J174" s="302"/>
      <c r="K174" s="302"/>
    </row>
    <row r="175" spans="1:11" ht="14.1" customHeight="1" x14ac:dyDescent="0.25">
      <c r="A175" s="302"/>
      <c r="B175" s="302"/>
      <c r="C175" s="292" t="s">
        <v>69</v>
      </c>
      <c r="D175" s="289">
        <v>0</v>
      </c>
      <c r="E175" s="289">
        <v>0</v>
      </c>
      <c r="F175" s="289">
        <v>0</v>
      </c>
      <c r="G175" s="289">
        <v>0</v>
      </c>
      <c r="H175" s="302"/>
      <c r="I175" s="302"/>
      <c r="J175" s="302"/>
      <c r="K175" s="302"/>
    </row>
    <row r="176" spans="1:11" ht="14.1" customHeight="1" x14ac:dyDescent="0.25">
      <c r="A176" s="302"/>
      <c r="B176" s="302"/>
      <c r="C176" s="292" t="s">
        <v>70</v>
      </c>
      <c r="D176" s="289">
        <v>0</v>
      </c>
      <c r="E176" s="289">
        <v>0</v>
      </c>
      <c r="F176" s="289">
        <v>0</v>
      </c>
      <c r="G176" s="289">
        <v>0</v>
      </c>
      <c r="H176" s="302"/>
      <c r="I176" s="302"/>
      <c r="J176" s="302"/>
      <c r="K176" s="302"/>
    </row>
    <row r="177" spans="1:11" ht="14.1" customHeight="1" x14ac:dyDescent="0.25">
      <c r="A177" s="302"/>
      <c r="B177" s="302"/>
      <c r="C177" s="292" t="s">
        <v>71</v>
      </c>
      <c r="D177" s="289">
        <v>0</v>
      </c>
      <c r="E177" s="289">
        <v>0</v>
      </c>
      <c r="F177" s="289">
        <v>0</v>
      </c>
      <c r="G177" s="289">
        <v>0</v>
      </c>
      <c r="H177" s="302"/>
      <c r="I177" s="302"/>
      <c r="J177" s="302"/>
      <c r="K177" s="302"/>
    </row>
    <row r="178" spans="1:11" ht="14.1" customHeight="1" x14ac:dyDescent="0.25">
      <c r="A178" s="302"/>
      <c r="B178" s="302"/>
      <c r="C178" s="292" t="s">
        <v>72</v>
      </c>
      <c r="D178" s="289">
        <v>0</v>
      </c>
      <c r="E178" s="289">
        <v>0</v>
      </c>
      <c r="F178" s="289">
        <v>0</v>
      </c>
      <c r="G178" s="289">
        <v>0</v>
      </c>
      <c r="H178" s="302"/>
      <c r="I178" s="302"/>
      <c r="J178" s="302"/>
      <c r="K178" s="302"/>
    </row>
    <row r="179" spans="1:11" ht="14.1" customHeight="1" x14ac:dyDescent="0.25">
      <c r="A179" s="302"/>
      <c r="B179" s="302"/>
      <c r="C179" s="292" t="s">
        <v>74</v>
      </c>
      <c r="D179" s="289">
        <v>0</v>
      </c>
      <c r="E179" s="289">
        <v>0</v>
      </c>
      <c r="F179" s="289">
        <v>0</v>
      </c>
      <c r="G179" s="289">
        <v>0</v>
      </c>
      <c r="H179" s="302"/>
      <c r="I179" s="302"/>
      <c r="J179" s="302"/>
      <c r="K179" s="302"/>
    </row>
    <row r="180" spans="1:11" ht="14.1" customHeight="1" x14ac:dyDescent="0.25">
      <c r="A180" s="302"/>
      <c r="B180" s="302"/>
      <c r="C180" s="292" t="s">
        <v>60</v>
      </c>
      <c r="D180" s="289">
        <v>0</v>
      </c>
      <c r="E180" s="289">
        <v>0</v>
      </c>
      <c r="F180" s="289">
        <v>0</v>
      </c>
      <c r="G180" s="289">
        <v>0</v>
      </c>
      <c r="H180" s="302"/>
      <c r="I180" s="302"/>
      <c r="J180" s="302"/>
      <c r="K180" s="302"/>
    </row>
    <row r="181" spans="1:11" ht="14.1" customHeight="1" x14ac:dyDescent="0.25">
      <c r="A181" s="302"/>
      <c r="B181" s="302"/>
      <c r="C181" s="292" t="s">
        <v>69</v>
      </c>
      <c r="D181" s="289">
        <v>0</v>
      </c>
      <c r="E181" s="289">
        <v>0</v>
      </c>
      <c r="F181" s="289">
        <v>0</v>
      </c>
      <c r="G181" s="289">
        <v>0</v>
      </c>
      <c r="H181" s="302"/>
      <c r="I181" s="302"/>
      <c r="J181" s="302"/>
      <c r="K181" s="302"/>
    </row>
    <row r="182" spans="1:11" ht="14.1" customHeight="1" x14ac:dyDescent="0.25">
      <c r="A182" s="302"/>
      <c r="B182" s="302"/>
      <c r="C182" s="292" t="s">
        <v>70</v>
      </c>
      <c r="D182" s="289">
        <v>0</v>
      </c>
      <c r="E182" s="289">
        <v>0</v>
      </c>
      <c r="F182" s="289">
        <v>0</v>
      </c>
      <c r="G182" s="289">
        <v>0</v>
      </c>
      <c r="H182" s="302"/>
      <c r="I182" s="302"/>
      <c r="J182" s="302"/>
      <c r="K182" s="302"/>
    </row>
    <row r="183" spans="1:11" ht="14.1" customHeight="1" x14ac:dyDescent="0.25">
      <c r="A183" s="302"/>
      <c r="B183" s="302"/>
      <c r="C183" s="292" t="s">
        <v>71</v>
      </c>
      <c r="D183" s="289">
        <v>0</v>
      </c>
      <c r="E183" s="289">
        <v>0</v>
      </c>
      <c r="F183" s="289">
        <v>0</v>
      </c>
      <c r="G183" s="289">
        <v>0</v>
      </c>
      <c r="H183" s="302"/>
      <c r="I183" s="302"/>
      <c r="J183" s="302"/>
      <c r="K183" s="302"/>
    </row>
    <row r="184" spans="1:11" ht="14.1" customHeight="1" x14ac:dyDescent="0.25">
      <c r="A184" s="302"/>
      <c r="B184" s="302"/>
      <c r="C184" s="292" t="s">
        <v>72</v>
      </c>
      <c r="D184" s="289">
        <v>0</v>
      </c>
      <c r="E184" s="289">
        <v>0</v>
      </c>
      <c r="F184" s="289">
        <v>0</v>
      </c>
      <c r="G184" s="289">
        <v>0</v>
      </c>
      <c r="H184" s="302"/>
      <c r="I184" s="302"/>
      <c r="J184" s="302"/>
      <c r="K184" s="302"/>
    </row>
    <row r="185" spans="1:11" ht="14.1" customHeight="1" x14ac:dyDescent="0.25">
      <c r="A185" s="302"/>
      <c r="B185" s="302"/>
      <c r="C185" s="292" t="s">
        <v>75</v>
      </c>
      <c r="D185" s="289">
        <v>0</v>
      </c>
      <c r="E185" s="289">
        <v>0</v>
      </c>
      <c r="F185" s="289">
        <v>0</v>
      </c>
      <c r="G185" s="289">
        <v>0</v>
      </c>
      <c r="H185" s="302"/>
      <c r="I185" s="302"/>
      <c r="J185" s="302"/>
      <c r="K185" s="302"/>
    </row>
    <row r="186" spans="1:11" ht="14.1" customHeight="1" x14ac:dyDescent="0.25">
      <c r="A186" s="302"/>
      <c r="B186" s="302"/>
      <c r="C186" s="292" t="s">
        <v>76</v>
      </c>
      <c r="D186" s="289">
        <v>0</v>
      </c>
      <c r="E186" s="289">
        <v>0</v>
      </c>
      <c r="F186" s="289">
        <v>0</v>
      </c>
      <c r="G186" s="289">
        <v>0</v>
      </c>
      <c r="H186" s="302"/>
      <c r="I186" s="302"/>
      <c r="J186" s="302"/>
      <c r="K186" s="302"/>
    </row>
    <row r="187" spans="1:11" ht="14.1" customHeight="1" x14ac:dyDescent="0.25">
      <c r="A187" s="302"/>
      <c r="B187" s="302"/>
      <c r="C187" s="290" t="s">
        <v>77</v>
      </c>
      <c r="D187" s="289">
        <v>0</v>
      </c>
      <c r="E187" s="289">
        <v>0</v>
      </c>
      <c r="F187" s="289">
        <v>1654000</v>
      </c>
      <c r="G187" s="289">
        <v>2620000</v>
      </c>
      <c r="H187" s="302"/>
      <c r="I187" s="302"/>
      <c r="J187" s="302"/>
      <c r="K187" s="302"/>
    </row>
    <row r="188" spans="1:11" ht="14.1" customHeight="1" x14ac:dyDescent="0.25">
      <c r="A188" s="302"/>
      <c r="B188" s="302"/>
      <c r="C188" s="297" t="s">
        <v>2669</v>
      </c>
      <c r="D188" s="1293" t="s">
        <v>2668</v>
      </c>
      <c r="E188" s="1294"/>
      <c r="F188" s="1294"/>
      <c r="G188" s="1294"/>
      <c r="H188" s="302"/>
      <c r="I188" s="302"/>
      <c r="J188" s="302"/>
      <c r="K188" s="302"/>
    </row>
    <row r="189" spans="1:11" ht="14.1" customHeight="1" x14ac:dyDescent="0.25">
      <c r="A189" s="302"/>
      <c r="B189" s="302"/>
      <c r="C189" s="296" t="s">
        <v>33</v>
      </c>
      <c r="D189" s="1295" t="s">
        <v>2667</v>
      </c>
      <c r="E189" s="1296"/>
      <c r="F189" s="1296"/>
      <c r="G189" s="1296"/>
      <c r="H189" s="302"/>
      <c r="I189" s="302"/>
      <c r="J189" s="302"/>
      <c r="K189" s="302"/>
    </row>
    <row r="190" spans="1:11" ht="14.1" customHeight="1" x14ac:dyDescent="0.25">
      <c r="A190" s="302"/>
      <c r="B190" s="302"/>
      <c r="C190" s="277" t="s">
        <v>35</v>
      </c>
      <c r="D190" s="1297" t="s">
        <v>2666</v>
      </c>
      <c r="E190" s="1298"/>
      <c r="F190" s="1298"/>
      <c r="G190" s="1298"/>
      <c r="H190" s="302"/>
      <c r="I190" s="302"/>
      <c r="J190" s="302"/>
      <c r="K190" s="302"/>
    </row>
    <row r="191" spans="1:11" ht="14.1" customHeight="1" x14ac:dyDescent="0.25">
      <c r="A191" s="302"/>
      <c r="B191" s="302"/>
      <c r="C191" s="277" t="s">
        <v>37</v>
      </c>
      <c r="D191" s="1297" t="s">
        <v>2665</v>
      </c>
      <c r="E191" s="1298"/>
      <c r="F191" s="1298"/>
      <c r="G191" s="1298"/>
      <c r="H191" s="302"/>
      <c r="I191" s="302"/>
      <c r="J191" s="302"/>
      <c r="K191" s="302"/>
    </row>
    <row r="192" spans="1:11" ht="15" customHeight="1" x14ac:dyDescent="0.25">
      <c r="A192" s="302"/>
      <c r="B192" s="302"/>
      <c r="C192" s="303"/>
      <c r="D192" s="269">
        <v>2025</v>
      </c>
      <c r="E192" s="269">
        <v>2026</v>
      </c>
      <c r="F192" s="269">
        <v>2027</v>
      </c>
      <c r="G192" s="269">
        <v>2028</v>
      </c>
      <c r="H192" s="302"/>
      <c r="I192" s="302"/>
      <c r="J192" s="302"/>
      <c r="K192" s="302"/>
    </row>
    <row r="193" spans="1:11" ht="15" customHeight="1" x14ac:dyDescent="0.25">
      <c r="A193" s="302"/>
      <c r="B193" s="302"/>
      <c r="C193" s="304"/>
      <c r="D193" s="266" t="s">
        <v>17</v>
      </c>
      <c r="E193" s="266" t="s">
        <v>18</v>
      </c>
      <c r="F193" s="266" t="s">
        <v>18</v>
      </c>
      <c r="G193" s="266" t="s">
        <v>18</v>
      </c>
      <c r="H193" s="302"/>
      <c r="I193" s="302"/>
      <c r="J193" s="302"/>
      <c r="K193" s="302"/>
    </row>
    <row r="194" spans="1:11" ht="14.1" customHeight="1" x14ac:dyDescent="0.25">
      <c r="A194" s="302"/>
      <c r="B194" s="302"/>
      <c r="C194" s="284" t="s">
        <v>39</v>
      </c>
      <c r="D194" s="295" t="s">
        <v>40</v>
      </c>
      <c r="E194" s="295" t="s">
        <v>151</v>
      </c>
      <c r="F194" s="295" t="s">
        <v>151</v>
      </c>
      <c r="G194" s="295" t="s">
        <v>151</v>
      </c>
      <c r="H194" s="302"/>
      <c r="I194" s="302"/>
      <c r="J194" s="302"/>
      <c r="K194" s="302"/>
    </row>
    <row r="195" spans="1:11" ht="14.1" customHeight="1" x14ac:dyDescent="0.25">
      <c r="A195" s="302"/>
      <c r="B195" s="302"/>
      <c r="C195" s="284" t="s">
        <v>41</v>
      </c>
      <c r="D195" s="295" t="s">
        <v>2664</v>
      </c>
      <c r="E195" s="295" t="s">
        <v>2663</v>
      </c>
      <c r="F195" s="295" t="s">
        <v>166</v>
      </c>
      <c r="G195" s="295" t="s">
        <v>1082</v>
      </c>
      <c r="H195" s="302"/>
      <c r="I195" s="302"/>
      <c r="J195" s="302"/>
      <c r="K195" s="302"/>
    </row>
    <row r="196" spans="1:11" ht="14.1" customHeight="1" x14ac:dyDescent="0.25">
      <c r="A196" s="302"/>
      <c r="B196" s="302"/>
      <c r="C196" s="284" t="s">
        <v>45</v>
      </c>
      <c r="D196" s="295" t="s">
        <v>46</v>
      </c>
      <c r="E196" s="295" t="s">
        <v>2663</v>
      </c>
      <c r="F196" s="295" t="s">
        <v>166</v>
      </c>
      <c r="G196" s="295" t="s">
        <v>1082</v>
      </c>
      <c r="H196" s="302"/>
      <c r="I196" s="302"/>
      <c r="J196" s="302"/>
      <c r="K196" s="302"/>
    </row>
    <row r="197" spans="1:11" ht="14.1" customHeight="1" x14ac:dyDescent="0.25">
      <c r="A197" s="302"/>
      <c r="B197" s="302"/>
      <c r="C197" s="284" t="s">
        <v>50</v>
      </c>
      <c r="D197" s="295" t="s">
        <v>40</v>
      </c>
      <c r="E197" s="295" t="s">
        <v>40</v>
      </c>
      <c r="F197" s="295" t="s">
        <v>46</v>
      </c>
      <c r="G197" s="295" t="s">
        <v>46</v>
      </c>
      <c r="H197" s="302"/>
      <c r="I197" s="302"/>
      <c r="J197" s="302"/>
      <c r="K197" s="302"/>
    </row>
    <row r="198" spans="1:11" ht="14.1" customHeight="1" x14ac:dyDescent="0.25">
      <c r="A198" s="302"/>
      <c r="B198" s="302"/>
      <c r="C198" s="284" t="s">
        <v>52</v>
      </c>
      <c r="D198" s="295" t="s">
        <v>40</v>
      </c>
      <c r="E198" s="295" t="s">
        <v>2662</v>
      </c>
      <c r="F198" s="295" t="s">
        <v>2661</v>
      </c>
      <c r="G198" s="295" t="s">
        <v>1409</v>
      </c>
      <c r="H198" s="302"/>
      <c r="I198" s="302"/>
      <c r="J198" s="302"/>
      <c r="K198" s="302"/>
    </row>
    <row r="199" spans="1:11" ht="14.1" customHeight="1" x14ac:dyDescent="0.25">
      <c r="A199" s="302"/>
      <c r="B199" s="302"/>
      <c r="C199" s="284" t="s">
        <v>55</v>
      </c>
      <c r="D199" s="295" t="s">
        <v>40</v>
      </c>
      <c r="E199" s="295" t="s">
        <v>40</v>
      </c>
      <c r="F199" s="295" t="s">
        <v>2661</v>
      </c>
      <c r="G199" s="295" t="s">
        <v>1409</v>
      </c>
      <c r="H199" s="302"/>
      <c r="I199" s="302"/>
      <c r="J199" s="302"/>
      <c r="K199" s="302"/>
    </row>
    <row r="200" spans="1:11" ht="14.1" customHeight="1" x14ac:dyDescent="0.25">
      <c r="A200" s="302"/>
      <c r="B200" s="302"/>
      <c r="C200" s="1307" t="s">
        <v>58</v>
      </c>
      <c r="D200" s="1308"/>
      <c r="E200" s="1308"/>
      <c r="F200" s="1308"/>
      <c r="G200" s="1308"/>
      <c r="H200" s="302"/>
      <c r="I200" s="302"/>
      <c r="J200" s="302"/>
      <c r="K200" s="302"/>
    </row>
    <row r="201" spans="1:11" ht="14.1" customHeight="1" x14ac:dyDescent="0.25">
      <c r="A201" s="302"/>
      <c r="B201" s="302"/>
      <c r="C201" s="303"/>
      <c r="D201" s="269">
        <v>2025</v>
      </c>
      <c r="E201" s="269">
        <v>2026</v>
      </c>
      <c r="F201" s="269">
        <v>2027</v>
      </c>
      <c r="G201" s="269">
        <v>2028</v>
      </c>
      <c r="H201" s="302"/>
      <c r="I201" s="302"/>
      <c r="J201" s="302"/>
      <c r="K201" s="302"/>
    </row>
    <row r="202" spans="1:11" ht="14.1" customHeight="1" x14ac:dyDescent="0.25">
      <c r="A202" s="302"/>
      <c r="B202" s="302"/>
      <c r="C202" s="304"/>
      <c r="D202" s="266" t="s">
        <v>17</v>
      </c>
      <c r="E202" s="266" t="s">
        <v>18</v>
      </c>
      <c r="F202" s="266" t="s">
        <v>18</v>
      </c>
      <c r="G202" s="266" t="s">
        <v>18</v>
      </c>
      <c r="H202" s="302"/>
      <c r="I202" s="302"/>
      <c r="J202" s="302"/>
      <c r="K202" s="302"/>
    </row>
    <row r="203" spans="1:11" ht="14.1" customHeight="1" x14ac:dyDescent="0.25">
      <c r="A203" s="302"/>
      <c r="B203" s="302"/>
      <c r="C203" s="292" t="s">
        <v>59</v>
      </c>
      <c r="D203" s="289">
        <v>0</v>
      </c>
      <c r="E203" s="289">
        <v>0</v>
      </c>
      <c r="F203" s="289">
        <v>0</v>
      </c>
      <c r="G203" s="289">
        <v>0</v>
      </c>
      <c r="H203" s="302"/>
      <c r="I203" s="302"/>
      <c r="J203" s="302"/>
      <c r="K203" s="302"/>
    </row>
    <row r="204" spans="1:11" ht="14.1" customHeight="1" x14ac:dyDescent="0.25">
      <c r="A204" s="302"/>
      <c r="B204" s="302"/>
      <c r="C204" s="292" t="s">
        <v>60</v>
      </c>
      <c r="D204" s="289">
        <v>0</v>
      </c>
      <c r="E204" s="289">
        <v>0</v>
      </c>
      <c r="F204" s="289">
        <v>0</v>
      </c>
      <c r="G204" s="289">
        <v>0</v>
      </c>
      <c r="H204" s="302"/>
      <c r="I204" s="302"/>
      <c r="J204" s="302"/>
      <c r="K204" s="302"/>
    </row>
    <row r="205" spans="1:11" ht="14.1" customHeight="1" x14ac:dyDescent="0.25">
      <c r="A205" s="302"/>
      <c r="B205" s="302"/>
      <c r="C205" s="292" t="s">
        <v>61</v>
      </c>
      <c r="D205" s="289">
        <v>0</v>
      </c>
      <c r="E205" s="289">
        <v>0</v>
      </c>
      <c r="F205" s="289">
        <v>0</v>
      </c>
      <c r="G205" s="289">
        <v>0</v>
      </c>
      <c r="H205" s="302"/>
      <c r="I205" s="302"/>
      <c r="J205" s="302"/>
      <c r="K205" s="302"/>
    </row>
    <row r="206" spans="1:11" ht="14.1" customHeight="1" x14ac:dyDescent="0.25">
      <c r="A206" s="302"/>
      <c r="B206" s="302"/>
      <c r="C206" s="292" t="s">
        <v>62</v>
      </c>
      <c r="D206" s="289">
        <v>0</v>
      </c>
      <c r="E206" s="289">
        <v>0</v>
      </c>
      <c r="F206" s="289">
        <v>0</v>
      </c>
      <c r="G206" s="289">
        <v>0</v>
      </c>
      <c r="H206" s="302"/>
      <c r="I206" s="302"/>
      <c r="J206" s="302"/>
      <c r="K206" s="302"/>
    </row>
    <row r="207" spans="1:11" ht="14.1" customHeight="1" x14ac:dyDescent="0.25">
      <c r="A207" s="302"/>
      <c r="B207" s="302"/>
      <c r="C207" s="292" t="s">
        <v>60</v>
      </c>
      <c r="D207" s="289">
        <v>0</v>
      </c>
      <c r="E207" s="289">
        <v>0</v>
      </c>
      <c r="F207" s="289">
        <v>0</v>
      </c>
      <c r="G207" s="289">
        <v>0</v>
      </c>
      <c r="H207" s="302"/>
      <c r="I207" s="302"/>
      <c r="J207" s="302"/>
      <c r="K207" s="302"/>
    </row>
    <row r="208" spans="1:11" ht="14.1" customHeight="1" x14ac:dyDescent="0.25">
      <c r="A208" s="302"/>
      <c r="B208" s="302"/>
      <c r="C208" s="292" t="s">
        <v>61</v>
      </c>
      <c r="D208" s="289">
        <v>0</v>
      </c>
      <c r="E208" s="289">
        <v>0</v>
      </c>
      <c r="F208" s="289">
        <v>0</v>
      </c>
      <c r="G208" s="289">
        <v>0</v>
      </c>
      <c r="H208" s="302"/>
      <c r="I208" s="302"/>
      <c r="J208" s="302"/>
      <c r="K208" s="302"/>
    </row>
    <row r="209" spans="1:11" ht="14.1" customHeight="1" x14ac:dyDescent="0.25">
      <c r="A209" s="302"/>
      <c r="B209" s="302"/>
      <c r="C209" s="292" t="s">
        <v>63</v>
      </c>
      <c r="D209" s="289">
        <v>0</v>
      </c>
      <c r="E209" s="289">
        <v>0</v>
      </c>
      <c r="F209" s="289">
        <v>0</v>
      </c>
      <c r="G209" s="289">
        <v>0</v>
      </c>
      <c r="H209" s="302"/>
      <c r="I209" s="302"/>
      <c r="J209" s="302"/>
      <c r="K209" s="302"/>
    </row>
    <row r="210" spans="1:11" ht="14.1" customHeight="1" x14ac:dyDescent="0.25">
      <c r="A210" s="302"/>
      <c r="B210" s="302"/>
      <c r="C210" s="292" t="s">
        <v>60</v>
      </c>
      <c r="D210" s="289">
        <v>0</v>
      </c>
      <c r="E210" s="289">
        <v>0</v>
      </c>
      <c r="F210" s="289">
        <v>0</v>
      </c>
      <c r="G210" s="289">
        <v>0</v>
      </c>
      <c r="H210" s="302"/>
      <c r="I210" s="302"/>
      <c r="J210" s="302"/>
      <c r="K210" s="302"/>
    </row>
    <row r="211" spans="1:11" ht="14.1" customHeight="1" x14ac:dyDescent="0.25">
      <c r="A211" s="302"/>
      <c r="B211" s="302"/>
      <c r="C211" s="292" t="s">
        <v>61</v>
      </c>
      <c r="D211" s="289">
        <v>0</v>
      </c>
      <c r="E211" s="289">
        <v>0</v>
      </c>
      <c r="F211" s="289">
        <v>0</v>
      </c>
      <c r="G211" s="289">
        <v>0</v>
      </c>
      <c r="H211" s="302"/>
      <c r="I211" s="302"/>
      <c r="J211" s="302"/>
      <c r="K211" s="302"/>
    </row>
    <row r="212" spans="1:11" ht="14.1" customHeight="1" x14ac:dyDescent="0.25">
      <c r="A212" s="302"/>
      <c r="B212" s="302"/>
      <c r="C212" s="292" t="s">
        <v>64</v>
      </c>
      <c r="D212" s="289">
        <v>0</v>
      </c>
      <c r="E212" s="289">
        <v>0</v>
      </c>
      <c r="F212" s="289">
        <v>0</v>
      </c>
      <c r="G212" s="289">
        <v>0</v>
      </c>
      <c r="H212" s="302"/>
      <c r="I212" s="302"/>
      <c r="J212" s="302"/>
      <c r="K212" s="302"/>
    </row>
    <row r="213" spans="1:11" ht="14.1" customHeight="1" x14ac:dyDescent="0.25">
      <c r="A213" s="302"/>
      <c r="B213" s="302"/>
      <c r="C213" s="292" t="s">
        <v>60</v>
      </c>
      <c r="D213" s="289">
        <v>0</v>
      </c>
      <c r="E213" s="289">
        <v>0</v>
      </c>
      <c r="F213" s="289">
        <v>0</v>
      </c>
      <c r="G213" s="289">
        <v>0</v>
      </c>
      <c r="H213" s="302"/>
      <c r="I213" s="302"/>
      <c r="J213" s="302"/>
      <c r="K213" s="302"/>
    </row>
    <row r="214" spans="1:11" ht="14.1" customHeight="1" x14ac:dyDescent="0.25">
      <c r="A214" s="302"/>
      <c r="B214" s="302"/>
      <c r="C214" s="292" t="s">
        <v>61</v>
      </c>
      <c r="D214" s="289">
        <v>0</v>
      </c>
      <c r="E214" s="289">
        <v>0</v>
      </c>
      <c r="F214" s="289">
        <v>0</v>
      </c>
      <c r="G214" s="289">
        <v>0</v>
      </c>
      <c r="H214" s="302"/>
      <c r="I214" s="302"/>
      <c r="J214" s="302"/>
      <c r="K214" s="302"/>
    </row>
    <row r="215" spans="1:11" ht="14.1" customHeight="1" x14ac:dyDescent="0.25">
      <c r="A215" s="302"/>
      <c r="B215" s="302"/>
      <c r="C215" s="292" t="s">
        <v>65</v>
      </c>
      <c r="D215" s="289">
        <v>0</v>
      </c>
      <c r="E215" s="289">
        <v>0</v>
      </c>
      <c r="F215" s="289">
        <v>0</v>
      </c>
      <c r="G215" s="289">
        <v>0</v>
      </c>
      <c r="H215" s="302"/>
      <c r="I215" s="302"/>
      <c r="J215" s="302"/>
      <c r="K215" s="302"/>
    </row>
    <row r="216" spans="1:11" ht="14.1" customHeight="1" x14ac:dyDescent="0.25">
      <c r="A216" s="302"/>
      <c r="B216" s="302"/>
      <c r="C216" s="292" t="s">
        <v>60</v>
      </c>
      <c r="D216" s="289">
        <v>0</v>
      </c>
      <c r="E216" s="289">
        <v>0</v>
      </c>
      <c r="F216" s="289">
        <v>0</v>
      </c>
      <c r="G216" s="289">
        <v>0</v>
      </c>
      <c r="H216" s="302"/>
      <c r="I216" s="302"/>
      <c r="J216" s="302"/>
      <c r="K216" s="302"/>
    </row>
    <row r="217" spans="1:11" ht="14.1" customHeight="1" x14ac:dyDescent="0.25">
      <c r="A217" s="302"/>
      <c r="B217" s="302"/>
      <c r="C217" s="292" t="s">
        <v>61</v>
      </c>
      <c r="D217" s="289">
        <v>0</v>
      </c>
      <c r="E217" s="289">
        <v>0</v>
      </c>
      <c r="F217" s="289">
        <v>0</v>
      </c>
      <c r="G217" s="289">
        <v>0</v>
      </c>
      <c r="H217" s="302"/>
      <c r="I217" s="302"/>
      <c r="J217" s="302"/>
      <c r="K217" s="302"/>
    </row>
    <row r="218" spans="1:11" ht="14.1" customHeight="1" x14ac:dyDescent="0.25">
      <c r="A218" s="302"/>
      <c r="B218" s="302"/>
      <c r="C218" s="292" t="s">
        <v>66</v>
      </c>
      <c r="D218" s="289">
        <v>0</v>
      </c>
      <c r="E218" s="289">
        <v>0</v>
      </c>
      <c r="F218" s="289">
        <v>0</v>
      </c>
      <c r="G218" s="289">
        <v>0</v>
      </c>
      <c r="H218" s="302"/>
      <c r="I218" s="302"/>
      <c r="J218" s="302"/>
      <c r="K218" s="302"/>
    </row>
    <row r="219" spans="1:11" ht="14.1" customHeight="1" x14ac:dyDescent="0.25">
      <c r="A219" s="302"/>
      <c r="B219" s="302"/>
      <c r="C219" s="292" t="s">
        <v>60</v>
      </c>
      <c r="D219" s="289">
        <v>0</v>
      </c>
      <c r="E219" s="289">
        <v>0</v>
      </c>
      <c r="F219" s="289">
        <v>0</v>
      </c>
      <c r="G219" s="289">
        <v>0</v>
      </c>
      <c r="H219" s="302"/>
      <c r="I219" s="302"/>
      <c r="J219" s="302"/>
      <c r="K219" s="302"/>
    </row>
    <row r="220" spans="1:11" ht="14.1" customHeight="1" x14ac:dyDescent="0.25">
      <c r="A220" s="302"/>
      <c r="B220" s="302"/>
      <c r="C220" s="292" t="s">
        <v>61</v>
      </c>
      <c r="D220" s="289">
        <v>0</v>
      </c>
      <c r="E220" s="289">
        <v>0</v>
      </c>
      <c r="F220" s="289">
        <v>0</v>
      </c>
      <c r="G220" s="289">
        <v>0</v>
      </c>
      <c r="H220" s="302"/>
      <c r="I220" s="302"/>
      <c r="J220" s="302"/>
      <c r="K220" s="302"/>
    </row>
    <row r="221" spans="1:11" ht="14.1" customHeight="1" x14ac:dyDescent="0.25">
      <c r="A221" s="302"/>
      <c r="B221" s="302"/>
      <c r="C221" s="292" t="s">
        <v>67</v>
      </c>
      <c r="D221" s="289">
        <v>0</v>
      </c>
      <c r="E221" s="289">
        <v>0</v>
      </c>
      <c r="F221" s="289">
        <v>0</v>
      </c>
      <c r="G221" s="289">
        <v>0</v>
      </c>
      <c r="H221" s="302"/>
      <c r="I221" s="302"/>
      <c r="J221" s="302"/>
      <c r="K221" s="302"/>
    </row>
    <row r="222" spans="1:11" ht="14.1" customHeight="1" x14ac:dyDescent="0.25">
      <c r="A222" s="302"/>
      <c r="B222" s="302"/>
      <c r="C222" s="292" t="s">
        <v>60</v>
      </c>
      <c r="D222" s="289">
        <v>0</v>
      </c>
      <c r="E222" s="289">
        <v>0</v>
      </c>
      <c r="F222" s="289">
        <v>0</v>
      </c>
      <c r="G222" s="289">
        <v>0</v>
      </c>
      <c r="H222" s="302"/>
      <c r="I222" s="302"/>
      <c r="J222" s="302"/>
      <c r="K222" s="302"/>
    </row>
    <row r="223" spans="1:11" ht="14.1" customHeight="1" x14ac:dyDescent="0.25">
      <c r="A223" s="302"/>
      <c r="B223" s="302"/>
      <c r="C223" s="292" t="s">
        <v>61</v>
      </c>
      <c r="D223" s="289">
        <v>0</v>
      </c>
      <c r="E223" s="289">
        <v>0</v>
      </c>
      <c r="F223" s="289">
        <v>0</v>
      </c>
      <c r="G223" s="289">
        <v>0</v>
      </c>
      <c r="H223" s="302"/>
      <c r="I223" s="302"/>
      <c r="J223" s="302"/>
      <c r="K223" s="302"/>
    </row>
    <row r="224" spans="1:11" ht="14.1" customHeight="1" x14ac:dyDescent="0.25">
      <c r="A224" s="302"/>
      <c r="B224" s="302"/>
      <c r="C224" s="292" t="s">
        <v>68</v>
      </c>
      <c r="D224" s="289">
        <v>0</v>
      </c>
      <c r="E224" s="289">
        <v>0</v>
      </c>
      <c r="F224" s="289">
        <v>0</v>
      </c>
      <c r="G224" s="289">
        <v>0</v>
      </c>
      <c r="H224" s="302"/>
      <c r="I224" s="302"/>
      <c r="J224" s="302"/>
      <c r="K224" s="302"/>
    </row>
    <row r="225" spans="1:11" ht="14.1" customHeight="1" x14ac:dyDescent="0.25">
      <c r="A225" s="302"/>
      <c r="B225" s="302"/>
      <c r="C225" s="292" t="s">
        <v>60</v>
      </c>
      <c r="D225" s="289">
        <v>0</v>
      </c>
      <c r="E225" s="289">
        <v>0</v>
      </c>
      <c r="F225" s="289">
        <v>0</v>
      </c>
      <c r="G225" s="289">
        <v>0</v>
      </c>
      <c r="H225" s="302"/>
      <c r="I225" s="302"/>
      <c r="J225" s="302"/>
      <c r="K225" s="302"/>
    </row>
    <row r="226" spans="1:11" ht="14.1" customHeight="1" x14ac:dyDescent="0.25">
      <c r="A226" s="302"/>
      <c r="B226" s="302"/>
      <c r="C226" s="292" t="s">
        <v>69</v>
      </c>
      <c r="D226" s="289">
        <v>0</v>
      </c>
      <c r="E226" s="289">
        <v>0</v>
      </c>
      <c r="F226" s="289">
        <v>0</v>
      </c>
      <c r="G226" s="289">
        <v>0</v>
      </c>
      <c r="H226" s="302"/>
      <c r="I226" s="302"/>
      <c r="J226" s="302"/>
      <c r="K226" s="302"/>
    </row>
    <row r="227" spans="1:11" ht="14.1" customHeight="1" x14ac:dyDescent="0.25">
      <c r="A227" s="302"/>
      <c r="B227" s="302"/>
      <c r="C227" s="292" t="s">
        <v>70</v>
      </c>
      <c r="D227" s="289">
        <v>0</v>
      </c>
      <c r="E227" s="289">
        <v>0</v>
      </c>
      <c r="F227" s="289">
        <v>0</v>
      </c>
      <c r="G227" s="289">
        <v>0</v>
      </c>
      <c r="H227" s="302"/>
      <c r="I227" s="302"/>
      <c r="J227" s="302"/>
      <c r="K227" s="302"/>
    </row>
    <row r="228" spans="1:11" ht="14.1" customHeight="1" x14ac:dyDescent="0.25">
      <c r="A228" s="302"/>
      <c r="B228" s="302"/>
      <c r="C228" s="292" t="s">
        <v>71</v>
      </c>
      <c r="D228" s="289">
        <v>0</v>
      </c>
      <c r="E228" s="289">
        <v>0</v>
      </c>
      <c r="F228" s="289">
        <v>0</v>
      </c>
      <c r="G228" s="289">
        <v>0</v>
      </c>
      <c r="H228" s="302"/>
      <c r="I228" s="302"/>
      <c r="J228" s="302"/>
      <c r="K228" s="302"/>
    </row>
    <row r="229" spans="1:11" ht="14.1" customHeight="1" x14ac:dyDescent="0.25">
      <c r="A229" s="302"/>
      <c r="B229" s="302"/>
      <c r="C229" s="292" t="s">
        <v>72</v>
      </c>
      <c r="D229" s="289">
        <v>0</v>
      </c>
      <c r="E229" s="289">
        <v>0</v>
      </c>
      <c r="F229" s="289">
        <v>0</v>
      </c>
      <c r="G229" s="289">
        <v>0</v>
      </c>
      <c r="H229" s="302"/>
      <c r="I229" s="302"/>
      <c r="J229" s="302"/>
      <c r="K229" s="302"/>
    </row>
    <row r="230" spans="1:11" ht="14.1" customHeight="1" x14ac:dyDescent="0.25">
      <c r="A230" s="302"/>
      <c r="B230" s="302"/>
      <c r="C230" s="292" t="s">
        <v>73</v>
      </c>
      <c r="D230" s="289">
        <v>0</v>
      </c>
      <c r="E230" s="289">
        <v>8000000</v>
      </c>
      <c r="F230" s="289">
        <v>5000000</v>
      </c>
      <c r="G230" s="289">
        <v>4000000</v>
      </c>
      <c r="H230" s="302"/>
      <c r="I230" s="302"/>
      <c r="J230" s="302"/>
      <c r="K230" s="302"/>
    </row>
    <row r="231" spans="1:11" ht="14.1" customHeight="1" x14ac:dyDescent="0.25">
      <c r="A231" s="302"/>
      <c r="B231" s="302"/>
      <c r="C231" s="292" t="s">
        <v>60</v>
      </c>
      <c r="D231" s="289">
        <v>0</v>
      </c>
      <c r="E231" s="289">
        <v>0</v>
      </c>
      <c r="F231" s="289">
        <v>0</v>
      </c>
      <c r="G231" s="289">
        <v>0</v>
      </c>
      <c r="H231" s="302"/>
      <c r="I231" s="302"/>
      <c r="J231" s="302"/>
      <c r="K231" s="302"/>
    </row>
    <row r="232" spans="1:11" ht="14.1" customHeight="1" x14ac:dyDescent="0.25">
      <c r="A232" s="302"/>
      <c r="B232" s="302"/>
      <c r="C232" s="292" t="s">
        <v>69</v>
      </c>
      <c r="D232" s="289">
        <v>0</v>
      </c>
      <c r="E232" s="289">
        <v>0</v>
      </c>
      <c r="F232" s="289">
        <v>0</v>
      </c>
      <c r="G232" s="289">
        <v>0</v>
      </c>
      <c r="H232" s="302"/>
      <c r="I232" s="302"/>
      <c r="J232" s="302"/>
      <c r="K232" s="302"/>
    </row>
    <row r="233" spans="1:11" ht="14.1" customHeight="1" x14ac:dyDescent="0.25">
      <c r="A233" s="302"/>
      <c r="B233" s="302"/>
      <c r="C233" s="292" t="s">
        <v>70</v>
      </c>
      <c r="D233" s="289">
        <v>0</v>
      </c>
      <c r="E233" s="289">
        <v>0</v>
      </c>
      <c r="F233" s="289">
        <v>0</v>
      </c>
      <c r="G233" s="289">
        <v>0</v>
      </c>
      <c r="H233" s="302"/>
      <c r="I233" s="302"/>
      <c r="J233" s="302"/>
      <c r="K233" s="302"/>
    </row>
    <row r="234" spans="1:11" ht="14.1" customHeight="1" x14ac:dyDescent="0.25">
      <c r="A234" s="302"/>
      <c r="B234" s="302"/>
      <c r="C234" s="292" t="s">
        <v>71</v>
      </c>
      <c r="D234" s="289">
        <v>0</v>
      </c>
      <c r="E234" s="289">
        <v>0</v>
      </c>
      <c r="F234" s="289">
        <v>0</v>
      </c>
      <c r="G234" s="289">
        <v>0</v>
      </c>
      <c r="H234" s="302"/>
      <c r="I234" s="302"/>
      <c r="J234" s="302"/>
      <c r="K234" s="302"/>
    </row>
    <row r="235" spans="1:11" ht="14.1" customHeight="1" x14ac:dyDescent="0.25">
      <c r="A235" s="302"/>
      <c r="B235" s="302"/>
      <c r="C235" s="292" t="s">
        <v>72</v>
      </c>
      <c r="D235" s="289">
        <v>0</v>
      </c>
      <c r="E235" s="289">
        <v>8000000</v>
      </c>
      <c r="F235" s="289">
        <v>5000000</v>
      </c>
      <c r="G235" s="289">
        <v>4000000</v>
      </c>
      <c r="H235" s="302"/>
      <c r="I235" s="302"/>
      <c r="J235" s="302"/>
      <c r="K235" s="302"/>
    </row>
    <row r="236" spans="1:11" ht="14.1" customHeight="1" x14ac:dyDescent="0.25">
      <c r="A236" s="302"/>
      <c r="B236" s="302"/>
      <c r="C236" s="292" t="s">
        <v>74</v>
      </c>
      <c r="D236" s="289">
        <v>0</v>
      </c>
      <c r="E236" s="289">
        <v>0</v>
      </c>
      <c r="F236" s="289">
        <v>0</v>
      </c>
      <c r="G236" s="289">
        <v>0</v>
      </c>
      <c r="H236" s="302"/>
      <c r="I236" s="302"/>
      <c r="J236" s="302"/>
      <c r="K236" s="302"/>
    </row>
    <row r="237" spans="1:11" ht="14.1" customHeight="1" x14ac:dyDescent="0.25">
      <c r="A237" s="302"/>
      <c r="B237" s="302"/>
      <c r="C237" s="292" t="s">
        <v>60</v>
      </c>
      <c r="D237" s="289">
        <v>0</v>
      </c>
      <c r="E237" s="289">
        <v>0</v>
      </c>
      <c r="F237" s="289">
        <v>0</v>
      </c>
      <c r="G237" s="289">
        <v>0</v>
      </c>
      <c r="H237" s="302"/>
      <c r="I237" s="302"/>
      <c r="J237" s="302"/>
      <c r="K237" s="302"/>
    </row>
    <row r="238" spans="1:11" ht="14.1" customHeight="1" x14ac:dyDescent="0.25">
      <c r="A238" s="302"/>
      <c r="B238" s="302"/>
      <c r="C238" s="292" t="s">
        <v>69</v>
      </c>
      <c r="D238" s="289">
        <v>0</v>
      </c>
      <c r="E238" s="289">
        <v>0</v>
      </c>
      <c r="F238" s="289">
        <v>0</v>
      </c>
      <c r="G238" s="289">
        <v>0</v>
      </c>
      <c r="H238" s="302"/>
      <c r="I238" s="302"/>
      <c r="J238" s="302"/>
      <c r="K238" s="302"/>
    </row>
    <row r="239" spans="1:11" ht="14.1" customHeight="1" x14ac:dyDescent="0.25">
      <c r="A239" s="302"/>
      <c r="B239" s="302"/>
      <c r="C239" s="292" t="s">
        <v>70</v>
      </c>
      <c r="D239" s="289">
        <v>0</v>
      </c>
      <c r="E239" s="289">
        <v>0</v>
      </c>
      <c r="F239" s="289">
        <v>0</v>
      </c>
      <c r="G239" s="289">
        <v>0</v>
      </c>
      <c r="H239" s="302"/>
      <c r="I239" s="302"/>
      <c r="J239" s="302"/>
      <c r="K239" s="302"/>
    </row>
    <row r="240" spans="1:11" ht="14.1" customHeight="1" x14ac:dyDescent="0.25">
      <c r="A240" s="302"/>
      <c r="B240" s="302"/>
      <c r="C240" s="292" t="s">
        <v>71</v>
      </c>
      <c r="D240" s="289">
        <v>0</v>
      </c>
      <c r="E240" s="289">
        <v>0</v>
      </c>
      <c r="F240" s="289">
        <v>0</v>
      </c>
      <c r="G240" s="289">
        <v>0</v>
      </c>
      <c r="H240" s="302"/>
      <c r="I240" s="302"/>
      <c r="J240" s="302"/>
      <c r="K240" s="302"/>
    </row>
    <row r="241" spans="1:11" ht="14.1" customHeight="1" x14ac:dyDescent="0.25">
      <c r="A241" s="302"/>
      <c r="B241" s="302"/>
      <c r="C241" s="292" t="s">
        <v>72</v>
      </c>
      <c r="D241" s="289">
        <v>0</v>
      </c>
      <c r="E241" s="289">
        <v>0</v>
      </c>
      <c r="F241" s="289">
        <v>0</v>
      </c>
      <c r="G241" s="289">
        <v>0</v>
      </c>
      <c r="H241" s="302"/>
      <c r="I241" s="302"/>
      <c r="J241" s="302"/>
      <c r="K241" s="302"/>
    </row>
    <row r="242" spans="1:11" ht="14.1" customHeight="1" x14ac:dyDescent="0.25">
      <c r="A242" s="302"/>
      <c r="B242" s="302"/>
      <c r="C242" s="292" t="s">
        <v>75</v>
      </c>
      <c r="D242" s="289">
        <v>0</v>
      </c>
      <c r="E242" s="289">
        <v>0</v>
      </c>
      <c r="F242" s="289">
        <v>0</v>
      </c>
      <c r="G242" s="289">
        <v>0</v>
      </c>
      <c r="H242" s="302"/>
      <c r="I242" s="302"/>
      <c r="J242" s="302"/>
      <c r="K242" s="302"/>
    </row>
    <row r="243" spans="1:11" ht="14.1" customHeight="1" x14ac:dyDescent="0.25">
      <c r="A243" s="302"/>
      <c r="B243" s="302"/>
      <c r="C243" s="292" t="s">
        <v>76</v>
      </c>
      <c r="D243" s="289">
        <v>0</v>
      </c>
      <c r="E243" s="289">
        <v>0</v>
      </c>
      <c r="F243" s="289">
        <v>0</v>
      </c>
      <c r="G243" s="289">
        <v>0</v>
      </c>
      <c r="H243" s="302"/>
      <c r="I243" s="302"/>
      <c r="J243" s="302"/>
      <c r="K243" s="302"/>
    </row>
    <row r="244" spans="1:11" ht="14.1" customHeight="1" x14ac:dyDescent="0.25">
      <c r="A244" s="302"/>
      <c r="B244" s="302"/>
      <c r="C244" s="290" t="s">
        <v>77</v>
      </c>
      <c r="D244" s="289">
        <v>0</v>
      </c>
      <c r="E244" s="289">
        <v>8000000</v>
      </c>
      <c r="F244" s="289">
        <v>5000000</v>
      </c>
      <c r="G244" s="289">
        <v>4000000</v>
      </c>
      <c r="H244" s="302"/>
      <c r="I244" s="302"/>
      <c r="J244" s="302"/>
      <c r="K244" s="302"/>
    </row>
    <row r="245" spans="1:11" ht="14.1" customHeight="1" x14ac:dyDescent="0.25">
      <c r="A245" s="302"/>
      <c r="B245" s="302"/>
      <c r="C245" s="297" t="s">
        <v>2660</v>
      </c>
      <c r="D245" s="1293" t="s">
        <v>2659</v>
      </c>
      <c r="E245" s="1294"/>
      <c r="F245" s="1294"/>
      <c r="G245" s="1294"/>
      <c r="H245" s="302"/>
      <c r="I245" s="302"/>
      <c r="J245" s="302"/>
      <c r="K245" s="302"/>
    </row>
    <row r="246" spans="1:11" ht="14.1" customHeight="1" x14ac:dyDescent="0.25">
      <c r="A246" s="302"/>
      <c r="B246" s="302"/>
      <c r="C246" s="296" t="s">
        <v>33</v>
      </c>
      <c r="D246" s="1295" t="s">
        <v>2658</v>
      </c>
      <c r="E246" s="1296"/>
      <c r="F246" s="1296"/>
      <c r="G246" s="1296"/>
      <c r="H246" s="302"/>
      <c r="I246" s="302"/>
      <c r="J246" s="302"/>
      <c r="K246" s="302"/>
    </row>
    <row r="247" spans="1:11" ht="14.1" customHeight="1" x14ac:dyDescent="0.25">
      <c r="A247" s="302"/>
      <c r="B247" s="302"/>
      <c r="C247" s="277" t="s">
        <v>35</v>
      </c>
      <c r="D247" s="1297" t="s">
        <v>40</v>
      </c>
      <c r="E247" s="1298"/>
      <c r="F247" s="1298"/>
      <c r="G247" s="1298"/>
      <c r="H247" s="302"/>
      <c r="I247" s="302"/>
      <c r="J247" s="302"/>
      <c r="K247" s="302"/>
    </row>
    <row r="248" spans="1:11" ht="14.1" customHeight="1" x14ac:dyDescent="0.25">
      <c r="A248" s="302"/>
      <c r="B248" s="302"/>
      <c r="C248" s="277" t="s">
        <v>37</v>
      </c>
      <c r="D248" s="1297" t="s">
        <v>2657</v>
      </c>
      <c r="E248" s="1298"/>
      <c r="F248" s="1298"/>
      <c r="G248" s="1298"/>
      <c r="H248" s="302"/>
      <c r="I248" s="302"/>
      <c r="J248" s="302"/>
      <c r="K248" s="302"/>
    </row>
    <row r="249" spans="1:11" ht="15" customHeight="1" x14ac:dyDescent="0.25">
      <c r="A249" s="302"/>
      <c r="B249" s="302"/>
      <c r="C249" s="303"/>
      <c r="D249" s="269">
        <v>2025</v>
      </c>
      <c r="E249" s="269">
        <v>2026</v>
      </c>
      <c r="F249" s="269">
        <v>2027</v>
      </c>
      <c r="G249" s="269">
        <v>2028</v>
      </c>
      <c r="H249" s="302"/>
      <c r="I249" s="302"/>
      <c r="J249" s="302"/>
      <c r="K249" s="302"/>
    </row>
    <row r="250" spans="1:11" ht="15" customHeight="1" x14ac:dyDescent="0.25">
      <c r="A250" s="302"/>
      <c r="B250" s="302"/>
      <c r="C250" s="304"/>
      <c r="D250" s="266" t="s">
        <v>17</v>
      </c>
      <c r="E250" s="266" t="s">
        <v>18</v>
      </c>
      <c r="F250" s="266" t="s">
        <v>18</v>
      </c>
      <c r="G250" s="266" t="s">
        <v>18</v>
      </c>
      <c r="H250" s="302"/>
      <c r="I250" s="302"/>
      <c r="J250" s="302"/>
      <c r="K250" s="302"/>
    </row>
    <row r="251" spans="1:11" ht="14.1" customHeight="1" x14ac:dyDescent="0.25">
      <c r="A251" s="302"/>
      <c r="B251" s="302"/>
      <c r="C251" s="284" t="s">
        <v>39</v>
      </c>
      <c r="D251" s="295" t="s">
        <v>40</v>
      </c>
      <c r="E251" s="295" t="s">
        <v>151</v>
      </c>
      <c r="F251" s="295" t="s">
        <v>151</v>
      </c>
      <c r="G251" s="295" t="s">
        <v>151</v>
      </c>
      <c r="H251" s="302"/>
      <c r="I251" s="302"/>
      <c r="J251" s="302"/>
      <c r="K251" s="302"/>
    </row>
    <row r="252" spans="1:11" ht="14.1" customHeight="1" x14ac:dyDescent="0.25">
      <c r="A252" s="302"/>
      <c r="B252" s="302"/>
      <c r="C252" s="284" t="s">
        <v>41</v>
      </c>
      <c r="D252" s="295" t="s">
        <v>2656</v>
      </c>
      <c r="E252" s="295" t="s">
        <v>2656</v>
      </c>
      <c r="F252" s="295" t="s">
        <v>2656</v>
      </c>
      <c r="G252" s="295" t="s">
        <v>2656</v>
      </c>
      <c r="H252" s="302"/>
      <c r="I252" s="302"/>
      <c r="J252" s="302"/>
      <c r="K252" s="302"/>
    </row>
    <row r="253" spans="1:11" ht="14.1" customHeight="1" x14ac:dyDescent="0.25">
      <c r="A253" s="302"/>
      <c r="B253" s="302"/>
      <c r="C253" s="284" t="s">
        <v>45</v>
      </c>
      <c r="D253" s="295" t="s">
        <v>46</v>
      </c>
      <c r="E253" s="295" t="s">
        <v>2656</v>
      </c>
      <c r="F253" s="295" t="s">
        <v>2656</v>
      </c>
      <c r="G253" s="295" t="s">
        <v>2656</v>
      </c>
      <c r="H253" s="302"/>
      <c r="I253" s="302"/>
      <c r="J253" s="302"/>
      <c r="K253" s="302"/>
    </row>
    <row r="254" spans="1:11" ht="14.1" customHeight="1" x14ac:dyDescent="0.25">
      <c r="A254" s="302"/>
      <c r="B254" s="302"/>
      <c r="C254" s="284" t="s">
        <v>50</v>
      </c>
      <c r="D254" s="295" t="s">
        <v>40</v>
      </c>
      <c r="E254" s="295" t="s">
        <v>40</v>
      </c>
      <c r="F254" s="295" t="s">
        <v>46</v>
      </c>
      <c r="G254" s="295" t="s">
        <v>46</v>
      </c>
      <c r="H254" s="302"/>
      <c r="I254" s="302"/>
      <c r="J254" s="302"/>
      <c r="K254" s="302"/>
    </row>
    <row r="255" spans="1:11" ht="14.1" customHeight="1" x14ac:dyDescent="0.25">
      <c r="A255" s="302"/>
      <c r="B255" s="302"/>
      <c r="C255" s="284" t="s">
        <v>52</v>
      </c>
      <c r="D255" s="295" t="s">
        <v>40</v>
      </c>
      <c r="E255" s="295" t="s">
        <v>46</v>
      </c>
      <c r="F255" s="295" t="s">
        <v>46</v>
      </c>
      <c r="G255" s="295" t="s">
        <v>46</v>
      </c>
      <c r="H255" s="302"/>
      <c r="I255" s="302"/>
      <c r="J255" s="302"/>
      <c r="K255" s="302"/>
    </row>
    <row r="256" spans="1:11" ht="14.1" customHeight="1" x14ac:dyDescent="0.25">
      <c r="A256" s="302"/>
      <c r="B256" s="302"/>
      <c r="C256" s="284" t="s">
        <v>55</v>
      </c>
      <c r="D256" s="295" t="s">
        <v>40</v>
      </c>
      <c r="E256" s="295" t="s">
        <v>40</v>
      </c>
      <c r="F256" s="295" t="s">
        <v>46</v>
      </c>
      <c r="G256" s="295" t="s">
        <v>46</v>
      </c>
      <c r="H256" s="302"/>
      <c r="I256" s="302"/>
      <c r="J256" s="302"/>
      <c r="K256" s="302"/>
    </row>
    <row r="257" spans="1:11" ht="14.1" customHeight="1" x14ac:dyDescent="0.25">
      <c r="A257" s="302"/>
      <c r="B257" s="302"/>
      <c r="C257" s="1307" t="s">
        <v>58</v>
      </c>
      <c r="D257" s="1308"/>
      <c r="E257" s="1308"/>
      <c r="F257" s="1308"/>
      <c r="G257" s="1308"/>
      <c r="H257" s="302"/>
      <c r="I257" s="302"/>
      <c r="J257" s="302"/>
      <c r="K257" s="302"/>
    </row>
    <row r="258" spans="1:11" ht="14.1" customHeight="1" x14ac:dyDescent="0.25">
      <c r="A258" s="302"/>
      <c r="B258" s="302"/>
      <c r="C258" s="303"/>
      <c r="D258" s="269">
        <v>2025</v>
      </c>
      <c r="E258" s="269">
        <v>2026</v>
      </c>
      <c r="F258" s="269">
        <v>2027</v>
      </c>
      <c r="G258" s="269">
        <v>2028</v>
      </c>
      <c r="H258" s="302"/>
      <c r="I258" s="302"/>
      <c r="J258" s="302"/>
      <c r="K258" s="302"/>
    </row>
    <row r="259" spans="1:11" ht="14.1" customHeight="1" x14ac:dyDescent="0.25">
      <c r="A259" s="302"/>
      <c r="B259" s="302"/>
      <c r="C259" s="304"/>
      <c r="D259" s="266" t="s">
        <v>17</v>
      </c>
      <c r="E259" s="266" t="s">
        <v>18</v>
      </c>
      <c r="F259" s="266" t="s">
        <v>18</v>
      </c>
      <c r="G259" s="266" t="s">
        <v>18</v>
      </c>
      <c r="H259" s="302"/>
      <c r="I259" s="302"/>
      <c r="J259" s="302"/>
      <c r="K259" s="302"/>
    </row>
    <row r="260" spans="1:11" ht="14.1" customHeight="1" x14ac:dyDescent="0.25">
      <c r="A260" s="302"/>
      <c r="B260" s="302"/>
      <c r="C260" s="292" t="s">
        <v>59</v>
      </c>
      <c r="D260" s="289">
        <v>0</v>
      </c>
      <c r="E260" s="289">
        <v>0</v>
      </c>
      <c r="F260" s="289">
        <v>0</v>
      </c>
      <c r="G260" s="289">
        <v>0</v>
      </c>
      <c r="H260" s="302"/>
      <c r="I260" s="302"/>
      <c r="J260" s="302"/>
      <c r="K260" s="302"/>
    </row>
    <row r="261" spans="1:11" ht="14.1" customHeight="1" x14ac:dyDescent="0.25">
      <c r="A261" s="302"/>
      <c r="B261" s="302"/>
      <c r="C261" s="292" t="s">
        <v>60</v>
      </c>
      <c r="D261" s="289">
        <v>0</v>
      </c>
      <c r="E261" s="289">
        <v>0</v>
      </c>
      <c r="F261" s="289">
        <v>0</v>
      </c>
      <c r="G261" s="289">
        <v>0</v>
      </c>
      <c r="H261" s="302"/>
      <c r="I261" s="302"/>
      <c r="J261" s="302"/>
      <c r="K261" s="302"/>
    </row>
    <row r="262" spans="1:11" ht="14.1" customHeight="1" x14ac:dyDescent="0.25">
      <c r="A262" s="302"/>
      <c r="B262" s="302"/>
      <c r="C262" s="292" t="s">
        <v>61</v>
      </c>
      <c r="D262" s="289">
        <v>0</v>
      </c>
      <c r="E262" s="289">
        <v>0</v>
      </c>
      <c r="F262" s="289">
        <v>0</v>
      </c>
      <c r="G262" s="289">
        <v>0</v>
      </c>
      <c r="H262" s="302"/>
      <c r="I262" s="302"/>
      <c r="J262" s="302"/>
      <c r="K262" s="302"/>
    </row>
    <row r="263" spans="1:11" ht="14.1" customHeight="1" x14ac:dyDescent="0.25">
      <c r="A263" s="302"/>
      <c r="B263" s="302"/>
      <c r="C263" s="292" t="s">
        <v>62</v>
      </c>
      <c r="D263" s="289">
        <v>0</v>
      </c>
      <c r="E263" s="289">
        <v>0</v>
      </c>
      <c r="F263" s="289">
        <v>0</v>
      </c>
      <c r="G263" s="289">
        <v>0</v>
      </c>
      <c r="H263" s="302"/>
      <c r="I263" s="302"/>
      <c r="J263" s="302"/>
      <c r="K263" s="302"/>
    </row>
    <row r="264" spans="1:11" ht="14.1" customHeight="1" x14ac:dyDescent="0.25">
      <c r="A264" s="302"/>
      <c r="B264" s="302"/>
      <c r="C264" s="292" t="s">
        <v>60</v>
      </c>
      <c r="D264" s="289">
        <v>0</v>
      </c>
      <c r="E264" s="289">
        <v>0</v>
      </c>
      <c r="F264" s="289">
        <v>0</v>
      </c>
      <c r="G264" s="289">
        <v>0</v>
      </c>
      <c r="H264" s="302"/>
      <c r="I264" s="302"/>
      <c r="J264" s="302"/>
      <c r="K264" s="302"/>
    </row>
    <row r="265" spans="1:11" ht="14.1" customHeight="1" x14ac:dyDescent="0.25">
      <c r="A265" s="302"/>
      <c r="B265" s="302"/>
      <c r="C265" s="292" t="s">
        <v>61</v>
      </c>
      <c r="D265" s="289">
        <v>0</v>
      </c>
      <c r="E265" s="289">
        <v>0</v>
      </c>
      <c r="F265" s="289">
        <v>0</v>
      </c>
      <c r="G265" s="289">
        <v>0</v>
      </c>
      <c r="H265" s="302"/>
      <c r="I265" s="302"/>
      <c r="J265" s="302"/>
      <c r="K265" s="302"/>
    </row>
    <row r="266" spans="1:11" ht="14.1" customHeight="1" x14ac:dyDescent="0.25">
      <c r="A266" s="302"/>
      <c r="B266" s="302"/>
      <c r="C266" s="292" t="s">
        <v>63</v>
      </c>
      <c r="D266" s="289">
        <v>0</v>
      </c>
      <c r="E266" s="289">
        <v>0</v>
      </c>
      <c r="F266" s="289">
        <v>0</v>
      </c>
      <c r="G266" s="289">
        <v>0</v>
      </c>
      <c r="H266" s="302"/>
      <c r="I266" s="302"/>
      <c r="J266" s="302"/>
      <c r="K266" s="302"/>
    </row>
    <row r="267" spans="1:11" ht="14.1" customHeight="1" x14ac:dyDescent="0.25">
      <c r="A267" s="302"/>
      <c r="B267" s="302"/>
      <c r="C267" s="292" t="s">
        <v>60</v>
      </c>
      <c r="D267" s="289">
        <v>0</v>
      </c>
      <c r="E267" s="289">
        <v>0</v>
      </c>
      <c r="F267" s="289">
        <v>0</v>
      </c>
      <c r="G267" s="289">
        <v>0</v>
      </c>
      <c r="H267" s="302"/>
      <c r="I267" s="302"/>
      <c r="J267" s="302"/>
      <c r="K267" s="302"/>
    </row>
    <row r="268" spans="1:11" ht="14.1" customHeight="1" x14ac:dyDescent="0.25">
      <c r="A268" s="302"/>
      <c r="B268" s="302"/>
      <c r="C268" s="292" t="s">
        <v>61</v>
      </c>
      <c r="D268" s="289">
        <v>0</v>
      </c>
      <c r="E268" s="289">
        <v>0</v>
      </c>
      <c r="F268" s="289">
        <v>0</v>
      </c>
      <c r="G268" s="289">
        <v>0</v>
      </c>
      <c r="H268" s="302"/>
      <c r="I268" s="302"/>
      <c r="J268" s="302"/>
      <c r="K268" s="302"/>
    </row>
    <row r="269" spans="1:11" ht="14.1" customHeight="1" x14ac:dyDescent="0.25">
      <c r="A269" s="302"/>
      <c r="B269" s="302"/>
      <c r="C269" s="292" t="s">
        <v>64</v>
      </c>
      <c r="D269" s="289">
        <v>0</v>
      </c>
      <c r="E269" s="289">
        <v>0</v>
      </c>
      <c r="F269" s="289">
        <v>0</v>
      </c>
      <c r="G269" s="289">
        <v>0</v>
      </c>
      <c r="H269" s="302"/>
      <c r="I269" s="302"/>
      <c r="J269" s="302"/>
      <c r="K269" s="302"/>
    </row>
    <row r="270" spans="1:11" ht="14.1" customHeight="1" x14ac:dyDescent="0.25">
      <c r="A270" s="302"/>
      <c r="B270" s="302"/>
      <c r="C270" s="292" t="s">
        <v>60</v>
      </c>
      <c r="D270" s="289">
        <v>0</v>
      </c>
      <c r="E270" s="289">
        <v>0</v>
      </c>
      <c r="F270" s="289">
        <v>0</v>
      </c>
      <c r="G270" s="289">
        <v>0</v>
      </c>
      <c r="H270" s="302"/>
      <c r="I270" s="302"/>
      <c r="J270" s="302"/>
      <c r="K270" s="302"/>
    </row>
    <row r="271" spans="1:11" ht="14.1" customHeight="1" x14ac:dyDescent="0.25">
      <c r="A271" s="302"/>
      <c r="B271" s="302"/>
      <c r="C271" s="292" t="s">
        <v>61</v>
      </c>
      <c r="D271" s="289">
        <v>0</v>
      </c>
      <c r="E271" s="289">
        <v>0</v>
      </c>
      <c r="F271" s="289">
        <v>0</v>
      </c>
      <c r="G271" s="289">
        <v>0</v>
      </c>
      <c r="H271" s="302"/>
      <c r="I271" s="302"/>
      <c r="J271" s="302"/>
      <c r="K271" s="302"/>
    </row>
    <row r="272" spans="1:11" ht="14.1" customHeight="1" x14ac:dyDescent="0.25">
      <c r="A272" s="302"/>
      <c r="B272" s="302"/>
      <c r="C272" s="292" t="s">
        <v>65</v>
      </c>
      <c r="D272" s="289">
        <v>0</v>
      </c>
      <c r="E272" s="289">
        <v>0</v>
      </c>
      <c r="F272" s="289">
        <v>0</v>
      </c>
      <c r="G272" s="289">
        <v>0</v>
      </c>
      <c r="H272" s="302"/>
      <c r="I272" s="302"/>
      <c r="J272" s="302"/>
      <c r="K272" s="302"/>
    </row>
    <row r="273" spans="1:11" ht="14.1" customHeight="1" x14ac:dyDescent="0.25">
      <c r="A273" s="302"/>
      <c r="B273" s="302"/>
      <c r="C273" s="292" t="s">
        <v>60</v>
      </c>
      <c r="D273" s="289">
        <v>0</v>
      </c>
      <c r="E273" s="289">
        <v>0</v>
      </c>
      <c r="F273" s="289">
        <v>0</v>
      </c>
      <c r="G273" s="289">
        <v>0</v>
      </c>
      <c r="H273" s="302"/>
      <c r="I273" s="302"/>
      <c r="J273" s="302"/>
      <c r="K273" s="302"/>
    </row>
    <row r="274" spans="1:11" ht="14.1" customHeight="1" x14ac:dyDescent="0.25">
      <c r="A274" s="302"/>
      <c r="B274" s="302"/>
      <c r="C274" s="292" t="s">
        <v>61</v>
      </c>
      <c r="D274" s="289">
        <v>0</v>
      </c>
      <c r="E274" s="289">
        <v>0</v>
      </c>
      <c r="F274" s="289">
        <v>0</v>
      </c>
      <c r="G274" s="289">
        <v>0</v>
      </c>
      <c r="H274" s="302"/>
      <c r="I274" s="302"/>
      <c r="J274" s="302"/>
      <c r="K274" s="302"/>
    </row>
    <row r="275" spans="1:11" ht="14.1" customHeight="1" x14ac:dyDescent="0.25">
      <c r="A275" s="302"/>
      <c r="B275" s="302"/>
      <c r="C275" s="292" t="s">
        <v>66</v>
      </c>
      <c r="D275" s="289">
        <v>0</v>
      </c>
      <c r="E275" s="289">
        <v>0</v>
      </c>
      <c r="F275" s="289">
        <v>0</v>
      </c>
      <c r="G275" s="289">
        <v>0</v>
      </c>
      <c r="H275" s="302"/>
      <c r="I275" s="302"/>
      <c r="J275" s="302"/>
      <c r="K275" s="302"/>
    </row>
    <row r="276" spans="1:11" ht="14.1" customHeight="1" x14ac:dyDescent="0.25">
      <c r="A276" s="302"/>
      <c r="B276" s="302"/>
      <c r="C276" s="292" t="s">
        <v>60</v>
      </c>
      <c r="D276" s="289">
        <v>0</v>
      </c>
      <c r="E276" s="289">
        <v>0</v>
      </c>
      <c r="F276" s="289">
        <v>0</v>
      </c>
      <c r="G276" s="289">
        <v>0</v>
      </c>
      <c r="H276" s="302"/>
      <c r="I276" s="302"/>
      <c r="J276" s="302"/>
      <c r="K276" s="302"/>
    </row>
    <row r="277" spans="1:11" ht="14.1" customHeight="1" x14ac:dyDescent="0.25">
      <c r="A277" s="302"/>
      <c r="B277" s="302"/>
      <c r="C277" s="292" t="s">
        <v>61</v>
      </c>
      <c r="D277" s="289">
        <v>0</v>
      </c>
      <c r="E277" s="289">
        <v>0</v>
      </c>
      <c r="F277" s="289">
        <v>0</v>
      </c>
      <c r="G277" s="289">
        <v>0</v>
      </c>
      <c r="H277" s="302"/>
      <c r="I277" s="302"/>
      <c r="J277" s="302"/>
      <c r="K277" s="302"/>
    </row>
    <row r="278" spans="1:11" ht="14.1" customHeight="1" x14ac:dyDescent="0.25">
      <c r="A278" s="302"/>
      <c r="B278" s="302"/>
      <c r="C278" s="292" t="s">
        <v>67</v>
      </c>
      <c r="D278" s="289">
        <v>0</v>
      </c>
      <c r="E278" s="289">
        <v>0</v>
      </c>
      <c r="F278" s="289">
        <v>0</v>
      </c>
      <c r="G278" s="289">
        <v>0</v>
      </c>
      <c r="H278" s="302"/>
      <c r="I278" s="302"/>
      <c r="J278" s="302"/>
      <c r="K278" s="302"/>
    </row>
    <row r="279" spans="1:11" ht="14.1" customHeight="1" x14ac:dyDescent="0.25">
      <c r="A279" s="302"/>
      <c r="B279" s="302"/>
      <c r="C279" s="292" t="s">
        <v>60</v>
      </c>
      <c r="D279" s="289">
        <v>0</v>
      </c>
      <c r="E279" s="289">
        <v>0</v>
      </c>
      <c r="F279" s="289">
        <v>0</v>
      </c>
      <c r="G279" s="289">
        <v>0</v>
      </c>
      <c r="H279" s="302"/>
      <c r="I279" s="302"/>
      <c r="J279" s="302"/>
      <c r="K279" s="302"/>
    </row>
    <row r="280" spans="1:11" ht="14.1" customHeight="1" x14ac:dyDescent="0.25">
      <c r="A280" s="302"/>
      <c r="B280" s="302"/>
      <c r="C280" s="292" t="s">
        <v>61</v>
      </c>
      <c r="D280" s="289">
        <v>0</v>
      </c>
      <c r="E280" s="289">
        <v>0</v>
      </c>
      <c r="F280" s="289">
        <v>0</v>
      </c>
      <c r="G280" s="289">
        <v>0</v>
      </c>
      <c r="H280" s="302"/>
      <c r="I280" s="302"/>
      <c r="J280" s="302"/>
      <c r="K280" s="302"/>
    </row>
    <row r="281" spans="1:11" ht="14.1" customHeight="1" x14ac:dyDescent="0.25">
      <c r="A281" s="302"/>
      <c r="B281" s="302"/>
      <c r="C281" s="292" t="s">
        <v>68</v>
      </c>
      <c r="D281" s="289">
        <v>0</v>
      </c>
      <c r="E281" s="289">
        <v>0</v>
      </c>
      <c r="F281" s="289">
        <v>0</v>
      </c>
      <c r="G281" s="289">
        <v>0</v>
      </c>
      <c r="H281" s="302"/>
      <c r="I281" s="302"/>
      <c r="J281" s="302"/>
      <c r="K281" s="302"/>
    </row>
    <row r="282" spans="1:11" ht="14.1" customHeight="1" x14ac:dyDescent="0.25">
      <c r="A282" s="302"/>
      <c r="B282" s="302"/>
      <c r="C282" s="292" t="s">
        <v>60</v>
      </c>
      <c r="D282" s="289">
        <v>0</v>
      </c>
      <c r="E282" s="289">
        <v>0</v>
      </c>
      <c r="F282" s="289">
        <v>0</v>
      </c>
      <c r="G282" s="289">
        <v>0</v>
      </c>
      <c r="H282" s="302"/>
      <c r="I282" s="302"/>
      <c r="J282" s="302"/>
      <c r="K282" s="302"/>
    </row>
    <row r="283" spans="1:11" ht="14.1" customHeight="1" x14ac:dyDescent="0.25">
      <c r="A283" s="302"/>
      <c r="B283" s="302"/>
      <c r="C283" s="292" t="s">
        <v>69</v>
      </c>
      <c r="D283" s="289">
        <v>0</v>
      </c>
      <c r="E283" s="289">
        <v>0</v>
      </c>
      <c r="F283" s="289">
        <v>0</v>
      </c>
      <c r="G283" s="289">
        <v>0</v>
      </c>
      <c r="H283" s="302"/>
      <c r="I283" s="302"/>
      <c r="J283" s="302"/>
      <c r="K283" s="302"/>
    </row>
    <row r="284" spans="1:11" ht="14.1" customHeight="1" x14ac:dyDescent="0.25">
      <c r="A284" s="302"/>
      <c r="B284" s="302"/>
      <c r="C284" s="292" t="s">
        <v>70</v>
      </c>
      <c r="D284" s="289">
        <v>0</v>
      </c>
      <c r="E284" s="289">
        <v>0</v>
      </c>
      <c r="F284" s="289">
        <v>0</v>
      </c>
      <c r="G284" s="289">
        <v>0</v>
      </c>
      <c r="H284" s="302"/>
      <c r="I284" s="302"/>
      <c r="J284" s="302"/>
      <c r="K284" s="302"/>
    </row>
    <row r="285" spans="1:11" ht="14.1" customHeight="1" x14ac:dyDescent="0.25">
      <c r="A285" s="302"/>
      <c r="B285" s="302"/>
      <c r="C285" s="292" t="s">
        <v>71</v>
      </c>
      <c r="D285" s="289">
        <v>0</v>
      </c>
      <c r="E285" s="289">
        <v>0</v>
      </c>
      <c r="F285" s="289">
        <v>0</v>
      </c>
      <c r="G285" s="289">
        <v>0</v>
      </c>
      <c r="H285" s="302"/>
      <c r="I285" s="302"/>
      <c r="J285" s="302"/>
      <c r="K285" s="302"/>
    </row>
    <row r="286" spans="1:11" ht="14.1" customHeight="1" x14ac:dyDescent="0.25">
      <c r="A286" s="302"/>
      <c r="B286" s="302"/>
      <c r="C286" s="292" t="s">
        <v>72</v>
      </c>
      <c r="D286" s="289">
        <v>0</v>
      </c>
      <c r="E286" s="289">
        <v>0</v>
      </c>
      <c r="F286" s="289">
        <v>0</v>
      </c>
      <c r="G286" s="289">
        <v>0</v>
      </c>
      <c r="H286" s="302"/>
      <c r="I286" s="302"/>
      <c r="J286" s="302"/>
      <c r="K286" s="302"/>
    </row>
    <row r="287" spans="1:11" ht="14.1" customHeight="1" x14ac:dyDescent="0.25">
      <c r="A287" s="302"/>
      <c r="B287" s="302"/>
      <c r="C287" s="292" t="s">
        <v>73</v>
      </c>
      <c r="D287" s="289">
        <v>0</v>
      </c>
      <c r="E287" s="289">
        <v>100000000</v>
      </c>
      <c r="F287" s="289">
        <v>100000000</v>
      </c>
      <c r="G287" s="289">
        <v>100000000</v>
      </c>
      <c r="H287" s="302"/>
      <c r="I287" s="302"/>
      <c r="J287" s="302"/>
      <c r="K287" s="302"/>
    </row>
    <row r="288" spans="1:11" ht="14.1" customHeight="1" x14ac:dyDescent="0.25">
      <c r="A288" s="302"/>
      <c r="B288" s="302"/>
      <c r="C288" s="292" t="s">
        <v>60</v>
      </c>
      <c r="D288" s="289">
        <v>0</v>
      </c>
      <c r="E288" s="289">
        <v>0</v>
      </c>
      <c r="F288" s="289">
        <v>0</v>
      </c>
      <c r="G288" s="289">
        <v>0</v>
      </c>
      <c r="H288" s="302"/>
      <c r="I288" s="302"/>
      <c r="J288" s="302"/>
      <c r="K288" s="302"/>
    </row>
    <row r="289" spans="1:11" ht="14.1" customHeight="1" x14ac:dyDescent="0.25">
      <c r="A289" s="302"/>
      <c r="B289" s="302"/>
      <c r="C289" s="292" t="s">
        <v>69</v>
      </c>
      <c r="D289" s="289">
        <v>0</v>
      </c>
      <c r="E289" s="289">
        <v>100000000</v>
      </c>
      <c r="F289" s="289">
        <v>100000000</v>
      </c>
      <c r="G289" s="289">
        <v>100000000</v>
      </c>
      <c r="H289" s="302"/>
      <c r="I289" s="302"/>
      <c r="J289" s="302"/>
      <c r="K289" s="302"/>
    </row>
    <row r="290" spans="1:11" ht="14.1" customHeight="1" x14ac:dyDescent="0.25">
      <c r="A290" s="302"/>
      <c r="B290" s="302"/>
      <c r="C290" s="292" t="s">
        <v>70</v>
      </c>
      <c r="D290" s="289">
        <v>0</v>
      </c>
      <c r="E290" s="289">
        <v>0</v>
      </c>
      <c r="F290" s="289">
        <v>0</v>
      </c>
      <c r="G290" s="289">
        <v>0</v>
      </c>
      <c r="H290" s="302"/>
      <c r="I290" s="302"/>
      <c r="J290" s="302"/>
      <c r="K290" s="302"/>
    </row>
    <row r="291" spans="1:11" ht="14.1" customHeight="1" x14ac:dyDescent="0.25">
      <c r="A291" s="302"/>
      <c r="B291" s="302"/>
      <c r="C291" s="292" t="s">
        <v>71</v>
      </c>
      <c r="D291" s="289">
        <v>0</v>
      </c>
      <c r="E291" s="289">
        <v>0</v>
      </c>
      <c r="F291" s="289">
        <v>0</v>
      </c>
      <c r="G291" s="289">
        <v>0</v>
      </c>
      <c r="H291" s="302"/>
      <c r="I291" s="302"/>
      <c r="J291" s="302"/>
      <c r="K291" s="302"/>
    </row>
    <row r="292" spans="1:11" ht="14.1" customHeight="1" x14ac:dyDescent="0.25">
      <c r="A292" s="302"/>
      <c r="B292" s="302"/>
      <c r="C292" s="292" t="s">
        <v>72</v>
      </c>
      <c r="D292" s="289">
        <v>0</v>
      </c>
      <c r="E292" s="289">
        <v>0</v>
      </c>
      <c r="F292" s="289">
        <v>0</v>
      </c>
      <c r="G292" s="289">
        <v>0</v>
      </c>
      <c r="H292" s="302"/>
      <c r="I292" s="302"/>
      <c r="J292" s="302"/>
      <c r="K292" s="302"/>
    </row>
    <row r="293" spans="1:11" ht="14.1" customHeight="1" x14ac:dyDescent="0.25">
      <c r="A293" s="302"/>
      <c r="B293" s="302"/>
      <c r="C293" s="292" t="s">
        <v>74</v>
      </c>
      <c r="D293" s="289">
        <v>0</v>
      </c>
      <c r="E293" s="289">
        <v>0</v>
      </c>
      <c r="F293" s="289">
        <v>0</v>
      </c>
      <c r="G293" s="289">
        <v>0</v>
      </c>
      <c r="H293" s="302"/>
      <c r="I293" s="302"/>
      <c r="J293" s="302"/>
      <c r="K293" s="302"/>
    </row>
    <row r="294" spans="1:11" ht="14.1" customHeight="1" x14ac:dyDescent="0.25">
      <c r="A294" s="302"/>
      <c r="B294" s="302"/>
      <c r="C294" s="292" t="s">
        <v>60</v>
      </c>
      <c r="D294" s="289">
        <v>0</v>
      </c>
      <c r="E294" s="289">
        <v>0</v>
      </c>
      <c r="F294" s="289">
        <v>0</v>
      </c>
      <c r="G294" s="289">
        <v>0</v>
      </c>
      <c r="H294" s="302"/>
      <c r="I294" s="302"/>
      <c r="J294" s="302"/>
      <c r="K294" s="302"/>
    </row>
    <row r="295" spans="1:11" ht="14.1" customHeight="1" x14ac:dyDescent="0.25">
      <c r="A295" s="302"/>
      <c r="B295" s="302"/>
      <c r="C295" s="292" t="s">
        <v>69</v>
      </c>
      <c r="D295" s="289">
        <v>0</v>
      </c>
      <c r="E295" s="289">
        <v>0</v>
      </c>
      <c r="F295" s="289">
        <v>0</v>
      </c>
      <c r="G295" s="289">
        <v>0</v>
      </c>
      <c r="H295" s="302"/>
      <c r="I295" s="302"/>
      <c r="J295" s="302"/>
      <c r="K295" s="302"/>
    </row>
    <row r="296" spans="1:11" ht="14.1" customHeight="1" x14ac:dyDescent="0.25">
      <c r="A296" s="302"/>
      <c r="B296" s="302"/>
      <c r="C296" s="292" t="s">
        <v>70</v>
      </c>
      <c r="D296" s="289">
        <v>0</v>
      </c>
      <c r="E296" s="289">
        <v>0</v>
      </c>
      <c r="F296" s="289">
        <v>0</v>
      </c>
      <c r="G296" s="289">
        <v>0</v>
      </c>
      <c r="H296" s="302"/>
      <c r="I296" s="302"/>
      <c r="J296" s="302"/>
      <c r="K296" s="302"/>
    </row>
    <row r="297" spans="1:11" ht="14.1" customHeight="1" x14ac:dyDescent="0.25">
      <c r="A297" s="302"/>
      <c r="B297" s="302"/>
      <c r="C297" s="292" t="s">
        <v>71</v>
      </c>
      <c r="D297" s="289">
        <v>0</v>
      </c>
      <c r="E297" s="289">
        <v>0</v>
      </c>
      <c r="F297" s="289">
        <v>0</v>
      </c>
      <c r="G297" s="289">
        <v>0</v>
      </c>
      <c r="H297" s="302"/>
      <c r="I297" s="302"/>
      <c r="J297" s="302"/>
      <c r="K297" s="302"/>
    </row>
    <row r="298" spans="1:11" ht="14.1" customHeight="1" x14ac:dyDescent="0.25">
      <c r="A298" s="302"/>
      <c r="B298" s="302"/>
      <c r="C298" s="292" t="s">
        <v>72</v>
      </c>
      <c r="D298" s="289">
        <v>0</v>
      </c>
      <c r="E298" s="289">
        <v>0</v>
      </c>
      <c r="F298" s="289">
        <v>0</v>
      </c>
      <c r="G298" s="289">
        <v>0</v>
      </c>
      <c r="H298" s="302"/>
      <c r="I298" s="302"/>
      <c r="J298" s="302"/>
      <c r="K298" s="302"/>
    </row>
    <row r="299" spans="1:11" ht="14.1" customHeight="1" x14ac:dyDescent="0.25">
      <c r="A299" s="302"/>
      <c r="B299" s="302"/>
      <c r="C299" s="292" t="s">
        <v>75</v>
      </c>
      <c r="D299" s="289">
        <v>0</v>
      </c>
      <c r="E299" s="289">
        <v>0</v>
      </c>
      <c r="F299" s="289">
        <v>0</v>
      </c>
      <c r="G299" s="289">
        <v>0</v>
      </c>
      <c r="H299" s="302"/>
      <c r="I299" s="302"/>
      <c r="J299" s="302"/>
      <c r="K299" s="302"/>
    </row>
    <row r="300" spans="1:11" ht="14.1" customHeight="1" x14ac:dyDescent="0.25">
      <c r="A300" s="302"/>
      <c r="B300" s="302"/>
      <c r="C300" s="292" t="s">
        <v>76</v>
      </c>
      <c r="D300" s="289">
        <v>0</v>
      </c>
      <c r="E300" s="289">
        <v>0</v>
      </c>
      <c r="F300" s="289">
        <v>0</v>
      </c>
      <c r="G300" s="289">
        <v>0</v>
      </c>
      <c r="H300" s="302"/>
      <c r="I300" s="302"/>
      <c r="J300" s="302"/>
      <c r="K300" s="302"/>
    </row>
    <row r="301" spans="1:11" ht="14.1" customHeight="1" x14ac:dyDescent="0.25">
      <c r="A301" s="302"/>
      <c r="B301" s="302"/>
      <c r="C301" s="290" t="s">
        <v>77</v>
      </c>
      <c r="D301" s="289">
        <v>0</v>
      </c>
      <c r="E301" s="289">
        <v>100000000</v>
      </c>
      <c r="F301" s="289">
        <v>100000000</v>
      </c>
      <c r="G301" s="289">
        <v>100000000</v>
      </c>
      <c r="H301" s="302"/>
      <c r="I301" s="302"/>
      <c r="J301" s="302"/>
      <c r="K301" s="302"/>
    </row>
    <row r="302" spans="1:11" ht="33" customHeight="1" x14ac:dyDescent="0.25">
      <c r="A302" s="302"/>
      <c r="B302" s="302"/>
      <c r="C302" s="286" t="s">
        <v>24</v>
      </c>
      <c r="D302" s="1305" t="s">
        <v>2655</v>
      </c>
      <c r="E302" s="1306"/>
      <c r="F302" s="1306"/>
      <c r="G302" s="1306"/>
      <c r="H302" s="302"/>
      <c r="I302" s="302"/>
      <c r="J302" s="302"/>
      <c r="K302" s="302"/>
    </row>
    <row r="303" spans="1:11" ht="27.95" customHeight="1" x14ac:dyDescent="0.25">
      <c r="A303" s="302"/>
      <c r="B303" s="302"/>
      <c r="C303" s="284" t="s">
        <v>26</v>
      </c>
      <c r="D303" s="300">
        <v>2025</v>
      </c>
      <c r="E303" s="300">
        <v>2026</v>
      </c>
      <c r="F303" s="300">
        <v>2027</v>
      </c>
      <c r="G303" s="300">
        <v>2028</v>
      </c>
      <c r="H303" s="302"/>
      <c r="I303" s="302"/>
      <c r="J303" s="302"/>
      <c r="K303" s="302"/>
    </row>
    <row r="304" spans="1:11" ht="14.1" customHeight="1" x14ac:dyDescent="0.25">
      <c r="A304" s="302"/>
      <c r="B304" s="302"/>
      <c r="C304" s="299"/>
      <c r="D304" s="298" t="s">
        <v>17</v>
      </c>
      <c r="E304" s="298" t="s">
        <v>18</v>
      </c>
      <c r="F304" s="298" t="s">
        <v>18</v>
      </c>
      <c r="G304" s="298" t="s">
        <v>18</v>
      </c>
      <c r="H304" s="302"/>
      <c r="I304" s="302"/>
      <c r="J304" s="302"/>
      <c r="K304" s="302"/>
    </row>
    <row r="305" spans="1:11" ht="14.1" customHeight="1" x14ac:dyDescent="0.25">
      <c r="A305" s="302"/>
      <c r="B305" s="302"/>
      <c r="C305" s="284" t="s">
        <v>2654</v>
      </c>
      <c r="D305" s="295" t="s">
        <v>40</v>
      </c>
      <c r="E305" s="295" t="s">
        <v>2653</v>
      </c>
      <c r="F305" s="295" t="s">
        <v>1338</v>
      </c>
      <c r="G305" s="295" t="s">
        <v>2652</v>
      </c>
      <c r="H305" s="302"/>
      <c r="I305" s="302"/>
      <c r="J305" s="302"/>
      <c r="K305" s="302"/>
    </row>
    <row r="306" spans="1:11" ht="14.1" customHeight="1" x14ac:dyDescent="0.25">
      <c r="A306" s="302"/>
      <c r="B306" s="302"/>
      <c r="C306" s="284" t="s">
        <v>2651</v>
      </c>
      <c r="D306" s="295" t="s">
        <v>40</v>
      </c>
      <c r="E306" s="295" t="s">
        <v>46</v>
      </c>
      <c r="F306" s="295" t="s">
        <v>46</v>
      </c>
      <c r="G306" s="295" t="s">
        <v>46</v>
      </c>
      <c r="H306" s="302"/>
      <c r="I306" s="302"/>
      <c r="J306" s="302"/>
      <c r="K306" s="302"/>
    </row>
    <row r="307" spans="1:11" ht="20.100000000000001" customHeight="1" x14ac:dyDescent="0.25">
      <c r="A307" s="302"/>
      <c r="B307" s="302"/>
      <c r="C307" s="284" t="s">
        <v>2650</v>
      </c>
      <c r="D307" s="295" t="s">
        <v>40</v>
      </c>
      <c r="E307" s="295" t="s">
        <v>580</v>
      </c>
      <c r="F307" s="295" t="s">
        <v>1501</v>
      </c>
      <c r="G307" s="295" t="s">
        <v>2649</v>
      </c>
      <c r="H307" s="302"/>
      <c r="I307" s="302"/>
      <c r="J307" s="302"/>
      <c r="K307" s="302"/>
    </row>
    <row r="308" spans="1:11" ht="14.1" customHeight="1" x14ac:dyDescent="0.25">
      <c r="A308" s="302"/>
      <c r="B308" s="302"/>
      <c r="C308" s="1293" t="s">
        <v>30</v>
      </c>
      <c r="D308" s="1294"/>
      <c r="E308" s="1294"/>
      <c r="F308" s="1294"/>
      <c r="G308" s="1294"/>
      <c r="H308" s="302"/>
      <c r="I308" s="302"/>
      <c r="J308" s="302"/>
      <c r="K308" s="302"/>
    </row>
    <row r="309" spans="1:11" ht="14.1" customHeight="1" x14ac:dyDescent="0.25">
      <c r="A309" s="302"/>
      <c r="B309" s="302"/>
      <c r="C309" s="297" t="s">
        <v>2648</v>
      </c>
      <c r="D309" s="1293" t="s">
        <v>2647</v>
      </c>
      <c r="E309" s="1294"/>
      <c r="F309" s="1294"/>
      <c r="G309" s="1294"/>
      <c r="H309" s="302"/>
      <c r="I309" s="302"/>
      <c r="J309" s="302"/>
      <c r="K309" s="302"/>
    </row>
    <row r="310" spans="1:11" ht="18" customHeight="1" x14ac:dyDescent="0.25">
      <c r="A310" s="302"/>
      <c r="B310" s="302"/>
      <c r="C310" s="296" t="s">
        <v>33</v>
      </c>
      <c r="D310" s="1295" t="s">
        <v>2646</v>
      </c>
      <c r="E310" s="1296"/>
      <c r="F310" s="1296"/>
      <c r="G310" s="1296"/>
      <c r="H310" s="302"/>
      <c r="I310" s="302"/>
      <c r="J310" s="302"/>
      <c r="K310" s="302"/>
    </row>
    <row r="311" spans="1:11" ht="18" customHeight="1" x14ac:dyDescent="0.25">
      <c r="A311" s="302"/>
      <c r="B311" s="302"/>
      <c r="C311" s="277" t="s">
        <v>35</v>
      </c>
      <c r="D311" s="1297" t="s">
        <v>2645</v>
      </c>
      <c r="E311" s="1298"/>
      <c r="F311" s="1298"/>
      <c r="G311" s="1298"/>
      <c r="H311" s="302"/>
      <c r="I311" s="302"/>
      <c r="J311" s="302"/>
      <c r="K311" s="302"/>
    </row>
    <row r="312" spans="1:11" ht="18" customHeight="1" x14ac:dyDescent="0.25">
      <c r="A312" s="302"/>
      <c r="B312" s="302"/>
      <c r="C312" s="277" t="s">
        <v>37</v>
      </c>
      <c r="D312" s="1297" t="s">
        <v>2644</v>
      </c>
      <c r="E312" s="1298"/>
      <c r="F312" s="1298"/>
      <c r="G312" s="1298"/>
      <c r="H312" s="302"/>
      <c r="I312" s="302"/>
      <c r="J312" s="302"/>
      <c r="K312" s="302"/>
    </row>
    <row r="313" spans="1:11" ht="15" customHeight="1" x14ac:dyDescent="0.25">
      <c r="A313" s="302"/>
      <c r="B313" s="302"/>
      <c r="C313" s="303"/>
      <c r="D313" s="269">
        <v>2025</v>
      </c>
      <c r="E313" s="269">
        <v>2026</v>
      </c>
      <c r="F313" s="269">
        <v>2027</v>
      </c>
      <c r="G313" s="269">
        <v>2028</v>
      </c>
      <c r="H313" s="302"/>
      <c r="I313" s="302"/>
      <c r="J313" s="302"/>
      <c r="K313" s="302"/>
    </row>
    <row r="314" spans="1:11" ht="15" customHeight="1" x14ac:dyDescent="0.25">
      <c r="A314" s="302"/>
      <c r="B314" s="302"/>
      <c r="C314" s="304"/>
      <c r="D314" s="266" t="s">
        <v>17</v>
      </c>
      <c r="E314" s="266" t="s">
        <v>18</v>
      </c>
      <c r="F314" s="266" t="s">
        <v>18</v>
      </c>
      <c r="G314" s="266" t="s">
        <v>18</v>
      </c>
      <c r="H314" s="302"/>
      <c r="I314" s="302"/>
      <c r="J314" s="302"/>
      <c r="K314" s="302"/>
    </row>
    <row r="315" spans="1:11" ht="14.1" customHeight="1" x14ac:dyDescent="0.25">
      <c r="A315" s="302"/>
      <c r="B315" s="302"/>
      <c r="C315" s="284" t="s">
        <v>39</v>
      </c>
      <c r="D315" s="295" t="s">
        <v>40</v>
      </c>
      <c r="E315" s="295" t="s">
        <v>551</v>
      </c>
      <c r="F315" s="295" t="s">
        <v>551</v>
      </c>
      <c r="G315" s="295" t="s">
        <v>551</v>
      </c>
      <c r="H315" s="302"/>
      <c r="I315" s="302"/>
      <c r="J315" s="302"/>
      <c r="K315" s="302"/>
    </row>
    <row r="316" spans="1:11" ht="14.1" customHeight="1" x14ac:dyDescent="0.25">
      <c r="A316" s="302"/>
      <c r="B316" s="302"/>
      <c r="C316" s="284" t="s">
        <v>41</v>
      </c>
      <c r="D316" s="295" t="s">
        <v>2643</v>
      </c>
      <c r="E316" s="295" t="s">
        <v>2642</v>
      </c>
      <c r="F316" s="295" t="s">
        <v>2641</v>
      </c>
      <c r="G316" s="295" t="s">
        <v>2640</v>
      </c>
      <c r="H316" s="302"/>
      <c r="I316" s="302"/>
      <c r="J316" s="302"/>
      <c r="K316" s="302"/>
    </row>
    <row r="317" spans="1:11" ht="14.1" customHeight="1" x14ac:dyDescent="0.25">
      <c r="A317" s="302"/>
      <c r="B317" s="302"/>
      <c r="C317" s="284" t="s">
        <v>45</v>
      </c>
      <c r="D317" s="295" t="s">
        <v>46</v>
      </c>
      <c r="E317" s="295" t="s">
        <v>2639</v>
      </c>
      <c r="F317" s="295" t="s">
        <v>2638</v>
      </c>
      <c r="G317" s="295" t="s">
        <v>2637</v>
      </c>
      <c r="H317" s="302"/>
      <c r="I317" s="302"/>
      <c r="J317" s="302"/>
      <c r="K317" s="302"/>
    </row>
    <row r="318" spans="1:11" ht="14.1" customHeight="1" x14ac:dyDescent="0.25">
      <c r="A318" s="302"/>
      <c r="B318" s="302"/>
      <c r="C318" s="284" t="s">
        <v>50</v>
      </c>
      <c r="D318" s="295" t="s">
        <v>40</v>
      </c>
      <c r="E318" s="295" t="s">
        <v>40</v>
      </c>
      <c r="F318" s="295" t="s">
        <v>46</v>
      </c>
      <c r="G318" s="295" t="s">
        <v>46</v>
      </c>
      <c r="H318" s="302"/>
      <c r="I318" s="302"/>
      <c r="J318" s="302"/>
      <c r="K318" s="302"/>
    </row>
    <row r="319" spans="1:11" ht="14.1" customHeight="1" x14ac:dyDescent="0.25">
      <c r="A319" s="302"/>
      <c r="B319" s="302"/>
      <c r="C319" s="284" t="s">
        <v>52</v>
      </c>
      <c r="D319" s="295" t="s">
        <v>40</v>
      </c>
      <c r="E319" s="295" t="s">
        <v>365</v>
      </c>
      <c r="F319" s="295" t="s">
        <v>2636</v>
      </c>
      <c r="G319" s="295" t="s">
        <v>2635</v>
      </c>
      <c r="H319" s="302"/>
      <c r="I319" s="302"/>
      <c r="J319" s="302"/>
      <c r="K319" s="302"/>
    </row>
    <row r="320" spans="1:11" ht="14.1" customHeight="1" x14ac:dyDescent="0.25">
      <c r="A320" s="302"/>
      <c r="B320" s="302"/>
      <c r="C320" s="284" t="s">
        <v>55</v>
      </c>
      <c r="D320" s="295" t="s">
        <v>40</v>
      </c>
      <c r="E320" s="295" t="s">
        <v>40</v>
      </c>
      <c r="F320" s="295" t="s">
        <v>2636</v>
      </c>
      <c r="G320" s="295" t="s">
        <v>2635</v>
      </c>
      <c r="H320" s="302"/>
      <c r="I320" s="302"/>
      <c r="J320" s="302"/>
      <c r="K320" s="302"/>
    </row>
    <row r="321" spans="1:11" ht="14.1" customHeight="1" x14ac:dyDescent="0.25">
      <c r="A321" s="302"/>
      <c r="B321" s="302"/>
      <c r="C321" s="1307" t="s">
        <v>58</v>
      </c>
      <c r="D321" s="1308"/>
      <c r="E321" s="1308"/>
      <c r="F321" s="1308"/>
      <c r="G321" s="1308"/>
      <c r="H321" s="302"/>
      <c r="I321" s="302"/>
      <c r="J321" s="302"/>
      <c r="K321" s="302"/>
    </row>
    <row r="322" spans="1:11" ht="14.1" customHeight="1" x14ac:dyDescent="0.25">
      <c r="A322" s="302"/>
      <c r="B322" s="302"/>
      <c r="C322" s="303"/>
      <c r="D322" s="269">
        <v>2025</v>
      </c>
      <c r="E322" s="269">
        <v>2026</v>
      </c>
      <c r="F322" s="269">
        <v>2027</v>
      </c>
      <c r="G322" s="269">
        <v>2028</v>
      </c>
      <c r="H322" s="302"/>
      <c r="I322" s="302"/>
      <c r="J322" s="302"/>
      <c r="K322" s="302"/>
    </row>
    <row r="323" spans="1:11" ht="14.1" customHeight="1" x14ac:dyDescent="0.25">
      <c r="A323" s="302"/>
      <c r="B323" s="302"/>
      <c r="C323" s="304"/>
      <c r="D323" s="266" t="s">
        <v>17</v>
      </c>
      <c r="E323" s="266" t="s">
        <v>18</v>
      </c>
      <c r="F323" s="266" t="s">
        <v>18</v>
      </c>
      <c r="G323" s="266" t="s">
        <v>18</v>
      </c>
      <c r="H323" s="302"/>
      <c r="I323" s="302"/>
      <c r="J323" s="302"/>
      <c r="K323" s="302"/>
    </row>
    <row r="324" spans="1:11" ht="14.1" customHeight="1" x14ac:dyDescent="0.25">
      <c r="A324" s="302"/>
      <c r="B324" s="302"/>
      <c r="C324" s="292" t="s">
        <v>59</v>
      </c>
      <c r="D324" s="289">
        <v>0</v>
      </c>
      <c r="E324" s="289">
        <v>380145000</v>
      </c>
      <c r="F324" s="289">
        <v>380145000</v>
      </c>
      <c r="G324" s="289">
        <v>380145000</v>
      </c>
      <c r="H324" s="302"/>
      <c r="I324" s="302"/>
      <c r="J324" s="302"/>
      <c r="K324" s="302"/>
    </row>
    <row r="325" spans="1:11" ht="14.1" customHeight="1" x14ac:dyDescent="0.25">
      <c r="A325" s="302"/>
      <c r="B325" s="302"/>
      <c r="C325" s="292" t="s">
        <v>60</v>
      </c>
      <c r="D325" s="289">
        <v>0</v>
      </c>
      <c r="E325" s="289">
        <v>380145000</v>
      </c>
      <c r="F325" s="289">
        <v>380145000</v>
      </c>
      <c r="G325" s="289">
        <v>380145000</v>
      </c>
      <c r="H325" s="302"/>
      <c r="I325" s="302"/>
      <c r="J325" s="302"/>
      <c r="K325" s="302"/>
    </row>
    <row r="326" spans="1:11" ht="14.1" customHeight="1" x14ac:dyDescent="0.25">
      <c r="A326" s="302"/>
      <c r="B326" s="302"/>
      <c r="C326" s="292" t="s">
        <v>61</v>
      </c>
      <c r="D326" s="289">
        <v>0</v>
      </c>
      <c r="E326" s="289">
        <v>0</v>
      </c>
      <c r="F326" s="289">
        <v>0</v>
      </c>
      <c r="G326" s="289">
        <v>0</v>
      </c>
      <c r="H326" s="302"/>
      <c r="I326" s="302"/>
      <c r="J326" s="302"/>
      <c r="K326" s="302"/>
    </row>
    <row r="327" spans="1:11" ht="14.1" customHeight="1" x14ac:dyDescent="0.25">
      <c r="A327" s="302"/>
      <c r="B327" s="302"/>
      <c r="C327" s="292" t="s">
        <v>62</v>
      </c>
      <c r="D327" s="289">
        <v>0</v>
      </c>
      <c r="E327" s="289">
        <v>61343000</v>
      </c>
      <c r="F327" s="289">
        <v>61343000</v>
      </c>
      <c r="G327" s="289">
        <v>61343000</v>
      </c>
      <c r="H327" s="302"/>
      <c r="I327" s="302"/>
      <c r="J327" s="302"/>
      <c r="K327" s="302"/>
    </row>
    <row r="328" spans="1:11" ht="14.1" customHeight="1" x14ac:dyDescent="0.25">
      <c r="A328" s="302"/>
      <c r="B328" s="302"/>
      <c r="C328" s="292" t="s">
        <v>60</v>
      </c>
      <c r="D328" s="289">
        <v>0</v>
      </c>
      <c r="E328" s="289">
        <v>61343000</v>
      </c>
      <c r="F328" s="289">
        <v>61343000</v>
      </c>
      <c r="G328" s="289">
        <v>61343000</v>
      </c>
      <c r="H328" s="302"/>
      <c r="I328" s="302"/>
      <c r="J328" s="302"/>
      <c r="K328" s="302"/>
    </row>
    <row r="329" spans="1:11" ht="14.1" customHeight="1" x14ac:dyDescent="0.25">
      <c r="A329" s="302"/>
      <c r="B329" s="302"/>
      <c r="C329" s="292" t="s">
        <v>61</v>
      </c>
      <c r="D329" s="289">
        <v>0</v>
      </c>
      <c r="E329" s="289">
        <v>0</v>
      </c>
      <c r="F329" s="289">
        <v>0</v>
      </c>
      <c r="G329" s="289">
        <v>0</v>
      </c>
      <c r="H329" s="302"/>
      <c r="I329" s="302"/>
      <c r="J329" s="302"/>
      <c r="K329" s="302"/>
    </row>
    <row r="330" spans="1:11" ht="14.1" customHeight="1" x14ac:dyDescent="0.25">
      <c r="A330" s="302"/>
      <c r="B330" s="302"/>
      <c r="C330" s="292" t="s">
        <v>63</v>
      </c>
      <c r="D330" s="289">
        <v>0</v>
      </c>
      <c r="E330" s="289">
        <v>45361000</v>
      </c>
      <c r="F330" s="289">
        <v>47717000</v>
      </c>
      <c r="G330" s="289">
        <v>80822000</v>
      </c>
      <c r="H330" s="302"/>
      <c r="I330" s="302"/>
      <c r="J330" s="302"/>
      <c r="K330" s="302"/>
    </row>
    <row r="331" spans="1:11" ht="14.1" customHeight="1" x14ac:dyDescent="0.25">
      <c r="A331" s="302"/>
      <c r="B331" s="302"/>
      <c r="C331" s="292" t="s">
        <v>60</v>
      </c>
      <c r="D331" s="289">
        <v>0</v>
      </c>
      <c r="E331" s="289">
        <v>45361000</v>
      </c>
      <c r="F331" s="289">
        <v>47717000</v>
      </c>
      <c r="G331" s="289">
        <v>80822000</v>
      </c>
      <c r="H331" s="302"/>
      <c r="I331" s="302"/>
      <c r="J331" s="302"/>
      <c r="K331" s="302"/>
    </row>
    <row r="332" spans="1:11" ht="14.1" customHeight="1" x14ac:dyDescent="0.25">
      <c r="A332" s="302"/>
      <c r="B332" s="302"/>
      <c r="C332" s="292" t="s">
        <v>61</v>
      </c>
      <c r="D332" s="289">
        <v>0</v>
      </c>
      <c r="E332" s="289">
        <v>0</v>
      </c>
      <c r="F332" s="289">
        <v>0</v>
      </c>
      <c r="G332" s="289">
        <v>0</v>
      </c>
      <c r="H332" s="302"/>
      <c r="I332" s="302"/>
      <c r="J332" s="302"/>
      <c r="K332" s="302"/>
    </row>
    <row r="333" spans="1:11" ht="14.1" customHeight="1" x14ac:dyDescent="0.25">
      <c r="A333" s="302"/>
      <c r="B333" s="302"/>
      <c r="C333" s="292" t="s">
        <v>64</v>
      </c>
      <c r="D333" s="289">
        <v>0</v>
      </c>
      <c r="E333" s="289">
        <v>0</v>
      </c>
      <c r="F333" s="289">
        <v>0</v>
      </c>
      <c r="G333" s="289">
        <v>0</v>
      </c>
      <c r="H333" s="302"/>
      <c r="I333" s="302"/>
      <c r="J333" s="302"/>
      <c r="K333" s="302"/>
    </row>
    <row r="334" spans="1:11" ht="14.1" customHeight="1" x14ac:dyDescent="0.25">
      <c r="A334" s="302"/>
      <c r="B334" s="302"/>
      <c r="C334" s="292" t="s">
        <v>60</v>
      </c>
      <c r="D334" s="289">
        <v>0</v>
      </c>
      <c r="E334" s="289">
        <v>0</v>
      </c>
      <c r="F334" s="289">
        <v>0</v>
      </c>
      <c r="G334" s="289">
        <v>0</v>
      </c>
      <c r="H334" s="302"/>
      <c r="I334" s="302"/>
      <c r="J334" s="302"/>
      <c r="K334" s="302"/>
    </row>
    <row r="335" spans="1:11" ht="14.1" customHeight="1" x14ac:dyDescent="0.25">
      <c r="A335" s="302"/>
      <c r="B335" s="302"/>
      <c r="C335" s="292" t="s">
        <v>61</v>
      </c>
      <c r="D335" s="289">
        <v>0</v>
      </c>
      <c r="E335" s="289">
        <v>0</v>
      </c>
      <c r="F335" s="289">
        <v>0</v>
      </c>
      <c r="G335" s="289">
        <v>0</v>
      </c>
      <c r="H335" s="302"/>
      <c r="I335" s="302"/>
      <c r="J335" s="302"/>
      <c r="K335" s="302"/>
    </row>
    <row r="336" spans="1:11" ht="14.1" customHeight="1" x14ac:dyDescent="0.25">
      <c r="A336" s="302"/>
      <c r="B336" s="302"/>
      <c r="C336" s="292" t="s">
        <v>65</v>
      </c>
      <c r="D336" s="289">
        <v>0</v>
      </c>
      <c r="E336" s="289">
        <v>1100000</v>
      </c>
      <c r="F336" s="289">
        <v>1100000</v>
      </c>
      <c r="G336" s="289">
        <v>1100000</v>
      </c>
      <c r="H336" s="302"/>
      <c r="I336" s="302"/>
      <c r="J336" s="302"/>
      <c r="K336" s="302"/>
    </row>
    <row r="337" spans="1:11" ht="14.1" customHeight="1" x14ac:dyDescent="0.25">
      <c r="A337" s="302"/>
      <c r="B337" s="302"/>
      <c r="C337" s="292" t="s">
        <v>60</v>
      </c>
      <c r="D337" s="289">
        <v>0</v>
      </c>
      <c r="E337" s="289">
        <v>1100000</v>
      </c>
      <c r="F337" s="289">
        <v>1100000</v>
      </c>
      <c r="G337" s="289">
        <v>1100000</v>
      </c>
      <c r="H337" s="302"/>
      <c r="I337" s="302"/>
      <c r="J337" s="302"/>
      <c r="K337" s="302"/>
    </row>
    <row r="338" spans="1:11" ht="14.1" customHeight="1" x14ac:dyDescent="0.25">
      <c r="A338" s="302"/>
      <c r="B338" s="302"/>
      <c r="C338" s="292" t="s">
        <v>61</v>
      </c>
      <c r="D338" s="289">
        <v>0</v>
      </c>
      <c r="E338" s="289">
        <v>0</v>
      </c>
      <c r="F338" s="289">
        <v>0</v>
      </c>
      <c r="G338" s="289">
        <v>0</v>
      </c>
      <c r="H338" s="302"/>
      <c r="I338" s="302"/>
      <c r="J338" s="302"/>
      <c r="K338" s="302"/>
    </row>
    <row r="339" spans="1:11" ht="14.1" customHeight="1" x14ac:dyDescent="0.25">
      <c r="A339" s="302"/>
      <c r="B339" s="302"/>
      <c r="C339" s="292" t="s">
        <v>66</v>
      </c>
      <c r="D339" s="289">
        <v>0</v>
      </c>
      <c r="E339" s="289">
        <v>0</v>
      </c>
      <c r="F339" s="289">
        <v>0</v>
      </c>
      <c r="G339" s="289">
        <v>0</v>
      </c>
      <c r="H339" s="302"/>
      <c r="I339" s="302"/>
      <c r="J339" s="302"/>
      <c r="K339" s="302"/>
    </row>
    <row r="340" spans="1:11" ht="14.1" customHeight="1" x14ac:dyDescent="0.25">
      <c r="A340" s="302"/>
      <c r="B340" s="302"/>
      <c r="C340" s="292" t="s">
        <v>60</v>
      </c>
      <c r="D340" s="289">
        <v>0</v>
      </c>
      <c r="E340" s="289">
        <v>0</v>
      </c>
      <c r="F340" s="289">
        <v>0</v>
      </c>
      <c r="G340" s="289">
        <v>0</v>
      </c>
      <c r="H340" s="302"/>
      <c r="I340" s="302"/>
      <c r="J340" s="302"/>
      <c r="K340" s="302"/>
    </row>
    <row r="341" spans="1:11" ht="14.1" customHeight="1" x14ac:dyDescent="0.25">
      <c r="A341" s="302"/>
      <c r="B341" s="302"/>
      <c r="C341" s="292" t="s">
        <v>61</v>
      </c>
      <c r="D341" s="289">
        <v>0</v>
      </c>
      <c r="E341" s="289">
        <v>0</v>
      </c>
      <c r="F341" s="289">
        <v>0</v>
      </c>
      <c r="G341" s="289">
        <v>0</v>
      </c>
      <c r="H341" s="302"/>
      <c r="I341" s="302"/>
      <c r="J341" s="302"/>
      <c r="K341" s="302"/>
    </row>
    <row r="342" spans="1:11" ht="14.1" customHeight="1" x14ac:dyDescent="0.25">
      <c r="A342" s="302"/>
      <c r="B342" s="302"/>
      <c r="C342" s="292" t="s">
        <v>67</v>
      </c>
      <c r="D342" s="289">
        <v>0</v>
      </c>
      <c r="E342" s="289">
        <v>0</v>
      </c>
      <c r="F342" s="289">
        <v>0</v>
      </c>
      <c r="G342" s="289">
        <v>0</v>
      </c>
      <c r="H342" s="302"/>
      <c r="I342" s="302"/>
      <c r="J342" s="302"/>
      <c r="K342" s="302"/>
    </row>
    <row r="343" spans="1:11" ht="14.1" customHeight="1" x14ac:dyDescent="0.25">
      <c r="A343" s="302"/>
      <c r="B343" s="302"/>
      <c r="C343" s="292" t="s">
        <v>60</v>
      </c>
      <c r="D343" s="289">
        <v>0</v>
      </c>
      <c r="E343" s="289">
        <v>0</v>
      </c>
      <c r="F343" s="289">
        <v>0</v>
      </c>
      <c r="G343" s="289">
        <v>0</v>
      </c>
      <c r="H343" s="302"/>
      <c r="I343" s="302"/>
      <c r="J343" s="302"/>
      <c r="K343" s="302"/>
    </row>
    <row r="344" spans="1:11" ht="14.1" customHeight="1" x14ac:dyDescent="0.25">
      <c r="A344" s="302"/>
      <c r="B344" s="302"/>
      <c r="C344" s="292" t="s">
        <v>61</v>
      </c>
      <c r="D344" s="289">
        <v>0</v>
      </c>
      <c r="E344" s="289">
        <v>0</v>
      </c>
      <c r="F344" s="289">
        <v>0</v>
      </c>
      <c r="G344" s="289">
        <v>0</v>
      </c>
      <c r="H344" s="302"/>
      <c r="I344" s="302"/>
      <c r="J344" s="302"/>
      <c r="K344" s="302"/>
    </row>
    <row r="345" spans="1:11" ht="14.1" customHeight="1" x14ac:dyDescent="0.25">
      <c r="A345" s="302"/>
      <c r="B345" s="302"/>
      <c r="C345" s="292" t="s">
        <v>68</v>
      </c>
      <c r="D345" s="289">
        <v>0</v>
      </c>
      <c r="E345" s="289">
        <v>0</v>
      </c>
      <c r="F345" s="289">
        <v>0</v>
      </c>
      <c r="G345" s="289">
        <v>0</v>
      </c>
      <c r="H345" s="302"/>
      <c r="I345" s="302"/>
      <c r="J345" s="302"/>
      <c r="K345" s="302"/>
    </row>
    <row r="346" spans="1:11" ht="14.1" customHeight="1" x14ac:dyDescent="0.25">
      <c r="A346" s="302"/>
      <c r="B346" s="302"/>
      <c r="C346" s="292" t="s">
        <v>60</v>
      </c>
      <c r="D346" s="289">
        <v>0</v>
      </c>
      <c r="E346" s="289">
        <v>0</v>
      </c>
      <c r="F346" s="289">
        <v>0</v>
      </c>
      <c r="G346" s="289">
        <v>0</v>
      </c>
      <c r="H346" s="302"/>
      <c r="I346" s="302"/>
      <c r="J346" s="302"/>
      <c r="K346" s="302"/>
    </row>
    <row r="347" spans="1:11" ht="14.1" customHeight="1" x14ac:dyDescent="0.25">
      <c r="A347" s="302"/>
      <c r="B347" s="302"/>
      <c r="C347" s="292" t="s">
        <v>69</v>
      </c>
      <c r="D347" s="289">
        <v>0</v>
      </c>
      <c r="E347" s="289">
        <v>0</v>
      </c>
      <c r="F347" s="289">
        <v>0</v>
      </c>
      <c r="G347" s="289">
        <v>0</v>
      </c>
      <c r="H347" s="302"/>
      <c r="I347" s="302"/>
      <c r="J347" s="302"/>
      <c r="K347" s="302"/>
    </row>
    <row r="348" spans="1:11" ht="14.1" customHeight="1" x14ac:dyDescent="0.25">
      <c r="A348" s="302"/>
      <c r="B348" s="302"/>
      <c r="C348" s="292" t="s">
        <v>70</v>
      </c>
      <c r="D348" s="289">
        <v>0</v>
      </c>
      <c r="E348" s="289">
        <v>0</v>
      </c>
      <c r="F348" s="289">
        <v>0</v>
      </c>
      <c r="G348" s="289">
        <v>0</v>
      </c>
      <c r="H348" s="302"/>
      <c r="I348" s="302"/>
      <c r="J348" s="302"/>
      <c r="K348" s="302"/>
    </row>
    <row r="349" spans="1:11" ht="14.1" customHeight="1" x14ac:dyDescent="0.25">
      <c r="A349" s="302"/>
      <c r="B349" s="302"/>
      <c r="C349" s="292" t="s">
        <v>71</v>
      </c>
      <c r="D349" s="289">
        <v>0</v>
      </c>
      <c r="E349" s="289">
        <v>0</v>
      </c>
      <c r="F349" s="289">
        <v>0</v>
      </c>
      <c r="G349" s="289">
        <v>0</v>
      </c>
      <c r="H349" s="302"/>
      <c r="I349" s="302"/>
      <c r="J349" s="302"/>
      <c r="K349" s="302"/>
    </row>
    <row r="350" spans="1:11" ht="14.1" customHeight="1" x14ac:dyDescent="0.25">
      <c r="A350" s="302"/>
      <c r="B350" s="302"/>
      <c r="C350" s="292" t="s">
        <v>72</v>
      </c>
      <c r="D350" s="289">
        <v>0</v>
      </c>
      <c r="E350" s="289">
        <v>0</v>
      </c>
      <c r="F350" s="289">
        <v>0</v>
      </c>
      <c r="G350" s="289">
        <v>0</v>
      </c>
      <c r="H350" s="302"/>
      <c r="I350" s="302"/>
      <c r="J350" s="302"/>
      <c r="K350" s="302"/>
    </row>
    <row r="351" spans="1:11" ht="14.1" customHeight="1" x14ac:dyDescent="0.25">
      <c r="A351" s="302"/>
      <c r="B351" s="302"/>
      <c r="C351" s="292" t="s">
        <v>73</v>
      </c>
      <c r="D351" s="289">
        <v>0</v>
      </c>
      <c r="E351" s="289">
        <v>0</v>
      </c>
      <c r="F351" s="289">
        <v>0</v>
      </c>
      <c r="G351" s="289">
        <v>0</v>
      </c>
      <c r="H351" s="302"/>
      <c r="I351" s="302"/>
      <c r="J351" s="302"/>
      <c r="K351" s="302"/>
    </row>
    <row r="352" spans="1:11" ht="14.1" customHeight="1" x14ac:dyDescent="0.25">
      <c r="A352" s="302"/>
      <c r="B352" s="302"/>
      <c r="C352" s="292" t="s">
        <v>60</v>
      </c>
      <c r="D352" s="289">
        <v>0</v>
      </c>
      <c r="E352" s="289">
        <v>0</v>
      </c>
      <c r="F352" s="289">
        <v>0</v>
      </c>
      <c r="G352" s="289">
        <v>0</v>
      </c>
      <c r="H352" s="302"/>
      <c r="I352" s="302"/>
      <c r="J352" s="302"/>
      <c r="K352" s="302"/>
    </row>
    <row r="353" spans="1:11" ht="14.1" customHeight="1" x14ac:dyDescent="0.25">
      <c r="A353" s="302"/>
      <c r="B353" s="302"/>
      <c r="C353" s="292" t="s">
        <v>69</v>
      </c>
      <c r="D353" s="289">
        <v>0</v>
      </c>
      <c r="E353" s="289">
        <v>0</v>
      </c>
      <c r="F353" s="289">
        <v>0</v>
      </c>
      <c r="G353" s="289">
        <v>0</v>
      </c>
      <c r="H353" s="302"/>
      <c r="I353" s="302"/>
      <c r="J353" s="302"/>
      <c r="K353" s="302"/>
    </row>
    <row r="354" spans="1:11" ht="14.1" customHeight="1" x14ac:dyDescent="0.25">
      <c r="A354" s="302"/>
      <c r="B354" s="302"/>
      <c r="C354" s="292" t="s">
        <v>70</v>
      </c>
      <c r="D354" s="289">
        <v>0</v>
      </c>
      <c r="E354" s="289">
        <v>0</v>
      </c>
      <c r="F354" s="289">
        <v>0</v>
      </c>
      <c r="G354" s="289">
        <v>0</v>
      </c>
      <c r="H354" s="302"/>
      <c r="I354" s="302"/>
      <c r="J354" s="302"/>
      <c r="K354" s="302"/>
    </row>
    <row r="355" spans="1:11" ht="14.1" customHeight="1" x14ac:dyDescent="0.25">
      <c r="A355" s="302"/>
      <c r="B355" s="302"/>
      <c r="C355" s="292" t="s">
        <v>71</v>
      </c>
      <c r="D355" s="289">
        <v>0</v>
      </c>
      <c r="E355" s="289">
        <v>0</v>
      </c>
      <c r="F355" s="289">
        <v>0</v>
      </c>
      <c r="G355" s="289">
        <v>0</v>
      </c>
      <c r="H355" s="302"/>
      <c r="I355" s="302"/>
      <c r="J355" s="302"/>
      <c r="K355" s="302"/>
    </row>
    <row r="356" spans="1:11" ht="14.1" customHeight="1" x14ac:dyDescent="0.25">
      <c r="A356" s="302"/>
      <c r="B356" s="302"/>
      <c r="C356" s="292" t="s">
        <v>72</v>
      </c>
      <c r="D356" s="289">
        <v>0</v>
      </c>
      <c r="E356" s="289">
        <v>0</v>
      </c>
      <c r="F356" s="289">
        <v>0</v>
      </c>
      <c r="G356" s="289">
        <v>0</v>
      </c>
      <c r="H356" s="302"/>
      <c r="I356" s="302"/>
      <c r="J356" s="302"/>
      <c r="K356" s="302"/>
    </row>
    <row r="357" spans="1:11" ht="14.1" customHeight="1" x14ac:dyDescent="0.25">
      <c r="A357" s="302"/>
      <c r="B357" s="302"/>
      <c r="C357" s="292" t="s">
        <v>74</v>
      </c>
      <c r="D357" s="289">
        <v>0</v>
      </c>
      <c r="E357" s="289">
        <v>0</v>
      </c>
      <c r="F357" s="289">
        <v>0</v>
      </c>
      <c r="G357" s="289">
        <v>0</v>
      </c>
      <c r="H357" s="302"/>
      <c r="I357" s="302"/>
      <c r="J357" s="302"/>
      <c r="K357" s="302"/>
    </row>
    <row r="358" spans="1:11" ht="14.1" customHeight="1" x14ac:dyDescent="0.25">
      <c r="A358" s="302"/>
      <c r="B358" s="302"/>
      <c r="C358" s="292" t="s">
        <v>60</v>
      </c>
      <c r="D358" s="289">
        <v>0</v>
      </c>
      <c r="E358" s="289">
        <v>0</v>
      </c>
      <c r="F358" s="289">
        <v>0</v>
      </c>
      <c r="G358" s="289">
        <v>0</v>
      </c>
      <c r="H358" s="302"/>
      <c r="I358" s="302"/>
      <c r="J358" s="302"/>
      <c r="K358" s="302"/>
    </row>
    <row r="359" spans="1:11" ht="14.1" customHeight="1" x14ac:dyDescent="0.25">
      <c r="A359" s="302"/>
      <c r="B359" s="302"/>
      <c r="C359" s="292" t="s">
        <v>69</v>
      </c>
      <c r="D359" s="289">
        <v>0</v>
      </c>
      <c r="E359" s="289">
        <v>0</v>
      </c>
      <c r="F359" s="289">
        <v>0</v>
      </c>
      <c r="G359" s="289">
        <v>0</v>
      </c>
      <c r="H359" s="302"/>
      <c r="I359" s="302"/>
      <c r="J359" s="302"/>
      <c r="K359" s="302"/>
    </row>
    <row r="360" spans="1:11" ht="14.1" customHeight="1" x14ac:dyDescent="0.25">
      <c r="A360" s="302"/>
      <c r="B360" s="302"/>
      <c r="C360" s="292" t="s">
        <v>70</v>
      </c>
      <c r="D360" s="289">
        <v>0</v>
      </c>
      <c r="E360" s="289">
        <v>0</v>
      </c>
      <c r="F360" s="289">
        <v>0</v>
      </c>
      <c r="G360" s="289">
        <v>0</v>
      </c>
      <c r="H360" s="302"/>
      <c r="I360" s="302"/>
      <c r="J360" s="302"/>
      <c r="K360" s="302"/>
    </row>
    <row r="361" spans="1:11" ht="14.1" customHeight="1" x14ac:dyDescent="0.25">
      <c r="A361" s="302"/>
      <c r="B361" s="302"/>
      <c r="C361" s="292" t="s">
        <v>71</v>
      </c>
      <c r="D361" s="289">
        <v>0</v>
      </c>
      <c r="E361" s="289">
        <v>0</v>
      </c>
      <c r="F361" s="289">
        <v>0</v>
      </c>
      <c r="G361" s="289">
        <v>0</v>
      </c>
      <c r="H361" s="302"/>
      <c r="I361" s="302"/>
      <c r="J361" s="302"/>
      <c r="K361" s="302"/>
    </row>
    <row r="362" spans="1:11" ht="14.1" customHeight="1" x14ac:dyDescent="0.25">
      <c r="A362" s="302"/>
      <c r="B362" s="302"/>
      <c r="C362" s="292" t="s">
        <v>72</v>
      </c>
      <c r="D362" s="289">
        <v>0</v>
      </c>
      <c r="E362" s="289">
        <v>0</v>
      </c>
      <c r="F362" s="289">
        <v>0</v>
      </c>
      <c r="G362" s="289">
        <v>0</v>
      </c>
      <c r="H362" s="302"/>
      <c r="I362" s="302"/>
      <c r="J362" s="302"/>
      <c r="K362" s="302"/>
    </row>
    <row r="363" spans="1:11" ht="14.1" customHeight="1" x14ac:dyDescent="0.25">
      <c r="A363" s="302"/>
      <c r="B363" s="302"/>
      <c r="C363" s="292" t="s">
        <v>75</v>
      </c>
      <c r="D363" s="289">
        <v>0</v>
      </c>
      <c r="E363" s="289">
        <v>0</v>
      </c>
      <c r="F363" s="289">
        <v>0</v>
      </c>
      <c r="G363" s="289">
        <v>0</v>
      </c>
      <c r="H363" s="302"/>
      <c r="I363" s="302"/>
      <c r="J363" s="302"/>
      <c r="K363" s="302"/>
    </row>
    <row r="364" spans="1:11" ht="14.1" customHeight="1" x14ac:dyDescent="0.25">
      <c r="A364" s="302"/>
      <c r="B364" s="302"/>
      <c r="C364" s="292" t="s">
        <v>76</v>
      </c>
      <c r="D364" s="289">
        <v>0</v>
      </c>
      <c r="E364" s="289">
        <v>0</v>
      </c>
      <c r="F364" s="289">
        <v>0</v>
      </c>
      <c r="G364" s="289">
        <v>0</v>
      </c>
      <c r="H364" s="302"/>
      <c r="I364" s="302"/>
      <c r="J364" s="302"/>
      <c r="K364" s="302"/>
    </row>
    <row r="365" spans="1:11" ht="14.1" customHeight="1" x14ac:dyDescent="0.25">
      <c r="A365" s="302"/>
      <c r="B365" s="302"/>
      <c r="C365" s="290" t="s">
        <v>77</v>
      </c>
      <c r="D365" s="289">
        <v>0</v>
      </c>
      <c r="E365" s="289">
        <v>487949000</v>
      </c>
      <c r="F365" s="289">
        <v>490305000</v>
      </c>
      <c r="G365" s="289">
        <v>523410000</v>
      </c>
      <c r="H365" s="302"/>
      <c r="I365" s="302"/>
      <c r="J365" s="302"/>
      <c r="K365" s="302"/>
    </row>
    <row r="366" spans="1:11" ht="15" customHeight="1" x14ac:dyDescent="0.25">
      <c r="A366" s="302"/>
      <c r="B366" s="302"/>
      <c r="C366" s="288" t="s">
        <v>40</v>
      </c>
      <c r="D366" s="287" t="s">
        <v>40</v>
      </c>
      <c r="E366" s="287" t="s">
        <v>40</v>
      </c>
      <c r="F366" s="287" t="s">
        <v>40</v>
      </c>
      <c r="G366" s="287" t="s">
        <v>40</v>
      </c>
      <c r="H366" s="302"/>
      <c r="I366" s="302"/>
      <c r="J366" s="302"/>
      <c r="K366" s="302"/>
    </row>
    <row r="367" spans="1:11" ht="15" customHeight="1" x14ac:dyDescent="0.25">
      <c r="A367" s="302"/>
      <c r="B367" s="302"/>
      <c r="C367" s="286" t="s">
        <v>188</v>
      </c>
      <c r="D367" s="256">
        <v>0</v>
      </c>
      <c r="E367" s="256">
        <v>992100000</v>
      </c>
      <c r="F367" s="256">
        <v>993870000</v>
      </c>
      <c r="G367" s="256">
        <v>1029500000</v>
      </c>
      <c r="H367" s="302"/>
      <c r="I367" s="302"/>
      <c r="J367" s="302"/>
      <c r="K367" s="302"/>
    </row>
    <row r="368" spans="1:11" ht="15" customHeight="1" x14ac:dyDescent="0.25">
      <c r="A368" s="302"/>
      <c r="B368" s="302"/>
      <c r="C368" s="284" t="s">
        <v>59</v>
      </c>
      <c r="D368" s="283">
        <v>0</v>
      </c>
      <c r="E368" s="283">
        <v>656422000</v>
      </c>
      <c r="F368" s="283">
        <v>656422000</v>
      </c>
      <c r="G368" s="283">
        <v>656422000</v>
      </c>
      <c r="H368" s="302"/>
      <c r="I368" s="302"/>
      <c r="J368" s="302"/>
      <c r="K368" s="302"/>
    </row>
    <row r="369" spans="1:11" ht="15" customHeight="1" x14ac:dyDescent="0.25">
      <c r="A369" s="302"/>
      <c r="B369" s="302"/>
      <c r="C369" s="284" t="s">
        <v>60</v>
      </c>
      <c r="D369" s="283">
        <v>0</v>
      </c>
      <c r="E369" s="283">
        <v>634895000</v>
      </c>
      <c r="F369" s="283">
        <v>634895000</v>
      </c>
      <c r="G369" s="283">
        <v>634895000</v>
      </c>
      <c r="H369" s="302"/>
      <c r="I369" s="302"/>
      <c r="J369" s="302"/>
      <c r="K369" s="302"/>
    </row>
    <row r="370" spans="1:11" ht="15" customHeight="1" x14ac:dyDescent="0.25">
      <c r="A370" s="302"/>
      <c r="B370" s="302"/>
      <c r="C370" s="284" t="s">
        <v>61</v>
      </c>
      <c r="D370" s="283">
        <v>0</v>
      </c>
      <c r="E370" s="283">
        <v>21527000</v>
      </c>
      <c r="F370" s="283">
        <v>21527000</v>
      </c>
      <c r="G370" s="283">
        <v>21527000</v>
      </c>
      <c r="H370" s="302"/>
      <c r="I370" s="302"/>
      <c r="J370" s="302"/>
      <c r="K370" s="302"/>
    </row>
    <row r="371" spans="1:11" ht="15" customHeight="1" x14ac:dyDescent="0.25">
      <c r="A371" s="302"/>
      <c r="B371" s="302"/>
      <c r="C371" s="284" t="s">
        <v>62</v>
      </c>
      <c r="D371" s="283">
        <v>0</v>
      </c>
      <c r="E371" s="283">
        <v>107478000</v>
      </c>
      <c r="F371" s="283">
        <v>107478000</v>
      </c>
      <c r="G371" s="283">
        <v>107478000</v>
      </c>
      <c r="H371" s="302"/>
      <c r="I371" s="302"/>
      <c r="J371" s="302"/>
      <c r="K371" s="302"/>
    </row>
    <row r="372" spans="1:11" ht="15" customHeight="1" x14ac:dyDescent="0.25">
      <c r="A372" s="302"/>
      <c r="B372" s="302"/>
      <c r="C372" s="284" t="s">
        <v>60</v>
      </c>
      <c r="D372" s="283">
        <v>0</v>
      </c>
      <c r="E372" s="283">
        <v>103886000</v>
      </c>
      <c r="F372" s="283">
        <v>103886000</v>
      </c>
      <c r="G372" s="283">
        <v>103886000</v>
      </c>
      <c r="H372" s="302"/>
      <c r="I372" s="302"/>
      <c r="J372" s="302"/>
      <c r="K372" s="302"/>
    </row>
    <row r="373" spans="1:11" ht="15" customHeight="1" x14ac:dyDescent="0.25">
      <c r="A373" s="302"/>
      <c r="B373" s="302"/>
      <c r="C373" s="284" t="s">
        <v>61</v>
      </c>
      <c r="D373" s="283">
        <v>0</v>
      </c>
      <c r="E373" s="283">
        <v>3592000</v>
      </c>
      <c r="F373" s="283">
        <v>3592000</v>
      </c>
      <c r="G373" s="283">
        <v>3592000</v>
      </c>
      <c r="H373" s="302"/>
      <c r="I373" s="302"/>
      <c r="J373" s="302"/>
      <c r="K373" s="302"/>
    </row>
    <row r="374" spans="1:11" ht="15" customHeight="1" x14ac:dyDescent="0.25">
      <c r="A374" s="302"/>
      <c r="B374" s="302"/>
      <c r="C374" s="284" t="s">
        <v>63</v>
      </c>
      <c r="D374" s="283">
        <v>0</v>
      </c>
      <c r="E374" s="283">
        <v>111500000</v>
      </c>
      <c r="F374" s="283">
        <v>113270000</v>
      </c>
      <c r="G374" s="283">
        <v>148900000</v>
      </c>
      <c r="H374" s="302"/>
      <c r="I374" s="302"/>
      <c r="J374" s="302"/>
      <c r="K374" s="302"/>
    </row>
    <row r="375" spans="1:11" ht="15" customHeight="1" x14ac:dyDescent="0.25">
      <c r="A375" s="302"/>
      <c r="B375" s="302"/>
      <c r="C375" s="284" t="s">
        <v>60</v>
      </c>
      <c r="D375" s="283">
        <v>0</v>
      </c>
      <c r="E375" s="283">
        <v>80361000</v>
      </c>
      <c r="F375" s="283">
        <v>82717000</v>
      </c>
      <c r="G375" s="283">
        <v>115822000</v>
      </c>
      <c r="H375" s="302"/>
      <c r="I375" s="302"/>
      <c r="J375" s="302"/>
      <c r="K375" s="302"/>
    </row>
    <row r="376" spans="1:11" ht="15" customHeight="1" x14ac:dyDescent="0.25">
      <c r="A376" s="302"/>
      <c r="B376" s="302"/>
      <c r="C376" s="284" t="s">
        <v>61</v>
      </c>
      <c r="D376" s="283">
        <v>0</v>
      </c>
      <c r="E376" s="283">
        <v>31139000</v>
      </c>
      <c r="F376" s="283">
        <v>30553000</v>
      </c>
      <c r="G376" s="283">
        <v>33078000</v>
      </c>
      <c r="H376" s="302"/>
      <c r="I376" s="302"/>
      <c r="J376" s="302"/>
      <c r="K376" s="302"/>
    </row>
    <row r="377" spans="1:11" ht="15" customHeight="1" x14ac:dyDescent="0.25">
      <c r="A377" s="302"/>
      <c r="B377" s="302"/>
      <c r="C377" s="284" t="s">
        <v>64</v>
      </c>
      <c r="D377" s="283">
        <v>0</v>
      </c>
      <c r="E377" s="283">
        <v>0</v>
      </c>
      <c r="F377" s="283">
        <v>0</v>
      </c>
      <c r="G377" s="283">
        <v>0</v>
      </c>
      <c r="H377" s="302"/>
      <c r="I377" s="302"/>
      <c r="J377" s="302"/>
      <c r="K377" s="302"/>
    </row>
    <row r="378" spans="1:11" ht="15" customHeight="1" x14ac:dyDescent="0.25">
      <c r="A378" s="302"/>
      <c r="B378" s="302"/>
      <c r="C378" s="284" t="s">
        <v>60</v>
      </c>
      <c r="D378" s="283">
        <v>0</v>
      </c>
      <c r="E378" s="283">
        <v>0</v>
      </c>
      <c r="F378" s="283">
        <v>0</v>
      </c>
      <c r="G378" s="283">
        <v>0</v>
      </c>
      <c r="H378" s="302"/>
      <c r="I378" s="302"/>
      <c r="J378" s="302"/>
      <c r="K378" s="302"/>
    </row>
    <row r="379" spans="1:11" ht="15" customHeight="1" x14ac:dyDescent="0.25">
      <c r="A379" s="302"/>
      <c r="B379" s="302"/>
      <c r="C379" s="284" t="s">
        <v>61</v>
      </c>
      <c r="D379" s="283">
        <v>0</v>
      </c>
      <c r="E379" s="283">
        <v>0</v>
      </c>
      <c r="F379" s="283">
        <v>0</v>
      </c>
      <c r="G379" s="283">
        <v>0</v>
      </c>
      <c r="H379" s="302"/>
      <c r="I379" s="302"/>
      <c r="J379" s="302"/>
      <c r="K379" s="302"/>
    </row>
    <row r="380" spans="1:11" ht="20.100000000000001" customHeight="1" x14ac:dyDescent="0.25">
      <c r="A380" s="302"/>
      <c r="B380" s="302"/>
      <c r="C380" s="284" t="s">
        <v>189</v>
      </c>
      <c r="D380" s="285">
        <v>0</v>
      </c>
      <c r="E380" s="285">
        <v>1100000</v>
      </c>
      <c r="F380" s="285">
        <v>1100000</v>
      </c>
      <c r="G380" s="285">
        <v>1100000</v>
      </c>
      <c r="H380" s="302"/>
      <c r="I380" s="302"/>
      <c r="J380" s="302"/>
      <c r="K380" s="302"/>
    </row>
    <row r="381" spans="1:11" ht="15" customHeight="1" x14ac:dyDescent="0.25">
      <c r="A381" s="302"/>
      <c r="B381" s="302"/>
      <c r="C381" s="284" t="s">
        <v>60</v>
      </c>
      <c r="D381" s="283">
        <v>0</v>
      </c>
      <c r="E381" s="283">
        <v>1100000</v>
      </c>
      <c r="F381" s="283">
        <v>1100000</v>
      </c>
      <c r="G381" s="283">
        <v>1100000</v>
      </c>
      <c r="H381" s="302"/>
      <c r="I381" s="302"/>
      <c r="J381" s="302"/>
      <c r="K381" s="302"/>
    </row>
    <row r="382" spans="1:11" ht="15" customHeight="1" x14ac:dyDescent="0.25">
      <c r="A382" s="302"/>
      <c r="B382" s="302"/>
      <c r="C382" s="284" t="s">
        <v>61</v>
      </c>
      <c r="D382" s="283">
        <v>0</v>
      </c>
      <c r="E382" s="283">
        <v>0</v>
      </c>
      <c r="F382" s="283">
        <v>0</v>
      </c>
      <c r="G382" s="283">
        <v>0</v>
      </c>
      <c r="H382" s="302"/>
      <c r="I382" s="302"/>
      <c r="J382" s="302"/>
      <c r="K382" s="302"/>
    </row>
    <row r="383" spans="1:11" ht="15" customHeight="1" x14ac:dyDescent="0.25">
      <c r="A383" s="302"/>
      <c r="B383" s="302"/>
      <c r="C383" s="284" t="s">
        <v>66</v>
      </c>
      <c r="D383" s="283">
        <v>0</v>
      </c>
      <c r="E383" s="283">
        <v>0</v>
      </c>
      <c r="F383" s="283">
        <v>0</v>
      </c>
      <c r="G383" s="283">
        <v>0</v>
      </c>
      <c r="H383" s="302"/>
      <c r="I383" s="302"/>
      <c r="J383" s="302"/>
      <c r="K383" s="302"/>
    </row>
    <row r="384" spans="1:11" ht="15" customHeight="1" x14ac:dyDescent="0.25">
      <c r="A384" s="302"/>
      <c r="B384" s="302"/>
      <c r="C384" s="284" t="s">
        <v>60</v>
      </c>
      <c r="D384" s="283">
        <v>0</v>
      </c>
      <c r="E384" s="283">
        <v>0</v>
      </c>
      <c r="F384" s="283">
        <v>0</v>
      </c>
      <c r="G384" s="283">
        <v>0</v>
      </c>
      <c r="H384" s="302"/>
      <c r="I384" s="302"/>
      <c r="J384" s="302"/>
      <c r="K384" s="302"/>
    </row>
    <row r="385" spans="1:11" ht="15" customHeight="1" x14ac:dyDescent="0.25">
      <c r="A385" s="302"/>
      <c r="B385" s="302"/>
      <c r="C385" s="284" t="s">
        <v>61</v>
      </c>
      <c r="D385" s="283">
        <v>0</v>
      </c>
      <c r="E385" s="283">
        <v>0</v>
      </c>
      <c r="F385" s="283">
        <v>0</v>
      </c>
      <c r="G385" s="283">
        <v>0</v>
      </c>
      <c r="H385" s="302"/>
      <c r="I385" s="302"/>
      <c r="J385" s="302"/>
      <c r="K385" s="302"/>
    </row>
    <row r="386" spans="1:11" ht="15" customHeight="1" x14ac:dyDescent="0.25">
      <c r="A386" s="302"/>
      <c r="B386" s="302"/>
      <c r="C386" s="284" t="s">
        <v>67</v>
      </c>
      <c r="D386" s="283">
        <v>0</v>
      </c>
      <c r="E386" s="283">
        <v>0</v>
      </c>
      <c r="F386" s="283">
        <v>0</v>
      </c>
      <c r="G386" s="283">
        <v>0</v>
      </c>
      <c r="H386" s="302"/>
      <c r="I386" s="302"/>
      <c r="J386" s="302"/>
      <c r="K386" s="302"/>
    </row>
    <row r="387" spans="1:11" ht="15" customHeight="1" x14ac:dyDescent="0.25">
      <c r="A387" s="302"/>
      <c r="B387" s="302"/>
      <c r="C387" s="284" t="s">
        <v>60</v>
      </c>
      <c r="D387" s="283">
        <v>0</v>
      </c>
      <c r="E387" s="283">
        <v>0</v>
      </c>
      <c r="F387" s="283">
        <v>0</v>
      </c>
      <c r="G387" s="283">
        <v>0</v>
      </c>
      <c r="H387" s="302"/>
      <c r="I387" s="302"/>
      <c r="J387" s="302"/>
      <c r="K387" s="302"/>
    </row>
    <row r="388" spans="1:11" ht="15" customHeight="1" x14ac:dyDescent="0.25">
      <c r="A388" s="302"/>
      <c r="B388" s="302"/>
      <c r="C388" s="284" t="s">
        <v>61</v>
      </c>
      <c r="D388" s="283">
        <v>0</v>
      </c>
      <c r="E388" s="283">
        <v>0</v>
      </c>
      <c r="F388" s="283">
        <v>0</v>
      </c>
      <c r="G388" s="283">
        <v>0</v>
      </c>
      <c r="H388" s="302"/>
      <c r="I388" s="302"/>
      <c r="J388" s="302"/>
      <c r="K388" s="302"/>
    </row>
    <row r="389" spans="1:11" ht="15" customHeight="1" x14ac:dyDescent="0.25">
      <c r="A389" s="302"/>
      <c r="B389" s="302"/>
      <c r="C389" s="284" t="s">
        <v>68</v>
      </c>
      <c r="D389" s="283">
        <v>0</v>
      </c>
      <c r="E389" s="283">
        <v>0</v>
      </c>
      <c r="F389" s="283">
        <v>0</v>
      </c>
      <c r="G389" s="283">
        <v>0</v>
      </c>
      <c r="H389" s="302"/>
      <c r="I389" s="302"/>
      <c r="J389" s="302"/>
      <c r="K389" s="302"/>
    </row>
    <row r="390" spans="1:11" ht="15" customHeight="1" x14ac:dyDescent="0.25">
      <c r="A390" s="302"/>
      <c r="B390" s="302"/>
      <c r="C390" s="284" t="s">
        <v>60</v>
      </c>
      <c r="D390" s="283">
        <v>0</v>
      </c>
      <c r="E390" s="283">
        <v>0</v>
      </c>
      <c r="F390" s="283">
        <v>0</v>
      </c>
      <c r="G390" s="283">
        <v>0</v>
      </c>
      <c r="H390" s="302"/>
      <c r="I390" s="302"/>
      <c r="J390" s="302"/>
      <c r="K390" s="302"/>
    </row>
    <row r="391" spans="1:11" ht="15" customHeight="1" x14ac:dyDescent="0.25">
      <c r="A391" s="302"/>
      <c r="B391" s="302"/>
      <c r="C391" s="284" t="s">
        <v>69</v>
      </c>
      <c r="D391" s="283">
        <v>0</v>
      </c>
      <c r="E391" s="283">
        <v>0</v>
      </c>
      <c r="F391" s="283">
        <v>0</v>
      </c>
      <c r="G391" s="283">
        <v>0</v>
      </c>
      <c r="H391" s="302"/>
      <c r="I391" s="302"/>
      <c r="J391" s="302"/>
      <c r="K391" s="302"/>
    </row>
    <row r="392" spans="1:11" ht="15" customHeight="1" x14ac:dyDescent="0.25">
      <c r="A392" s="302"/>
      <c r="B392" s="302"/>
      <c r="C392" s="284" t="s">
        <v>70</v>
      </c>
      <c r="D392" s="283">
        <v>0</v>
      </c>
      <c r="E392" s="283">
        <v>0</v>
      </c>
      <c r="F392" s="283">
        <v>0</v>
      </c>
      <c r="G392" s="283">
        <v>0</v>
      </c>
      <c r="H392" s="302"/>
      <c r="I392" s="302"/>
      <c r="J392" s="302"/>
      <c r="K392" s="302"/>
    </row>
    <row r="393" spans="1:11" ht="15" customHeight="1" x14ac:dyDescent="0.25">
      <c r="A393" s="302"/>
      <c r="B393" s="302"/>
      <c r="C393" s="284" t="s">
        <v>71</v>
      </c>
      <c r="D393" s="283">
        <v>0</v>
      </c>
      <c r="E393" s="283">
        <v>0</v>
      </c>
      <c r="F393" s="283">
        <v>0</v>
      </c>
      <c r="G393" s="283">
        <v>0</v>
      </c>
      <c r="H393" s="302"/>
      <c r="I393" s="302"/>
      <c r="J393" s="302"/>
      <c r="K393" s="302"/>
    </row>
    <row r="394" spans="1:11" ht="15" customHeight="1" x14ac:dyDescent="0.25">
      <c r="A394" s="302"/>
      <c r="B394" s="302"/>
      <c r="C394" s="284" t="s">
        <v>72</v>
      </c>
      <c r="D394" s="283">
        <v>0</v>
      </c>
      <c r="E394" s="283">
        <v>0</v>
      </c>
      <c r="F394" s="283">
        <v>0</v>
      </c>
      <c r="G394" s="283">
        <v>0</v>
      </c>
      <c r="H394" s="302"/>
      <c r="I394" s="302"/>
      <c r="J394" s="302"/>
      <c r="K394" s="302"/>
    </row>
    <row r="395" spans="1:11" ht="15" customHeight="1" x14ac:dyDescent="0.25">
      <c r="A395" s="302"/>
      <c r="B395" s="302"/>
      <c r="C395" s="284" t="s">
        <v>73</v>
      </c>
      <c r="D395" s="283">
        <v>0</v>
      </c>
      <c r="E395" s="283">
        <v>115600000</v>
      </c>
      <c r="F395" s="283">
        <v>115600000</v>
      </c>
      <c r="G395" s="283">
        <v>115600000</v>
      </c>
      <c r="H395" s="302"/>
      <c r="I395" s="302"/>
      <c r="J395" s="302"/>
      <c r="K395" s="302"/>
    </row>
    <row r="396" spans="1:11" ht="15" customHeight="1" x14ac:dyDescent="0.25">
      <c r="A396" s="302"/>
      <c r="B396" s="302"/>
      <c r="C396" s="284" t="s">
        <v>60</v>
      </c>
      <c r="D396" s="283">
        <v>0</v>
      </c>
      <c r="E396" s="283">
        <v>7600000</v>
      </c>
      <c r="F396" s="283">
        <v>10600000</v>
      </c>
      <c r="G396" s="283">
        <v>11600000</v>
      </c>
      <c r="H396" s="302"/>
      <c r="I396" s="302"/>
      <c r="J396" s="302"/>
      <c r="K396" s="302"/>
    </row>
    <row r="397" spans="1:11" ht="15" customHeight="1" x14ac:dyDescent="0.25">
      <c r="A397" s="302"/>
      <c r="B397" s="302"/>
      <c r="C397" s="284" t="s">
        <v>69</v>
      </c>
      <c r="D397" s="283">
        <v>0</v>
      </c>
      <c r="E397" s="283">
        <v>100000000</v>
      </c>
      <c r="F397" s="283">
        <v>100000000</v>
      </c>
      <c r="G397" s="283">
        <v>100000000</v>
      </c>
      <c r="H397" s="302"/>
      <c r="I397" s="302"/>
      <c r="J397" s="302"/>
      <c r="K397" s="302"/>
    </row>
    <row r="398" spans="1:11" ht="15" customHeight="1" x14ac:dyDescent="0.25">
      <c r="A398" s="302"/>
      <c r="B398" s="302"/>
      <c r="C398" s="284" t="s">
        <v>70</v>
      </c>
      <c r="D398" s="283">
        <v>0</v>
      </c>
      <c r="E398" s="283">
        <v>0</v>
      </c>
      <c r="F398" s="283">
        <v>0</v>
      </c>
      <c r="G398" s="283">
        <v>0</v>
      </c>
      <c r="H398" s="302"/>
      <c r="I398" s="302"/>
      <c r="J398" s="302"/>
      <c r="K398" s="302"/>
    </row>
    <row r="399" spans="1:11" ht="15" customHeight="1" x14ac:dyDescent="0.25">
      <c r="A399" s="302"/>
      <c r="B399" s="302"/>
      <c r="C399" s="284" t="s">
        <v>71</v>
      </c>
      <c r="D399" s="283">
        <v>0</v>
      </c>
      <c r="E399" s="283">
        <v>0</v>
      </c>
      <c r="F399" s="283">
        <v>0</v>
      </c>
      <c r="G399" s="283">
        <v>0</v>
      </c>
      <c r="H399" s="302"/>
      <c r="I399" s="302"/>
      <c r="J399" s="302"/>
      <c r="K399" s="302"/>
    </row>
    <row r="400" spans="1:11" ht="15" customHeight="1" x14ac:dyDescent="0.25">
      <c r="A400" s="302"/>
      <c r="B400" s="302"/>
      <c r="C400" s="284" t="s">
        <v>72</v>
      </c>
      <c r="D400" s="283">
        <v>0</v>
      </c>
      <c r="E400" s="283">
        <v>8000000</v>
      </c>
      <c r="F400" s="283">
        <v>5000000</v>
      </c>
      <c r="G400" s="283">
        <v>4000000</v>
      </c>
      <c r="H400" s="302"/>
      <c r="I400" s="302"/>
      <c r="J400" s="302"/>
      <c r="K400" s="302"/>
    </row>
    <row r="401" spans="1:11" ht="15" customHeight="1" x14ac:dyDescent="0.25">
      <c r="A401" s="302"/>
      <c r="B401" s="302"/>
      <c r="C401" s="284" t="s">
        <v>74</v>
      </c>
      <c r="D401" s="283">
        <v>0</v>
      </c>
      <c r="E401" s="283">
        <v>0</v>
      </c>
      <c r="F401" s="283">
        <v>0</v>
      </c>
      <c r="G401" s="283">
        <v>0</v>
      </c>
      <c r="H401" s="302"/>
      <c r="I401" s="302"/>
      <c r="J401" s="302"/>
      <c r="K401" s="302"/>
    </row>
    <row r="402" spans="1:11" ht="15" customHeight="1" x14ac:dyDescent="0.25">
      <c r="A402" s="302"/>
      <c r="B402" s="302"/>
      <c r="C402" s="284" t="s">
        <v>60</v>
      </c>
      <c r="D402" s="283">
        <v>0</v>
      </c>
      <c r="E402" s="283">
        <v>0</v>
      </c>
      <c r="F402" s="283">
        <v>0</v>
      </c>
      <c r="G402" s="283">
        <v>0</v>
      </c>
      <c r="H402" s="302"/>
      <c r="I402" s="302"/>
      <c r="J402" s="302"/>
      <c r="K402" s="302"/>
    </row>
    <row r="403" spans="1:11" ht="15" customHeight="1" x14ac:dyDescent="0.25">
      <c r="A403" s="302"/>
      <c r="B403" s="302"/>
      <c r="C403" s="284" t="s">
        <v>69</v>
      </c>
      <c r="D403" s="283">
        <v>0</v>
      </c>
      <c r="E403" s="283">
        <v>0</v>
      </c>
      <c r="F403" s="283">
        <v>0</v>
      </c>
      <c r="G403" s="283">
        <v>0</v>
      </c>
      <c r="H403" s="302"/>
      <c r="I403" s="302"/>
      <c r="J403" s="302"/>
      <c r="K403" s="302"/>
    </row>
    <row r="404" spans="1:11" ht="15" customHeight="1" x14ac:dyDescent="0.25">
      <c r="A404" s="302"/>
      <c r="B404" s="302"/>
      <c r="C404" s="284" t="s">
        <v>70</v>
      </c>
      <c r="D404" s="283">
        <v>0</v>
      </c>
      <c r="E404" s="283">
        <v>0</v>
      </c>
      <c r="F404" s="283">
        <v>0</v>
      </c>
      <c r="G404" s="283">
        <v>0</v>
      </c>
      <c r="H404" s="302"/>
      <c r="I404" s="302"/>
      <c r="J404" s="302"/>
      <c r="K404" s="302"/>
    </row>
    <row r="405" spans="1:11" ht="15" customHeight="1" x14ac:dyDescent="0.25">
      <c r="A405" s="302"/>
      <c r="B405" s="302"/>
      <c r="C405" s="284" t="s">
        <v>71</v>
      </c>
      <c r="D405" s="283">
        <v>0</v>
      </c>
      <c r="E405" s="283">
        <v>0</v>
      </c>
      <c r="F405" s="283">
        <v>0</v>
      </c>
      <c r="G405" s="283">
        <v>0</v>
      </c>
      <c r="H405" s="302"/>
      <c r="I405" s="302"/>
      <c r="J405" s="302"/>
      <c r="K405" s="302"/>
    </row>
    <row r="406" spans="1:11" ht="15" customHeight="1" x14ac:dyDescent="0.25">
      <c r="A406" s="302"/>
      <c r="B406" s="302"/>
      <c r="C406" s="284" t="s">
        <v>72</v>
      </c>
      <c r="D406" s="283">
        <v>0</v>
      </c>
      <c r="E406" s="283">
        <v>0</v>
      </c>
      <c r="F406" s="283">
        <v>0</v>
      </c>
      <c r="G406" s="283">
        <v>0</v>
      </c>
      <c r="H406" s="302"/>
      <c r="I406" s="302"/>
      <c r="J406" s="302"/>
      <c r="K406" s="302"/>
    </row>
    <row r="407" spans="1:11" ht="15" customHeight="1" x14ac:dyDescent="0.25">
      <c r="A407" s="302"/>
      <c r="B407" s="302"/>
      <c r="C407" s="284" t="s">
        <v>75</v>
      </c>
      <c r="D407" s="283">
        <v>0</v>
      </c>
      <c r="E407" s="283">
        <v>0</v>
      </c>
      <c r="F407" s="283">
        <v>0</v>
      </c>
      <c r="G407" s="283">
        <v>0</v>
      </c>
      <c r="H407" s="302"/>
      <c r="I407" s="302"/>
      <c r="J407" s="302"/>
      <c r="K407" s="302"/>
    </row>
    <row r="408" spans="1:11" ht="15" customHeight="1" x14ac:dyDescent="0.25">
      <c r="A408" s="302"/>
      <c r="B408" s="302"/>
      <c r="C408" s="284" t="s">
        <v>76</v>
      </c>
      <c r="D408" s="283">
        <v>0</v>
      </c>
      <c r="E408" s="283">
        <v>0</v>
      </c>
      <c r="F408" s="283">
        <v>0</v>
      </c>
      <c r="G408" s="283">
        <v>0</v>
      </c>
      <c r="H408" s="302"/>
      <c r="I408" s="302"/>
      <c r="J408" s="302"/>
      <c r="K408" s="302"/>
    </row>
    <row r="409" spans="1:11" ht="20.100000000000001" customHeight="1" x14ac:dyDescent="0.25">
      <c r="A409" s="302"/>
      <c r="B409" s="302"/>
      <c r="C409" s="282" t="s">
        <v>40</v>
      </c>
      <c r="D409" s="302"/>
      <c r="E409" s="302"/>
      <c r="F409" s="302"/>
      <c r="G409" s="302"/>
      <c r="H409" s="302"/>
      <c r="I409" s="302"/>
      <c r="J409" s="302"/>
      <c r="K409" s="302"/>
    </row>
    <row r="410" spans="1:11" ht="20.100000000000001" customHeight="1" x14ac:dyDescent="0.25">
      <c r="A410" s="281" t="s">
        <v>190</v>
      </c>
      <c r="B410" s="277" t="s">
        <v>191</v>
      </c>
      <c r="C410" s="277" t="s">
        <v>40</v>
      </c>
      <c r="D410" s="302"/>
      <c r="E410" s="280" t="s">
        <v>40</v>
      </c>
      <c r="F410" s="277" t="s">
        <v>191</v>
      </c>
      <c r="G410" s="277" t="s">
        <v>40</v>
      </c>
      <c r="H410" s="241" t="s">
        <v>40</v>
      </c>
      <c r="I410" s="280" t="s">
        <v>40</v>
      </c>
      <c r="J410" s="277" t="s">
        <v>191</v>
      </c>
      <c r="K410" s="277" t="s">
        <v>40</v>
      </c>
    </row>
    <row r="411" spans="1:11" ht="20.100000000000001" customHeight="1" x14ac:dyDescent="0.25">
      <c r="A411" s="239" t="s">
        <v>192</v>
      </c>
      <c r="B411" s="277" t="s">
        <v>193</v>
      </c>
      <c r="C411" s="277" t="s">
        <v>40</v>
      </c>
      <c r="D411" s="302"/>
      <c r="E411" s="239" t="s">
        <v>194</v>
      </c>
      <c r="F411" s="277" t="s">
        <v>193</v>
      </c>
      <c r="G411" s="277" t="s">
        <v>40</v>
      </c>
      <c r="H411" s="302"/>
      <c r="I411" s="239" t="s">
        <v>195</v>
      </c>
      <c r="J411" s="277" t="s">
        <v>193</v>
      </c>
      <c r="K411" s="277" t="s">
        <v>40</v>
      </c>
    </row>
    <row r="412" spans="1:11" ht="20.100000000000001" customHeight="1" x14ac:dyDescent="0.25">
      <c r="A412" s="278" t="s">
        <v>40</v>
      </c>
      <c r="B412" s="277" t="s">
        <v>196</v>
      </c>
      <c r="C412" s="277" t="s">
        <v>40</v>
      </c>
      <c r="D412" s="302"/>
      <c r="E412" s="278" t="s">
        <v>40</v>
      </c>
      <c r="F412" s="277" t="s">
        <v>196</v>
      </c>
      <c r="G412" s="277" t="s">
        <v>40</v>
      </c>
      <c r="H412" s="302"/>
      <c r="I412" s="278" t="s">
        <v>40</v>
      </c>
      <c r="J412" s="277" t="s">
        <v>196</v>
      </c>
      <c r="K412" s="277" t="s">
        <v>40</v>
      </c>
    </row>
  </sheetData>
  <mergeCells count="44">
    <mergeCell ref="C1:G1"/>
    <mergeCell ref="C2:G2"/>
    <mergeCell ref="D3:G3"/>
    <mergeCell ref="D4:G4"/>
    <mergeCell ref="D5:G5"/>
    <mergeCell ref="D78:G78"/>
    <mergeCell ref="C87:G87"/>
    <mergeCell ref="D132:G132"/>
    <mergeCell ref="D133:G133"/>
    <mergeCell ref="D6:G6"/>
    <mergeCell ref="D7:G7"/>
    <mergeCell ref="C8:G8"/>
    <mergeCell ref="C9:G9"/>
    <mergeCell ref="D10:G10"/>
    <mergeCell ref="D11:G11"/>
    <mergeCell ref="C16:G16"/>
    <mergeCell ref="D17:G17"/>
    <mergeCell ref="D18:G18"/>
    <mergeCell ref="D19:G19"/>
    <mergeCell ref="C200:G200"/>
    <mergeCell ref="D245:G245"/>
    <mergeCell ref="D246:G246"/>
    <mergeCell ref="D247:G247"/>
    <mergeCell ref="D20:G20"/>
    <mergeCell ref="C29:G29"/>
    <mergeCell ref="C74:G74"/>
    <mergeCell ref="D75:G75"/>
    <mergeCell ref="D76:G76"/>
    <mergeCell ref="D77:G77"/>
    <mergeCell ref="D134:G134"/>
    <mergeCell ref="C143:G143"/>
    <mergeCell ref="D188:G188"/>
    <mergeCell ref="D189:G189"/>
    <mergeCell ref="D190:G190"/>
    <mergeCell ref="D191:G191"/>
    <mergeCell ref="D310:G310"/>
    <mergeCell ref="D311:G311"/>
    <mergeCell ref="D312:G312"/>
    <mergeCell ref="C321:G321"/>
    <mergeCell ref="D248:G248"/>
    <mergeCell ref="C257:G257"/>
    <mergeCell ref="D302:G302"/>
    <mergeCell ref="C308:G308"/>
    <mergeCell ref="D309:G309"/>
  </mergeCells>
  <pageMargins left="0" right="0" top="0" bottom="0"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heetPr>
  <dimension ref="A1:K539"/>
  <sheetViews>
    <sheetView workbookViewId="0"/>
  </sheetViews>
  <sheetFormatPr defaultColWidth="9.140625" defaultRowHeight="15" x14ac:dyDescent="0.25"/>
  <cols>
    <col min="1" max="1" width="13.28515625" style="31" customWidth="1"/>
    <col min="2" max="2" width="9.7109375" style="31" customWidth="1"/>
    <col min="3" max="3" width="28.28515625" style="31" customWidth="1"/>
    <col min="4" max="6" width="15.85546875" style="31" customWidth="1"/>
    <col min="7" max="7" width="16.140625" style="31" customWidth="1"/>
    <col min="8" max="8" width="6.7109375" style="31" customWidth="1"/>
    <col min="9" max="9" width="18.28515625" style="31" customWidth="1"/>
    <col min="10" max="10" width="10.7109375" style="31" customWidth="1"/>
    <col min="11" max="11" width="17.42578125" style="31" customWidth="1"/>
    <col min="12" max="16384" width="9.140625" style="31"/>
  </cols>
  <sheetData>
    <row r="1" spans="1:11" ht="20.100000000000001" customHeight="1" x14ac:dyDescent="0.25">
      <c r="A1" s="34"/>
      <c r="B1" s="34"/>
      <c r="C1" s="1311" t="s">
        <v>0</v>
      </c>
      <c r="D1" s="1312"/>
      <c r="E1" s="1312"/>
      <c r="F1" s="1312"/>
      <c r="G1" s="1312"/>
      <c r="H1" s="34"/>
      <c r="I1" s="34"/>
      <c r="J1" s="34"/>
      <c r="K1" s="34"/>
    </row>
    <row r="2" spans="1:11" ht="24.95" customHeight="1" x14ac:dyDescent="0.25">
      <c r="A2" s="34"/>
      <c r="B2" s="34"/>
      <c r="C2" s="1313" t="s">
        <v>1</v>
      </c>
      <c r="D2" s="1314"/>
      <c r="E2" s="1314"/>
      <c r="F2" s="1314"/>
      <c r="G2" s="1314"/>
      <c r="H2" s="34"/>
      <c r="I2" s="34"/>
      <c r="J2" s="34"/>
      <c r="K2" s="34"/>
    </row>
    <row r="3" spans="1:11" ht="14.1" customHeight="1" x14ac:dyDescent="0.25">
      <c r="A3" s="34"/>
      <c r="B3" s="34"/>
      <c r="C3" s="60" t="s">
        <v>2</v>
      </c>
      <c r="D3" s="1315" t="s">
        <v>682</v>
      </c>
      <c r="E3" s="1316"/>
      <c r="F3" s="1316"/>
      <c r="G3" s="1316"/>
      <c r="H3" s="34"/>
      <c r="I3" s="34"/>
      <c r="J3" s="34"/>
      <c r="K3" s="34"/>
    </row>
    <row r="4" spans="1:11" ht="14.1" customHeight="1" x14ac:dyDescent="0.25">
      <c r="A4" s="34"/>
      <c r="B4" s="34"/>
      <c r="C4" s="60" t="s">
        <v>4</v>
      </c>
      <c r="D4" s="1315" t="s">
        <v>603</v>
      </c>
      <c r="E4" s="1316"/>
      <c r="F4" s="1316"/>
      <c r="G4" s="1316"/>
      <c r="H4" s="34"/>
      <c r="I4" s="34"/>
      <c r="J4" s="34"/>
      <c r="K4" s="34"/>
    </row>
    <row r="5" spans="1:11" ht="14.1" customHeight="1" x14ac:dyDescent="0.25">
      <c r="A5" s="34"/>
      <c r="B5" s="34"/>
      <c r="C5" s="60" t="s">
        <v>6</v>
      </c>
      <c r="D5" s="1315" t="s">
        <v>681</v>
      </c>
      <c r="E5" s="1316"/>
      <c r="F5" s="1316"/>
      <c r="G5" s="1316"/>
      <c r="H5" s="34"/>
      <c r="I5" s="34"/>
      <c r="J5" s="34"/>
      <c r="K5" s="34"/>
    </row>
    <row r="6" spans="1:11" ht="14.1" customHeight="1" x14ac:dyDescent="0.25">
      <c r="A6" s="34"/>
      <c r="B6" s="34"/>
      <c r="C6" s="60" t="s">
        <v>8</v>
      </c>
      <c r="D6" s="1315" t="s">
        <v>680</v>
      </c>
      <c r="E6" s="1316"/>
      <c r="F6" s="1316"/>
      <c r="G6" s="1316"/>
      <c r="H6" s="34"/>
      <c r="I6" s="34"/>
      <c r="J6" s="34"/>
      <c r="K6" s="34"/>
    </row>
    <row r="7" spans="1:11" ht="14.1" customHeight="1" x14ac:dyDescent="0.25">
      <c r="A7" s="34"/>
      <c r="B7" s="34"/>
      <c r="C7" s="60" t="s">
        <v>10</v>
      </c>
      <c r="D7" s="1317" t="s">
        <v>11</v>
      </c>
      <c r="E7" s="1318"/>
      <c r="F7" s="1318"/>
      <c r="G7" s="1318"/>
      <c r="H7" s="34"/>
      <c r="I7" s="34"/>
      <c r="J7" s="34"/>
      <c r="K7" s="34"/>
    </row>
    <row r="8" spans="1:11" ht="14.1" customHeight="1" x14ac:dyDescent="0.25">
      <c r="A8" s="34"/>
      <c r="B8" s="34"/>
      <c r="C8" s="1319" t="s">
        <v>12</v>
      </c>
      <c r="D8" s="1320"/>
      <c r="E8" s="1320"/>
      <c r="F8" s="1320"/>
      <c r="G8" s="1320"/>
      <c r="H8" s="34"/>
      <c r="I8" s="34"/>
      <c r="J8" s="34"/>
      <c r="K8" s="34"/>
    </row>
    <row r="9" spans="1:11" ht="41.1" customHeight="1" x14ac:dyDescent="0.25">
      <c r="A9" s="34"/>
      <c r="B9" s="34"/>
      <c r="C9" s="1321" t="s">
        <v>679</v>
      </c>
      <c r="D9" s="1322"/>
      <c r="E9" s="1322"/>
      <c r="F9" s="1322"/>
      <c r="G9" s="1322"/>
      <c r="H9" s="34"/>
      <c r="I9" s="34"/>
      <c r="J9" s="34"/>
      <c r="K9" s="34"/>
    </row>
    <row r="10" spans="1:11" ht="68.099999999999994" customHeight="1" x14ac:dyDescent="0.25">
      <c r="A10" s="34"/>
      <c r="B10" s="34"/>
      <c r="C10" s="44" t="s">
        <v>14</v>
      </c>
      <c r="D10" s="1323" t="s">
        <v>678</v>
      </c>
      <c r="E10" s="1324"/>
      <c r="F10" s="1324"/>
      <c r="G10" s="1324"/>
      <c r="H10" s="34"/>
      <c r="I10" s="34"/>
      <c r="J10" s="34"/>
      <c r="K10" s="34"/>
    </row>
    <row r="11" spans="1:11" ht="27.95" customHeight="1" x14ac:dyDescent="0.25">
      <c r="A11" s="34"/>
      <c r="B11" s="34"/>
      <c r="C11" s="41" t="s">
        <v>16</v>
      </c>
      <c r="D11" s="59">
        <v>2025</v>
      </c>
      <c r="E11" s="59">
        <v>2026</v>
      </c>
      <c r="F11" s="59">
        <v>2027</v>
      </c>
      <c r="G11" s="59">
        <v>2028</v>
      </c>
      <c r="H11" s="34"/>
      <c r="I11" s="34"/>
      <c r="J11" s="34"/>
      <c r="K11" s="34"/>
    </row>
    <row r="12" spans="1:11" ht="14.1" customHeight="1" x14ac:dyDescent="0.25">
      <c r="A12" s="34"/>
      <c r="B12" s="34"/>
      <c r="C12" s="58"/>
      <c r="D12" s="57" t="s">
        <v>17</v>
      </c>
      <c r="E12" s="57" t="s">
        <v>18</v>
      </c>
      <c r="F12" s="57" t="s">
        <v>18</v>
      </c>
      <c r="G12" s="57" t="s">
        <v>18</v>
      </c>
      <c r="H12" s="34"/>
      <c r="I12" s="34"/>
      <c r="J12" s="34"/>
      <c r="K12" s="34"/>
    </row>
    <row r="13" spans="1:11" ht="41.1" customHeight="1" x14ac:dyDescent="0.25">
      <c r="A13" s="34"/>
      <c r="B13" s="34"/>
      <c r="C13" s="41" t="s">
        <v>677</v>
      </c>
      <c r="D13" s="54" t="s">
        <v>104</v>
      </c>
      <c r="E13" s="54" t="s">
        <v>401</v>
      </c>
      <c r="F13" s="54" t="s">
        <v>672</v>
      </c>
      <c r="G13" s="54" t="s">
        <v>671</v>
      </c>
      <c r="H13" s="34"/>
      <c r="I13" s="34"/>
      <c r="J13" s="34"/>
      <c r="K13" s="34"/>
    </row>
    <row r="14" spans="1:11" ht="14.1" customHeight="1" x14ac:dyDescent="0.25">
      <c r="A14" s="34"/>
      <c r="B14" s="34"/>
      <c r="C14" s="41" t="s">
        <v>676</v>
      </c>
      <c r="D14" s="54" t="s">
        <v>252</v>
      </c>
      <c r="E14" s="54" t="s">
        <v>402</v>
      </c>
      <c r="F14" s="54" t="s">
        <v>237</v>
      </c>
      <c r="G14" s="54" t="s">
        <v>672</v>
      </c>
      <c r="H14" s="34"/>
      <c r="I14" s="34"/>
      <c r="J14" s="34"/>
      <c r="K14" s="34"/>
    </row>
    <row r="15" spans="1:11" ht="86.1" customHeight="1" x14ac:dyDescent="0.25">
      <c r="A15" s="34"/>
      <c r="B15" s="34"/>
      <c r="C15" s="44" t="s">
        <v>24</v>
      </c>
      <c r="D15" s="1323" t="s">
        <v>675</v>
      </c>
      <c r="E15" s="1324"/>
      <c r="F15" s="1324"/>
      <c r="G15" s="1324"/>
      <c r="H15" s="34"/>
      <c r="I15" s="34"/>
      <c r="J15" s="34"/>
      <c r="K15" s="34"/>
    </row>
    <row r="16" spans="1:11" ht="27.95" customHeight="1" x14ac:dyDescent="0.25">
      <c r="A16" s="34"/>
      <c r="B16" s="34"/>
      <c r="C16" s="41" t="s">
        <v>26</v>
      </c>
      <c r="D16" s="59">
        <v>2025</v>
      </c>
      <c r="E16" s="59">
        <v>2026</v>
      </c>
      <c r="F16" s="59">
        <v>2027</v>
      </c>
      <c r="G16" s="59">
        <v>2028</v>
      </c>
      <c r="H16" s="34"/>
      <c r="I16" s="34"/>
      <c r="J16" s="34"/>
      <c r="K16" s="34"/>
    </row>
    <row r="17" spans="1:11" ht="14.1" customHeight="1" x14ac:dyDescent="0.25">
      <c r="A17" s="34"/>
      <c r="B17" s="34"/>
      <c r="C17" s="58"/>
      <c r="D17" s="57" t="s">
        <v>17</v>
      </c>
      <c r="E17" s="57" t="s">
        <v>18</v>
      </c>
      <c r="F17" s="57" t="s">
        <v>18</v>
      </c>
      <c r="G17" s="57" t="s">
        <v>18</v>
      </c>
      <c r="H17" s="34"/>
      <c r="I17" s="34"/>
      <c r="J17" s="34"/>
      <c r="K17" s="34"/>
    </row>
    <row r="18" spans="1:11" ht="14.1" customHeight="1" x14ac:dyDescent="0.25">
      <c r="A18" s="34"/>
      <c r="B18" s="34"/>
      <c r="C18" s="41" t="s">
        <v>674</v>
      </c>
      <c r="D18" s="54" t="s">
        <v>46</v>
      </c>
      <c r="E18" s="54" t="s">
        <v>504</v>
      </c>
      <c r="F18" s="54" t="s">
        <v>394</v>
      </c>
      <c r="G18" s="54" t="s">
        <v>242</v>
      </c>
      <c r="H18" s="34"/>
      <c r="I18" s="34"/>
      <c r="J18" s="34"/>
      <c r="K18" s="34"/>
    </row>
    <row r="19" spans="1:11" ht="20.100000000000001" customHeight="1" x14ac:dyDescent="0.25">
      <c r="A19" s="34"/>
      <c r="B19" s="34"/>
      <c r="C19" s="41" t="s">
        <v>673</v>
      </c>
      <c r="D19" s="54" t="s">
        <v>402</v>
      </c>
      <c r="E19" s="54" t="s">
        <v>237</v>
      </c>
      <c r="F19" s="54" t="s">
        <v>672</v>
      </c>
      <c r="G19" s="54" t="s">
        <v>671</v>
      </c>
      <c r="H19" s="34"/>
      <c r="I19" s="34"/>
      <c r="J19" s="34"/>
      <c r="K19" s="34"/>
    </row>
    <row r="20" spans="1:11" ht="20.100000000000001" customHeight="1" x14ac:dyDescent="0.25">
      <c r="A20" s="34"/>
      <c r="B20" s="34"/>
      <c r="C20" s="41" t="s">
        <v>670</v>
      </c>
      <c r="D20" s="54" t="s">
        <v>411</v>
      </c>
      <c r="E20" s="54" t="s">
        <v>269</v>
      </c>
      <c r="F20" s="54" t="s">
        <v>615</v>
      </c>
      <c r="G20" s="54" t="s">
        <v>394</v>
      </c>
      <c r="H20" s="34"/>
      <c r="I20" s="34"/>
      <c r="J20" s="34"/>
      <c r="K20" s="34"/>
    </row>
    <row r="21" spans="1:11" ht="20.100000000000001" customHeight="1" x14ac:dyDescent="0.25">
      <c r="A21" s="34"/>
      <c r="B21" s="34"/>
      <c r="C21" s="41" t="s">
        <v>669</v>
      </c>
      <c r="D21" s="54" t="s">
        <v>123</v>
      </c>
      <c r="E21" s="54" t="s">
        <v>269</v>
      </c>
      <c r="F21" s="54" t="s">
        <v>615</v>
      </c>
      <c r="G21" s="54" t="s">
        <v>394</v>
      </c>
      <c r="H21" s="34"/>
      <c r="I21" s="34"/>
      <c r="J21" s="34"/>
      <c r="K21" s="34"/>
    </row>
    <row r="22" spans="1:11" ht="14.1" customHeight="1" x14ac:dyDescent="0.25">
      <c r="A22" s="34"/>
      <c r="B22" s="34"/>
      <c r="C22" s="1309" t="s">
        <v>30</v>
      </c>
      <c r="D22" s="1310"/>
      <c r="E22" s="1310"/>
      <c r="F22" s="1310"/>
      <c r="G22" s="1310"/>
      <c r="H22" s="34"/>
      <c r="I22" s="34"/>
      <c r="J22" s="34"/>
      <c r="K22" s="34"/>
    </row>
    <row r="23" spans="1:11" ht="14.1" customHeight="1" x14ac:dyDescent="0.25">
      <c r="A23" s="34"/>
      <c r="B23" s="34"/>
      <c r="C23" s="56" t="s">
        <v>598</v>
      </c>
      <c r="D23" s="1309" t="s">
        <v>597</v>
      </c>
      <c r="E23" s="1310"/>
      <c r="F23" s="1310"/>
      <c r="G23" s="1310"/>
      <c r="H23" s="34"/>
      <c r="I23" s="34"/>
      <c r="J23" s="34"/>
      <c r="K23" s="34"/>
    </row>
    <row r="24" spans="1:11" ht="14.1" customHeight="1" x14ac:dyDescent="0.25">
      <c r="A24" s="34"/>
      <c r="B24" s="34"/>
      <c r="C24" s="55" t="s">
        <v>33</v>
      </c>
      <c r="D24" s="1325" t="s">
        <v>668</v>
      </c>
      <c r="E24" s="1326"/>
      <c r="F24" s="1326"/>
      <c r="G24" s="1326"/>
      <c r="H24" s="34"/>
      <c r="I24" s="34"/>
      <c r="J24" s="34"/>
      <c r="K24" s="34"/>
    </row>
    <row r="25" spans="1:11" ht="14.1" customHeight="1" x14ac:dyDescent="0.25">
      <c r="A25" s="34"/>
      <c r="B25" s="34"/>
      <c r="C25" s="32" t="s">
        <v>35</v>
      </c>
      <c r="D25" s="1327" t="s">
        <v>667</v>
      </c>
      <c r="E25" s="1328"/>
      <c r="F25" s="1328"/>
      <c r="G25" s="1328"/>
      <c r="H25" s="34"/>
      <c r="I25" s="34"/>
      <c r="J25" s="34"/>
      <c r="K25" s="34"/>
    </row>
    <row r="26" spans="1:11" ht="14.1" customHeight="1" x14ac:dyDescent="0.25">
      <c r="A26" s="34"/>
      <c r="B26" s="34"/>
      <c r="C26" s="32" t="s">
        <v>37</v>
      </c>
      <c r="D26" s="1327" t="s">
        <v>666</v>
      </c>
      <c r="E26" s="1328"/>
      <c r="F26" s="1328"/>
      <c r="G26" s="1328"/>
      <c r="H26" s="34"/>
      <c r="I26" s="34"/>
      <c r="J26" s="34"/>
      <c r="K26" s="34"/>
    </row>
    <row r="27" spans="1:11" ht="15" customHeight="1" x14ac:dyDescent="0.25">
      <c r="A27" s="34"/>
      <c r="B27" s="34"/>
      <c r="C27" s="53"/>
      <c r="D27" s="52">
        <v>2025</v>
      </c>
      <c r="E27" s="52">
        <v>2026</v>
      </c>
      <c r="F27" s="52">
        <v>2027</v>
      </c>
      <c r="G27" s="52">
        <v>2028</v>
      </c>
      <c r="H27" s="34"/>
      <c r="I27" s="34"/>
      <c r="J27" s="34"/>
      <c r="K27" s="34"/>
    </row>
    <row r="28" spans="1:11" ht="15" customHeight="1" x14ac:dyDescent="0.25">
      <c r="A28" s="34"/>
      <c r="B28" s="34"/>
      <c r="C28" s="51"/>
      <c r="D28" s="50" t="s">
        <v>17</v>
      </c>
      <c r="E28" s="50" t="s">
        <v>18</v>
      </c>
      <c r="F28" s="50" t="s">
        <v>18</v>
      </c>
      <c r="G28" s="50" t="s">
        <v>18</v>
      </c>
      <c r="H28" s="34"/>
      <c r="I28" s="34"/>
      <c r="J28" s="34"/>
      <c r="K28" s="34"/>
    </row>
    <row r="29" spans="1:11" ht="14.1" customHeight="1" x14ac:dyDescent="0.25">
      <c r="A29" s="34"/>
      <c r="B29" s="34"/>
      <c r="C29" s="41" t="s">
        <v>39</v>
      </c>
      <c r="D29" s="54" t="s">
        <v>40</v>
      </c>
      <c r="E29" s="54" t="s">
        <v>665</v>
      </c>
      <c r="F29" s="54" t="s">
        <v>664</v>
      </c>
      <c r="G29" s="54" t="s">
        <v>663</v>
      </c>
      <c r="H29" s="34"/>
      <c r="I29" s="34"/>
      <c r="J29" s="34"/>
      <c r="K29" s="34"/>
    </row>
    <row r="30" spans="1:11" ht="14.1" customHeight="1" x14ac:dyDescent="0.25">
      <c r="A30" s="34"/>
      <c r="B30" s="34"/>
      <c r="C30" s="41" t="s">
        <v>41</v>
      </c>
      <c r="D30" s="54" t="s">
        <v>662</v>
      </c>
      <c r="E30" s="54" t="s">
        <v>661</v>
      </c>
      <c r="F30" s="54" t="s">
        <v>660</v>
      </c>
      <c r="G30" s="54" t="s">
        <v>659</v>
      </c>
      <c r="H30" s="34"/>
      <c r="I30" s="34"/>
      <c r="J30" s="34"/>
      <c r="K30" s="34"/>
    </row>
    <row r="31" spans="1:11" ht="14.1" customHeight="1" x14ac:dyDescent="0.25">
      <c r="A31" s="34"/>
      <c r="B31" s="34"/>
      <c r="C31" s="41" t="s">
        <v>45</v>
      </c>
      <c r="D31" s="54" t="s">
        <v>46</v>
      </c>
      <c r="E31" s="54" t="s">
        <v>658</v>
      </c>
      <c r="F31" s="54" t="s">
        <v>657</v>
      </c>
      <c r="G31" s="54" t="s">
        <v>656</v>
      </c>
      <c r="H31" s="34"/>
      <c r="I31" s="34"/>
      <c r="J31" s="34"/>
      <c r="K31" s="34"/>
    </row>
    <row r="32" spans="1:11" ht="14.1" customHeight="1" x14ac:dyDescent="0.25">
      <c r="A32" s="34"/>
      <c r="B32" s="34"/>
      <c r="C32" s="41" t="s">
        <v>50</v>
      </c>
      <c r="D32" s="54" t="s">
        <v>40</v>
      </c>
      <c r="E32" s="54" t="s">
        <v>40</v>
      </c>
      <c r="F32" s="54" t="s">
        <v>655</v>
      </c>
      <c r="G32" s="54" t="s">
        <v>654</v>
      </c>
      <c r="H32" s="34"/>
      <c r="I32" s="34"/>
      <c r="J32" s="34"/>
      <c r="K32" s="34"/>
    </row>
    <row r="33" spans="1:11" ht="14.1" customHeight="1" x14ac:dyDescent="0.25">
      <c r="A33" s="34"/>
      <c r="B33" s="34"/>
      <c r="C33" s="41" t="s">
        <v>52</v>
      </c>
      <c r="D33" s="54" t="s">
        <v>40</v>
      </c>
      <c r="E33" s="54" t="s">
        <v>653</v>
      </c>
      <c r="F33" s="54" t="s">
        <v>652</v>
      </c>
      <c r="G33" s="54" t="s">
        <v>651</v>
      </c>
      <c r="H33" s="34"/>
      <c r="I33" s="34"/>
      <c r="J33" s="34"/>
      <c r="K33" s="34"/>
    </row>
    <row r="34" spans="1:11" ht="14.1" customHeight="1" x14ac:dyDescent="0.25">
      <c r="A34" s="34"/>
      <c r="B34" s="34"/>
      <c r="C34" s="41" t="s">
        <v>55</v>
      </c>
      <c r="D34" s="54" t="s">
        <v>40</v>
      </c>
      <c r="E34" s="54" t="s">
        <v>40</v>
      </c>
      <c r="F34" s="54" t="s">
        <v>650</v>
      </c>
      <c r="G34" s="54" t="s">
        <v>649</v>
      </c>
      <c r="H34" s="34"/>
      <c r="I34" s="34"/>
      <c r="J34" s="34"/>
      <c r="K34" s="34"/>
    </row>
    <row r="35" spans="1:11" ht="14.1" customHeight="1" x14ac:dyDescent="0.25">
      <c r="A35" s="34"/>
      <c r="B35" s="34"/>
      <c r="C35" s="1329" t="s">
        <v>58</v>
      </c>
      <c r="D35" s="1330"/>
      <c r="E35" s="1330"/>
      <c r="F35" s="1330"/>
      <c r="G35" s="1330"/>
      <c r="H35" s="34"/>
      <c r="I35" s="34"/>
      <c r="J35" s="34"/>
      <c r="K35" s="34"/>
    </row>
    <row r="36" spans="1:11" ht="14.1" customHeight="1" x14ac:dyDescent="0.25">
      <c r="A36" s="34"/>
      <c r="B36" s="34"/>
      <c r="C36" s="53"/>
      <c r="D36" s="52">
        <v>2025</v>
      </c>
      <c r="E36" s="52">
        <v>2026</v>
      </c>
      <c r="F36" s="52">
        <v>2027</v>
      </c>
      <c r="G36" s="52">
        <v>2028</v>
      </c>
      <c r="H36" s="34"/>
      <c r="I36" s="34"/>
      <c r="J36" s="34"/>
      <c r="K36" s="34"/>
    </row>
    <row r="37" spans="1:11" ht="14.1" customHeight="1" x14ac:dyDescent="0.25">
      <c r="A37" s="34"/>
      <c r="B37" s="34"/>
      <c r="C37" s="51"/>
      <c r="D37" s="50" t="s">
        <v>17</v>
      </c>
      <c r="E37" s="50" t="s">
        <v>18</v>
      </c>
      <c r="F37" s="50" t="s">
        <v>18</v>
      </c>
      <c r="G37" s="50" t="s">
        <v>18</v>
      </c>
      <c r="H37" s="34"/>
      <c r="I37" s="34"/>
      <c r="J37" s="34"/>
      <c r="K37" s="34"/>
    </row>
    <row r="38" spans="1:11" ht="14.1" customHeight="1" x14ac:dyDescent="0.25">
      <c r="A38" s="34"/>
      <c r="B38" s="34"/>
      <c r="C38" s="49" t="s">
        <v>59</v>
      </c>
      <c r="D38" s="47">
        <v>0</v>
      </c>
      <c r="E38" s="47">
        <v>91960000</v>
      </c>
      <c r="F38" s="47">
        <v>91960000</v>
      </c>
      <c r="G38" s="47">
        <v>91960000</v>
      </c>
      <c r="H38" s="34"/>
      <c r="I38" s="34"/>
      <c r="J38" s="34"/>
      <c r="K38" s="34"/>
    </row>
    <row r="39" spans="1:11" ht="14.1" customHeight="1" x14ac:dyDescent="0.25">
      <c r="A39" s="34"/>
      <c r="B39" s="34"/>
      <c r="C39" s="49" t="s">
        <v>60</v>
      </c>
      <c r="D39" s="47">
        <v>0</v>
      </c>
      <c r="E39" s="47">
        <v>91960000</v>
      </c>
      <c r="F39" s="47">
        <v>91960000</v>
      </c>
      <c r="G39" s="47">
        <v>91960000</v>
      </c>
      <c r="H39" s="34"/>
      <c r="I39" s="34"/>
      <c r="J39" s="34"/>
      <c r="K39" s="34"/>
    </row>
    <row r="40" spans="1:11" ht="14.1" customHeight="1" x14ac:dyDescent="0.25">
      <c r="A40" s="34"/>
      <c r="B40" s="34"/>
      <c r="C40" s="49" t="s">
        <v>61</v>
      </c>
      <c r="D40" s="47">
        <v>0</v>
      </c>
      <c r="E40" s="47">
        <v>0</v>
      </c>
      <c r="F40" s="47">
        <v>0</v>
      </c>
      <c r="G40" s="47">
        <v>0</v>
      </c>
      <c r="H40" s="34"/>
      <c r="I40" s="34"/>
      <c r="J40" s="34"/>
      <c r="K40" s="34"/>
    </row>
    <row r="41" spans="1:11" ht="14.1" customHeight="1" x14ac:dyDescent="0.25">
      <c r="A41" s="34"/>
      <c r="B41" s="34"/>
      <c r="C41" s="49" t="s">
        <v>62</v>
      </c>
      <c r="D41" s="47">
        <v>0</v>
      </c>
      <c r="E41" s="47">
        <v>11621000</v>
      </c>
      <c r="F41" s="47">
        <v>11621000</v>
      </c>
      <c r="G41" s="47">
        <v>11621000</v>
      </c>
      <c r="H41" s="34"/>
      <c r="I41" s="34"/>
      <c r="J41" s="34"/>
      <c r="K41" s="34"/>
    </row>
    <row r="42" spans="1:11" ht="14.1" customHeight="1" x14ac:dyDescent="0.25">
      <c r="A42" s="34"/>
      <c r="B42" s="34"/>
      <c r="C42" s="49" t="s">
        <v>60</v>
      </c>
      <c r="D42" s="47">
        <v>0</v>
      </c>
      <c r="E42" s="47">
        <v>11621000</v>
      </c>
      <c r="F42" s="47">
        <v>11621000</v>
      </c>
      <c r="G42" s="47">
        <v>11621000</v>
      </c>
      <c r="H42" s="34"/>
      <c r="I42" s="34"/>
      <c r="J42" s="34"/>
      <c r="K42" s="34"/>
    </row>
    <row r="43" spans="1:11" ht="14.1" customHeight="1" x14ac:dyDescent="0.25">
      <c r="A43" s="34"/>
      <c r="B43" s="34"/>
      <c r="C43" s="49" t="s">
        <v>61</v>
      </c>
      <c r="D43" s="47">
        <v>0</v>
      </c>
      <c r="E43" s="47">
        <v>0</v>
      </c>
      <c r="F43" s="47">
        <v>0</v>
      </c>
      <c r="G43" s="47">
        <v>0</v>
      </c>
      <c r="H43" s="34"/>
      <c r="I43" s="34"/>
      <c r="J43" s="34"/>
      <c r="K43" s="34"/>
    </row>
    <row r="44" spans="1:11" ht="14.1" customHeight="1" x14ac:dyDescent="0.25">
      <c r="A44" s="34"/>
      <c r="B44" s="34"/>
      <c r="C44" s="49" t="s">
        <v>63</v>
      </c>
      <c r="D44" s="47">
        <v>0</v>
      </c>
      <c r="E44" s="47">
        <v>43363000</v>
      </c>
      <c r="F44" s="47">
        <v>42763000</v>
      </c>
      <c r="G44" s="47">
        <v>47063000</v>
      </c>
      <c r="H44" s="34"/>
      <c r="I44" s="34"/>
      <c r="J44" s="34"/>
      <c r="K44" s="34"/>
    </row>
    <row r="45" spans="1:11" ht="14.1" customHeight="1" x14ac:dyDescent="0.25">
      <c r="A45" s="34"/>
      <c r="B45" s="34"/>
      <c r="C45" s="49" t="s">
        <v>60</v>
      </c>
      <c r="D45" s="47">
        <v>0</v>
      </c>
      <c r="E45" s="47">
        <v>40363000</v>
      </c>
      <c r="F45" s="47">
        <v>39763000</v>
      </c>
      <c r="G45" s="47">
        <v>44063000</v>
      </c>
      <c r="H45" s="34"/>
      <c r="I45" s="34"/>
      <c r="J45" s="34"/>
      <c r="K45" s="34"/>
    </row>
    <row r="46" spans="1:11" ht="14.1" customHeight="1" x14ac:dyDescent="0.25">
      <c r="A46" s="34"/>
      <c r="B46" s="34"/>
      <c r="C46" s="49" t="s">
        <v>61</v>
      </c>
      <c r="D46" s="47">
        <v>0</v>
      </c>
      <c r="E46" s="47">
        <v>3000000</v>
      </c>
      <c r="F46" s="47">
        <v>3000000</v>
      </c>
      <c r="G46" s="47">
        <v>3000000</v>
      </c>
      <c r="H46" s="34"/>
      <c r="I46" s="34"/>
      <c r="J46" s="34"/>
      <c r="K46" s="34"/>
    </row>
    <row r="47" spans="1:11" ht="14.1" customHeight="1" x14ac:dyDescent="0.25">
      <c r="A47" s="34"/>
      <c r="B47" s="34"/>
      <c r="C47" s="49" t="s">
        <v>64</v>
      </c>
      <c r="D47" s="47">
        <v>0</v>
      </c>
      <c r="E47" s="47">
        <v>0</v>
      </c>
      <c r="F47" s="47">
        <v>0</v>
      </c>
      <c r="G47" s="47">
        <v>0</v>
      </c>
      <c r="H47" s="34"/>
      <c r="I47" s="34"/>
      <c r="J47" s="34"/>
      <c r="K47" s="34"/>
    </row>
    <row r="48" spans="1:11" ht="14.1" customHeight="1" x14ac:dyDescent="0.25">
      <c r="A48" s="34"/>
      <c r="B48" s="34"/>
      <c r="C48" s="49" t="s">
        <v>60</v>
      </c>
      <c r="D48" s="47">
        <v>0</v>
      </c>
      <c r="E48" s="47">
        <v>0</v>
      </c>
      <c r="F48" s="47">
        <v>0</v>
      </c>
      <c r="G48" s="47">
        <v>0</v>
      </c>
      <c r="H48" s="34"/>
      <c r="I48" s="34"/>
      <c r="J48" s="34"/>
      <c r="K48" s="34"/>
    </row>
    <row r="49" spans="1:11" ht="14.1" customHeight="1" x14ac:dyDescent="0.25">
      <c r="A49" s="34"/>
      <c r="B49" s="34"/>
      <c r="C49" s="49" t="s">
        <v>61</v>
      </c>
      <c r="D49" s="47">
        <v>0</v>
      </c>
      <c r="E49" s="47">
        <v>0</v>
      </c>
      <c r="F49" s="47">
        <v>0</v>
      </c>
      <c r="G49" s="47">
        <v>0</v>
      </c>
      <c r="H49" s="34"/>
      <c r="I49" s="34"/>
      <c r="J49" s="34"/>
      <c r="K49" s="34"/>
    </row>
    <row r="50" spans="1:11" ht="14.1" customHeight="1" x14ac:dyDescent="0.25">
      <c r="A50" s="34"/>
      <c r="B50" s="34"/>
      <c r="C50" s="49" t="s">
        <v>65</v>
      </c>
      <c r="D50" s="47">
        <v>0</v>
      </c>
      <c r="E50" s="47">
        <v>0</v>
      </c>
      <c r="F50" s="47">
        <v>0</v>
      </c>
      <c r="G50" s="47">
        <v>0</v>
      </c>
      <c r="H50" s="34"/>
      <c r="I50" s="34"/>
      <c r="J50" s="34"/>
      <c r="K50" s="34"/>
    </row>
    <row r="51" spans="1:11" ht="14.1" customHeight="1" x14ac:dyDescent="0.25">
      <c r="A51" s="34"/>
      <c r="B51" s="34"/>
      <c r="C51" s="49" t="s">
        <v>60</v>
      </c>
      <c r="D51" s="47">
        <v>0</v>
      </c>
      <c r="E51" s="47">
        <v>0</v>
      </c>
      <c r="F51" s="47">
        <v>0</v>
      </c>
      <c r="G51" s="47">
        <v>0</v>
      </c>
      <c r="H51" s="34"/>
      <c r="I51" s="34"/>
      <c r="J51" s="34"/>
      <c r="K51" s="34"/>
    </row>
    <row r="52" spans="1:11" ht="14.1" customHeight="1" x14ac:dyDescent="0.25">
      <c r="A52" s="34"/>
      <c r="B52" s="34"/>
      <c r="C52" s="49" t="s">
        <v>61</v>
      </c>
      <c r="D52" s="47">
        <v>0</v>
      </c>
      <c r="E52" s="47">
        <v>0</v>
      </c>
      <c r="F52" s="47">
        <v>0</v>
      </c>
      <c r="G52" s="47">
        <v>0</v>
      </c>
      <c r="H52" s="34"/>
      <c r="I52" s="34"/>
      <c r="J52" s="34"/>
      <c r="K52" s="34"/>
    </row>
    <row r="53" spans="1:11" ht="14.1" customHeight="1" x14ac:dyDescent="0.25">
      <c r="A53" s="34"/>
      <c r="B53" s="34"/>
      <c r="C53" s="49" t="s">
        <v>66</v>
      </c>
      <c r="D53" s="47">
        <v>0</v>
      </c>
      <c r="E53" s="47">
        <v>0</v>
      </c>
      <c r="F53" s="47">
        <v>0</v>
      </c>
      <c r="G53" s="47">
        <v>0</v>
      </c>
      <c r="H53" s="34"/>
      <c r="I53" s="34"/>
      <c r="J53" s="34"/>
      <c r="K53" s="34"/>
    </row>
    <row r="54" spans="1:11" ht="14.1" customHeight="1" x14ac:dyDescent="0.25">
      <c r="A54" s="34"/>
      <c r="B54" s="34"/>
      <c r="C54" s="49" t="s">
        <v>60</v>
      </c>
      <c r="D54" s="47">
        <v>0</v>
      </c>
      <c r="E54" s="47">
        <v>0</v>
      </c>
      <c r="F54" s="47">
        <v>0</v>
      </c>
      <c r="G54" s="47">
        <v>0</v>
      </c>
      <c r="H54" s="34"/>
      <c r="I54" s="34"/>
      <c r="J54" s="34"/>
      <c r="K54" s="34"/>
    </row>
    <row r="55" spans="1:11" ht="14.1" customHeight="1" x14ac:dyDescent="0.25">
      <c r="A55" s="34"/>
      <c r="B55" s="34"/>
      <c r="C55" s="49" t="s">
        <v>61</v>
      </c>
      <c r="D55" s="47">
        <v>0</v>
      </c>
      <c r="E55" s="47">
        <v>0</v>
      </c>
      <c r="F55" s="47">
        <v>0</v>
      </c>
      <c r="G55" s="47">
        <v>0</v>
      </c>
      <c r="H55" s="34"/>
      <c r="I55" s="34"/>
      <c r="J55" s="34"/>
      <c r="K55" s="34"/>
    </row>
    <row r="56" spans="1:11" ht="14.1" customHeight="1" x14ac:dyDescent="0.25">
      <c r="A56" s="34"/>
      <c r="B56" s="34"/>
      <c r="C56" s="49" t="s">
        <v>67</v>
      </c>
      <c r="D56" s="47">
        <v>0</v>
      </c>
      <c r="E56" s="47">
        <v>282090000</v>
      </c>
      <c r="F56" s="47">
        <v>283760000</v>
      </c>
      <c r="G56" s="47">
        <v>294990000</v>
      </c>
      <c r="H56" s="34"/>
      <c r="I56" s="34"/>
      <c r="J56" s="34"/>
      <c r="K56" s="34"/>
    </row>
    <row r="57" spans="1:11" ht="14.1" customHeight="1" x14ac:dyDescent="0.25">
      <c r="A57" s="34"/>
      <c r="B57" s="34"/>
      <c r="C57" s="49" t="s">
        <v>60</v>
      </c>
      <c r="D57" s="47">
        <v>0</v>
      </c>
      <c r="E57" s="47">
        <v>282090000</v>
      </c>
      <c r="F57" s="47">
        <v>283760000</v>
      </c>
      <c r="G57" s="47">
        <v>294990000</v>
      </c>
      <c r="H57" s="34"/>
      <c r="I57" s="34"/>
      <c r="J57" s="34"/>
      <c r="K57" s="34"/>
    </row>
    <row r="58" spans="1:11" ht="14.1" customHeight="1" x14ac:dyDescent="0.25">
      <c r="A58" s="34"/>
      <c r="B58" s="34"/>
      <c r="C58" s="49" t="s">
        <v>61</v>
      </c>
      <c r="D58" s="47">
        <v>0</v>
      </c>
      <c r="E58" s="47">
        <v>0</v>
      </c>
      <c r="F58" s="47">
        <v>0</v>
      </c>
      <c r="G58" s="47">
        <v>0</v>
      </c>
      <c r="H58" s="34"/>
      <c r="I58" s="34"/>
      <c r="J58" s="34"/>
      <c r="K58" s="34"/>
    </row>
    <row r="59" spans="1:11" ht="14.1" customHeight="1" x14ac:dyDescent="0.25">
      <c r="A59" s="34"/>
      <c r="B59" s="34"/>
      <c r="C59" s="49" t="s">
        <v>68</v>
      </c>
      <c r="D59" s="47">
        <v>0</v>
      </c>
      <c r="E59" s="47">
        <v>0</v>
      </c>
      <c r="F59" s="47">
        <v>0</v>
      </c>
      <c r="G59" s="47">
        <v>0</v>
      </c>
      <c r="H59" s="34"/>
      <c r="I59" s="34"/>
      <c r="J59" s="34"/>
      <c r="K59" s="34"/>
    </row>
    <row r="60" spans="1:11" ht="14.1" customHeight="1" x14ac:dyDescent="0.25">
      <c r="A60" s="34"/>
      <c r="B60" s="34"/>
      <c r="C60" s="49" t="s">
        <v>60</v>
      </c>
      <c r="D60" s="47">
        <v>0</v>
      </c>
      <c r="E60" s="47">
        <v>0</v>
      </c>
      <c r="F60" s="47">
        <v>0</v>
      </c>
      <c r="G60" s="47">
        <v>0</v>
      </c>
      <c r="H60" s="34"/>
      <c r="I60" s="34"/>
      <c r="J60" s="34"/>
      <c r="K60" s="34"/>
    </row>
    <row r="61" spans="1:11" ht="14.1" customHeight="1" x14ac:dyDescent="0.25">
      <c r="A61" s="34"/>
      <c r="B61" s="34"/>
      <c r="C61" s="49" t="s">
        <v>69</v>
      </c>
      <c r="D61" s="47">
        <v>0</v>
      </c>
      <c r="E61" s="47">
        <v>0</v>
      </c>
      <c r="F61" s="47">
        <v>0</v>
      </c>
      <c r="G61" s="47">
        <v>0</v>
      </c>
      <c r="H61" s="34"/>
      <c r="I61" s="34"/>
      <c r="J61" s="34"/>
      <c r="K61" s="34"/>
    </row>
    <row r="62" spans="1:11" ht="14.1" customHeight="1" x14ac:dyDescent="0.25">
      <c r="A62" s="34"/>
      <c r="B62" s="34"/>
      <c r="C62" s="49" t="s">
        <v>70</v>
      </c>
      <c r="D62" s="47">
        <v>0</v>
      </c>
      <c r="E62" s="47">
        <v>0</v>
      </c>
      <c r="F62" s="47">
        <v>0</v>
      </c>
      <c r="G62" s="47">
        <v>0</v>
      </c>
      <c r="H62" s="34"/>
      <c r="I62" s="34"/>
      <c r="J62" s="34"/>
      <c r="K62" s="34"/>
    </row>
    <row r="63" spans="1:11" ht="14.1" customHeight="1" x14ac:dyDescent="0.25">
      <c r="A63" s="34"/>
      <c r="B63" s="34"/>
      <c r="C63" s="49" t="s">
        <v>71</v>
      </c>
      <c r="D63" s="47">
        <v>0</v>
      </c>
      <c r="E63" s="47">
        <v>0</v>
      </c>
      <c r="F63" s="47">
        <v>0</v>
      </c>
      <c r="G63" s="47">
        <v>0</v>
      </c>
      <c r="H63" s="34"/>
      <c r="I63" s="34"/>
      <c r="J63" s="34"/>
      <c r="K63" s="34"/>
    </row>
    <row r="64" spans="1:11" ht="14.1" customHeight="1" x14ac:dyDescent="0.25">
      <c r="A64" s="34"/>
      <c r="B64" s="34"/>
      <c r="C64" s="49" t="s">
        <v>72</v>
      </c>
      <c r="D64" s="47">
        <v>0</v>
      </c>
      <c r="E64" s="47">
        <v>0</v>
      </c>
      <c r="F64" s="47">
        <v>0</v>
      </c>
      <c r="G64" s="47">
        <v>0</v>
      </c>
      <c r="H64" s="34"/>
      <c r="I64" s="34"/>
      <c r="J64" s="34"/>
      <c r="K64" s="34"/>
    </row>
    <row r="65" spans="1:11" ht="14.1" customHeight="1" x14ac:dyDescent="0.25">
      <c r="A65" s="34"/>
      <c r="B65" s="34"/>
      <c r="C65" s="49" t="s">
        <v>73</v>
      </c>
      <c r="D65" s="47">
        <v>0</v>
      </c>
      <c r="E65" s="47">
        <v>0</v>
      </c>
      <c r="F65" s="47">
        <v>0</v>
      </c>
      <c r="G65" s="47">
        <v>0</v>
      </c>
      <c r="H65" s="34"/>
      <c r="I65" s="34"/>
      <c r="J65" s="34"/>
      <c r="K65" s="34"/>
    </row>
    <row r="66" spans="1:11" ht="14.1" customHeight="1" x14ac:dyDescent="0.25">
      <c r="A66" s="34"/>
      <c r="B66" s="34"/>
      <c r="C66" s="49" t="s">
        <v>60</v>
      </c>
      <c r="D66" s="47">
        <v>0</v>
      </c>
      <c r="E66" s="47">
        <v>0</v>
      </c>
      <c r="F66" s="47">
        <v>0</v>
      </c>
      <c r="G66" s="47">
        <v>0</v>
      </c>
      <c r="H66" s="34"/>
      <c r="I66" s="34"/>
      <c r="J66" s="34"/>
      <c r="K66" s="34"/>
    </row>
    <row r="67" spans="1:11" ht="14.1" customHeight="1" x14ac:dyDescent="0.25">
      <c r="A67" s="34"/>
      <c r="B67" s="34"/>
      <c r="C67" s="49" t="s">
        <v>69</v>
      </c>
      <c r="D67" s="47">
        <v>0</v>
      </c>
      <c r="E67" s="47">
        <v>0</v>
      </c>
      <c r="F67" s="47">
        <v>0</v>
      </c>
      <c r="G67" s="47">
        <v>0</v>
      </c>
      <c r="H67" s="34"/>
      <c r="I67" s="34"/>
      <c r="J67" s="34"/>
      <c r="K67" s="34"/>
    </row>
    <row r="68" spans="1:11" ht="14.1" customHeight="1" x14ac:dyDescent="0.25">
      <c r="A68" s="34"/>
      <c r="B68" s="34"/>
      <c r="C68" s="49" t="s">
        <v>70</v>
      </c>
      <c r="D68" s="47">
        <v>0</v>
      </c>
      <c r="E68" s="47">
        <v>0</v>
      </c>
      <c r="F68" s="47">
        <v>0</v>
      </c>
      <c r="G68" s="47">
        <v>0</v>
      </c>
      <c r="H68" s="34"/>
      <c r="I68" s="34"/>
      <c r="J68" s="34"/>
      <c r="K68" s="34"/>
    </row>
    <row r="69" spans="1:11" ht="14.1" customHeight="1" x14ac:dyDescent="0.25">
      <c r="A69" s="34"/>
      <c r="B69" s="34"/>
      <c r="C69" s="49" t="s">
        <v>71</v>
      </c>
      <c r="D69" s="47">
        <v>0</v>
      </c>
      <c r="E69" s="47">
        <v>0</v>
      </c>
      <c r="F69" s="47">
        <v>0</v>
      </c>
      <c r="G69" s="47">
        <v>0</v>
      </c>
      <c r="H69" s="34"/>
      <c r="I69" s="34"/>
      <c r="J69" s="34"/>
      <c r="K69" s="34"/>
    </row>
    <row r="70" spans="1:11" ht="14.1" customHeight="1" x14ac:dyDescent="0.25">
      <c r="A70" s="34"/>
      <c r="B70" s="34"/>
      <c r="C70" s="49" t="s">
        <v>72</v>
      </c>
      <c r="D70" s="47">
        <v>0</v>
      </c>
      <c r="E70" s="47">
        <v>0</v>
      </c>
      <c r="F70" s="47">
        <v>0</v>
      </c>
      <c r="G70" s="47">
        <v>0</v>
      </c>
      <c r="H70" s="34"/>
      <c r="I70" s="34"/>
      <c r="J70" s="34"/>
      <c r="K70" s="34"/>
    </row>
    <row r="71" spans="1:11" ht="14.1" customHeight="1" x14ac:dyDescent="0.25">
      <c r="A71" s="34"/>
      <c r="B71" s="34"/>
      <c r="C71" s="49" t="s">
        <v>74</v>
      </c>
      <c r="D71" s="47">
        <v>0</v>
      </c>
      <c r="E71" s="47">
        <v>0</v>
      </c>
      <c r="F71" s="47">
        <v>0</v>
      </c>
      <c r="G71" s="47">
        <v>0</v>
      </c>
      <c r="H71" s="34"/>
      <c r="I71" s="34"/>
      <c r="J71" s="34"/>
      <c r="K71" s="34"/>
    </row>
    <row r="72" spans="1:11" ht="14.1" customHeight="1" x14ac:dyDescent="0.25">
      <c r="A72" s="34"/>
      <c r="B72" s="34"/>
      <c r="C72" s="49" t="s">
        <v>60</v>
      </c>
      <c r="D72" s="47">
        <v>0</v>
      </c>
      <c r="E72" s="47">
        <v>0</v>
      </c>
      <c r="F72" s="47">
        <v>0</v>
      </c>
      <c r="G72" s="47">
        <v>0</v>
      </c>
      <c r="H72" s="34"/>
      <c r="I72" s="34"/>
      <c r="J72" s="34"/>
      <c r="K72" s="34"/>
    </row>
    <row r="73" spans="1:11" ht="14.1" customHeight="1" x14ac:dyDescent="0.25">
      <c r="A73" s="34"/>
      <c r="B73" s="34"/>
      <c r="C73" s="49" t="s">
        <v>69</v>
      </c>
      <c r="D73" s="47">
        <v>0</v>
      </c>
      <c r="E73" s="47">
        <v>0</v>
      </c>
      <c r="F73" s="47">
        <v>0</v>
      </c>
      <c r="G73" s="47">
        <v>0</v>
      </c>
      <c r="H73" s="34"/>
      <c r="I73" s="34"/>
      <c r="J73" s="34"/>
      <c r="K73" s="34"/>
    </row>
    <row r="74" spans="1:11" ht="14.1" customHeight="1" x14ac:dyDescent="0.25">
      <c r="A74" s="34"/>
      <c r="B74" s="34"/>
      <c r="C74" s="49" t="s">
        <v>70</v>
      </c>
      <c r="D74" s="47">
        <v>0</v>
      </c>
      <c r="E74" s="47">
        <v>0</v>
      </c>
      <c r="F74" s="47">
        <v>0</v>
      </c>
      <c r="G74" s="47">
        <v>0</v>
      </c>
      <c r="H74" s="34"/>
      <c r="I74" s="34"/>
      <c r="J74" s="34"/>
      <c r="K74" s="34"/>
    </row>
    <row r="75" spans="1:11" ht="14.1" customHeight="1" x14ac:dyDescent="0.25">
      <c r="A75" s="34"/>
      <c r="B75" s="34"/>
      <c r="C75" s="49" t="s">
        <v>71</v>
      </c>
      <c r="D75" s="47">
        <v>0</v>
      </c>
      <c r="E75" s="47">
        <v>0</v>
      </c>
      <c r="F75" s="47">
        <v>0</v>
      </c>
      <c r="G75" s="47">
        <v>0</v>
      </c>
      <c r="H75" s="34"/>
      <c r="I75" s="34"/>
      <c r="J75" s="34"/>
      <c r="K75" s="34"/>
    </row>
    <row r="76" spans="1:11" ht="14.1" customHeight="1" x14ac:dyDescent="0.25">
      <c r="A76" s="34"/>
      <c r="B76" s="34"/>
      <c r="C76" s="49" t="s">
        <v>72</v>
      </c>
      <c r="D76" s="47">
        <v>0</v>
      </c>
      <c r="E76" s="47">
        <v>0</v>
      </c>
      <c r="F76" s="47">
        <v>0</v>
      </c>
      <c r="G76" s="47">
        <v>0</v>
      </c>
      <c r="H76" s="34"/>
      <c r="I76" s="34"/>
      <c r="J76" s="34"/>
      <c r="K76" s="34"/>
    </row>
    <row r="77" spans="1:11" ht="14.1" customHeight="1" x14ac:dyDescent="0.25">
      <c r="A77" s="34"/>
      <c r="B77" s="34"/>
      <c r="C77" s="49" t="s">
        <v>75</v>
      </c>
      <c r="D77" s="47">
        <v>0</v>
      </c>
      <c r="E77" s="47">
        <v>0</v>
      </c>
      <c r="F77" s="47">
        <v>0</v>
      </c>
      <c r="G77" s="47">
        <v>0</v>
      </c>
      <c r="H77" s="34"/>
      <c r="I77" s="34"/>
      <c r="J77" s="34"/>
      <c r="K77" s="34"/>
    </row>
    <row r="78" spans="1:11" ht="14.1" customHeight="1" x14ac:dyDescent="0.25">
      <c r="A78" s="34"/>
      <c r="B78" s="34"/>
      <c r="C78" s="49" t="s">
        <v>76</v>
      </c>
      <c r="D78" s="47">
        <v>0</v>
      </c>
      <c r="E78" s="47">
        <v>0</v>
      </c>
      <c r="F78" s="47">
        <v>0</v>
      </c>
      <c r="G78" s="47">
        <v>0</v>
      </c>
      <c r="H78" s="34"/>
      <c r="I78" s="34"/>
      <c r="J78" s="34"/>
      <c r="K78" s="34"/>
    </row>
    <row r="79" spans="1:11" ht="14.1" customHeight="1" x14ac:dyDescent="0.25">
      <c r="A79" s="34"/>
      <c r="B79" s="34"/>
      <c r="C79" s="48" t="s">
        <v>77</v>
      </c>
      <c r="D79" s="47">
        <v>0</v>
      </c>
      <c r="E79" s="47">
        <v>429034000</v>
      </c>
      <c r="F79" s="47">
        <v>430104000</v>
      </c>
      <c r="G79" s="47">
        <v>445634000</v>
      </c>
      <c r="H79" s="34"/>
      <c r="I79" s="34"/>
      <c r="J79" s="34"/>
      <c r="K79" s="34"/>
    </row>
    <row r="80" spans="1:11" ht="14.1" customHeight="1" x14ac:dyDescent="0.25">
      <c r="A80" s="34"/>
      <c r="B80" s="34"/>
      <c r="C80" s="1309" t="s">
        <v>78</v>
      </c>
      <c r="D80" s="1310"/>
      <c r="E80" s="1310"/>
      <c r="F80" s="1310"/>
      <c r="G80" s="1310"/>
      <c r="H80" s="34"/>
      <c r="I80" s="34"/>
      <c r="J80" s="34"/>
      <c r="K80" s="34"/>
    </row>
    <row r="81" spans="1:11" ht="14.1" customHeight="1" x14ac:dyDescent="0.25">
      <c r="A81" s="34"/>
      <c r="B81" s="34"/>
      <c r="C81" s="56" t="s">
        <v>648</v>
      </c>
      <c r="D81" s="1309" t="s">
        <v>647</v>
      </c>
      <c r="E81" s="1310"/>
      <c r="F81" s="1310"/>
      <c r="G81" s="1310"/>
      <c r="H81" s="34"/>
      <c r="I81" s="34"/>
      <c r="J81" s="34"/>
      <c r="K81" s="34"/>
    </row>
    <row r="82" spans="1:11" ht="14.1" customHeight="1" x14ac:dyDescent="0.25">
      <c r="A82" s="34"/>
      <c r="B82" s="34"/>
      <c r="C82" s="55" t="s">
        <v>33</v>
      </c>
      <c r="D82" s="1325" t="s">
        <v>646</v>
      </c>
      <c r="E82" s="1326"/>
      <c r="F82" s="1326"/>
      <c r="G82" s="1326"/>
      <c r="H82" s="34"/>
      <c r="I82" s="34"/>
      <c r="J82" s="34"/>
      <c r="K82" s="34"/>
    </row>
    <row r="83" spans="1:11" ht="14.1" customHeight="1" x14ac:dyDescent="0.25">
      <c r="A83" s="34"/>
      <c r="B83" s="34"/>
      <c r="C83" s="32" t="s">
        <v>35</v>
      </c>
      <c r="D83" s="1327" t="s">
        <v>518</v>
      </c>
      <c r="E83" s="1328"/>
      <c r="F83" s="1328"/>
      <c r="G83" s="1328"/>
      <c r="H83" s="34"/>
      <c r="I83" s="34"/>
      <c r="J83" s="34"/>
      <c r="K83" s="34"/>
    </row>
    <row r="84" spans="1:11" ht="14.1" customHeight="1" x14ac:dyDescent="0.25">
      <c r="A84" s="34"/>
      <c r="B84" s="34"/>
      <c r="C84" s="32" t="s">
        <v>37</v>
      </c>
      <c r="D84" s="1327" t="s">
        <v>83</v>
      </c>
      <c r="E84" s="1328"/>
      <c r="F84" s="1328"/>
      <c r="G84" s="1328"/>
      <c r="H84" s="34"/>
      <c r="I84" s="34"/>
      <c r="J84" s="34"/>
      <c r="K84" s="34"/>
    </row>
    <row r="85" spans="1:11" ht="15" customHeight="1" x14ac:dyDescent="0.25">
      <c r="A85" s="34"/>
      <c r="B85" s="34"/>
      <c r="C85" s="53"/>
      <c r="D85" s="52">
        <v>2025</v>
      </c>
      <c r="E85" s="52">
        <v>2026</v>
      </c>
      <c r="F85" s="52">
        <v>2027</v>
      </c>
      <c r="G85" s="52">
        <v>2028</v>
      </c>
      <c r="H85" s="34"/>
      <c r="I85" s="34"/>
      <c r="J85" s="34"/>
      <c r="K85" s="34"/>
    </row>
    <row r="86" spans="1:11" ht="15" customHeight="1" x14ac:dyDescent="0.25">
      <c r="A86" s="34"/>
      <c r="B86" s="34"/>
      <c r="C86" s="51"/>
      <c r="D86" s="50" t="s">
        <v>17</v>
      </c>
      <c r="E86" s="50" t="s">
        <v>18</v>
      </c>
      <c r="F86" s="50" t="s">
        <v>18</v>
      </c>
      <c r="G86" s="50" t="s">
        <v>18</v>
      </c>
      <c r="H86" s="34"/>
      <c r="I86" s="34"/>
      <c r="J86" s="34"/>
      <c r="K86" s="34"/>
    </row>
    <row r="87" spans="1:11" ht="14.1" customHeight="1" x14ac:dyDescent="0.25">
      <c r="A87" s="34"/>
      <c r="B87" s="34"/>
      <c r="C87" s="41" t="s">
        <v>39</v>
      </c>
      <c r="D87" s="54" t="s">
        <v>40</v>
      </c>
      <c r="E87" s="54" t="s">
        <v>645</v>
      </c>
      <c r="F87" s="54" t="s">
        <v>645</v>
      </c>
      <c r="G87" s="54" t="s">
        <v>644</v>
      </c>
      <c r="H87" s="34"/>
      <c r="I87" s="34"/>
      <c r="J87" s="34"/>
      <c r="K87" s="34"/>
    </row>
    <row r="88" spans="1:11" ht="14.1" customHeight="1" x14ac:dyDescent="0.25">
      <c r="A88" s="34"/>
      <c r="B88" s="34"/>
      <c r="C88" s="41" t="s">
        <v>41</v>
      </c>
      <c r="D88" s="54" t="s">
        <v>643</v>
      </c>
      <c r="E88" s="54" t="s">
        <v>642</v>
      </c>
      <c r="F88" s="54" t="s">
        <v>641</v>
      </c>
      <c r="G88" s="54" t="s">
        <v>640</v>
      </c>
      <c r="H88" s="34"/>
      <c r="I88" s="34"/>
      <c r="J88" s="34"/>
      <c r="K88" s="34"/>
    </row>
    <row r="89" spans="1:11" ht="14.1" customHeight="1" x14ac:dyDescent="0.25">
      <c r="A89" s="34"/>
      <c r="B89" s="34"/>
      <c r="C89" s="41" t="s">
        <v>45</v>
      </c>
      <c r="D89" s="54" t="s">
        <v>46</v>
      </c>
      <c r="E89" s="54" t="s">
        <v>639</v>
      </c>
      <c r="F89" s="54" t="s">
        <v>638</v>
      </c>
      <c r="G89" s="54" t="s">
        <v>637</v>
      </c>
      <c r="H89" s="34"/>
      <c r="I89" s="34"/>
      <c r="J89" s="34"/>
      <c r="K89" s="34"/>
    </row>
    <row r="90" spans="1:11" ht="14.1" customHeight="1" x14ac:dyDescent="0.25">
      <c r="A90" s="34"/>
      <c r="B90" s="34"/>
      <c r="C90" s="41" t="s">
        <v>50</v>
      </c>
      <c r="D90" s="54" t="s">
        <v>40</v>
      </c>
      <c r="E90" s="54" t="s">
        <v>40</v>
      </c>
      <c r="F90" s="54" t="s">
        <v>46</v>
      </c>
      <c r="G90" s="54" t="s">
        <v>636</v>
      </c>
      <c r="H90" s="34"/>
      <c r="I90" s="34"/>
      <c r="J90" s="34"/>
      <c r="K90" s="34"/>
    </row>
    <row r="91" spans="1:11" ht="14.1" customHeight="1" x14ac:dyDescent="0.25">
      <c r="A91" s="34"/>
      <c r="B91" s="34"/>
      <c r="C91" s="41" t="s">
        <v>52</v>
      </c>
      <c r="D91" s="54" t="s">
        <v>40</v>
      </c>
      <c r="E91" s="54" t="s">
        <v>635</v>
      </c>
      <c r="F91" s="54" t="s">
        <v>633</v>
      </c>
      <c r="G91" s="54" t="s">
        <v>634</v>
      </c>
      <c r="H91" s="34"/>
      <c r="I91" s="34"/>
      <c r="J91" s="34"/>
      <c r="K91" s="34"/>
    </row>
    <row r="92" spans="1:11" ht="14.1" customHeight="1" x14ac:dyDescent="0.25">
      <c r="A92" s="34"/>
      <c r="B92" s="34"/>
      <c r="C92" s="41" t="s">
        <v>55</v>
      </c>
      <c r="D92" s="54" t="s">
        <v>40</v>
      </c>
      <c r="E92" s="54" t="s">
        <v>40</v>
      </c>
      <c r="F92" s="54" t="s">
        <v>633</v>
      </c>
      <c r="G92" s="54" t="s">
        <v>632</v>
      </c>
      <c r="H92" s="34"/>
      <c r="I92" s="34"/>
      <c r="J92" s="34"/>
      <c r="K92" s="34"/>
    </row>
    <row r="93" spans="1:11" ht="14.1" customHeight="1" x14ac:dyDescent="0.25">
      <c r="A93" s="34"/>
      <c r="B93" s="34"/>
      <c r="C93" s="1329" t="s">
        <v>58</v>
      </c>
      <c r="D93" s="1330"/>
      <c r="E93" s="1330"/>
      <c r="F93" s="1330"/>
      <c r="G93" s="1330"/>
      <c r="H93" s="34"/>
      <c r="I93" s="34"/>
      <c r="J93" s="34"/>
      <c r="K93" s="34"/>
    </row>
    <row r="94" spans="1:11" ht="14.1" customHeight="1" x14ac:dyDescent="0.25">
      <c r="A94" s="34"/>
      <c r="B94" s="34"/>
      <c r="C94" s="53"/>
      <c r="D94" s="52">
        <v>2025</v>
      </c>
      <c r="E94" s="52">
        <v>2026</v>
      </c>
      <c r="F94" s="52">
        <v>2027</v>
      </c>
      <c r="G94" s="52">
        <v>2028</v>
      </c>
      <c r="H94" s="34"/>
      <c r="I94" s="34"/>
      <c r="J94" s="34"/>
      <c r="K94" s="34"/>
    </row>
    <row r="95" spans="1:11" ht="14.1" customHeight="1" x14ac:dyDescent="0.25">
      <c r="A95" s="34"/>
      <c r="B95" s="34"/>
      <c r="C95" s="51"/>
      <c r="D95" s="50" t="s">
        <v>17</v>
      </c>
      <c r="E95" s="50" t="s">
        <v>18</v>
      </c>
      <c r="F95" s="50" t="s">
        <v>18</v>
      </c>
      <c r="G95" s="50" t="s">
        <v>18</v>
      </c>
      <c r="H95" s="34"/>
      <c r="I95" s="34"/>
      <c r="J95" s="34"/>
      <c r="K95" s="34"/>
    </row>
    <row r="96" spans="1:11" ht="14.1" customHeight="1" x14ac:dyDescent="0.25">
      <c r="A96" s="34"/>
      <c r="B96" s="34"/>
      <c r="C96" s="49" t="s">
        <v>59</v>
      </c>
      <c r="D96" s="47">
        <v>0</v>
      </c>
      <c r="E96" s="47">
        <v>0</v>
      </c>
      <c r="F96" s="47">
        <v>0</v>
      </c>
      <c r="G96" s="47">
        <v>0</v>
      </c>
      <c r="H96" s="34"/>
      <c r="I96" s="34"/>
      <c r="J96" s="34"/>
      <c r="K96" s="34"/>
    </row>
    <row r="97" spans="1:11" ht="14.1" customHeight="1" x14ac:dyDescent="0.25">
      <c r="A97" s="34"/>
      <c r="B97" s="34"/>
      <c r="C97" s="49" t="s">
        <v>60</v>
      </c>
      <c r="D97" s="47">
        <v>0</v>
      </c>
      <c r="E97" s="47">
        <v>0</v>
      </c>
      <c r="F97" s="47">
        <v>0</v>
      </c>
      <c r="G97" s="47">
        <v>0</v>
      </c>
      <c r="H97" s="34"/>
      <c r="I97" s="34"/>
      <c r="J97" s="34"/>
      <c r="K97" s="34"/>
    </row>
    <row r="98" spans="1:11" ht="14.1" customHeight="1" x14ac:dyDescent="0.25">
      <c r="A98" s="34"/>
      <c r="B98" s="34"/>
      <c r="C98" s="49" t="s">
        <v>61</v>
      </c>
      <c r="D98" s="47">
        <v>0</v>
      </c>
      <c r="E98" s="47">
        <v>0</v>
      </c>
      <c r="F98" s="47">
        <v>0</v>
      </c>
      <c r="G98" s="47">
        <v>0</v>
      </c>
      <c r="H98" s="34"/>
      <c r="I98" s="34"/>
      <c r="J98" s="34"/>
      <c r="K98" s="34"/>
    </row>
    <row r="99" spans="1:11" ht="14.1" customHeight="1" x14ac:dyDescent="0.25">
      <c r="A99" s="34"/>
      <c r="B99" s="34"/>
      <c r="C99" s="49" t="s">
        <v>62</v>
      </c>
      <c r="D99" s="47">
        <v>0</v>
      </c>
      <c r="E99" s="47">
        <v>0</v>
      </c>
      <c r="F99" s="47">
        <v>0</v>
      </c>
      <c r="G99" s="47">
        <v>0</v>
      </c>
      <c r="H99" s="34"/>
      <c r="I99" s="34"/>
      <c r="J99" s="34"/>
      <c r="K99" s="34"/>
    </row>
    <row r="100" spans="1:11" ht="14.1" customHeight="1" x14ac:dyDescent="0.25">
      <c r="A100" s="34"/>
      <c r="B100" s="34"/>
      <c r="C100" s="49" t="s">
        <v>60</v>
      </c>
      <c r="D100" s="47">
        <v>0</v>
      </c>
      <c r="E100" s="47">
        <v>0</v>
      </c>
      <c r="F100" s="47">
        <v>0</v>
      </c>
      <c r="G100" s="47">
        <v>0</v>
      </c>
      <c r="H100" s="34"/>
      <c r="I100" s="34"/>
      <c r="J100" s="34"/>
      <c r="K100" s="34"/>
    </row>
    <row r="101" spans="1:11" ht="14.1" customHeight="1" x14ac:dyDescent="0.25">
      <c r="A101" s="34"/>
      <c r="B101" s="34"/>
      <c r="C101" s="49" t="s">
        <v>61</v>
      </c>
      <c r="D101" s="47">
        <v>0</v>
      </c>
      <c r="E101" s="47">
        <v>0</v>
      </c>
      <c r="F101" s="47">
        <v>0</v>
      </c>
      <c r="G101" s="47">
        <v>0</v>
      </c>
      <c r="H101" s="34"/>
      <c r="I101" s="34"/>
      <c r="J101" s="34"/>
      <c r="K101" s="34"/>
    </row>
    <row r="102" spans="1:11" ht="14.1" customHeight="1" x14ac:dyDescent="0.25">
      <c r="A102" s="34"/>
      <c r="B102" s="34"/>
      <c r="C102" s="49" t="s">
        <v>63</v>
      </c>
      <c r="D102" s="47">
        <v>0</v>
      </c>
      <c r="E102" s="47">
        <v>0</v>
      </c>
      <c r="F102" s="47">
        <v>0</v>
      </c>
      <c r="G102" s="47">
        <v>0</v>
      </c>
      <c r="H102" s="34"/>
      <c r="I102" s="34"/>
      <c r="J102" s="34"/>
      <c r="K102" s="34"/>
    </row>
    <row r="103" spans="1:11" ht="14.1" customHeight="1" x14ac:dyDescent="0.25">
      <c r="A103" s="34"/>
      <c r="B103" s="34"/>
      <c r="C103" s="49" t="s">
        <v>60</v>
      </c>
      <c r="D103" s="47">
        <v>0</v>
      </c>
      <c r="E103" s="47">
        <v>0</v>
      </c>
      <c r="F103" s="47">
        <v>0</v>
      </c>
      <c r="G103" s="47">
        <v>0</v>
      </c>
      <c r="H103" s="34"/>
      <c r="I103" s="34"/>
      <c r="J103" s="34"/>
      <c r="K103" s="34"/>
    </row>
    <row r="104" spans="1:11" ht="14.1" customHeight="1" x14ac:dyDescent="0.25">
      <c r="A104" s="34"/>
      <c r="B104" s="34"/>
      <c r="C104" s="49" t="s">
        <v>61</v>
      </c>
      <c r="D104" s="47">
        <v>0</v>
      </c>
      <c r="E104" s="47">
        <v>0</v>
      </c>
      <c r="F104" s="47">
        <v>0</v>
      </c>
      <c r="G104" s="47">
        <v>0</v>
      </c>
      <c r="H104" s="34"/>
      <c r="I104" s="34"/>
      <c r="J104" s="34"/>
      <c r="K104" s="34"/>
    </row>
    <row r="105" spans="1:11" ht="14.1" customHeight="1" x14ac:dyDescent="0.25">
      <c r="A105" s="34"/>
      <c r="B105" s="34"/>
      <c r="C105" s="49" t="s">
        <v>64</v>
      </c>
      <c r="D105" s="47">
        <v>0</v>
      </c>
      <c r="E105" s="47">
        <v>0</v>
      </c>
      <c r="F105" s="47">
        <v>0</v>
      </c>
      <c r="G105" s="47">
        <v>0</v>
      </c>
      <c r="H105" s="34"/>
      <c r="I105" s="34"/>
      <c r="J105" s="34"/>
      <c r="K105" s="34"/>
    </row>
    <row r="106" spans="1:11" ht="14.1" customHeight="1" x14ac:dyDescent="0.25">
      <c r="A106" s="34"/>
      <c r="B106" s="34"/>
      <c r="C106" s="49" t="s">
        <v>60</v>
      </c>
      <c r="D106" s="47">
        <v>0</v>
      </c>
      <c r="E106" s="47">
        <v>0</v>
      </c>
      <c r="F106" s="47">
        <v>0</v>
      </c>
      <c r="G106" s="47">
        <v>0</v>
      </c>
      <c r="H106" s="34"/>
      <c r="I106" s="34"/>
      <c r="J106" s="34"/>
      <c r="K106" s="34"/>
    </row>
    <row r="107" spans="1:11" ht="14.1" customHeight="1" x14ac:dyDescent="0.25">
      <c r="A107" s="34"/>
      <c r="B107" s="34"/>
      <c r="C107" s="49" t="s">
        <v>61</v>
      </c>
      <c r="D107" s="47">
        <v>0</v>
      </c>
      <c r="E107" s="47">
        <v>0</v>
      </c>
      <c r="F107" s="47">
        <v>0</v>
      </c>
      <c r="G107" s="47">
        <v>0</v>
      </c>
      <c r="H107" s="34"/>
      <c r="I107" s="34"/>
      <c r="J107" s="34"/>
      <c r="K107" s="34"/>
    </row>
    <row r="108" spans="1:11" ht="14.1" customHeight="1" x14ac:dyDescent="0.25">
      <c r="A108" s="34"/>
      <c r="B108" s="34"/>
      <c r="C108" s="49" t="s">
        <v>65</v>
      </c>
      <c r="D108" s="47">
        <v>0</v>
      </c>
      <c r="E108" s="47">
        <v>0</v>
      </c>
      <c r="F108" s="47">
        <v>0</v>
      </c>
      <c r="G108" s="47">
        <v>0</v>
      </c>
      <c r="H108" s="34"/>
      <c r="I108" s="34"/>
      <c r="J108" s="34"/>
      <c r="K108" s="34"/>
    </row>
    <row r="109" spans="1:11" ht="14.1" customHeight="1" x14ac:dyDescent="0.25">
      <c r="A109" s="34"/>
      <c r="B109" s="34"/>
      <c r="C109" s="49" t="s">
        <v>60</v>
      </c>
      <c r="D109" s="47">
        <v>0</v>
      </c>
      <c r="E109" s="47">
        <v>0</v>
      </c>
      <c r="F109" s="47">
        <v>0</v>
      </c>
      <c r="G109" s="47">
        <v>0</v>
      </c>
      <c r="H109" s="34"/>
      <c r="I109" s="34"/>
      <c r="J109" s="34"/>
      <c r="K109" s="34"/>
    </row>
    <row r="110" spans="1:11" ht="14.1" customHeight="1" x14ac:dyDescent="0.25">
      <c r="A110" s="34"/>
      <c r="B110" s="34"/>
      <c r="C110" s="49" t="s">
        <v>61</v>
      </c>
      <c r="D110" s="47">
        <v>0</v>
      </c>
      <c r="E110" s="47">
        <v>0</v>
      </c>
      <c r="F110" s="47">
        <v>0</v>
      </c>
      <c r="G110" s="47">
        <v>0</v>
      </c>
      <c r="H110" s="34"/>
      <c r="I110" s="34"/>
      <c r="J110" s="34"/>
      <c r="K110" s="34"/>
    </row>
    <row r="111" spans="1:11" ht="14.1" customHeight="1" x14ac:dyDescent="0.25">
      <c r="A111" s="34"/>
      <c r="B111" s="34"/>
      <c r="C111" s="49" t="s">
        <v>66</v>
      </c>
      <c r="D111" s="47">
        <v>0</v>
      </c>
      <c r="E111" s="47">
        <v>0</v>
      </c>
      <c r="F111" s="47">
        <v>0</v>
      </c>
      <c r="G111" s="47">
        <v>0</v>
      </c>
      <c r="H111" s="34"/>
      <c r="I111" s="34"/>
      <c r="J111" s="34"/>
      <c r="K111" s="34"/>
    </row>
    <row r="112" spans="1:11" ht="14.1" customHeight="1" x14ac:dyDescent="0.25">
      <c r="A112" s="34"/>
      <c r="B112" s="34"/>
      <c r="C112" s="49" t="s">
        <v>60</v>
      </c>
      <c r="D112" s="47">
        <v>0</v>
      </c>
      <c r="E112" s="47">
        <v>0</v>
      </c>
      <c r="F112" s="47">
        <v>0</v>
      </c>
      <c r="G112" s="47">
        <v>0</v>
      </c>
      <c r="H112" s="34"/>
      <c r="I112" s="34"/>
      <c r="J112" s="34"/>
      <c r="K112" s="34"/>
    </row>
    <row r="113" spans="1:11" ht="14.1" customHeight="1" x14ac:dyDescent="0.25">
      <c r="A113" s="34"/>
      <c r="B113" s="34"/>
      <c r="C113" s="49" t="s">
        <v>61</v>
      </c>
      <c r="D113" s="47">
        <v>0</v>
      </c>
      <c r="E113" s="47">
        <v>0</v>
      </c>
      <c r="F113" s="47">
        <v>0</v>
      </c>
      <c r="G113" s="47">
        <v>0</v>
      </c>
      <c r="H113" s="34"/>
      <c r="I113" s="34"/>
      <c r="J113" s="34"/>
      <c r="K113" s="34"/>
    </row>
    <row r="114" spans="1:11" ht="14.1" customHeight="1" x14ac:dyDescent="0.25">
      <c r="A114" s="34"/>
      <c r="B114" s="34"/>
      <c r="C114" s="49" t="s">
        <v>67</v>
      </c>
      <c r="D114" s="47">
        <v>0</v>
      </c>
      <c r="E114" s="47">
        <v>0</v>
      </c>
      <c r="F114" s="47">
        <v>0</v>
      </c>
      <c r="G114" s="47">
        <v>0</v>
      </c>
      <c r="H114" s="34"/>
      <c r="I114" s="34"/>
      <c r="J114" s="34"/>
      <c r="K114" s="34"/>
    </row>
    <row r="115" spans="1:11" ht="14.1" customHeight="1" x14ac:dyDescent="0.25">
      <c r="A115" s="34"/>
      <c r="B115" s="34"/>
      <c r="C115" s="49" t="s">
        <v>60</v>
      </c>
      <c r="D115" s="47">
        <v>0</v>
      </c>
      <c r="E115" s="47">
        <v>0</v>
      </c>
      <c r="F115" s="47">
        <v>0</v>
      </c>
      <c r="G115" s="47">
        <v>0</v>
      </c>
      <c r="H115" s="34"/>
      <c r="I115" s="34"/>
      <c r="J115" s="34"/>
      <c r="K115" s="34"/>
    </row>
    <row r="116" spans="1:11" ht="14.1" customHeight="1" x14ac:dyDescent="0.25">
      <c r="A116" s="34"/>
      <c r="B116" s="34"/>
      <c r="C116" s="49" t="s">
        <v>61</v>
      </c>
      <c r="D116" s="47">
        <v>0</v>
      </c>
      <c r="E116" s="47">
        <v>0</v>
      </c>
      <c r="F116" s="47">
        <v>0</v>
      </c>
      <c r="G116" s="47">
        <v>0</v>
      </c>
      <c r="H116" s="34"/>
      <c r="I116" s="34"/>
      <c r="J116" s="34"/>
      <c r="K116" s="34"/>
    </row>
    <row r="117" spans="1:11" ht="14.1" customHeight="1" x14ac:dyDescent="0.25">
      <c r="A117" s="34"/>
      <c r="B117" s="34"/>
      <c r="C117" s="49" t="s">
        <v>68</v>
      </c>
      <c r="D117" s="47">
        <v>0</v>
      </c>
      <c r="E117" s="47">
        <v>0</v>
      </c>
      <c r="F117" s="47">
        <v>0</v>
      </c>
      <c r="G117" s="47">
        <v>0</v>
      </c>
      <c r="H117" s="34"/>
      <c r="I117" s="34"/>
      <c r="J117" s="34"/>
      <c r="K117" s="34"/>
    </row>
    <row r="118" spans="1:11" ht="14.1" customHeight="1" x14ac:dyDescent="0.25">
      <c r="A118" s="34"/>
      <c r="B118" s="34"/>
      <c r="C118" s="49" t="s">
        <v>60</v>
      </c>
      <c r="D118" s="47">
        <v>0</v>
      </c>
      <c r="E118" s="47">
        <v>0</v>
      </c>
      <c r="F118" s="47">
        <v>0</v>
      </c>
      <c r="G118" s="47">
        <v>0</v>
      </c>
      <c r="H118" s="34"/>
      <c r="I118" s="34"/>
      <c r="J118" s="34"/>
      <c r="K118" s="34"/>
    </row>
    <row r="119" spans="1:11" ht="14.1" customHeight="1" x14ac:dyDescent="0.25">
      <c r="A119" s="34"/>
      <c r="B119" s="34"/>
      <c r="C119" s="49" t="s">
        <v>69</v>
      </c>
      <c r="D119" s="47">
        <v>0</v>
      </c>
      <c r="E119" s="47">
        <v>0</v>
      </c>
      <c r="F119" s="47">
        <v>0</v>
      </c>
      <c r="G119" s="47">
        <v>0</v>
      </c>
      <c r="H119" s="34"/>
      <c r="I119" s="34"/>
      <c r="J119" s="34"/>
      <c r="K119" s="34"/>
    </row>
    <row r="120" spans="1:11" ht="14.1" customHeight="1" x14ac:dyDescent="0.25">
      <c r="A120" s="34"/>
      <c r="B120" s="34"/>
      <c r="C120" s="49" t="s">
        <v>70</v>
      </c>
      <c r="D120" s="47">
        <v>0</v>
      </c>
      <c r="E120" s="47">
        <v>0</v>
      </c>
      <c r="F120" s="47">
        <v>0</v>
      </c>
      <c r="G120" s="47">
        <v>0</v>
      </c>
      <c r="H120" s="34"/>
      <c r="I120" s="34"/>
      <c r="J120" s="34"/>
      <c r="K120" s="34"/>
    </row>
    <row r="121" spans="1:11" ht="14.1" customHeight="1" x14ac:dyDescent="0.25">
      <c r="A121" s="34"/>
      <c r="B121" s="34"/>
      <c r="C121" s="49" t="s">
        <v>71</v>
      </c>
      <c r="D121" s="47">
        <v>0</v>
      </c>
      <c r="E121" s="47">
        <v>0</v>
      </c>
      <c r="F121" s="47">
        <v>0</v>
      </c>
      <c r="G121" s="47">
        <v>0</v>
      </c>
      <c r="H121" s="34"/>
      <c r="I121" s="34"/>
      <c r="J121" s="34"/>
      <c r="K121" s="34"/>
    </row>
    <row r="122" spans="1:11" ht="14.1" customHeight="1" x14ac:dyDescent="0.25">
      <c r="A122" s="34"/>
      <c r="B122" s="34"/>
      <c r="C122" s="49" t="s">
        <v>72</v>
      </c>
      <c r="D122" s="47">
        <v>0</v>
      </c>
      <c r="E122" s="47">
        <v>0</v>
      </c>
      <c r="F122" s="47">
        <v>0</v>
      </c>
      <c r="G122" s="47">
        <v>0</v>
      </c>
      <c r="H122" s="34"/>
      <c r="I122" s="34"/>
      <c r="J122" s="34"/>
      <c r="K122" s="34"/>
    </row>
    <row r="123" spans="1:11" ht="14.1" customHeight="1" x14ac:dyDescent="0.25">
      <c r="A123" s="34"/>
      <c r="B123" s="34"/>
      <c r="C123" s="49" t="s">
        <v>73</v>
      </c>
      <c r="D123" s="47">
        <v>0</v>
      </c>
      <c r="E123" s="47">
        <v>2728000</v>
      </c>
      <c r="F123" s="47">
        <v>4900000</v>
      </c>
      <c r="G123" s="47">
        <v>5083000</v>
      </c>
      <c r="H123" s="34"/>
      <c r="I123" s="34"/>
      <c r="J123" s="34"/>
      <c r="K123" s="34"/>
    </row>
    <row r="124" spans="1:11" ht="14.1" customHeight="1" x14ac:dyDescent="0.25">
      <c r="A124" s="34"/>
      <c r="B124" s="34"/>
      <c r="C124" s="49" t="s">
        <v>60</v>
      </c>
      <c r="D124" s="47">
        <v>0</v>
      </c>
      <c r="E124" s="47">
        <v>2728000</v>
      </c>
      <c r="F124" s="47">
        <v>4900000</v>
      </c>
      <c r="G124" s="47">
        <v>5083000</v>
      </c>
      <c r="H124" s="34"/>
      <c r="I124" s="34"/>
      <c r="J124" s="34"/>
      <c r="K124" s="34"/>
    </row>
    <row r="125" spans="1:11" ht="14.1" customHeight="1" x14ac:dyDescent="0.25">
      <c r="A125" s="34"/>
      <c r="B125" s="34"/>
      <c r="C125" s="49" t="s">
        <v>69</v>
      </c>
      <c r="D125" s="47">
        <v>0</v>
      </c>
      <c r="E125" s="47">
        <v>0</v>
      </c>
      <c r="F125" s="47">
        <v>0</v>
      </c>
      <c r="G125" s="47">
        <v>0</v>
      </c>
      <c r="H125" s="34"/>
      <c r="I125" s="34"/>
      <c r="J125" s="34"/>
      <c r="K125" s="34"/>
    </row>
    <row r="126" spans="1:11" ht="14.1" customHeight="1" x14ac:dyDescent="0.25">
      <c r="A126" s="34"/>
      <c r="B126" s="34"/>
      <c r="C126" s="49" t="s">
        <v>70</v>
      </c>
      <c r="D126" s="47">
        <v>0</v>
      </c>
      <c r="E126" s="47">
        <v>0</v>
      </c>
      <c r="F126" s="47">
        <v>0</v>
      </c>
      <c r="G126" s="47">
        <v>0</v>
      </c>
      <c r="H126" s="34"/>
      <c r="I126" s="34"/>
      <c r="J126" s="34"/>
      <c r="K126" s="34"/>
    </row>
    <row r="127" spans="1:11" ht="14.1" customHeight="1" x14ac:dyDescent="0.25">
      <c r="A127" s="34"/>
      <c r="B127" s="34"/>
      <c r="C127" s="49" t="s">
        <v>71</v>
      </c>
      <c r="D127" s="47">
        <v>0</v>
      </c>
      <c r="E127" s="47">
        <v>0</v>
      </c>
      <c r="F127" s="47">
        <v>0</v>
      </c>
      <c r="G127" s="47">
        <v>0</v>
      </c>
      <c r="H127" s="34"/>
      <c r="I127" s="34"/>
      <c r="J127" s="34"/>
      <c r="K127" s="34"/>
    </row>
    <row r="128" spans="1:11" ht="14.1" customHeight="1" x14ac:dyDescent="0.25">
      <c r="A128" s="34"/>
      <c r="B128" s="34"/>
      <c r="C128" s="49" t="s">
        <v>72</v>
      </c>
      <c r="D128" s="47">
        <v>0</v>
      </c>
      <c r="E128" s="47">
        <v>0</v>
      </c>
      <c r="F128" s="47">
        <v>0</v>
      </c>
      <c r="G128" s="47">
        <v>0</v>
      </c>
      <c r="H128" s="34"/>
      <c r="I128" s="34"/>
      <c r="J128" s="34"/>
      <c r="K128" s="34"/>
    </row>
    <row r="129" spans="1:11" ht="14.1" customHeight="1" x14ac:dyDescent="0.25">
      <c r="A129" s="34"/>
      <c r="B129" s="34"/>
      <c r="C129" s="49" t="s">
        <v>74</v>
      </c>
      <c r="D129" s="47">
        <v>0</v>
      </c>
      <c r="E129" s="47">
        <v>0</v>
      </c>
      <c r="F129" s="47">
        <v>0</v>
      </c>
      <c r="G129" s="47">
        <v>0</v>
      </c>
      <c r="H129" s="34"/>
      <c r="I129" s="34"/>
      <c r="J129" s="34"/>
      <c r="K129" s="34"/>
    </row>
    <row r="130" spans="1:11" ht="14.1" customHeight="1" x14ac:dyDescent="0.25">
      <c r="A130" s="34"/>
      <c r="B130" s="34"/>
      <c r="C130" s="49" t="s">
        <v>60</v>
      </c>
      <c r="D130" s="47">
        <v>0</v>
      </c>
      <c r="E130" s="47">
        <v>0</v>
      </c>
      <c r="F130" s="47">
        <v>0</v>
      </c>
      <c r="G130" s="47">
        <v>0</v>
      </c>
      <c r="H130" s="34"/>
      <c r="I130" s="34"/>
      <c r="J130" s="34"/>
      <c r="K130" s="34"/>
    </row>
    <row r="131" spans="1:11" ht="14.1" customHeight="1" x14ac:dyDescent="0.25">
      <c r="A131" s="34"/>
      <c r="B131" s="34"/>
      <c r="C131" s="49" t="s">
        <v>69</v>
      </c>
      <c r="D131" s="47">
        <v>0</v>
      </c>
      <c r="E131" s="47">
        <v>0</v>
      </c>
      <c r="F131" s="47">
        <v>0</v>
      </c>
      <c r="G131" s="47">
        <v>0</v>
      </c>
      <c r="H131" s="34"/>
      <c r="I131" s="34"/>
      <c r="J131" s="34"/>
      <c r="K131" s="34"/>
    </row>
    <row r="132" spans="1:11" ht="14.1" customHeight="1" x14ac:dyDescent="0.25">
      <c r="A132" s="34"/>
      <c r="B132" s="34"/>
      <c r="C132" s="49" t="s">
        <v>70</v>
      </c>
      <c r="D132" s="47">
        <v>0</v>
      </c>
      <c r="E132" s="47">
        <v>0</v>
      </c>
      <c r="F132" s="47">
        <v>0</v>
      </c>
      <c r="G132" s="47">
        <v>0</v>
      </c>
      <c r="H132" s="34"/>
      <c r="I132" s="34"/>
      <c r="J132" s="34"/>
      <c r="K132" s="34"/>
    </row>
    <row r="133" spans="1:11" ht="14.1" customHeight="1" x14ac:dyDescent="0.25">
      <c r="A133" s="34"/>
      <c r="B133" s="34"/>
      <c r="C133" s="49" t="s">
        <v>71</v>
      </c>
      <c r="D133" s="47">
        <v>0</v>
      </c>
      <c r="E133" s="47">
        <v>0</v>
      </c>
      <c r="F133" s="47">
        <v>0</v>
      </c>
      <c r="G133" s="47">
        <v>0</v>
      </c>
      <c r="H133" s="34"/>
      <c r="I133" s="34"/>
      <c r="J133" s="34"/>
      <c r="K133" s="34"/>
    </row>
    <row r="134" spans="1:11" ht="14.1" customHeight="1" x14ac:dyDescent="0.25">
      <c r="A134" s="34"/>
      <c r="B134" s="34"/>
      <c r="C134" s="49" t="s">
        <v>72</v>
      </c>
      <c r="D134" s="47">
        <v>0</v>
      </c>
      <c r="E134" s="47">
        <v>0</v>
      </c>
      <c r="F134" s="47">
        <v>0</v>
      </c>
      <c r="G134" s="47">
        <v>0</v>
      </c>
      <c r="H134" s="34"/>
      <c r="I134" s="34"/>
      <c r="J134" s="34"/>
      <c r="K134" s="34"/>
    </row>
    <row r="135" spans="1:11" ht="14.1" customHeight="1" x14ac:dyDescent="0.25">
      <c r="A135" s="34"/>
      <c r="B135" s="34"/>
      <c r="C135" s="49" t="s">
        <v>75</v>
      </c>
      <c r="D135" s="47">
        <v>0</v>
      </c>
      <c r="E135" s="47">
        <v>0</v>
      </c>
      <c r="F135" s="47">
        <v>0</v>
      </c>
      <c r="G135" s="47">
        <v>0</v>
      </c>
      <c r="H135" s="34"/>
      <c r="I135" s="34"/>
      <c r="J135" s="34"/>
      <c r="K135" s="34"/>
    </row>
    <row r="136" spans="1:11" ht="14.1" customHeight="1" x14ac:dyDescent="0.25">
      <c r="A136" s="34"/>
      <c r="B136" s="34"/>
      <c r="C136" s="49" t="s">
        <v>76</v>
      </c>
      <c r="D136" s="47">
        <v>0</v>
      </c>
      <c r="E136" s="47">
        <v>0</v>
      </c>
      <c r="F136" s="47">
        <v>0</v>
      </c>
      <c r="G136" s="47">
        <v>0</v>
      </c>
      <c r="H136" s="34"/>
      <c r="I136" s="34"/>
      <c r="J136" s="34"/>
      <c r="K136" s="34"/>
    </row>
    <row r="137" spans="1:11" ht="14.1" customHeight="1" x14ac:dyDescent="0.25">
      <c r="A137" s="34"/>
      <c r="B137" s="34"/>
      <c r="C137" s="48" t="s">
        <v>77</v>
      </c>
      <c r="D137" s="47">
        <v>0</v>
      </c>
      <c r="E137" s="47">
        <v>2728000</v>
      </c>
      <c r="F137" s="47">
        <v>4900000</v>
      </c>
      <c r="G137" s="47">
        <v>5083000</v>
      </c>
      <c r="H137" s="34"/>
      <c r="I137" s="34"/>
      <c r="J137" s="34"/>
      <c r="K137" s="34"/>
    </row>
    <row r="138" spans="1:11" ht="14.1" customHeight="1" x14ac:dyDescent="0.25">
      <c r="A138" s="34"/>
      <c r="B138" s="34"/>
      <c r="C138" s="55" t="s">
        <v>33</v>
      </c>
      <c r="D138" s="1325" t="s">
        <v>631</v>
      </c>
      <c r="E138" s="1326"/>
      <c r="F138" s="1326"/>
      <c r="G138" s="1326"/>
      <c r="H138" s="34"/>
      <c r="I138" s="34"/>
      <c r="J138" s="34"/>
      <c r="K138" s="34"/>
    </row>
    <row r="139" spans="1:11" ht="14.1" customHeight="1" x14ac:dyDescent="0.25">
      <c r="A139" s="34"/>
      <c r="B139" s="34"/>
      <c r="C139" s="32" t="s">
        <v>35</v>
      </c>
      <c r="D139" s="1327" t="s">
        <v>630</v>
      </c>
      <c r="E139" s="1328"/>
      <c r="F139" s="1328"/>
      <c r="G139" s="1328"/>
      <c r="H139" s="34"/>
      <c r="I139" s="34"/>
      <c r="J139" s="34"/>
      <c r="K139" s="34"/>
    </row>
    <row r="140" spans="1:11" ht="14.1" customHeight="1" x14ac:dyDescent="0.25">
      <c r="A140" s="34"/>
      <c r="B140" s="34"/>
      <c r="C140" s="32" t="s">
        <v>37</v>
      </c>
      <c r="D140" s="1327" t="s">
        <v>83</v>
      </c>
      <c r="E140" s="1328"/>
      <c r="F140" s="1328"/>
      <c r="G140" s="1328"/>
      <c r="H140" s="34"/>
      <c r="I140" s="34"/>
      <c r="J140" s="34"/>
      <c r="K140" s="34"/>
    </row>
    <row r="141" spans="1:11" ht="15" customHeight="1" x14ac:dyDescent="0.25">
      <c r="A141" s="34"/>
      <c r="B141" s="34"/>
      <c r="C141" s="53"/>
      <c r="D141" s="52">
        <v>2025</v>
      </c>
      <c r="E141" s="52">
        <v>2026</v>
      </c>
      <c r="F141" s="52">
        <v>2027</v>
      </c>
      <c r="G141" s="52">
        <v>2028</v>
      </c>
      <c r="H141" s="34"/>
      <c r="I141" s="34"/>
      <c r="J141" s="34"/>
      <c r="K141" s="34"/>
    </row>
    <row r="142" spans="1:11" ht="15" customHeight="1" x14ac:dyDescent="0.25">
      <c r="A142" s="34"/>
      <c r="B142" s="34"/>
      <c r="C142" s="51"/>
      <c r="D142" s="50" t="s">
        <v>17</v>
      </c>
      <c r="E142" s="50" t="s">
        <v>18</v>
      </c>
      <c r="F142" s="50" t="s">
        <v>18</v>
      </c>
      <c r="G142" s="50" t="s">
        <v>18</v>
      </c>
      <c r="H142" s="34"/>
      <c r="I142" s="34"/>
      <c r="J142" s="34"/>
      <c r="K142" s="34"/>
    </row>
    <row r="143" spans="1:11" ht="14.1" customHeight="1" x14ac:dyDescent="0.25">
      <c r="A143" s="34"/>
      <c r="B143" s="34"/>
      <c r="C143" s="41" t="s">
        <v>39</v>
      </c>
      <c r="D143" s="54" t="s">
        <v>40</v>
      </c>
      <c r="E143" s="54" t="s">
        <v>629</v>
      </c>
      <c r="F143" s="54" t="s">
        <v>46</v>
      </c>
      <c r="G143" s="54" t="s">
        <v>46</v>
      </c>
      <c r="H143" s="34"/>
      <c r="I143" s="34"/>
      <c r="J143" s="34"/>
      <c r="K143" s="34"/>
    </row>
    <row r="144" spans="1:11" ht="14.1" customHeight="1" x14ac:dyDescent="0.25">
      <c r="A144" s="34"/>
      <c r="B144" s="34"/>
      <c r="C144" s="41" t="s">
        <v>41</v>
      </c>
      <c r="D144" s="54" t="s">
        <v>628</v>
      </c>
      <c r="E144" s="54" t="s">
        <v>628</v>
      </c>
      <c r="F144" s="54" t="s">
        <v>46</v>
      </c>
      <c r="G144" s="54" t="s">
        <v>46</v>
      </c>
      <c r="H144" s="34"/>
      <c r="I144" s="34"/>
      <c r="J144" s="34"/>
      <c r="K144" s="34"/>
    </row>
    <row r="145" spans="1:11" ht="14.1" customHeight="1" x14ac:dyDescent="0.25">
      <c r="A145" s="34"/>
      <c r="B145" s="34"/>
      <c r="C145" s="41" t="s">
        <v>45</v>
      </c>
      <c r="D145" s="54" t="s">
        <v>46</v>
      </c>
      <c r="E145" s="54" t="s">
        <v>627</v>
      </c>
      <c r="F145" s="54" t="s">
        <v>46</v>
      </c>
      <c r="G145" s="54" t="s">
        <v>46</v>
      </c>
      <c r="H145" s="34"/>
      <c r="I145" s="34"/>
      <c r="J145" s="34"/>
      <c r="K145" s="34"/>
    </row>
    <row r="146" spans="1:11" ht="14.1" customHeight="1" x14ac:dyDescent="0.25">
      <c r="A146" s="34"/>
      <c r="B146" s="34"/>
      <c r="C146" s="41" t="s">
        <v>50</v>
      </c>
      <c r="D146" s="54" t="s">
        <v>40</v>
      </c>
      <c r="E146" s="54" t="s">
        <v>40</v>
      </c>
      <c r="F146" s="54" t="s">
        <v>137</v>
      </c>
      <c r="G146" s="54" t="s">
        <v>40</v>
      </c>
      <c r="H146" s="34"/>
      <c r="I146" s="34"/>
      <c r="J146" s="34"/>
      <c r="K146" s="34"/>
    </row>
    <row r="147" spans="1:11" ht="14.1" customHeight="1" x14ac:dyDescent="0.25">
      <c r="A147" s="34"/>
      <c r="B147" s="34"/>
      <c r="C147" s="41" t="s">
        <v>52</v>
      </c>
      <c r="D147" s="54" t="s">
        <v>40</v>
      </c>
      <c r="E147" s="54" t="s">
        <v>46</v>
      </c>
      <c r="F147" s="54" t="s">
        <v>137</v>
      </c>
      <c r="G147" s="54" t="s">
        <v>40</v>
      </c>
      <c r="H147" s="34"/>
      <c r="I147" s="34"/>
      <c r="J147" s="34"/>
      <c r="K147" s="34"/>
    </row>
    <row r="148" spans="1:11" ht="14.1" customHeight="1" x14ac:dyDescent="0.25">
      <c r="A148" s="34"/>
      <c r="B148" s="34"/>
      <c r="C148" s="41" t="s">
        <v>55</v>
      </c>
      <c r="D148" s="54" t="s">
        <v>40</v>
      </c>
      <c r="E148" s="54" t="s">
        <v>40</v>
      </c>
      <c r="F148" s="54" t="s">
        <v>137</v>
      </c>
      <c r="G148" s="54" t="s">
        <v>40</v>
      </c>
      <c r="H148" s="34"/>
      <c r="I148" s="34"/>
      <c r="J148" s="34"/>
      <c r="K148" s="34"/>
    </row>
    <row r="149" spans="1:11" ht="14.1" customHeight="1" x14ac:dyDescent="0.25">
      <c r="A149" s="34"/>
      <c r="B149" s="34"/>
      <c r="C149" s="1329" t="s">
        <v>58</v>
      </c>
      <c r="D149" s="1330"/>
      <c r="E149" s="1330"/>
      <c r="F149" s="1330"/>
      <c r="G149" s="1330"/>
      <c r="H149" s="34"/>
      <c r="I149" s="34"/>
      <c r="J149" s="34"/>
      <c r="K149" s="34"/>
    </row>
    <row r="150" spans="1:11" ht="14.1" customHeight="1" x14ac:dyDescent="0.25">
      <c r="A150" s="34"/>
      <c r="B150" s="34"/>
      <c r="C150" s="53"/>
      <c r="D150" s="52">
        <v>2025</v>
      </c>
      <c r="E150" s="52">
        <v>2026</v>
      </c>
      <c r="F150" s="52">
        <v>2027</v>
      </c>
      <c r="G150" s="52">
        <v>2028</v>
      </c>
      <c r="H150" s="34"/>
      <c r="I150" s="34"/>
      <c r="J150" s="34"/>
      <c r="K150" s="34"/>
    </row>
    <row r="151" spans="1:11" ht="14.1" customHeight="1" x14ac:dyDescent="0.25">
      <c r="A151" s="34"/>
      <c r="B151" s="34"/>
      <c r="C151" s="51"/>
      <c r="D151" s="50" t="s">
        <v>17</v>
      </c>
      <c r="E151" s="50" t="s">
        <v>18</v>
      </c>
      <c r="F151" s="50" t="s">
        <v>18</v>
      </c>
      <c r="G151" s="50" t="s">
        <v>18</v>
      </c>
      <c r="H151" s="34"/>
      <c r="I151" s="34"/>
      <c r="J151" s="34"/>
      <c r="K151" s="34"/>
    </row>
    <row r="152" spans="1:11" ht="14.1" customHeight="1" x14ac:dyDescent="0.25">
      <c r="A152" s="34"/>
      <c r="B152" s="34"/>
      <c r="C152" s="49" t="s">
        <v>59</v>
      </c>
      <c r="D152" s="47">
        <v>0</v>
      </c>
      <c r="E152" s="47">
        <v>0</v>
      </c>
      <c r="F152" s="47">
        <v>0</v>
      </c>
      <c r="G152" s="47">
        <v>0</v>
      </c>
      <c r="H152" s="34"/>
      <c r="I152" s="34"/>
      <c r="J152" s="34"/>
      <c r="K152" s="34"/>
    </row>
    <row r="153" spans="1:11" ht="14.1" customHeight="1" x14ac:dyDescent="0.25">
      <c r="A153" s="34"/>
      <c r="B153" s="34"/>
      <c r="C153" s="49" t="s">
        <v>60</v>
      </c>
      <c r="D153" s="47">
        <v>0</v>
      </c>
      <c r="E153" s="47">
        <v>0</v>
      </c>
      <c r="F153" s="47">
        <v>0</v>
      </c>
      <c r="G153" s="47">
        <v>0</v>
      </c>
      <c r="H153" s="34"/>
      <c r="I153" s="34"/>
      <c r="J153" s="34"/>
      <c r="K153" s="34"/>
    </row>
    <row r="154" spans="1:11" ht="14.1" customHeight="1" x14ac:dyDescent="0.25">
      <c r="A154" s="34"/>
      <c r="B154" s="34"/>
      <c r="C154" s="49" t="s">
        <v>61</v>
      </c>
      <c r="D154" s="47">
        <v>0</v>
      </c>
      <c r="E154" s="47">
        <v>0</v>
      </c>
      <c r="F154" s="47">
        <v>0</v>
      </c>
      <c r="G154" s="47">
        <v>0</v>
      </c>
      <c r="H154" s="34"/>
      <c r="I154" s="34"/>
      <c r="J154" s="34"/>
      <c r="K154" s="34"/>
    </row>
    <row r="155" spans="1:11" ht="14.1" customHeight="1" x14ac:dyDescent="0.25">
      <c r="A155" s="34"/>
      <c r="B155" s="34"/>
      <c r="C155" s="49" t="s">
        <v>62</v>
      </c>
      <c r="D155" s="47">
        <v>0</v>
      </c>
      <c r="E155" s="47">
        <v>0</v>
      </c>
      <c r="F155" s="47">
        <v>0</v>
      </c>
      <c r="G155" s="47">
        <v>0</v>
      </c>
      <c r="H155" s="34"/>
      <c r="I155" s="34"/>
      <c r="J155" s="34"/>
      <c r="K155" s="34"/>
    </row>
    <row r="156" spans="1:11" ht="14.1" customHeight="1" x14ac:dyDescent="0.25">
      <c r="A156" s="34"/>
      <c r="B156" s="34"/>
      <c r="C156" s="49" t="s">
        <v>60</v>
      </c>
      <c r="D156" s="47">
        <v>0</v>
      </c>
      <c r="E156" s="47">
        <v>0</v>
      </c>
      <c r="F156" s="47">
        <v>0</v>
      </c>
      <c r="G156" s="47">
        <v>0</v>
      </c>
      <c r="H156" s="34"/>
      <c r="I156" s="34"/>
      <c r="J156" s="34"/>
      <c r="K156" s="34"/>
    </row>
    <row r="157" spans="1:11" ht="14.1" customHeight="1" x14ac:dyDescent="0.25">
      <c r="A157" s="34"/>
      <c r="B157" s="34"/>
      <c r="C157" s="49" t="s">
        <v>61</v>
      </c>
      <c r="D157" s="47">
        <v>0</v>
      </c>
      <c r="E157" s="47">
        <v>0</v>
      </c>
      <c r="F157" s="47">
        <v>0</v>
      </c>
      <c r="G157" s="47">
        <v>0</v>
      </c>
      <c r="H157" s="34"/>
      <c r="I157" s="34"/>
      <c r="J157" s="34"/>
      <c r="K157" s="34"/>
    </row>
    <row r="158" spans="1:11" ht="14.1" customHeight="1" x14ac:dyDescent="0.25">
      <c r="A158" s="34"/>
      <c r="B158" s="34"/>
      <c r="C158" s="49" t="s">
        <v>63</v>
      </c>
      <c r="D158" s="47">
        <v>0</v>
      </c>
      <c r="E158" s="47">
        <v>0</v>
      </c>
      <c r="F158" s="47">
        <v>0</v>
      </c>
      <c r="G158" s="47">
        <v>0</v>
      </c>
      <c r="H158" s="34"/>
      <c r="I158" s="34"/>
      <c r="J158" s="34"/>
      <c r="K158" s="34"/>
    </row>
    <row r="159" spans="1:11" ht="14.1" customHeight="1" x14ac:dyDescent="0.25">
      <c r="A159" s="34"/>
      <c r="B159" s="34"/>
      <c r="C159" s="49" t="s">
        <v>60</v>
      </c>
      <c r="D159" s="47">
        <v>0</v>
      </c>
      <c r="E159" s="47">
        <v>0</v>
      </c>
      <c r="F159" s="47">
        <v>0</v>
      </c>
      <c r="G159" s="47">
        <v>0</v>
      </c>
      <c r="H159" s="34"/>
      <c r="I159" s="34"/>
      <c r="J159" s="34"/>
      <c r="K159" s="34"/>
    </row>
    <row r="160" spans="1:11" ht="14.1" customHeight="1" x14ac:dyDescent="0.25">
      <c r="A160" s="34"/>
      <c r="B160" s="34"/>
      <c r="C160" s="49" t="s">
        <v>61</v>
      </c>
      <c r="D160" s="47">
        <v>0</v>
      </c>
      <c r="E160" s="47">
        <v>0</v>
      </c>
      <c r="F160" s="47">
        <v>0</v>
      </c>
      <c r="G160" s="47">
        <v>0</v>
      </c>
      <c r="H160" s="34"/>
      <c r="I160" s="34"/>
      <c r="J160" s="34"/>
      <c r="K160" s="34"/>
    </row>
    <row r="161" spans="1:11" ht="14.1" customHeight="1" x14ac:dyDescent="0.25">
      <c r="A161" s="34"/>
      <c r="B161" s="34"/>
      <c r="C161" s="49" t="s">
        <v>64</v>
      </c>
      <c r="D161" s="47">
        <v>0</v>
      </c>
      <c r="E161" s="47">
        <v>0</v>
      </c>
      <c r="F161" s="47">
        <v>0</v>
      </c>
      <c r="G161" s="47">
        <v>0</v>
      </c>
      <c r="H161" s="34"/>
      <c r="I161" s="34"/>
      <c r="J161" s="34"/>
      <c r="K161" s="34"/>
    </row>
    <row r="162" spans="1:11" ht="14.1" customHeight="1" x14ac:dyDescent="0.25">
      <c r="A162" s="34"/>
      <c r="B162" s="34"/>
      <c r="C162" s="49" t="s">
        <v>60</v>
      </c>
      <c r="D162" s="47">
        <v>0</v>
      </c>
      <c r="E162" s="47">
        <v>0</v>
      </c>
      <c r="F162" s="47">
        <v>0</v>
      </c>
      <c r="G162" s="47">
        <v>0</v>
      </c>
      <c r="H162" s="34"/>
      <c r="I162" s="34"/>
      <c r="J162" s="34"/>
      <c r="K162" s="34"/>
    </row>
    <row r="163" spans="1:11" ht="14.1" customHeight="1" x14ac:dyDescent="0.25">
      <c r="A163" s="34"/>
      <c r="B163" s="34"/>
      <c r="C163" s="49" t="s">
        <v>61</v>
      </c>
      <c r="D163" s="47">
        <v>0</v>
      </c>
      <c r="E163" s="47">
        <v>0</v>
      </c>
      <c r="F163" s="47">
        <v>0</v>
      </c>
      <c r="G163" s="47">
        <v>0</v>
      </c>
      <c r="H163" s="34"/>
      <c r="I163" s="34"/>
      <c r="J163" s="34"/>
      <c r="K163" s="34"/>
    </row>
    <row r="164" spans="1:11" ht="14.1" customHeight="1" x14ac:dyDescent="0.25">
      <c r="A164" s="34"/>
      <c r="B164" s="34"/>
      <c r="C164" s="49" t="s">
        <v>65</v>
      </c>
      <c r="D164" s="47">
        <v>0</v>
      </c>
      <c r="E164" s="47">
        <v>0</v>
      </c>
      <c r="F164" s="47">
        <v>0</v>
      </c>
      <c r="G164" s="47">
        <v>0</v>
      </c>
      <c r="H164" s="34"/>
      <c r="I164" s="34"/>
      <c r="J164" s="34"/>
      <c r="K164" s="34"/>
    </row>
    <row r="165" spans="1:11" ht="14.1" customHeight="1" x14ac:dyDescent="0.25">
      <c r="A165" s="34"/>
      <c r="B165" s="34"/>
      <c r="C165" s="49" t="s">
        <v>60</v>
      </c>
      <c r="D165" s="47">
        <v>0</v>
      </c>
      <c r="E165" s="47">
        <v>0</v>
      </c>
      <c r="F165" s="47">
        <v>0</v>
      </c>
      <c r="G165" s="47">
        <v>0</v>
      </c>
      <c r="H165" s="34"/>
      <c r="I165" s="34"/>
      <c r="J165" s="34"/>
      <c r="K165" s="34"/>
    </row>
    <row r="166" spans="1:11" ht="14.1" customHeight="1" x14ac:dyDescent="0.25">
      <c r="A166" s="34"/>
      <c r="B166" s="34"/>
      <c r="C166" s="49" t="s">
        <v>61</v>
      </c>
      <c r="D166" s="47">
        <v>0</v>
      </c>
      <c r="E166" s="47">
        <v>0</v>
      </c>
      <c r="F166" s="47">
        <v>0</v>
      </c>
      <c r="G166" s="47">
        <v>0</v>
      </c>
      <c r="H166" s="34"/>
      <c r="I166" s="34"/>
      <c r="J166" s="34"/>
      <c r="K166" s="34"/>
    </row>
    <row r="167" spans="1:11" ht="14.1" customHeight="1" x14ac:dyDescent="0.25">
      <c r="A167" s="34"/>
      <c r="B167" s="34"/>
      <c r="C167" s="49" t="s">
        <v>66</v>
      </c>
      <c r="D167" s="47">
        <v>0</v>
      </c>
      <c r="E167" s="47">
        <v>0</v>
      </c>
      <c r="F167" s="47">
        <v>0</v>
      </c>
      <c r="G167" s="47">
        <v>0</v>
      </c>
      <c r="H167" s="34"/>
      <c r="I167" s="34"/>
      <c r="J167" s="34"/>
      <c r="K167" s="34"/>
    </row>
    <row r="168" spans="1:11" ht="14.1" customHeight="1" x14ac:dyDescent="0.25">
      <c r="A168" s="34"/>
      <c r="B168" s="34"/>
      <c r="C168" s="49" t="s">
        <v>60</v>
      </c>
      <c r="D168" s="47">
        <v>0</v>
      </c>
      <c r="E168" s="47">
        <v>0</v>
      </c>
      <c r="F168" s="47">
        <v>0</v>
      </c>
      <c r="G168" s="47">
        <v>0</v>
      </c>
      <c r="H168" s="34"/>
      <c r="I168" s="34"/>
      <c r="J168" s="34"/>
      <c r="K168" s="34"/>
    </row>
    <row r="169" spans="1:11" ht="14.1" customHeight="1" x14ac:dyDescent="0.25">
      <c r="A169" s="34"/>
      <c r="B169" s="34"/>
      <c r="C169" s="49" t="s">
        <v>61</v>
      </c>
      <c r="D169" s="47">
        <v>0</v>
      </c>
      <c r="E169" s="47">
        <v>0</v>
      </c>
      <c r="F169" s="47">
        <v>0</v>
      </c>
      <c r="G169" s="47">
        <v>0</v>
      </c>
      <c r="H169" s="34"/>
      <c r="I169" s="34"/>
      <c r="J169" s="34"/>
      <c r="K169" s="34"/>
    </row>
    <row r="170" spans="1:11" ht="14.1" customHeight="1" x14ac:dyDescent="0.25">
      <c r="A170" s="34"/>
      <c r="B170" s="34"/>
      <c r="C170" s="49" t="s">
        <v>67</v>
      </c>
      <c r="D170" s="47">
        <v>0</v>
      </c>
      <c r="E170" s="47">
        <v>0</v>
      </c>
      <c r="F170" s="47">
        <v>0</v>
      </c>
      <c r="G170" s="47">
        <v>0</v>
      </c>
      <c r="H170" s="34"/>
      <c r="I170" s="34"/>
      <c r="J170" s="34"/>
      <c r="K170" s="34"/>
    </row>
    <row r="171" spans="1:11" ht="14.1" customHeight="1" x14ac:dyDescent="0.25">
      <c r="A171" s="34"/>
      <c r="B171" s="34"/>
      <c r="C171" s="49" t="s">
        <v>60</v>
      </c>
      <c r="D171" s="47">
        <v>0</v>
      </c>
      <c r="E171" s="47">
        <v>0</v>
      </c>
      <c r="F171" s="47">
        <v>0</v>
      </c>
      <c r="G171" s="47">
        <v>0</v>
      </c>
      <c r="H171" s="34"/>
      <c r="I171" s="34"/>
      <c r="J171" s="34"/>
      <c r="K171" s="34"/>
    </row>
    <row r="172" spans="1:11" ht="14.1" customHeight="1" x14ac:dyDescent="0.25">
      <c r="A172" s="34"/>
      <c r="B172" s="34"/>
      <c r="C172" s="49" t="s">
        <v>61</v>
      </c>
      <c r="D172" s="47">
        <v>0</v>
      </c>
      <c r="E172" s="47">
        <v>0</v>
      </c>
      <c r="F172" s="47">
        <v>0</v>
      </c>
      <c r="G172" s="47">
        <v>0</v>
      </c>
      <c r="H172" s="34"/>
      <c r="I172" s="34"/>
      <c r="J172" s="34"/>
      <c r="K172" s="34"/>
    </row>
    <row r="173" spans="1:11" ht="14.1" customHeight="1" x14ac:dyDescent="0.25">
      <c r="A173" s="34"/>
      <c r="B173" s="34"/>
      <c r="C173" s="49" t="s">
        <v>68</v>
      </c>
      <c r="D173" s="47">
        <v>0</v>
      </c>
      <c r="E173" s="47">
        <v>0</v>
      </c>
      <c r="F173" s="47">
        <v>0</v>
      </c>
      <c r="G173" s="47">
        <v>0</v>
      </c>
      <c r="H173" s="34"/>
      <c r="I173" s="34"/>
      <c r="J173" s="34"/>
      <c r="K173" s="34"/>
    </row>
    <row r="174" spans="1:11" ht="14.1" customHeight="1" x14ac:dyDescent="0.25">
      <c r="A174" s="34"/>
      <c r="B174" s="34"/>
      <c r="C174" s="49" t="s">
        <v>60</v>
      </c>
      <c r="D174" s="47">
        <v>0</v>
      </c>
      <c r="E174" s="47">
        <v>0</v>
      </c>
      <c r="F174" s="47">
        <v>0</v>
      </c>
      <c r="G174" s="47">
        <v>0</v>
      </c>
      <c r="H174" s="34"/>
      <c r="I174" s="34"/>
      <c r="J174" s="34"/>
      <c r="K174" s="34"/>
    </row>
    <row r="175" spans="1:11" ht="14.1" customHeight="1" x14ac:dyDescent="0.25">
      <c r="A175" s="34"/>
      <c r="B175" s="34"/>
      <c r="C175" s="49" t="s">
        <v>69</v>
      </c>
      <c r="D175" s="47">
        <v>0</v>
      </c>
      <c r="E175" s="47">
        <v>0</v>
      </c>
      <c r="F175" s="47">
        <v>0</v>
      </c>
      <c r="G175" s="47">
        <v>0</v>
      </c>
      <c r="H175" s="34"/>
      <c r="I175" s="34"/>
      <c r="J175" s="34"/>
      <c r="K175" s="34"/>
    </row>
    <row r="176" spans="1:11" ht="14.1" customHeight="1" x14ac:dyDescent="0.25">
      <c r="A176" s="34"/>
      <c r="B176" s="34"/>
      <c r="C176" s="49" t="s">
        <v>70</v>
      </c>
      <c r="D176" s="47">
        <v>0</v>
      </c>
      <c r="E176" s="47">
        <v>0</v>
      </c>
      <c r="F176" s="47">
        <v>0</v>
      </c>
      <c r="G176" s="47">
        <v>0</v>
      </c>
      <c r="H176" s="34"/>
      <c r="I176" s="34"/>
      <c r="J176" s="34"/>
      <c r="K176" s="34"/>
    </row>
    <row r="177" spans="1:11" ht="14.1" customHeight="1" x14ac:dyDescent="0.25">
      <c r="A177" s="34"/>
      <c r="B177" s="34"/>
      <c r="C177" s="49" t="s">
        <v>71</v>
      </c>
      <c r="D177" s="47">
        <v>0</v>
      </c>
      <c r="E177" s="47">
        <v>0</v>
      </c>
      <c r="F177" s="47">
        <v>0</v>
      </c>
      <c r="G177" s="47">
        <v>0</v>
      </c>
      <c r="H177" s="34"/>
      <c r="I177" s="34"/>
      <c r="J177" s="34"/>
      <c r="K177" s="34"/>
    </row>
    <row r="178" spans="1:11" ht="14.1" customHeight="1" x14ac:dyDescent="0.25">
      <c r="A178" s="34"/>
      <c r="B178" s="34"/>
      <c r="C178" s="49" t="s">
        <v>72</v>
      </c>
      <c r="D178" s="47">
        <v>0</v>
      </c>
      <c r="E178" s="47">
        <v>0</v>
      </c>
      <c r="F178" s="47">
        <v>0</v>
      </c>
      <c r="G178" s="47">
        <v>0</v>
      </c>
      <c r="H178" s="34"/>
      <c r="I178" s="34"/>
      <c r="J178" s="34"/>
      <c r="K178" s="34"/>
    </row>
    <row r="179" spans="1:11" ht="14.1" customHeight="1" x14ac:dyDescent="0.25">
      <c r="A179" s="34"/>
      <c r="B179" s="34"/>
      <c r="C179" s="49" t="s">
        <v>73</v>
      </c>
      <c r="D179" s="47">
        <v>0</v>
      </c>
      <c r="E179" s="47">
        <v>2172000</v>
      </c>
      <c r="F179" s="47">
        <v>0</v>
      </c>
      <c r="G179" s="47">
        <v>0</v>
      </c>
      <c r="H179" s="34"/>
      <c r="I179" s="34"/>
      <c r="J179" s="34"/>
      <c r="K179" s="34"/>
    </row>
    <row r="180" spans="1:11" ht="14.1" customHeight="1" x14ac:dyDescent="0.25">
      <c r="A180" s="34"/>
      <c r="B180" s="34"/>
      <c r="C180" s="49" t="s">
        <v>60</v>
      </c>
      <c r="D180" s="47">
        <v>0</v>
      </c>
      <c r="E180" s="47">
        <v>2172000</v>
      </c>
      <c r="F180" s="47">
        <v>0</v>
      </c>
      <c r="G180" s="47">
        <v>0</v>
      </c>
      <c r="H180" s="34"/>
      <c r="I180" s="34"/>
      <c r="J180" s="34"/>
      <c r="K180" s="34"/>
    </row>
    <row r="181" spans="1:11" ht="14.1" customHeight="1" x14ac:dyDescent="0.25">
      <c r="A181" s="34"/>
      <c r="B181" s="34"/>
      <c r="C181" s="49" t="s">
        <v>69</v>
      </c>
      <c r="D181" s="47">
        <v>0</v>
      </c>
      <c r="E181" s="47">
        <v>0</v>
      </c>
      <c r="F181" s="47">
        <v>0</v>
      </c>
      <c r="G181" s="47">
        <v>0</v>
      </c>
      <c r="H181" s="34"/>
      <c r="I181" s="34"/>
      <c r="J181" s="34"/>
      <c r="K181" s="34"/>
    </row>
    <row r="182" spans="1:11" ht="14.1" customHeight="1" x14ac:dyDescent="0.25">
      <c r="A182" s="34"/>
      <c r="B182" s="34"/>
      <c r="C182" s="49" t="s">
        <v>70</v>
      </c>
      <c r="D182" s="47">
        <v>0</v>
      </c>
      <c r="E182" s="47">
        <v>0</v>
      </c>
      <c r="F182" s="47">
        <v>0</v>
      </c>
      <c r="G182" s="47">
        <v>0</v>
      </c>
      <c r="H182" s="34"/>
      <c r="I182" s="34"/>
      <c r="J182" s="34"/>
      <c r="K182" s="34"/>
    </row>
    <row r="183" spans="1:11" ht="14.1" customHeight="1" x14ac:dyDescent="0.25">
      <c r="A183" s="34"/>
      <c r="B183" s="34"/>
      <c r="C183" s="49" t="s">
        <v>71</v>
      </c>
      <c r="D183" s="47">
        <v>0</v>
      </c>
      <c r="E183" s="47">
        <v>0</v>
      </c>
      <c r="F183" s="47">
        <v>0</v>
      </c>
      <c r="G183" s="47">
        <v>0</v>
      </c>
      <c r="H183" s="34"/>
      <c r="I183" s="34"/>
      <c r="J183" s="34"/>
      <c r="K183" s="34"/>
    </row>
    <row r="184" spans="1:11" ht="14.1" customHeight="1" x14ac:dyDescent="0.25">
      <c r="A184" s="34"/>
      <c r="B184" s="34"/>
      <c r="C184" s="49" t="s">
        <v>72</v>
      </c>
      <c r="D184" s="47">
        <v>0</v>
      </c>
      <c r="E184" s="47">
        <v>0</v>
      </c>
      <c r="F184" s="47">
        <v>0</v>
      </c>
      <c r="G184" s="47">
        <v>0</v>
      </c>
      <c r="H184" s="34"/>
      <c r="I184" s="34"/>
      <c r="J184" s="34"/>
      <c r="K184" s="34"/>
    </row>
    <row r="185" spans="1:11" ht="14.1" customHeight="1" x14ac:dyDescent="0.25">
      <c r="A185" s="34"/>
      <c r="B185" s="34"/>
      <c r="C185" s="49" t="s">
        <v>74</v>
      </c>
      <c r="D185" s="47">
        <v>0</v>
      </c>
      <c r="E185" s="47">
        <v>0</v>
      </c>
      <c r="F185" s="47">
        <v>0</v>
      </c>
      <c r="G185" s="47">
        <v>0</v>
      </c>
      <c r="H185" s="34"/>
      <c r="I185" s="34"/>
      <c r="J185" s="34"/>
      <c r="K185" s="34"/>
    </row>
    <row r="186" spans="1:11" ht="14.1" customHeight="1" x14ac:dyDescent="0.25">
      <c r="A186" s="34"/>
      <c r="B186" s="34"/>
      <c r="C186" s="49" t="s">
        <v>60</v>
      </c>
      <c r="D186" s="47">
        <v>0</v>
      </c>
      <c r="E186" s="47">
        <v>0</v>
      </c>
      <c r="F186" s="47">
        <v>0</v>
      </c>
      <c r="G186" s="47">
        <v>0</v>
      </c>
      <c r="H186" s="34"/>
      <c r="I186" s="34"/>
      <c r="J186" s="34"/>
      <c r="K186" s="34"/>
    </row>
    <row r="187" spans="1:11" ht="14.1" customHeight="1" x14ac:dyDescent="0.25">
      <c r="A187" s="34"/>
      <c r="B187" s="34"/>
      <c r="C187" s="49" t="s">
        <v>69</v>
      </c>
      <c r="D187" s="47">
        <v>0</v>
      </c>
      <c r="E187" s="47">
        <v>0</v>
      </c>
      <c r="F187" s="47">
        <v>0</v>
      </c>
      <c r="G187" s="47">
        <v>0</v>
      </c>
      <c r="H187" s="34"/>
      <c r="I187" s="34"/>
      <c r="J187" s="34"/>
      <c r="K187" s="34"/>
    </row>
    <row r="188" spans="1:11" ht="14.1" customHeight="1" x14ac:dyDescent="0.25">
      <c r="A188" s="34"/>
      <c r="B188" s="34"/>
      <c r="C188" s="49" t="s">
        <v>70</v>
      </c>
      <c r="D188" s="47">
        <v>0</v>
      </c>
      <c r="E188" s="47">
        <v>0</v>
      </c>
      <c r="F188" s="47">
        <v>0</v>
      </c>
      <c r="G188" s="47">
        <v>0</v>
      </c>
      <c r="H188" s="34"/>
      <c r="I188" s="34"/>
      <c r="J188" s="34"/>
      <c r="K188" s="34"/>
    </row>
    <row r="189" spans="1:11" ht="14.1" customHeight="1" x14ac:dyDescent="0.25">
      <c r="A189" s="34"/>
      <c r="B189" s="34"/>
      <c r="C189" s="49" t="s">
        <v>71</v>
      </c>
      <c r="D189" s="47">
        <v>0</v>
      </c>
      <c r="E189" s="47">
        <v>0</v>
      </c>
      <c r="F189" s="47">
        <v>0</v>
      </c>
      <c r="G189" s="47">
        <v>0</v>
      </c>
      <c r="H189" s="34"/>
      <c r="I189" s="34"/>
      <c r="J189" s="34"/>
      <c r="K189" s="34"/>
    </row>
    <row r="190" spans="1:11" ht="14.1" customHeight="1" x14ac:dyDescent="0.25">
      <c r="A190" s="34"/>
      <c r="B190" s="34"/>
      <c r="C190" s="49" t="s">
        <v>72</v>
      </c>
      <c r="D190" s="47">
        <v>0</v>
      </c>
      <c r="E190" s="47">
        <v>0</v>
      </c>
      <c r="F190" s="47">
        <v>0</v>
      </c>
      <c r="G190" s="47">
        <v>0</v>
      </c>
      <c r="H190" s="34"/>
      <c r="I190" s="34"/>
      <c r="J190" s="34"/>
      <c r="K190" s="34"/>
    </row>
    <row r="191" spans="1:11" ht="14.1" customHeight="1" x14ac:dyDescent="0.25">
      <c r="A191" s="34"/>
      <c r="B191" s="34"/>
      <c r="C191" s="49" t="s">
        <v>75</v>
      </c>
      <c r="D191" s="47">
        <v>0</v>
      </c>
      <c r="E191" s="47">
        <v>0</v>
      </c>
      <c r="F191" s="47">
        <v>0</v>
      </c>
      <c r="G191" s="47">
        <v>0</v>
      </c>
      <c r="H191" s="34"/>
      <c r="I191" s="34"/>
      <c r="J191" s="34"/>
      <c r="K191" s="34"/>
    </row>
    <row r="192" spans="1:11" ht="14.1" customHeight="1" x14ac:dyDescent="0.25">
      <c r="A192" s="34"/>
      <c r="B192" s="34"/>
      <c r="C192" s="49" t="s">
        <v>76</v>
      </c>
      <c r="D192" s="47">
        <v>0</v>
      </c>
      <c r="E192" s="47">
        <v>0</v>
      </c>
      <c r="F192" s="47">
        <v>0</v>
      </c>
      <c r="G192" s="47">
        <v>0</v>
      </c>
      <c r="H192" s="34"/>
      <c r="I192" s="34"/>
      <c r="J192" s="34"/>
      <c r="K192" s="34"/>
    </row>
    <row r="193" spans="1:11" ht="14.1" customHeight="1" x14ac:dyDescent="0.25">
      <c r="A193" s="34"/>
      <c r="B193" s="34"/>
      <c r="C193" s="48" t="s">
        <v>77</v>
      </c>
      <c r="D193" s="47">
        <v>0</v>
      </c>
      <c r="E193" s="47">
        <v>2172000</v>
      </c>
      <c r="F193" s="47">
        <v>0</v>
      </c>
      <c r="G193" s="47">
        <v>0</v>
      </c>
      <c r="H193" s="34"/>
      <c r="I193" s="34"/>
      <c r="J193" s="34"/>
      <c r="K193" s="34"/>
    </row>
    <row r="194" spans="1:11" ht="14.1" customHeight="1" x14ac:dyDescent="0.25">
      <c r="A194" s="34"/>
      <c r="B194" s="34"/>
      <c r="C194" s="55" t="s">
        <v>33</v>
      </c>
      <c r="D194" s="1325" t="s">
        <v>626</v>
      </c>
      <c r="E194" s="1326"/>
      <c r="F194" s="1326"/>
      <c r="G194" s="1326"/>
      <c r="H194" s="34"/>
      <c r="I194" s="34"/>
      <c r="J194" s="34"/>
      <c r="K194" s="34"/>
    </row>
    <row r="195" spans="1:11" ht="14.1" customHeight="1" x14ac:dyDescent="0.25">
      <c r="A195" s="34"/>
      <c r="B195" s="34"/>
      <c r="C195" s="32" t="s">
        <v>35</v>
      </c>
      <c r="D195" s="1327" t="s">
        <v>625</v>
      </c>
      <c r="E195" s="1328"/>
      <c r="F195" s="1328"/>
      <c r="G195" s="1328"/>
      <c r="H195" s="34"/>
      <c r="I195" s="34"/>
      <c r="J195" s="34"/>
      <c r="K195" s="34"/>
    </row>
    <row r="196" spans="1:11" ht="14.1" customHeight="1" x14ac:dyDescent="0.25">
      <c r="A196" s="34"/>
      <c r="B196" s="34"/>
      <c r="C196" s="32" t="s">
        <v>37</v>
      </c>
      <c r="D196" s="1327" t="s">
        <v>83</v>
      </c>
      <c r="E196" s="1328"/>
      <c r="F196" s="1328"/>
      <c r="G196" s="1328"/>
      <c r="H196" s="34"/>
      <c r="I196" s="34"/>
      <c r="J196" s="34"/>
      <c r="K196" s="34"/>
    </row>
    <row r="197" spans="1:11" ht="15" customHeight="1" x14ac:dyDescent="0.25">
      <c r="A197" s="34"/>
      <c r="B197" s="34"/>
      <c r="C197" s="53"/>
      <c r="D197" s="52">
        <v>2025</v>
      </c>
      <c r="E197" s="52">
        <v>2026</v>
      </c>
      <c r="F197" s="52">
        <v>2027</v>
      </c>
      <c r="G197" s="52">
        <v>2028</v>
      </c>
      <c r="H197" s="34"/>
      <c r="I197" s="34"/>
      <c r="J197" s="34"/>
      <c r="K197" s="34"/>
    </row>
    <row r="198" spans="1:11" ht="15" customHeight="1" x14ac:dyDescent="0.25">
      <c r="A198" s="34"/>
      <c r="B198" s="34"/>
      <c r="C198" s="51"/>
      <c r="D198" s="50" t="s">
        <v>17</v>
      </c>
      <c r="E198" s="50" t="s">
        <v>18</v>
      </c>
      <c r="F198" s="50" t="s">
        <v>18</v>
      </c>
      <c r="G198" s="50" t="s">
        <v>18</v>
      </c>
      <c r="H198" s="34"/>
      <c r="I198" s="34"/>
      <c r="J198" s="34"/>
      <c r="K198" s="34"/>
    </row>
    <row r="199" spans="1:11" ht="14.1" customHeight="1" x14ac:dyDescent="0.25">
      <c r="A199" s="34"/>
      <c r="B199" s="34"/>
      <c r="C199" s="41" t="s">
        <v>39</v>
      </c>
      <c r="D199" s="54" t="s">
        <v>40</v>
      </c>
      <c r="E199" s="54" t="s">
        <v>151</v>
      </c>
      <c r="F199" s="54" t="s">
        <v>151</v>
      </c>
      <c r="G199" s="54" t="s">
        <v>151</v>
      </c>
      <c r="H199" s="34"/>
      <c r="I199" s="34"/>
      <c r="J199" s="34"/>
      <c r="K199" s="34"/>
    </row>
    <row r="200" spans="1:11" ht="14.1" customHeight="1" x14ac:dyDescent="0.25">
      <c r="A200" s="34"/>
      <c r="B200" s="34"/>
      <c r="C200" s="41" t="s">
        <v>41</v>
      </c>
      <c r="D200" s="54" t="s">
        <v>624</v>
      </c>
      <c r="E200" s="54" t="s">
        <v>623</v>
      </c>
      <c r="F200" s="54" t="s">
        <v>623</v>
      </c>
      <c r="G200" s="54" t="s">
        <v>622</v>
      </c>
      <c r="H200" s="34"/>
      <c r="I200" s="34"/>
      <c r="J200" s="34"/>
      <c r="K200" s="34"/>
    </row>
    <row r="201" spans="1:11" ht="14.1" customHeight="1" x14ac:dyDescent="0.25">
      <c r="A201" s="34"/>
      <c r="B201" s="34"/>
      <c r="C201" s="41" t="s">
        <v>45</v>
      </c>
      <c r="D201" s="54" t="s">
        <v>46</v>
      </c>
      <c r="E201" s="54" t="s">
        <v>623</v>
      </c>
      <c r="F201" s="54" t="s">
        <v>623</v>
      </c>
      <c r="G201" s="54" t="s">
        <v>622</v>
      </c>
      <c r="H201" s="34"/>
      <c r="I201" s="34"/>
      <c r="J201" s="34"/>
      <c r="K201" s="34"/>
    </row>
    <row r="202" spans="1:11" ht="14.1" customHeight="1" x14ac:dyDescent="0.25">
      <c r="A202" s="34"/>
      <c r="B202" s="34"/>
      <c r="C202" s="41" t="s">
        <v>50</v>
      </c>
      <c r="D202" s="54" t="s">
        <v>40</v>
      </c>
      <c r="E202" s="54" t="s">
        <v>40</v>
      </c>
      <c r="F202" s="54" t="s">
        <v>46</v>
      </c>
      <c r="G202" s="54" t="s">
        <v>46</v>
      </c>
      <c r="H202" s="34"/>
      <c r="I202" s="34"/>
      <c r="J202" s="34"/>
      <c r="K202" s="34"/>
    </row>
    <row r="203" spans="1:11" ht="14.1" customHeight="1" x14ac:dyDescent="0.25">
      <c r="A203" s="34"/>
      <c r="B203" s="34"/>
      <c r="C203" s="41" t="s">
        <v>52</v>
      </c>
      <c r="D203" s="54" t="s">
        <v>40</v>
      </c>
      <c r="E203" s="54" t="s">
        <v>621</v>
      </c>
      <c r="F203" s="54" t="s">
        <v>46</v>
      </c>
      <c r="G203" s="54" t="s">
        <v>620</v>
      </c>
      <c r="H203" s="34"/>
      <c r="I203" s="34"/>
      <c r="J203" s="34"/>
      <c r="K203" s="34"/>
    </row>
    <row r="204" spans="1:11" ht="14.1" customHeight="1" x14ac:dyDescent="0.25">
      <c r="A204" s="34"/>
      <c r="B204" s="34"/>
      <c r="C204" s="41" t="s">
        <v>55</v>
      </c>
      <c r="D204" s="54" t="s">
        <v>40</v>
      </c>
      <c r="E204" s="54" t="s">
        <v>40</v>
      </c>
      <c r="F204" s="54" t="s">
        <v>46</v>
      </c>
      <c r="G204" s="54" t="s">
        <v>620</v>
      </c>
      <c r="H204" s="34"/>
      <c r="I204" s="34"/>
      <c r="J204" s="34"/>
      <c r="K204" s="34"/>
    </row>
    <row r="205" spans="1:11" ht="14.1" customHeight="1" x14ac:dyDescent="0.25">
      <c r="A205" s="34"/>
      <c r="B205" s="34"/>
      <c r="C205" s="1329" t="s">
        <v>58</v>
      </c>
      <c r="D205" s="1330"/>
      <c r="E205" s="1330"/>
      <c r="F205" s="1330"/>
      <c r="G205" s="1330"/>
      <c r="H205" s="34"/>
      <c r="I205" s="34"/>
      <c r="J205" s="34"/>
      <c r="K205" s="34"/>
    </row>
    <row r="206" spans="1:11" ht="14.1" customHeight="1" x14ac:dyDescent="0.25">
      <c r="A206" s="34"/>
      <c r="B206" s="34"/>
      <c r="C206" s="53"/>
      <c r="D206" s="52">
        <v>2025</v>
      </c>
      <c r="E206" s="52">
        <v>2026</v>
      </c>
      <c r="F206" s="52">
        <v>2027</v>
      </c>
      <c r="G206" s="52">
        <v>2028</v>
      </c>
      <c r="H206" s="34"/>
      <c r="I206" s="34"/>
      <c r="J206" s="34"/>
      <c r="K206" s="34"/>
    </row>
    <row r="207" spans="1:11" ht="14.1" customHeight="1" x14ac:dyDescent="0.25">
      <c r="A207" s="34"/>
      <c r="B207" s="34"/>
      <c r="C207" s="51"/>
      <c r="D207" s="50" t="s">
        <v>17</v>
      </c>
      <c r="E207" s="50" t="s">
        <v>18</v>
      </c>
      <c r="F207" s="50" t="s">
        <v>18</v>
      </c>
      <c r="G207" s="50" t="s">
        <v>18</v>
      </c>
      <c r="H207" s="34"/>
      <c r="I207" s="34"/>
      <c r="J207" s="34"/>
      <c r="K207" s="34"/>
    </row>
    <row r="208" spans="1:11" ht="14.1" customHeight="1" x14ac:dyDescent="0.25">
      <c r="A208" s="34"/>
      <c r="B208" s="34"/>
      <c r="C208" s="49" t="s">
        <v>59</v>
      </c>
      <c r="D208" s="47">
        <v>0</v>
      </c>
      <c r="E208" s="47">
        <v>0</v>
      </c>
      <c r="F208" s="47">
        <v>0</v>
      </c>
      <c r="G208" s="47">
        <v>0</v>
      </c>
      <c r="H208" s="34"/>
      <c r="I208" s="34"/>
      <c r="J208" s="34"/>
      <c r="K208" s="34"/>
    </row>
    <row r="209" spans="1:11" ht="14.1" customHeight="1" x14ac:dyDescent="0.25">
      <c r="A209" s="34"/>
      <c r="B209" s="34"/>
      <c r="C209" s="49" t="s">
        <v>60</v>
      </c>
      <c r="D209" s="47">
        <v>0</v>
      </c>
      <c r="E209" s="47">
        <v>0</v>
      </c>
      <c r="F209" s="47">
        <v>0</v>
      </c>
      <c r="G209" s="47">
        <v>0</v>
      </c>
      <c r="H209" s="34"/>
      <c r="I209" s="34"/>
      <c r="J209" s="34"/>
      <c r="K209" s="34"/>
    </row>
    <row r="210" spans="1:11" ht="14.1" customHeight="1" x14ac:dyDescent="0.25">
      <c r="A210" s="34"/>
      <c r="B210" s="34"/>
      <c r="C210" s="49" t="s">
        <v>61</v>
      </c>
      <c r="D210" s="47">
        <v>0</v>
      </c>
      <c r="E210" s="47">
        <v>0</v>
      </c>
      <c r="F210" s="47">
        <v>0</v>
      </c>
      <c r="G210" s="47">
        <v>0</v>
      </c>
      <c r="H210" s="34"/>
      <c r="I210" s="34"/>
      <c r="J210" s="34"/>
      <c r="K210" s="34"/>
    </row>
    <row r="211" spans="1:11" ht="14.1" customHeight="1" x14ac:dyDescent="0.25">
      <c r="A211" s="34"/>
      <c r="B211" s="34"/>
      <c r="C211" s="49" t="s">
        <v>62</v>
      </c>
      <c r="D211" s="47">
        <v>0</v>
      </c>
      <c r="E211" s="47">
        <v>0</v>
      </c>
      <c r="F211" s="47">
        <v>0</v>
      </c>
      <c r="G211" s="47">
        <v>0</v>
      </c>
      <c r="H211" s="34"/>
      <c r="I211" s="34"/>
      <c r="J211" s="34"/>
      <c r="K211" s="34"/>
    </row>
    <row r="212" spans="1:11" ht="14.1" customHeight="1" x14ac:dyDescent="0.25">
      <c r="A212" s="34"/>
      <c r="B212" s="34"/>
      <c r="C212" s="49" t="s">
        <v>60</v>
      </c>
      <c r="D212" s="47">
        <v>0</v>
      </c>
      <c r="E212" s="47">
        <v>0</v>
      </c>
      <c r="F212" s="47">
        <v>0</v>
      </c>
      <c r="G212" s="47">
        <v>0</v>
      </c>
      <c r="H212" s="34"/>
      <c r="I212" s="34"/>
      <c r="J212" s="34"/>
      <c r="K212" s="34"/>
    </row>
    <row r="213" spans="1:11" ht="14.1" customHeight="1" x14ac:dyDescent="0.25">
      <c r="A213" s="34"/>
      <c r="B213" s="34"/>
      <c r="C213" s="49" t="s">
        <v>61</v>
      </c>
      <c r="D213" s="47">
        <v>0</v>
      </c>
      <c r="E213" s="47">
        <v>0</v>
      </c>
      <c r="F213" s="47">
        <v>0</v>
      </c>
      <c r="G213" s="47">
        <v>0</v>
      </c>
      <c r="H213" s="34"/>
      <c r="I213" s="34"/>
      <c r="J213" s="34"/>
      <c r="K213" s="34"/>
    </row>
    <row r="214" spans="1:11" ht="14.1" customHeight="1" x14ac:dyDescent="0.25">
      <c r="A214" s="34"/>
      <c r="B214" s="34"/>
      <c r="C214" s="49" t="s">
        <v>63</v>
      </c>
      <c r="D214" s="47">
        <v>0</v>
      </c>
      <c r="E214" s="47">
        <v>0</v>
      </c>
      <c r="F214" s="47">
        <v>0</v>
      </c>
      <c r="G214" s="47">
        <v>0</v>
      </c>
      <c r="H214" s="34"/>
      <c r="I214" s="34"/>
      <c r="J214" s="34"/>
      <c r="K214" s="34"/>
    </row>
    <row r="215" spans="1:11" ht="14.1" customHeight="1" x14ac:dyDescent="0.25">
      <c r="A215" s="34"/>
      <c r="B215" s="34"/>
      <c r="C215" s="49" t="s">
        <v>60</v>
      </c>
      <c r="D215" s="47">
        <v>0</v>
      </c>
      <c r="E215" s="47">
        <v>0</v>
      </c>
      <c r="F215" s="47">
        <v>0</v>
      </c>
      <c r="G215" s="47">
        <v>0</v>
      </c>
      <c r="H215" s="34"/>
      <c r="I215" s="34"/>
      <c r="J215" s="34"/>
      <c r="K215" s="34"/>
    </row>
    <row r="216" spans="1:11" ht="14.1" customHeight="1" x14ac:dyDescent="0.25">
      <c r="A216" s="34"/>
      <c r="B216" s="34"/>
      <c r="C216" s="49" t="s">
        <v>61</v>
      </c>
      <c r="D216" s="47">
        <v>0</v>
      </c>
      <c r="E216" s="47">
        <v>0</v>
      </c>
      <c r="F216" s="47">
        <v>0</v>
      </c>
      <c r="G216" s="47">
        <v>0</v>
      </c>
      <c r="H216" s="34"/>
      <c r="I216" s="34"/>
      <c r="J216" s="34"/>
      <c r="K216" s="34"/>
    </row>
    <row r="217" spans="1:11" ht="14.1" customHeight="1" x14ac:dyDescent="0.25">
      <c r="A217" s="34"/>
      <c r="B217" s="34"/>
      <c r="C217" s="49" t="s">
        <v>64</v>
      </c>
      <c r="D217" s="47">
        <v>0</v>
      </c>
      <c r="E217" s="47">
        <v>0</v>
      </c>
      <c r="F217" s="47">
        <v>0</v>
      </c>
      <c r="G217" s="47">
        <v>0</v>
      </c>
      <c r="H217" s="34"/>
      <c r="I217" s="34"/>
      <c r="J217" s="34"/>
      <c r="K217" s="34"/>
    </row>
    <row r="218" spans="1:11" ht="14.1" customHeight="1" x14ac:dyDescent="0.25">
      <c r="A218" s="34"/>
      <c r="B218" s="34"/>
      <c r="C218" s="49" t="s">
        <v>60</v>
      </c>
      <c r="D218" s="47">
        <v>0</v>
      </c>
      <c r="E218" s="47">
        <v>0</v>
      </c>
      <c r="F218" s="47">
        <v>0</v>
      </c>
      <c r="G218" s="47">
        <v>0</v>
      </c>
      <c r="H218" s="34"/>
      <c r="I218" s="34"/>
      <c r="J218" s="34"/>
      <c r="K218" s="34"/>
    </row>
    <row r="219" spans="1:11" ht="14.1" customHeight="1" x14ac:dyDescent="0.25">
      <c r="A219" s="34"/>
      <c r="B219" s="34"/>
      <c r="C219" s="49" t="s">
        <v>61</v>
      </c>
      <c r="D219" s="47">
        <v>0</v>
      </c>
      <c r="E219" s="47">
        <v>0</v>
      </c>
      <c r="F219" s="47">
        <v>0</v>
      </c>
      <c r="G219" s="47">
        <v>0</v>
      </c>
      <c r="H219" s="34"/>
      <c r="I219" s="34"/>
      <c r="J219" s="34"/>
      <c r="K219" s="34"/>
    </row>
    <row r="220" spans="1:11" ht="14.1" customHeight="1" x14ac:dyDescent="0.25">
      <c r="A220" s="34"/>
      <c r="B220" s="34"/>
      <c r="C220" s="49" t="s">
        <v>65</v>
      </c>
      <c r="D220" s="47">
        <v>0</v>
      </c>
      <c r="E220" s="47">
        <v>0</v>
      </c>
      <c r="F220" s="47">
        <v>0</v>
      </c>
      <c r="G220" s="47">
        <v>0</v>
      </c>
      <c r="H220" s="34"/>
      <c r="I220" s="34"/>
      <c r="J220" s="34"/>
      <c r="K220" s="34"/>
    </row>
    <row r="221" spans="1:11" ht="14.1" customHeight="1" x14ac:dyDescent="0.25">
      <c r="A221" s="34"/>
      <c r="B221" s="34"/>
      <c r="C221" s="49" t="s">
        <v>60</v>
      </c>
      <c r="D221" s="47">
        <v>0</v>
      </c>
      <c r="E221" s="47">
        <v>0</v>
      </c>
      <c r="F221" s="47">
        <v>0</v>
      </c>
      <c r="G221" s="47">
        <v>0</v>
      </c>
      <c r="H221" s="34"/>
      <c r="I221" s="34"/>
      <c r="J221" s="34"/>
      <c r="K221" s="34"/>
    </row>
    <row r="222" spans="1:11" ht="14.1" customHeight="1" x14ac:dyDescent="0.25">
      <c r="A222" s="34"/>
      <c r="B222" s="34"/>
      <c r="C222" s="49" t="s">
        <v>61</v>
      </c>
      <c r="D222" s="47">
        <v>0</v>
      </c>
      <c r="E222" s="47">
        <v>0</v>
      </c>
      <c r="F222" s="47">
        <v>0</v>
      </c>
      <c r="G222" s="47">
        <v>0</v>
      </c>
      <c r="H222" s="34"/>
      <c r="I222" s="34"/>
      <c r="J222" s="34"/>
      <c r="K222" s="34"/>
    </row>
    <row r="223" spans="1:11" ht="14.1" customHeight="1" x14ac:dyDescent="0.25">
      <c r="A223" s="34"/>
      <c r="B223" s="34"/>
      <c r="C223" s="49" t="s">
        <v>66</v>
      </c>
      <c r="D223" s="47">
        <v>0</v>
      </c>
      <c r="E223" s="47">
        <v>0</v>
      </c>
      <c r="F223" s="47">
        <v>0</v>
      </c>
      <c r="G223" s="47">
        <v>0</v>
      </c>
      <c r="H223" s="34"/>
      <c r="I223" s="34"/>
      <c r="J223" s="34"/>
      <c r="K223" s="34"/>
    </row>
    <row r="224" spans="1:11" ht="14.1" customHeight="1" x14ac:dyDescent="0.25">
      <c r="A224" s="34"/>
      <c r="B224" s="34"/>
      <c r="C224" s="49" t="s">
        <v>60</v>
      </c>
      <c r="D224" s="47">
        <v>0</v>
      </c>
      <c r="E224" s="47">
        <v>0</v>
      </c>
      <c r="F224" s="47">
        <v>0</v>
      </c>
      <c r="G224" s="47">
        <v>0</v>
      </c>
      <c r="H224" s="34"/>
      <c r="I224" s="34"/>
      <c r="J224" s="34"/>
      <c r="K224" s="34"/>
    </row>
    <row r="225" spans="1:11" ht="14.1" customHeight="1" x14ac:dyDescent="0.25">
      <c r="A225" s="34"/>
      <c r="B225" s="34"/>
      <c r="C225" s="49" t="s">
        <v>61</v>
      </c>
      <c r="D225" s="47">
        <v>0</v>
      </c>
      <c r="E225" s="47">
        <v>0</v>
      </c>
      <c r="F225" s="47">
        <v>0</v>
      </c>
      <c r="G225" s="47">
        <v>0</v>
      </c>
      <c r="H225" s="34"/>
      <c r="I225" s="34"/>
      <c r="J225" s="34"/>
      <c r="K225" s="34"/>
    </row>
    <row r="226" spans="1:11" ht="14.1" customHeight="1" x14ac:dyDescent="0.25">
      <c r="A226" s="34"/>
      <c r="B226" s="34"/>
      <c r="C226" s="49" t="s">
        <v>67</v>
      </c>
      <c r="D226" s="47">
        <v>0</v>
      </c>
      <c r="E226" s="47">
        <v>0</v>
      </c>
      <c r="F226" s="47">
        <v>0</v>
      </c>
      <c r="G226" s="47">
        <v>0</v>
      </c>
      <c r="H226" s="34"/>
      <c r="I226" s="34"/>
      <c r="J226" s="34"/>
      <c r="K226" s="34"/>
    </row>
    <row r="227" spans="1:11" ht="14.1" customHeight="1" x14ac:dyDescent="0.25">
      <c r="A227" s="34"/>
      <c r="B227" s="34"/>
      <c r="C227" s="49" t="s">
        <v>60</v>
      </c>
      <c r="D227" s="47">
        <v>0</v>
      </c>
      <c r="E227" s="47">
        <v>0</v>
      </c>
      <c r="F227" s="47">
        <v>0</v>
      </c>
      <c r="G227" s="47">
        <v>0</v>
      </c>
      <c r="H227" s="34"/>
      <c r="I227" s="34"/>
      <c r="J227" s="34"/>
      <c r="K227" s="34"/>
    </row>
    <row r="228" spans="1:11" ht="14.1" customHeight="1" x14ac:dyDescent="0.25">
      <c r="A228" s="34"/>
      <c r="B228" s="34"/>
      <c r="C228" s="49" t="s">
        <v>61</v>
      </c>
      <c r="D228" s="47">
        <v>0</v>
      </c>
      <c r="E228" s="47">
        <v>0</v>
      </c>
      <c r="F228" s="47">
        <v>0</v>
      </c>
      <c r="G228" s="47">
        <v>0</v>
      </c>
      <c r="H228" s="34"/>
      <c r="I228" s="34"/>
      <c r="J228" s="34"/>
      <c r="K228" s="34"/>
    </row>
    <row r="229" spans="1:11" ht="14.1" customHeight="1" x14ac:dyDescent="0.25">
      <c r="A229" s="34"/>
      <c r="B229" s="34"/>
      <c r="C229" s="49" t="s">
        <v>68</v>
      </c>
      <c r="D229" s="47">
        <v>0</v>
      </c>
      <c r="E229" s="47">
        <v>0</v>
      </c>
      <c r="F229" s="47">
        <v>0</v>
      </c>
      <c r="G229" s="47">
        <v>0</v>
      </c>
      <c r="H229" s="34"/>
      <c r="I229" s="34"/>
      <c r="J229" s="34"/>
      <c r="K229" s="34"/>
    </row>
    <row r="230" spans="1:11" ht="14.1" customHeight="1" x14ac:dyDescent="0.25">
      <c r="A230" s="34"/>
      <c r="B230" s="34"/>
      <c r="C230" s="49" t="s">
        <v>60</v>
      </c>
      <c r="D230" s="47">
        <v>0</v>
      </c>
      <c r="E230" s="47">
        <v>0</v>
      </c>
      <c r="F230" s="47">
        <v>0</v>
      </c>
      <c r="G230" s="47">
        <v>0</v>
      </c>
      <c r="H230" s="34"/>
      <c r="I230" s="34"/>
      <c r="J230" s="34"/>
      <c r="K230" s="34"/>
    </row>
    <row r="231" spans="1:11" ht="14.1" customHeight="1" x14ac:dyDescent="0.25">
      <c r="A231" s="34"/>
      <c r="B231" s="34"/>
      <c r="C231" s="49" t="s">
        <v>69</v>
      </c>
      <c r="D231" s="47">
        <v>0</v>
      </c>
      <c r="E231" s="47">
        <v>0</v>
      </c>
      <c r="F231" s="47">
        <v>0</v>
      </c>
      <c r="G231" s="47">
        <v>0</v>
      </c>
      <c r="H231" s="34"/>
      <c r="I231" s="34"/>
      <c r="J231" s="34"/>
      <c r="K231" s="34"/>
    </row>
    <row r="232" spans="1:11" ht="14.1" customHeight="1" x14ac:dyDescent="0.25">
      <c r="A232" s="34"/>
      <c r="B232" s="34"/>
      <c r="C232" s="49" t="s">
        <v>70</v>
      </c>
      <c r="D232" s="47">
        <v>0</v>
      </c>
      <c r="E232" s="47">
        <v>0</v>
      </c>
      <c r="F232" s="47">
        <v>0</v>
      </c>
      <c r="G232" s="47">
        <v>0</v>
      </c>
      <c r="H232" s="34"/>
      <c r="I232" s="34"/>
      <c r="J232" s="34"/>
      <c r="K232" s="34"/>
    </row>
    <row r="233" spans="1:11" ht="14.1" customHeight="1" x14ac:dyDescent="0.25">
      <c r="A233" s="34"/>
      <c r="B233" s="34"/>
      <c r="C233" s="49" t="s">
        <v>71</v>
      </c>
      <c r="D233" s="47">
        <v>0</v>
      </c>
      <c r="E233" s="47">
        <v>0</v>
      </c>
      <c r="F233" s="47">
        <v>0</v>
      </c>
      <c r="G233" s="47">
        <v>0</v>
      </c>
      <c r="H233" s="34"/>
      <c r="I233" s="34"/>
      <c r="J233" s="34"/>
      <c r="K233" s="34"/>
    </row>
    <row r="234" spans="1:11" ht="14.1" customHeight="1" x14ac:dyDescent="0.25">
      <c r="A234" s="34"/>
      <c r="B234" s="34"/>
      <c r="C234" s="49" t="s">
        <v>72</v>
      </c>
      <c r="D234" s="47">
        <v>0</v>
      </c>
      <c r="E234" s="47">
        <v>0</v>
      </c>
      <c r="F234" s="47">
        <v>0</v>
      </c>
      <c r="G234" s="47">
        <v>0</v>
      </c>
      <c r="H234" s="34"/>
      <c r="I234" s="34"/>
      <c r="J234" s="34"/>
      <c r="K234" s="34"/>
    </row>
    <row r="235" spans="1:11" ht="14.1" customHeight="1" x14ac:dyDescent="0.25">
      <c r="A235" s="34"/>
      <c r="B235" s="34"/>
      <c r="C235" s="49" t="s">
        <v>73</v>
      </c>
      <c r="D235" s="47">
        <v>0</v>
      </c>
      <c r="E235" s="47">
        <v>8840000</v>
      </c>
      <c r="F235" s="47">
        <v>8840000</v>
      </c>
      <c r="G235" s="47">
        <v>8657000</v>
      </c>
      <c r="H235" s="34"/>
      <c r="I235" s="34"/>
      <c r="J235" s="34"/>
      <c r="K235" s="34"/>
    </row>
    <row r="236" spans="1:11" ht="14.1" customHeight="1" x14ac:dyDescent="0.25">
      <c r="A236" s="34"/>
      <c r="B236" s="34"/>
      <c r="C236" s="49" t="s">
        <v>60</v>
      </c>
      <c r="D236" s="47">
        <v>0</v>
      </c>
      <c r="E236" s="47">
        <v>8840000</v>
      </c>
      <c r="F236" s="47">
        <v>8840000</v>
      </c>
      <c r="G236" s="47">
        <v>8657000</v>
      </c>
      <c r="H236" s="34"/>
      <c r="I236" s="34"/>
      <c r="J236" s="34"/>
      <c r="K236" s="34"/>
    </row>
    <row r="237" spans="1:11" ht="14.1" customHeight="1" x14ac:dyDescent="0.25">
      <c r="A237" s="34"/>
      <c r="B237" s="34"/>
      <c r="C237" s="49" t="s">
        <v>69</v>
      </c>
      <c r="D237" s="47">
        <v>0</v>
      </c>
      <c r="E237" s="47">
        <v>0</v>
      </c>
      <c r="F237" s="47">
        <v>0</v>
      </c>
      <c r="G237" s="47">
        <v>0</v>
      </c>
      <c r="H237" s="34"/>
      <c r="I237" s="34"/>
      <c r="J237" s="34"/>
      <c r="K237" s="34"/>
    </row>
    <row r="238" spans="1:11" ht="14.1" customHeight="1" x14ac:dyDescent="0.25">
      <c r="A238" s="34"/>
      <c r="B238" s="34"/>
      <c r="C238" s="49" t="s">
        <v>70</v>
      </c>
      <c r="D238" s="47">
        <v>0</v>
      </c>
      <c r="E238" s="47">
        <v>0</v>
      </c>
      <c r="F238" s="47">
        <v>0</v>
      </c>
      <c r="G238" s="47">
        <v>0</v>
      </c>
      <c r="H238" s="34"/>
      <c r="I238" s="34"/>
      <c r="J238" s="34"/>
      <c r="K238" s="34"/>
    </row>
    <row r="239" spans="1:11" ht="14.1" customHeight="1" x14ac:dyDescent="0.25">
      <c r="A239" s="34"/>
      <c r="B239" s="34"/>
      <c r="C239" s="49" t="s">
        <v>71</v>
      </c>
      <c r="D239" s="47">
        <v>0</v>
      </c>
      <c r="E239" s="47">
        <v>0</v>
      </c>
      <c r="F239" s="47">
        <v>0</v>
      </c>
      <c r="G239" s="47">
        <v>0</v>
      </c>
      <c r="H239" s="34"/>
      <c r="I239" s="34"/>
      <c r="J239" s="34"/>
      <c r="K239" s="34"/>
    </row>
    <row r="240" spans="1:11" ht="14.1" customHeight="1" x14ac:dyDescent="0.25">
      <c r="A240" s="34"/>
      <c r="B240" s="34"/>
      <c r="C240" s="49" t="s">
        <v>72</v>
      </c>
      <c r="D240" s="47">
        <v>0</v>
      </c>
      <c r="E240" s="47">
        <v>0</v>
      </c>
      <c r="F240" s="47">
        <v>0</v>
      </c>
      <c r="G240" s="47">
        <v>0</v>
      </c>
      <c r="H240" s="34"/>
      <c r="I240" s="34"/>
      <c r="J240" s="34"/>
      <c r="K240" s="34"/>
    </row>
    <row r="241" spans="1:11" ht="14.1" customHeight="1" x14ac:dyDescent="0.25">
      <c r="A241" s="34"/>
      <c r="B241" s="34"/>
      <c r="C241" s="49" t="s">
        <v>74</v>
      </c>
      <c r="D241" s="47">
        <v>0</v>
      </c>
      <c r="E241" s="47">
        <v>0</v>
      </c>
      <c r="F241" s="47">
        <v>0</v>
      </c>
      <c r="G241" s="47">
        <v>0</v>
      </c>
      <c r="H241" s="34"/>
      <c r="I241" s="34"/>
      <c r="J241" s="34"/>
      <c r="K241" s="34"/>
    </row>
    <row r="242" spans="1:11" ht="14.1" customHeight="1" x14ac:dyDescent="0.25">
      <c r="A242" s="34"/>
      <c r="B242" s="34"/>
      <c r="C242" s="49" t="s">
        <v>60</v>
      </c>
      <c r="D242" s="47">
        <v>0</v>
      </c>
      <c r="E242" s="47">
        <v>0</v>
      </c>
      <c r="F242" s="47">
        <v>0</v>
      </c>
      <c r="G242" s="47">
        <v>0</v>
      </c>
      <c r="H242" s="34"/>
      <c r="I242" s="34"/>
      <c r="J242" s="34"/>
      <c r="K242" s="34"/>
    </row>
    <row r="243" spans="1:11" ht="14.1" customHeight="1" x14ac:dyDescent="0.25">
      <c r="A243" s="34"/>
      <c r="B243" s="34"/>
      <c r="C243" s="49" t="s">
        <v>69</v>
      </c>
      <c r="D243" s="47">
        <v>0</v>
      </c>
      <c r="E243" s="47">
        <v>0</v>
      </c>
      <c r="F243" s="47">
        <v>0</v>
      </c>
      <c r="G243" s="47">
        <v>0</v>
      </c>
      <c r="H243" s="34"/>
      <c r="I243" s="34"/>
      <c r="J243" s="34"/>
      <c r="K243" s="34"/>
    </row>
    <row r="244" spans="1:11" ht="14.1" customHeight="1" x14ac:dyDescent="0.25">
      <c r="A244" s="34"/>
      <c r="B244" s="34"/>
      <c r="C244" s="49" t="s">
        <v>70</v>
      </c>
      <c r="D244" s="47">
        <v>0</v>
      </c>
      <c r="E244" s="47">
        <v>0</v>
      </c>
      <c r="F244" s="47">
        <v>0</v>
      </c>
      <c r="G244" s="47">
        <v>0</v>
      </c>
      <c r="H244" s="34"/>
      <c r="I244" s="34"/>
      <c r="J244" s="34"/>
      <c r="K244" s="34"/>
    </row>
    <row r="245" spans="1:11" ht="14.1" customHeight="1" x14ac:dyDescent="0.25">
      <c r="A245" s="34"/>
      <c r="B245" s="34"/>
      <c r="C245" s="49" t="s">
        <v>71</v>
      </c>
      <c r="D245" s="47">
        <v>0</v>
      </c>
      <c r="E245" s="47">
        <v>0</v>
      </c>
      <c r="F245" s="47">
        <v>0</v>
      </c>
      <c r="G245" s="47">
        <v>0</v>
      </c>
      <c r="H245" s="34"/>
      <c r="I245" s="34"/>
      <c r="J245" s="34"/>
      <c r="K245" s="34"/>
    </row>
    <row r="246" spans="1:11" ht="14.1" customHeight="1" x14ac:dyDescent="0.25">
      <c r="A246" s="34"/>
      <c r="B246" s="34"/>
      <c r="C246" s="49" t="s">
        <v>72</v>
      </c>
      <c r="D246" s="47">
        <v>0</v>
      </c>
      <c r="E246" s="47">
        <v>0</v>
      </c>
      <c r="F246" s="47">
        <v>0</v>
      </c>
      <c r="G246" s="47">
        <v>0</v>
      </c>
      <c r="H246" s="34"/>
      <c r="I246" s="34"/>
      <c r="J246" s="34"/>
      <c r="K246" s="34"/>
    </row>
    <row r="247" spans="1:11" ht="14.1" customHeight="1" x14ac:dyDescent="0.25">
      <c r="A247" s="34"/>
      <c r="B247" s="34"/>
      <c r="C247" s="49" t="s">
        <v>75</v>
      </c>
      <c r="D247" s="47">
        <v>0</v>
      </c>
      <c r="E247" s="47">
        <v>0</v>
      </c>
      <c r="F247" s="47">
        <v>0</v>
      </c>
      <c r="G247" s="47">
        <v>0</v>
      </c>
      <c r="H247" s="34"/>
      <c r="I247" s="34"/>
      <c r="J247" s="34"/>
      <c r="K247" s="34"/>
    </row>
    <row r="248" spans="1:11" ht="14.1" customHeight="1" x14ac:dyDescent="0.25">
      <c r="A248" s="34"/>
      <c r="B248" s="34"/>
      <c r="C248" s="49" t="s">
        <v>76</v>
      </c>
      <c r="D248" s="47">
        <v>0</v>
      </c>
      <c r="E248" s="47">
        <v>0</v>
      </c>
      <c r="F248" s="47">
        <v>0</v>
      </c>
      <c r="G248" s="47">
        <v>0</v>
      </c>
      <c r="H248" s="34"/>
      <c r="I248" s="34"/>
      <c r="J248" s="34"/>
      <c r="K248" s="34"/>
    </row>
    <row r="249" spans="1:11" ht="14.1" customHeight="1" x14ac:dyDescent="0.25">
      <c r="A249" s="34"/>
      <c r="B249" s="34"/>
      <c r="C249" s="48" t="s">
        <v>77</v>
      </c>
      <c r="D249" s="47">
        <v>0</v>
      </c>
      <c r="E249" s="47">
        <v>8840000</v>
      </c>
      <c r="F249" s="47">
        <v>8840000</v>
      </c>
      <c r="G249" s="47">
        <v>8657000</v>
      </c>
      <c r="H249" s="34"/>
      <c r="I249" s="34"/>
      <c r="J249" s="34"/>
      <c r="K249" s="34"/>
    </row>
    <row r="250" spans="1:11" ht="101.1" customHeight="1" x14ac:dyDescent="0.25">
      <c r="A250" s="34"/>
      <c r="B250" s="34"/>
      <c r="C250" s="44" t="s">
        <v>24</v>
      </c>
      <c r="D250" s="1323" t="s">
        <v>619</v>
      </c>
      <c r="E250" s="1324"/>
      <c r="F250" s="1324"/>
      <c r="G250" s="1324"/>
      <c r="H250" s="34"/>
      <c r="I250" s="34"/>
      <c r="J250" s="34"/>
      <c r="K250" s="34"/>
    </row>
    <row r="251" spans="1:11" ht="27.95" customHeight="1" x14ac:dyDescent="0.25">
      <c r="A251" s="34"/>
      <c r="B251" s="34"/>
      <c r="C251" s="41" t="s">
        <v>26</v>
      </c>
      <c r="D251" s="59">
        <v>2025</v>
      </c>
      <c r="E251" s="59">
        <v>2026</v>
      </c>
      <c r="F251" s="59">
        <v>2027</v>
      </c>
      <c r="G251" s="59">
        <v>2028</v>
      </c>
      <c r="H251" s="34"/>
      <c r="I251" s="34"/>
      <c r="J251" s="34"/>
      <c r="K251" s="34"/>
    </row>
    <row r="252" spans="1:11" ht="14.1" customHeight="1" x14ac:dyDescent="0.25">
      <c r="A252" s="34"/>
      <c r="B252" s="34"/>
      <c r="C252" s="58"/>
      <c r="D252" s="57" t="s">
        <v>17</v>
      </c>
      <c r="E252" s="57" t="s">
        <v>18</v>
      </c>
      <c r="F252" s="57" t="s">
        <v>18</v>
      </c>
      <c r="G252" s="57" t="s">
        <v>18</v>
      </c>
      <c r="H252" s="34"/>
      <c r="I252" s="34"/>
      <c r="J252" s="34"/>
      <c r="K252" s="34"/>
    </row>
    <row r="253" spans="1:11" ht="14.1" customHeight="1" x14ac:dyDescent="0.25">
      <c r="A253" s="34"/>
      <c r="B253" s="34"/>
      <c r="C253" s="41" t="s">
        <v>618</v>
      </c>
      <c r="D253" s="54" t="s">
        <v>104</v>
      </c>
      <c r="E253" s="54" t="s">
        <v>104</v>
      </c>
      <c r="F253" s="54" t="s">
        <v>237</v>
      </c>
      <c r="G253" s="54" t="s">
        <v>517</v>
      </c>
      <c r="H253" s="34"/>
      <c r="I253" s="34"/>
      <c r="J253" s="34"/>
      <c r="K253" s="34"/>
    </row>
    <row r="254" spans="1:11" ht="20.100000000000001" customHeight="1" x14ac:dyDescent="0.25">
      <c r="A254" s="34"/>
      <c r="B254" s="34"/>
      <c r="C254" s="41" t="s">
        <v>617</v>
      </c>
      <c r="D254" s="54" t="s">
        <v>394</v>
      </c>
      <c r="E254" s="54" t="s">
        <v>385</v>
      </c>
      <c r="F254" s="54" t="s">
        <v>252</v>
      </c>
      <c r="G254" s="54" t="s">
        <v>104</v>
      </c>
      <c r="H254" s="34"/>
      <c r="I254" s="34"/>
      <c r="J254" s="34"/>
      <c r="K254" s="34"/>
    </row>
    <row r="255" spans="1:11" ht="20.100000000000001" customHeight="1" x14ac:dyDescent="0.25">
      <c r="A255" s="34"/>
      <c r="B255" s="34"/>
      <c r="C255" s="41" t="s">
        <v>616</v>
      </c>
      <c r="D255" s="54" t="s">
        <v>615</v>
      </c>
      <c r="E255" s="54" t="s">
        <v>394</v>
      </c>
      <c r="F255" s="54" t="s">
        <v>603</v>
      </c>
      <c r="G255" s="54" t="s">
        <v>504</v>
      </c>
      <c r="H255" s="34"/>
      <c r="I255" s="34"/>
      <c r="J255" s="34"/>
      <c r="K255" s="34"/>
    </row>
    <row r="256" spans="1:11" ht="20.100000000000001" customHeight="1" x14ac:dyDescent="0.25">
      <c r="A256" s="34"/>
      <c r="B256" s="34"/>
      <c r="C256" s="41" t="s">
        <v>614</v>
      </c>
      <c r="D256" s="54" t="s">
        <v>504</v>
      </c>
      <c r="E256" s="54" t="s">
        <v>394</v>
      </c>
      <c r="F256" s="54" t="s">
        <v>394</v>
      </c>
      <c r="G256" s="54" t="s">
        <v>394</v>
      </c>
      <c r="H256" s="34"/>
      <c r="I256" s="34"/>
      <c r="J256" s="34"/>
      <c r="K256" s="34"/>
    </row>
    <row r="257" spans="1:11" ht="14.1" customHeight="1" x14ac:dyDescent="0.25">
      <c r="A257" s="34"/>
      <c r="B257" s="34"/>
      <c r="C257" s="1309" t="s">
        <v>30</v>
      </c>
      <c r="D257" s="1310"/>
      <c r="E257" s="1310"/>
      <c r="F257" s="1310"/>
      <c r="G257" s="1310"/>
      <c r="H257" s="34"/>
      <c r="I257" s="34"/>
      <c r="J257" s="34"/>
      <c r="K257" s="34"/>
    </row>
    <row r="258" spans="1:11" ht="14.1" customHeight="1" x14ac:dyDescent="0.25">
      <c r="A258" s="34"/>
      <c r="B258" s="34"/>
      <c r="C258" s="56" t="s">
        <v>598</v>
      </c>
      <c r="D258" s="1309" t="s">
        <v>597</v>
      </c>
      <c r="E258" s="1310"/>
      <c r="F258" s="1310"/>
      <c r="G258" s="1310"/>
      <c r="H258" s="34"/>
      <c r="I258" s="34"/>
      <c r="J258" s="34"/>
      <c r="K258" s="34"/>
    </row>
    <row r="259" spans="1:11" ht="18" customHeight="1" x14ac:dyDescent="0.25">
      <c r="A259" s="34"/>
      <c r="B259" s="34"/>
      <c r="C259" s="55" t="s">
        <v>33</v>
      </c>
      <c r="D259" s="1325" t="s">
        <v>613</v>
      </c>
      <c r="E259" s="1326"/>
      <c r="F259" s="1326"/>
      <c r="G259" s="1326"/>
      <c r="H259" s="34"/>
      <c r="I259" s="34"/>
      <c r="J259" s="34"/>
      <c r="K259" s="34"/>
    </row>
    <row r="260" spans="1:11" ht="18" customHeight="1" x14ac:dyDescent="0.25">
      <c r="A260" s="34"/>
      <c r="B260" s="34"/>
      <c r="C260" s="32" t="s">
        <v>35</v>
      </c>
      <c r="D260" s="1327" t="s">
        <v>612</v>
      </c>
      <c r="E260" s="1328"/>
      <c r="F260" s="1328"/>
      <c r="G260" s="1328"/>
      <c r="H260" s="34"/>
      <c r="I260" s="34"/>
      <c r="J260" s="34"/>
      <c r="K260" s="34"/>
    </row>
    <row r="261" spans="1:11" ht="18" customHeight="1" x14ac:dyDescent="0.25">
      <c r="A261" s="34"/>
      <c r="B261" s="34"/>
      <c r="C261" s="32" t="s">
        <v>37</v>
      </c>
      <c r="D261" s="1327" t="s">
        <v>611</v>
      </c>
      <c r="E261" s="1328"/>
      <c r="F261" s="1328"/>
      <c r="G261" s="1328"/>
      <c r="H261" s="34"/>
      <c r="I261" s="34"/>
      <c r="J261" s="34"/>
      <c r="K261" s="34"/>
    </row>
    <row r="262" spans="1:11" ht="15" customHeight="1" x14ac:dyDescent="0.25">
      <c r="A262" s="34"/>
      <c r="B262" s="34"/>
      <c r="C262" s="53"/>
      <c r="D262" s="52">
        <v>2025</v>
      </c>
      <c r="E262" s="52">
        <v>2026</v>
      </c>
      <c r="F262" s="52">
        <v>2027</v>
      </c>
      <c r="G262" s="52">
        <v>2028</v>
      </c>
      <c r="H262" s="34"/>
      <c r="I262" s="34"/>
      <c r="J262" s="34"/>
      <c r="K262" s="34"/>
    </row>
    <row r="263" spans="1:11" ht="15" customHeight="1" x14ac:dyDescent="0.25">
      <c r="A263" s="34"/>
      <c r="B263" s="34"/>
      <c r="C263" s="51"/>
      <c r="D263" s="50" t="s">
        <v>17</v>
      </c>
      <c r="E263" s="50" t="s">
        <v>18</v>
      </c>
      <c r="F263" s="50" t="s">
        <v>18</v>
      </c>
      <c r="G263" s="50" t="s">
        <v>18</v>
      </c>
      <c r="H263" s="34"/>
      <c r="I263" s="34"/>
      <c r="J263" s="34"/>
      <c r="K263" s="34"/>
    </row>
    <row r="264" spans="1:11" ht="14.1" customHeight="1" x14ac:dyDescent="0.25">
      <c r="A264" s="34"/>
      <c r="B264" s="34"/>
      <c r="C264" s="41" t="s">
        <v>39</v>
      </c>
      <c r="D264" s="54" t="s">
        <v>40</v>
      </c>
      <c r="E264" s="54" t="s">
        <v>610</v>
      </c>
      <c r="F264" s="54" t="s">
        <v>610</v>
      </c>
      <c r="G264" s="54" t="s">
        <v>610</v>
      </c>
      <c r="H264" s="34"/>
      <c r="I264" s="34"/>
      <c r="J264" s="34"/>
      <c r="K264" s="34"/>
    </row>
    <row r="265" spans="1:11" ht="14.1" customHeight="1" x14ac:dyDescent="0.25">
      <c r="A265" s="34"/>
      <c r="B265" s="34"/>
      <c r="C265" s="41" t="s">
        <v>41</v>
      </c>
      <c r="D265" s="54" t="s">
        <v>609</v>
      </c>
      <c r="E265" s="54" t="s">
        <v>608</v>
      </c>
      <c r="F265" s="54" t="s">
        <v>608</v>
      </c>
      <c r="G265" s="54" t="s">
        <v>608</v>
      </c>
      <c r="H265" s="34"/>
      <c r="I265" s="34"/>
      <c r="J265" s="34"/>
      <c r="K265" s="34"/>
    </row>
    <row r="266" spans="1:11" ht="14.1" customHeight="1" x14ac:dyDescent="0.25">
      <c r="A266" s="34"/>
      <c r="B266" s="34"/>
      <c r="C266" s="41" t="s">
        <v>45</v>
      </c>
      <c r="D266" s="54" t="s">
        <v>46</v>
      </c>
      <c r="E266" s="54" t="s">
        <v>607</v>
      </c>
      <c r="F266" s="54" t="s">
        <v>607</v>
      </c>
      <c r="G266" s="54" t="s">
        <v>607</v>
      </c>
      <c r="H266" s="34"/>
      <c r="I266" s="34"/>
      <c r="J266" s="34"/>
      <c r="K266" s="34"/>
    </row>
    <row r="267" spans="1:11" ht="14.1" customHeight="1" x14ac:dyDescent="0.25">
      <c r="A267" s="34"/>
      <c r="B267" s="34"/>
      <c r="C267" s="41" t="s">
        <v>50</v>
      </c>
      <c r="D267" s="54" t="s">
        <v>40</v>
      </c>
      <c r="E267" s="54" t="s">
        <v>40</v>
      </c>
      <c r="F267" s="54" t="s">
        <v>46</v>
      </c>
      <c r="G267" s="54" t="s">
        <v>46</v>
      </c>
      <c r="H267" s="34"/>
      <c r="I267" s="34"/>
      <c r="J267" s="34"/>
      <c r="K267" s="34"/>
    </row>
    <row r="268" spans="1:11" ht="14.1" customHeight="1" x14ac:dyDescent="0.25">
      <c r="A268" s="34"/>
      <c r="B268" s="34"/>
      <c r="C268" s="41" t="s">
        <v>52</v>
      </c>
      <c r="D268" s="54" t="s">
        <v>40</v>
      </c>
      <c r="E268" s="54" t="s">
        <v>606</v>
      </c>
      <c r="F268" s="54" t="s">
        <v>46</v>
      </c>
      <c r="G268" s="54" t="s">
        <v>46</v>
      </c>
      <c r="H268" s="34"/>
      <c r="I268" s="34"/>
      <c r="J268" s="34"/>
      <c r="K268" s="34"/>
    </row>
    <row r="269" spans="1:11" ht="14.1" customHeight="1" x14ac:dyDescent="0.25">
      <c r="A269" s="34"/>
      <c r="B269" s="34"/>
      <c r="C269" s="41" t="s">
        <v>55</v>
      </c>
      <c r="D269" s="54" t="s">
        <v>40</v>
      </c>
      <c r="E269" s="54" t="s">
        <v>40</v>
      </c>
      <c r="F269" s="54" t="s">
        <v>46</v>
      </c>
      <c r="G269" s="54" t="s">
        <v>46</v>
      </c>
      <c r="H269" s="34"/>
      <c r="I269" s="34"/>
      <c r="J269" s="34"/>
      <c r="K269" s="34"/>
    </row>
    <row r="270" spans="1:11" ht="14.1" customHeight="1" x14ac:dyDescent="0.25">
      <c r="A270" s="34"/>
      <c r="B270" s="34"/>
      <c r="C270" s="1329" t="s">
        <v>58</v>
      </c>
      <c r="D270" s="1330"/>
      <c r="E270" s="1330"/>
      <c r="F270" s="1330"/>
      <c r="G270" s="1330"/>
      <c r="H270" s="34"/>
      <c r="I270" s="34"/>
      <c r="J270" s="34"/>
      <c r="K270" s="34"/>
    </row>
    <row r="271" spans="1:11" ht="14.1" customHeight="1" x14ac:dyDescent="0.25">
      <c r="A271" s="34"/>
      <c r="B271" s="34"/>
      <c r="C271" s="53"/>
      <c r="D271" s="52">
        <v>2025</v>
      </c>
      <c r="E271" s="52">
        <v>2026</v>
      </c>
      <c r="F271" s="52">
        <v>2027</v>
      </c>
      <c r="G271" s="52">
        <v>2028</v>
      </c>
      <c r="H271" s="34"/>
      <c r="I271" s="34"/>
      <c r="J271" s="34"/>
      <c r="K271" s="34"/>
    </row>
    <row r="272" spans="1:11" ht="14.1" customHeight="1" x14ac:dyDescent="0.25">
      <c r="A272" s="34"/>
      <c r="B272" s="34"/>
      <c r="C272" s="51"/>
      <c r="D272" s="50" t="s">
        <v>17</v>
      </c>
      <c r="E272" s="50" t="s">
        <v>18</v>
      </c>
      <c r="F272" s="50" t="s">
        <v>18</v>
      </c>
      <c r="G272" s="50" t="s">
        <v>18</v>
      </c>
      <c r="H272" s="34"/>
      <c r="I272" s="34"/>
      <c r="J272" s="34"/>
      <c r="K272" s="34"/>
    </row>
    <row r="273" spans="1:11" ht="14.1" customHeight="1" x14ac:dyDescent="0.25">
      <c r="A273" s="34"/>
      <c r="B273" s="34"/>
      <c r="C273" s="49" t="s">
        <v>59</v>
      </c>
      <c r="D273" s="47">
        <v>0</v>
      </c>
      <c r="E273" s="47">
        <v>0</v>
      </c>
      <c r="F273" s="47">
        <v>0</v>
      </c>
      <c r="G273" s="47">
        <v>0</v>
      </c>
      <c r="H273" s="34"/>
      <c r="I273" s="34"/>
      <c r="J273" s="34"/>
      <c r="K273" s="34"/>
    </row>
    <row r="274" spans="1:11" ht="14.1" customHeight="1" x14ac:dyDescent="0.25">
      <c r="A274" s="34"/>
      <c r="B274" s="34"/>
      <c r="C274" s="49" t="s">
        <v>60</v>
      </c>
      <c r="D274" s="47">
        <v>0</v>
      </c>
      <c r="E274" s="47">
        <v>0</v>
      </c>
      <c r="F274" s="47">
        <v>0</v>
      </c>
      <c r="G274" s="47">
        <v>0</v>
      </c>
      <c r="H274" s="34"/>
      <c r="I274" s="34"/>
      <c r="J274" s="34"/>
      <c r="K274" s="34"/>
    </row>
    <row r="275" spans="1:11" ht="14.1" customHeight="1" x14ac:dyDescent="0.25">
      <c r="A275" s="34"/>
      <c r="B275" s="34"/>
      <c r="C275" s="49" t="s">
        <v>61</v>
      </c>
      <c r="D275" s="47">
        <v>0</v>
      </c>
      <c r="E275" s="47">
        <v>0</v>
      </c>
      <c r="F275" s="47">
        <v>0</v>
      </c>
      <c r="G275" s="47">
        <v>0</v>
      </c>
      <c r="H275" s="34"/>
      <c r="I275" s="34"/>
      <c r="J275" s="34"/>
      <c r="K275" s="34"/>
    </row>
    <row r="276" spans="1:11" ht="14.1" customHeight="1" x14ac:dyDescent="0.25">
      <c r="A276" s="34"/>
      <c r="B276" s="34"/>
      <c r="C276" s="49" t="s">
        <v>62</v>
      </c>
      <c r="D276" s="47">
        <v>0</v>
      </c>
      <c r="E276" s="47">
        <v>0</v>
      </c>
      <c r="F276" s="47">
        <v>0</v>
      </c>
      <c r="G276" s="47">
        <v>0</v>
      </c>
      <c r="H276" s="34"/>
      <c r="I276" s="34"/>
      <c r="J276" s="34"/>
      <c r="K276" s="34"/>
    </row>
    <row r="277" spans="1:11" ht="14.1" customHeight="1" x14ac:dyDescent="0.25">
      <c r="A277" s="34"/>
      <c r="B277" s="34"/>
      <c r="C277" s="49" t="s">
        <v>60</v>
      </c>
      <c r="D277" s="47">
        <v>0</v>
      </c>
      <c r="E277" s="47">
        <v>0</v>
      </c>
      <c r="F277" s="47">
        <v>0</v>
      </c>
      <c r="G277" s="47">
        <v>0</v>
      </c>
      <c r="H277" s="34"/>
      <c r="I277" s="34"/>
      <c r="J277" s="34"/>
      <c r="K277" s="34"/>
    </row>
    <row r="278" spans="1:11" ht="14.1" customHeight="1" x14ac:dyDescent="0.25">
      <c r="A278" s="34"/>
      <c r="B278" s="34"/>
      <c r="C278" s="49" t="s">
        <v>61</v>
      </c>
      <c r="D278" s="47">
        <v>0</v>
      </c>
      <c r="E278" s="47">
        <v>0</v>
      </c>
      <c r="F278" s="47">
        <v>0</v>
      </c>
      <c r="G278" s="47">
        <v>0</v>
      </c>
      <c r="H278" s="34"/>
      <c r="I278" s="34"/>
      <c r="J278" s="34"/>
      <c r="K278" s="34"/>
    </row>
    <row r="279" spans="1:11" ht="14.1" customHeight="1" x14ac:dyDescent="0.25">
      <c r="A279" s="34"/>
      <c r="B279" s="34"/>
      <c r="C279" s="49" t="s">
        <v>63</v>
      </c>
      <c r="D279" s="47">
        <v>0</v>
      </c>
      <c r="E279" s="47">
        <v>30258000</v>
      </c>
      <c r="F279" s="47">
        <v>30258000</v>
      </c>
      <c r="G279" s="47">
        <v>30258000</v>
      </c>
      <c r="H279" s="34"/>
      <c r="I279" s="34"/>
      <c r="J279" s="34"/>
      <c r="K279" s="34"/>
    </row>
    <row r="280" spans="1:11" ht="14.1" customHeight="1" x14ac:dyDescent="0.25">
      <c r="A280" s="34"/>
      <c r="B280" s="34"/>
      <c r="C280" s="49" t="s">
        <v>60</v>
      </c>
      <c r="D280" s="47">
        <v>0</v>
      </c>
      <c r="E280" s="47">
        <v>30258000</v>
      </c>
      <c r="F280" s="47">
        <v>30258000</v>
      </c>
      <c r="G280" s="47">
        <v>30258000</v>
      </c>
      <c r="H280" s="34"/>
      <c r="I280" s="34"/>
      <c r="J280" s="34"/>
      <c r="K280" s="34"/>
    </row>
    <row r="281" spans="1:11" ht="14.1" customHeight="1" x14ac:dyDescent="0.25">
      <c r="A281" s="34"/>
      <c r="B281" s="34"/>
      <c r="C281" s="49" t="s">
        <v>61</v>
      </c>
      <c r="D281" s="47">
        <v>0</v>
      </c>
      <c r="E281" s="47">
        <v>0</v>
      </c>
      <c r="F281" s="47">
        <v>0</v>
      </c>
      <c r="G281" s="47">
        <v>0</v>
      </c>
      <c r="H281" s="34"/>
      <c r="I281" s="34"/>
      <c r="J281" s="34"/>
      <c r="K281" s="34"/>
    </row>
    <row r="282" spans="1:11" ht="14.1" customHeight="1" x14ac:dyDescent="0.25">
      <c r="A282" s="34"/>
      <c r="B282" s="34"/>
      <c r="C282" s="49" t="s">
        <v>64</v>
      </c>
      <c r="D282" s="47">
        <v>0</v>
      </c>
      <c r="E282" s="47">
        <v>0</v>
      </c>
      <c r="F282" s="47">
        <v>0</v>
      </c>
      <c r="G282" s="47">
        <v>0</v>
      </c>
      <c r="H282" s="34"/>
      <c r="I282" s="34"/>
      <c r="J282" s="34"/>
      <c r="K282" s="34"/>
    </row>
    <row r="283" spans="1:11" ht="14.1" customHeight="1" x14ac:dyDescent="0.25">
      <c r="A283" s="34"/>
      <c r="B283" s="34"/>
      <c r="C283" s="49" t="s">
        <v>60</v>
      </c>
      <c r="D283" s="47">
        <v>0</v>
      </c>
      <c r="E283" s="47">
        <v>0</v>
      </c>
      <c r="F283" s="47">
        <v>0</v>
      </c>
      <c r="G283" s="47">
        <v>0</v>
      </c>
      <c r="H283" s="34"/>
      <c r="I283" s="34"/>
      <c r="J283" s="34"/>
      <c r="K283" s="34"/>
    </row>
    <row r="284" spans="1:11" ht="14.1" customHeight="1" x14ac:dyDescent="0.25">
      <c r="A284" s="34"/>
      <c r="B284" s="34"/>
      <c r="C284" s="49" t="s">
        <v>61</v>
      </c>
      <c r="D284" s="47">
        <v>0</v>
      </c>
      <c r="E284" s="47">
        <v>0</v>
      </c>
      <c r="F284" s="47">
        <v>0</v>
      </c>
      <c r="G284" s="47">
        <v>0</v>
      </c>
      <c r="H284" s="34"/>
      <c r="I284" s="34"/>
      <c r="J284" s="34"/>
      <c r="K284" s="34"/>
    </row>
    <row r="285" spans="1:11" ht="14.1" customHeight="1" x14ac:dyDescent="0.25">
      <c r="A285" s="34"/>
      <c r="B285" s="34"/>
      <c r="C285" s="49" t="s">
        <v>65</v>
      </c>
      <c r="D285" s="47">
        <v>0</v>
      </c>
      <c r="E285" s="47">
        <v>0</v>
      </c>
      <c r="F285" s="47">
        <v>0</v>
      </c>
      <c r="G285" s="47">
        <v>0</v>
      </c>
      <c r="H285" s="34"/>
      <c r="I285" s="34"/>
      <c r="J285" s="34"/>
      <c r="K285" s="34"/>
    </row>
    <row r="286" spans="1:11" ht="14.1" customHeight="1" x14ac:dyDescent="0.25">
      <c r="A286" s="34"/>
      <c r="B286" s="34"/>
      <c r="C286" s="49" t="s">
        <v>60</v>
      </c>
      <c r="D286" s="47">
        <v>0</v>
      </c>
      <c r="E286" s="47">
        <v>0</v>
      </c>
      <c r="F286" s="47">
        <v>0</v>
      </c>
      <c r="G286" s="47">
        <v>0</v>
      </c>
      <c r="H286" s="34"/>
      <c r="I286" s="34"/>
      <c r="J286" s="34"/>
      <c r="K286" s="34"/>
    </row>
    <row r="287" spans="1:11" ht="14.1" customHeight="1" x14ac:dyDescent="0.25">
      <c r="A287" s="34"/>
      <c r="B287" s="34"/>
      <c r="C287" s="49" t="s">
        <v>61</v>
      </c>
      <c r="D287" s="47">
        <v>0</v>
      </c>
      <c r="E287" s="47">
        <v>0</v>
      </c>
      <c r="F287" s="47">
        <v>0</v>
      </c>
      <c r="G287" s="47">
        <v>0</v>
      </c>
      <c r="H287" s="34"/>
      <c r="I287" s="34"/>
      <c r="J287" s="34"/>
      <c r="K287" s="34"/>
    </row>
    <row r="288" spans="1:11" ht="14.1" customHeight="1" x14ac:dyDescent="0.25">
      <c r="A288" s="34"/>
      <c r="B288" s="34"/>
      <c r="C288" s="49" t="s">
        <v>66</v>
      </c>
      <c r="D288" s="47">
        <v>0</v>
      </c>
      <c r="E288" s="47">
        <v>0</v>
      </c>
      <c r="F288" s="47">
        <v>0</v>
      </c>
      <c r="G288" s="47">
        <v>0</v>
      </c>
      <c r="H288" s="34"/>
      <c r="I288" s="34"/>
      <c r="J288" s="34"/>
      <c r="K288" s="34"/>
    </row>
    <row r="289" spans="1:11" ht="14.1" customHeight="1" x14ac:dyDescent="0.25">
      <c r="A289" s="34"/>
      <c r="B289" s="34"/>
      <c r="C289" s="49" t="s">
        <v>60</v>
      </c>
      <c r="D289" s="47">
        <v>0</v>
      </c>
      <c r="E289" s="47">
        <v>0</v>
      </c>
      <c r="F289" s="47">
        <v>0</v>
      </c>
      <c r="G289" s="47">
        <v>0</v>
      </c>
      <c r="H289" s="34"/>
      <c r="I289" s="34"/>
      <c r="J289" s="34"/>
      <c r="K289" s="34"/>
    </row>
    <row r="290" spans="1:11" ht="14.1" customHeight="1" x14ac:dyDescent="0.25">
      <c r="A290" s="34"/>
      <c r="B290" s="34"/>
      <c r="C290" s="49" t="s">
        <v>61</v>
      </c>
      <c r="D290" s="47">
        <v>0</v>
      </c>
      <c r="E290" s="47">
        <v>0</v>
      </c>
      <c r="F290" s="47">
        <v>0</v>
      </c>
      <c r="G290" s="47">
        <v>0</v>
      </c>
      <c r="H290" s="34"/>
      <c r="I290" s="34"/>
      <c r="J290" s="34"/>
      <c r="K290" s="34"/>
    </row>
    <row r="291" spans="1:11" ht="14.1" customHeight="1" x14ac:dyDescent="0.25">
      <c r="A291" s="34"/>
      <c r="B291" s="34"/>
      <c r="C291" s="49" t="s">
        <v>67</v>
      </c>
      <c r="D291" s="47">
        <v>0</v>
      </c>
      <c r="E291" s="47">
        <v>0</v>
      </c>
      <c r="F291" s="47">
        <v>0</v>
      </c>
      <c r="G291" s="47">
        <v>0</v>
      </c>
      <c r="H291" s="34"/>
      <c r="I291" s="34"/>
      <c r="J291" s="34"/>
      <c r="K291" s="34"/>
    </row>
    <row r="292" spans="1:11" ht="14.1" customHeight="1" x14ac:dyDescent="0.25">
      <c r="A292" s="34"/>
      <c r="B292" s="34"/>
      <c r="C292" s="49" t="s">
        <v>60</v>
      </c>
      <c r="D292" s="47">
        <v>0</v>
      </c>
      <c r="E292" s="47">
        <v>0</v>
      </c>
      <c r="F292" s="47">
        <v>0</v>
      </c>
      <c r="G292" s="47">
        <v>0</v>
      </c>
      <c r="H292" s="34"/>
      <c r="I292" s="34"/>
      <c r="J292" s="34"/>
      <c r="K292" s="34"/>
    </row>
    <row r="293" spans="1:11" ht="14.1" customHeight="1" x14ac:dyDescent="0.25">
      <c r="A293" s="34"/>
      <c r="B293" s="34"/>
      <c r="C293" s="49" t="s">
        <v>61</v>
      </c>
      <c r="D293" s="47">
        <v>0</v>
      </c>
      <c r="E293" s="47">
        <v>0</v>
      </c>
      <c r="F293" s="47">
        <v>0</v>
      </c>
      <c r="G293" s="47">
        <v>0</v>
      </c>
      <c r="H293" s="34"/>
      <c r="I293" s="34"/>
      <c r="J293" s="34"/>
      <c r="K293" s="34"/>
    </row>
    <row r="294" spans="1:11" ht="14.1" customHeight="1" x14ac:dyDescent="0.25">
      <c r="A294" s="34"/>
      <c r="B294" s="34"/>
      <c r="C294" s="49" t="s">
        <v>68</v>
      </c>
      <c r="D294" s="47">
        <v>0</v>
      </c>
      <c r="E294" s="47">
        <v>0</v>
      </c>
      <c r="F294" s="47">
        <v>0</v>
      </c>
      <c r="G294" s="47">
        <v>0</v>
      </c>
      <c r="H294" s="34"/>
      <c r="I294" s="34"/>
      <c r="J294" s="34"/>
      <c r="K294" s="34"/>
    </row>
    <row r="295" spans="1:11" ht="14.1" customHeight="1" x14ac:dyDescent="0.25">
      <c r="A295" s="34"/>
      <c r="B295" s="34"/>
      <c r="C295" s="49" t="s">
        <v>60</v>
      </c>
      <c r="D295" s="47">
        <v>0</v>
      </c>
      <c r="E295" s="47">
        <v>0</v>
      </c>
      <c r="F295" s="47">
        <v>0</v>
      </c>
      <c r="G295" s="47">
        <v>0</v>
      </c>
      <c r="H295" s="34"/>
      <c r="I295" s="34"/>
      <c r="J295" s="34"/>
      <c r="K295" s="34"/>
    </row>
    <row r="296" spans="1:11" ht="14.1" customHeight="1" x14ac:dyDescent="0.25">
      <c r="A296" s="34"/>
      <c r="B296" s="34"/>
      <c r="C296" s="49" t="s">
        <v>69</v>
      </c>
      <c r="D296" s="47">
        <v>0</v>
      </c>
      <c r="E296" s="47">
        <v>0</v>
      </c>
      <c r="F296" s="47">
        <v>0</v>
      </c>
      <c r="G296" s="47">
        <v>0</v>
      </c>
      <c r="H296" s="34"/>
      <c r="I296" s="34"/>
      <c r="J296" s="34"/>
      <c r="K296" s="34"/>
    </row>
    <row r="297" spans="1:11" ht="14.1" customHeight="1" x14ac:dyDescent="0.25">
      <c r="A297" s="34"/>
      <c r="B297" s="34"/>
      <c r="C297" s="49" t="s">
        <v>70</v>
      </c>
      <c r="D297" s="47">
        <v>0</v>
      </c>
      <c r="E297" s="47">
        <v>0</v>
      </c>
      <c r="F297" s="47">
        <v>0</v>
      </c>
      <c r="G297" s="47">
        <v>0</v>
      </c>
      <c r="H297" s="34"/>
      <c r="I297" s="34"/>
      <c r="J297" s="34"/>
      <c r="K297" s="34"/>
    </row>
    <row r="298" spans="1:11" ht="14.1" customHeight="1" x14ac:dyDescent="0.25">
      <c r="A298" s="34"/>
      <c r="B298" s="34"/>
      <c r="C298" s="49" t="s">
        <v>71</v>
      </c>
      <c r="D298" s="47">
        <v>0</v>
      </c>
      <c r="E298" s="47">
        <v>0</v>
      </c>
      <c r="F298" s="47">
        <v>0</v>
      </c>
      <c r="G298" s="47">
        <v>0</v>
      </c>
      <c r="H298" s="34"/>
      <c r="I298" s="34"/>
      <c r="J298" s="34"/>
      <c r="K298" s="34"/>
    </row>
    <row r="299" spans="1:11" ht="14.1" customHeight="1" x14ac:dyDescent="0.25">
      <c r="A299" s="34"/>
      <c r="B299" s="34"/>
      <c r="C299" s="49" t="s">
        <v>72</v>
      </c>
      <c r="D299" s="47">
        <v>0</v>
      </c>
      <c r="E299" s="47">
        <v>0</v>
      </c>
      <c r="F299" s="47">
        <v>0</v>
      </c>
      <c r="G299" s="47">
        <v>0</v>
      </c>
      <c r="H299" s="34"/>
      <c r="I299" s="34"/>
      <c r="J299" s="34"/>
      <c r="K299" s="34"/>
    </row>
    <row r="300" spans="1:11" ht="14.1" customHeight="1" x14ac:dyDescent="0.25">
      <c r="A300" s="34"/>
      <c r="B300" s="34"/>
      <c r="C300" s="49" t="s">
        <v>73</v>
      </c>
      <c r="D300" s="47">
        <v>0</v>
      </c>
      <c r="E300" s="47">
        <v>0</v>
      </c>
      <c r="F300" s="47">
        <v>0</v>
      </c>
      <c r="G300" s="47">
        <v>0</v>
      </c>
      <c r="H300" s="34"/>
      <c r="I300" s="34"/>
      <c r="J300" s="34"/>
      <c r="K300" s="34"/>
    </row>
    <row r="301" spans="1:11" ht="14.1" customHeight="1" x14ac:dyDescent="0.25">
      <c r="A301" s="34"/>
      <c r="B301" s="34"/>
      <c r="C301" s="49" t="s">
        <v>60</v>
      </c>
      <c r="D301" s="47">
        <v>0</v>
      </c>
      <c r="E301" s="47">
        <v>0</v>
      </c>
      <c r="F301" s="47">
        <v>0</v>
      </c>
      <c r="G301" s="47">
        <v>0</v>
      </c>
      <c r="H301" s="34"/>
      <c r="I301" s="34"/>
      <c r="J301" s="34"/>
      <c r="K301" s="34"/>
    </row>
    <row r="302" spans="1:11" ht="14.1" customHeight="1" x14ac:dyDescent="0.25">
      <c r="A302" s="34"/>
      <c r="B302" s="34"/>
      <c r="C302" s="49" t="s">
        <v>69</v>
      </c>
      <c r="D302" s="47">
        <v>0</v>
      </c>
      <c r="E302" s="47">
        <v>0</v>
      </c>
      <c r="F302" s="47">
        <v>0</v>
      </c>
      <c r="G302" s="47">
        <v>0</v>
      </c>
      <c r="H302" s="34"/>
      <c r="I302" s="34"/>
      <c r="J302" s="34"/>
      <c r="K302" s="34"/>
    </row>
    <row r="303" spans="1:11" ht="14.1" customHeight="1" x14ac:dyDescent="0.25">
      <c r="A303" s="34"/>
      <c r="B303" s="34"/>
      <c r="C303" s="49" t="s">
        <v>70</v>
      </c>
      <c r="D303" s="47">
        <v>0</v>
      </c>
      <c r="E303" s="47">
        <v>0</v>
      </c>
      <c r="F303" s="47">
        <v>0</v>
      </c>
      <c r="G303" s="47">
        <v>0</v>
      </c>
      <c r="H303" s="34"/>
      <c r="I303" s="34"/>
      <c r="J303" s="34"/>
      <c r="K303" s="34"/>
    </row>
    <row r="304" spans="1:11" ht="14.1" customHeight="1" x14ac:dyDescent="0.25">
      <c r="A304" s="34"/>
      <c r="B304" s="34"/>
      <c r="C304" s="49" t="s">
        <v>71</v>
      </c>
      <c r="D304" s="47">
        <v>0</v>
      </c>
      <c r="E304" s="47">
        <v>0</v>
      </c>
      <c r="F304" s="47">
        <v>0</v>
      </c>
      <c r="G304" s="47">
        <v>0</v>
      </c>
      <c r="H304" s="34"/>
      <c r="I304" s="34"/>
      <c r="J304" s="34"/>
      <c r="K304" s="34"/>
    </row>
    <row r="305" spans="1:11" ht="14.1" customHeight="1" x14ac:dyDescent="0.25">
      <c r="A305" s="34"/>
      <c r="B305" s="34"/>
      <c r="C305" s="49" t="s">
        <v>72</v>
      </c>
      <c r="D305" s="47">
        <v>0</v>
      </c>
      <c r="E305" s="47">
        <v>0</v>
      </c>
      <c r="F305" s="47">
        <v>0</v>
      </c>
      <c r="G305" s="47">
        <v>0</v>
      </c>
      <c r="H305" s="34"/>
      <c r="I305" s="34"/>
      <c r="J305" s="34"/>
      <c r="K305" s="34"/>
    </row>
    <row r="306" spans="1:11" ht="14.1" customHeight="1" x14ac:dyDescent="0.25">
      <c r="A306" s="34"/>
      <c r="B306" s="34"/>
      <c r="C306" s="49" t="s">
        <v>74</v>
      </c>
      <c r="D306" s="47">
        <v>0</v>
      </c>
      <c r="E306" s="47">
        <v>0</v>
      </c>
      <c r="F306" s="47">
        <v>0</v>
      </c>
      <c r="G306" s="47">
        <v>0</v>
      </c>
      <c r="H306" s="34"/>
      <c r="I306" s="34"/>
      <c r="J306" s="34"/>
      <c r="K306" s="34"/>
    </row>
    <row r="307" spans="1:11" ht="14.1" customHeight="1" x14ac:dyDescent="0.25">
      <c r="A307" s="34"/>
      <c r="B307" s="34"/>
      <c r="C307" s="49" t="s">
        <v>60</v>
      </c>
      <c r="D307" s="47">
        <v>0</v>
      </c>
      <c r="E307" s="47">
        <v>0</v>
      </c>
      <c r="F307" s="47">
        <v>0</v>
      </c>
      <c r="G307" s="47">
        <v>0</v>
      </c>
      <c r="H307" s="34"/>
      <c r="I307" s="34"/>
      <c r="J307" s="34"/>
      <c r="K307" s="34"/>
    </row>
    <row r="308" spans="1:11" ht="14.1" customHeight="1" x14ac:dyDescent="0.25">
      <c r="A308" s="34"/>
      <c r="B308" s="34"/>
      <c r="C308" s="49" t="s">
        <v>69</v>
      </c>
      <c r="D308" s="47">
        <v>0</v>
      </c>
      <c r="E308" s="47">
        <v>0</v>
      </c>
      <c r="F308" s="47">
        <v>0</v>
      </c>
      <c r="G308" s="47">
        <v>0</v>
      </c>
      <c r="H308" s="34"/>
      <c r="I308" s="34"/>
      <c r="J308" s="34"/>
      <c r="K308" s="34"/>
    </row>
    <row r="309" spans="1:11" ht="14.1" customHeight="1" x14ac:dyDescent="0.25">
      <c r="A309" s="34"/>
      <c r="B309" s="34"/>
      <c r="C309" s="49" t="s">
        <v>70</v>
      </c>
      <c r="D309" s="47">
        <v>0</v>
      </c>
      <c r="E309" s="47">
        <v>0</v>
      </c>
      <c r="F309" s="47">
        <v>0</v>
      </c>
      <c r="G309" s="47">
        <v>0</v>
      </c>
      <c r="H309" s="34"/>
      <c r="I309" s="34"/>
      <c r="J309" s="34"/>
      <c r="K309" s="34"/>
    </row>
    <row r="310" spans="1:11" ht="14.1" customHeight="1" x14ac:dyDescent="0.25">
      <c r="A310" s="34"/>
      <c r="B310" s="34"/>
      <c r="C310" s="49" t="s">
        <v>71</v>
      </c>
      <c r="D310" s="47">
        <v>0</v>
      </c>
      <c r="E310" s="47">
        <v>0</v>
      </c>
      <c r="F310" s="47">
        <v>0</v>
      </c>
      <c r="G310" s="47">
        <v>0</v>
      </c>
      <c r="H310" s="34"/>
      <c r="I310" s="34"/>
      <c r="J310" s="34"/>
      <c r="K310" s="34"/>
    </row>
    <row r="311" spans="1:11" ht="14.1" customHeight="1" x14ac:dyDescent="0.25">
      <c r="A311" s="34"/>
      <c r="B311" s="34"/>
      <c r="C311" s="49" t="s">
        <v>72</v>
      </c>
      <c r="D311" s="47">
        <v>0</v>
      </c>
      <c r="E311" s="47">
        <v>0</v>
      </c>
      <c r="F311" s="47">
        <v>0</v>
      </c>
      <c r="G311" s="47">
        <v>0</v>
      </c>
      <c r="H311" s="34"/>
      <c r="I311" s="34"/>
      <c r="J311" s="34"/>
      <c r="K311" s="34"/>
    </row>
    <row r="312" spans="1:11" ht="14.1" customHeight="1" x14ac:dyDescent="0.25">
      <c r="A312" s="34"/>
      <c r="B312" s="34"/>
      <c r="C312" s="49" t="s">
        <v>75</v>
      </c>
      <c r="D312" s="47">
        <v>0</v>
      </c>
      <c r="E312" s="47">
        <v>0</v>
      </c>
      <c r="F312" s="47">
        <v>0</v>
      </c>
      <c r="G312" s="47">
        <v>0</v>
      </c>
      <c r="H312" s="34"/>
      <c r="I312" s="34"/>
      <c r="J312" s="34"/>
      <c r="K312" s="34"/>
    </row>
    <row r="313" spans="1:11" ht="14.1" customHeight="1" x14ac:dyDescent="0.25">
      <c r="A313" s="34"/>
      <c r="B313" s="34"/>
      <c r="C313" s="49" t="s">
        <v>76</v>
      </c>
      <c r="D313" s="47">
        <v>0</v>
      </c>
      <c r="E313" s="47">
        <v>0</v>
      </c>
      <c r="F313" s="47">
        <v>0</v>
      </c>
      <c r="G313" s="47">
        <v>0</v>
      </c>
      <c r="H313" s="34"/>
      <c r="I313" s="34"/>
      <c r="J313" s="34"/>
      <c r="K313" s="34"/>
    </row>
    <row r="314" spans="1:11" ht="14.1" customHeight="1" x14ac:dyDescent="0.25">
      <c r="A314" s="34"/>
      <c r="B314" s="34"/>
      <c r="C314" s="48" t="s">
        <v>77</v>
      </c>
      <c r="D314" s="47">
        <v>0</v>
      </c>
      <c r="E314" s="47">
        <v>30258000</v>
      </c>
      <c r="F314" s="47">
        <v>30258000</v>
      </c>
      <c r="G314" s="47">
        <v>30258000</v>
      </c>
      <c r="H314" s="34"/>
      <c r="I314" s="34"/>
      <c r="J314" s="34"/>
      <c r="K314" s="34"/>
    </row>
    <row r="315" spans="1:11" ht="81" customHeight="1" x14ac:dyDescent="0.25">
      <c r="A315" s="34"/>
      <c r="B315" s="34"/>
      <c r="C315" s="44" t="s">
        <v>24</v>
      </c>
      <c r="D315" s="1323" t="s">
        <v>605</v>
      </c>
      <c r="E315" s="1324"/>
      <c r="F315" s="1324"/>
      <c r="G315" s="1324"/>
      <c r="H315" s="34"/>
      <c r="I315" s="34"/>
      <c r="J315" s="34"/>
      <c r="K315" s="34"/>
    </row>
    <row r="316" spans="1:11" ht="27.95" customHeight="1" x14ac:dyDescent="0.25">
      <c r="A316" s="34"/>
      <c r="B316" s="34"/>
      <c r="C316" s="41" t="s">
        <v>26</v>
      </c>
      <c r="D316" s="59">
        <v>2025</v>
      </c>
      <c r="E316" s="59">
        <v>2026</v>
      </c>
      <c r="F316" s="59">
        <v>2027</v>
      </c>
      <c r="G316" s="59">
        <v>2028</v>
      </c>
      <c r="H316" s="34"/>
      <c r="I316" s="34"/>
      <c r="J316" s="34"/>
      <c r="K316" s="34"/>
    </row>
    <row r="317" spans="1:11" ht="14.1" customHeight="1" x14ac:dyDescent="0.25">
      <c r="A317" s="34"/>
      <c r="B317" s="34"/>
      <c r="C317" s="58"/>
      <c r="D317" s="57" t="s">
        <v>17</v>
      </c>
      <c r="E317" s="57" t="s">
        <v>18</v>
      </c>
      <c r="F317" s="57" t="s">
        <v>18</v>
      </c>
      <c r="G317" s="57" t="s">
        <v>18</v>
      </c>
      <c r="H317" s="34"/>
      <c r="I317" s="34"/>
      <c r="J317" s="34"/>
      <c r="K317" s="34"/>
    </row>
    <row r="318" spans="1:11" ht="20.100000000000001" customHeight="1" x14ac:dyDescent="0.25">
      <c r="A318" s="34"/>
      <c r="B318" s="34"/>
      <c r="C318" s="41" t="s">
        <v>604</v>
      </c>
      <c r="D318" s="54" t="s">
        <v>246</v>
      </c>
      <c r="E318" s="54" t="s">
        <v>603</v>
      </c>
      <c r="F318" s="54" t="s">
        <v>601</v>
      </c>
      <c r="G318" s="54" t="s">
        <v>504</v>
      </c>
      <c r="H318" s="34"/>
      <c r="I318" s="34"/>
      <c r="J318" s="34"/>
      <c r="K318" s="34"/>
    </row>
    <row r="319" spans="1:11" ht="20.100000000000001" customHeight="1" x14ac:dyDescent="0.25">
      <c r="A319" s="34"/>
      <c r="B319" s="34"/>
      <c r="C319" s="41" t="s">
        <v>602</v>
      </c>
      <c r="D319" s="54" t="s">
        <v>246</v>
      </c>
      <c r="E319" s="54" t="s">
        <v>392</v>
      </c>
      <c r="F319" s="54" t="s">
        <v>601</v>
      </c>
      <c r="G319" s="54" t="s">
        <v>504</v>
      </c>
      <c r="H319" s="34"/>
      <c r="I319" s="34"/>
      <c r="J319" s="34"/>
      <c r="K319" s="34"/>
    </row>
    <row r="320" spans="1:11" ht="14.1" customHeight="1" x14ac:dyDescent="0.25">
      <c r="A320" s="34"/>
      <c r="B320" s="34"/>
      <c r="C320" s="41" t="s">
        <v>600</v>
      </c>
      <c r="D320" s="54" t="s">
        <v>524</v>
      </c>
      <c r="E320" s="54" t="s">
        <v>599</v>
      </c>
      <c r="F320" s="54" t="s">
        <v>317</v>
      </c>
      <c r="G320" s="54" t="s">
        <v>317</v>
      </c>
      <c r="H320" s="34"/>
      <c r="I320" s="34"/>
      <c r="J320" s="34"/>
      <c r="K320" s="34"/>
    </row>
    <row r="321" spans="1:11" ht="14.1" customHeight="1" x14ac:dyDescent="0.25">
      <c r="A321" s="34"/>
      <c r="B321" s="34"/>
      <c r="C321" s="1309" t="s">
        <v>30</v>
      </c>
      <c r="D321" s="1310"/>
      <c r="E321" s="1310"/>
      <c r="F321" s="1310"/>
      <c r="G321" s="1310"/>
      <c r="H321" s="34"/>
      <c r="I321" s="34"/>
      <c r="J321" s="34"/>
      <c r="K321" s="34"/>
    </row>
    <row r="322" spans="1:11" ht="14.1" customHeight="1" x14ac:dyDescent="0.25">
      <c r="A322" s="34"/>
      <c r="B322" s="34"/>
      <c r="C322" s="56" t="s">
        <v>598</v>
      </c>
      <c r="D322" s="1309" t="s">
        <v>597</v>
      </c>
      <c r="E322" s="1310"/>
      <c r="F322" s="1310"/>
      <c r="G322" s="1310"/>
      <c r="H322" s="34"/>
      <c r="I322" s="34"/>
      <c r="J322" s="34"/>
      <c r="K322" s="34"/>
    </row>
    <row r="323" spans="1:11" ht="14.1" customHeight="1" x14ac:dyDescent="0.25">
      <c r="A323" s="34"/>
      <c r="B323" s="34"/>
      <c r="C323" s="55" t="s">
        <v>33</v>
      </c>
      <c r="D323" s="1325" t="s">
        <v>596</v>
      </c>
      <c r="E323" s="1326"/>
      <c r="F323" s="1326"/>
      <c r="G323" s="1326"/>
      <c r="H323" s="34"/>
      <c r="I323" s="34"/>
      <c r="J323" s="34"/>
      <c r="K323" s="34"/>
    </row>
    <row r="324" spans="1:11" ht="14.1" customHeight="1" x14ac:dyDescent="0.25">
      <c r="A324" s="34"/>
      <c r="B324" s="34"/>
      <c r="C324" s="32" t="s">
        <v>35</v>
      </c>
      <c r="D324" s="1327" t="s">
        <v>595</v>
      </c>
      <c r="E324" s="1328"/>
      <c r="F324" s="1328"/>
      <c r="G324" s="1328"/>
      <c r="H324" s="34"/>
      <c r="I324" s="34"/>
      <c r="J324" s="34"/>
      <c r="K324" s="34"/>
    </row>
    <row r="325" spans="1:11" ht="14.1" customHeight="1" x14ac:dyDescent="0.25">
      <c r="A325" s="34"/>
      <c r="B325" s="34"/>
      <c r="C325" s="32" t="s">
        <v>37</v>
      </c>
      <c r="D325" s="1327" t="s">
        <v>590</v>
      </c>
      <c r="E325" s="1328"/>
      <c r="F325" s="1328"/>
      <c r="G325" s="1328"/>
      <c r="H325" s="34"/>
      <c r="I325" s="34"/>
      <c r="J325" s="34"/>
      <c r="K325" s="34"/>
    </row>
    <row r="326" spans="1:11" ht="15" customHeight="1" x14ac:dyDescent="0.25">
      <c r="A326" s="34"/>
      <c r="B326" s="34"/>
      <c r="C326" s="53"/>
      <c r="D326" s="52">
        <v>2025</v>
      </c>
      <c r="E326" s="52">
        <v>2026</v>
      </c>
      <c r="F326" s="52">
        <v>2027</v>
      </c>
      <c r="G326" s="52">
        <v>2028</v>
      </c>
      <c r="H326" s="34"/>
      <c r="I326" s="34"/>
      <c r="J326" s="34"/>
      <c r="K326" s="34"/>
    </row>
    <row r="327" spans="1:11" ht="15" customHeight="1" x14ac:dyDescent="0.25">
      <c r="A327" s="34"/>
      <c r="B327" s="34"/>
      <c r="C327" s="51"/>
      <c r="D327" s="50" t="s">
        <v>17</v>
      </c>
      <c r="E327" s="50" t="s">
        <v>18</v>
      </c>
      <c r="F327" s="50" t="s">
        <v>18</v>
      </c>
      <c r="G327" s="50" t="s">
        <v>18</v>
      </c>
      <c r="H327" s="34"/>
      <c r="I327" s="34"/>
      <c r="J327" s="34"/>
      <c r="K327" s="34"/>
    </row>
    <row r="328" spans="1:11" ht="14.1" customHeight="1" x14ac:dyDescent="0.25">
      <c r="A328" s="34"/>
      <c r="B328" s="34"/>
      <c r="C328" s="41" t="s">
        <v>39</v>
      </c>
      <c r="D328" s="54" t="s">
        <v>40</v>
      </c>
      <c r="E328" s="54" t="s">
        <v>164</v>
      </c>
      <c r="F328" s="54" t="s">
        <v>164</v>
      </c>
      <c r="G328" s="54" t="s">
        <v>164</v>
      </c>
      <c r="H328" s="34"/>
      <c r="I328" s="34"/>
      <c r="J328" s="34"/>
      <c r="K328" s="34"/>
    </row>
    <row r="329" spans="1:11" ht="14.1" customHeight="1" x14ac:dyDescent="0.25">
      <c r="A329" s="34"/>
      <c r="B329" s="34"/>
      <c r="C329" s="41" t="s">
        <v>41</v>
      </c>
      <c r="D329" s="54" t="s">
        <v>594</v>
      </c>
      <c r="E329" s="54" t="s">
        <v>594</v>
      </c>
      <c r="F329" s="54" t="s">
        <v>594</v>
      </c>
      <c r="G329" s="54" t="s">
        <v>594</v>
      </c>
      <c r="H329" s="34"/>
      <c r="I329" s="34"/>
      <c r="J329" s="34"/>
      <c r="K329" s="34"/>
    </row>
    <row r="330" spans="1:11" ht="14.1" customHeight="1" x14ac:dyDescent="0.25">
      <c r="A330" s="34"/>
      <c r="B330" s="34"/>
      <c r="C330" s="41" t="s">
        <v>45</v>
      </c>
      <c r="D330" s="54" t="s">
        <v>46</v>
      </c>
      <c r="E330" s="54" t="s">
        <v>593</v>
      </c>
      <c r="F330" s="54" t="s">
        <v>593</v>
      </c>
      <c r="G330" s="54" t="s">
        <v>593</v>
      </c>
      <c r="H330" s="34"/>
      <c r="I330" s="34"/>
      <c r="J330" s="34"/>
      <c r="K330" s="34"/>
    </row>
    <row r="331" spans="1:11" ht="14.1" customHeight="1" x14ac:dyDescent="0.25">
      <c r="A331" s="34"/>
      <c r="B331" s="34"/>
      <c r="C331" s="41" t="s">
        <v>50</v>
      </c>
      <c r="D331" s="54" t="s">
        <v>40</v>
      </c>
      <c r="E331" s="54" t="s">
        <v>40</v>
      </c>
      <c r="F331" s="54" t="s">
        <v>46</v>
      </c>
      <c r="G331" s="54" t="s">
        <v>46</v>
      </c>
      <c r="H331" s="34"/>
      <c r="I331" s="34"/>
      <c r="J331" s="34"/>
      <c r="K331" s="34"/>
    </row>
    <row r="332" spans="1:11" ht="14.1" customHeight="1" x14ac:dyDescent="0.25">
      <c r="A332" s="34"/>
      <c r="B332" s="34"/>
      <c r="C332" s="41" t="s">
        <v>52</v>
      </c>
      <c r="D332" s="54" t="s">
        <v>40</v>
      </c>
      <c r="E332" s="54" t="s">
        <v>46</v>
      </c>
      <c r="F332" s="54" t="s">
        <v>46</v>
      </c>
      <c r="G332" s="54" t="s">
        <v>46</v>
      </c>
      <c r="H332" s="34"/>
      <c r="I332" s="34"/>
      <c r="J332" s="34"/>
      <c r="K332" s="34"/>
    </row>
    <row r="333" spans="1:11" ht="14.1" customHeight="1" x14ac:dyDescent="0.25">
      <c r="A333" s="34"/>
      <c r="B333" s="34"/>
      <c r="C333" s="41" t="s">
        <v>55</v>
      </c>
      <c r="D333" s="54" t="s">
        <v>40</v>
      </c>
      <c r="E333" s="54" t="s">
        <v>40</v>
      </c>
      <c r="F333" s="54" t="s">
        <v>46</v>
      </c>
      <c r="G333" s="54" t="s">
        <v>46</v>
      </c>
      <c r="H333" s="34"/>
      <c r="I333" s="34"/>
      <c r="J333" s="34"/>
      <c r="K333" s="34"/>
    </row>
    <row r="334" spans="1:11" ht="14.1" customHeight="1" x14ac:dyDescent="0.25">
      <c r="A334" s="34"/>
      <c r="B334" s="34"/>
      <c r="C334" s="1329" t="s">
        <v>58</v>
      </c>
      <c r="D334" s="1330"/>
      <c r="E334" s="1330"/>
      <c r="F334" s="1330"/>
      <c r="G334" s="1330"/>
      <c r="H334" s="34"/>
      <c r="I334" s="34"/>
      <c r="J334" s="34"/>
      <c r="K334" s="34"/>
    </row>
    <row r="335" spans="1:11" ht="14.1" customHeight="1" x14ac:dyDescent="0.25">
      <c r="A335" s="34"/>
      <c r="B335" s="34"/>
      <c r="C335" s="53"/>
      <c r="D335" s="52">
        <v>2025</v>
      </c>
      <c r="E335" s="52">
        <v>2026</v>
      </c>
      <c r="F335" s="52">
        <v>2027</v>
      </c>
      <c r="G335" s="52">
        <v>2028</v>
      </c>
      <c r="H335" s="34"/>
      <c r="I335" s="34"/>
      <c r="J335" s="34"/>
      <c r="K335" s="34"/>
    </row>
    <row r="336" spans="1:11" ht="14.1" customHeight="1" x14ac:dyDescent="0.25">
      <c r="A336" s="34"/>
      <c r="B336" s="34"/>
      <c r="C336" s="51"/>
      <c r="D336" s="50" t="s">
        <v>17</v>
      </c>
      <c r="E336" s="50" t="s">
        <v>18</v>
      </c>
      <c r="F336" s="50" t="s">
        <v>18</v>
      </c>
      <c r="G336" s="50" t="s">
        <v>18</v>
      </c>
      <c r="H336" s="34"/>
      <c r="I336" s="34"/>
      <c r="J336" s="34"/>
      <c r="K336" s="34"/>
    </row>
    <row r="337" spans="1:11" ht="14.1" customHeight="1" x14ac:dyDescent="0.25">
      <c r="A337" s="34"/>
      <c r="B337" s="34"/>
      <c r="C337" s="49" t="s">
        <v>59</v>
      </c>
      <c r="D337" s="47">
        <v>0</v>
      </c>
      <c r="E337" s="47">
        <v>0</v>
      </c>
      <c r="F337" s="47">
        <v>0</v>
      </c>
      <c r="G337" s="47">
        <v>0</v>
      </c>
      <c r="H337" s="34"/>
      <c r="I337" s="34"/>
      <c r="J337" s="34"/>
      <c r="K337" s="34"/>
    </row>
    <row r="338" spans="1:11" ht="14.1" customHeight="1" x14ac:dyDescent="0.25">
      <c r="A338" s="34"/>
      <c r="B338" s="34"/>
      <c r="C338" s="49" t="s">
        <v>60</v>
      </c>
      <c r="D338" s="47">
        <v>0</v>
      </c>
      <c r="E338" s="47">
        <v>0</v>
      </c>
      <c r="F338" s="47">
        <v>0</v>
      </c>
      <c r="G338" s="47">
        <v>0</v>
      </c>
      <c r="H338" s="34"/>
      <c r="I338" s="34"/>
      <c r="J338" s="34"/>
      <c r="K338" s="34"/>
    </row>
    <row r="339" spans="1:11" ht="14.1" customHeight="1" x14ac:dyDescent="0.25">
      <c r="A339" s="34"/>
      <c r="B339" s="34"/>
      <c r="C339" s="49" t="s">
        <v>61</v>
      </c>
      <c r="D339" s="47">
        <v>0</v>
      </c>
      <c r="E339" s="47">
        <v>0</v>
      </c>
      <c r="F339" s="47">
        <v>0</v>
      </c>
      <c r="G339" s="47">
        <v>0</v>
      </c>
      <c r="H339" s="34"/>
      <c r="I339" s="34"/>
      <c r="J339" s="34"/>
      <c r="K339" s="34"/>
    </row>
    <row r="340" spans="1:11" ht="14.1" customHeight="1" x14ac:dyDescent="0.25">
      <c r="A340" s="34"/>
      <c r="B340" s="34"/>
      <c r="C340" s="49" t="s">
        <v>62</v>
      </c>
      <c r="D340" s="47">
        <v>0</v>
      </c>
      <c r="E340" s="47">
        <v>0</v>
      </c>
      <c r="F340" s="47">
        <v>0</v>
      </c>
      <c r="G340" s="47">
        <v>0</v>
      </c>
      <c r="H340" s="34"/>
      <c r="I340" s="34"/>
      <c r="J340" s="34"/>
      <c r="K340" s="34"/>
    </row>
    <row r="341" spans="1:11" ht="14.1" customHeight="1" x14ac:dyDescent="0.25">
      <c r="A341" s="34"/>
      <c r="B341" s="34"/>
      <c r="C341" s="49" t="s">
        <v>60</v>
      </c>
      <c r="D341" s="47">
        <v>0</v>
      </c>
      <c r="E341" s="47">
        <v>0</v>
      </c>
      <c r="F341" s="47">
        <v>0</v>
      </c>
      <c r="G341" s="47">
        <v>0</v>
      </c>
      <c r="H341" s="34"/>
      <c r="I341" s="34"/>
      <c r="J341" s="34"/>
      <c r="K341" s="34"/>
    </row>
    <row r="342" spans="1:11" ht="14.1" customHeight="1" x14ac:dyDescent="0.25">
      <c r="A342" s="34"/>
      <c r="B342" s="34"/>
      <c r="C342" s="49" t="s">
        <v>61</v>
      </c>
      <c r="D342" s="47">
        <v>0</v>
      </c>
      <c r="E342" s="47">
        <v>0</v>
      </c>
      <c r="F342" s="47">
        <v>0</v>
      </c>
      <c r="G342" s="47">
        <v>0</v>
      </c>
      <c r="H342" s="34"/>
      <c r="I342" s="34"/>
      <c r="J342" s="34"/>
      <c r="K342" s="34"/>
    </row>
    <row r="343" spans="1:11" ht="14.1" customHeight="1" x14ac:dyDescent="0.25">
      <c r="A343" s="34"/>
      <c r="B343" s="34"/>
      <c r="C343" s="49" t="s">
        <v>63</v>
      </c>
      <c r="D343" s="47">
        <v>0</v>
      </c>
      <c r="E343" s="47">
        <v>1650000</v>
      </c>
      <c r="F343" s="47">
        <v>1650000</v>
      </c>
      <c r="G343" s="47">
        <v>1650000</v>
      </c>
      <c r="H343" s="34"/>
      <c r="I343" s="34"/>
      <c r="J343" s="34"/>
      <c r="K343" s="34"/>
    </row>
    <row r="344" spans="1:11" ht="14.1" customHeight="1" x14ac:dyDescent="0.25">
      <c r="A344" s="34"/>
      <c r="B344" s="34"/>
      <c r="C344" s="49" t="s">
        <v>60</v>
      </c>
      <c r="D344" s="47">
        <v>0</v>
      </c>
      <c r="E344" s="47">
        <v>1650000</v>
      </c>
      <c r="F344" s="47">
        <v>1650000</v>
      </c>
      <c r="G344" s="47">
        <v>1650000</v>
      </c>
      <c r="H344" s="34"/>
      <c r="I344" s="34"/>
      <c r="J344" s="34"/>
      <c r="K344" s="34"/>
    </row>
    <row r="345" spans="1:11" ht="14.1" customHeight="1" x14ac:dyDescent="0.25">
      <c r="A345" s="34"/>
      <c r="B345" s="34"/>
      <c r="C345" s="49" t="s">
        <v>61</v>
      </c>
      <c r="D345" s="47">
        <v>0</v>
      </c>
      <c r="E345" s="47">
        <v>0</v>
      </c>
      <c r="F345" s="47">
        <v>0</v>
      </c>
      <c r="G345" s="47">
        <v>0</v>
      </c>
      <c r="H345" s="34"/>
      <c r="I345" s="34"/>
      <c r="J345" s="34"/>
      <c r="K345" s="34"/>
    </row>
    <row r="346" spans="1:11" ht="14.1" customHeight="1" x14ac:dyDescent="0.25">
      <c r="A346" s="34"/>
      <c r="B346" s="34"/>
      <c r="C346" s="49" t="s">
        <v>64</v>
      </c>
      <c r="D346" s="47">
        <v>0</v>
      </c>
      <c r="E346" s="47">
        <v>0</v>
      </c>
      <c r="F346" s="47">
        <v>0</v>
      </c>
      <c r="G346" s="47">
        <v>0</v>
      </c>
      <c r="H346" s="34"/>
      <c r="I346" s="34"/>
      <c r="J346" s="34"/>
      <c r="K346" s="34"/>
    </row>
    <row r="347" spans="1:11" ht="14.1" customHeight="1" x14ac:dyDescent="0.25">
      <c r="A347" s="34"/>
      <c r="B347" s="34"/>
      <c r="C347" s="49" t="s">
        <v>60</v>
      </c>
      <c r="D347" s="47">
        <v>0</v>
      </c>
      <c r="E347" s="47">
        <v>0</v>
      </c>
      <c r="F347" s="47">
        <v>0</v>
      </c>
      <c r="G347" s="47">
        <v>0</v>
      </c>
      <c r="H347" s="34"/>
      <c r="I347" s="34"/>
      <c r="J347" s="34"/>
      <c r="K347" s="34"/>
    </row>
    <row r="348" spans="1:11" ht="14.1" customHeight="1" x14ac:dyDescent="0.25">
      <c r="A348" s="34"/>
      <c r="B348" s="34"/>
      <c r="C348" s="49" t="s">
        <v>61</v>
      </c>
      <c r="D348" s="47">
        <v>0</v>
      </c>
      <c r="E348" s="47">
        <v>0</v>
      </c>
      <c r="F348" s="47">
        <v>0</v>
      </c>
      <c r="G348" s="47">
        <v>0</v>
      </c>
      <c r="H348" s="34"/>
      <c r="I348" s="34"/>
      <c r="J348" s="34"/>
      <c r="K348" s="34"/>
    </row>
    <row r="349" spans="1:11" ht="14.1" customHeight="1" x14ac:dyDescent="0.25">
      <c r="A349" s="34"/>
      <c r="B349" s="34"/>
      <c r="C349" s="49" t="s">
        <v>65</v>
      </c>
      <c r="D349" s="47">
        <v>0</v>
      </c>
      <c r="E349" s="47">
        <v>0</v>
      </c>
      <c r="F349" s="47">
        <v>0</v>
      </c>
      <c r="G349" s="47">
        <v>0</v>
      </c>
      <c r="H349" s="34"/>
      <c r="I349" s="34"/>
      <c r="J349" s="34"/>
      <c r="K349" s="34"/>
    </row>
    <row r="350" spans="1:11" ht="14.1" customHeight="1" x14ac:dyDescent="0.25">
      <c r="A350" s="34"/>
      <c r="B350" s="34"/>
      <c r="C350" s="49" t="s">
        <v>60</v>
      </c>
      <c r="D350" s="47">
        <v>0</v>
      </c>
      <c r="E350" s="47">
        <v>0</v>
      </c>
      <c r="F350" s="47">
        <v>0</v>
      </c>
      <c r="G350" s="47">
        <v>0</v>
      </c>
      <c r="H350" s="34"/>
      <c r="I350" s="34"/>
      <c r="J350" s="34"/>
      <c r="K350" s="34"/>
    </row>
    <row r="351" spans="1:11" ht="14.1" customHeight="1" x14ac:dyDescent="0.25">
      <c r="A351" s="34"/>
      <c r="B351" s="34"/>
      <c r="C351" s="49" t="s">
        <v>61</v>
      </c>
      <c r="D351" s="47">
        <v>0</v>
      </c>
      <c r="E351" s="47">
        <v>0</v>
      </c>
      <c r="F351" s="47">
        <v>0</v>
      </c>
      <c r="G351" s="47">
        <v>0</v>
      </c>
      <c r="H351" s="34"/>
      <c r="I351" s="34"/>
      <c r="J351" s="34"/>
      <c r="K351" s="34"/>
    </row>
    <row r="352" spans="1:11" ht="14.1" customHeight="1" x14ac:dyDescent="0.25">
      <c r="A352" s="34"/>
      <c r="B352" s="34"/>
      <c r="C352" s="49" t="s">
        <v>66</v>
      </c>
      <c r="D352" s="47">
        <v>0</v>
      </c>
      <c r="E352" s="47">
        <v>0</v>
      </c>
      <c r="F352" s="47">
        <v>0</v>
      </c>
      <c r="G352" s="47">
        <v>0</v>
      </c>
      <c r="H352" s="34"/>
      <c r="I352" s="34"/>
      <c r="J352" s="34"/>
      <c r="K352" s="34"/>
    </row>
    <row r="353" spans="1:11" ht="14.1" customHeight="1" x14ac:dyDescent="0.25">
      <c r="A353" s="34"/>
      <c r="B353" s="34"/>
      <c r="C353" s="49" t="s">
        <v>60</v>
      </c>
      <c r="D353" s="47">
        <v>0</v>
      </c>
      <c r="E353" s="47">
        <v>0</v>
      </c>
      <c r="F353" s="47">
        <v>0</v>
      </c>
      <c r="G353" s="47">
        <v>0</v>
      </c>
      <c r="H353" s="34"/>
      <c r="I353" s="34"/>
      <c r="J353" s="34"/>
      <c r="K353" s="34"/>
    </row>
    <row r="354" spans="1:11" ht="14.1" customHeight="1" x14ac:dyDescent="0.25">
      <c r="A354" s="34"/>
      <c r="B354" s="34"/>
      <c r="C354" s="49" t="s">
        <v>61</v>
      </c>
      <c r="D354" s="47">
        <v>0</v>
      </c>
      <c r="E354" s="47">
        <v>0</v>
      </c>
      <c r="F354" s="47">
        <v>0</v>
      </c>
      <c r="G354" s="47">
        <v>0</v>
      </c>
      <c r="H354" s="34"/>
      <c r="I354" s="34"/>
      <c r="J354" s="34"/>
      <c r="K354" s="34"/>
    </row>
    <row r="355" spans="1:11" ht="14.1" customHeight="1" x14ac:dyDescent="0.25">
      <c r="A355" s="34"/>
      <c r="B355" s="34"/>
      <c r="C355" s="49" t="s">
        <v>67</v>
      </c>
      <c r="D355" s="47">
        <v>0</v>
      </c>
      <c r="E355" s="47">
        <v>0</v>
      </c>
      <c r="F355" s="47">
        <v>0</v>
      </c>
      <c r="G355" s="47">
        <v>0</v>
      </c>
      <c r="H355" s="34"/>
      <c r="I355" s="34"/>
      <c r="J355" s="34"/>
      <c r="K355" s="34"/>
    </row>
    <row r="356" spans="1:11" ht="14.1" customHeight="1" x14ac:dyDescent="0.25">
      <c r="A356" s="34"/>
      <c r="B356" s="34"/>
      <c r="C356" s="49" t="s">
        <v>60</v>
      </c>
      <c r="D356" s="47">
        <v>0</v>
      </c>
      <c r="E356" s="47">
        <v>0</v>
      </c>
      <c r="F356" s="47">
        <v>0</v>
      </c>
      <c r="G356" s="47">
        <v>0</v>
      </c>
      <c r="H356" s="34"/>
      <c r="I356" s="34"/>
      <c r="J356" s="34"/>
      <c r="K356" s="34"/>
    </row>
    <row r="357" spans="1:11" ht="14.1" customHeight="1" x14ac:dyDescent="0.25">
      <c r="A357" s="34"/>
      <c r="B357" s="34"/>
      <c r="C357" s="49" t="s">
        <v>61</v>
      </c>
      <c r="D357" s="47">
        <v>0</v>
      </c>
      <c r="E357" s="47">
        <v>0</v>
      </c>
      <c r="F357" s="47">
        <v>0</v>
      </c>
      <c r="G357" s="47">
        <v>0</v>
      </c>
      <c r="H357" s="34"/>
      <c r="I357" s="34"/>
      <c r="J357" s="34"/>
      <c r="K357" s="34"/>
    </row>
    <row r="358" spans="1:11" ht="14.1" customHeight="1" x14ac:dyDescent="0.25">
      <c r="A358" s="34"/>
      <c r="B358" s="34"/>
      <c r="C358" s="49" t="s">
        <v>68</v>
      </c>
      <c r="D358" s="47">
        <v>0</v>
      </c>
      <c r="E358" s="47">
        <v>0</v>
      </c>
      <c r="F358" s="47">
        <v>0</v>
      </c>
      <c r="G358" s="47">
        <v>0</v>
      </c>
      <c r="H358" s="34"/>
      <c r="I358" s="34"/>
      <c r="J358" s="34"/>
      <c r="K358" s="34"/>
    </row>
    <row r="359" spans="1:11" ht="14.1" customHeight="1" x14ac:dyDescent="0.25">
      <c r="A359" s="34"/>
      <c r="B359" s="34"/>
      <c r="C359" s="49" t="s">
        <v>60</v>
      </c>
      <c r="D359" s="47">
        <v>0</v>
      </c>
      <c r="E359" s="47">
        <v>0</v>
      </c>
      <c r="F359" s="47">
        <v>0</v>
      </c>
      <c r="G359" s="47">
        <v>0</v>
      </c>
      <c r="H359" s="34"/>
      <c r="I359" s="34"/>
      <c r="J359" s="34"/>
      <c r="K359" s="34"/>
    </row>
    <row r="360" spans="1:11" ht="14.1" customHeight="1" x14ac:dyDescent="0.25">
      <c r="A360" s="34"/>
      <c r="B360" s="34"/>
      <c r="C360" s="49" t="s">
        <v>69</v>
      </c>
      <c r="D360" s="47">
        <v>0</v>
      </c>
      <c r="E360" s="47">
        <v>0</v>
      </c>
      <c r="F360" s="47">
        <v>0</v>
      </c>
      <c r="G360" s="47">
        <v>0</v>
      </c>
      <c r="H360" s="34"/>
      <c r="I360" s="34"/>
      <c r="J360" s="34"/>
      <c r="K360" s="34"/>
    </row>
    <row r="361" spans="1:11" ht="14.1" customHeight="1" x14ac:dyDescent="0.25">
      <c r="A361" s="34"/>
      <c r="B361" s="34"/>
      <c r="C361" s="49" t="s">
        <v>70</v>
      </c>
      <c r="D361" s="47">
        <v>0</v>
      </c>
      <c r="E361" s="47">
        <v>0</v>
      </c>
      <c r="F361" s="47">
        <v>0</v>
      </c>
      <c r="G361" s="47">
        <v>0</v>
      </c>
      <c r="H361" s="34"/>
      <c r="I361" s="34"/>
      <c r="J361" s="34"/>
      <c r="K361" s="34"/>
    </row>
    <row r="362" spans="1:11" ht="14.1" customHeight="1" x14ac:dyDescent="0.25">
      <c r="A362" s="34"/>
      <c r="B362" s="34"/>
      <c r="C362" s="49" t="s">
        <v>71</v>
      </c>
      <c r="D362" s="47">
        <v>0</v>
      </c>
      <c r="E362" s="47">
        <v>0</v>
      </c>
      <c r="F362" s="47">
        <v>0</v>
      </c>
      <c r="G362" s="47">
        <v>0</v>
      </c>
      <c r="H362" s="34"/>
      <c r="I362" s="34"/>
      <c r="J362" s="34"/>
      <c r="K362" s="34"/>
    </row>
    <row r="363" spans="1:11" ht="14.1" customHeight="1" x14ac:dyDescent="0.25">
      <c r="A363" s="34"/>
      <c r="B363" s="34"/>
      <c r="C363" s="49" t="s">
        <v>72</v>
      </c>
      <c r="D363" s="47">
        <v>0</v>
      </c>
      <c r="E363" s="47">
        <v>0</v>
      </c>
      <c r="F363" s="47">
        <v>0</v>
      </c>
      <c r="G363" s="47">
        <v>0</v>
      </c>
      <c r="H363" s="34"/>
      <c r="I363" s="34"/>
      <c r="J363" s="34"/>
      <c r="K363" s="34"/>
    </row>
    <row r="364" spans="1:11" ht="14.1" customHeight="1" x14ac:dyDescent="0.25">
      <c r="A364" s="34"/>
      <c r="B364" s="34"/>
      <c r="C364" s="49" t="s">
        <v>73</v>
      </c>
      <c r="D364" s="47">
        <v>0</v>
      </c>
      <c r="E364" s="47">
        <v>0</v>
      </c>
      <c r="F364" s="47">
        <v>0</v>
      </c>
      <c r="G364" s="47">
        <v>0</v>
      </c>
      <c r="H364" s="34"/>
      <c r="I364" s="34"/>
      <c r="J364" s="34"/>
      <c r="K364" s="34"/>
    </row>
    <row r="365" spans="1:11" ht="14.1" customHeight="1" x14ac:dyDescent="0.25">
      <c r="A365" s="34"/>
      <c r="B365" s="34"/>
      <c r="C365" s="49" t="s">
        <v>60</v>
      </c>
      <c r="D365" s="47">
        <v>0</v>
      </c>
      <c r="E365" s="47">
        <v>0</v>
      </c>
      <c r="F365" s="47">
        <v>0</v>
      </c>
      <c r="G365" s="47">
        <v>0</v>
      </c>
      <c r="H365" s="34"/>
      <c r="I365" s="34"/>
      <c r="J365" s="34"/>
      <c r="K365" s="34"/>
    </row>
    <row r="366" spans="1:11" ht="14.1" customHeight="1" x14ac:dyDescent="0.25">
      <c r="A366" s="34"/>
      <c r="B366" s="34"/>
      <c r="C366" s="49" t="s">
        <v>69</v>
      </c>
      <c r="D366" s="47">
        <v>0</v>
      </c>
      <c r="E366" s="47">
        <v>0</v>
      </c>
      <c r="F366" s="47">
        <v>0</v>
      </c>
      <c r="G366" s="47">
        <v>0</v>
      </c>
      <c r="H366" s="34"/>
      <c r="I366" s="34"/>
      <c r="J366" s="34"/>
      <c r="K366" s="34"/>
    </row>
    <row r="367" spans="1:11" ht="14.1" customHeight="1" x14ac:dyDescent="0.25">
      <c r="A367" s="34"/>
      <c r="B367" s="34"/>
      <c r="C367" s="49" t="s">
        <v>70</v>
      </c>
      <c r="D367" s="47">
        <v>0</v>
      </c>
      <c r="E367" s="47">
        <v>0</v>
      </c>
      <c r="F367" s="47">
        <v>0</v>
      </c>
      <c r="G367" s="47">
        <v>0</v>
      </c>
      <c r="H367" s="34"/>
      <c r="I367" s="34"/>
      <c r="J367" s="34"/>
      <c r="K367" s="34"/>
    </row>
    <row r="368" spans="1:11" ht="14.1" customHeight="1" x14ac:dyDescent="0.25">
      <c r="A368" s="34"/>
      <c r="B368" s="34"/>
      <c r="C368" s="49" t="s">
        <v>71</v>
      </c>
      <c r="D368" s="47">
        <v>0</v>
      </c>
      <c r="E368" s="47">
        <v>0</v>
      </c>
      <c r="F368" s="47">
        <v>0</v>
      </c>
      <c r="G368" s="47">
        <v>0</v>
      </c>
      <c r="H368" s="34"/>
      <c r="I368" s="34"/>
      <c r="J368" s="34"/>
      <c r="K368" s="34"/>
    </row>
    <row r="369" spans="1:11" ht="14.1" customHeight="1" x14ac:dyDescent="0.25">
      <c r="A369" s="34"/>
      <c r="B369" s="34"/>
      <c r="C369" s="49" t="s">
        <v>72</v>
      </c>
      <c r="D369" s="47">
        <v>0</v>
      </c>
      <c r="E369" s="47">
        <v>0</v>
      </c>
      <c r="F369" s="47">
        <v>0</v>
      </c>
      <c r="G369" s="47">
        <v>0</v>
      </c>
      <c r="H369" s="34"/>
      <c r="I369" s="34"/>
      <c r="J369" s="34"/>
      <c r="K369" s="34"/>
    </row>
    <row r="370" spans="1:11" ht="14.1" customHeight="1" x14ac:dyDescent="0.25">
      <c r="A370" s="34"/>
      <c r="B370" s="34"/>
      <c r="C370" s="49" t="s">
        <v>74</v>
      </c>
      <c r="D370" s="47">
        <v>0</v>
      </c>
      <c r="E370" s="47">
        <v>0</v>
      </c>
      <c r="F370" s="47">
        <v>0</v>
      </c>
      <c r="G370" s="47">
        <v>0</v>
      </c>
      <c r="H370" s="34"/>
      <c r="I370" s="34"/>
      <c r="J370" s="34"/>
      <c r="K370" s="34"/>
    </row>
    <row r="371" spans="1:11" ht="14.1" customHeight="1" x14ac:dyDescent="0.25">
      <c r="A371" s="34"/>
      <c r="B371" s="34"/>
      <c r="C371" s="49" t="s">
        <v>60</v>
      </c>
      <c r="D371" s="47">
        <v>0</v>
      </c>
      <c r="E371" s="47">
        <v>0</v>
      </c>
      <c r="F371" s="47">
        <v>0</v>
      </c>
      <c r="G371" s="47">
        <v>0</v>
      </c>
      <c r="H371" s="34"/>
      <c r="I371" s="34"/>
      <c r="J371" s="34"/>
      <c r="K371" s="34"/>
    </row>
    <row r="372" spans="1:11" ht="14.1" customHeight="1" x14ac:dyDescent="0.25">
      <c r="A372" s="34"/>
      <c r="B372" s="34"/>
      <c r="C372" s="49" t="s">
        <v>69</v>
      </c>
      <c r="D372" s="47">
        <v>0</v>
      </c>
      <c r="E372" s="47">
        <v>0</v>
      </c>
      <c r="F372" s="47">
        <v>0</v>
      </c>
      <c r="G372" s="47">
        <v>0</v>
      </c>
      <c r="H372" s="34"/>
      <c r="I372" s="34"/>
      <c r="J372" s="34"/>
      <c r="K372" s="34"/>
    </row>
    <row r="373" spans="1:11" ht="14.1" customHeight="1" x14ac:dyDescent="0.25">
      <c r="A373" s="34"/>
      <c r="B373" s="34"/>
      <c r="C373" s="49" t="s">
        <v>70</v>
      </c>
      <c r="D373" s="47">
        <v>0</v>
      </c>
      <c r="E373" s="47">
        <v>0</v>
      </c>
      <c r="F373" s="47">
        <v>0</v>
      </c>
      <c r="G373" s="47">
        <v>0</v>
      </c>
      <c r="H373" s="34"/>
      <c r="I373" s="34"/>
      <c r="J373" s="34"/>
      <c r="K373" s="34"/>
    </row>
    <row r="374" spans="1:11" ht="14.1" customHeight="1" x14ac:dyDescent="0.25">
      <c r="A374" s="34"/>
      <c r="B374" s="34"/>
      <c r="C374" s="49" t="s">
        <v>71</v>
      </c>
      <c r="D374" s="47">
        <v>0</v>
      </c>
      <c r="E374" s="47">
        <v>0</v>
      </c>
      <c r="F374" s="47">
        <v>0</v>
      </c>
      <c r="G374" s="47">
        <v>0</v>
      </c>
      <c r="H374" s="34"/>
      <c r="I374" s="34"/>
      <c r="J374" s="34"/>
      <c r="K374" s="34"/>
    </row>
    <row r="375" spans="1:11" ht="14.1" customHeight="1" x14ac:dyDescent="0.25">
      <c r="A375" s="34"/>
      <c r="B375" s="34"/>
      <c r="C375" s="49" t="s">
        <v>72</v>
      </c>
      <c r="D375" s="47">
        <v>0</v>
      </c>
      <c r="E375" s="47">
        <v>0</v>
      </c>
      <c r="F375" s="47">
        <v>0</v>
      </c>
      <c r="G375" s="47">
        <v>0</v>
      </c>
      <c r="H375" s="34"/>
      <c r="I375" s="34"/>
      <c r="J375" s="34"/>
      <c r="K375" s="34"/>
    </row>
    <row r="376" spans="1:11" ht="14.1" customHeight="1" x14ac:dyDescent="0.25">
      <c r="A376" s="34"/>
      <c r="B376" s="34"/>
      <c r="C376" s="49" t="s">
        <v>75</v>
      </c>
      <c r="D376" s="47">
        <v>0</v>
      </c>
      <c r="E376" s="47">
        <v>0</v>
      </c>
      <c r="F376" s="47">
        <v>0</v>
      </c>
      <c r="G376" s="47">
        <v>0</v>
      </c>
      <c r="H376" s="34"/>
      <c r="I376" s="34"/>
      <c r="J376" s="34"/>
      <c r="K376" s="34"/>
    </row>
    <row r="377" spans="1:11" ht="14.1" customHeight="1" x14ac:dyDescent="0.25">
      <c r="A377" s="34"/>
      <c r="B377" s="34"/>
      <c r="C377" s="49" t="s">
        <v>76</v>
      </c>
      <c r="D377" s="47">
        <v>0</v>
      </c>
      <c r="E377" s="47">
        <v>0</v>
      </c>
      <c r="F377" s="47">
        <v>0</v>
      </c>
      <c r="G377" s="47">
        <v>0</v>
      </c>
      <c r="H377" s="34"/>
      <c r="I377" s="34"/>
      <c r="J377" s="34"/>
      <c r="K377" s="34"/>
    </row>
    <row r="378" spans="1:11" ht="14.1" customHeight="1" x14ac:dyDescent="0.25">
      <c r="A378" s="34"/>
      <c r="B378" s="34"/>
      <c r="C378" s="48" t="s">
        <v>77</v>
      </c>
      <c r="D378" s="47">
        <v>0</v>
      </c>
      <c r="E378" s="47">
        <v>1650000</v>
      </c>
      <c r="F378" s="47">
        <v>1650000</v>
      </c>
      <c r="G378" s="47">
        <v>1650000</v>
      </c>
      <c r="H378" s="34"/>
      <c r="I378" s="34"/>
      <c r="J378" s="34"/>
      <c r="K378" s="34"/>
    </row>
    <row r="379" spans="1:11" ht="14.1" customHeight="1" x14ac:dyDescent="0.25">
      <c r="A379" s="34"/>
      <c r="B379" s="34"/>
      <c r="C379" s="55" t="s">
        <v>33</v>
      </c>
      <c r="D379" s="1325" t="s">
        <v>592</v>
      </c>
      <c r="E379" s="1326"/>
      <c r="F379" s="1326"/>
      <c r="G379" s="1326"/>
      <c r="H379" s="34"/>
      <c r="I379" s="34"/>
      <c r="J379" s="34"/>
      <c r="K379" s="34"/>
    </row>
    <row r="380" spans="1:11" ht="14.1" customHeight="1" x14ac:dyDescent="0.25">
      <c r="A380" s="34"/>
      <c r="B380" s="34"/>
      <c r="C380" s="32" t="s">
        <v>35</v>
      </c>
      <c r="D380" s="1327" t="s">
        <v>591</v>
      </c>
      <c r="E380" s="1328"/>
      <c r="F380" s="1328"/>
      <c r="G380" s="1328"/>
      <c r="H380" s="34"/>
      <c r="I380" s="34"/>
      <c r="J380" s="34"/>
      <c r="K380" s="34"/>
    </row>
    <row r="381" spans="1:11" ht="14.1" customHeight="1" x14ac:dyDescent="0.25">
      <c r="A381" s="34"/>
      <c r="B381" s="34"/>
      <c r="C381" s="32" t="s">
        <v>37</v>
      </c>
      <c r="D381" s="1327" t="s">
        <v>590</v>
      </c>
      <c r="E381" s="1328"/>
      <c r="F381" s="1328"/>
      <c r="G381" s="1328"/>
      <c r="H381" s="34"/>
      <c r="I381" s="34"/>
      <c r="J381" s="34"/>
      <c r="K381" s="34"/>
    </row>
    <row r="382" spans="1:11" ht="15" customHeight="1" x14ac:dyDescent="0.25">
      <c r="A382" s="34"/>
      <c r="B382" s="34"/>
      <c r="C382" s="53"/>
      <c r="D382" s="52">
        <v>2025</v>
      </c>
      <c r="E382" s="52">
        <v>2026</v>
      </c>
      <c r="F382" s="52">
        <v>2027</v>
      </c>
      <c r="G382" s="52">
        <v>2028</v>
      </c>
      <c r="H382" s="34"/>
      <c r="I382" s="34"/>
      <c r="J382" s="34"/>
      <c r="K382" s="34"/>
    </row>
    <row r="383" spans="1:11" ht="15" customHeight="1" x14ac:dyDescent="0.25">
      <c r="A383" s="34"/>
      <c r="B383" s="34"/>
      <c r="C383" s="51"/>
      <c r="D383" s="50" t="s">
        <v>17</v>
      </c>
      <c r="E383" s="50" t="s">
        <v>18</v>
      </c>
      <c r="F383" s="50" t="s">
        <v>18</v>
      </c>
      <c r="G383" s="50" t="s">
        <v>18</v>
      </c>
      <c r="H383" s="34"/>
      <c r="I383" s="34"/>
      <c r="J383" s="34"/>
      <c r="K383" s="34"/>
    </row>
    <row r="384" spans="1:11" ht="14.1" customHeight="1" x14ac:dyDescent="0.25">
      <c r="A384" s="34"/>
      <c r="B384" s="34"/>
      <c r="C384" s="41" t="s">
        <v>39</v>
      </c>
      <c r="D384" s="54" t="s">
        <v>40</v>
      </c>
      <c r="E384" s="54" t="s">
        <v>143</v>
      </c>
      <c r="F384" s="54" t="s">
        <v>143</v>
      </c>
      <c r="G384" s="54" t="s">
        <v>143</v>
      </c>
      <c r="H384" s="34"/>
      <c r="I384" s="34"/>
      <c r="J384" s="34"/>
      <c r="K384" s="34"/>
    </row>
    <row r="385" spans="1:11" ht="14.1" customHeight="1" x14ac:dyDescent="0.25">
      <c r="A385" s="34"/>
      <c r="B385" s="34"/>
      <c r="C385" s="41" t="s">
        <v>41</v>
      </c>
      <c r="D385" s="54" t="s">
        <v>589</v>
      </c>
      <c r="E385" s="54" t="s">
        <v>588</v>
      </c>
      <c r="F385" s="54" t="s">
        <v>588</v>
      </c>
      <c r="G385" s="54" t="s">
        <v>588</v>
      </c>
      <c r="H385" s="34"/>
      <c r="I385" s="34"/>
      <c r="J385" s="34"/>
      <c r="K385" s="34"/>
    </row>
    <row r="386" spans="1:11" ht="14.1" customHeight="1" x14ac:dyDescent="0.25">
      <c r="A386" s="34"/>
      <c r="B386" s="34"/>
      <c r="C386" s="41" t="s">
        <v>45</v>
      </c>
      <c r="D386" s="54" t="s">
        <v>46</v>
      </c>
      <c r="E386" s="54" t="s">
        <v>587</v>
      </c>
      <c r="F386" s="54" t="s">
        <v>587</v>
      </c>
      <c r="G386" s="54" t="s">
        <v>587</v>
      </c>
      <c r="H386" s="34"/>
      <c r="I386" s="34"/>
      <c r="J386" s="34"/>
      <c r="K386" s="34"/>
    </row>
    <row r="387" spans="1:11" ht="14.1" customHeight="1" x14ac:dyDescent="0.25">
      <c r="A387" s="34"/>
      <c r="B387" s="34"/>
      <c r="C387" s="41" t="s">
        <v>50</v>
      </c>
      <c r="D387" s="54" t="s">
        <v>40</v>
      </c>
      <c r="E387" s="54" t="s">
        <v>40</v>
      </c>
      <c r="F387" s="54" t="s">
        <v>46</v>
      </c>
      <c r="G387" s="54" t="s">
        <v>46</v>
      </c>
      <c r="H387" s="34"/>
      <c r="I387" s="34"/>
      <c r="J387" s="34"/>
      <c r="K387" s="34"/>
    </row>
    <row r="388" spans="1:11" ht="14.1" customHeight="1" x14ac:dyDescent="0.25">
      <c r="A388" s="34"/>
      <c r="B388" s="34"/>
      <c r="C388" s="41" t="s">
        <v>52</v>
      </c>
      <c r="D388" s="54" t="s">
        <v>40</v>
      </c>
      <c r="E388" s="54" t="s">
        <v>586</v>
      </c>
      <c r="F388" s="54" t="s">
        <v>46</v>
      </c>
      <c r="G388" s="54" t="s">
        <v>46</v>
      </c>
      <c r="H388" s="34"/>
      <c r="I388" s="34"/>
      <c r="J388" s="34"/>
      <c r="K388" s="34"/>
    </row>
    <row r="389" spans="1:11" ht="14.1" customHeight="1" x14ac:dyDescent="0.25">
      <c r="A389" s="34"/>
      <c r="B389" s="34"/>
      <c r="C389" s="41" t="s">
        <v>55</v>
      </c>
      <c r="D389" s="54" t="s">
        <v>40</v>
      </c>
      <c r="E389" s="54" t="s">
        <v>40</v>
      </c>
      <c r="F389" s="54" t="s">
        <v>46</v>
      </c>
      <c r="G389" s="54" t="s">
        <v>46</v>
      </c>
      <c r="H389" s="34"/>
      <c r="I389" s="34"/>
      <c r="J389" s="34"/>
      <c r="K389" s="34"/>
    </row>
    <row r="390" spans="1:11" ht="14.1" customHeight="1" x14ac:dyDescent="0.25">
      <c r="A390" s="34"/>
      <c r="B390" s="34"/>
      <c r="C390" s="1329" t="s">
        <v>58</v>
      </c>
      <c r="D390" s="1330"/>
      <c r="E390" s="1330"/>
      <c r="F390" s="1330"/>
      <c r="G390" s="1330"/>
      <c r="H390" s="34"/>
      <c r="I390" s="34"/>
      <c r="J390" s="34"/>
      <c r="K390" s="34"/>
    </row>
    <row r="391" spans="1:11" ht="14.1" customHeight="1" x14ac:dyDescent="0.25">
      <c r="A391" s="34"/>
      <c r="B391" s="34"/>
      <c r="C391" s="53"/>
      <c r="D391" s="52">
        <v>2025</v>
      </c>
      <c r="E391" s="52">
        <v>2026</v>
      </c>
      <c r="F391" s="52">
        <v>2027</v>
      </c>
      <c r="G391" s="52">
        <v>2028</v>
      </c>
      <c r="H391" s="34"/>
      <c r="I391" s="34"/>
      <c r="J391" s="34"/>
      <c r="K391" s="34"/>
    </row>
    <row r="392" spans="1:11" ht="14.1" customHeight="1" x14ac:dyDescent="0.25">
      <c r="A392" s="34"/>
      <c r="B392" s="34"/>
      <c r="C392" s="51"/>
      <c r="D392" s="50" t="s">
        <v>17</v>
      </c>
      <c r="E392" s="50" t="s">
        <v>18</v>
      </c>
      <c r="F392" s="50" t="s">
        <v>18</v>
      </c>
      <c r="G392" s="50" t="s">
        <v>18</v>
      </c>
      <c r="H392" s="34"/>
      <c r="I392" s="34"/>
      <c r="J392" s="34"/>
      <c r="K392" s="34"/>
    </row>
    <row r="393" spans="1:11" ht="14.1" customHeight="1" x14ac:dyDescent="0.25">
      <c r="A393" s="34"/>
      <c r="B393" s="34"/>
      <c r="C393" s="49" t="s">
        <v>59</v>
      </c>
      <c r="D393" s="47">
        <v>0</v>
      </c>
      <c r="E393" s="47">
        <v>0</v>
      </c>
      <c r="F393" s="47">
        <v>0</v>
      </c>
      <c r="G393" s="47">
        <v>0</v>
      </c>
      <c r="H393" s="34"/>
      <c r="I393" s="34"/>
      <c r="J393" s="34"/>
      <c r="K393" s="34"/>
    </row>
    <row r="394" spans="1:11" ht="14.1" customHeight="1" x14ac:dyDescent="0.25">
      <c r="A394" s="34"/>
      <c r="B394" s="34"/>
      <c r="C394" s="49" t="s">
        <v>60</v>
      </c>
      <c r="D394" s="47">
        <v>0</v>
      </c>
      <c r="E394" s="47">
        <v>0</v>
      </c>
      <c r="F394" s="47">
        <v>0</v>
      </c>
      <c r="G394" s="47">
        <v>0</v>
      </c>
      <c r="H394" s="34"/>
      <c r="I394" s="34"/>
      <c r="J394" s="34"/>
      <c r="K394" s="34"/>
    </row>
    <row r="395" spans="1:11" ht="14.1" customHeight="1" x14ac:dyDescent="0.25">
      <c r="A395" s="34"/>
      <c r="B395" s="34"/>
      <c r="C395" s="49" t="s">
        <v>61</v>
      </c>
      <c r="D395" s="47">
        <v>0</v>
      </c>
      <c r="E395" s="47">
        <v>0</v>
      </c>
      <c r="F395" s="47">
        <v>0</v>
      </c>
      <c r="G395" s="47">
        <v>0</v>
      </c>
      <c r="H395" s="34"/>
      <c r="I395" s="34"/>
      <c r="J395" s="34"/>
      <c r="K395" s="34"/>
    </row>
    <row r="396" spans="1:11" ht="14.1" customHeight="1" x14ac:dyDescent="0.25">
      <c r="A396" s="34"/>
      <c r="B396" s="34"/>
      <c r="C396" s="49" t="s">
        <v>62</v>
      </c>
      <c r="D396" s="47">
        <v>0</v>
      </c>
      <c r="E396" s="47">
        <v>0</v>
      </c>
      <c r="F396" s="47">
        <v>0</v>
      </c>
      <c r="G396" s="47">
        <v>0</v>
      </c>
      <c r="H396" s="34"/>
      <c r="I396" s="34"/>
      <c r="J396" s="34"/>
      <c r="K396" s="34"/>
    </row>
    <row r="397" spans="1:11" ht="14.1" customHeight="1" x14ac:dyDescent="0.25">
      <c r="A397" s="34"/>
      <c r="B397" s="34"/>
      <c r="C397" s="49" t="s">
        <v>60</v>
      </c>
      <c r="D397" s="47">
        <v>0</v>
      </c>
      <c r="E397" s="47">
        <v>0</v>
      </c>
      <c r="F397" s="47">
        <v>0</v>
      </c>
      <c r="G397" s="47">
        <v>0</v>
      </c>
      <c r="H397" s="34"/>
      <c r="I397" s="34"/>
      <c r="J397" s="34"/>
      <c r="K397" s="34"/>
    </row>
    <row r="398" spans="1:11" ht="14.1" customHeight="1" x14ac:dyDescent="0.25">
      <c r="A398" s="34"/>
      <c r="B398" s="34"/>
      <c r="C398" s="49" t="s">
        <v>61</v>
      </c>
      <c r="D398" s="47">
        <v>0</v>
      </c>
      <c r="E398" s="47">
        <v>0</v>
      </c>
      <c r="F398" s="47">
        <v>0</v>
      </c>
      <c r="G398" s="47">
        <v>0</v>
      </c>
      <c r="H398" s="34"/>
      <c r="I398" s="34"/>
      <c r="J398" s="34"/>
      <c r="K398" s="34"/>
    </row>
    <row r="399" spans="1:11" ht="14.1" customHeight="1" x14ac:dyDescent="0.25">
      <c r="A399" s="34"/>
      <c r="B399" s="34"/>
      <c r="C399" s="49" t="s">
        <v>63</v>
      </c>
      <c r="D399" s="47">
        <v>0</v>
      </c>
      <c r="E399" s="47">
        <v>2829000</v>
      </c>
      <c r="F399" s="47">
        <v>2829000</v>
      </c>
      <c r="G399" s="47">
        <v>2829000</v>
      </c>
      <c r="H399" s="34"/>
      <c r="I399" s="34"/>
      <c r="J399" s="34"/>
      <c r="K399" s="34"/>
    </row>
    <row r="400" spans="1:11" ht="14.1" customHeight="1" x14ac:dyDescent="0.25">
      <c r="A400" s="34"/>
      <c r="B400" s="34"/>
      <c r="C400" s="49" t="s">
        <v>60</v>
      </c>
      <c r="D400" s="47">
        <v>0</v>
      </c>
      <c r="E400" s="47">
        <v>2829000</v>
      </c>
      <c r="F400" s="47">
        <v>2829000</v>
      </c>
      <c r="G400" s="47">
        <v>2829000</v>
      </c>
      <c r="H400" s="34"/>
      <c r="I400" s="34"/>
      <c r="J400" s="34"/>
      <c r="K400" s="34"/>
    </row>
    <row r="401" spans="1:11" ht="14.1" customHeight="1" x14ac:dyDescent="0.25">
      <c r="A401" s="34"/>
      <c r="B401" s="34"/>
      <c r="C401" s="49" t="s">
        <v>61</v>
      </c>
      <c r="D401" s="47">
        <v>0</v>
      </c>
      <c r="E401" s="47">
        <v>0</v>
      </c>
      <c r="F401" s="47">
        <v>0</v>
      </c>
      <c r="G401" s="47">
        <v>0</v>
      </c>
      <c r="H401" s="34"/>
      <c r="I401" s="34"/>
      <c r="J401" s="34"/>
      <c r="K401" s="34"/>
    </row>
    <row r="402" spans="1:11" ht="14.1" customHeight="1" x14ac:dyDescent="0.25">
      <c r="A402" s="34"/>
      <c r="B402" s="34"/>
      <c r="C402" s="49" t="s">
        <v>64</v>
      </c>
      <c r="D402" s="47">
        <v>0</v>
      </c>
      <c r="E402" s="47">
        <v>0</v>
      </c>
      <c r="F402" s="47">
        <v>0</v>
      </c>
      <c r="G402" s="47">
        <v>0</v>
      </c>
      <c r="H402" s="34"/>
      <c r="I402" s="34"/>
      <c r="J402" s="34"/>
      <c r="K402" s="34"/>
    </row>
    <row r="403" spans="1:11" ht="14.1" customHeight="1" x14ac:dyDescent="0.25">
      <c r="A403" s="34"/>
      <c r="B403" s="34"/>
      <c r="C403" s="49" t="s">
        <v>60</v>
      </c>
      <c r="D403" s="47">
        <v>0</v>
      </c>
      <c r="E403" s="47">
        <v>0</v>
      </c>
      <c r="F403" s="47">
        <v>0</v>
      </c>
      <c r="G403" s="47">
        <v>0</v>
      </c>
      <c r="H403" s="34"/>
      <c r="I403" s="34"/>
      <c r="J403" s="34"/>
      <c r="K403" s="34"/>
    </row>
    <row r="404" spans="1:11" ht="14.1" customHeight="1" x14ac:dyDescent="0.25">
      <c r="A404" s="34"/>
      <c r="B404" s="34"/>
      <c r="C404" s="49" t="s">
        <v>61</v>
      </c>
      <c r="D404" s="47">
        <v>0</v>
      </c>
      <c r="E404" s="47">
        <v>0</v>
      </c>
      <c r="F404" s="47">
        <v>0</v>
      </c>
      <c r="G404" s="47">
        <v>0</v>
      </c>
      <c r="H404" s="34"/>
      <c r="I404" s="34"/>
      <c r="J404" s="34"/>
      <c r="K404" s="34"/>
    </row>
    <row r="405" spans="1:11" ht="14.1" customHeight="1" x14ac:dyDescent="0.25">
      <c r="A405" s="34"/>
      <c r="B405" s="34"/>
      <c r="C405" s="49" t="s">
        <v>65</v>
      </c>
      <c r="D405" s="47">
        <v>0</v>
      </c>
      <c r="E405" s="47">
        <v>0</v>
      </c>
      <c r="F405" s="47">
        <v>0</v>
      </c>
      <c r="G405" s="47">
        <v>0</v>
      </c>
      <c r="H405" s="34"/>
      <c r="I405" s="34"/>
      <c r="J405" s="34"/>
      <c r="K405" s="34"/>
    </row>
    <row r="406" spans="1:11" ht="14.1" customHeight="1" x14ac:dyDescent="0.25">
      <c r="A406" s="34"/>
      <c r="B406" s="34"/>
      <c r="C406" s="49" t="s">
        <v>60</v>
      </c>
      <c r="D406" s="47">
        <v>0</v>
      </c>
      <c r="E406" s="47">
        <v>0</v>
      </c>
      <c r="F406" s="47">
        <v>0</v>
      </c>
      <c r="G406" s="47">
        <v>0</v>
      </c>
      <c r="H406" s="34"/>
      <c r="I406" s="34"/>
      <c r="J406" s="34"/>
      <c r="K406" s="34"/>
    </row>
    <row r="407" spans="1:11" ht="14.1" customHeight="1" x14ac:dyDescent="0.25">
      <c r="A407" s="34"/>
      <c r="B407" s="34"/>
      <c r="C407" s="49" t="s">
        <v>61</v>
      </c>
      <c r="D407" s="47">
        <v>0</v>
      </c>
      <c r="E407" s="47">
        <v>0</v>
      </c>
      <c r="F407" s="47">
        <v>0</v>
      </c>
      <c r="G407" s="47">
        <v>0</v>
      </c>
      <c r="H407" s="34"/>
      <c r="I407" s="34"/>
      <c r="J407" s="34"/>
      <c r="K407" s="34"/>
    </row>
    <row r="408" spans="1:11" ht="14.1" customHeight="1" x14ac:dyDescent="0.25">
      <c r="A408" s="34"/>
      <c r="B408" s="34"/>
      <c r="C408" s="49" t="s">
        <v>66</v>
      </c>
      <c r="D408" s="47">
        <v>0</v>
      </c>
      <c r="E408" s="47">
        <v>0</v>
      </c>
      <c r="F408" s="47">
        <v>0</v>
      </c>
      <c r="G408" s="47">
        <v>0</v>
      </c>
      <c r="H408" s="34"/>
      <c r="I408" s="34"/>
      <c r="J408" s="34"/>
      <c r="K408" s="34"/>
    </row>
    <row r="409" spans="1:11" ht="14.1" customHeight="1" x14ac:dyDescent="0.25">
      <c r="A409" s="34"/>
      <c r="B409" s="34"/>
      <c r="C409" s="49" t="s">
        <v>60</v>
      </c>
      <c r="D409" s="47">
        <v>0</v>
      </c>
      <c r="E409" s="47">
        <v>0</v>
      </c>
      <c r="F409" s="47">
        <v>0</v>
      </c>
      <c r="G409" s="47">
        <v>0</v>
      </c>
      <c r="H409" s="34"/>
      <c r="I409" s="34"/>
      <c r="J409" s="34"/>
      <c r="K409" s="34"/>
    </row>
    <row r="410" spans="1:11" ht="14.1" customHeight="1" x14ac:dyDescent="0.25">
      <c r="A410" s="34"/>
      <c r="B410" s="34"/>
      <c r="C410" s="49" t="s">
        <v>61</v>
      </c>
      <c r="D410" s="47">
        <v>0</v>
      </c>
      <c r="E410" s="47">
        <v>0</v>
      </c>
      <c r="F410" s="47">
        <v>0</v>
      </c>
      <c r="G410" s="47">
        <v>0</v>
      </c>
      <c r="H410" s="34"/>
      <c r="I410" s="34"/>
      <c r="J410" s="34"/>
      <c r="K410" s="34"/>
    </row>
    <row r="411" spans="1:11" ht="14.1" customHeight="1" x14ac:dyDescent="0.25">
      <c r="A411" s="34"/>
      <c r="B411" s="34"/>
      <c r="C411" s="49" t="s">
        <v>67</v>
      </c>
      <c r="D411" s="47">
        <v>0</v>
      </c>
      <c r="E411" s="47">
        <v>0</v>
      </c>
      <c r="F411" s="47">
        <v>0</v>
      </c>
      <c r="G411" s="47">
        <v>0</v>
      </c>
      <c r="H411" s="34"/>
      <c r="I411" s="34"/>
      <c r="J411" s="34"/>
      <c r="K411" s="34"/>
    </row>
    <row r="412" spans="1:11" ht="14.1" customHeight="1" x14ac:dyDescent="0.25">
      <c r="A412" s="34"/>
      <c r="B412" s="34"/>
      <c r="C412" s="49" t="s">
        <v>60</v>
      </c>
      <c r="D412" s="47">
        <v>0</v>
      </c>
      <c r="E412" s="47">
        <v>0</v>
      </c>
      <c r="F412" s="47">
        <v>0</v>
      </c>
      <c r="G412" s="47">
        <v>0</v>
      </c>
      <c r="H412" s="34"/>
      <c r="I412" s="34"/>
      <c r="J412" s="34"/>
      <c r="K412" s="34"/>
    </row>
    <row r="413" spans="1:11" ht="14.1" customHeight="1" x14ac:dyDescent="0.25">
      <c r="A413" s="34"/>
      <c r="B413" s="34"/>
      <c r="C413" s="49" t="s">
        <v>61</v>
      </c>
      <c r="D413" s="47">
        <v>0</v>
      </c>
      <c r="E413" s="47">
        <v>0</v>
      </c>
      <c r="F413" s="47">
        <v>0</v>
      </c>
      <c r="G413" s="47">
        <v>0</v>
      </c>
      <c r="H413" s="34"/>
      <c r="I413" s="34"/>
      <c r="J413" s="34"/>
      <c r="K413" s="34"/>
    </row>
    <row r="414" spans="1:11" ht="14.1" customHeight="1" x14ac:dyDescent="0.25">
      <c r="A414" s="34"/>
      <c r="B414" s="34"/>
      <c r="C414" s="49" t="s">
        <v>68</v>
      </c>
      <c r="D414" s="47">
        <v>0</v>
      </c>
      <c r="E414" s="47">
        <v>0</v>
      </c>
      <c r="F414" s="47">
        <v>0</v>
      </c>
      <c r="G414" s="47">
        <v>0</v>
      </c>
      <c r="H414" s="34"/>
      <c r="I414" s="34"/>
      <c r="J414" s="34"/>
      <c r="K414" s="34"/>
    </row>
    <row r="415" spans="1:11" ht="14.1" customHeight="1" x14ac:dyDescent="0.25">
      <c r="A415" s="34"/>
      <c r="B415" s="34"/>
      <c r="C415" s="49" t="s">
        <v>60</v>
      </c>
      <c r="D415" s="47">
        <v>0</v>
      </c>
      <c r="E415" s="47">
        <v>0</v>
      </c>
      <c r="F415" s="47">
        <v>0</v>
      </c>
      <c r="G415" s="47">
        <v>0</v>
      </c>
      <c r="H415" s="34"/>
      <c r="I415" s="34"/>
      <c r="J415" s="34"/>
      <c r="K415" s="34"/>
    </row>
    <row r="416" spans="1:11" ht="14.1" customHeight="1" x14ac:dyDescent="0.25">
      <c r="A416" s="34"/>
      <c r="B416" s="34"/>
      <c r="C416" s="49" t="s">
        <v>69</v>
      </c>
      <c r="D416" s="47">
        <v>0</v>
      </c>
      <c r="E416" s="47">
        <v>0</v>
      </c>
      <c r="F416" s="47">
        <v>0</v>
      </c>
      <c r="G416" s="47">
        <v>0</v>
      </c>
      <c r="H416" s="34"/>
      <c r="I416" s="34"/>
      <c r="J416" s="34"/>
      <c r="K416" s="34"/>
    </row>
    <row r="417" spans="1:11" ht="14.1" customHeight="1" x14ac:dyDescent="0.25">
      <c r="A417" s="34"/>
      <c r="B417" s="34"/>
      <c r="C417" s="49" t="s">
        <v>70</v>
      </c>
      <c r="D417" s="47">
        <v>0</v>
      </c>
      <c r="E417" s="47">
        <v>0</v>
      </c>
      <c r="F417" s="47">
        <v>0</v>
      </c>
      <c r="G417" s="47">
        <v>0</v>
      </c>
      <c r="H417" s="34"/>
      <c r="I417" s="34"/>
      <c r="J417" s="34"/>
      <c r="K417" s="34"/>
    </row>
    <row r="418" spans="1:11" ht="14.1" customHeight="1" x14ac:dyDescent="0.25">
      <c r="A418" s="34"/>
      <c r="B418" s="34"/>
      <c r="C418" s="49" t="s">
        <v>71</v>
      </c>
      <c r="D418" s="47">
        <v>0</v>
      </c>
      <c r="E418" s="47">
        <v>0</v>
      </c>
      <c r="F418" s="47">
        <v>0</v>
      </c>
      <c r="G418" s="47">
        <v>0</v>
      </c>
      <c r="H418" s="34"/>
      <c r="I418" s="34"/>
      <c r="J418" s="34"/>
      <c r="K418" s="34"/>
    </row>
    <row r="419" spans="1:11" ht="14.1" customHeight="1" x14ac:dyDescent="0.25">
      <c r="A419" s="34"/>
      <c r="B419" s="34"/>
      <c r="C419" s="49" t="s">
        <v>72</v>
      </c>
      <c r="D419" s="47">
        <v>0</v>
      </c>
      <c r="E419" s="47">
        <v>0</v>
      </c>
      <c r="F419" s="47">
        <v>0</v>
      </c>
      <c r="G419" s="47">
        <v>0</v>
      </c>
      <c r="H419" s="34"/>
      <c r="I419" s="34"/>
      <c r="J419" s="34"/>
      <c r="K419" s="34"/>
    </row>
    <row r="420" spans="1:11" ht="14.1" customHeight="1" x14ac:dyDescent="0.25">
      <c r="A420" s="34"/>
      <c r="B420" s="34"/>
      <c r="C420" s="49" t="s">
        <v>73</v>
      </c>
      <c r="D420" s="47">
        <v>0</v>
      </c>
      <c r="E420" s="47">
        <v>0</v>
      </c>
      <c r="F420" s="47">
        <v>0</v>
      </c>
      <c r="G420" s="47">
        <v>0</v>
      </c>
      <c r="H420" s="34"/>
      <c r="I420" s="34"/>
      <c r="J420" s="34"/>
      <c r="K420" s="34"/>
    </row>
    <row r="421" spans="1:11" ht="14.1" customHeight="1" x14ac:dyDescent="0.25">
      <c r="A421" s="34"/>
      <c r="B421" s="34"/>
      <c r="C421" s="49" t="s">
        <v>60</v>
      </c>
      <c r="D421" s="47">
        <v>0</v>
      </c>
      <c r="E421" s="47">
        <v>0</v>
      </c>
      <c r="F421" s="47">
        <v>0</v>
      </c>
      <c r="G421" s="47">
        <v>0</v>
      </c>
      <c r="H421" s="34"/>
      <c r="I421" s="34"/>
      <c r="J421" s="34"/>
      <c r="K421" s="34"/>
    </row>
    <row r="422" spans="1:11" ht="14.1" customHeight="1" x14ac:dyDescent="0.25">
      <c r="A422" s="34"/>
      <c r="B422" s="34"/>
      <c r="C422" s="49" t="s">
        <v>69</v>
      </c>
      <c r="D422" s="47">
        <v>0</v>
      </c>
      <c r="E422" s="47">
        <v>0</v>
      </c>
      <c r="F422" s="47">
        <v>0</v>
      </c>
      <c r="G422" s="47">
        <v>0</v>
      </c>
      <c r="H422" s="34"/>
      <c r="I422" s="34"/>
      <c r="J422" s="34"/>
      <c r="K422" s="34"/>
    </row>
    <row r="423" spans="1:11" ht="14.1" customHeight="1" x14ac:dyDescent="0.25">
      <c r="A423" s="34"/>
      <c r="B423" s="34"/>
      <c r="C423" s="49" t="s">
        <v>70</v>
      </c>
      <c r="D423" s="47">
        <v>0</v>
      </c>
      <c r="E423" s="47">
        <v>0</v>
      </c>
      <c r="F423" s="47">
        <v>0</v>
      </c>
      <c r="G423" s="47">
        <v>0</v>
      </c>
      <c r="H423" s="34"/>
      <c r="I423" s="34"/>
      <c r="J423" s="34"/>
      <c r="K423" s="34"/>
    </row>
    <row r="424" spans="1:11" ht="14.1" customHeight="1" x14ac:dyDescent="0.25">
      <c r="A424" s="34"/>
      <c r="B424" s="34"/>
      <c r="C424" s="49" t="s">
        <v>71</v>
      </c>
      <c r="D424" s="47">
        <v>0</v>
      </c>
      <c r="E424" s="47">
        <v>0</v>
      </c>
      <c r="F424" s="47">
        <v>0</v>
      </c>
      <c r="G424" s="47">
        <v>0</v>
      </c>
      <c r="H424" s="34"/>
      <c r="I424" s="34"/>
      <c r="J424" s="34"/>
      <c r="K424" s="34"/>
    </row>
    <row r="425" spans="1:11" ht="14.1" customHeight="1" x14ac:dyDescent="0.25">
      <c r="A425" s="34"/>
      <c r="B425" s="34"/>
      <c r="C425" s="49" t="s">
        <v>72</v>
      </c>
      <c r="D425" s="47">
        <v>0</v>
      </c>
      <c r="E425" s="47">
        <v>0</v>
      </c>
      <c r="F425" s="47">
        <v>0</v>
      </c>
      <c r="G425" s="47">
        <v>0</v>
      </c>
      <c r="H425" s="34"/>
      <c r="I425" s="34"/>
      <c r="J425" s="34"/>
      <c r="K425" s="34"/>
    </row>
    <row r="426" spans="1:11" ht="14.1" customHeight="1" x14ac:dyDescent="0.25">
      <c r="A426" s="34"/>
      <c r="B426" s="34"/>
      <c r="C426" s="49" t="s">
        <v>74</v>
      </c>
      <c r="D426" s="47">
        <v>0</v>
      </c>
      <c r="E426" s="47">
        <v>0</v>
      </c>
      <c r="F426" s="47">
        <v>0</v>
      </c>
      <c r="G426" s="47">
        <v>0</v>
      </c>
      <c r="H426" s="34"/>
      <c r="I426" s="34"/>
      <c r="J426" s="34"/>
      <c r="K426" s="34"/>
    </row>
    <row r="427" spans="1:11" ht="14.1" customHeight="1" x14ac:dyDescent="0.25">
      <c r="A427" s="34"/>
      <c r="B427" s="34"/>
      <c r="C427" s="49" t="s">
        <v>60</v>
      </c>
      <c r="D427" s="47">
        <v>0</v>
      </c>
      <c r="E427" s="47">
        <v>0</v>
      </c>
      <c r="F427" s="47">
        <v>0</v>
      </c>
      <c r="G427" s="47">
        <v>0</v>
      </c>
      <c r="H427" s="34"/>
      <c r="I427" s="34"/>
      <c r="J427" s="34"/>
      <c r="K427" s="34"/>
    </row>
    <row r="428" spans="1:11" ht="14.1" customHeight="1" x14ac:dyDescent="0.25">
      <c r="A428" s="34"/>
      <c r="B428" s="34"/>
      <c r="C428" s="49" t="s">
        <v>69</v>
      </c>
      <c r="D428" s="47">
        <v>0</v>
      </c>
      <c r="E428" s="47">
        <v>0</v>
      </c>
      <c r="F428" s="47">
        <v>0</v>
      </c>
      <c r="G428" s="47">
        <v>0</v>
      </c>
      <c r="H428" s="34"/>
      <c r="I428" s="34"/>
      <c r="J428" s="34"/>
      <c r="K428" s="34"/>
    </row>
    <row r="429" spans="1:11" ht="14.1" customHeight="1" x14ac:dyDescent="0.25">
      <c r="A429" s="34"/>
      <c r="B429" s="34"/>
      <c r="C429" s="49" t="s">
        <v>70</v>
      </c>
      <c r="D429" s="47">
        <v>0</v>
      </c>
      <c r="E429" s="47">
        <v>0</v>
      </c>
      <c r="F429" s="47">
        <v>0</v>
      </c>
      <c r="G429" s="47">
        <v>0</v>
      </c>
      <c r="H429" s="34"/>
      <c r="I429" s="34"/>
      <c r="J429" s="34"/>
      <c r="K429" s="34"/>
    </row>
    <row r="430" spans="1:11" ht="14.1" customHeight="1" x14ac:dyDescent="0.25">
      <c r="A430" s="34"/>
      <c r="B430" s="34"/>
      <c r="C430" s="49" t="s">
        <v>71</v>
      </c>
      <c r="D430" s="47">
        <v>0</v>
      </c>
      <c r="E430" s="47">
        <v>0</v>
      </c>
      <c r="F430" s="47">
        <v>0</v>
      </c>
      <c r="G430" s="47">
        <v>0</v>
      </c>
      <c r="H430" s="34"/>
      <c r="I430" s="34"/>
      <c r="J430" s="34"/>
      <c r="K430" s="34"/>
    </row>
    <row r="431" spans="1:11" ht="14.1" customHeight="1" x14ac:dyDescent="0.25">
      <c r="A431" s="34"/>
      <c r="B431" s="34"/>
      <c r="C431" s="49" t="s">
        <v>72</v>
      </c>
      <c r="D431" s="47">
        <v>0</v>
      </c>
      <c r="E431" s="47">
        <v>0</v>
      </c>
      <c r="F431" s="47">
        <v>0</v>
      </c>
      <c r="G431" s="47">
        <v>0</v>
      </c>
      <c r="H431" s="34"/>
      <c r="I431" s="34"/>
      <c r="J431" s="34"/>
      <c r="K431" s="34"/>
    </row>
    <row r="432" spans="1:11" ht="14.1" customHeight="1" x14ac:dyDescent="0.25">
      <c r="A432" s="34"/>
      <c r="B432" s="34"/>
      <c r="C432" s="49" t="s">
        <v>75</v>
      </c>
      <c r="D432" s="47">
        <v>0</v>
      </c>
      <c r="E432" s="47">
        <v>0</v>
      </c>
      <c r="F432" s="47">
        <v>0</v>
      </c>
      <c r="G432" s="47">
        <v>0</v>
      </c>
      <c r="H432" s="34"/>
      <c r="I432" s="34"/>
      <c r="J432" s="34"/>
      <c r="K432" s="34"/>
    </row>
    <row r="433" spans="1:11" ht="14.1" customHeight="1" x14ac:dyDescent="0.25">
      <c r="A433" s="34"/>
      <c r="B433" s="34"/>
      <c r="C433" s="49" t="s">
        <v>76</v>
      </c>
      <c r="D433" s="47">
        <v>0</v>
      </c>
      <c r="E433" s="47">
        <v>0</v>
      </c>
      <c r="F433" s="47">
        <v>0</v>
      </c>
      <c r="G433" s="47">
        <v>0</v>
      </c>
      <c r="H433" s="34"/>
      <c r="I433" s="34"/>
      <c r="J433" s="34"/>
      <c r="K433" s="34"/>
    </row>
    <row r="434" spans="1:11" ht="14.1" customHeight="1" x14ac:dyDescent="0.25">
      <c r="A434" s="34"/>
      <c r="B434" s="34"/>
      <c r="C434" s="48" t="s">
        <v>77</v>
      </c>
      <c r="D434" s="47">
        <v>0</v>
      </c>
      <c r="E434" s="47">
        <v>2829000</v>
      </c>
      <c r="F434" s="47">
        <v>2829000</v>
      </c>
      <c r="G434" s="47">
        <v>2829000</v>
      </c>
      <c r="H434" s="34"/>
      <c r="I434" s="34"/>
      <c r="J434" s="34"/>
      <c r="K434" s="34"/>
    </row>
    <row r="435" spans="1:11" ht="14.1" customHeight="1" x14ac:dyDescent="0.25">
      <c r="A435" s="34"/>
      <c r="B435" s="34"/>
      <c r="C435" s="1309" t="s">
        <v>78</v>
      </c>
      <c r="D435" s="1310"/>
      <c r="E435" s="1310"/>
      <c r="F435" s="1310"/>
      <c r="G435" s="1310"/>
      <c r="H435" s="34"/>
      <c r="I435" s="34"/>
      <c r="J435" s="34"/>
      <c r="K435" s="34"/>
    </row>
    <row r="436" spans="1:11" ht="14.1" customHeight="1" x14ac:dyDescent="0.25">
      <c r="A436" s="34"/>
      <c r="B436" s="34"/>
      <c r="C436" s="56" t="s">
        <v>585</v>
      </c>
      <c r="D436" s="1309" t="s">
        <v>415</v>
      </c>
      <c r="E436" s="1310"/>
      <c r="F436" s="1310"/>
      <c r="G436" s="1310"/>
      <c r="H436" s="34"/>
      <c r="I436" s="34"/>
      <c r="J436" s="34"/>
      <c r="K436" s="34"/>
    </row>
    <row r="437" spans="1:11" ht="14.1" customHeight="1" x14ac:dyDescent="0.25">
      <c r="A437" s="34"/>
      <c r="B437" s="34"/>
      <c r="C437" s="55" t="s">
        <v>33</v>
      </c>
      <c r="D437" s="1325" t="s">
        <v>584</v>
      </c>
      <c r="E437" s="1326"/>
      <c r="F437" s="1326"/>
      <c r="G437" s="1326"/>
      <c r="H437" s="34"/>
      <c r="I437" s="34"/>
      <c r="J437" s="34"/>
      <c r="K437" s="34"/>
    </row>
    <row r="438" spans="1:11" ht="14.1" customHeight="1" x14ac:dyDescent="0.25">
      <c r="A438" s="34"/>
      <c r="B438" s="34"/>
      <c r="C438" s="32" t="s">
        <v>35</v>
      </c>
      <c r="D438" s="1327" t="s">
        <v>583</v>
      </c>
      <c r="E438" s="1328"/>
      <c r="F438" s="1328"/>
      <c r="G438" s="1328"/>
      <c r="H438" s="34"/>
      <c r="I438" s="34"/>
      <c r="J438" s="34"/>
      <c r="K438" s="34"/>
    </row>
    <row r="439" spans="1:11" ht="14.1" customHeight="1" x14ac:dyDescent="0.25">
      <c r="A439" s="34"/>
      <c r="B439" s="34"/>
      <c r="C439" s="32" t="s">
        <v>37</v>
      </c>
      <c r="D439" s="1327" t="s">
        <v>178</v>
      </c>
      <c r="E439" s="1328"/>
      <c r="F439" s="1328"/>
      <c r="G439" s="1328"/>
      <c r="H439" s="34"/>
      <c r="I439" s="34"/>
      <c r="J439" s="34"/>
      <c r="K439" s="34"/>
    </row>
    <row r="440" spans="1:11" ht="15" customHeight="1" x14ac:dyDescent="0.25">
      <c r="A440" s="34"/>
      <c r="B440" s="34"/>
      <c r="C440" s="53"/>
      <c r="D440" s="52">
        <v>2025</v>
      </c>
      <c r="E440" s="52">
        <v>2026</v>
      </c>
      <c r="F440" s="52">
        <v>2027</v>
      </c>
      <c r="G440" s="52">
        <v>2028</v>
      </c>
      <c r="H440" s="34"/>
      <c r="I440" s="34"/>
      <c r="J440" s="34"/>
      <c r="K440" s="34"/>
    </row>
    <row r="441" spans="1:11" ht="15" customHeight="1" x14ac:dyDescent="0.25">
      <c r="A441" s="34"/>
      <c r="B441" s="34"/>
      <c r="C441" s="51"/>
      <c r="D441" s="50" t="s">
        <v>17</v>
      </c>
      <c r="E441" s="50" t="s">
        <v>18</v>
      </c>
      <c r="F441" s="50" t="s">
        <v>18</v>
      </c>
      <c r="G441" s="50" t="s">
        <v>18</v>
      </c>
      <c r="H441" s="34"/>
      <c r="I441" s="34"/>
      <c r="J441" s="34"/>
      <c r="K441" s="34"/>
    </row>
    <row r="442" spans="1:11" ht="14.1" customHeight="1" x14ac:dyDescent="0.25">
      <c r="A442" s="34"/>
      <c r="B442" s="34"/>
      <c r="C442" s="41" t="s">
        <v>39</v>
      </c>
      <c r="D442" s="54" t="s">
        <v>40</v>
      </c>
      <c r="E442" s="54" t="s">
        <v>317</v>
      </c>
      <c r="F442" s="54" t="s">
        <v>317</v>
      </c>
      <c r="G442" s="54" t="s">
        <v>317</v>
      </c>
      <c r="H442" s="34"/>
      <c r="I442" s="34"/>
      <c r="J442" s="34"/>
      <c r="K442" s="34"/>
    </row>
    <row r="443" spans="1:11" ht="14.1" customHeight="1" x14ac:dyDescent="0.25">
      <c r="A443" s="34"/>
      <c r="B443" s="34"/>
      <c r="C443" s="41" t="s">
        <v>41</v>
      </c>
      <c r="D443" s="54" t="s">
        <v>136</v>
      </c>
      <c r="E443" s="54" t="s">
        <v>136</v>
      </c>
      <c r="F443" s="54" t="s">
        <v>136</v>
      </c>
      <c r="G443" s="54" t="s">
        <v>136</v>
      </c>
      <c r="H443" s="34"/>
      <c r="I443" s="34"/>
      <c r="J443" s="34"/>
      <c r="K443" s="34"/>
    </row>
    <row r="444" spans="1:11" ht="14.1" customHeight="1" x14ac:dyDescent="0.25">
      <c r="A444" s="34"/>
      <c r="B444" s="34"/>
      <c r="C444" s="41" t="s">
        <v>45</v>
      </c>
      <c r="D444" s="54" t="s">
        <v>46</v>
      </c>
      <c r="E444" s="54" t="s">
        <v>582</v>
      </c>
      <c r="F444" s="54" t="s">
        <v>582</v>
      </c>
      <c r="G444" s="54" t="s">
        <v>582</v>
      </c>
      <c r="H444" s="34"/>
      <c r="I444" s="34"/>
      <c r="J444" s="34"/>
      <c r="K444" s="34"/>
    </row>
    <row r="445" spans="1:11" ht="14.1" customHeight="1" x14ac:dyDescent="0.25">
      <c r="A445" s="34"/>
      <c r="B445" s="34"/>
      <c r="C445" s="41" t="s">
        <v>50</v>
      </c>
      <c r="D445" s="54" t="s">
        <v>40</v>
      </c>
      <c r="E445" s="54" t="s">
        <v>40</v>
      </c>
      <c r="F445" s="54" t="s">
        <v>46</v>
      </c>
      <c r="G445" s="54" t="s">
        <v>46</v>
      </c>
      <c r="H445" s="34"/>
      <c r="I445" s="34"/>
      <c r="J445" s="34"/>
      <c r="K445" s="34"/>
    </row>
    <row r="446" spans="1:11" ht="14.1" customHeight="1" x14ac:dyDescent="0.25">
      <c r="A446" s="34"/>
      <c r="B446" s="34"/>
      <c r="C446" s="41" t="s">
        <v>52</v>
      </c>
      <c r="D446" s="54" t="s">
        <v>40</v>
      </c>
      <c r="E446" s="54" t="s">
        <v>46</v>
      </c>
      <c r="F446" s="54" t="s">
        <v>46</v>
      </c>
      <c r="G446" s="54" t="s">
        <v>46</v>
      </c>
      <c r="H446" s="34"/>
      <c r="I446" s="34"/>
      <c r="J446" s="34"/>
      <c r="K446" s="34"/>
    </row>
    <row r="447" spans="1:11" ht="14.1" customHeight="1" x14ac:dyDescent="0.25">
      <c r="A447" s="34"/>
      <c r="B447" s="34"/>
      <c r="C447" s="41" t="s">
        <v>55</v>
      </c>
      <c r="D447" s="54" t="s">
        <v>40</v>
      </c>
      <c r="E447" s="54" t="s">
        <v>40</v>
      </c>
      <c r="F447" s="54" t="s">
        <v>46</v>
      </c>
      <c r="G447" s="54" t="s">
        <v>46</v>
      </c>
      <c r="H447" s="34"/>
      <c r="I447" s="34"/>
      <c r="J447" s="34"/>
      <c r="K447" s="34"/>
    </row>
    <row r="448" spans="1:11" ht="14.1" customHeight="1" x14ac:dyDescent="0.25">
      <c r="A448" s="34"/>
      <c r="B448" s="34"/>
      <c r="C448" s="1329" t="s">
        <v>58</v>
      </c>
      <c r="D448" s="1330"/>
      <c r="E448" s="1330"/>
      <c r="F448" s="1330"/>
      <c r="G448" s="1330"/>
      <c r="H448" s="34"/>
      <c r="I448" s="34"/>
      <c r="J448" s="34"/>
      <c r="K448" s="34"/>
    </row>
    <row r="449" spans="1:11" ht="14.1" customHeight="1" x14ac:dyDescent="0.25">
      <c r="A449" s="34"/>
      <c r="B449" s="34"/>
      <c r="C449" s="53"/>
      <c r="D449" s="52">
        <v>2025</v>
      </c>
      <c r="E449" s="52">
        <v>2026</v>
      </c>
      <c r="F449" s="52">
        <v>2027</v>
      </c>
      <c r="G449" s="52">
        <v>2028</v>
      </c>
      <c r="H449" s="34"/>
      <c r="I449" s="34"/>
      <c r="J449" s="34"/>
      <c r="K449" s="34"/>
    </row>
    <row r="450" spans="1:11" ht="14.1" customHeight="1" x14ac:dyDescent="0.25">
      <c r="A450" s="34"/>
      <c r="B450" s="34"/>
      <c r="C450" s="51"/>
      <c r="D450" s="50" t="s">
        <v>17</v>
      </c>
      <c r="E450" s="50" t="s">
        <v>18</v>
      </c>
      <c r="F450" s="50" t="s">
        <v>18</v>
      </c>
      <c r="G450" s="50" t="s">
        <v>18</v>
      </c>
      <c r="H450" s="34"/>
      <c r="I450" s="34"/>
      <c r="J450" s="34"/>
      <c r="K450" s="34"/>
    </row>
    <row r="451" spans="1:11" ht="14.1" customHeight="1" x14ac:dyDescent="0.25">
      <c r="A451" s="34"/>
      <c r="B451" s="34"/>
      <c r="C451" s="49" t="s">
        <v>59</v>
      </c>
      <c r="D451" s="47">
        <v>0</v>
      </c>
      <c r="E451" s="47">
        <v>0</v>
      </c>
      <c r="F451" s="47">
        <v>0</v>
      </c>
      <c r="G451" s="47">
        <v>0</v>
      </c>
      <c r="H451" s="34"/>
      <c r="I451" s="34"/>
      <c r="J451" s="34"/>
      <c r="K451" s="34"/>
    </row>
    <row r="452" spans="1:11" ht="14.1" customHeight="1" x14ac:dyDescent="0.25">
      <c r="A452" s="34"/>
      <c r="B452" s="34"/>
      <c r="C452" s="49" t="s">
        <v>60</v>
      </c>
      <c r="D452" s="47">
        <v>0</v>
      </c>
      <c r="E452" s="47">
        <v>0</v>
      </c>
      <c r="F452" s="47">
        <v>0</v>
      </c>
      <c r="G452" s="47">
        <v>0</v>
      </c>
      <c r="H452" s="34"/>
      <c r="I452" s="34"/>
      <c r="J452" s="34"/>
      <c r="K452" s="34"/>
    </row>
    <row r="453" spans="1:11" ht="14.1" customHeight="1" x14ac:dyDescent="0.25">
      <c r="A453" s="34"/>
      <c r="B453" s="34"/>
      <c r="C453" s="49" t="s">
        <v>61</v>
      </c>
      <c r="D453" s="47">
        <v>0</v>
      </c>
      <c r="E453" s="47">
        <v>0</v>
      </c>
      <c r="F453" s="47">
        <v>0</v>
      </c>
      <c r="G453" s="47">
        <v>0</v>
      </c>
      <c r="H453" s="34"/>
      <c r="I453" s="34"/>
      <c r="J453" s="34"/>
      <c r="K453" s="34"/>
    </row>
    <row r="454" spans="1:11" ht="14.1" customHeight="1" x14ac:dyDescent="0.25">
      <c r="A454" s="34"/>
      <c r="B454" s="34"/>
      <c r="C454" s="49" t="s">
        <v>62</v>
      </c>
      <c r="D454" s="47">
        <v>0</v>
      </c>
      <c r="E454" s="47">
        <v>0</v>
      </c>
      <c r="F454" s="47">
        <v>0</v>
      </c>
      <c r="G454" s="47">
        <v>0</v>
      </c>
      <c r="H454" s="34"/>
      <c r="I454" s="34"/>
      <c r="J454" s="34"/>
      <c r="K454" s="34"/>
    </row>
    <row r="455" spans="1:11" ht="14.1" customHeight="1" x14ac:dyDescent="0.25">
      <c r="A455" s="34"/>
      <c r="B455" s="34"/>
      <c r="C455" s="49" t="s">
        <v>60</v>
      </c>
      <c r="D455" s="47">
        <v>0</v>
      </c>
      <c r="E455" s="47">
        <v>0</v>
      </c>
      <c r="F455" s="47">
        <v>0</v>
      </c>
      <c r="G455" s="47">
        <v>0</v>
      </c>
      <c r="H455" s="34"/>
      <c r="I455" s="34"/>
      <c r="J455" s="34"/>
      <c r="K455" s="34"/>
    </row>
    <row r="456" spans="1:11" ht="14.1" customHeight="1" x14ac:dyDescent="0.25">
      <c r="A456" s="34"/>
      <c r="B456" s="34"/>
      <c r="C456" s="49" t="s">
        <v>61</v>
      </c>
      <c r="D456" s="47">
        <v>0</v>
      </c>
      <c r="E456" s="47">
        <v>0</v>
      </c>
      <c r="F456" s="47">
        <v>0</v>
      </c>
      <c r="G456" s="47">
        <v>0</v>
      </c>
      <c r="H456" s="34"/>
      <c r="I456" s="34"/>
      <c r="J456" s="34"/>
      <c r="K456" s="34"/>
    </row>
    <row r="457" spans="1:11" ht="14.1" customHeight="1" x14ac:dyDescent="0.25">
      <c r="A457" s="34"/>
      <c r="B457" s="34"/>
      <c r="C457" s="49" t="s">
        <v>63</v>
      </c>
      <c r="D457" s="47">
        <v>0</v>
      </c>
      <c r="E457" s="47">
        <v>0</v>
      </c>
      <c r="F457" s="47">
        <v>0</v>
      </c>
      <c r="G457" s="47">
        <v>0</v>
      </c>
      <c r="H457" s="34"/>
      <c r="I457" s="34"/>
      <c r="J457" s="34"/>
      <c r="K457" s="34"/>
    </row>
    <row r="458" spans="1:11" ht="14.1" customHeight="1" x14ac:dyDescent="0.25">
      <c r="A458" s="34"/>
      <c r="B458" s="34"/>
      <c r="C458" s="49" t="s">
        <v>60</v>
      </c>
      <c r="D458" s="47">
        <v>0</v>
      </c>
      <c r="E458" s="47">
        <v>0</v>
      </c>
      <c r="F458" s="47">
        <v>0</v>
      </c>
      <c r="G458" s="47">
        <v>0</v>
      </c>
      <c r="H458" s="34"/>
      <c r="I458" s="34"/>
      <c r="J458" s="34"/>
      <c r="K458" s="34"/>
    </row>
    <row r="459" spans="1:11" ht="14.1" customHeight="1" x14ac:dyDescent="0.25">
      <c r="A459" s="34"/>
      <c r="B459" s="34"/>
      <c r="C459" s="49" t="s">
        <v>61</v>
      </c>
      <c r="D459" s="47">
        <v>0</v>
      </c>
      <c r="E459" s="47">
        <v>0</v>
      </c>
      <c r="F459" s="47">
        <v>0</v>
      </c>
      <c r="G459" s="47">
        <v>0</v>
      </c>
      <c r="H459" s="34"/>
      <c r="I459" s="34"/>
      <c r="J459" s="34"/>
      <c r="K459" s="34"/>
    </row>
    <row r="460" spans="1:11" ht="14.1" customHeight="1" x14ac:dyDescent="0.25">
      <c r="A460" s="34"/>
      <c r="B460" s="34"/>
      <c r="C460" s="49" t="s">
        <v>64</v>
      </c>
      <c r="D460" s="47">
        <v>0</v>
      </c>
      <c r="E460" s="47">
        <v>0</v>
      </c>
      <c r="F460" s="47">
        <v>0</v>
      </c>
      <c r="G460" s="47">
        <v>0</v>
      </c>
      <c r="H460" s="34"/>
      <c r="I460" s="34"/>
      <c r="J460" s="34"/>
      <c r="K460" s="34"/>
    </row>
    <row r="461" spans="1:11" ht="14.1" customHeight="1" x14ac:dyDescent="0.25">
      <c r="A461" s="34"/>
      <c r="B461" s="34"/>
      <c r="C461" s="49" t="s">
        <v>60</v>
      </c>
      <c r="D461" s="47">
        <v>0</v>
      </c>
      <c r="E461" s="47">
        <v>0</v>
      </c>
      <c r="F461" s="47">
        <v>0</v>
      </c>
      <c r="G461" s="47">
        <v>0</v>
      </c>
      <c r="H461" s="34"/>
      <c r="I461" s="34"/>
      <c r="J461" s="34"/>
      <c r="K461" s="34"/>
    </row>
    <row r="462" spans="1:11" ht="14.1" customHeight="1" x14ac:dyDescent="0.25">
      <c r="A462" s="34"/>
      <c r="B462" s="34"/>
      <c r="C462" s="49" t="s">
        <v>61</v>
      </c>
      <c r="D462" s="47">
        <v>0</v>
      </c>
      <c r="E462" s="47">
        <v>0</v>
      </c>
      <c r="F462" s="47">
        <v>0</v>
      </c>
      <c r="G462" s="47">
        <v>0</v>
      </c>
      <c r="H462" s="34"/>
      <c r="I462" s="34"/>
      <c r="J462" s="34"/>
      <c r="K462" s="34"/>
    </row>
    <row r="463" spans="1:11" ht="14.1" customHeight="1" x14ac:dyDescent="0.25">
      <c r="A463" s="34"/>
      <c r="B463" s="34"/>
      <c r="C463" s="49" t="s">
        <v>65</v>
      </c>
      <c r="D463" s="47">
        <v>0</v>
      </c>
      <c r="E463" s="47">
        <v>0</v>
      </c>
      <c r="F463" s="47">
        <v>0</v>
      </c>
      <c r="G463" s="47">
        <v>0</v>
      </c>
      <c r="H463" s="34"/>
      <c r="I463" s="34"/>
      <c r="J463" s="34"/>
      <c r="K463" s="34"/>
    </row>
    <row r="464" spans="1:11" ht="14.1" customHeight="1" x14ac:dyDescent="0.25">
      <c r="A464" s="34"/>
      <c r="B464" s="34"/>
      <c r="C464" s="49" t="s">
        <v>60</v>
      </c>
      <c r="D464" s="47">
        <v>0</v>
      </c>
      <c r="E464" s="47">
        <v>0</v>
      </c>
      <c r="F464" s="47">
        <v>0</v>
      </c>
      <c r="G464" s="47">
        <v>0</v>
      </c>
      <c r="H464" s="34"/>
      <c r="I464" s="34"/>
      <c r="J464" s="34"/>
      <c r="K464" s="34"/>
    </row>
    <row r="465" spans="1:11" ht="14.1" customHeight="1" x14ac:dyDescent="0.25">
      <c r="A465" s="34"/>
      <c r="B465" s="34"/>
      <c r="C465" s="49" t="s">
        <v>61</v>
      </c>
      <c r="D465" s="47">
        <v>0</v>
      </c>
      <c r="E465" s="47">
        <v>0</v>
      </c>
      <c r="F465" s="47">
        <v>0</v>
      </c>
      <c r="G465" s="47">
        <v>0</v>
      </c>
      <c r="H465" s="34"/>
      <c r="I465" s="34"/>
      <c r="J465" s="34"/>
      <c r="K465" s="34"/>
    </row>
    <row r="466" spans="1:11" ht="14.1" customHeight="1" x14ac:dyDescent="0.25">
      <c r="A466" s="34"/>
      <c r="B466" s="34"/>
      <c r="C466" s="49" t="s">
        <v>66</v>
      </c>
      <c r="D466" s="47">
        <v>0</v>
      </c>
      <c r="E466" s="47">
        <v>0</v>
      </c>
      <c r="F466" s="47">
        <v>0</v>
      </c>
      <c r="G466" s="47">
        <v>0</v>
      </c>
      <c r="H466" s="34"/>
      <c r="I466" s="34"/>
      <c r="J466" s="34"/>
      <c r="K466" s="34"/>
    </row>
    <row r="467" spans="1:11" ht="14.1" customHeight="1" x14ac:dyDescent="0.25">
      <c r="A467" s="34"/>
      <c r="B467" s="34"/>
      <c r="C467" s="49" t="s">
        <v>60</v>
      </c>
      <c r="D467" s="47">
        <v>0</v>
      </c>
      <c r="E467" s="47">
        <v>0</v>
      </c>
      <c r="F467" s="47">
        <v>0</v>
      </c>
      <c r="G467" s="47">
        <v>0</v>
      </c>
      <c r="H467" s="34"/>
      <c r="I467" s="34"/>
      <c r="J467" s="34"/>
      <c r="K467" s="34"/>
    </row>
    <row r="468" spans="1:11" ht="14.1" customHeight="1" x14ac:dyDescent="0.25">
      <c r="A468" s="34"/>
      <c r="B468" s="34"/>
      <c r="C468" s="49" t="s">
        <v>61</v>
      </c>
      <c r="D468" s="47">
        <v>0</v>
      </c>
      <c r="E468" s="47">
        <v>0</v>
      </c>
      <c r="F468" s="47">
        <v>0</v>
      </c>
      <c r="G468" s="47">
        <v>0</v>
      </c>
      <c r="H468" s="34"/>
      <c r="I468" s="34"/>
      <c r="J468" s="34"/>
      <c r="K468" s="34"/>
    </row>
    <row r="469" spans="1:11" ht="14.1" customHeight="1" x14ac:dyDescent="0.25">
      <c r="A469" s="34"/>
      <c r="B469" s="34"/>
      <c r="C469" s="49" t="s">
        <v>67</v>
      </c>
      <c r="D469" s="47">
        <v>0</v>
      </c>
      <c r="E469" s="47">
        <v>0</v>
      </c>
      <c r="F469" s="47">
        <v>0</v>
      </c>
      <c r="G469" s="47">
        <v>0</v>
      </c>
      <c r="H469" s="34"/>
      <c r="I469" s="34"/>
      <c r="J469" s="34"/>
      <c r="K469" s="34"/>
    </row>
    <row r="470" spans="1:11" ht="14.1" customHeight="1" x14ac:dyDescent="0.25">
      <c r="A470" s="34"/>
      <c r="B470" s="34"/>
      <c r="C470" s="49" t="s">
        <v>60</v>
      </c>
      <c r="D470" s="47">
        <v>0</v>
      </c>
      <c r="E470" s="47">
        <v>0</v>
      </c>
      <c r="F470" s="47">
        <v>0</v>
      </c>
      <c r="G470" s="47">
        <v>0</v>
      </c>
      <c r="H470" s="34"/>
      <c r="I470" s="34"/>
      <c r="J470" s="34"/>
      <c r="K470" s="34"/>
    </row>
    <row r="471" spans="1:11" ht="14.1" customHeight="1" x14ac:dyDescent="0.25">
      <c r="A471" s="34"/>
      <c r="B471" s="34"/>
      <c r="C471" s="49" t="s">
        <v>61</v>
      </c>
      <c r="D471" s="47">
        <v>0</v>
      </c>
      <c r="E471" s="47">
        <v>0</v>
      </c>
      <c r="F471" s="47">
        <v>0</v>
      </c>
      <c r="G471" s="47">
        <v>0</v>
      </c>
      <c r="H471" s="34"/>
      <c r="I471" s="34"/>
      <c r="J471" s="34"/>
      <c r="K471" s="34"/>
    </row>
    <row r="472" spans="1:11" ht="14.1" customHeight="1" x14ac:dyDescent="0.25">
      <c r="A472" s="34"/>
      <c r="B472" s="34"/>
      <c r="C472" s="49" t="s">
        <v>68</v>
      </c>
      <c r="D472" s="47">
        <v>0</v>
      </c>
      <c r="E472" s="47">
        <v>0</v>
      </c>
      <c r="F472" s="47">
        <v>0</v>
      </c>
      <c r="G472" s="47">
        <v>0</v>
      </c>
      <c r="H472" s="34"/>
      <c r="I472" s="34"/>
      <c r="J472" s="34"/>
      <c r="K472" s="34"/>
    </row>
    <row r="473" spans="1:11" ht="14.1" customHeight="1" x14ac:dyDescent="0.25">
      <c r="A473" s="34"/>
      <c r="B473" s="34"/>
      <c r="C473" s="49" t="s">
        <v>60</v>
      </c>
      <c r="D473" s="47">
        <v>0</v>
      </c>
      <c r="E473" s="47">
        <v>0</v>
      </c>
      <c r="F473" s="47">
        <v>0</v>
      </c>
      <c r="G473" s="47">
        <v>0</v>
      </c>
      <c r="H473" s="34"/>
      <c r="I473" s="34"/>
      <c r="J473" s="34"/>
      <c r="K473" s="34"/>
    </row>
    <row r="474" spans="1:11" ht="14.1" customHeight="1" x14ac:dyDescent="0.25">
      <c r="A474" s="34"/>
      <c r="B474" s="34"/>
      <c r="C474" s="49" t="s">
        <v>69</v>
      </c>
      <c r="D474" s="47">
        <v>0</v>
      </c>
      <c r="E474" s="47">
        <v>0</v>
      </c>
      <c r="F474" s="47">
        <v>0</v>
      </c>
      <c r="G474" s="47">
        <v>0</v>
      </c>
      <c r="H474" s="34"/>
      <c r="I474" s="34"/>
      <c r="J474" s="34"/>
      <c r="K474" s="34"/>
    </row>
    <row r="475" spans="1:11" ht="14.1" customHeight="1" x14ac:dyDescent="0.25">
      <c r="A475" s="34"/>
      <c r="B475" s="34"/>
      <c r="C475" s="49" t="s">
        <v>70</v>
      </c>
      <c r="D475" s="47">
        <v>0</v>
      </c>
      <c r="E475" s="47">
        <v>0</v>
      </c>
      <c r="F475" s="47">
        <v>0</v>
      </c>
      <c r="G475" s="47">
        <v>0</v>
      </c>
      <c r="H475" s="34"/>
      <c r="I475" s="34"/>
      <c r="J475" s="34"/>
      <c r="K475" s="34"/>
    </row>
    <row r="476" spans="1:11" ht="14.1" customHeight="1" x14ac:dyDescent="0.25">
      <c r="A476" s="34"/>
      <c r="B476" s="34"/>
      <c r="C476" s="49" t="s">
        <v>71</v>
      </c>
      <c r="D476" s="47">
        <v>0</v>
      </c>
      <c r="E476" s="47">
        <v>0</v>
      </c>
      <c r="F476" s="47">
        <v>0</v>
      </c>
      <c r="G476" s="47">
        <v>0</v>
      </c>
      <c r="H476" s="34"/>
      <c r="I476" s="34"/>
      <c r="J476" s="34"/>
      <c r="K476" s="34"/>
    </row>
    <row r="477" spans="1:11" ht="14.1" customHeight="1" x14ac:dyDescent="0.25">
      <c r="A477" s="34"/>
      <c r="B477" s="34"/>
      <c r="C477" s="49" t="s">
        <v>72</v>
      </c>
      <c r="D477" s="47">
        <v>0</v>
      </c>
      <c r="E477" s="47">
        <v>0</v>
      </c>
      <c r="F477" s="47">
        <v>0</v>
      </c>
      <c r="G477" s="47">
        <v>0</v>
      </c>
      <c r="H477" s="34"/>
      <c r="I477" s="34"/>
      <c r="J477" s="34"/>
      <c r="K477" s="34"/>
    </row>
    <row r="478" spans="1:11" ht="14.1" customHeight="1" x14ac:dyDescent="0.25">
      <c r="A478" s="34"/>
      <c r="B478" s="34"/>
      <c r="C478" s="49" t="s">
        <v>73</v>
      </c>
      <c r="D478" s="47">
        <v>0</v>
      </c>
      <c r="E478" s="47">
        <v>100000</v>
      </c>
      <c r="F478" s="47">
        <v>100000</v>
      </c>
      <c r="G478" s="47">
        <v>100000</v>
      </c>
      <c r="H478" s="34"/>
      <c r="I478" s="34"/>
      <c r="J478" s="34"/>
      <c r="K478" s="34"/>
    </row>
    <row r="479" spans="1:11" ht="14.1" customHeight="1" x14ac:dyDescent="0.25">
      <c r="A479" s="34"/>
      <c r="B479" s="34"/>
      <c r="C479" s="49" t="s">
        <v>60</v>
      </c>
      <c r="D479" s="47">
        <v>0</v>
      </c>
      <c r="E479" s="47">
        <v>100000</v>
      </c>
      <c r="F479" s="47">
        <v>100000</v>
      </c>
      <c r="G479" s="47">
        <v>100000</v>
      </c>
      <c r="H479" s="34"/>
      <c r="I479" s="34"/>
      <c r="J479" s="34"/>
      <c r="K479" s="34"/>
    </row>
    <row r="480" spans="1:11" ht="14.1" customHeight="1" x14ac:dyDescent="0.25">
      <c r="A480" s="34"/>
      <c r="B480" s="34"/>
      <c r="C480" s="49" t="s">
        <v>69</v>
      </c>
      <c r="D480" s="47">
        <v>0</v>
      </c>
      <c r="E480" s="47">
        <v>0</v>
      </c>
      <c r="F480" s="47">
        <v>0</v>
      </c>
      <c r="G480" s="47">
        <v>0</v>
      </c>
      <c r="H480" s="34"/>
      <c r="I480" s="34"/>
      <c r="J480" s="34"/>
      <c r="K480" s="34"/>
    </row>
    <row r="481" spans="1:11" ht="14.1" customHeight="1" x14ac:dyDescent="0.25">
      <c r="A481" s="34"/>
      <c r="B481" s="34"/>
      <c r="C481" s="49" t="s">
        <v>70</v>
      </c>
      <c r="D481" s="47">
        <v>0</v>
      </c>
      <c r="E481" s="47">
        <v>0</v>
      </c>
      <c r="F481" s="47">
        <v>0</v>
      </c>
      <c r="G481" s="47">
        <v>0</v>
      </c>
      <c r="H481" s="34"/>
      <c r="I481" s="34"/>
      <c r="J481" s="34"/>
      <c r="K481" s="34"/>
    </row>
    <row r="482" spans="1:11" ht="14.1" customHeight="1" x14ac:dyDescent="0.25">
      <c r="A482" s="34"/>
      <c r="B482" s="34"/>
      <c r="C482" s="49" t="s">
        <v>71</v>
      </c>
      <c r="D482" s="47">
        <v>0</v>
      </c>
      <c r="E482" s="47">
        <v>0</v>
      </c>
      <c r="F482" s="47">
        <v>0</v>
      </c>
      <c r="G482" s="47">
        <v>0</v>
      </c>
      <c r="H482" s="34"/>
      <c r="I482" s="34"/>
      <c r="J482" s="34"/>
      <c r="K482" s="34"/>
    </row>
    <row r="483" spans="1:11" ht="14.1" customHeight="1" x14ac:dyDescent="0.25">
      <c r="A483" s="34"/>
      <c r="B483" s="34"/>
      <c r="C483" s="49" t="s">
        <v>72</v>
      </c>
      <c r="D483" s="47">
        <v>0</v>
      </c>
      <c r="E483" s="47">
        <v>0</v>
      </c>
      <c r="F483" s="47">
        <v>0</v>
      </c>
      <c r="G483" s="47">
        <v>0</v>
      </c>
      <c r="H483" s="34"/>
      <c r="I483" s="34"/>
      <c r="J483" s="34"/>
      <c r="K483" s="34"/>
    </row>
    <row r="484" spans="1:11" ht="14.1" customHeight="1" x14ac:dyDescent="0.25">
      <c r="A484" s="34"/>
      <c r="B484" s="34"/>
      <c r="C484" s="49" t="s">
        <v>74</v>
      </c>
      <c r="D484" s="47">
        <v>0</v>
      </c>
      <c r="E484" s="47">
        <v>0</v>
      </c>
      <c r="F484" s="47">
        <v>0</v>
      </c>
      <c r="G484" s="47">
        <v>0</v>
      </c>
      <c r="H484" s="34"/>
      <c r="I484" s="34"/>
      <c r="J484" s="34"/>
      <c r="K484" s="34"/>
    </row>
    <row r="485" spans="1:11" ht="14.1" customHeight="1" x14ac:dyDescent="0.25">
      <c r="A485" s="34"/>
      <c r="B485" s="34"/>
      <c r="C485" s="49" t="s">
        <v>60</v>
      </c>
      <c r="D485" s="47">
        <v>0</v>
      </c>
      <c r="E485" s="47">
        <v>0</v>
      </c>
      <c r="F485" s="47">
        <v>0</v>
      </c>
      <c r="G485" s="47">
        <v>0</v>
      </c>
      <c r="H485" s="34"/>
      <c r="I485" s="34"/>
      <c r="J485" s="34"/>
      <c r="K485" s="34"/>
    </row>
    <row r="486" spans="1:11" ht="14.1" customHeight="1" x14ac:dyDescent="0.25">
      <c r="A486" s="34"/>
      <c r="B486" s="34"/>
      <c r="C486" s="49" t="s">
        <v>69</v>
      </c>
      <c r="D486" s="47">
        <v>0</v>
      </c>
      <c r="E486" s="47">
        <v>0</v>
      </c>
      <c r="F486" s="47">
        <v>0</v>
      </c>
      <c r="G486" s="47">
        <v>0</v>
      </c>
      <c r="H486" s="34"/>
      <c r="I486" s="34"/>
      <c r="J486" s="34"/>
      <c r="K486" s="34"/>
    </row>
    <row r="487" spans="1:11" ht="14.1" customHeight="1" x14ac:dyDescent="0.25">
      <c r="A487" s="34"/>
      <c r="B487" s="34"/>
      <c r="C487" s="49" t="s">
        <v>70</v>
      </c>
      <c r="D487" s="47">
        <v>0</v>
      </c>
      <c r="E487" s="47">
        <v>0</v>
      </c>
      <c r="F487" s="47">
        <v>0</v>
      </c>
      <c r="G487" s="47">
        <v>0</v>
      </c>
      <c r="H487" s="34"/>
      <c r="I487" s="34"/>
      <c r="J487" s="34"/>
      <c r="K487" s="34"/>
    </row>
    <row r="488" spans="1:11" ht="14.1" customHeight="1" x14ac:dyDescent="0.25">
      <c r="A488" s="34"/>
      <c r="B488" s="34"/>
      <c r="C488" s="49" t="s">
        <v>71</v>
      </c>
      <c r="D488" s="47">
        <v>0</v>
      </c>
      <c r="E488" s="47">
        <v>0</v>
      </c>
      <c r="F488" s="47">
        <v>0</v>
      </c>
      <c r="G488" s="47">
        <v>0</v>
      </c>
      <c r="H488" s="34"/>
      <c r="I488" s="34"/>
      <c r="J488" s="34"/>
      <c r="K488" s="34"/>
    </row>
    <row r="489" spans="1:11" ht="14.1" customHeight="1" x14ac:dyDescent="0.25">
      <c r="A489" s="34"/>
      <c r="B489" s="34"/>
      <c r="C489" s="49" t="s">
        <v>72</v>
      </c>
      <c r="D489" s="47">
        <v>0</v>
      </c>
      <c r="E489" s="47">
        <v>0</v>
      </c>
      <c r="F489" s="47">
        <v>0</v>
      </c>
      <c r="G489" s="47">
        <v>0</v>
      </c>
      <c r="H489" s="34"/>
      <c r="I489" s="34"/>
      <c r="J489" s="34"/>
      <c r="K489" s="34"/>
    </row>
    <row r="490" spans="1:11" ht="14.1" customHeight="1" x14ac:dyDescent="0.25">
      <c r="A490" s="34"/>
      <c r="B490" s="34"/>
      <c r="C490" s="49" t="s">
        <v>75</v>
      </c>
      <c r="D490" s="47">
        <v>0</v>
      </c>
      <c r="E490" s="47">
        <v>0</v>
      </c>
      <c r="F490" s="47">
        <v>0</v>
      </c>
      <c r="G490" s="47">
        <v>0</v>
      </c>
      <c r="H490" s="34"/>
      <c r="I490" s="34"/>
      <c r="J490" s="34"/>
      <c r="K490" s="34"/>
    </row>
    <row r="491" spans="1:11" ht="14.1" customHeight="1" x14ac:dyDescent="0.25">
      <c r="A491" s="34"/>
      <c r="B491" s="34"/>
      <c r="C491" s="49" t="s">
        <v>76</v>
      </c>
      <c r="D491" s="47">
        <v>0</v>
      </c>
      <c r="E491" s="47">
        <v>0</v>
      </c>
      <c r="F491" s="47">
        <v>0</v>
      </c>
      <c r="G491" s="47">
        <v>0</v>
      </c>
      <c r="H491" s="34"/>
      <c r="I491" s="34"/>
      <c r="J491" s="34"/>
      <c r="K491" s="34"/>
    </row>
    <row r="492" spans="1:11" ht="14.1" customHeight="1" x14ac:dyDescent="0.25">
      <c r="A492" s="34"/>
      <c r="B492" s="34"/>
      <c r="C492" s="48" t="s">
        <v>77</v>
      </c>
      <c r="D492" s="47">
        <v>0</v>
      </c>
      <c r="E492" s="47">
        <v>100000</v>
      </c>
      <c r="F492" s="47">
        <v>100000</v>
      </c>
      <c r="G492" s="47">
        <v>100000</v>
      </c>
      <c r="H492" s="34"/>
      <c r="I492" s="34"/>
      <c r="J492" s="34"/>
      <c r="K492" s="34"/>
    </row>
    <row r="493" spans="1:11" ht="15" customHeight="1" x14ac:dyDescent="0.25">
      <c r="A493" s="34"/>
      <c r="B493" s="34"/>
      <c r="C493" s="46" t="s">
        <v>40</v>
      </c>
      <c r="D493" s="45" t="s">
        <v>40</v>
      </c>
      <c r="E493" s="45" t="s">
        <v>40</v>
      </c>
      <c r="F493" s="45" t="s">
        <v>40</v>
      </c>
      <c r="G493" s="45" t="s">
        <v>40</v>
      </c>
      <c r="H493" s="34"/>
      <c r="I493" s="34"/>
      <c r="J493" s="34"/>
      <c r="K493" s="34"/>
    </row>
    <row r="494" spans="1:11" ht="15" customHeight="1" x14ac:dyDescent="0.25">
      <c r="A494" s="34"/>
      <c r="B494" s="34"/>
      <c r="C494" s="44" t="s">
        <v>188</v>
      </c>
      <c r="D494" s="43">
        <v>0</v>
      </c>
      <c r="E494" s="43">
        <v>477611000</v>
      </c>
      <c r="F494" s="43">
        <v>478681000</v>
      </c>
      <c r="G494" s="43">
        <v>494211000</v>
      </c>
      <c r="H494" s="34"/>
      <c r="I494" s="34"/>
      <c r="J494" s="34"/>
      <c r="K494" s="34"/>
    </row>
    <row r="495" spans="1:11" ht="15" customHeight="1" x14ac:dyDescent="0.25">
      <c r="A495" s="34"/>
      <c r="B495" s="34"/>
      <c r="C495" s="41" t="s">
        <v>59</v>
      </c>
      <c r="D495" s="40">
        <v>0</v>
      </c>
      <c r="E495" s="40">
        <v>91960000</v>
      </c>
      <c r="F495" s="40">
        <v>91960000</v>
      </c>
      <c r="G495" s="40">
        <v>91960000</v>
      </c>
      <c r="H495" s="34"/>
      <c r="I495" s="34"/>
      <c r="J495" s="34"/>
      <c r="K495" s="34"/>
    </row>
    <row r="496" spans="1:11" ht="15" customHeight="1" x14ac:dyDescent="0.25">
      <c r="A496" s="34"/>
      <c r="B496" s="34"/>
      <c r="C496" s="41" t="s">
        <v>60</v>
      </c>
      <c r="D496" s="40">
        <v>0</v>
      </c>
      <c r="E496" s="40">
        <v>91960000</v>
      </c>
      <c r="F496" s="40">
        <v>91960000</v>
      </c>
      <c r="G496" s="40">
        <v>91960000</v>
      </c>
      <c r="H496" s="34"/>
      <c r="I496" s="34"/>
      <c r="J496" s="34"/>
      <c r="K496" s="34"/>
    </row>
    <row r="497" spans="1:11" ht="15" customHeight="1" x14ac:dyDescent="0.25">
      <c r="A497" s="34"/>
      <c r="B497" s="34"/>
      <c r="C497" s="41" t="s">
        <v>61</v>
      </c>
      <c r="D497" s="40">
        <v>0</v>
      </c>
      <c r="E497" s="40">
        <v>0</v>
      </c>
      <c r="F497" s="40">
        <v>0</v>
      </c>
      <c r="G497" s="40">
        <v>0</v>
      </c>
      <c r="H497" s="34"/>
      <c r="I497" s="34"/>
      <c r="J497" s="34"/>
      <c r="K497" s="34"/>
    </row>
    <row r="498" spans="1:11" ht="15" customHeight="1" x14ac:dyDescent="0.25">
      <c r="A498" s="34"/>
      <c r="B498" s="34"/>
      <c r="C498" s="41" t="s">
        <v>62</v>
      </c>
      <c r="D498" s="40">
        <v>0</v>
      </c>
      <c r="E498" s="40">
        <v>11621000</v>
      </c>
      <c r="F498" s="40">
        <v>11621000</v>
      </c>
      <c r="G498" s="40">
        <v>11621000</v>
      </c>
      <c r="H498" s="34"/>
      <c r="I498" s="34"/>
      <c r="J498" s="34"/>
      <c r="K498" s="34"/>
    </row>
    <row r="499" spans="1:11" ht="15" customHeight="1" x14ac:dyDescent="0.25">
      <c r="A499" s="34"/>
      <c r="B499" s="34"/>
      <c r="C499" s="41" t="s">
        <v>60</v>
      </c>
      <c r="D499" s="40">
        <v>0</v>
      </c>
      <c r="E499" s="40">
        <v>11621000</v>
      </c>
      <c r="F499" s="40">
        <v>11621000</v>
      </c>
      <c r="G499" s="40">
        <v>11621000</v>
      </c>
      <c r="H499" s="34"/>
      <c r="I499" s="34"/>
      <c r="J499" s="34"/>
      <c r="K499" s="34"/>
    </row>
    <row r="500" spans="1:11" ht="15" customHeight="1" x14ac:dyDescent="0.25">
      <c r="A500" s="34"/>
      <c r="B500" s="34"/>
      <c r="C500" s="41" t="s">
        <v>61</v>
      </c>
      <c r="D500" s="40">
        <v>0</v>
      </c>
      <c r="E500" s="40">
        <v>0</v>
      </c>
      <c r="F500" s="40">
        <v>0</v>
      </c>
      <c r="G500" s="40">
        <v>0</v>
      </c>
      <c r="H500" s="34"/>
      <c r="I500" s="34"/>
      <c r="J500" s="34"/>
      <c r="K500" s="34"/>
    </row>
    <row r="501" spans="1:11" ht="15" customHeight="1" x14ac:dyDescent="0.25">
      <c r="A501" s="34"/>
      <c r="B501" s="34"/>
      <c r="C501" s="41" t="s">
        <v>63</v>
      </c>
      <c r="D501" s="40">
        <v>0</v>
      </c>
      <c r="E501" s="40">
        <v>78100000</v>
      </c>
      <c r="F501" s="40">
        <v>77500000</v>
      </c>
      <c r="G501" s="40">
        <v>81800000</v>
      </c>
      <c r="H501" s="34"/>
      <c r="I501" s="34"/>
      <c r="J501" s="34"/>
      <c r="K501" s="34"/>
    </row>
    <row r="502" spans="1:11" ht="15" customHeight="1" x14ac:dyDescent="0.25">
      <c r="A502" s="34"/>
      <c r="B502" s="34"/>
      <c r="C502" s="41" t="s">
        <v>60</v>
      </c>
      <c r="D502" s="40">
        <v>0</v>
      </c>
      <c r="E502" s="40">
        <v>75100000</v>
      </c>
      <c r="F502" s="40">
        <v>74500000</v>
      </c>
      <c r="G502" s="40">
        <v>78800000</v>
      </c>
      <c r="H502" s="34"/>
      <c r="I502" s="34"/>
      <c r="J502" s="34"/>
      <c r="K502" s="34"/>
    </row>
    <row r="503" spans="1:11" ht="15" customHeight="1" x14ac:dyDescent="0.25">
      <c r="A503" s="34"/>
      <c r="B503" s="34"/>
      <c r="C503" s="41" t="s">
        <v>61</v>
      </c>
      <c r="D503" s="40">
        <v>0</v>
      </c>
      <c r="E503" s="40">
        <v>3000000</v>
      </c>
      <c r="F503" s="40">
        <v>3000000</v>
      </c>
      <c r="G503" s="40">
        <v>3000000</v>
      </c>
      <c r="H503" s="34"/>
      <c r="I503" s="34"/>
      <c r="J503" s="34"/>
      <c r="K503" s="34"/>
    </row>
    <row r="504" spans="1:11" ht="15" customHeight="1" x14ac:dyDescent="0.25">
      <c r="A504" s="34"/>
      <c r="B504" s="34"/>
      <c r="C504" s="41" t="s">
        <v>64</v>
      </c>
      <c r="D504" s="40">
        <v>0</v>
      </c>
      <c r="E504" s="40">
        <v>0</v>
      </c>
      <c r="F504" s="40">
        <v>0</v>
      </c>
      <c r="G504" s="40">
        <v>0</v>
      </c>
      <c r="H504" s="34"/>
      <c r="I504" s="34"/>
      <c r="J504" s="34"/>
      <c r="K504" s="34"/>
    </row>
    <row r="505" spans="1:11" ht="15" customHeight="1" x14ac:dyDescent="0.25">
      <c r="A505" s="34"/>
      <c r="B505" s="34"/>
      <c r="C505" s="41" t="s">
        <v>60</v>
      </c>
      <c r="D505" s="40">
        <v>0</v>
      </c>
      <c r="E505" s="40">
        <v>0</v>
      </c>
      <c r="F505" s="40">
        <v>0</v>
      </c>
      <c r="G505" s="40">
        <v>0</v>
      </c>
      <c r="H505" s="34"/>
      <c r="I505" s="34"/>
      <c r="J505" s="34"/>
      <c r="K505" s="34"/>
    </row>
    <row r="506" spans="1:11" ht="15" customHeight="1" x14ac:dyDescent="0.25">
      <c r="A506" s="34"/>
      <c r="B506" s="34"/>
      <c r="C506" s="41" t="s">
        <v>61</v>
      </c>
      <c r="D506" s="40">
        <v>0</v>
      </c>
      <c r="E506" s="40">
        <v>0</v>
      </c>
      <c r="F506" s="40">
        <v>0</v>
      </c>
      <c r="G506" s="40">
        <v>0</v>
      </c>
      <c r="H506" s="34"/>
      <c r="I506" s="34"/>
      <c r="J506" s="34"/>
      <c r="K506" s="34"/>
    </row>
    <row r="507" spans="1:11" ht="20.100000000000001" customHeight="1" x14ac:dyDescent="0.25">
      <c r="A507" s="34"/>
      <c r="B507" s="34"/>
      <c r="C507" s="41" t="s">
        <v>189</v>
      </c>
      <c r="D507" s="42">
        <v>0</v>
      </c>
      <c r="E507" s="42">
        <v>0</v>
      </c>
      <c r="F507" s="42">
        <v>0</v>
      </c>
      <c r="G507" s="42">
        <v>0</v>
      </c>
      <c r="H507" s="34"/>
      <c r="I507" s="34"/>
      <c r="J507" s="34"/>
      <c r="K507" s="34"/>
    </row>
    <row r="508" spans="1:11" ht="15" customHeight="1" x14ac:dyDescent="0.25">
      <c r="A508" s="34"/>
      <c r="B508" s="34"/>
      <c r="C508" s="41" t="s">
        <v>60</v>
      </c>
      <c r="D508" s="40">
        <v>0</v>
      </c>
      <c r="E508" s="40">
        <v>0</v>
      </c>
      <c r="F508" s="40">
        <v>0</v>
      </c>
      <c r="G508" s="40">
        <v>0</v>
      </c>
      <c r="H508" s="34"/>
      <c r="I508" s="34"/>
      <c r="J508" s="34"/>
      <c r="K508" s="34"/>
    </row>
    <row r="509" spans="1:11" ht="15" customHeight="1" x14ac:dyDescent="0.25">
      <c r="A509" s="34"/>
      <c r="B509" s="34"/>
      <c r="C509" s="41" t="s">
        <v>61</v>
      </c>
      <c r="D509" s="40">
        <v>0</v>
      </c>
      <c r="E509" s="40">
        <v>0</v>
      </c>
      <c r="F509" s="40">
        <v>0</v>
      </c>
      <c r="G509" s="40">
        <v>0</v>
      </c>
      <c r="H509" s="34"/>
      <c r="I509" s="34"/>
      <c r="J509" s="34"/>
      <c r="K509" s="34"/>
    </row>
    <row r="510" spans="1:11" ht="15" customHeight="1" x14ac:dyDescent="0.25">
      <c r="A510" s="34"/>
      <c r="B510" s="34"/>
      <c r="C510" s="41" t="s">
        <v>66</v>
      </c>
      <c r="D510" s="40">
        <v>0</v>
      </c>
      <c r="E510" s="40">
        <v>0</v>
      </c>
      <c r="F510" s="40">
        <v>0</v>
      </c>
      <c r="G510" s="40">
        <v>0</v>
      </c>
      <c r="H510" s="34"/>
      <c r="I510" s="34"/>
      <c r="J510" s="34"/>
      <c r="K510" s="34"/>
    </row>
    <row r="511" spans="1:11" ht="15" customHeight="1" x14ac:dyDescent="0.25">
      <c r="A511" s="34"/>
      <c r="B511" s="34"/>
      <c r="C511" s="41" t="s">
        <v>60</v>
      </c>
      <c r="D511" s="40">
        <v>0</v>
      </c>
      <c r="E511" s="40">
        <v>0</v>
      </c>
      <c r="F511" s="40">
        <v>0</v>
      </c>
      <c r="G511" s="40">
        <v>0</v>
      </c>
      <c r="H511" s="34"/>
      <c r="I511" s="34"/>
      <c r="J511" s="34"/>
      <c r="K511" s="34"/>
    </row>
    <row r="512" spans="1:11" ht="15" customHeight="1" x14ac:dyDescent="0.25">
      <c r="A512" s="34"/>
      <c r="B512" s="34"/>
      <c r="C512" s="41" t="s">
        <v>61</v>
      </c>
      <c r="D512" s="40">
        <v>0</v>
      </c>
      <c r="E512" s="40">
        <v>0</v>
      </c>
      <c r="F512" s="40">
        <v>0</v>
      </c>
      <c r="G512" s="40">
        <v>0</v>
      </c>
      <c r="H512" s="34"/>
      <c r="I512" s="34"/>
      <c r="J512" s="34"/>
      <c r="K512" s="34"/>
    </row>
    <row r="513" spans="1:11" ht="15" customHeight="1" x14ac:dyDescent="0.25">
      <c r="A513" s="34"/>
      <c r="B513" s="34"/>
      <c r="C513" s="41" t="s">
        <v>67</v>
      </c>
      <c r="D513" s="40">
        <v>0</v>
      </c>
      <c r="E513" s="40">
        <v>282090000</v>
      </c>
      <c r="F513" s="40">
        <v>283760000</v>
      </c>
      <c r="G513" s="40">
        <v>294990000</v>
      </c>
      <c r="H513" s="34"/>
      <c r="I513" s="34"/>
      <c r="J513" s="34"/>
      <c r="K513" s="34"/>
    </row>
    <row r="514" spans="1:11" ht="15" customHeight="1" x14ac:dyDescent="0.25">
      <c r="A514" s="34"/>
      <c r="B514" s="34"/>
      <c r="C514" s="41" t="s">
        <v>60</v>
      </c>
      <c r="D514" s="40">
        <v>0</v>
      </c>
      <c r="E514" s="40">
        <v>282090000</v>
      </c>
      <c r="F514" s="40">
        <v>283760000</v>
      </c>
      <c r="G514" s="40">
        <v>294990000</v>
      </c>
      <c r="H514" s="34"/>
      <c r="I514" s="34"/>
      <c r="J514" s="34"/>
      <c r="K514" s="34"/>
    </row>
    <row r="515" spans="1:11" ht="15" customHeight="1" x14ac:dyDescent="0.25">
      <c r="A515" s="34"/>
      <c r="B515" s="34"/>
      <c r="C515" s="41" t="s">
        <v>61</v>
      </c>
      <c r="D515" s="40">
        <v>0</v>
      </c>
      <c r="E515" s="40">
        <v>0</v>
      </c>
      <c r="F515" s="40">
        <v>0</v>
      </c>
      <c r="G515" s="40">
        <v>0</v>
      </c>
      <c r="H515" s="34"/>
      <c r="I515" s="34"/>
      <c r="J515" s="34"/>
      <c r="K515" s="34"/>
    </row>
    <row r="516" spans="1:11" ht="15" customHeight="1" x14ac:dyDescent="0.25">
      <c r="A516" s="34"/>
      <c r="B516" s="34"/>
      <c r="C516" s="41" t="s">
        <v>68</v>
      </c>
      <c r="D516" s="40">
        <v>0</v>
      </c>
      <c r="E516" s="40">
        <v>0</v>
      </c>
      <c r="F516" s="40">
        <v>0</v>
      </c>
      <c r="G516" s="40">
        <v>0</v>
      </c>
      <c r="H516" s="34"/>
      <c r="I516" s="34"/>
      <c r="J516" s="34"/>
      <c r="K516" s="34"/>
    </row>
    <row r="517" spans="1:11" ht="15" customHeight="1" x14ac:dyDescent="0.25">
      <c r="A517" s="34"/>
      <c r="B517" s="34"/>
      <c r="C517" s="41" t="s">
        <v>60</v>
      </c>
      <c r="D517" s="40">
        <v>0</v>
      </c>
      <c r="E517" s="40">
        <v>0</v>
      </c>
      <c r="F517" s="40">
        <v>0</v>
      </c>
      <c r="G517" s="40">
        <v>0</v>
      </c>
      <c r="H517" s="34"/>
      <c r="I517" s="34"/>
      <c r="J517" s="34"/>
      <c r="K517" s="34"/>
    </row>
    <row r="518" spans="1:11" ht="15" customHeight="1" x14ac:dyDescent="0.25">
      <c r="A518" s="34"/>
      <c r="B518" s="34"/>
      <c r="C518" s="41" t="s">
        <v>69</v>
      </c>
      <c r="D518" s="40">
        <v>0</v>
      </c>
      <c r="E518" s="40">
        <v>0</v>
      </c>
      <c r="F518" s="40">
        <v>0</v>
      </c>
      <c r="G518" s="40">
        <v>0</v>
      </c>
      <c r="H518" s="34"/>
      <c r="I518" s="34"/>
      <c r="J518" s="34"/>
      <c r="K518" s="34"/>
    </row>
    <row r="519" spans="1:11" ht="15" customHeight="1" x14ac:dyDescent="0.25">
      <c r="A519" s="34"/>
      <c r="B519" s="34"/>
      <c r="C519" s="41" t="s">
        <v>70</v>
      </c>
      <c r="D519" s="40">
        <v>0</v>
      </c>
      <c r="E519" s="40">
        <v>0</v>
      </c>
      <c r="F519" s="40">
        <v>0</v>
      </c>
      <c r="G519" s="40">
        <v>0</v>
      </c>
      <c r="H519" s="34"/>
      <c r="I519" s="34"/>
      <c r="J519" s="34"/>
      <c r="K519" s="34"/>
    </row>
    <row r="520" spans="1:11" ht="15" customHeight="1" x14ac:dyDescent="0.25">
      <c r="A520" s="34"/>
      <c r="B520" s="34"/>
      <c r="C520" s="41" t="s">
        <v>71</v>
      </c>
      <c r="D520" s="40">
        <v>0</v>
      </c>
      <c r="E520" s="40">
        <v>0</v>
      </c>
      <c r="F520" s="40">
        <v>0</v>
      </c>
      <c r="G520" s="40">
        <v>0</v>
      </c>
      <c r="H520" s="34"/>
      <c r="I520" s="34"/>
      <c r="J520" s="34"/>
      <c r="K520" s="34"/>
    </row>
    <row r="521" spans="1:11" ht="15" customHeight="1" x14ac:dyDescent="0.25">
      <c r="A521" s="34"/>
      <c r="B521" s="34"/>
      <c r="C521" s="41" t="s">
        <v>72</v>
      </c>
      <c r="D521" s="40">
        <v>0</v>
      </c>
      <c r="E521" s="40">
        <v>0</v>
      </c>
      <c r="F521" s="40">
        <v>0</v>
      </c>
      <c r="G521" s="40">
        <v>0</v>
      </c>
      <c r="H521" s="34"/>
      <c r="I521" s="34"/>
      <c r="J521" s="34"/>
      <c r="K521" s="34"/>
    </row>
    <row r="522" spans="1:11" ht="15" customHeight="1" x14ac:dyDescent="0.25">
      <c r="A522" s="34"/>
      <c r="B522" s="34"/>
      <c r="C522" s="41" t="s">
        <v>73</v>
      </c>
      <c r="D522" s="40">
        <v>0</v>
      </c>
      <c r="E522" s="40">
        <v>13840000</v>
      </c>
      <c r="F522" s="40">
        <v>13840000</v>
      </c>
      <c r="G522" s="40">
        <v>13840000</v>
      </c>
      <c r="H522" s="34"/>
      <c r="I522" s="34"/>
      <c r="J522" s="34"/>
      <c r="K522" s="34"/>
    </row>
    <row r="523" spans="1:11" ht="15" customHeight="1" x14ac:dyDescent="0.25">
      <c r="A523" s="34"/>
      <c r="B523" s="34"/>
      <c r="C523" s="41" t="s">
        <v>60</v>
      </c>
      <c r="D523" s="40">
        <v>0</v>
      </c>
      <c r="E523" s="40">
        <v>13840000</v>
      </c>
      <c r="F523" s="40">
        <v>13840000</v>
      </c>
      <c r="G523" s="40">
        <v>13840000</v>
      </c>
      <c r="H523" s="34"/>
      <c r="I523" s="34"/>
      <c r="J523" s="34"/>
      <c r="K523" s="34"/>
    </row>
    <row r="524" spans="1:11" ht="15" customHeight="1" x14ac:dyDescent="0.25">
      <c r="A524" s="34"/>
      <c r="B524" s="34"/>
      <c r="C524" s="41" t="s">
        <v>69</v>
      </c>
      <c r="D524" s="40">
        <v>0</v>
      </c>
      <c r="E524" s="40">
        <v>0</v>
      </c>
      <c r="F524" s="40">
        <v>0</v>
      </c>
      <c r="G524" s="40">
        <v>0</v>
      </c>
      <c r="H524" s="34"/>
      <c r="I524" s="34"/>
      <c r="J524" s="34"/>
      <c r="K524" s="34"/>
    </row>
    <row r="525" spans="1:11" ht="15" customHeight="1" x14ac:dyDescent="0.25">
      <c r="A525" s="34"/>
      <c r="B525" s="34"/>
      <c r="C525" s="41" t="s">
        <v>70</v>
      </c>
      <c r="D525" s="40">
        <v>0</v>
      </c>
      <c r="E525" s="40">
        <v>0</v>
      </c>
      <c r="F525" s="40">
        <v>0</v>
      </c>
      <c r="G525" s="40">
        <v>0</v>
      </c>
      <c r="H525" s="34"/>
      <c r="I525" s="34"/>
      <c r="J525" s="34"/>
      <c r="K525" s="34"/>
    </row>
    <row r="526" spans="1:11" ht="15" customHeight="1" x14ac:dyDescent="0.25">
      <c r="A526" s="34"/>
      <c r="B526" s="34"/>
      <c r="C526" s="41" t="s">
        <v>71</v>
      </c>
      <c r="D526" s="40">
        <v>0</v>
      </c>
      <c r="E526" s="40">
        <v>0</v>
      </c>
      <c r="F526" s="40">
        <v>0</v>
      </c>
      <c r="G526" s="40">
        <v>0</v>
      </c>
      <c r="H526" s="34"/>
      <c r="I526" s="34"/>
      <c r="J526" s="34"/>
      <c r="K526" s="34"/>
    </row>
    <row r="527" spans="1:11" ht="15" customHeight="1" x14ac:dyDescent="0.25">
      <c r="A527" s="34"/>
      <c r="B527" s="34"/>
      <c r="C527" s="41" t="s">
        <v>72</v>
      </c>
      <c r="D527" s="40">
        <v>0</v>
      </c>
      <c r="E527" s="40">
        <v>0</v>
      </c>
      <c r="F527" s="40">
        <v>0</v>
      </c>
      <c r="G527" s="40">
        <v>0</v>
      </c>
      <c r="H527" s="34"/>
      <c r="I527" s="34"/>
      <c r="J527" s="34"/>
      <c r="K527" s="34"/>
    </row>
    <row r="528" spans="1:11" ht="15" customHeight="1" x14ac:dyDescent="0.25">
      <c r="A528" s="34"/>
      <c r="B528" s="34"/>
      <c r="C528" s="41" t="s">
        <v>74</v>
      </c>
      <c r="D528" s="40">
        <v>0</v>
      </c>
      <c r="E528" s="40">
        <v>0</v>
      </c>
      <c r="F528" s="40">
        <v>0</v>
      </c>
      <c r="G528" s="40">
        <v>0</v>
      </c>
      <c r="H528" s="34"/>
      <c r="I528" s="34"/>
      <c r="J528" s="34"/>
      <c r="K528" s="34"/>
    </row>
    <row r="529" spans="1:11" ht="15" customHeight="1" x14ac:dyDescent="0.25">
      <c r="A529" s="34"/>
      <c r="B529" s="34"/>
      <c r="C529" s="41" t="s">
        <v>60</v>
      </c>
      <c r="D529" s="40">
        <v>0</v>
      </c>
      <c r="E529" s="40">
        <v>0</v>
      </c>
      <c r="F529" s="40">
        <v>0</v>
      </c>
      <c r="G529" s="40">
        <v>0</v>
      </c>
      <c r="H529" s="34"/>
      <c r="I529" s="34"/>
      <c r="J529" s="34"/>
      <c r="K529" s="34"/>
    </row>
    <row r="530" spans="1:11" ht="15" customHeight="1" x14ac:dyDescent="0.25">
      <c r="A530" s="34"/>
      <c r="B530" s="34"/>
      <c r="C530" s="41" t="s">
        <v>69</v>
      </c>
      <c r="D530" s="40">
        <v>0</v>
      </c>
      <c r="E530" s="40">
        <v>0</v>
      </c>
      <c r="F530" s="40">
        <v>0</v>
      </c>
      <c r="G530" s="40">
        <v>0</v>
      </c>
      <c r="H530" s="34"/>
      <c r="I530" s="34"/>
      <c r="J530" s="34"/>
      <c r="K530" s="34"/>
    </row>
    <row r="531" spans="1:11" ht="15" customHeight="1" x14ac:dyDescent="0.25">
      <c r="A531" s="34"/>
      <c r="B531" s="34"/>
      <c r="C531" s="41" t="s">
        <v>70</v>
      </c>
      <c r="D531" s="40">
        <v>0</v>
      </c>
      <c r="E531" s="40">
        <v>0</v>
      </c>
      <c r="F531" s="40">
        <v>0</v>
      </c>
      <c r="G531" s="40">
        <v>0</v>
      </c>
      <c r="H531" s="34"/>
      <c r="I531" s="34"/>
      <c r="J531" s="34"/>
      <c r="K531" s="34"/>
    </row>
    <row r="532" spans="1:11" ht="15" customHeight="1" x14ac:dyDescent="0.25">
      <c r="A532" s="34"/>
      <c r="B532" s="34"/>
      <c r="C532" s="41" t="s">
        <v>71</v>
      </c>
      <c r="D532" s="40">
        <v>0</v>
      </c>
      <c r="E532" s="40">
        <v>0</v>
      </c>
      <c r="F532" s="40">
        <v>0</v>
      </c>
      <c r="G532" s="40">
        <v>0</v>
      </c>
      <c r="H532" s="34"/>
      <c r="I532" s="34"/>
      <c r="J532" s="34"/>
      <c r="K532" s="34"/>
    </row>
    <row r="533" spans="1:11" ht="15" customHeight="1" x14ac:dyDescent="0.25">
      <c r="A533" s="34"/>
      <c r="B533" s="34"/>
      <c r="C533" s="41" t="s">
        <v>72</v>
      </c>
      <c r="D533" s="40">
        <v>0</v>
      </c>
      <c r="E533" s="40">
        <v>0</v>
      </c>
      <c r="F533" s="40">
        <v>0</v>
      </c>
      <c r="G533" s="40">
        <v>0</v>
      </c>
      <c r="H533" s="34"/>
      <c r="I533" s="34"/>
      <c r="J533" s="34"/>
      <c r="K533" s="34"/>
    </row>
    <row r="534" spans="1:11" ht="15" customHeight="1" x14ac:dyDescent="0.25">
      <c r="A534" s="34"/>
      <c r="B534" s="34"/>
      <c r="C534" s="41" t="s">
        <v>75</v>
      </c>
      <c r="D534" s="40">
        <v>0</v>
      </c>
      <c r="E534" s="40">
        <v>0</v>
      </c>
      <c r="F534" s="40">
        <v>0</v>
      </c>
      <c r="G534" s="40">
        <v>0</v>
      </c>
      <c r="H534" s="34"/>
      <c r="I534" s="34"/>
      <c r="J534" s="34"/>
      <c r="K534" s="34"/>
    </row>
    <row r="535" spans="1:11" ht="15" customHeight="1" x14ac:dyDescent="0.25">
      <c r="A535" s="34"/>
      <c r="B535" s="34"/>
      <c r="C535" s="41" t="s">
        <v>76</v>
      </c>
      <c r="D535" s="40">
        <v>0</v>
      </c>
      <c r="E535" s="40">
        <v>0</v>
      </c>
      <c r="F535" s="40">
        <v>0</v>
      </c>
      <c r="G535" s="40">
        <v>0</v>
      </c>
      <c r="H535" s="34"/>
      <c r="I535" s="34"/>
      <c r="J535" s="34"/>
      <c r="K535" s="34"/>
    </row>
    <row r="536" spans="1:11" ht="20.100000000000001" customHeight="1" x14ac:dyDescent="0.25">
      <c r="A536" s="34"/>
      <c r="B536" s="34"/>
      <c r="C536" s="39" t="s">
        <v>40</v>
      </c>
      <c r="D536" s="34"/>
      <c r="E536" s="34"/>
      <c r="F536" s="34"/>
      <c r="G536" s="34"/>
      <c r="H536" s="34"/>
      <c r="I536" s="34"/>
      <c r="J536" s="34"/>
      <c r="K536" s="34"/>
    </row>
    <row r="537" spans="1:11" ht="20.100000000000001" customHeight="1" x14ac:dyDescent="0.25">
      <c r="A537" s="38" t="s">
        <v>190</v>
      </c>
      <c r="B537" s="32" t="s">
        <v>191</v>
      </c>
      <c r="C537" s="32" t="s">
        <v>40</v>
      </c>
      <c r="D537" s="34"/>
      <c r="E537" s="36" t="s">
        <v>40</v>
      </c>
      <c r="F537" s="32" t="s">
        <v>191</v>
      </c>
      <c r="G537" s="32" t="s">
        <v>40</v>
      </c>
      <c r="H537" s="37" t="s">
        <v>40</v>
      </c>
      <c r="I537" s="36" t="s">
        <v>40</v>
      </c>
      <c r="J537" s="32" t="s">
        <v>191</v>
      </c>
      <c r="K537" s="32" t="s">
        <v>40</v>
      </c>
    </row>
    <row r="538" spans="1:11" ht="20.100000000000001" customHeight="1" x14ac:dyDescent="0.25">
      <c r="A538" s="35" t="s">
        <v>192</v>
      </c>
      <c r="B538" s="32" t="s">
        <v>193</v>
      </c>
      <c r="C538" s="32" t="s">
        <v>40</v>
      </c>
      <c r="D538" s="34"/>
      <c r="E538" s="35" t="s">
        <v>194</v>
      </c>
      <c r="F538" s="32" t="s">
        <v>193</v>
      </c>
      <c r="G538" s="32" t="s">
        <v>40</v>
      </c>
      <c r="H538" s="34"/>
      <c r="I538" s="35" t="s">
        <v>195</v>
      </c>
      <c r="J538" s="32" t="s">
        <v>193</v>
      </c>
      <c r="K538" s="32" t="s">
        <v>40</v>
      </c>
    </row>
    <row r="539" spans="1:11" ht="20.100000000000001" customHeight="1" x14ac:dyDescent="0.25">
      <c r="A539" s="33" t="s">
        <v>40</v>
      </c>
      <c r="B539" s="32" t="s">
        <v>196</v>
      </c>
      <c r="C539" s="32" t="s">
        <v>40</v>
      </c>
      <c r="D539" s="34"/>
      <c r="E539" s="33" t="s">
        <v>40</v>
      </c>
      <c r="F539" s="32" t="s">
        <v>196</v>
      </c>
      <c r="G539" s="32" t="s">
        <v>40</v>
      </c>
      <c r="H539" s="34"/>
      <c r="I539" s="33" t="s">
        <v>40</v>
      </c>
      <c r="J539" s="32" t="s">
        <v>196</v>
      </c>
      <c r="K539" s="32" t="s">
        <v>40</v>
      </c>
    </row>
  </sheetData>
  <mergeCells count="55">
    <mergeCell ref="C1:G1"/>
    <mergeCell ref="C2:G2"/>
    <mergeCell ref="D3:G3"/>
    <mergeCell ref="D4:G4"/>
    <mergeCell ref="D5:G5"/>
    <mergeCell ref="D15:G15"/>
    <mergeCell ref="C22:G22"/>
    <mergeCell ref="D23:G23"/>
    <mergeCell ref="D24:G24"/>
    <mergeCell ref="D25:G25"/>
    <mergeCell ref="D6:G6"/>
    <mergeCell ref="D7:G7"/>
    <mergeCell ref="C8:G8"/>
    <mergeCell ref="C9:G9"/>
    <mergeCell ref="D10:G10"/>
    <mergeCell ref="D83:G83"/>
    <mergeCell ref="D84:G84"/>
    <mergeCell ref="C93:G93"/>
    <mergeCell ref="D138:G138"/>
    <mergeCell ref="D139:G139"/>
    <mergeCell ref="D26:G26"/>
    <mergeCell ref="C35:G35"/>
    <mergeCell ref="C80:G80"/>
    <mergeCell ref="D81:G81"/>
    <mergeCell ref="D82:G82"/>
    <mergeCell ref="C205:G205"/>
    <mergeCell ref="D250:G250"/>
    <mergeCell ref="C257:G257"/>
    <mergeCell ref="D258:G258"/>
    <mergeCell ref="D259:G259"/>
    <mergeCell ref="D140:G140"/>
    <mergeCell ref="C149:G149"/>
    <mergeCell ref="D194:G194"/>
    <mergeCell ref="D195:G195"/>
    <mergeCell ref="D196:G196"/>
    <mergeCell ref="D322:G322"/>
    <mergeCell ref="D323:G323"/>
    <mergeCell ref="D324:G324"/>
    <mergeCell ref="D325:G325"/>
    <mergeCell ref="C334:G334"/>
    <mergeCell ref="D260:G260"/>
    <mergeCell ref="D261:G261"/>
    <mergeCell ref="C270:G270"/>
    <mergeCell ref="D315:G315"/>
    <mergeCell ref="C321:G321"/>
    <mergeCell ref="D436:G436"/>
    <mergeCell ref="D437:G437"/>
    <mergeCell ref="D438:G438"/>
    <mergeCell ref="D439:G439"/>
    <mergeCell ref="C448:G448"/>
    <mergeCell ref="D379:G379"/>
    <mergeCell ref="D380:G380"/>
    <mergeCell ref="D381:G381"/>
    <mergeCell ref="C390:G390"/>
    <mergeCell ref="C435:G435"/>
  </mergeCells>
  <pageMargins left="0" right="0" top="0" bottom="0"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heetPr>
  <dimension ref="A1:K298"/>
  <sheetViews>
    <sheetView workbookViewId="0">
      <selection activeCell="J15" sqref="J15"/>
    </sheetView>
  </sheetViews>
  <sheetFormatPr defaultColWidth="9" defaultRowHeight="15" x14ac:dyDescent="0.25"/>
  <cols>
    <col min="1" max="1" width="11.5703125" style="154" customWidth="1"/>
    <col min="2" max="2" width="8.42578125" style="154" customWidth="1"/>
    <col min="3" max="3" width="24.7109375" style="154" customWidth="1"/>
    <col min="4" max="6" width="13.85546875" style="154" customWidth="1"/>
    <col min="7" max="7" width="14.140625" style="154" customWidth="1"/>
    <col min="8" max="8" width="5.85546875" style="154" customWidth="1"/>
    <col min="9" max="9" width="16" style="154" customWidth="1"/>
    <col min="10" max="10" width="9.42578125" style="154" customWidth="1"/>
    <col min="11" max="11" width="15.28515625" style="154" customWidth="1"/>
    <col min="12" max="16384" width="9" style="154"/>
  </cols>
  <sheetData>
    <row r="1" spans="1:11" ht="20.100000000000001" customHeight="1" x14ac:dyDescent="0.25">
      <c r="A1" s="302"/>
      <c r="B1" s="302"/>
      <c r="C1" s="1287" t="s">
        <v>0</v>
      </c>
      <c r="D1" s="1288"/>
      <c r="E1" s="1288"/>
      <c r="F1" s="1288"/>
      <c r="G1" s="1288"/>
      <c r="H1" s="302"/>
      <c r="I1" s="302"/>
      <c r="J1" s="302"/>
      <c r="K1" s="302"/>
    </row>
    <row r="2" spans="1:11" ht="24.95" customHeight="1" x14ac:dyDescent="0.25">
      <c r="A2" s="302"/>
      <c r="B2" s="302"/>
      <c r="C2" s="1289" t="s">
        <v>1</v>
      </c>
      <c r="D2" s="1290"/>
      <c r="E2" s="1290"/>
      <c r="F2" s="1290"/>
      <c r="G2" s="1290"/>
      <c r="H2" s="302"/>
      <c r="I2" s="302"/>
      <c r="J2" s="302"/>
      <c r="K2" s="302"/>
    </row>
    <row r="3" spans="1:11" ht="14.1" customHeight="1" x14ac:dyDescent="0.25">
      <c r="A3" s="302"/>
      <c r="B3" s="302"/>
      <c r="C3" s="301" t="s">
        <v>2</v>
      </c>
      <c r="D3" s="1291" t="s">
        <v>2767</v>
      </c>
      <c r="E3" s="1292"/>
      <c r="F3" s="1292"/>
      <c r="G3" s="1292"/>
      <c r="H3" s="302"/>
      <c r="I3" s="302"/>
      <c r="J3" s="302"/>
      <c r="K3" s="302"/>
    </row>
    <row r="4" spans="1:11" ht="14.1" customHeight="1" x14ac:dyDescent="0.25">
      <c r="A4" s="302"/>
      <c r="B4" s="302"/>
      <c r="C4" s="301" t="s">
        <v>4</v>
      </c>
      <c r="D4" s="1291" t="s">
        <v>601</v>
      </c>
      <c r="E4" s="1292"/>
      <c r="F4" s="1292"/>
      <c r="G4" s="1292"/>
      <c r="H4" s="302"/>
      <c r="I4" s="302"/>
      <c r="J4" s="302"/>
      <c r="K4" s="302"/>
    </row>
    <row r="5" spans="1:11" ht="14.1" customHeight="1" x14ac:dyDescent="0.25">
      <c r="A5" s="302"/>
      <c r="B5" s="302"/>
      <c r="C5" s="301" t="s">
        <v>6</v>
      </c>
      <c r="D5" s="1291" t="s">
        <v>2766</v>
      </c>
      <c r="E5" s="1292"/>
      <c r="F5" s="1292"/>
      <c r="G5" s="1292"/>
      <c r="H5" s="302"/>
      <c r="I5" s="302"/>
      <c r="J5" s="302"/>
      <c r="K5" s="302"/>
    </row>
    <row r="6" spans="1:11" ht="14.1" customHeight="1" x14ac:dyDescent="0.25">
      <c r="A6" s="302"/>
      <c r="B6" s="302"/>
      <c r="C6" s="301" t="s">
        <v>8</v>
      </c>
      <c r="D6" s="1291" t="s">
        <v>2765</v>
      </c>
      <c r="E6" s="1292"/>
      <c r="F6" s="1292"/>
      <c r="G6" s="1292"/>
      <c r="H6" s="302"/>
      <c r="I6" s="302"/>
      <c r="J6" s="302"/>
      <c r="K6" s="302"/>
    </row>
    <row r="7" spans="1:11" ht="14.1" customHeight="1" x14ac:dyDescent="0.25">
      <c r="A7" s="302"/>
      <c r="B7" s="302"/>
      <c r="C7" s="301" t="s">
        <v>10</v>
      </c>
      <c r="D7" s="1299" t="s">
        <v>11</v>
      </c>
      <c r="E7" s="1300"/>
      <c r="F7" s="1300"/>
      <c r="G7" s="1300"/>
      <c r="H7" s="302"/>
      <c r="I7" s="302"/>
      <c r="J7" s="302"/>
      <c r="K7" s="302"/>
    </row>
    <row r="8" spans="1:11" ht="14.1" customHeight="1" x14ac:dyDescent="0.25">
      <c r="A8" s="302"/>
      <c r="B8" s="302"/>
      <c r="C8" s="1301" t="s">
        <v>12</v>
      </c>
      <c r="D8" s="1302"/>
      <c r="E8" s="1302"/>
      <c r="F8" s="1302"/>
      <c r="G8" s="1302"/>
      <c r="H8" s="302"/>
      <c r="I8" s="302"/>
      <c r="J8" s="302"/>
      <c r="K8" s="302"/>
    </row>
    <row r="9" spans="1:11" ht="30.95" customHeight="1" x14ac:dyDescent="0.25">
      <c r="A9" s="302"/>
      <c r="B9" s="302"/>
      <c r="C9" s="1303" t="s">
        <v>2764</v>
      </c>
      <c r="D9" s="1304"/>
      <c r="E9" s="1304"/>
      <c r="F9" s="1304"/>
      <c r="G9" s="1304"/>
      <c r="H9" s="302"/>
      <c r="I9" s="302"/>
      <c r="J9" s="302"/>
      <c r="K9" s="302"/>
    </row>
    <row r="10" spans="1:11" ht="105" customHeight="1" x14ac:dyDescent="0.25">
      <c r="A10" s="302"/>
      <c r="B10" s="302"/>
      <c r="C10" s="286" t="s">
        <v>14</v>
      </c>
      <c r="D10" s="1305" t="s">
        <v>2763</v>
      </c>
      <c r="E10" s="1306"/>
      <c r="F10" s="1306"/>
      <c r="G10" s="1306"/>
      <c r="H10" s="302"/>
      <c r="I10" s="302"/>
      <c r="J10" s="302"/>
      <c r="K10" s="302"/>
    </row>
    <row r="11" spans="1:11" ht="22.5" x14ac:dyDescent="0.25">
      <c r="A11" s="302"/>
      <c r="B11" s="302"/>
      <c r="C11" s="284" t="s">
        <v>16</v>
      </c>
      <c r="D11" s="300">
        <v>2025</v>
      </c>
      <c r="E11" s="300">
        <v>2026</v>
      </c>
      <c r="F11" s="300">
        <v>2027</v>
      </c>
      <c r="G11" s="300">
        <v>2028</v>
      </c>
      <c r="H11" s="302"/>
      <c r="I11" s="302"/>
      <c r="J11" s="302"/>
      <c r="K11" s="302"/>
    </row>
    <row r="12" spans="1:11" ht="14.1" customHeight="1" x14ac:dyDescent="0.25">
      <c r="A12" s="302"/>
      <c r="B12" s="302"/>
      <c r="C12" s="299"/>
      <c r="D12" s="298" t="s">
        <v>17</v>
      </c>
      <c r="E12" s="298" t="s">
        <v>18</v>
      </c>
      <c r="F12" s="298" t="s">
        <v>18</v>
      </c>
      <c r="G12" s="298" t="s">
        <v>18</v>
      </c>
      <c r="H12" s="302"/>
      <c r="I12" s="302"/>
      <c r="J12" s="302"/>
      <c r="K12" s="302"/>
    </row>
    <row r="13" spans="1:11" ht="72.95" customHeight="1" x14ac:dyDescent="0.25">
      <c r="A13" s="302"/>
      <c r="B13" s="302"/>
      <c r="C13" s="284" t="s">
        <v>2762</v>
      </c>
      <c r="D13" s="295" t="s">
        <v>1654</v>
      </c>
      <c r="E13" s="295" t="s">
        <v>2761</v>
      </c>
      <c r="F13" s="295" t="s">
        <v>565</v>
      </c>
      <c r="G13" s="295" t="s">
        <v>2760</v>
      </c>
      <c r="H13" s="302"/>
      <c r="I13" s="302"/>
      <c r="J13" s="302"/>
      <c r="K13" s="302"/>
    </row>
    <row r="14" spans="1:11" ht="62.1" customHeight="1" x14ac:dyDescent="0.25">
      <c r="A14" s="302"/>
      <c r="B14" s="302"/>
      <c r="C14" s="284" t="s">
        <v>2759</v>
      </c>
      <c r="D14" s="295" t="s">
        <v>2758</v>
      </c>
      <c r="E14" s="295" t="s">
        <v>570</v>
      </c>
      <c r="F14" s="295" t="s">
        <v>565</v>
      </c>
      <c r="G14" s="295" t="s">
        <v>564</v>
      </c>
      <c r="H14" s="302"/>
      <c r="I14" s="302"/>
      <c r="J14" s="302"/>
      <c r="K14" s="302"/>
    </row>
    <row r="15" spans="1:11" ht="51.95" customHeight="1" x14ac:dyDescent="0.25">
      <c r="A15" s="302"/>
      <c r="B15" s="302"/>
      <c r="C15" s="284" t="s">
        <v>2757</v>
      </c>
      <c r="D15" s="295" t="s">
        <v>562</v>
      </c>
      <c r="E15" s="295" t="s">
        <v>564</v>
      </c>
      <c r="F15" s="295" t="s">
        <v>563</v>
      </c>
      <c r="G15" s="295" t="s">
        <v>563</v>
      </c>
      <c r="H15" s="302"/>
      <c r="I15" s="302"/>
      <c r="J15" s="302"/>
      <c r="K15" s="302"/>
    </row>
    <row r="16" spans="1:11" ht="41.1" customHeight="1" x14ac:dyDescent="0.25">
      <c r="A16" s="302"/>
      <c r="B16" s="302"/>
      <c r="C16" s="284" t="s">
        <v>2756</v>
      </c>
      <c r="D16" s="295" t="s">
        <v>568</v>
      </c>
      <c r="E16" s="295" t="s">
        <v>565</v>
      </c>
      <c r="F16" s="295" t="s">
        <v>564</v>
      </c>
      <c r="G16" s="295" t="s">
        <v>563</v>
      </c>
      <c r="H16" s="302"/>
      <c r="I16" s="302"/>
      <c r="J16" s="302"/>
      <c r="K16" s="302"/>
    </row>
    <row r="17" spans="1:11" ht="36" customHeight="1" x14ac:dyDescent="0.25">
      <c r="A17" s="302"/>
      <c r="B17" s="302"/>
      <c r="C17" s="286" t="s">
        <v>24</v>
      </c>
      <c r="D17" s="1305" t="s">
        <v>2755</v>
      </c>
      <c r="E17" s="1306"/>
      <c r="F17" s="1306"/>
      <c r="G17" s="1306"/>
      <c r="H17" s="302"/>
      <c r="I17" s="302"/>
      <c r="J17" s="302"/>
      <c r="K17" s="302"/>
    </row>
    <row r="18" spans="1:11" ht="22.5" x14ac:dyDescent="0.25">
      <c r="A18" s="302"/>
      <c r="B18" s="302"/>
      <c r="C18" s="284" t="s">
        <v>26</v>
      </c>
      <c r="D18" s="300">
        <v>2025</v>
      </c>
      <c r="E18" s="300">
        <v>2026</v>
      </c>
      <c r="F18" s="300">
        <v>2027</v>
      </c>
      <c r="G18" s="300">
        <v>2028</v>
      </c>
      <c r="H18" s="302"/>
      <c r="I18" s="302"/>
      <c r="J18" s="302"/>
      <c r="K18" s="302"/>
    </row>
    <row r="19" spans="1:11" ht="14.1" customHeight="1" x14ac:dyDescent="0.25">
      <c r="A19" s="302"/>
      <c r="B19" s="302"/>
      <c r="C19" s="299"/>
      <c r="D19" s="298" t="s">
        <v>17</v>
      </c>
      <c r="E19" s="298" t="s">
        <v>18</v>
      </c>
      <c r="F19" s="298" t="s">
        <v>18</v>
      </c>
      <c r="G19" s="298" t="s">
        <v>18</v>
      </c>
      <c r="H19" s="302"/>
      <c r="I19" s="302"/>
      <c r="J19" s="302"/>
      <c r="K19" s="302"/>
    </row>
    <row r="20" spans="1:11" ht="62.1" customHeight="1" x14ac:dyDescent="0.25">
      <c r="A20" s="302"/>
      <c r="B20" s="302"/>
      <c r="C20" s="284" t="s">
        <v>2754</v>
      </c>
      <c r="D20" s="295" t="s">
        <v>163</v>
      </c>
      <c r="E20" s="295" t="s">
        <v>163</v>
      </c>
      <c r="F20" s="295" t="s">
        <v>163</v>
      </c>
      <c r="G20" s="295" t="s">
        <v>163</v>
      </c>
      <c r="H20" s="302"/>
      <c r="I20" s="302"/>
      <c r="J20" s="302"/>
      <c r="K20" s="302"/>
    </row>
    <row r="21" spans="1:11" ht="41.1" customHeight="1" x14ac:dyDescent="0.25">
      <c r="A21" s="302"/>
      <c r="B21" s="302"/>
      <c r="C21" s="284" t="s">
        <v>2753</v>
      </c>
      <c r="D21" s="295" t="s">
        <v>562</v>
      </c>
      <c r="E21" s="295" t="s">
        <v>559</v>
      </c>
      <c r="F21" s="295" t="s">
        <v>571</v>
      </c>
      <c r="G21" s="295" t="s">
        <v>565</v>
      </c>
      <c r="H21" s="302"/>
      <c r="I21" s="302"/>
      <c r="J21" s="302"/>
      <c r="K21" s="302"/>
    </row>
    <row r="22" spans="1:11" ht="41.1" customHeight="1" x14ac:dyDescent="0.25">
      <c r="A22" s="302"/>
      <c r="B22" s="302"/>
      <c r="C22" s="284" t="s">
        <v>2752</v>
      </c>
      <c r="D22" s="295" t="s">
        <v>1338</v>
      </c>
      <c r="E22" s="295" t="s">
        <v>524</v>
      </c>
      <c r="F22" s="295" t="s">
        <v>346</v>
      </c>
      <c r="G22" s="295" t="s">
        <v>599</v>
      </c>
      <c r="H22" s="302"/>
      <c r="I22" s="302"/>
      <c r="J22" s="302"/>
      <c r="K22" s="302"/>
    </row>
    <row r="23" spans="1:11" ht="30.95" customHeight="1" x14ac:dyDescent="0.25">
      <c r="A23" s="302"/>
      <c r="B23" s="302"/>
      <c r="C23" s="284" t="s">
        <v>2751</v>
      </c>
      <c r="D23" s="295" t="s">
        <v>787</v>
      </c>
      <c r="E23" s="295" t="s">
        <v>791</v>
      </c>
      <c r="F23" s="295" t="s">
        <v>791</v>
      </c>
      <c r="G23" s="295" t="s">
        <v>1372</v>
      </c>
      <c r="H23" s="302"/>
      <c r="I23" s="302"/>
      <c r="J23" s="302"/>
      <c r="K23" s="302"/>
    </row>
    <row r="24" spans="1:11" ht="14.1" customHeight="1" x14ac:dyDescent="0.25">
      <c r="A24" s="302"/>
      <c r="B24" s="302"/>
      <c r="C24" s="1293" t="s">
        <v>30</v>
      </c>
      <c r="D24" s="1294"/>
      <c r="E24" s="1294"/>
      <c r="F24" s="1294"/>
      <c r="G24" s="1294"/>
      <c r="H24" s="302"/>
      <c r="I24" s="302"/>
      <c r="J24" s="302"/>
      <c r="K24" s="302"/>
    </row>
    <row r="25" spans="1:11" ht="14.1" customHeight="1" x14ac:dyDescent="0.25">
      <c r="A25" s="302"/>
      <c r="B25" s="302"/>
      <c r="C25" s="297" t="s">
        <v>2750</v>
      </c>
      <c r="D25" s="1293" t="s">
        <v>2749</v>
      </c>
      <c r="E25" s="1294"/>
      <c r="F25" s="1294"/>
      <c r="G25" s="1294"/>
      <c r="H25" s="302"/>
      <c r="I25" s="302"/>
      <c r="J25" s="302"/>
      <c r="K25" s="302"/>
    </row>
    <row r="26" spans="1:11" x14ac:dyDescent="0.25">
      <c r="A26" s="302"/>
      <c r="B26" s="302"/>
      <c r="C26" s="296" t="s">
        <v>33</v>
      </c>
      <c r="D26" s="1295" t="s">
        <v>2748</v>
      </c>
      <c r="E26" s="1296"/>
      <c r="F26" s="1296"/>
      <c r="G26" s="1296"/>
      <c r="H26" s="302"/>
      <c r="I26" s="302"/>
      <c r="J26" s="302"/>
      <c r="K26" s="302"/>
    </row>
    <row r="27" spans="1:11" ht="54.95" customHeight="1" x14ac:dyDescent="0.25">
      <c r="A27" s="302"/>
      <c r="B27" s="302"/>
      <c r="C27" s="277" t="s">
        <v>35</v>
      </c>
      <c r="D27" s="1297" t="s">
        <v>2747</v>
      </c>
      <c r="E27" s="1298"/>
      <c r="F27" s="1298"/>
      <c r="G27" s="1298"/>
      <c r="H27" s="302"/>
      <c r="I27" s="302"/>
      <c r="J27" s="302"/>
      <c r="K27" s="302"/>
    </row>
    <row r="28" spans="1:11" x14ac:dyDescent="0.25">
      <c r="A28" s="302"/>
      <c r="B28" s="302"/>
      <c r="C28" s="277" t="s">
        <v>37</v>
      </c>
      <c r="D28" s="1297" t="s">
        <v>2746</v>
      </c>
      <c r="E28" s="1298"/>
      <c r="F28" s="1298"/>
      <c r="G28" s="1298"/>
      <c r="H28" s="302"/>
      <c r="I28" s="302"/>
      <c r="J28" s="302"/>
      <c r="K28" s="302"/>
    </row>
    <row r="29" spans="1:11" ht="15" customHeight="1" x14ac:dyDescent="0.25">
      <c r="A29" s="302"/>
      <c r="B29" s="302"/>
      <c r="C29" s="303"/>
      <c r="D29" s="269">
        <v>2025</v>
      </c>
      <c r="E29" s="269">
        <v>2026</v>
      </c>
      <c r="F29" s="269">
        <v>2027</v>
      </c>
      <c r="G29" s="269">
        <v>2028</v>
      </c>
      <c r="H29" s="302"/>
      <c r="I29" s="302"/>
      <c r="J29" s="302"/>
      <c r="K29" s="302"/>
    </row>
    <row r="30" spans="1:11" ht="15" customHeight="1" x14ac:dyDescent="0.25">
      <c r="A30" s="302"/>
      <c r="B30" s="302"/>
      <c r="C30" s="304"/>
      <c r="D30" s="266" t="s">
        <v>17</v>
      </c>
      <c r="E30" s="266" t="s">
        <v>18</v>
      </c>
      <c r="F30" s="266" t="s">
        <v>18</v>
      </c>
      <c r="G30" s="266" t="s">
        <v>18</v>
      </c>
      <c r="H30" s="302"/>
      <c r="I30" s="302"/>
      <c r="J30" s="302"/>
      <c r="K30" s="302"/>
    </row>
    <row r="31" spans="1:11" ht="14.1" customHeight="1" x14ac:dyDescent="0.25">
      <c r="A31" s="302"/>
      <c r="B31" s="302"/>
      <c r="C31" s="284" t="s">
        <v>39</v>
      </c>
      <c r="D31" s="295" t="s">
        <v>40</v>
      </c>
      <c r="E31" s="295" t="s">
        <v>394</v>
      </c>
      <c r="F31" s="295" t="s">
        <v>603</v>
      </c>
      <c r="G31" s="295" t="s">
        <v>601</v>
      </c>
      <c r="H31" s="302"/>
      <c r="I31" s="302"/>
      <c r="J31" s="302"/>
      <c r="K31" s="302"/>
    </row>
    <row r="32" spans="1:11" ht="14.1" customHeight="1" x14ac:dyDescent="0.25">
      <c r="A32" s="302"/>
      <c r="B32" s="302"/>
      <c r="C32" s="284" t="s">
        <v>41</v>
      </c>
      <c r="D32" s="295" t="s">
        <v>2745</v>
      </c>
      <c r="E32" s="295" t="s">
        <v>2744</v>
      </c>
      <c r="F32" s="295" t="s">
        <v>2744</v>
      </c>
      <c r="G32" s="295" t="s">
        <v>2743</v>
      </c>
      <c r="H32" s="302"/>
      <c r="I32" s="302"/>
      <c r="J32" s="302"/>
      <c r="K32" s="302"/>
    </row>
    <row r="33" spans="1:11" ht="14.1" customHeight="1" x14ac:dyDescent="0.25">
      <c r="A33" s="302"/>
      <c r="B33" s="302"/>
      <c r="C33" s="284" t="s">
        <v>45</v>
      </c>
      <c r="D33" s="295" t="s">
        <v>46</v>
      </c>
      <c r="E33" s="295" t="s">
        <v>2742</v>
      </c>
      <c r="F33" s="295" t="s">
        <v>2741</v>
      </c>
      <c r="G33" s="295" t="s">
        <v>2740</v>
      </c>
      <c r="H33" s="302"/>
      <c r="I33" s="302"/>
      <c r="J33" s="302"/>
      <c r="K33" s="302"/>
    </row>
    <row r="34" spans="1:11" ht="14.1" customHeight="1" x14ac:dyDescent="0.25">
      <c r="A34" s="302"/>
      <c r="B34" s="302"/>
      <c r="C34" s="284" t="s">
        <v>50</v>
      </c>
      <c r="D34" s="295" t="s">
        <v>40</v>
      </c>
      <c r="E34" s="295" t="s">
        <v>40</v>
      </c>
      <c r="F34" s="295" t="s">
        <v>2432</v>
      </c>
      <c r="G34" s="295" t="s">
        <v>2739</v>
      </c>
      <c r="H34" s="302"/>
      <c r="I34" s="302"/>
      <c r="J34" s="302"/>
      <c r="K34" s="302"/>
    </row>
    <row r="35" spans="1:11" ht="14.1" customHeight="1" x14ac:dyDescent="0.25">
      <c r="A35" s="302"/>
      <c r="B35" s="302"/>
      <c r="C35" s="284" t="s">
        <v>52</v>
      </c>
      <c r="D35" s="295" t="s">
        <v>40</v>
      </c>
      <c r="E35" s="295" t="s">
        <v>2738</v>
      </c>
      <c r="F35" s="295" t="s">
        <v>46</v>
      </c>
      <c r="G35" s="295" t="s">
        <v>2737</v>
      </c>
      <c r="H35" s="302"/>
      <c r="I35" s="302"/>
      <c r="J35" s="302"/>
      <c r="K35" s="302"/>
    </row>
    <row r="36" spans="1:11" ht="14.1" customHeight="1" x14ac:dyDescent="0.25">
      <c r="A36" s="302"/>
      <c r="B36" s="302"/>
      <c r="C36" s="284" t="s">
        <v>55</v>
      </c>
      <c r="D36" s="295" t="s">
        <v>40</v>
      </c>
      <c r="E36" s="295" t="s">
        <v>40</v>
      </c>
      <c r="F36" s="295" t="s">
        <v>2431</v>
      </c>
      <c r="G36" s="295" t="s">
        <v>2736</v>
      </c>
      <c r="H36" s="302"/>
      <c r="I36" s="302"/>
      <c r="J36" s="302"/>
      <c r="K36" s="302"/>
    </row>
    <row r="37" spans="1:11" ht="14.1" customHeight="1" x14ac:dyDescent="0.25">
      <c r="A37" s="302"/>
      <c r="B37" s="302"/>
      <c r="C37" s="1307" t="s">
        <v>58</v>
      </c>
      <c r="D37" s="1308"/>
      <c r="E37" s="1308"/>
      <c r="F37" s="1308"/>
      <c r="G37" s="1308"/>
      <c r="H37" s="302"/>
      <c r="I37" s="302"/>
      <c r="J37" s="302"/>
      <c r="K37" s="302"/>
    </row>
    <row r="38" spans="1:11" ht="14.1" customHeight="1" x14ac:dyDescent="0.25">
      <c r="A38" s="302"/>
      <c r="B38" s="302"/>
      <c r="C38" s="303"/>
      <c r="D38" s="269">
        <v>2025</v>
      </c>
      <c r="E38" s="269">
        <v>2026</v>
      </c>
      <c r="F38" s="269">
        <v>2027</v>
      </c>
      <c r="G38" s="269">
        <v>2028</v>
      </c>
      <c r="H38" s="302"/>
      <c r="I38" s="302"/>
      <c r="J38" s="302"/>
      <c r="K38" s="302"/>
    </row>
    <row r="39" spans="1:11" ht="14.1" customHeight="1" x14ac:dyDescent="0.25">
      <c r="A39" s="302"/>
      <c r="B39" s="302"/>
      <c r="C39" s="304"/>
      <c r="D39" s="266" t="s">
        <v>17</v>
      </c>
      <c r="E39" s="266" t="s">
        <v>18</v>
      </c>
      <c r="F39" s="266" t="s">
        <v>18</v>
      </c>
      <c r="G39" s="266" t="s">
        <v>18</v>
      </c>
      <c r="H39" s="302"/>
      <c r="I39" s="302"/>
      <c r="J39" s="302"/>
      <c r="K39" s="302"/>
    </row>
    <row r="40" spans="1:11" ht="14.1" customHeight="1" x14ac:dyDescent="0.25">
      <c r="A40" s="302"/>
      <c r="B40" s="302"/>
      <c r="C40" s="292" t="s">
        <v>59</v>
      </c>
      <c r="D40" s="289">
        <v>0</v>
      </c>
      <c r="E40" s="289">
        <v>12552000</v>
      </c>
      <c r="F40" s="289">
        <v>12552000</v>
      </c>
      <c r="G40" s="289">
        <v>12552000</v>
      </c>
      <c r="H40" s="302"/>
      <c r="I40" s="302"/>
      <c r="J40" s="302"/>
      <c r="K40" s="302"/>
    </row>
    <row r="41" spans="1:11" ht="14.1" customHeight="1" x14ac:dyDescent="0.25">
      <c r="A41" s="302"/>
      <c r="B41" s="302"/>
      <c r="C41" s="292" t="s">
        <v>60</v>
      </c>
      <c r="D41" s="289">
        <v>0</v>
      </c>
      <c r="E41" s="289">
        <v>12552000</v>
      </c>
      <c r="F41" s="289">
        <v>12552000</v>
      </c>
      <c r="G41" s="289">
        <v>12552000</v>
      </c>
      <c r="H41" s="302"/>
      <c r="I41" s="302"/>
      <c r="J41" s="302"/>
      <c r="K41" s="302"/>
    </row>
    <row r="42" spans="1:11" ht="14.1" customHeight="1" x14ac:dyDescent="0.25">
      <c r="A42" s="302"/>
      <c r="B42" s="302"/>
      <c r="C42" s="292" t="s">
        <v>61</v>
      </c>
      <c r="D42" s="289">
        <v>0</v>
      </c>
      <c r="E42" s="289">
        <v>0</v>
      </c>
      <c r="F42" s="289">
        <v>0</v>
      </c>
      <c r="G42" s="289">
        <v>0</v>
      </c>
      <c r="H42" s="302"/>
      <c r="I42" s="302"/>
      <c r="J42" s="302"/>
      <c r="K42" s="302"/>
    </row>
    <row r="43" spans="1:11" ht="14.1" customHeight="1" x14ac:dyDescent="0.25">
      <c r="A43" s="302"/>
      <c r="B43" s="302"/>
      <c r="C43" s="292" t="s">
        <v>62</v>
      </c>
      <c r="D43" s="289">
        <v>0</v>
      </c>
      <c r="E43" s="289">
        <v>2186000</v>
      </c>
      <c r="F43" s="289">
        <v>2186000</v>
      </c>
      <c r="G43" s="289">
        <v>2186000</v>
      </c>
      <c r="H43" s="302"/>
      <c r="I43" s="302"/>
      <c r="J43" s="302"/>
      <c r="K43" s="302"/>
    </row>
    <row r="44" spans="1:11" ht="14.1" customHeight="1" x14ac:dyDescent="0.25">
      <c r="A44" s="302"/>
      <c r="B44" s="302"/>
      <c r="C44" s="292" t="s">
        <v>60</v>
      </c>
      <c r="D44" s="289">
        <v>0</v>
      </c>
      <c r="E44" s="289">
        <v>2186000</v>
      </c>
      <c r="F44" s="289">
        <v>2186000</v>
      </c>
      <c r="G44" s="289">
        <v>2186000</v>
      </c>
      <c r="H44" s="302"/>
      <c r="I44" s="302"/>
      <c r="J44" s="302"/>
      <c r="K44" s="302"/>
    </row>
    <row r="45" spans="1:11" ht="14.1" customHeight="1" x14ac:dyDescent="0.25">
      <c r="A45" s="302"/>
      <c r="B45" s="302"/>
      <c r="C45" s="292" t="s">
        <v>61</v>
      </c>
      <c r="D45" s="289">
        <v>0</v>
      </c>
      <c r="E45" s="289">
        <v>0</v>
      </c>
      <c r="F45" s="289">
        <v>0</v>
      </c>
      <c r="G45" s="289">
        <v>0</v>
      </c>
      <c r="H45" s="302"/>
      <c r="I45" s="302"/>
      <c r="J45" s="302"/>
      <c r="K45" s="302"/>
    </row>
    <row r="46" spans="1:11" ht="14.1" customHeight="1" x14ac:dyDescent="0.25">
      <c r="A46" s="302"/>
      <c r="B46" s="302"/>
      <c r="C46" s="292" t="s">
        <v>63</v>
      </c>
      <c r="D46" s="289">
        <v>0</v>
      </c>
      <c r="E46" s="289">
        <v>4000000</v>
      </c>
      <c r="F46" s="289">
        <v>4000000</v>
      </c>
      <c r="G46" s="289">
        <v>4000000</v>
      </c>
      <c r="H46" s="302"/>
      <c r="I46" s="302"/>
      <c r="J46" s="302"/>
      <c r="K46" s="302"/>
    </row>
    <row r="47" spans="1:11" ht="14.1" customHeight="1" x14ac:dyDescent="0.25">
      <c r="A47" s="302"/>
      <c r="B47" s="302"/>
      <c r="C47" s="292" t="s">
        <v>60</v>
      </c>
      <c r="D47" s="289">
        <v>0</v>
      </c>
      <c r="E47" s="289">
        <v>4000000</v>
      </c>
      <c r="F47" s="289">
        <v>4000000</v>
      </c>
      <c r="G47" s="289">
        <v>4000000</v>
      </c>
      <c r="H47" s="302"/>
      <c r="I47" s="302"/>
      <c r="J47" s="302"/>
      <c r="K47" s="302"/>
    </row>
    <row r="48" spans="1:11" ht="14.1" customHeight="1" x14ac:dyDescent="0.25">
      <c r="A48" s="302"/>
      <c r="B48" s="302"/>
      <c r="C48" s="292" t="s">
        <v>61</v>
      </c>
      <c r="D48" s="289">
        <v>0</v>
      </c>
      <c r="E48" s="289">
        <v>0</v>
      </c>
      <c r="F48" s="289">
        <v>0</v>
      </c>
      <c r="G48" s="289">
        <v>0</v>
      </c>
      <c r="H48" s="302"/>
      <c r="I48" s="302"/>
      <c r="J48" s="302"/>
      <c r="K48" s="302"/>
    </row>
    <row r="49" spans="1:11" ht="14.1" customHeight="1" x14ac:dyDescent="0.25">
      <c r="A49" s="302"/>
      <c r="B49" s="302"/>
      <c r="C49" s="292" t="s">
        <v>64</v>
      </c>
      <c r="D49" s="289">
        <v>0</v>
      </c>
      <c r="E49" s="289">
        <v>0</v>
      </c>
      <c r="F49" s="289">
        <v>0</v>
      </c>
      <c r="G49" s="289">
        <v>0</v>
      </c>
      <c r="H49" s="302"/>
      <c r="I49" s="302"/>
      <c r="J49" s="302"/>
      <c r="K49" s="302"/>
    </row>
    <row r="50" spans="1:11" ht="14.1" customHeight="1" x14ac:dyDescent="0.25">
      <c r="A50" s="302"/>
      <c r="B50" s="302"/>
      <c r="C50" s="292" t="s">
        <v>60</v>
      </c>
      <c r="D50" s="289">
        <v>0</v>
      </c>
      <c r="E50" s="289">
        <v>0</v>
      </c>
      <c r="F50" s="289">
        <v>0</v>
      </c>
      <c r="G50" s="289">
        <v>0</v>
      </c>
      <c r="H50" s="302"/>
      <c r="I50" s="302"/>
      <c r="J50" s="302"/>
      <c r="K50" s="302"/>
    </row>
    <row r="51" spans="1:11" ht="14.1" customHeight="1" x14ac:dyDescent="0.25">
      <c r="A51" s="302"/>
      <c r="B51" s="302"/>
      <c r="C51" s="292" t="s">
        <v>61</v>
      </c>
      <c r="D51" s="289">
        <v>0</v>
      </c>
      <c r="E51" s="289">
        <v>0</v>
      </c>
      <c r="F51" s="289">
        <v>0</v>
      </c>
      <c r="G51" s="289">
        <v>0</v>
      </c>
      <c r="H51" s="302"/>
      <c r="I51" s="302"/>
      <c r="J51" s="302"/>
      <c r="K51" s="302"/>
    </row>
    <row r="52" spans="1:11" ht="14.1" customHeight="1" x14ac:dyDescent="0.25">
      <c r="A52" s="302"/>
      <c r="B52" s="302"/>
      <c r="C52" s="292" t="s">
        <v>65</v>
      </c>
      <c r="D52" s="289">
        <v>0</v>
      </c>
      <c r="E52" s="289">
        <v>109110000</v>
      </c>
      <c r="F52" s="289">
        <v>109110000</v>
      </c>
      <c r="G52" s="289">
        <v>112110000</v>
      </c>
      <c r="H52" s="302"/>
      <c r="I52" s="302"/>
      <c r="J52" s="302"/>
      <c r="K52" s="302"/>
    </row>
    <row r="53" spans="1:11" ht="14.1" customHeight="1" x14ac:dyDescent="0.25">
      <c r="A53" s="302"/>
      <c r="B53" s="302"/>
      <c r="C53" s="292" t="s">
        <v>60</v>
      </c>
      <c r="D53" s="289">
        <v>0</v>
      </c>
      <c r="E53" s="289">
        <v>109110000</v>
      </c>
      <c r="F53" s="289">
        <v>109110000</v>
      </c>
      <c r="G53" s="289">
        <v>112110000</v>
      </c>
      <c r="H53" s="302"/>
      <c r="I53" s="302"/>
      <c r="J53" s="302"/>
      <c r="K53" s="302"/>
    </row>
    <row r="54" spans="1:11" ht="14.1" customHeight="1" x14ac:dyDescent="0.25">
      <c r="A54" s="302"/>
      <c r="B54" s="302"/>
      <c r="C54" s="292" t="s">
        <v>61</v>
      </c>
      <c r="D54" s="289">
        <v>0</v>
      </c>
      <c r="E54" s="289">
        <v>0</v>
      </c>
      <c r="F54" s="289">
        <v>0</v>
      </c>
      <c r="G54" s="289">
        <v>0</v>
      </c>
      <c r="H54" s="302"/>
      <c r="I54" s="302"/>
      <c r="J54" s="302"/>
      <c r="K54" s="302"/>
    </row>
    <row r="55" spans="1:11" ht="14.1" customHeight="1" x14ac:dyDescent="0.25">
      <c r="A55" s="302"/>
      <c r="B55" s="302"/>
      <c r="C55" s="292" t="s">
        <v>66</v>
      </c>
      <c r="D55" s="289">
        <v>0</v>
      </c>
      <c r="E55" s="289">
        <v>0</v>
      </c>
      <c r="F55" s="289">
        <v>0</v>
      </c>
      <c r="G55" s="289">
        <v>0</v>
      </c>
      <c r="H55" s="302"/>
      <c r="I55" s="302"/>
      <c r="J55" s="302"/>
      <c r="K55" s="302"/>
    </row>
    <row r="56" spans="1:11" ht="14.1" customHeight="1" x14ac:dyDescent="0.25">
      <c r="A56" s="302"/>
      <c r="B56" s="302"/>
      <c r="C56" s="292" t="s">
        <v>60</v>
      </c>
      <c r="D56" s="289">
        <v>0</v>
      </c>
      <c r="E56" s="289">
        <v>0</v>
      </c>
      <c r="F56" s="289">
        <v>0</v>
      </c>
      <c r="G56" s="289">
        <v>0</v>
      </c>
      <c r="H56" s="302"/>
      <c r="I56" s="302"/>
      <c r="J56" s="302"/>
      <c r="K56" s="302"/>
    </row>
    <row r="57" spans="1:11" ht="14.1" customHeight="1" x14ac:dyDescent="0.25">
      <c r="A57" s="302"/>
      <c r="B57" s="302"/>
      <c r="C57" s="292" t="s">
        <v>61</v>
      </c>
      <c r="D57" s="289">
        <v>0</v>
      </c>
      <c r="E57" s="289">
        <v>0</v>
      </c>
      <c r="F57" s="289">
        <v>0</v>
      </c>
      <c r="G57" s="289">
        <v>0</v>
      </c>
      <c r="H57" s="302"/>
      <c r="I57" s="302"/>
      <c r="J57" s="302"/>
      <c r="K57" s="302"/>
    </row>
    <row r="58" spans="1:11" ht="14.1" customHeight="1" x14ac:dyDescent="0.25">
      <c r="A58" s="302"/>
      <c r="B58" s="302"/>
      <c r="C58" s="292" t="s">
        <v>67</v>
      </c>
      <c r="D58" s="289">
        <v>0</v>
      </c>
      <c r="E58" s="289">
        <v>0</v>
      </c>
      <c r="F58" s="289">
        <v>0</v>
      </c>
      <c r="G58" s="289">
        <v>0</v>
      </c>
      <c r="H58" s="302"/>
      <c r="I58" s="302"/>
      <c r="J58" s="302"/>
      <c r="K58" s="302"/>
    </row>
    <row r="59" spans="1:11" ht="14.1" customHeight="1" x14ac:dyDescent="0.25">
      <c r="A59" s="302"/>
      <c r="B59" s="302"/>
      <c r="C59" s="292" t="s">
        <v>60</v>
      </c>
      <c r="D59" s="289">
        <v>0</v>
      </c>
      <c r="E59" s="289">
        <v>0</v>
      </c>
      <c r="F59" s="289">
        <v>0</v>
      </c>
      <c r="G59" s="289">
        <v>0</v>
      </c>
      <c r="H59" s="302"/>
      <c r="I59" s="302"/>
      <c r="J59" s="302"/>
      <c r="K59" s="302"/>
    </row>
    <row r="60" spans="1:11" ht="14.1" customHeight="1" x14ac:dyDescent="0.25">
      <c r="A60" s="302"/>
      <c r="B60" s="302"/>
      <c r="C60" s="292" t="s">
        <v>61</v>
      </c>
      <c r="D60" s="289">
        <v>0</v>
      </c>
      <c r="E60" s="289">
        <v>0</v>
      </c>
      <c r="F60" s="289">
        <v>0</v>
      </c>
      <c r="G60" s="289">
        <v>0</v>
      </c>
      <c r="H60" s="302"/>
      <c r="I60" s="302"/>
      <c r="J60" s="302"/>
      <c r="K60" s="302"/>
    </row>
    <row r="61" spans="1:11" ht="14.1" customHeight="1" x14ac:dyDescent="0.25">
      <c r="A61" s="302"/>
      <c r="B61" s="302"/>
      <c r="C61" s="292" t="s">
        <v>68</v>
      </c>
      <c r="D61" s="289">
        <v>0</v>
      </c>
      <c r="E61" s="289">
        <v>0</v>
      </c>
      <c r="F61" s="289">
        <v>0</v>
      </c>
      <c r="G61" s="289">
        <v>0</v>
      </c>
      <c r="H61" s="302"/>
      <c r="I61" s="302"/>
      <c r="J61" s="302"/>
      <c r="K61" s="302"/>
    </row>
    <row r="62" spans="1:11" ht="14.1" customHeight="1" x14ac:dyDescent="0.25">
      <c r="A62" s="302"/>
      <c r="B62" s="302"/>
      <c r="C62" s="292" t="s">
        <v>60</v>
      </c>
      <c r="D62" s="289">
        <v>0</v>
      </c>
      <c r="E62" s="289">
        <v>0</v>
      </c>
      <c r="F62" s="289">
        <v>0</v>
      </c>
      <c r="G62" s="289">
        <v>0</v>
      </c>
      <c r="H62" s="302"/>
      <c r="I62" s="302"/>
      <c r="J62" s="302"/>
      <c r="K62" s="302"/>
    </row>
    <row r="63" spans="1:11" ht="14.1" customHeight="1" x14ac:dyDescent="0.25">
      <c r="A63" s="302"/>
      <c r="B63" s="302"/>
      <c r="C63" s="292" t="s">
        <v>69</v>
      </c>
      <c r="D63" s="289">
        <v>0</v>
      </c>
      <c r="E63" s="289">
        <v>0</v>
      </c>
      <c r="F63" s="289">
        <v>0</v>
      </c>
      <c r="G63" s="289">
        <v>0</v>
      </c>
      <c r="H63" s="302"/>
      <c r="I63" s="302"/>
      <c r="J63" s="302"/>
      <c r="K63" s="302"/>
    </row>
    <row r="64" spans="1:11" ht="14.1" customHeight="1" x14ac:dyDescent="0.25">
      <c r="A64" s="302"/>
      <c r="B64" s="302"/>
      <c r="C64" s="292" t="s">
        <v>70</v>
      </c>
      <c r="D64" s="289">
        <v>0</v>
      </c>
      <c r="E64" s="289">
        <v>0</v>
      </c>
      <c r="F64" s="289">
        <v>0</v>
      </c>
      <c r="G64" s="289">
        <v>0</v>
      </c>
      <c r="H64" s="302"/>
      <c r="I64" s="302"/>
      <c r="J64" s="302"/>
      <c r="K64" s="302"/>
    </row>
    <row r="65" spans="1:11" ht="14.1" customHeight="1" x14ac:dyDescent="0.25">
      <c r="A65" s="302"/>
      <c r="B65" s="302"/>
      <c r="C65" s="292" t="s">
        <v>71</v>
      </c>
      <c r="D65" s="289">
        <v>0</v>
      </c>
      <c r="E65" s="289">
        <v>0</v>
      </c>
      <c r="F65" s="289">
        <v>0</v>
      </c>
      <c r="G65" s="289">
        <v>0</v>
      </c>
      <c r="H65" s="302"/>
      <c r="I65" s="302"/>
      <c r="J65" s="302"/>
      <c r="K65" s="302"/>
    </row>
    <row r="66" spans="1:11" ht="14.1" customHeight="1" x14ac:dyDescent="0.25">
      <c r="A66" s="302"/>
      <c r="B66" s="302"/>
      <c r="C66" s="292" t="s">
        <v>72</v>
      </c>
      <c r="D66" s="289">
        <v>0</v>
      </c>
      <c r="E66" s="289">
        <v>0</v>
      </c>
      <c r="F66" s="289">
        <v>0</v>
      </c>
      <c r="G66" s="289">
        <v>0</v>
      </c>
      <c r="H66" s="302"/>
      <c r="I66" s="302"/>
      <c r="J66" s="302"/>
      <c r="K66" s="302"/>
    </row>
    <row r="67" spans="1:11" ht="14.1" customHeight="1" x14ac:dyDescent="0.25">
      <c r="A67" s="302"/>
      <c r="B67" s="302"/>
      <c r="C67" s="292" t="s">
        <v>73</v>
      </c>
      <c r="D67" s="289">
        <v>0</v>
      </c>
      <c r="E67" s="289">
        <v>0</v>
      </c>
      <c r="F67" s="289">
        <v>0</v>
      </c>
      <c r="G67" s="289">
        <v>0</v>
      </c>
      <c r="H67" s="302"/>
      <c r="I67" s="302"/>
      <c r="J67" s="302"/>
      <c r="K67" s="302"/>
    </row>
    <row r="68" spans="1:11" ht="14.1" customHeight="1" x14ac:dyDescent="0.25">
      <c r="A68" s="302"/>
      <c r="B68" s="302"/>
      <c r="C68" s="292" t="s">
        <v>60</v>
      </c>
      <c r="D68" s="289">
        <v>0</v>
      </c>
      <c r="E68" s="289">
        <v>0</v>
      </c>
      <c r="F68" s="289">
        <v>0</v>
      </c>
      <c r="G68" s="289">
        <v>0</v>
      </c>
      <c r="H68" s="302"/>
      <c r="I68" s="302"/>
      <c r="J68" s="302"/>
      <c r="K68" s="302"/>
    </row>
    <row r="69" spans="1:11" ht="14.1" customHeight="1" x14ac:dyDescent="0.25">
      <c r="A69" s="302"/>
      <c r="B69" s="302"/>
      <c r="C69" s="292" t="s">
        <v>69</v>
      </c>
      <c r="D69" s="289">
        <v>0</v>
      </c>
      <c r="E69" s="289">
        <v>0</v>
      </c>
      <c r="F69" s="289">
        <v>0</v>
      </c>
      <c r="G69" s="289">
        <v>0</v>
      </c>
      <c r="H69" s="302"/>
      <c r="I69" s="302"/>
      <c r="J69" s="302"/>
      <c r="K69" s="302"/>
    </row>
    <row r="70" spans="1:11" ht="14.1" customHeight="1" x14ac:dyDescent="0.25">
      <c r="A70" s="302"/>
      <c r="B70" s="302"/>
      <c r="C70" s="292" t="s">
        <v>70</v>
      </c>
      <c r="D70" s="289">
        <v>0</v>
      </c>
      <c r="E70" s="289">
        <v>0</v>
      </c>
      <c r="F70" s="289">
        <v>0</v>
      </c>
      <c r="G70" s="289">
        <v>0</v>
      </c>
      <c r="H70" s="302"/>
      <c r="I70" s="302"/>
      <c r="J70" s="302"/>
      <c r="K70" s="302"/>
    </row>
    <row r="71" spans="1:11" ht="14.1" customHeight="1" x14ac:dyDescent="0.25">
      <c r="A71" s="302"/>
      <c r="B71" s="302"/>
      <c r="C71" s="292" t="s">
        <v>71</v>
      </c>
      <c r="D71" s="289">
        <v>0</v>
      </c>
      <c r="E71" s="289">
        <v>0</v>
      </c>
      <c r="F71" s="289">
        <v>0</v>
      </c>
      <c r="G71" s="289">
        <v>0</v>
      </c>
      <c r="H71" s="302"/>
      <c r="I71" s="302"/>
      <c r="J71" s="302"/>
      <c r="K71" s="302"/>
    </row>
    <row r="72" spans="1:11" ht="14.1" customHeight="1" x14ac:dyDescent="0.25">
      <c r="A72" s="302"/>
      <c r="B72" s="302"/>
      <c r="C72" s="292" t="s">
        <v>72</v>
      </c>
      <c r="D72" s="289">
        <v>0</v>
      </c>
      <c r="E72" s="289">
        <v>0</v>
      </c>
      <c r="F72" s="289">
        <v>0</v>
      </c>
      <c r="G72" s="289">
        <v>0</v>
      </c>
      <c r="H72" s="302"/>
      <c r="I72" s="302"/>
      <c r="J72" s="302"/>
      <c r="K72" s="302"/>
    </row>
    <row r="73" spans="1:11" ht="14.1" customHeight="1" x14ac:dyDescent="0.25">
      <c r="A73" s="302"/>
      <c r="B73" s="302"/>
      <c r="C73" s="292" t="s">
        <v>74</v>
      </c>
      <c r="D73" s="289">
        <v>0</v>
      </c>
      <c r="E73" s="289">
        <v>0</v>
      </c>
      <c r="F73" s="289">
        <v>0</v>
      </c>
      <c r="G73" s="289">
        <v>0</v>
      </c>
      <c r="H73" s="302"/>
      <c r="I73" s="302"/>
      <c r="J73" s="302"/>
      <c r="K73" s="302"/>
    </row>
    <row r="74" spans="1:11" ht="14.1" customHeight="1" x14ac:dyDescent="0.25">
      <c r="A74" s="302"/>
      <c r="B74" s="302"/>
      <c r="C74" s="292" t="s">
        <v>60</v>
      </c>
      <c r="D74" s="289">
        <v>0</v>
      </c>
      <c r="E74" s="289">
        <v>0</v>
      </c>
      <c r="F74" s="289">
        <v>0</v>
      </c>
      <c r="G74" s="289">
        <v>0</v>
      </c>
      <c r="H74" s="302"/>
      <c r="I74" s="302"/>
      <c r="J74" s="302"/>
      <c r="K74" s="302"/>
    </row>
    <row r="75" spans="1:11" ht="14.1" customHeight="1" x14ac:dyDescent="0.25">
      <c r="A75" s="302"/>
      <c r="B75" s="302"/>
      <c r="C75" s="292" t="s">
        <v>69</v>
      </c>
      <c r="D75" s="289">
        <v>0</v>
      </c>
      <c r="E75" s="289">
        <v>0</v>
      </c>
      <c r="F75" s="289">
        <v>0</v>
      </c>
      <c r="G75" s="289">
        <v>0</v>
      </c>
      <c r="H75" s="302"/>
      <c r="I75" s="302"/>
      <c r="J75" s="302"/>
      <c r="K75" s="302"/>
    </row>
    <row r="76" spans="1:11" ht="14.1" customHeight="1" x14ac:dyDescent="0.25">
      <c r="A76" s="302"/>
      <c r="B76" s="302"/>
      <c r="C76" s="292" t="s">
        <v>70</v>
      </c>
      <c r="D76" s="289">
        <v>0</v>
      </c>
      <c r="E76" s="289">
        <v>0</v>
      </c>
      <c r="F76" s="289">
        <v>0</v>
      </c>
      <c r="G76" s="289">
        <v>0</v>
      </c>
      <c r="H76" s="302"/>
      <c r="I76" s="302"/>
      <c r="J76" s="302"/>
      <c r="K76" s="302"/>
    </row>
    <row r="77" spans="1:11" ht="14.1" customHeight="1" x14ac:dyDescent="0.25">
      <c r="A77" s="302"/>
      <c r="B77" s="302"/>
      <c r="C77" s="292" t="s">
        <v>71</v>
      </c>
      <c r="D77" s="289">
        <v>0</v>
      </c>
      <c r="E77" s="289">
        <v>0</v>
      </c>
      <c r="F77" s="289">
        <v>0</v>
      </c>
      <c r="G77" s="289">
        <v>0</v>
      </c>
      <c r="H77" s="302"/>
      <c r="I77" s="302"/>
      <c r="J77" s="302"/>
      <c r="K77" s="302"/>
    </row>
    <row r="78" spans="1:11" ht="14.1" customHeight="1" x14ac:dyDescent="0.25">
      <c r="A78" s="302"/>
      <c r="B78" s="302"/>
      <c r="C78" s="292" t="s">
        <v>72</v>
      </c>
      <c r="D78" s="289">
        <v>0</v>
      </c>
      <c r="E78" s="289">
        <v>0</v>
      </c>
      <c r="F78" s="289">
        <v>0</v>
      </c>
      <c r="G78" s="289">
        <v>0</v>
      </c>
      <c r="H78" s="302"/>
      <c r="I78" s="302"/>
      <c r="J78" s="302"/>
      <c r="K78" s="302"/>
    </row>
    <row r="79" spans="1:11" ht="14.1" customHeight="1" x14ac:dyDescent="0.25">
      <c r="A79" s="302"/>
      <c r="B79" s="302"/>
      <c r="C79" s="292" t="s">
        <v>75</v>
      </c>
      <c r="D79" s="289">
        <v>0</v>
      </c>
      <c r="E79" s="289">
        <v>0</v>
      </c>
      <c r="F79" s="289">
        <v>0</v>
      </c>
      <c r="G79" s="289">
        <v>0</v>
      </c>
      <c r="H79" s="302"/>
      <c r="I79" s="302"/>
      <c r="J79" s="302"/>
      <c r="K79" s="302"/>
    </row>
    <row r="80" spans="1:11" ht="14.1" customHeight="1" x14ac:dyDescent="0.25">
      <c r="A80" s="302"/>
      <c r="B80" s="302"/>
      <c r="C80" s="292" t="s">
        <v>76</v>
      </c>
      <c r="D80" s="289">
        <v>0</v>
      </c>
      <c r="E80" s="289">
        <v>0</v>
      </c>
      <c r="F80" s="289">
        <v>0</v>
      </c>
      <c r="G80" s="289">
        <v>0</v>
      </c>
      <c r="H80" s="302"/>
      <c r="I80" s="302"/>
      <c r="J80" s="302"/>
      <c r="K80" s="302"/>
    </row>
    <row r="81" spans="1:11" ht="14.1" customHeight="1" x14ac:dyDescent="0.25">
      <c r="A81" s="302"/>
      <c r="B81" s="302"/>
      <c r="C81" s="290" t="s">
        <v>77</v>
      </c>
      <c r="D81" s="289">
        <v>0</v>
      </c>
      <c r="E81" s="289">
        <v>127848000</v>
      </c>
      <c r="F81" s="289">
        <v>127848000</v>
      </c>
      <c r="G81" s="289">
        <v>130848000</v>
      </c>
      <c r="H81" s="302"/>
      <c r="I81" s="302"/>
      <c r="J81" s="302"/>
      <c r="K81" s="302"/>
    </row>
    <row r="82" spans="1:11" x14ac:dyDescent="0.25">
      <c r="A82" s="302"/>
      <c r="B82" s="302"/>
      <c r="C82" s="296" t="s">
        <v>33</v>
      </c>
      <c r="D82" s="1295" t="s">
        <v>2735</v>
      </c>
      <c r="E82" s="1296"/>
      <c r="F82" s="1296"/>
      <c r="G82" s="1296"/>
      <c r="H82" s="302"/>
      <c r="I82" s="302"/>
      <c r="J82" s="302"/>
      <c r="K82" s="302"/>
    </row>
    <row r="83" spans="1:11" ht="83.1" customHeight="1" x14ac:dyDescent="0.25">
      <c r="A83" s="302"/>
      <c r="B83" s="302"/>
      <c r="C83" s="277" t="s">
        <v>35</v>
      </c>
      <c r="D83" s="1297" t="s">
        <v>2734</v>
      </c>
      <c r="E83" s="1298"/>
      <c r="F83" s="1298"/>
      <c r="G83" s="1298"/>
      <c r="H83" s="302"/>
      <c r="I83" s="302"/>
      <c r="J83" s="302"/>
      <c r="K83" s="302"/>
    </row>
    <row r="84" spans="1:11" x14ac:dyDescent="0.25">
      <c r="A84" s="302"/>
      <c r="B84" s="302"/>
      <c r="C84" s="277" t="s">
        <v>37</v>
      </c>
      <c r="D84" s="1297" t="s">
        <v>2733</v>
      </c>
      <c r="E84" s="1298"/>
      <c r="F84" s="1298"/>
      <c r="G84" s="1298"/>
      <c r="H84" s="302"/>
      <c r="I84" s="302"/>
      <c r="J84" s="302"/>
      <c r="K84" s="302"/>
    </row>
    <row r="85" spans="1:11" ht="15" customHeight="1" x14ac:dyDescent="0.25">
      <c r="A85" s="302"/>
      <c r="B85" s="302"/>
      <c r="C85" s="303"/>
      <c r="D85" s="269">
        <v>2025</v>
      </c>
      <c r="E85" s="269">
        <v>2026</v>
      </c>
      <c r="F85" s="269">
        <v>2027</v>
      </c>
      <c r="G85" s="269">
        <v>2028</v>
      </c>
      <c r="H85" s="302"/>
      <c r="I85" s="302"/>
      <c r="J85" s="302"/>
      <c r="K85" s="302"/>
    </row>
    <row r="86" spans="1:11" ht="15" customHeight="1" x14ac:dyDescent="0.25">
      <c r="A86" s="302"/>
      <c r="B86" s="302"/>
      <c r="C86" s="304"/>
      <c r="D86" s="266" t="s">
        <v>17</v>
      </c>
      <c r="E86" s="266" t="s">
        <v>18</v>
      </c>
      <c r="F86" s="266" t="s">
        <v>18</v>
      </c>
      <c r="G86" s="266" t="s">
        <v>18</v>
      </c>
      <c r="H86" s="302"/>
      <c r="I86" s="302"/>
      <c r="J86" s="302"/>
      <c r="K86" s="302"/>
    </row>
    <row r="87" spans="1:11" ht="14.1" customHeight="1" x14ac:dyDescent="0.25">
      <c r="A87" s="302"/>
      <c r="B87" s="302"/>
      <c r="C87" s="284" t="s">
        <v>39</v>
      </c>
      <c r="D87" s="295" t="s">
        <v>40</v>
      </c>
      <c r="E87" s="295" t="s">
        <v>411</v>
      </c>
      <c r="F87" s="295" t="s">
        <v>245</v>
      </c>
      <c r="G87" s="295" t="s">
        <v>5</v>
      </c>
      <c r="H87" s="302"/>
      <c r="I87" s="302"/>
      <c r="J87" s="302"/>
      <c r="K87" s="302"/>
    </row>
    <row r="88" spans="1:11" ht="14.1" customHeight="1" x14ac:dyDescent="0.25">
      <c r="A88" s="302"/>
      <c r="B88" s="302"/>
      <c r="C88" s="284" t="s">
        <v>41</v>
      </c>
      <c r="D88" s="295" t="s">
        <v>285</v>
      </c>
      <c r="E88" s="295" t="s">
        <v>2606</v>
      </c>
      <c r="F88" s="295" t="s">
        <v>2606</v>
      </c>
      <c r="G88" s="295" t="s">
        <v>2732</v>
      </c>
      <c r="H88" s="302"/>
      <c r="I88" s="302"/>
      <c r="J88" s="302"/>
      <c r="K88" s="302"/>
    </row>
    <row r="89" spans="1:11" ht="14.1" customHeight="1" x14ac:dyDescent="0.25">
      <c r="A89" s="302"/>
      <c r="B89" s="302"/>
      <c r="C89" s="284" t="s">
        <v>45</v>
      </c>
      <c r="D89" s="295" t="s">
        <v>46</v>
      </c>
      <c r="E89" s="295" t="s">
        <v>2731</v>
      </c>
      <c r="F89" s="295" t="s">
        <v>2730</v>
      </c>
      <c r="G89" s="295" t="s">
        <v>2729</v>
      </c>
      <c r="H89" s="302"/>
      <c r="I89" s="302"/>
      <c r="J89" s="302"/>
      <c r="K89" s="302"/>
    </row>
    <row r="90" spans="1:11" ht="14.1" customHeight="1" x14ac:dyDescent="0.25">
      <c r="A90" s="302"/>
      <c r="B90" s="302"/>
      <c r="C90" s="284" t="s">
        <v>50</v>
      </c>
      <c r="D90" s="295" t="s">
        <v>40</v>
      </c>
      <c r="E90" s="295" t="s">
        <v>40</v>
      </c>
      <c r="F90" s="295" t="s">
        <v>2718</v>
      </c>
      <c r="G90" s="295" t="s">
        <v>2728</v>
      </c>
      <c r="H90" s="302"/>
      <c r="I90" s="302"/>
      <c r="J90" s="302"/>
      <c r="K90" s="302"/>
    </row>
    <row r="91" spans="1:11" ht="14.1" customHeight="1" x14ac:dyDescent="0.25">
      <c r="A91" s="302"/>
      <c r="B91" s="302"/>
      <c r="C91" s="284" t="s">
        <v>52</v>
      </c>
      <c r="D91" s="295" t="s">
        <v>40</v>
      </c>
      <c r="E91" s="295" t="s">
        <v>2727</v>
      </c>
      <c r="F91" s="295" t="s">
        <v>46</v>
      </c>
      <c r="G91" s="295" t="s">
        <v>2726</v>
      </c>
      <c r="H91" s="302"/>
      <c r="I91" s="302"/>
      <c r="J91" s="302"/>
      <c r="K91" s="302"/>
    </row>
    <row r="92" spans="1:11" ht="14.1" customHeight="1" x14ac:dyDescent="0.25">
      <c r="A92" s="302"/>
      <c r="B92" s="302"/>
      <c r="C92" s="284" t="s">
        <v>55</v>
      </c>
      <c r="D92" s="295" t="s">
        <v>40</v>
      </c>
      <c r="E92" s="295" t="s">
        <v>40</v>
      </c>
      <c r="F92" s="295" t="s">
        <v>1409</v>
      </c>
      <c r="G92" s="295" t="s">
        <v>2725</v>
      </c>
      <c r="H92" s="302"/>
      <c r="I92" s="302"/>
      <c r="J92" s="302"/>
      <c r="K92" s="302"/>
    </row>
    <row r="93" spans="1:11" ht="14.1" customHeight="1" x14ac:dyDescent="0.25">
      <c r="A93" s="302"/>
      <c r="B93" s="302"/>
      <c r="C93" s="1307" t="s">
        <v>58</v>
      </c>
      <c r="D93" s="1308"/>
      <c r="E93" s="1308"/>
      <c r="F93" s="1308"/>
      <c r="G93" s="1308"/>
      <c r="H93" s="302"/>
      <c r="I93" s="302"/>
      <c r="J93" s="302"/>
      <c r="K93" s="302"/>
    </row>
    <row r="94" spans="1:11" ht="14.1" customHeight="1" x14ac:dyDescent="0.25">
      <c r="A94" s="302"/>
      <c r="B94" s="302"/>
      <c r="C94" s="303"/>
      <c r="D94" s="269">
        <v>2025</v>
      </c>
      <c r="E94" s="269">
        <v>2026</v>
      </c>
      <c r="F94" s="269">
        <v>2027</v>
      </c>
      <c r="G94" s="269">
        <v>2028</v>
      </c>
      <c r="H94" s="302"/>
      <c r="I94" s="302"/>
      <c r="J94" s="302"/>
      <c r="K94" s="302"/>
    </row>
    <row r="95" spans="1:11" ht="14.1" customHeight="1" x14ac:dyDescent="0.25">
      <c r="A95" s="302"/>
      <c r="B95" s="302"/>
      <c r="C95" s="304"/>
      <c r="D95" s="266" t="s">
        <v>17</v>
      </c>
      <c r="E95" s="266" t="s">
        <v>18</v>
      </c>
      <c r="F95" s="266" t="s">
        <v>18</v>
      </c>
      <c r="G95" s="266" t="s">
        <v>18</v>
      </c>
      <c r="H95" s="302"/>
      <c r="I95" s="302"/>
      <c r="J95" s="302"/>
      <c r="K95" s="302"/>
    </row>
    <row r="96" spans="1:11" ht="14.1" customHeight="1" x14ac:dyDescent="0.25">
      <c r="A96" s="302"/>
      <c r="B96" s="302"/>
      <c r="C96" s="292" t="s">
        <v>59</v>
      </c>
      <c r="D96" s="289">
        <v>0</v>
      </c>
      <c r="E96" s="289">
        <v>0</v>
      </c>
      <c r="F96" s="289">
        <v>0</v>
      </c>
      <c r="G96" s="289">
        <v>0</v>
      </c>
      <c r="H96" s="302"/>
      <c r="I96" s="302"/>
      <c r="J96" s="302"/>
      <c r="K96" s="302"/>
    </row>
    <row r="97" spans="1:11" ht="14.1" customHeight="1" x14ac:dyDescent="0.25">
      <c r="A97" s="302"/>
      <c r="B97" s="302"/>
      <c r="C97" s="292" t="s">
        <v>60</v>
      </c>
      <c r="D97" s="289">
        <v>0</v>
      </c>
      <c r="E97" s="289">
        <v>0</v>
      </c>
      <c r="F97" s="289">
        <v>0</v>
      </c>
      <c r="G97" s="289">
        <v>0</v>
      </c>
      <c r="H97" s="302"/>
      <c r="I97" s="302"/>
      <c r="J97" s="302"/>
      <c r="K97" s="302"/>
    </row>
    <row r="98" spans="1:11" ht="14.1" customHeight="1" x14ac:dyDescent="0.25">
      <c r="A98" s="302"/>
      <c r="B98" s="302"/>
      <c r="C98" s="292" t="s">
        <v>61</v>
      </c>
      <c r="D98" s="289">
        <v>0</v>
      </c>
      <c r="E98" s="289">
        <v>0</v>
      </c>
      <c r="F98" s="289">
        <v>0</v>
      </c>
      <c r="G98" s="289">
        <v>0</v>
      </c>
      <c r="H98" s="302"/>
      <c r="I98" s="302"/>
      <c r="J98" s="302"/>
      <c r="K98" s="302"/>
    </row>
    <row r="99" spans="1:11" ht="14.1" customHeight="1" x14ac:dyDescent="0.25">
      <c r="A99" s="302"/>
      <c r="B99" s="302"/>
      <c r="C99" s="292" t="s">
        <v>62</v>
      </c>
      <c r="D99" s="289">
        <v>0</v>
      </c>
      <c r="E99" s="289">
        <v>0</v>
      </c>
      <c r="F99" s="289">
        <v>0</v>
      </c>
      <c r="G99" s="289">
        <v>0</v>
      </c>
      <c r="H99" s="302"/>
      <c r="I99" s="302"/>
      <c r="J99" s="302"/>
      <c r="K99" s="302"/>
    </row>
    <row r="100" spans="1:11" ht="14.1" customHeight="1" x14ac:dyDescent="0.25">
      <c r="A100" s="302"/>
      <c r="B100" s="302"/>
      <c r="C100" s="292" t="s">
        <v>60</v>
      </c>
      <c r="D100" s="289">
        <v>0</v>
      </c>
      <c r="E100" s="289">
        <v>0</v>
      </c>
      <c r="F100" s="289">
        <v>0</v>
      </c>
      <c r="G100" s="289">
        <v>0</v>
      </c>
      <c r="H100" s="302"/>
      <c r="I100" s="302"/>
      <c r="J100" s="302"/>
      <c r="K100" s="302"/>
    </row>
    <row r="101" spans="1:11" ht="14.1" customHeight="1" x14ac:dyDescent="0.25">
      <c r="A101" s="302"/>
      <c r="B101" s="302"/>
      <c r="C101" s="292" t="s">
        <v>61</v>
      </c>
      <c r="D101" s="289">
        <v>0</v>
      </c>
      <c r="E101" s="289">
        <v>0</v>
      </c>
      <c r="F101" s="289">
        <v>0</v>
      </c>
      <c r="G101" s="289">
        <v>0</v>
      </c>
      <c r="H101" s="302"/>
      <c r="I101" s="302"/>
      <c r="J101" s="302"/>
      <c r="K101" s="302"/>
    </row>
    <row r="102" spans="1:11" ht="14.1" customHeight="1" x14ac:dyDescent="0.25">
      <c r="A102" s="302"/>
      <c r="B102" s="302"/>
      <c r="C102" s="292" t="s">
        <v>63</v>
      </c>
      <c r="D102" s="289">
        <v>0</v>
      </c>
      <c r="E102" s="289">
        <v>0</v>
      </c>
      <c r="F102" s="289">
        <v>0</v>
      </c>
      <c r="G102" s="289">
        <v>0</v>
      </c>
      <c r="H102" s="302"/>
      <c r="I102" s="302"/>
      <c r="J102" s="302"/>
      <c r="K102" s="302"/>
    </row>
    <row r="103" spans="1:11" ht="14.1" customHeight="1" x14ac:dyDescent="0.25">
      <c r="A103" s="302"/>
      <c r="B103" s="302"/>
      <c r="C103" s="292" t="s">
        <v>60</v>
      </c>
      <c r="D103" s="289">
        <v>0</v>
      </c>
      <c r="E103" s="289">
        <v>0</v>
      </c>
      <c r="F103" s="289">
        <v>0</v>
      </c>
      <c r="G103" s="289">
        <v>0</v>
      </c>
      <c r="H103" s="302"/>
      <c r="I103" s="302"/>
      <c r="J103" s="302"/>
      <c r="K103" s="302"/>
    </row>
    <row r="104" spans="1:11" ht="14.1" customHeight="1" x14ac:dyDescent="0.25">
      <c r="A104" s="302"/>
      <c r="B104" s="302"/>
      <c r="C104" s="292" t="s">
        <v>61</v>
      </c>
      <c r="D104" s="289">
        <v>0</v>
      </c>
      <c r="E104" s="289">
        <v>0</v>
      </c>
      <c r="F104" s="289">
        <v>0</v>
      </c>
      <c r="G104" s="289">
        <v>0</v>
      </c>
      <c r="H104" s="302"/>
      <c r="I104" s="302"/>
      <c r="J104" s="302"/>
      <c r="K104" s="302"/>
    </row>
    <row r="105" spans="1:11" ht="14.1" customHeight="1" x14ac:dyDescent="0.25">
      <c r="A105" s="302"/>
      <c r="B105" s="302"/>
      <c r="C105" s="292" t="s">
        <v>64</v>
      </c>
      <c r="D105" s="289">
        <v>0</v>
      </c>
      <c r="E105" s="289">
        <v>0</v>
      </c>
      <c r="F105" s="289">
        <v>0</v>
      </c>
      <c r="G105" s="289">
        <v>0</v>
      </c>
      <c r="H105" s="302"/>
      <c r="I105" s="302"/>
      <c r="J105" s="302"/>
      <c r="K105" s="302"/>
    </row>
    <row r="106" spans="1:11" ht="14.1" customHeight="1" x14ac:dyDescent="0.25">
      <c r="A106" s="302"/>
      <c r="B106" s="302"/>
      <c r="C106" s="292" t="s">
        <v>60</v>
      </c>
      <c r="D106" s="289">
        <v>0</v>
      </c>
      <c r="E106" s="289">
        <v>0</v>
      </c>
      <c r="F106" s="289">
        <v>0</v>
      </c>
      <c r="G106" s="289">
        <v>0</v>
      </c>
      <c r="H106" s="302"/>
      <c r="I106" s="302"/>
      <c r="J106" s="302"/>
      <c r="K106" s="302"/>
    </row>
    <row r="107" spans="1:11" ht="14.1" customHeight="1" x14ac:dyDescent="0.25">
      <c r="A107" s="302"/>
      <c r="B107" s="302"/>
      <c r="C107" s="292" t="s">
        <v>61</v>
      </c>
      <c r="D107" s="289">
        <v>0</v>
      </c>
      <c r="E107" s="289">
        <v>0</v>
      </c>
      <c r="F107" s="289">
        <v>0</v>
      </c>
      <c r="G107" s="289">
        <v>0</v>
      </c>
      <c r="H107" s="302"/>
      <c r="I107" s="302"/>
      <c r="J107" s="302"/>
      <c r="K107" s="302"/>
    </row>
    <row r="108" spans="1:11" ht="14.1" customHeight="1" x14ac:dyDescent="0.25">
      <c r="A108" s="302"/>
      <c r="B108" s="302"/>
      <c r="C108" s="292" t="s">
        <v>65</v>
      </c>
      <c r="D108" s="289">
        <v>0</v>
      </c>
      <c r="E108" s="289">
        <v>22000000</v>
      </c>
      <c r="F108" s="289">
        <v>22000000</v>
      </c>
      <c r="G108" s="289">
        <v>21000000</v>
      </c>
      <c r="H108" s="302"/>
      <c r="I108" s="302"/>
      <c r="J108" s="302"/>
      <c r="K108" s="302"/>
    </row>
    <row r="109" spans="1:11" ht="14.1" customHeight="1" x14ac:dyDescent="0.25">
      <c r="A109" s="302"/>
      <c r="B109" s="302"/>
      <c r="C109" s="292" t="s">
        <v>60</v>
      </c>
      <c r="D109" s="289">
        <v>0</v>
      </c>
      <c r="E109" s="289">
        <v>22000000</v>
      </c>
      <c r="F109" s="289">
        <v>22000000</v>
      </c>
      <c r="G109" s="289">
        <v>21000000</v>
      </c>
      <c r="H109" s="302"/>
      <c r="I109" s="302"/>
      <c r="J109" s="302"/>
      <c r="K109" s="302"/>
    </row>
    <row r="110" spans="1:11" ht="14.1" customHeight="1" x14ac:dyDescent="0.25">
      <c r="A110" s="302"/>
      <c r="B110" s="302"/>
      <c r="C110" s="292" t="s">
        <v>61</v>
      </c>
      <c r="D110" s="289">
        <v>0</v>
      </c>
      <c r="E110" s="289">
        <v>0</v>
      </c>
      <c r="F110" s="289">
        <v>0</v>
      </c>
      <c r="G110" s="289">
        <v>0</v>
      </c>
      <c r="H110" s="302"/>
      <c r="I110" s="302"/>
      <c r="J110" s="302"/>
      <c r="K110" s="302"/>
    </row>
    <row r="111" spans="1:11" ht="14.1" customHeight="1" x14ac:dyDescent="0.25">
      <c r="A111" s="302"/>
      <c r="B111" s="302"/>
      <c r="C111" s="292" t="s">
        <v>66</v>
      </c>
      <c r="D111" s="289">
        <v>0</v>
      </c>
      <c r="E111" s="289">
        <v>16000000</v>
      </c>
      <c r="F111" s="289">
        <v>16000000</v>
      </c>
      <c r="G111" s="289">
        <v>16000000</v>
      </c>
      <c r="H111" s="302"/>
      <c r="I111" s="302"/>
      <c r="J111" s="302"/>
      <c r="K111" s="302"/>
    </row>
    <row r="112" spans="1:11" ht="14.1" customHeight="1" x14ac:dyDescent="0.25">
      <c r="A112" s="302"/>
      <c r="B112" s="302"/>
      <c r="C112" s="292" t="s">
        <v>60</v>
      </c>
      <c r="D112" s="289">
        <v>0</v>
      </c>
      <c r="E112" s="289">
        <v>16000000</v>
      </c>
      <c r="F112" s="289">
        <v>16000000</v>
      </c>
      <c r="G112" s="289">
        <v>16000000</v>
      </c>
      <c r="H112" s="302"/>
      <c r="I112" s="302"/>
      <c r="J112" s="302"/>
      <c r="K112" s="302"/>
    </row>
    <row r="113" spans="1:11" ht="14.1" customHeight="1" x14ac:dyDescent="0.25">
      <c r="A113" s="302"/>
      <c r="B113" s="302"/>
      <c r="C113" s="292" t="s">
        <v>61</v>
      </c>
      <c r="D113" s="289">
        <v>0</v>
      </c>
      <c r="E113" s="289">
        <v>0</v>
      </c>
      <c r="F113" s="289">
        <v>0</v>
      </c>
      <c r="G113" s="289">
        <v>0</v>
      </c>
      <c r="H113" s="302"/>
      <c r="I113" s="302"/>
      <c r="J113" s="302"/>
      <c r="K113" s="302"/>
    </row>
    <row r="114" spans="1:11" ht="14.1" customHeight="1" x14ac:dyDescent="0.25">
      <c r="A114" s="302"/>
      <c r="B114" s="302"/>
      <c r="C114" s="292" t="s">
        <v>67</v>
      </c>
      <c r="D114" s="289">
        <v>0</v>
      </c>
      <c r="E114" s="289">
        <v>0</v>
      </c>
      <c r="F114" s="289">
        <v>0</v>
      </c>
      <c r="G114" s="289">
        <v>0</v>
      </c>
      <c r="H114" s="302"/>
      <c r="I114" s="302"/>
      <c r="J114" s="302"/>
      <c r="K114" s="302"/>
    </row>
    <row r="115" spans="1:11" ht="14.1" customHeight="1" x14ac:dyDescent="0.25">
      <c r="A115" s="302"/>
      <c r="B115" s="302"/>
      <c r="C115" s="292" t="s">
        <v>60</v>
      </c>
      <c r="D115" s="289">
        <v>0</v>
      </c>
      <c r="E115" s="289">
        <v>0</v>
      </c>
      <c r="F115" s="289">
        <v>0</v>
      </c>
      <c r="G115" s="289">
        <v>0</v>
      </c>
      <c r="H115" s="302"/>
      <c r="I115" s="302"/>
      <c r="J115" s="302"/>
      <c r="K115" s="302"/>
    </row>
    <row r="116" spans="1:11" ht="14.1" customHeight="1" x14ac:dyDescent="0.25">
      <c r="A116" s="302"/>
      <c r="B116" s="302"/>
      <c r="C116" s="292" t="s">
        <v>61</v>
      </c>
      <c r="D116" s="289">
        <v>0</v>
      </c>
      <c r="E116" s="289">
        <v>0</v>
      </c>
      <c r="F116" s="289">
        <v>0</v>
      </c>
      <c r="G116" s="289">
        <v>0</v>
      </c>
      <c r="H116" s="302"/>
      <c r="I116" s="302"/>
      <c r="J116" s="302"/>
      <c r="K116" s="302"/>
    </row>
    <row r="117" spans="1:11" ht="14.1" customHeight="1" x14ac:dyDescent="0.25">
      <c r="A117" s="302"/>
      <c r="B117" s="302"/>
      <c r="C117" s="292" t="s">
        <v>68</v>
      </c>
      <c r="D117" s="289">
        <v>0</v>
      </c>
      <c r="E117" s="289">
        <v>0</v>
      </c>
      <c r="F117" s="289">
        <v>0</v>
      </c>
      <c r="G117" s="289">
        <v>0</v>
      </c>
      <c r="H117" s="302"/>
      <c r="I117" s="302"/>
      <c r="J117" s="302"/>
      <c r="K117" s="302"/>
    </row>
    <row r="118" spans="1:11" ht="14.1" customHeight="1" x14ac:dyDescent="0.25">
      <c r="A118" s="302"/>
      <c r="B118" s="302"/>
      <c r="C118" s="292" t="s">
        <v>60</v>
      </c>
      <c r="D118" s="289">
        <v>0</v>
      </c>
      <c r="E118" s="289">
        <v>0</v>
      </c>
      <c r="F118" s="289">
        <v>0</v>
      </c>
      <c r="G118" s="289">
        <v>0</v>
      </c>
      <c r="H118" s="302"/>
      <c r="I118" s="302"/>
      <c r="J118" s="302"/>
      <c r="K118" s="302"/>
    </row>
    <row r="119" spans="1:11" ht="14.1" customHeight="1" x14ac:dyDescent="0.25">
      <c r="A119" s="302"/>
      <c r="B119" s="302"/>
      <c r="C119" s="292" t="s">
        <v>69</v>
      </c>
      <c r="D119" s="289">
        <v>0</v>
      </c>
      <c r="E119" s="289">
        <v>0</v>
      </c>
      <c r="F119" s="289">
        <v>0</v>
      </c>
      <c r="G119" s="289">
        <v>0</v>
      </c>
      <c r="H119" s="302"/>
      <c r="I119" s="302"/>
      <c r="J119" s="302"/>
      <c r="K119" s="302"/>
    </row>
    <row r="120" spans="1:11" ht="14.1" customHeight="1" x14ac:dyDescent="0.25">
      <c r="A120" s="302"/>
      <c r="B120" s="302"/>
      <c r="C120" s="292" t="s">
        <v>70</v>
      </c>
      <c r="D120" s="289">
        <v>0</v>
      </c>
      <c r="E120" s="289">
        <v>0</v>
      </c>
      <c r="F120" s="289">
        <v>0</v>
      </c>
      <c r="G120" s="289">
        <v>0</v>
      </c>
      <c r="H120" s="302"/>
      <c r="I120" s="302"/>
      <c r="J120" s="302"/>
      <c r="K120" s="302"/>
    </row>
    <row r="121" spans="1:11" ht="14.1" customHeight="1" x14ac:dyDescent="0.25">
      <c r="A121" s="302"/>
      <c r="B121" s="302"/>
      <c r="C121" s="292" t="s">
        <v>71</v>
      </c>
      <c r="D121" s="289">
        <v>0</v>
      </c>
      <c r="E121" s="289">
        <v>0</v>
      </c>
      <c r="F121" s="289">
        <v>0</v>
      </c>
      <c r="G121" s="289">
        <v>0</v>
      </c>
      <c r="H121" s="302"/>
      <c r="I121" s="302"/>
      <c r="J121" s="302"/>
      <c r="K121" s="302"/>
    </row>
    <row r="122" spans="1:11" ht="14.1" customHeight="1" x14ac:dyDescent="0.25">
      <c r="A122" s="302"/>
      <c r="B122" s="302"/>
      <c r="C122" s="292" t="s">
        <v>72</v>
      </c>
      <c r="D122" s="289">
        <v>0</v>
      </c>
      <c r="E122" s="289">
        <v>0</v>
      </c>
      <c r="F122" s="289">
        <v>0</v>
      </c>
      <c r="G122" s="289">
        <v>0</v>
      </c>
      <c r="H122" s="302"/>
      <c r="I122" s="302"/>
      <c r="J122" s="302"/>
      <c r="K122" s="302"/>
    </row>
    <row r="123" spans="1:11" ht="14.1" customHeight="1" x14ac:dyDescent="0.25">
      <c r="A123" s="302"/>
      <c r="B123" s="302"/>
      <c r="C123" s="292" t="s">
        <v>73</v>
      </c>
      <c r="D123" s="289">
        <v>0</v>
      </c>
      <c r="E123" s="289">
        <v>0</v>
      </c>
      <c r="F123" s="289">
        <v>0</v>
      </c>
      <c r="G123" s="289">
        <v>0</v>
      </c>
      <c r="H123" s="302"/>
      <c r="I123" s="302"/>
      <c r="J123" s="302"/>
      <c r="K123" s="302"/>
    </row>
    <row r="124" spans="1:11" ht="14.1" customHeight="1" x14ac:dyDescent="0.25">
      <c r="A124" s="302"/>
      <c r="B124" s="302"/>
      <c r="C124" s="292" t="s">
        <v>60</v>
      </c>
      <c r="D124" s="289">
        <v>0</v>
      </c>
      <c r="E124" s="289">
        <v>0</v>
      </c>
      <c r="F124" s="289">
        <v>0</v>
      </c>
      <c r="G124" s="289">
        <v>0</v>
      </c>
      <c r="H124" s="302"/>
      <c r="I124" s="302"/>
      <c r="J124" s="302"/>
      <c r="K124" s="302"/>
    </row>
    <row r="125" spans="1:11" ht="14.1" customHeight="1" x14ac:dyDescent="0.25">
      <c r="A125" s="302"/>
      <c r="B125" s="302"/>
      <c r="C125" s="292" t="s">
        <v>69</v>
      </c>
      <c r="D125" s="289">
        <v>0</v>
      </c>
      <c r="E125" s="289">
        <v>0</v>
      </c>
      <c r="F125" s="289">
        <v>0</v>
      </c>
      <c r="G125" s="289">
        <v>0</v>
      </c>
      <c r="H125" s="302"/>
      <c r="I125" s="302"/>
      <c r="J125" s="302"/>
      <c r="K125" s="302"/>
    </row>
    <row r="126" spans="1:11" ht="14.1" customHeight="1" x14ac:dyDescent="0.25">
      <c r="A126" s="302"/>
      <c r="B126" s="302"/>
      <c r="C126" s="292" t="s">
        <v>70</v>
      </c>
      <c r="D126" s="289">
        <v>0</v>
      </c>
      <c r="E126" s="289">
        <v>0</v>
      </c>
      <c r="F126" s="289">
        <v>0</v>
      </c>
      <c r="G126" s="289">
        <v>0</v>
      </c>
      <c r="H126" s="302"/>
      <c r="I126" s="302"/>
      <c r="J126" s="302"/>
      <c r="K126" s="302"/>
    </row>
    <row r="127" spans="1:11" ht="14.1" customHeight="1" x14ac:dyDescent="0.25">
      <c r="A127" s="302"/>
      <c r="B127" s="302"/>
      <c r="C127" s="292" t="s">
        <v>71</v>
      </c>
      <c r="D127" s="289">
        <v>0</v>
      </c>
      <c r="E127" s="289">
        <v>0</v>
      </c>
      <c r="F127" s="289">
        <v>0</v>
      </c>
      <c r="G127" s="289">
        <v>0</v>
      </c>
      <c r="H127" s="302"/>
      <c r="I127" s="302"/>
      <c r="J127" s="302"/>
      <c r="K127" s="302"/>
    </row>
    <row r="128" spans="1:11" ht="14.1" customHeight="1" x14ac:dyDescent="0.25">
      <c r="A128" s="302"/>
      <c r="B128" s="302"/>
      <c r="C128" s="292" t="s">
        <v>72</v>
      </c>
      <c r="D128" s="289">
        <v>0</v>
      </c>
      <c r="E128" s="289">
        <v>0</v>
      </c>
      <c r="F128" s="289">
        <v>0</v>
      </c>
      <c r="G128" s="289">
        <v>0</v>
      </c>
      <c r="H128" s="302"/>
      <c r="I128" s="302"/>
      <c r="J128" s="302"/>
      <c r="K128" s="302"/>
    </row>
    <row r="129" spans="1:11" ht="14.1" customHeight="1" x14ac:dyDescent="0.25">
      <c r="A129" s="302"/>
      <c r="B129" s="302"/>
      <c r="C129" s="292" t="s">
        <v>74</v>
      </c>
      <c r="D129" s="289">
        <v>0</v>
      </c>
      <c r="E129" s="289">
        <v>0</v>
      </c>
      <c r="F129" s="289">
        <v>0</v>
      </c>
      <c r="G129" s="289">
        <v>0</v>
      </c>
      <c r="H129" s="302"/>
      <c r="I129" s="302"/>
      <c r="J129" s="302"/>
      <c r="K129" s="302"/>
    </row>
    <row r="130" spans="1:11" ht="14.1" customHeight="1" x14ac:dyDescent="0.25">
      <c r="A130" s="302"/>
      <c r="B130" s="302"/>
      <c r="C130" s="292" t="s">
        <v>60</v>
      </c>
      <c r="D130" s="289">
        <v>0</v>
      </c>
      <c r="E130" s="289">
        <v>0</v>
      </c>
      <c r="F130" s="289">
        <v>0</v>
      </c>
      <c r="G130" s="289">
        <v>0</v>
      </c>
      <c r="H130" s="302"/>
      <c r="I130" s="302"/>
      <c r="J130" s="302"/>
      <c r="K130" s="302"/>
    </row>
    <row r="131" spans="1:11" ht="14.1" customHeight="1" x14ac:dyDescent="0.25">
      <c r="A131" s="302"/>
      <c r="B131" s="302"/>
      <c r="C131" s="292" t="s">
        <v>69</v>
      </c>
      <c r="D131" s="289">
        <v>0</v>
      </c>
      <c r="E131" s="289">
        <v>0</v>
      </c>
      <c r="F131" s="289">
        <v>0</v>
      </c>
      <c r="G131" s="289">
        <v>0</v>
      </c>
      <c r="H131" s="302"/>
      <c r="I131" s="302"/>
      <c r="J131" s="302"/>
      <c r="K131" s="302"/>
    </row>
    <row r="132" spans="1:11" ht="14.1" customHeight="1" x14ac:dyDescent="0.25">
      <c r="A132" s="302"/>
      <c r="B132" s="302"/>
      <c r="C132" s="292" t="s">
        <v>70</v>
      </c>
      <c r="D132" s="289">
        <v>0</v>
      </c>
      <c r="E132" s="289">
        <v>0</v>
      </c>
      <c r="F132" s="289">
        <v>0</v>
      </c>
      <c r="G132" s="289">
        <v>0</v>
      </c>
      <c r="H132" s="302"/>
      <c r="I132" s="302"/>
      <c r="J132" s="302"/>
      <c r="K132" s="302"/>
    </row>
    <row r="133" spans="1:11" ht="14.1" customHeight="1" x14ac:dyDescent="0.25">
      <c r="A133" s="302"/>
      <c r="B133" s="302"/>
      <c r="C133" s="292" t="s">
        <v>71</v>
      </c>
      <c r="D133" s="289">
        <v>0</v>
      </c>
      <c r="E133" s="289">
        <v>0</v>
      </c>
      <c r="F133" s="289">
        <v>0</v>
      </c>
      <c r="G133" s="289">
        <v>0</v>
      </c>
      <c r="H133" s="302"/>
      <c r="I133" s="302"/>
      <c r="J133" s="302"/>
      <c r="K133" s="302"/>
    </row>
    <row r="134" spans="1:11" ht="14.1" customHeight="1" x14ac:dyDescent="0.25">
      <c r="A134" s="302"/>
      <c r="B134" s="302"/>
      <c r="C134" s="292" t="s">
        <v>72</v>
      </c>
      <c r="D134" s="289">
        <v>0</v>
      </c>
      <c r="E134" s="289">
        <v>0</v>
      </c>
      <c r="F134" s="289">
        <v>0</v>
      </c>
      <c r="G134" s="289">
        <v>0</v>
      </c>
      <c r="H134" s="302"/>
      <c r="I134" s="302"/>
      <c r="J134" s="302"/>
      <c r="K134" s="302"/>
    </row>
    <row r="135" spans="1:11" ht="14.1" customHeight="1" x14ac:dyDescent="0.25">
      <c r="A135" s="302"/>
      <c r="B135" s="302"/>
      <c r="C135" s="292" t="s">
        <v>75</v>
      </c>
      <c r="D135" s="289">
        <v>0</v>
      </c>
      <c r="E135" s="289">
        <v>0</v>
      </c>
      <c r="F135" s="289">
        <v>0</v>
      </c>
      <c r="G135" s="289">
        <v>0</v>
      </c>
      <c r="H135" s="302"/>
      <c r="I135" s="302"/>
      <c r="J135" s="302"/>
      <c r="K135" s="302"/>
    </row>
    <row r="136" spans="1:11" ht="14.1" customHeight="1" x14ac:dyDescent="0.25">
      <c r="A136" s="302"/>
      <c r="B136" s="302"/>
      <c r="C136" s="292" t="s">
        <v>76</v>
      </c>
      <c r="D136" s="289">
        <v>0</v>
      </c>
      <c r="E136" s="289">
        <v>0</v>
      </c>
      <c r="F136" s="289">
        <v>0</v>
      </c>
      <c r="G136" s="289">
        <v>0</v>
      </c>
      <c r="H136" s="302"/>
      <c r="I136" s="302"/>
      <c r="J136" s="302"/>
      <c r="K136" s="302"/>
    </row>
    <row r="137" spans="1:11" ht="14.1" customHeight="1" x14ac:dyDescent="0.25">
      <c r="A137" s="302"/>
      <c r="B137" s="302"/>
      <c r="C137" s="290" t="s">
        <v>77</v>
      </c>
      <c r="D137" s="289">
        <v>0</v>
      </c>
      <c r="E137" s="289">
        <v>38000000</v>
      </c>
      <c r="F137" s="289">
        <v>38000000</v>
      </c>
      <c r="G137" s="289">
        <v>37000000</v>
      </c>
      <c r="H137" s="302"/>
      <c r="I137" s="302"/>
      <c r="J137" s="302"/>
      <c r="K137" s="302"/>
    </row>
    <row r="138" spans="1:11" ht="14.1" customHeight="1" x14ac:dyDescent="0.25">
      <c r="A138" s="302"/>
      <c r="B138" s="302"/>
      <c r="C138" s="1293" t="s">
        <v>78</v>
      </c>
      <c r="D138" s="1294"/>
      <c r="E138" s="1294"/>
      <c r="F138" s="1294"/>
      <c r="G138" s="1294"/>
      <c r="H138" s="302"/>
      <c r="I138" s="302"/>
      <c r="J138" s="302"/>
      <c r="K138" s="302"/>
    </row>
    <row r="139" spans="1:11" ht="14.1" customHeight="1" x14ac:dyDescent="0.25">
      <c r="A139" s="302"/>
      <c r="B139" s="302"/>
      <c r="C139" s="297" t="s">
        <v>2724</v>
      </c>
      <c r="D139" s="1293" t="s">
        <v>1433</v>
      </c>
      <c r="E139" s="1294"/>
      <c r="F139" s="1294"/>
      <c r="G139" s="1294"/>
      <c r="H139" s="302"/>
      <c r="I139" s="302"/>
      <c r="J139" s="302"/>
      <c r="K139" s="302"/>
    </row>
    <row r="140" spans="1:11" ht="14.1" customHeight="1" x14ac:dyDescent="0.25">
      <c r="A140" s="302"/>
      <c r="B140" s="302"/>
      <c r="C140" s="296" t="s">
        <v>33</v>
      </c>
      <c r="D140" s="1295" t="s">
        <v>2723</v>
      </c>
      <c r="E140" s="1296"/>
      <c r="F140" s="1296"/>
      <c r="G140" s="1296"/>
      <c r="H140" s="302"/>
      <c r="I140" s="302"/>
      <c r="J140" s="302"/>
      <c r="K140" s="302"/>
    </row>
    <row r="141" spans="1:11" ht="14.1" customHeight="1" x14ac:dyDescent="0.25">
      <c r="A141" s="302"/>
      <c r="B141" s="302"/>
      <c r="C141" s="277" t="s">
        <v>35</v>
      </c>
      <c r="D141" s="1297" t="s">
        <v>2722</v>
      </c>
      <c r="E141" s="1298"/>
      <c r="F141" s="1298"/>
      <c r="G141" s="1298"/>
      <c r="H141" s="302"/>
      <c r="I141" s="302"/>
      <c r="J141" s="302"/>
      <c r="K141" s="302"/>
    </row>
    <row r="142" spans="1:11" ht="14.1" customHeight="1" x14ac:dyDescent="0.25">
      <c r="A142" s="302"/>
      <c r="B142" s="302"/>
      <c r="C142" s="277" t="s">
        <v>37</v>
      </c>
      <c r="D142" s="1297" t="s">
        <v>1044</v>
      </c>
      <c r="E142" s="1298"/>
      <c r="F142" s="1298"/>
      <c r="G142" s="1298"/>
      <c r="H142" s="302"/>
      <c r="I142" s="302"/>
      <c r="J142" s="302"/>
      <c r="K142" s="302"/>
    </row>
    <row r="143" spans="1:11" ht="15" customHeight="1" x14ac:dyDescent="0.25">
      <c r="A143" s="302"/>
      <c r="B143" s="302"/>
      <c r="C143" s="303"/>
      <c r="D143" s="269">
        <v>2025</v>
      </c>
      <c r="E143" s="269">
        <v>2026</v>
      </c>
      <c r="F143" s="269">
        <v>2027</v>
      </c>
      <c r="G143" s="269">
        <v>2028</v>
      </c>
      <c r="H143" s="302"/>
      <c r="I143" s="302"/>
      <c r="J143" s="302"/>
      <c r="K143" s="302"/>
    </row>
    <row r="144" spans="1:11" ht="15" customHeight="1" x14ac:dyDescent="0.25">
      <c r="A144" s="302"/>
      <c r="B144" s="302"/>
      <c r="C144" s="304"/>
      <c r="D144" s="266" t="s">
        <v>17</v>
      </c>
      <c r="E144" s="266" t="s">
        <v>18</v>
      </c>
      <c r="F144" s="266" t="s">
        <v>18</v>
      </c>
      <c r="G144" s="266" t="s">
        <v>18</v>
      </c>
      <c r="H144" s="302"/>
      <c r="I144" s="302"/>
      <c r="J144" s="302"/>
      <c r="K144" s="302"/>
    </row>
    <row r="145" spans="1:11" ht="14.1" customHeight="1" x14ac:dyDescent="0.25">
      <c r="A145" s="302"/>
      <c r="B145" s="302"/>
      <c r="C145" s="284" t="s">
        <v>39</v>
      </c>
      <c r="D145" s="295" t="s">
        <v>40</v>
      </c>
      <c r="E145" s="295" t="s">
        <v>143</v>
      </c>
      <c r="F145" s="295" t="s">
        <v>133</v>
      </c>
      <c r="G145" s="295" t="s">
        <v>133</v>
      </c>
      <c r="H145" s="302"/>
      <c r="I145" s="302"/>
      <c r="J145" s="302"/>
      <c r="K145" s="302"/>
    </row>
    <row r="146" spans="1:11" ht="14.1" customHeight="1" x14ac:dyDescent="0.25">
      <c r="A146" s="302"/>
      <c r="B146" s="302"/>
      <c r="C146" s="284" t="s">
        <v>41</v>
      </c>
      <c r="D146" s="295" t="s">
        <v>135</v>
      </c>
      <c r="E146" s="295" t="s">
        <v>135</v>
      </c>
      <c r="F146" s="295" t="s">
        <v>135</v>
      </c>
      <c r="G146" s="295" t="s">
        <v>423</v>
      </c>
      <c r="H146" s="302"/>
      <c r="I146" s="302"/>
      <c r="J146" s="302"/>
      <c r="K146" s="302"/>
    </row>
    <row r="147" spans="1:11" ht="14.1" customHeight="1" x14ac:dyDescent="0.25">
      <c r="A147" s="302"/>
      <c r="B147" s="302"/>
      <c r="C147" s="284" t="s">
        <v>45</v>
      </c>
      <c r="D147" s="295" t="s">
        <v>46</v>
      </c>
      <c r="E147" s="295" t="s">
        <v>2719</v>
      </c>
      <c r="F147" s="295" t="s">
        <v>136</v>
      </c>
      <c r="G147" s="295" t="s">
        <v>799</v>
      </c>
      <c r="H147" s="302"/>
      <c r="I147" s="302"/>
      <c r="J147" s="302"/>
      <c r="K147" s="302"/>
    </row>
    <row r="148" spans="1:11" ht="14.1" customHeight="1" x14ac:dyDescent="0.25">
      <c r="A148" s="302"/>
      <c r="B148" s="302"/>
      <c r="C148" s="284" t="s">
        <v>50</v>
      </c>
      <c r="D148" s="295" t="s">
        <v>40</v>
      </c>
      <c r="E148" s="295" t="s">
        <v>40</v>
      </c>
      <c r="F148" s="295" t="s">
        <v>2718</v>
      </c>
      <c r="G148" s="295" t="s">
        <v>46</v>
      </c>
      <c r="H148" s="302"/>
      <c r="I148" s="302"/>
      <c r="J148" s="302"/>
      <c r="K148" s="302"/>
    </row>
    <row r="149" spans="1:11" ht="14.1" customHeight="1" x14ac:dyDescent="0.25">
      <c r="A149" s="302"/>
      <c r="B149" s="302"/>
      <c r="C149" s="284" t="s">
        <v>52</v>
      </c>
      <c r="D149" s="295" t="s">
        <v>40</v>
      </c>
      <c r="E149" s="295" t="s">
        <v>46</v>
      </c>
      <c r="F149" s="295" t="s">
        <v>46</v>
      </c>
      <c r="G149" s="295" t="s">
        <v>151</v>
      </c>
      <c r="H149" s="302"/>
      <c r="I149" s="302"/>
      <c r="J149" s="302"/>
      <c r="K149" s="302"/>
    </row>
    <row r="150" spans="1:11" ht="14.1" customHeight="1" x14ac:dyDescent="0.25">
      <c r="A150" s="302"/>
      <c r="B150" s="302"/>
      <c r="C150" s="284" t="s">
        <v>55</v>
      </c>
      <c r="D150" s="295" t="s">
        <v>40</v>
      </c>
      <c r="E150" s="295" t="s">
        <v>40</v>
      </c>
      <c r="F150" s="295" t="s">
        <v>1409</v>
      </c>
      <c r="G150" s="295" t="s">
        <v>151</v>
      </c>
      <c r="H150" s="302"/>
      <c r="I150" s="302"/>
      <c r="J150" s="302"/>
      <c r="K150" s="302"/>
    </row>
    <row r="151" spans="1:11" ht="14.1" customHeight="1" x14ac:dyDescent="0.25">
      <c r="A151" s="302"/>
      <c r="B151" s="302"/>
      <c r="C151" s="1307" t="s">
        <v>58</v>
      </c>
      <c r="D151" s="1308"/>
      <c r="E151" s="1308"/>
      <c r="F151" s="1308"/>
      <c r="G151" s="1308"/>
      <c r="H151" s="302"/>
      <c r="I151" s="302"/>
      <c r="J151" s="302"/>
      <c r="K151" s="302"/>
    </row>
    <row r="152" spans="1:11" ht="14.1" customHeight="1" x14ac:dyDescent="0.25">
      <c r="A152" s="302"/>
      <c r="B152" s="302"/>
      <c r="C152" s="303"/>
      <c r="D152" s="269">
        <v>2025</v>
      </c>
      <c r="E152" s="269">
        <v>2026</v>
      </c>
      <c r="F152" s="269">
        <v>2027</v>
      </c>
      <c r="G152" s="269">
        <v>2028</v>
      </c>
      <c r="H152" s="302"/>
      <c r="I152" s="302"/>
      <c r="J152" s="302"/>
      <c r="K152" s="302"/>
    </row>
    <row r="153" spans="1:11" ht="14.1" customHeight="1" x14ac:dyDescent="0.25">
      <c r="A153" s="302"/>
      <c r="B153" s="302"/>
      <c r="C153" s="304"/>
      <c r="D153" s="266" t="s">
        <v>17</v>
      </c>
      <c r="E153" s="266" t="s">
        <v>18</v>
      </c>
      <c r="F153" s="266" t="s">
        <v>18</v>
      </c>
      <c r="G153" s="266" t="s">
        <v>18</v>
      </c>
      <c r="H153" s="302"/>
      <c r="I153" s="302"/>
      <c r="J153" s="302"/>
      <c r="K153" s="302"/>
    </row>
    <row r="154" spans="1:11" ht="14.1" customHeight="1" x14ac:dyDescent="0.25">
      <c r="A154" s="302"/>
      <c r="B154" s="302"/>
      <c r="C154" s="292" t="s">
        <v>59</v>
      </c>
      <c r="D154" s="289">
        <v>0</v>
      </c>
      <c r="E154" s="289">
        <v>0</v>
      </c>
      <c r="F154" s="289">
        <v>0</v>
      </c>
      <c r="G154" s="289">
        <v>0</v>
      </c>
      <c r="H154" s="302"/>
      <c r="I154" s="302"/>
      <c r="J154" s="302"/>
      <c r="K154" s="302"/>
    </row>
    <row r="155" spans="1:11" ht="14.1" customHeight="1" x14ac:dyDescent="0.25">
      <c r="A155" s="302"/>
      <c r="B155" s="302"/>
      <c r="C155" s="292" t="s">
        <v>60</v>
      </c>
      <c r="D155" s="289">
        <v>0</v>
      </c>
      <c r="E155" s="289">
        <v>0</v>
      </c>
      <c r="F155" s="289">
        <v>0</v>
      </c>
      <c r="G155" s="289">
        <v>0</v>
      </c>
      <c r="H155" s="302"/>
      <c r="I155" s="302"/>
      <c r="J155" s="302"/>
      <c r="K155" s="302"/>
    </row>
    <row r="156" spans="1:11" ht="14.1" customHeight="1" x14ac:dyDescent="0.25">
      <c r="A156" s="302"/>
      <c r="B156" s="302"/>
      <c r="C156" s="292" t="s">
        <v>61</v>
      </c>
      <c r="D156" s="289">
        <v>0</v>
      </c>
      <c r="E156" s="289">
        <v>0</v>
      </c>
      <c r="F156" s="289">
        <v>0</v>
      </c>
      <c r="G156" s="289">
        <v>0</v>
      </c>
      <c r="H156" s="302"/>
      <c r="I156" s="302"/>
      <c r="J156" s="302"/>
      <c r="K156" s="302"/>
    </row>
    <row r="157" spans="1:11" ht="14.1" customHeight="1" x14ac:dyDescent="0.25">
      <c r="A157" s="302"/>
      <c r="B157" s="302"/>
      <c r="C157" s="292" t="s">
        <v>62</v>
      </c>
      <c r="D157" s="289">
        <v>0</v>
      </c>
      <c r="E157" s="289">
        <v>0</v>
      </c>
      <c r="F157" s="289">
        <v>0</v>
      </c>
      <c r="G157" s="289">
        <v>0</v>
      </c>
      <c r="H157" s="302"/>
      <c r="I157" s="302"/>
      <c r="J157" s="302"/>
      <c r="K157" s="302"/>
    </row>
    <row r="158" spans="1:11" ht="14.1" customHeight="1" x14ac:dyDescent="0.25">
      <c r="A158" s="302"/>
      <c r="B158" s="302"/>
      <c r="C158" s="292" t="s">
        <v>60</v>
      </c>
      <c r="D158" s="289">
        <v>0</v>
      </c>
      <c r="E158" s="289">
        <v>0</v>
      </c>
      <c r="F158" s="289">
        <v>0</v>
      </c>
      <c r="G158" s="289">
        <v>0</v>
      </c>
      <c r="H158" s="302"/>
      <c r="I158" s="302"/>
      <c r="J158" s="302"/>
      <c r="K158" s="302"/>
    </row>
    <row r="159" spans="1:11" ht="14.1" customHeight="1" x14ac:dyDescent="0.25">
      <c r="A159" s="302"/>
      <c r="B159" s="302"/>
      <c r="C159" s="292" t="s">
        <v>61</v>
      </c>
      <c r="D159" s="289">
        <v>0</v>
      </c>
      <c r="E159" s="289">
        <v>0</v>
      </c>
      <c r="F159" s="289">
        <v>0</v>
      </c>
      <c r="G159" s="289">
        <v>0</v>
      </c>
      <c r="H159" s="302"/>
      <c r="I159" s="302"/>
      <c r="J159" s="302"/>
      <c r="K159" s="302"/>
    </row>
    <row r="160" spans="1:11" ht="14.1" customHeight="1" x14ac:dyDescent="0.25">
      <c r="A160" s="302"/>
      <c r="B160" s="302"/>
      <c r="C160" s="292" t="s">
        <v>63</v>
      </c>
      <c r="D160" s="289">
        <v>0</v>
      </c>
      <c r="E160" s="289">
        <v>0</v>
      </c>
      <c r="F160" s="289">
        <v>0</v>
      </c>
      <c r="G160" s="289">
        <v>0</v>
      </c>
      <c r="H160" s="302"/>
      <c r="I160" s="302"/>
      <c r="J160" s="302"/>
      <c r="K160" s="302"/>
    </row>
    <row r="161" spans="1:11" ht="14.1" customHeight="1" x14ac:dyDescent="0.25">
      <c r="A161" s="302"/>
      <c r="B161" s="302"/>
      <c r="C161" s="292" t="s">
        <v>60</v>
      </c>
      <c r="D161" s="289">
        <v>0</v>
      </c>
      <c r="E161" s="289">
        <v>0</v>
      </c>
      <c r="F161" s="289">
        <v>0</v>
      </c>
      <c r="G161" s="289">
        <v>0</v>
      </c>
      <c r="H161" s="302"/>
      <c r="I161" s="302"/>
      <c r="J161" s="302"/>
      <c r="K161" s="302"/>
    </row>
    <row r="162" spans="1:11" ht="14.1" customHeight="1" x14ac:dyDescent="0.25">
      <c r="A162" s="302"/>
      <c r="B162" s="302"/>
      <c r="C162" s="292" t="s">
        <v>61</v>
      </c>
      <c r="D162" s="289">
        <v>0</v>
      </c>
      <c r="E162" s="289">
        <v>0</v>
      </c>
      <c r="F162" s="289">
        <v>0</v>
      </c>
      <c r="G162" s="289">
        <v>0</v>
      </c>
      <c r="H162" s="302"/>
      <c r="I162" s="302"/>
      <c r="J162" s="302"/>
      <c r="K162" s="302"/>
    </row>
    <row r="163" spans="1:11" ht="14.1" customHeight="1" x14ac:dyDescent="0.25">
      <c r="A163" s="302"/>
      <c r="B163" s="302"/>
      <c r="C163" s="292" t="s">
        <v>64</v>
      </c>
      <c r="D163" s="289">
        <v>0</v>
      </c>
      <c r="E163" s="289">
        <v>0</v>
      </c>
      <c r="F163" s="289">
        <v>0</v>
      </c>
      <c r="G163" s="289">
        <v>0</v>
      </c>
      <c r="H163" s="302"/>
      <c r="I163" s="302"/>
      <c r="J163" s="302"/>
      <c r="K163" s="302"/>
    </row>
    <row r="164" spans="1:11" ht="14.1" customHeight="1" x14ac:dyDescent="0.25">
      <c r="A164" s="302"/>
      <c r="B164" s="302"/>
      <c r="C164" s="292" t="s">
        <v>60</v>
      </c>
      <c r="D164" s="289">
        <v>0</v>
      </c>
      <c r="E164" s="289">
        <v>0</v>
      </c>
      <c r="F164" s="289">
        <v>0</v>
      </c>
      <c r="G164" s="289">
        <v>0</v>
      </c>
      <c r="H164" s="302"/>
      <c r="I164" s="302"/>
      <c r="J164" s="302"/>
      <c r="K164" s="302"/>
    </row>
    <row r="165" spans="1:11" ht="14.1" customHeight="1" x14ac:dyDescent="0.25">
      <c r="A165" s="302"/>
      <c r="B165" s="302"/>
      <c r="C165" s="292" t="s">
        <v>61</v>
      </c>
      <c r="D165" s="289">
        <v>0</v>
      </c>
      <c r="E165" s="289">
        <v>0</v>
      </c>
      <c r="F165" s="289">
        <v>0</v>
      </c>
      <c r="G165" s="289">
        <v>0</v>
      </c>
      <c r="H165" s="302"/>
      <c r="I165" s="302"/>
      <c r="J165" s="302"/>
      <c r="K165" s="302"/>
    </row>
    <row r="166" spans="1:11" ht="14.1" customHeight="1" x14ac:dyDescent="0.25">
      <c r="A166" s="302"/>
      <c r="B166" s="302"/>
      <c r="C166" s="292" t="s">
        <v>65</v>
      </c>
      <c r="D166" s="289">
        <v>0</v>
      </c>
      <c r="E166" s="289">
        <v>0</v>
      </c>
      <c r="F166" s="289">
        <v>0</v>
      </c>
      <c r="G166" s="289">
        <v>0</v>
      </c>
      <c r="H166" s="302"/>
      <c r="I166" s="302"/>
      <c r="J166" s="302"/>
      <c r="K166" s="302"/>
    </row>
    <row r="167" spans="1:11" ht="14.1" customHeight="1" x14ac:dyDescent="0.25">
      <c r="A167" s="302"/>
      <c r="B167" s="302"/>
      <c r="C167" s="292" t="s">
        <v>60</v>
      </c>
      <c r="D167" s="289">
        <v>0</v>
      </c>
      <c r="E167" s="289">
        <v>0</v>
      </c>
      <c r="F167" s="289">
        <v>0</v>
      </c>
      <c r="G167" s="289">
        <v>0</v>
      </c>
      <c r="H167" s="302"/>
      <c r="I167" s="302"/>
      <c r="J167" s="302"/>
      <c r="K167" s="302"/>
    </row>
    <row r="168" spans="1:11" ht="14.1" customHeight="1" x14ac:dyDescent="0.25">
      <c r="A168" s="302"/>
      <c r="B168" s="302"/>
      <c r="C168" s="292" t="s">
        <v>61</v>
      </c>
      <c r="D168" s="289">
        <v>0</v>
      </c>
      <c r="E168" s="289">
        <v>0</v>
      </c>
      <c r="F168" s="289">
        <v>0</v>
      </c>
      <c r="G168" s="289">
        <v>0</v>
      </c>
      <c r="H168" s="302"/>
      <c r="I168" s="302"/>
      <c r="J168" s="302"/>
      <c r="K168" s="302"/>
    </row>
    <row r="169" spans="1:11" ht="14.1" customHeight="1" x14ac:dyDescent="0.25">
      <c r="A169" s="302"/>
      <c r="B169" s="302"/>
      <c r="C169" s="292" t="s">
        <v>66</v>
      </c>
      <c r="D169" s="289">
        <v>0</v>
      </c>
      <c r="E169" s="289">
        <v>0</v>
      </c>
      <c r="F169" s="289">
        <v>0</v>
      </c>
      <c r="G169" s="289">
        <v>0</v>
      </c>
      <c r="H169" s="302"/>
      <c r="I169" s="302"/>
      <c r="J169" s="302"/>
      <c r="K169" s="302"/>
    </row>
    <row r="170" spans="1:11" ht="14.1" customHeight="1" x14ac:dyDescent="0.25">
      <c r="A170" s="302"/>
      <c r="B170" s="302"/>
      <c r="C170" s="292" t="s">
        <v>60</v>
      </c>
      <c r="D170" s="289">
        <v>0</v>
      </c>
      <c r="E170" s="289">
        <v>0</v>
      </c>
      <c r="F170" s="289">
        <v>0</v>
      </c>
      <c r="G170" s="289">
        <v>0</v>
      </c>
      <c r="H170" s="302"/>
      <c r="I170" s="302"/>
      <c r="J170" s="302"/>
      <c r="K170" s="302"/>
    </row>
    <row r="171" spans="1:11" ht="14.1" customHeight="1" x14ac:dyDescent="0.25">
      <c r="A171" s="302"/>
      <c r="B171" s="302"/>
      <c r="C171" s="292" t="s">
        <v>61</v>
      </c>
      <c r="D171" s="289">
        <v>0</v>
      </c>
      <c r="E171" s="289">
        <v>0</v>
      </c>
      <c r="F171" s="289">
        <v>0</v>
      </c>
      <c r="G171" s="289">
        <v>0</v>
      </c>
      <c r="H171" s="302"/>
      <c r="I171" s="302"/>
      <c r="J171" s="302"/>
      <c r="K171" s="302"/>
    </row>
    <row r="172" spans="1:11" ht="14.1" customHeight="1" x14ac:dyDescent="0.25">
      <c r="A172" s="302"/>
      <c r="B172" s="302"/>
      <c r="C172" s="292" t="s">
        <v>67</v>
      </c>
      <c r="D172" s="289">
        <v>0</v>
      </c>
      <c r="E172" s="289">
        <v>0</v>
      </c>
      <c r="F172" s="289">
        <v>0</v>
      </c>
      <c r="G172" s="289">
        <v>0</v>
      </c>
      <c r="H172" s="302"/>
      <c r="I172" s="302"/>
      <c r="J172" s="302"/>
      <c r="K172" s="302"/>
    </row>
    <row r="173" spans="1:11" ht="14.1" customHeight="1" x14ac:dyDescent="0.25">
      <c r="A173" s="302"/>
      <c r="B173" s="302"/>
      <c r="C173" s="292" t="s">
        <v>60</v>
      </c>
      <c r="D173" s="289">
        <v>0</v>
      </c>
      <c r="E173" s="289">
        <v>0</v>
      </c>
      <c r="F173" s="289">
        <v>0</v>
      </c>
      <c r="G173" s="289">
        <v>0</v>
      </c>
      <c r="H173" s="302"/>
      <c r="I173" s="302"/>
      <c r="J173" s="302"/>
      <c r="K173" s="302"/>
    </row>
    <row r="174" spans="1:11" ht="14.1" customHeight="1" x14ac:dyDescent="0.25">
      <c r="A174" s="302"/>
      <c r="B174" s="302"/>
      <c r="C174" s="292" t="s">
        <v>61</v>
      </c>
      <c r="D174" s="289">
        <v>0</v>
      </c>
      <c r="E174" s="289">
        <v>0</v>
      </c>
      <c r="F174" s="289">
        <v>0</v>
      </c>
      <c r="G174" s="289">
        <v>0</v>
      </c>
      <c r="H174" s="302"/>
      <c r="I174" s="302"/>
      <c r="J174" s="302"/>
      <c r="K174" s="302"/>
    </row>
    <row r="175" spans="1:11" ht="14.1" customHeight="1" x14ac:dyDescent="0.25">
      <c r="A175" s="302"/>
      <c r="B175" s="302"/>
      <c r="C175" s="292" t="s">
        <v>68</v>
      </c>
      <c r="D175" s="289">
        <v>0</v>
      </c>
      <c r="E175" s="289">
        <v>0</v>
      </c>
      <c r="F175" s="289">
        <v>0</v>
      </c>
      <c r="G175" s="289">
        <v>0</v>
      </c>
      <c r="H175" s="302"/>
      <c r="I175" s="302"/>
      <c r="J175" s="302"/>
      <c r="K175" s="302"/>
    </row>
    <row r="176" spans="1:11" ht="14.1" customHeight="1" x14ac:dyDescent="0.25">
      <c r="A176" s="302"/>
      <c r="B176" s="302"/>
      <c r="C176" s="292" t="s">
        <v>60</v>
      </c>
      <c r="D176" s="289">
        <v>0</v>
      </c>
      <c r="E176" s="289">
        <v>0</v>
      </c>
      <c r="F176" s="289">
        <v>0</v>
      </c>
      <c r="G176" s="289">
        <v>0</v>
      </c>
      <c r="H176" s="302"/>
      <c r="I176" s="302"/>
      <c r="J176" s="302"/>
      <c r="K176" s="302"/>
    </row>
    <row r="177" spans="1:11" ht="14.1" customHeight="1" x14ac:dyDescent="0.25">
      <c r="A177" s="302"/>
      <c r="B177" s="302"/>
      <c r="C177" s="292" t="s">
        <v>69</v>
      </c>
      <c r="D177" s="289">
        <v>0</v>
      </c>
      <c r="E177" s="289">
        <v>0</v>
      </c>
      <c r="F177" s="289">
        <v>0</v>
      </c>
      <c r="G177" s="289">
        <v>0</v>
      </c>
      <c r="H177" s="302"/>
      <c r="I177" s="302"/>
      <c r="J177" s="302"/>
      <c r="K177" s="302"/>
    </row>
    <row r="178" spans="1:11" ht="14.1" customHeight="1" x14ac:dyDescent="0.25">
      <c r="A178" s="302"/>
      <c r="B178" s="302"/>
      <c r="C178" s="292" t="s">
        <v>70</v>
      </c>
      <c r="D178" s="289">
        <v>0</v>
      </c>
      <c r="E178" s="289">
        <v>0</v>
      </c>
      <c r="F178" s="289">
        <v>0</v>
      </c>
      <c r="G178" s="289">
        <v>0</v>
      </c>
      <c r="H178" s="302"/>
      <c r="I178" s="302"/>
      <c r="J178" s="302"/>
      <c r="K178" s="302"/>
    </row>
    <row r="179" spans="1:11" ht="14.1" customHeight="1" x14ac:dyDescent="0.25">
      <c r="A179" s="302"/>
      <c r="B179" s="302"/>
      <c r="C179" s="292" t="s">
        <v>71</v>
      </c>
      <c r="D179" s="289">
        <v>0</v>
      </c>
      <c r="E179" s="289">
        <v>0</v>
      </c>
      <c r="F179" s="289">
        <v>0</v>
      </c>
      <c r="G179" s="289">
        <v>0</v>
      </c>
      <c r="H179" s="302"/>
      <c r="I179" s="302"/>
      <c r="J179" s="302"/>
      <c r="K179" s="302"/>
    </row>
    <row r="180" spans="1:11" ht="14.1" customHeight="1" x14ac:dyDescent="0.25">
      <c r="A180" s="302"/>
      <c r="B180" s="302"/>
      <c r="C180" s="292" t="s">
        <v>72</v>
      </c>
      <c r="D180" s="289">
        <v>0</v>
      </c>
      <c r="E180" s="289">
        <v>0</v>
      </c>
      <c r="F180" s="289">
        <v>0</v>
      </c>
      <c r="G180" s="289">
        <v>0</v>
      </c>
      <c r="H180" s="302"/>
      <c r="I180" s="302"/>
      <c r="J180" s="302"/>
      <c r="K180" s="302"/>
    </row>
    <row r="181" spans="1:11" ht="14.1" customHeight="1" x14ac:dyDescent="0.25">
      <c r="A181" s="302"/>
      <c r="B181" s="302"/>
      <c r="C181" s="292" t="s">
        <v>73</v>
      </c>
      <c r="D181" s="289">
        <v>0</v>
      </c>
      <c r="E181" s="289">
        <v>500000</v>
      </c>
      <c r="F181" s="289">
        <v>500000</v>
      </c>
      <c r="G181" s="289">
        <v>1000000</v>
      </c>
      <c r="H181" s="302"/>
      <c r="I181" s="302"/>
      <c r="J181" s="302"/>
      <c r="K181" s="302"/>
    </row>
    <row r="182" spans="1:11" ht="14.1" customHeight="1" x14ac:dyDescent="0.25">
      <c r="A182" s="302"/>
      <c r="B182" s="302"/>
      <c r="C182" s="292" t="s">
        <v>60</v>
      </c>
      <c r="D182" s="289">
        <v>0</v>
      </c>
      <c r="E182" s="289">
        <v>500000</v>
      </c>
      <c r="F182" s="289">
        <v>500000</v>
      </c>
      <c r="G182" s="289">
        <v>1000000</v>
      </c>
      <c r="H182" s="302"/>
      <c r="I182" s="302"/>
      <c r="J182" s="302"/>
      <c r="K182" s="302"/>
    </row>
    <row r="183" spans="1:11" ht="14.1" customHeight="1" x14ac:dyDescent="0.25">
      <c r="A183" s="302"/>
      <c r="B183" s="302"/>
      <c r="C183" s="292" t="s">
        <v>69</v>
      </c>
      <c r="D183" s="289">
        <v>0</v>
      </c>
      <c r="E183" s="289">
        <v>0</v>
      </c>
      <c r="F183" s="289">
        <v>0</v>
      </c>
      <c r="G183" s="289">
        <v>0</v>
      </c>
      <c r="H183" s="302"/>
      <c r="I183" s="302"/>
      <c r="J183" s="302"/>
      <c r="K183" s="302"/>
    </row>
    <row r="184" spans="1:11" ht="14.1" customHeight="1" x14ac:dyDescent="0.25">
      <c r="A184" s="302"/>
      <c r="B184" s="302"/>
      <c r="C184" s="292" t="s">
        <v>70</v>
      </c>
      <c r="D184" s="289">
        <v>0</v>
      </c>
      <c r="E184" s="289">
        <v>0</v>
      </c>
      <c r="F184" s="289">
        <v>0</v>
      </c>
      <c r="G184" s="289">
        <v>0</v>
      </c>
      <c r="H184" s="302"/>
      <c r="I184" s="302"/>
      <c r="J184" s="302"/>
      <c r="K184" s="302"/>
    </row>
    <row r="185" spans="1:11" ht="14.1" customHeight="1" x14ac:dyDescent="0.25">
      <c r="A185" s="302"/>
      <c r="B185" s="302"/>
      <c r="C185" s="292" t="s">
        <v>71</v>
      </c>
      <c r="D185" s="289">
        <v>0</v>
      </c>
      <c r="E185" s="289">
        <v>0</v>
      </c>
      <c r="F185" s="289">
        <v>0</v>
      </c>
      <c r="G185" s="289">
        <v>0</v>
      </c>
      <c r="H185" s="302"/>
      <c r="I185" s="302"/>
      <c r="J185" s="302"/>
      <c r="K185" s="302"/>
    </row>
    <row r="186" spans="1:11" ht="14.1" customHeight="1" x14ac:dyDescent="0.25">
      <c r="A186" s="302"/>
      <c r="B186" s="302"/>
      <c r="C186" s="292" t="s">
        <v>72</v>
      </c>
      <c r="D186" s="289">
        <v>0</v>
      </c>
      <c r="E186" s="289">
        <v>0</v>
      </c>
      <c r="F186" s="289">
        <v>0</v>
      </c>
      <c r="G186" s="289">
        <v>0</v>
      </c>
      <c r="H186" s="302"/>
      <c r="I186" s="302"/>
      <c r="J186" s="302"/>
      <c r="K186" s="302"/>
    </row>
    <row r="187" spans="1:11" ht="14.1" customHeight="1" x14ac:dyDescent="0.25">
      <c r="A187" s="302"/>
      <c r="B187" s="302"/>
      <c r="C187" s="292" t="s">
        <v>74</v>
      </c>
      <c r="D187" s="289">
        <v>0</v>
      </c>
      <c r="E187" s="289">
        <v>0</v>
      </c>
      <c r="F187" s="289">
        <v>0</v>
      </c>
      <c r="G187" s="289">
        <v>0</v>
      </c>
      <c r="H187" s="302"/>
      <c r="I187" s="302"/>
      <c r="J187" s="302"/>
      <c r="K187" s="302"/>
    </row>
    <row r="188" spans="1:11" ht="14.1" customHeight="1" x14ac:dyDescent="0.25">
      <c r="A188" s="302"/>
      <c r="B188" s="302"/>
      <c r="C188" s="292" t="s">
        <v>60</v>
      </c>
      <c r="D188" s="289">
        <v>0</v>
      </c>
      <c r="E188" s="289">
        <v>0</v>
      </c>
      <c r="F188" s="289">
        <v>0</v>
      </c>
      <c r="G188" s="289">
        <v>0</v>
      </c>
      <c r="H188" s="302"/>
      <c r="I188" s="302"/>
      <c r="J188" s="302"/>
      <c r="K188" s="302"/>
    </row>
    <row r="189" spans="1:11" ht="14.1" customHeight="1" x14ac:dyDescent="0.25">
      <c r="A189" s="302"/>
      <c r="B189" s="302"/>
      <c r="C189" s="292" t="s">
        <v>69</v>
      </c>
      <c r="D189" s="289">
        <v>0</v>
      </c>
      <c r="E189" s="289">
        <v>0</v>
      </c>
      <c r="F189" s="289">
        <v>0</v>
      </c>
      <c r="G189" s="289">
        <v>0</v>
      </c>
      <c r="H189" s="302"/>
      <c r="I189" s="302"/>
      <c r="J189" s="302"/>
      <c r="K189" s="302"/>
    </row>
    <row r="190" spans="1:11" ht="14.1" customHeight="1" x14ac:dyDescent="0.25">
      <c r="A190" s="302"/>
      <c r="B190" s="302"/>
      <c r="C190" s="292" t="s">
        <v>70</v>
      </c>
      <c r="D190" s="289">
        <v>0</v>
      </c>
      <c r="E190" s="289">
        <v>0</v>
      </c>
      <c r="F190" s="289">
        <v>0</v>
      </c>
      <c r="G190" s="289">
        <v>0</v>
      </c>
      <c r="H190" s="302"/>
      <c r="I190" s="302"/>
      <c r="J190" s="302"/>
      <c r="K190" s="302"/>
    </row>
    <row r="191" spans="1:11" ht="14.1" customHeight="1" x14ac:dyDescent="0.25">
      <c r="A191" s="302"/>
      <c r="B191" s="302"/>
      <c r="C191" s="292" t="s">
        <v>71</v>
      </c>
      <c r="D191" s="289">
        <v>0</v>
      </c>
      <c r="E191" s="289">
        <v>0</v>
      </c>
      <c r="F191" s="289">
        <v>0</v>
      </c>
      <c r="G191" s="289">
        <v>0</v>
      </c>
      <c r="H191" s="302"/>
      <c r="I191" s="302"/>
      <c r="J191" s="302"/>
      <c r="K191" s="302"/>
    </row>
    <row r="192" spans="1:11" ht="14.1" customHeight="1" x14ac:dyDescent="0.25">
      <c r="A192" s="302"/>
      <c r="B192" s="302"/>
      <c r="C192" s="292" t="s">
        <v>72</v>
      </c>
      <c r="D192" s="289">
        <v>0</v>
      </c>
      <c r="E192" s="289">
        <v>0</v>
      </c>
      <c r="F192" s="289">
        <v>0</v>
      </c>
      <c r="G192" s="289">
        <v>0</v>
      </c>
      <c r="H192" s="302"/>
      <c r="I192" s="302"/>
      <c r="J192" s="302"/>
      <c r="K192" s="302"/>
    </row>
    <row r="193" spans="1:11" ht="14.1" customHeight="1" x14ac:dyDescent="0.25">
      <c r="A193" s="302"/>
      <c r="B193" s="302"/>
      <c r="C193" s="292" t="s">
        <v>75</v>
      </c>
      <c r="D193" s="289">
        <v>0</v>
      </c>
      <c r="E193" s="289">
        <v>0</v>
      </c>
      <c r="F193" s="289">
        <v>0</v>
      </c>
      <c r="G193" s="289">
        <v>0</v>
      </c>
      <c r="H193" s="302"/>
      <c r="I193" s="302"/>
      <c r="J193" s="302"/>
      <c r="K193" s="302"/>
    </row>
    <row r="194" spans="1:11" ht="14.1" customHeight="1" x14ac:dyDescent="0.25">
      <c r="A194" s="302"/>
      <c r="B194" s="302"/>
      <c r="C194" s="292" t="s">
        <v>76</v>
      </c>
      <c r="D194" s="289">
        <v>0</v>
      </c>
      <c r="E194" s="289">
        <v>0</v>
      </c>
      <c r="F194" s="289">
        <v>0</v>
      </c>
      <c r="G194" s="289">
        <v>0</v>
      </c>
      <c r="H194" s="302"/>
      <c r="I194" s="302"/>
      <c r="J194" s="302"/>
      <c r="K194" s="302"/>
    </row>
    <row r="195" spans="1:11" ht="14.1" customHeight="1" x14ac:dyDescent="0.25">
      <c r="A195" s="302"/>
      <c r="B195" s="302"/>
      <c r="C195" s="290" t="s">
        <v>77</v>
      </c>
      <c r="D195" s="289">
        <v>0</v>
      </c>
      <c r="E195" s="289">
        <v>500000</v>
      </c>
      <c r="F195" s="289">
        <v>500000</v>
      </c>
      <c r="G195" s="289">
        <v>1000000</v>
      </c>
      <c r="H195" s="302"/>
      <c r="I195" s="302"/>
      <c r="J195" s="302"/>
      <c r="K195" s="302"/>
    </row>
    <row r="196" spans="1:11" ht="14.1" customHeight="1" x14ac:dyDescent="0.25">
      <c r="A196" s="302"/>
      <c r="B196" s="302"/>
      <c r="C196" s="296" t="s">
        <v>33</v>
      </c>
      <c r="D196" s="1295" t="s">
        <v>2721</v>
      </c>
      <c r="E196" s="1296"/>
      <c r="F196" s="1296"/>
      <c r="G196" s="1296"/>
      <c r="H196" s="302"/>
      <c r="I196" s="302"/>
      <c r="J196" s="302"/>
      <c r="K196" s="302"/>
    </row>
    <row r="197" spans="1:11" ht="14.1" customHeight="1" x14ac:dyDescent="0.25">
      <c r="A197" s="302"/>
      <c r="B197" s="302"/>
      <c r="C197" s="277" t="s">
        <v>35</v>
      </c>
      <c r="D197" s="1297" t="s">
        <v>2720</v>
      </c>
      <c r="E197" s="1298"/>
      <c r="F197" s="1298"/>
      <c r="G197" s="1298"/>
      <c r="H197" s="302"/>
      <c r="I197" s="302"/>
      <c r="J197" s="302"/>
      <c r="K197" s="302"/>
    </row>
    <row r="198" spans="1:11" ht="14.1" customHeight="1" x14ac:dyDescent="0.25">
      <c r="A198" s="302"/>
      <c r="B198" s="302"/>
      <c r="C198" s="277" t="s">
        <v>37</v>
      </c>
      <c r="D198" s="1297" t="s">
        <v>1044</v>
      </c>
      <c r="E198" s="1298"/>
      <c r="F198" s="1298"/>
      <c r="G198" s="1298"/>
      <c r="H198" s="302"/>
      <c r="I198" s="302"/>
      <c r="J198" s="302"/>
      <c r="K198" s="302"/>
    </row>
    <row r="199" spans="1:11" ht="15" customHeight="1" x14ac:dyDescent="0.25">
      <c r="A199" s="302"/>
      <c r="B199" s="302"/>
      <c r="C199" s="303"/>
      <c r="D199" s="269">
        <v>2025</v>
      </c>
      <c r="E199" s="269">
        <v>2026</v>
      </c>
      <c r="F199" s="269">
        <v>2027</v>
      </c>
      <c r="G199" s="269">
        <v>2028</v>
      </c>
      <c r="H199" s="302"/>
      <c r="I199" s="302"/>
      <c r="J199" s="302"/>
      <c r="K199" s="302"/>
    </row>
    <row r="200" spans="1:11" ht="15" customHeight="1" x14ac:dyDescent="0.25">
      <c r="A200" s="302"/>
      <c r="B200" s="302"/>
      <c r="C200" s="304"/>
      <c r="D200" s="266" t="s">
        <v>17</v>
      </c>
      <c r="E200" s="266" t="s">
        <v>18</v>
      </c>
      <c r="F200" s="266" t="s">
        <v>18</v>
      </c>
      <c r="G200" s="266" t="s">
        <v>18</v>
      </c>
      <c r="H200" s="302"/>
      <c r="I200" s="302"/>
      <c r="J200" s="302"/>
      <c r="K200" s="302"/>
    </row>
    <row r="201" spans="1:11" ht="14.1" customHeight="1" x14ac:dyDescent="0.25">
      <c r="A201" s="302"/>
      <c r="B201" s="302"/>
      <c r="C201" s="284" t="s">
        <v>39</v>
      </c>
      <c r="D201" s="295" t="s">
        <v>40</v>
      </c>
      <c r="E201" s="295" t="s">
        <v>143</v>
      </c>
      <c r="F201" s="295" t="s">
        <v>133</v>
      </c>
      <c r="G201" s="295" t="s">
        <v>46</v>
      </c>
      <c r="H201" s="302"/>
      <c r="I201" s="302"/>
      <c r="J201" s="302"/>
      <c r="K201" s="302"/>
    </row>
    <row r="202" spans="1:11" ht="14.1" customHeight="1" x14ac:dyDescent="0.25">
      <c r="A202" s="302"/>
      <c r="B202" s="302"/>
      <c r="C202" s="284" t="s">
        <v>41</v>
      </c>
      <c r="D202" s="295" t="s">
        <v>135</v>
      </c>
      <c r="E202" s="295" t="s">
        <v>135</v>
      </c>
      <c r="F202" s="295" t="s">
        <v>135</v>
      </c>
      <c r="G202" s="295" t="s">
        <v>46</v>
      </c>
      <c r="H202" s="302"/>
      <c r="I202" s="302"/>
      <c r="J202" s="302"/>
      <c r="K202" s="302"/>
    </row>
    <row r="203" spans="1:11" ht="14.1" customHeight="1" x14ac:dyDescent="0.25">
      <c r="A203" s="302"/>
      <c r="B203" s="302"/>
      <c r="C203" s="284" t="s">
        <v>45</v>
      </c>
      <c r="D203" s="295" t="s">
        <v>46</v>
      </c>
      <c r="E203" s="295" t="s">
        <v>2719</v>
      </c>
      <c r="F203" s="295" t="s">
        <v>136</v>
      </c>
      <c r="G203" s="295" t="s">
        <v>46</v>
      </c>
      <c r="H203" s="302"/>
      <c r="I203" s="302"/>
      <c r="J203" s="302"/>
      <c r="K203" s="302"/>
    </row>
    <row r="204" spans="1:11" ht="14.1" customHeight="1" x14ac:dyDescent="0.25">
      <c r="A204" s="302"/>
      <c r="B204" s="302"/>
      <c r="C204" s="284" t="s">
        <v>50</v>
      </c>
      <c r="D204" s="295" t="s">
        <v>40</v>
      </c>
      <c r="E204" s="295" t="s">
        <v>40</v>
      </c>
      <c r="F204" s="295" t="s">
        <v>2718</v>
      </c>
      <c r="G204" s="295" t="s">
        <v>137</v>
      </c>
      <c r="H204" s="302"/>
      <c r="I204" s="302"/>
      <c r="J204" s="302"/>
      <c r="K204" s="302"/>
    </row>
    <row r="205" spans="1:11" ht="14.1" customHeight="1" x14ac:dyDescent="0.25">
      <c r="A205" s="302"/>
      <c r="B205" s="302"/>
      <c r="C205" s="284" t="s">
        <v>52</v>
      </c>
      <c r="D205" s="295" t="s">
        <v>40</v>
      </c>
      <c r="E205" s="295" t="s">
        <v>46</v>
      </c>
      <c r="F205" s="295" t="s">
        <v>46</v>
      </c>
      <c r="G205" s="295" t="s">
        <v>137</v>
      </c>
      <c r="H205" s="302"/>
      <c r="I205" s="302"/>
      <c r="J205" s="302"/>
      <c r="K205" s="302"/>
    </row>
    <row r="206" spans="1:11" ht="14.1" customHeight="1" x14ac:dyDescent="0.25">
      <c r="A206" s="302"/>
      <c r="B206" s="302"/>
      <c r="C206" s="284" t="s">
        <v>55</v>
      </c>
      <c r="D206" s="295" t="s">
        <v>40</v>
      </c>
      <c r="E206" s="295" t="s">
        <v>40</v>
      </c>
      <c r="F206" s="295" t="s">
        <v>1409</v>
      </c>
      <c r="G206" s="295" t="s">
        <v>137</v>
      </c>
      <c r="H206" s="302"/>
      <c r="I206" s="302"/>
      <c r="J206" s="302"/>
      <c r="K206" s="302"/>
    </row>
    <row r="207" spans="1:11" ht="14.1" customHeight="1" x14ac:dyDescent="0.25">
      <c r="A207" s="302"/>
      <c r="B207" s="302"/>
      <c r="C207" s="1307" t="s">
        <v>58</v>
      </c>
      <c r="D207" s="1308"/>
      <c r="E207" s="1308"/>
      <c r="F207" s="1308"/>
      <c r="G207" s="1308"/>
      <c r="H207" s="302"/>
      <c r="I207" s="302"/>
      <c r="J207" s="302"/>
      <c r="K207" s="302"/>
    </row>
    <row r="208" spans="1:11" ht="14.1" customHeight="1" x14ac:dyDescent="0.25">
      <c r="A208" s="302"/>
      <c r="B208" s="302"/>
      <c r="C208" s="303"/>
      <c r="D208" s="269">
        <v>2025</v>
      </c>
      <c r="E208" s="269">
        <v>2026</v>
      </c>
      <c r="F208" s="269">
        <v>2027</v>
      </c>
      <c r="G208" s="269">
        <v>2028</v>
      </c>
      <c r="H208" s="302"/>
      <c r="I208" s="302"/>
      <c r="J208" s="302"/>
      <c r="K208" s="302"/>
    </row>
    <row r="209" spans="1:11" ht="14.1" customHeight="1" x14ac:dyDescent="0.25">
      <c r="A209" s="302"/>
      <c r="B209" s="302"/>
      <c r="C209" s="304"/>
      <c r="D209" s="266" t="s">
        <v>17</v>
      </c>
      <c r="E209" s="266" t="s">
        <v>18</v>
      </c>
      <c r="F209" s="266" t="s">
        <v>18</v>
      </c>
      <c r="G209" s="266" t="s">
        <v>18</v>
      </c>
      <c r="H209" s="302"/>
      <c r="I209" s="302"/>
      <c r="J209" s="302"/>
      <c r="K209" s="302"/>
    </row>
    <row r="210" spans="1:11" ht="14.1" customHeight="1" x14ac:dyDescent="0.25">
      <c r="A210" s="302"/>
      <c r="B210" s="302"/>
      <c r="C210" s="292" t="s">
        <v>59</v>
      </c>
      <c r="D210" s="289">
        <v>0</v>
      </c>
      <c r="E210" s="289">
        <v>0</v>
      </c>
      <c r="F210" s="289">
        <v>0</v>
      </c>
      <c r="G210" s="289">
        <v>0</v>
      </c>
      <c r="H210" s="302"/>
      <c r="I210" s="302"/>
      <c r="J210" s="302"/>
      <c r="K210" s="302"/>
    </row>
    <row r="211" spans="1:11" ht="14.1" customHeight="1" x14ac:dyDescent="0.25">
      <c r="A211" s="302"/>
      <c r="B211" s="302"/>
      <c r="C211" s="292" t="s">
        <v>60</v>
      </c>
      <c r="D211" s="289">
        <v>0</v>
      </c>
      <c r="E211" s="289">
        <v>0</v>
      </c>
      <c r="F211" s="289">
        <v>0</v>
      </c>
      <c r="G211" s="289">
        <v>0</v>
      </c>
      <c r="H211" s="302"/>
      <c r="I211" s="302"/>
      <c r="J211" s="302"/>
      <c r="K211" s="302"/>
    </row>
    <row r="212" spans="1:11" ht="14.1" customHeight="1" x14ac:dyDescent="0.25">
      <c r="A212" s="302"/>
      <c r="B212" s="302"/>
      <c r="C212" s="292" t="s">
        <v>61</v>
      </c>
      <c r="D212" s="289">
        <v>0</v>
      </c>
      <c r="E212" s="289">
        <v>0</v>
      </c>
      <c r="F212" s="289">
        <v>0</v>
      </c>
      <c r="G212" s="289">
        <v>0</v>
      </c>
      <c r="H212" s="302"/>
      <c r="I212" s="302"/>
      <c r="J212" s="302"/>
      <c r="K212" s="302"/>
    </row>
    <row r="213" spans="1:11" ht="14.1" customHeight="1" x14ac:dyDescent="0.25">
      <c r="A213" s="302"/>
      <c r="B213" s="302"/>
      <c r="C213" s="292" t="s">
        <v>62</v>
      </c>
      <c r="D213" s="289">
        <v>0</v>
      </c>
      <c r="E213" s="289">
        <v>0</v>
      </c>
      <c r="F213" s="289">
        <v>0</v>
      </c>
      <c r="G213" s="289">
        <v>0</v>
      </c>
      <c r="H213" s="302"/>
      <c r="I213" s="302"/>
      <c r="J213" s="302"/>
      <c r="K213" s="302"/>
    </row>
    <row r="214" spans="1:11" ht="14.1" customHeight="1" x14ac:dyDescent="0.25">
      <c r="A214" s="302"/>
      <c r="B214" s="302"/>
      <c r="C214" s="292" t="s">
        <v>60</v>
      </c>
      <c r="D214" s="289">
        <v>0</v>
      </c>
      <c r="E214" s="289">
        <v>0</v>
      </c>
      <c r="F214" s="289">
        <v>0</v>
      </c>
      <c r="G214" s="289">
        <v>0</v>
      </c>
      <c r="H214" s="302"/>
      <c r="I214" s="302"/>
      <c r="J214" s="302"/>
      <c r="K214" s="302"/>
    </row>
    <row r="215" spans="1:11" ht="14.1" customHeight="1" x14ac:dyDescent="0.25">
      <c r="A215" s="302"/>
      <c r="B215" s="302"/>
      <c r="C215" s="292" t="s">
        <v>61</v>
      </c>
      <c r="D215" s="289">
        <v>0</v>
      </c>
      <c r="E215" s="289">
        <v>0</v>
      </c>
      <c r="F215" s="289">
        <v>0</v>
      </c>
      <c r="G215" s="289">
        <v>0</v>
      </c>
      <c r="H215" s="302"/>
      <c r="I215" s="302"/>
      <c r="J215" s="302"/>
      <c r="K215" s="302"/>
    </row>
    <row r="216" spans="1:11" ht="14.1" customHeight="1" x14ac:dyDescent="0.25">
      <c r="A216" s="302"/>
      <c r="B216" s="302"/>
      <c r="C216" s="292" t="s">
        <v>63</v>
      </c>
      <c r="D216" s="289">
        <v>0</v>
      </c>
      <c r="E216" s="289">
        <v>0</v>
      </c>
      <c r="F216" s="289">
        <v>0</v>
      </c>
      <c r="G216" s="289">
        <v>0</v>
      </c>
      <c r="H216" s="302"/>
      <c r="I216" s="302"/>
      <c r="J216" s="302"/>
      <c r="K216" s="302"/>
    </row>
    <row r="217" spans="1:11" ht="14.1" customHeight="1" x14ac:dyDescent="0.25">
      <c r="A217" s="302"/>
      <c r="B217" s="302"/>
      <c r="C217" s="292" t="s">
        <v>60</v>
      </c>
      <c r="D217" s="289">
        <v>0</v>
      </c>
      <c r="E217" s="289">
        <v>0</v>
      </c>
      <c r="F217" s="289">
        <v>0</v>
      </c>
      <c r="G217" s="289">
        <v>0</v>
      </c>
      <c r="H217" s="302"/>
      <c r="I217" s="302"/>
      <c r="J217" s="302"/>
      <c r="K217" s="302"/>
    </row>
    <row r="218" spans="1:11" ht="14.1" customHeight="1" x14ac:dyDescent="0.25">
      <c r="A218" s="302"/>
      <c r="B218" s="302"/>
      <c r="C218" s="292" t="s">
        <v>61</v>
      </c>
      <c r="D218" s="289">
        <v>0</v>
      </c>
      <c r="E218" s="289">
        <v>0</v>
      </c>
      <c r="F218" s="289">
        <v>0</v>
      </c>
      <c r="G218" s="289">
        <v>0</v>
      </c>
      <c r="H218" s="302"/>
      <c r="I218" s="302"/>
      <c r="J218" s="302"/>
      <c r="K218" s="302"/>
    </row>
    <row r="219" spans="1:11" ht="14.1" customHeight="1" x14ac:dyDescent="0.25">
      <c r="A219" s="302"/>
      <c r="B219" s="302"/>
      <c r="C219" s="292" t="s">
        <v>64</v>
      </c>
      <c r="D219" s="289">
        <v>0</v>
      </c>
      <c r="E219" s="289">
        <v>0</v>
      </c>
      <c r="F219" s="289">
        <v>0</v>
      </c>
      <c r="G219" s="289">
        <v>0</v>
      </c>
      <c r="H219" s="302"/>
      <c r="I219" s="302"/>
      <c r="J219" s="302"/>
      <c r="K219" s="302"/>
    </row>
    <row r="220" spans="1:11" ht="14.1" customHeight="1" x14ac:dyDescent="0.25">
      <c r="A220" s="302"/>
      <c r="B220" s="302"/>
      <c r="C220" s="292" t="s">
        <v>60</v>
      </c>
      <c r="D220" s="289">
        <v>0</v>
      </c>
      <c r="E220" s="289">
        <v>0</v>
      </c>
      <c r="F220" s="289">
        <v>0</v>
      </c>
      <c r="G220" s="289">
        <v>0</v>
      </c>
      <c r="H220" s="302"/>
      <c r="I220" s="302"/>
      <c r="J220" s="302"/>
      <c r="K220" s="302"/>
    </row>
    <row r="221" spans="1:11" ht="14.1" customHeight="1" x14ac:dyDescent="0.25">
      <c r="A221" s="302"/>
      <c r="B221" s="302"/>
      <c r="C221" s="292" t="s">
        <v>61</v>
      </c>
      <c r="D221" s="289">
        <v>0</v>
      </c>
      <c r="E221" s="289">
        <v>0</v>
      </c>
      <c r="F221" s="289">
        <v>0</v>
      </c>
      <c r="G221" s="289">
        <v>0</v>
      </c>
      <c r="H221" s="302"/>
      <c r="I221" s="302"/>
      <c r="J221" s="302"/>
      <c r="K221" s="302"/>
    </row>
    <row r="222" spans="1:11" ht="14.1" customHeight="1" x14ac:dyDescent="0.25">
      <c r="A222" s="302"/>
      <c r="B222" s="302"/>
      <c r="C222" s="292" t="s">
        <v>65</v>
      </c>
      <c r="D222" s="289">
        <v>0</v>
      </c>
      <c r="E222" s="289">
        <v>0</v>
      </c>
      <c r="F222" s="289">
        <v>0</v>
      </c>
      <c r="G222" s="289">
        <v>0</v>
      </c>
      <c r="H222" s="302"/>
      <c r="I222" s="302"/>
      <c r="J222" s="302"/>
      <c r="K222" s="302"/>
    </row>
    <row r="223" spans="1:11" ht="14.1" customHeight="1" x14ac:dyDescent="0.25">
      <c r="A223" s="302"/>
      <c r="B223" s="302"/>
      <c r="C223" s="292" t="s">
        <v>60</v>
      </c>
      <c r="D223" s="289">
        <v>0</v>
      </c>
      <c r="E223" s="289">
        <v>0</v>
      </c>
      <c r="F223" s="289">
        <v>0</v>
      </c>
      <c r="G223" s="289">
        <v>0</v>
      </c>
      <c r="H223" s="302"/>
      <c r="I223" s="302"/>
      <c r="J223" s="302"/>
      <c r="K223" s="302"/>
    </row>
    <row r="224" spans="1:11" ht="14.1" customHeight="1" x14ac:dyDescent="0.25">
      <c r="A224" s="302"/>
      <c r="B224" s="302"/>
      <c r="C224" s="292" t="s">
        <v>61</v>
      </c>
      <c r="D224" s="289">
        <v>0</v>
      </c>
      <c r="E224" s="289">
        <v>0</v>
      </c>
      <c r="F224" s="289">
        <v>0</v>
      </c>
      <c r="G224" s="289">
        <v>0</v>
      </c>
      <c r="H224" s="302"/>
      <c r="I224" s="302"/>
      <c r="J224" s="302"/>
      <c r="K224" s="302"/>
    </row>
    <row r="225" spans="1:11" ht="14.1" customHeight="1" x14ac:dyDescent="0.25">
      <c r="A225" s="302"/>
      <c r="B225" s="302"/>
      <c r="C225" s="292" t="s">
        <v>66</v>
      </c>
      <c r="D225" s="289">
        <v>0</v>
      </c>
      <c r="E225" s="289">
        <v>0</v>
      </c>
      <c r="F225" s="289">
        <v>0</v>
      </c>
      <c r="G225" s="289">
        <v>0</v>
      </c>
      <c r="H225" s="302"/>
      <c r="I225" s="302"/>
      <c r="J225" s="302"/>
      <c r="K225" s="302"/>
    </row>
    <row r="226" spans="1:11" ht="14.1" customHeight="1" x14ac:dyDescent="0.25">
      <c r="A226" s="302"/>
      <c r="B226" s="302"/>
      <c r="C226" s="292" t="s">
        <v>60</v>
      </c>
      <c r="D226" s="289">
        <v>0</v>
      </c>
      <c r="E226" s="289">
        <v>0</v>
      </c>
      <c r="F226" s="289">
        <v>0</v>
      </c>
      <c r="G226" s="289">
        <v>0</v>
      </c>
      <c r="H226" s="302"/>
      <c r="I226" s="302"/>
      <c r="J226" s="302"/>
      <c r="K226" s="302"/>
    </row>
    <row r="227" spans="1:11" ht="14.1" customHeight="1" x14ac:dyDescent="0.25">
      <c r="A227" s="302"/>
      <c r="B227" s="302"/>
      <c r="C227" s="292" t="s">
        <v>61</v>
      </c>
      <c r="D227" s="289">
        <v>0</v>
      </c>
      <c r="E227" s="289">
        <v>0</v>
      </c>
      <c r="F227" s="289">
        <v>0</v>
      </c>
      <c r="G227" s="289">
        <v>0</v>
      </c>
      <c r="H227" s="302"/>
      <c r="I227" s="302"/>
      <c r="J227" s="302"/>
      <c r="K227" s="302"/>
    </row>
    <row r="228" spans="1:11" ht="14.1" customHeight="1" x14ac:dyDescent="0.25">
      <c r="A228" s="302"/>
      <c r="B228" s="302"/>
      <c r="C228" s="292" t="s">
        <v>67</v>
      </c>
      <c r="D228" s="289">
        <v>0</v>
      </c>
      <c r="E228" s="289">
        <v>0</v>
      </c>
      <c r="F228" s="289">
        <v>0</v>
      </c>
      <c r="G228" s="289">
        <v>0</v>
      </c>
      <c r="H228" s="302"/>
      <c r="I228" s="302"/>
      <c r="J228" s="302"/>
      <c r="K228" s="302"/>
    </row>
    <row r="229" spans="1:11" ht="14.1" customHeight="1" x14ac:dyDescent="0.25">
      <c r="A229" s="302"/>
      <c r="B229" s="302"/>
      <c r="C229" s="292" t="s">
        <v>60</v>
      </c>
      <c r="D229" s="289">
        <v>0</v>
      </c>
      <c r="E229" s="289">
        <v>0</v>
      </c>
      <c r="F229" s="289">
        <v>0</v>
      </c>
      <c r="G229" s="289">
        <v>0</v>
      </c>
      <c r="H229" s="302"/>
      <c r="I229" s="302"/>
      <c r="J229" s="302"/>
      <c r="K229" s="302"/>
    </row>
    <row r="230" spans="1:11" ht="14.1" customHeight="1" x14ac:dyDescent="0.25">
      <c r="A230" s="302"/>
      <c r="B230" s="302"/>
      <c r="C230" s="292" t="s">
        <v>61</v>
      </c>
      <c r="D230" s="289">
        <v>0</v>
      </c>
      <c r="E230" s="289">
        <v>0</v>
      </c>
      <c r="F230" s="289">
        <v>0</v>
      </c>
      <c r="G230" s="289">
        <v>0</v>
      </c>
      <c r="H230" s="302"/>
      <c r="I230" s="302"/>
      <c r="J230" s="302"/>
      <c r="K230" s="302"/>
    </row>
    <row r="231" spans="1:11" ht="14.1" customHeight="1" x14ac:dyDescent="0.25">
      <c r="A231" s="302"/>
      <c r="B231" s="302"/>
      <c r="C231" s="292" t="s">
        <v>68</v>
      </c>
      <c r="D231" s="289">
        <v>0</v>
      </c>
      <c r="E231" s="289">
        <v>0</v>
      </c>
      <c r="F231" s="289">
        <v>0</v>
      </c>
      <c r="G231" s="289">
        <v>0</v>
      </c>
      <c r="H231" s="302"/>
      <c r="I231" s="302"/>
      <c r="J231" s="302"/>
      <c r="K231" s="302"/>
    </row>
    <row r="232" spans="1:11" ht="14.1" customHeight="1" x14ac:dyDescent="0.25">
      <c r="A232" s="302"/>
      <c r="B232" s="302"/>
      <c r="C232" s="292" t="s">
        <v>60</v>
      </c>
      <c r="D232" s="289">
        <v>0</v>
      </c>
      <c r="E232" s="289">
        <v>0</v>
      </c>
      <c r="F232" s="289">
        <v>0</v>
      </c>
      <c r="G232" s="289">
        <v>0</v>
      </c>
      <c r="H232" s="302"/>
      <c r="I232" s="302"/>
      <c r="J232" s="302"/>
      <c r="K232" s="302"/>
    </row>
    <row r="233" spans="1:11" ht="14.1" customHeight="1" x14ac:dyDescent="0.25">
      <c r="A233" s="302"/>
      <c r="B233" s="302"/>
      <c r="C233" s="292" t="s">
        <v>69</v>
      </c>
      <c r="D233" s="289">
        <v>0</v>
      </c>
      <c r="E233" s="289">
        <v>0</v>
      </c>
      <c r="F233" s="289">
        <v>0</v>
      </c>
      <c r="G233" s="289">
        <v>0</v>
      </c>
      <c r="H233" s="302"/>
      <c r="I233" s="302"/>
      <c r="J233" s="302"/>
      <c r="K233" s="302"/>
    </row>
    <row r="234" spans="1:11" ht="14.1" customHeight="1" x14ac:dyDescent="0.25">
      <c r="A234" s="302"/>
      <c r="B234" s="302"/>
      <c r="C234" s="292" t="s">
        <v>70</v>
      </c>
      <c r="D234" s="289">
        <v>0</v>
      </c>
      <c r="E234" s="289">
        <v>0</v>
      </c>
      <c r="F234" s="289">
        <v>0</v>
      </c>
      <c r="G234" s="289">
        <v>0</v>
      </c>
      <c r="H234" s="302"/>
      <c r="I234" s="302"/>
      <c r="J234" s="302"/>
      <c r="K234" s="302"/>
    </row>
    <row r="235" spans="1:11" ht="14.1" customHeight="1" x14ac:dyDescent="0.25">
      <c r="A235" s="302"/>
      <c r="B235" s="302"/>
      <c r="C235" s="292" t="s">
        <v>71</v>
      </c>
      <c r="D235" s="289">
        <v>0</v>
      </c>
      <c r="E235" s="289">
        <v>0</v>
      </c>
      <c r="F235" s="289">
        <v>0</v>
      </c>
      <c r="G235" s="289">
        <v>0</v>
      </c>
      <c r="H235" s="302"/>
      <c r="I235" s="302"/>
      <c r="J235" s="302"/>
      <c r="K235" s="302"/>
    </row>
    <row r="236" spans="1:11" ht="14.1" customHeight="1" x14ac:dyDescent="0.25">
      <c r="A236" s="302"/>
      <c r="B236" s="302"/>
      <c r="C236" s="292" t="s">
        <v>72</v>
      </c>
      <c r="D236" s="289">
        <v>0</v>
      </c>
      <c r="E236" s="289">
        <v>0</v>
      </c>
      <c r="F236" s="289">
        <v>0</v>
      </c>
      <c r="G236" s="289">
        <v>0</v>
      </c>
      <c r="H236" s="302"/>
      <c r="I236" s="302"/>
      <c r="J236" s="302"/>
      <c r="K236" s="302"/>
    </row>
    <row r="237" spans="1:11" ht="14.1" customHeight="1" x14ac:dyDescent="0.25">
      <c r="A237" s="302"/>
      <c r="B237" s="302"/>
      <c r="C237" s="292" t="s">
        <v>73</v>
      </c>
      <c r="D237" s="289">
        <v>0</v>
      </c>
      <c r="E237" s="289">
        <v>500000</v>
      </c>
      <c r="F237" s="289">
        <v>500000</v>
      </c>
      <c r="G237" s="289">
        <v>0</v>
      </c>
      <c r="H237" s="302"/>
      <c r="I237" s="302"/>
      <c r="J237" s="302"/>
      <c r="K237" s="302"/>
    </row>
    <row r="238" spans="1:11" ht="14.1" customHeight="1" x14ac:dyDescent="0.25">
      <c r="A238" s="302"/>
      <c r="B238" s="302"/>
      <c r="C238" s="292" t="s">
        <v>60</v>
      </c>
      <c r="D238" s="289">
        <v>0</v>
      </c>
      <c r="E238" s="289">
        <v>500000</v>
      </c>
      <c r="F238" s="289">
        <v>500000</v>
      </c>
      <c r="G238" s="289">
        <v>0</v>
      </c>
      <c r="H238" s="302"/>
      <c r="I238" s="302"/>
      <c r="J238" s="302"/>
      <c r="K238" s="302"/>
    </row>
    <row r="239" spans="1:11" ht="14.1" customHeight="1" x14ac:dyDescent="0.25">
      <c r="A239" s="302"/>
      <c r="B239" s="302"/>
      <c r="C239" s="292" t="s">
        <v>69</v>
      </c>
      <c r="D239" s="289">
        <v>0</v>
      </c>
      <c r="E239" s="289">
        <v>0</v>
      </c>
      <c r="F239" s="289">
        <v>0</v>
      </c>
      <c r="G239" s="289">
        <v>0</v>
      </c>
      <c r="H239" s="302"/>
      <c r="I239" s="302"/>
      <c r="J239" s="302"/>
      <c r="K239" s="302"/>
    </row>
    <row r="240" spans="1:11" ht="14.1" customHeight="1" x14ac:dyDescent="0.25">
      <c r="A240" s="302"/>
      <c r="B240" s="302"/>
      <c r="C240" s="292" t="s">
        <v>70</v>
      </c>
      <c r="D240" s="289">
        <v>0</v>
      </c>
      <c r="E240" s="289">
        <v>0</v>
      </c>
      <c r="F240" s="289">
        <v>0</v>
      </c>
      <c r="G240" s="289">
        <v>0</v>
      </c>
      <c r="H240" s="302"/>
      <c r="I240" s="302"/>
      <c r="J240" s="302"/>
      <c r="K240" s="302"/>
    </row>
    <row r="241" spans="1:11" ht="14.1" customHeight="1" x14ac:dyDescent="0.25">
      <c r="A241" s="302"/>
      <c r="B241" s="302"/>
      <c r="C241" s="292" t="s">
        <v>71</v>
      </c>
      <c r="D241" s="289">
        <v>0</v>
      </c>
      <c r="E241" s="289">
        <v>0</v>
      </c>
      <c r="F241" s="289">
        <v>0</v>
      </c>
      <c r="G241" s="289">
        <v>0</v>
      </c>
      <c r="H241" s="302"/>
      <c r="I241" s="302"/>
      <c r="J241" s="302"/>
      <c r="K241" s="302"/>
    </row>
    <row r="242" spans="1:11" ht="14.1" customHeight="1" x14ac:dyDescent="0.25">
      <c r="A242" s="302"/>
      <c r="B242" s="302"/>
      <c r="C242" s="292" t="s">
        <v>72</v>
      </c>
      <c r="D242" s="289">
        <v>0</v>
      </c>
      <c r="E242" s="289">
        <v>0</v>
      </c>
      <c r="F242" s="289">
        <v>0</v>
      </c>
      <c r="G242" s="289">
        <v>0</v>
      </c>
      <c r="H242" s="302"/>
      <c r="I242" s="302"/>
      <c r="J242" s="302"/>
      <c r="K242" s="302"/>
    </row>
    <row r="243" spans="1:11" ht="14.1" customHeight="1" x14ac:dyDescent="0.25">
      <c r="A243" s="302"/>
      <c r="B243" s="302"/>
      <c r="C243" s="292" t="s">
        <v>74</v>
      </c>
      <c r="D243" s="289">
        <v>0</v>
      </c>
      <c r="E243" s="289">
        <v>0</v>
      </c>
      <c r="F243" s="289">
        <v>0</v>
      </c>
      <c r="G243" s="289">
        <v>0</v>
      </c>
      <c r="H243" s="302"/>
      <c r="I243" s="302"/>
      <c r="J243" s="302"/>
      <c r="K243" s="302"/>
    </row>
    <row r="244" spans="1:11" ht="14.1" customHeight="1" x14ac:dyDescent="0.25">
      <c r="A244" s="302"/>
      <c r="B244" s="302"/>
      <c r="C244" s="292" t="s">
        <v>60</v>
      </c>
      <c r="D244" s="289">
        <v>0</v>
      </c>
      <c r="E244" s="289">
        <v>0</v>
      </c>
      <c r="F244" s="289">
        <v>0</v>
      </c>
      <c r="G244" s="289">
        <v>0</v>
      </c>
      <c r="H244" s="302"/>
      <c r="I244" s="302"/>
      <c r="J244" s="302"/>
      <c r="K244" s="302"/>
    </row>
    <row r="245" spans="1:11" ht="14.1" customHeight="1" x14ac:dyDescent="0.25">
      <c r="A245" s="302"/>
      <c r="B245" s="302"/>
      <c r="C245" s="292" t="s">
        <v>69</v>
      </c>
      <c r="D245" s="289">
        <v>0</v>
      </c>
      <c r="E245" s="289">
        <v>0</v>
      </c>
      <c r="F245" s="289">
        <v>0</v>
      </c>
      <c r="G245" s="289">
        <v>0</v>
      </c>
      <c r="H245" s="302"/>
      <c r="I245" s="302"/>
      <c r="J245" s="302"/>
      <c r="K245" s="302"/>
    </row>
    <row r="246" spans="1:11" ht="14.1" customHeight="1" x14ac:dyDescent="0.25">
      <c r="A246" s="302"/>
      <c r="B246" s="302"/>
      <c r="C246" s="292" t="s">
        <v>70</v>
      </c>
      <c r="D246" s="289">
        <v>0</v>
      </c>
      <c r="E246" s="289">
        <v>0</v>
      </c>
      <c r="F246" s="289">
        <v>0</v>
      </c>
      <c r="G246" s="289">
        <v>0</v>
      </c>
      <c r="H246" s="302"/>
      <c r="I246" s="302"/>
      <c r="J246" s="302"/>
      <c r="K246" s="302"/>
    </row>
    <row r="247" spans="1:11" ht="14.1" customHeight="1" x14ac:dyDescent="0.25">
      <c r="A247" s="302"/>
      <c r="B247" s="302"/>
      <c r="C247" s="292" t="s">
        <v>71</v>
      </c>
      <c r="D247" s="289">
        <v>0</v>
      </c>
      <c r="E247" s="289">
        <v>0</v>
      </c>
      <c r="F247" s="289">
        <v>0</v>
      </c>
      <c r="G247" s="289">
        <v>0</v>
      </c>
      <c r="H247" s="302"/>
      <c r="I247" s="302"/>
      <c r="J247" s="302"/>
      <c r="K247" s="302"/>
    </row>
    <row r="248" spans="1:11" ht="14.1" customHeight="1" x14ac:dyDescent="0.25">
      <c r="A248" s="302"/>
      <c r="B248" s="302"/>
      <c r="C248" s="292" t="s">
        <v>72</v>
      </c>
      <c r="D248" s="289">
        <v>0</v>
      </c>
      <c r="E248" s="289">
        <v>0</v>
      </c>
      <c r="F248" s="289">
        <v>0</v>
      </c>
      <c r="G248" s="289">
        <v>0</v>
      </c>
      <c r="H248" s="302"/>
      <c r="I248" s="302"/>
      <c r="J248" s="302"/>
      <c r="K248" s="302"/>
    </row>
    <row r="249" spans="1:11" ht="14.1" customHeight="1" x14ac:dyDescent="0.25">
      <c r="A249" s="302"/>
      <c r="B249" s="302"/>
      <c r="C249" s="292" t="s">
        <v>75</v>
      </c>
      <c r="D249" s="289">
        <v>0</v>
      </c>
      <c r="E249" s="289">
        <v>0</v>
      </c>
      <c r="F249" s="289">
        <v>0</v>
      </c>
      <c r="G249" s="289">
        <v>0</v>
      </c>
      <c r="H249" s="302"/>
      <c r="I249" s="302"/>
      <c r="J249" s="302"/>
      <c r="K249" s="302"/>
    </row>
    <row r="250" spans="1:11" ht="14.1" customHeight="1" x14ac:dyDescent="0.25">
      <c r="A250" s="302"/>
      <c r="B250" s="302"/>
      <c r="C250" s="292" t="s">
        <v>76</v>
      </c>
      <c r="D250" s="289">
        <v>0</v>
      </c>
      <c r="E250" s="289">
        <v>0</v>
      </c>
      <c r="F250" s="289">
        <v>0</v>
      </c>
      <c r="G250" s="289">
        <v>0</v>
      </c>
      <c r="H250" s="302"/>
      <c r="I250" s="302"/>
      <c r="J250" s="302"/>
      <c r="K250" s="302"/>
    </row>
    <row r="251" spans="1:11" ht="14.1" customHeight="1" x14ac:dyDescent="0.25">
      <c r="A251" s="302"/>
      <c r="B251" s="302"/>
      <c r="C251" s="290" t="s">
        <v>77</v>
      </c>
      <c r="D251" s="289">
        <v>0</v>
      </c>
      <c r="E251" s="289">
        <v>500000</v>
      </c>
      <c r="F251" s="289">
        <v>500000</v>
      </c>
      <c r="G251" s="289">
        <v>0</v>
      </c>
      <c r="H251" s="302"/>
      <c r="I251" s="302"/>
      <c r="J251" s="302"/>
      <c r="K251" s="302"/>
    </row>
    <row r="252" spans="1:11" ht="15" customHeight="1" x14ac:dyDescent="0.25">
      <c r="A252" s="302"/>
      <c r="B252" s="302"/>
      <c r="C252" s="288" t="s">
        <v>40</v>
      </c>
      <c r="D252" s="287" t="s">
        <v>40</v>
      </c>
      <c r="E252" s="287" t="s">
        <v>40</v>
      </c>
      <c r="F252" s="287" t="s">
        <v>40</v>
      </c>
      <c r="G252" s="287" t="s">
        <v>40</v>
      </c>
      <c r="H252" s="302"/>
      <c r="I252" s="302"/>
      <c r="J252" s="302"/>
      <c r="K252" s="302"/>
    </row>
    <row r="253" spans="1:11" ht="15" customHeight="1" x14ac:dyDescent="0.25">
      <c r="A253" s="302"/>
      <c r="B253" s="302"/>
      <c r="C253" s="286" t="s">
        <v>188</v>
      </c>
      <c r="D253" s="256">
        <v>0</v>
      </c>
      <c r="E253" s="256">
        <v>166848000</v>
      </c>
      <c r="F253" s="256">
        <v>166848000</v>
      </c>
      <c r="G253" s="256">
        <v>168848000</v>
      </c>
      <c r="H253" s="302"/>
      <c r="I253" s="302"/>
      <c r="J253" s="302"/>
      <c r="K253" s="302"/>
    </row>
    <row r="254" spans="1:11" ht="15" customHeight="1" x14ac:dyDescent="0.25">
      <c r="A254" s="302"/>
      <c r="B254" s="302"/>
      <c r="C254" s="284" t="s">
        <v>59</v>
      </c>
      <c r="D254" s="283">
        <v>0</v>
      </c>
      <c r="E254" s="283">
        <v>12552000</v>
      </c>
      <c r="F254" s="283">
        <v>12552000</v>
      </c>
      <c r="G254" s="283">
        <v>12552000</v>
      </c>
      <c r="H254" s="302"/>
      <c r="I254" s="302"/>
      <c r="J254" s="302"/>
      <c r="K254" s="302"/>
    </row>
    <row r="255" spans="1:11" ht="15" customHeight="1" x14ac:dyDescent="0.25">
      <c r="A255" s="302"/>
      <c r="B255" s="302"/>
      <c r="C255" s="284" t="s">
        <v>60</v>
      </c>
      <c r="D255" s="283">
        <v>0</v>
      </c>
      <c r="E255" s="283">
        <v>12552000</v>
      </c>
      <c r="F255" s="283">
        <v>12552000</v>
      </c>
      <c r="G255" s="283">
        <v>12552000</v>
      </c>
      <c r="H255" s="302"/>
      <c r="I255" s="302"/>
      <c r="J255" s="302"/>
      <c r="K255" s="302"/>
    </row>
    <row r="256" spans="1:11" ht="15" customHeight="1" x14ac:dyDescent="0.25">
      <c r="A256" s="302"/>
      <c r="B256" s="302"/>
      <c r="C256" s="284" t="s">
        <v>61</v>
      </c>
      <c r="D256" s="283">
        <v>0</v>
      </c>
      <c r="E256" s="283">
        <v>0</v>
      </c>
      <c r="F256" s="283">
        <v>0</v>
      </c>
      <c r="G256" s="283">
        <v>0</v>
      </c>
      <c r="H256" s="302"/>
      <c r="I256" s="302"/>
      <c r="J256" s="302"/>
      <c r="K256" s="302"/>
    </row>
    <row r="257" spans="1:11" ht="15" customHeight="1" x14ac:dyDescent="0.25">
      <c r="A257" s="302"/>
      <c r="B257" s="302"/>
      <c r="C257" s="284" t="s">
        <v>62</v>
      </c>
      <c r="D257" s="283">
        <v>0</v>
      </c>
      <c r="E257" s="283">
        <v>2186000</v>
      </c>
      <c r="F257" s="283">
        <v>2186000</v>
      </c>
      <c r="G257" s="283">
        <v>2186000</v>
      </c>
      <c r="H257" s="302"/>
      <c r="I257" s="302"/>
      <c r="J257" s="302"/>
      <c r="K257" s="302"/>
    </row>
    <row r="258" spans="1:11" ht="15" customHeight="1" x14ac:dyDescent="0.25">
      <c r="A258" s="302"/>
      <c r="B258" s="302"/>
      <c r="C258" s="284" t="s">
        <v>60</v>
      </c>
      <c r="D258" s="283">
        <v>0</v>
      </c>
      <c r="E258" s="283">
        <v>2186000</v>
      </c>
      <c r="F258" s="283">
        <v>2186000</v>
      </c>
      <c r="G258" s="283">
        <v>2186000</v>
      </c>
      <c r="H258" s="302"/>
      <c r="I258" s="302"/>
      <c r="J258" s="302"/>
      <c r="K258" s="302"/>
    </row>
    <row r="259" spans="1:11" ht="15" customHeight="1" x14ac:dyDescent="0.25">
      <c r="A259" s="302"/>
      <c r="B259" s="302"/>
      <c r="C259" s="284" t="s">
        <v>61</v>
      </c>
      <c r="D259" s="283">
        <v>0</v>
      </c>
      <c r="E259" s="283">
        <v>0</v>
      </c>
      <c r="F259" s="283">
        <v>0</v>
      </c>
      <c r="G259" s="283">
        <v>0</v>
      </c>
      <c r="H259" s="302"/>
      <c r="I259" s="302"/>
      <c r="J259" s="302"/>
      <c r="K259" s="302"/>
    </row>
    <row r="260" spans="1:11" ht="15" customHeight="1" x14ac:dyDescent="0.25">
      <c r="A260" s="302"/>
      <c r="B260" s="302"/>
      <c r="C260" s="284" t="s">
        <v>63</v>
      </c>
      <c r="D260" s="283">
        <v>0</v>
      </c>
      <c r="E260" s="283">
        <v>4000000</v>
      </c>
      <c r="F260" s="283">
        <v>4000000</v>
      </c>
      <c r="G260" s="283">
        <v>4000000</v>
      </c>
      <c r="H260" s="302"/>
      <c r="I260" s="302"/>
      <c r="J260" s="302"/>
      <c r="K260" s="302"/>
    </row>
    <row r="261" spans="1:11" ht="15" customHeight="1" x14ac:dyDescent="0.25">
      <c r="A261" s="302"/>
      <c r="B261" s="302"/>
      <c r="C261" s="284" t="s">
        <v>60</v>
      </c>
      <c r="D261" s="283">
        <v>0</v>
      </c>
      <c r="E261" s="283">
        <v>4000000</v>
      </c>
      <c r="F261" s="283">
        <v>4000000</v>
      </c>
      <c r="G261" s="283">
        <v>4000000</v>
      </c>
      <c r="H261" s="302"/>
      <c r="I261" s="302"/>
      <c r="J261" s="302"/>
      <c r="K261" s="302"/>
    </row>
    <row r="262" spans="1:11" ht="15" customHeight="1" x14ac:dyDescent="0.25">
      <c r="A262" s="302"/>
      <c r="B262" s="302"/>
      <c r="C262" s="284" t="s">
        <v>61</v>
      </c>
      <c r="D262" s="283">
        <v>0</v>
      </c>
      <c r="E262" s="283">
        <v>0</v>
      </c>
      <c r="F262" s="283">
        <v>0</v>
      </c>
      <c r="G262" s="283">
        <v>0</v>
      </c>
      <c r="H262" s="302"/>
      <c r="I262" s="302"/>
      <c r="J262" s="302"/>
      <c r="K262" s="302"/>
    </row>
    <row r="263" spans="1:11" ht="15" customHeight="1" x14ac:dyDescent="0.25">
      <c r="A263" s="302"/>
      <c r="B263" s="302"/>
      <c r="C263" s="284" t="s">
        <v>64</v>
      </c>
      <c r="D263" s="283">
        <v>0</v>
      </c>
      <c r="E263" s="283">
        <v>0</v>
      </c>
      <c r="F263" s="283">
        <v>0</v>
      </c>
      <c r="G263" s="283">
        <v>0</v>
      </c>
      <c r="H263" s="302"/>
      <c r="I263" s="302"/>
      <c r="J263" s="302"/>
      <c r="K263" s="302"/>
    </row>
    <row r="264" spans="1:11" ht="15" customHeight="1" x14ac:dyDescent="0.25">
      <c r="A264" s="302"/>
      <c r="B264" s="302"/>
      <c r="C264" s="284" t="s">
        <v>60</v>
      </c>
      <c r="D264" s="283">
        <v>0</v>
      </c>
      <c r="E264" s="283">
        <v>0</v>
      </c>
      <c r="F264" s="283">
        <v>0</v>
      </c>
      <c r="G264" s="283">
        <v>0</v>
      </c>
      <c r="H264" s="302"/>
      <c r="I264" s="302"/>
      <c r="J264" s="302"/>
      <c r="K264" s="302"/>
    </row>
    <row r="265" spans="1:11" ht="15" customHeight="1" x14ac:dyDescent="0.25">
      <c r="A265" s="302"/>
      <c r="B265" s="302"/>
      <c r="C265" s="284" t="s">
        <v>61</v>
      </c>
      <c r="D265" s="283">
        <v>0</v>
      </c>
      <c r="E265" s="283">
        <v>0</v>
      </c>
      <c r="F265" s="283">
        <v>0</v>
      </c>
      <c r="G265" s="283">
        <v>0</v>
      </c>
      <c r="H265" s="302"/>
      <c r="I265" s="302"/>
      <c r="J265" s="302"/>
      <c r="K265" s="302"/>
    </row>
    <row r="266" spans="1:11" ht="20.100000000000001" customHeight="1" x14ac:dyDescent="0.25">
      <c r="A266" s="302"/>
      <c r="B266" s="302"/>
      <c r="C266" s="284" t="s">
        <v>189</v>
      </c>
      <c r="D266" s="285">
        <v>0</v>
      </c>
      <c r="E266" s="285">
        <v>131110000</v>
      </c>
      <c r="F266" s="285">
        <v>131110000</v>
      </c>
      <c r="G266" s="285">
        <v>133110000</v>
      </c>
      <c r="H266" s="302"/>
      <c r="I266" s="302"/>
      <c r="J266" s="302"/>
      <c r="K266" s="302"/>
    </row>
    <row r="267" spans="1:11" ht="15" customHeight="1" x14ac:dyDescent="0.25">
      <c r="A267" s="302"/>
      <c r="B267" s="302"/>
      <c r="C267" s="284" t="s">
        <v>60</v>
      </c>
      <c r="D267" s="283">
        <v>0</v>
      </c>
      <c r="E267" s="283">
        <v>131110000</v>
      </c>
      <c r="F267" s="283">
        <v>131110000</v>
      </c>
      <c r="G267" s="283">
        <v>133110000</v>
      </c>
      <c r="H267" s="302"/>
      <c r="I267" s="302"/>
      <c r="J267" s="302"/>
      <c r="K267" s="302"/>
    </row>
    <row r="268" spans="1:11" ht="15" customHeight="1" x14ac:dyDescent="0.25">
      <c r="A268" s="302"/>
      <c r="B268" s="302"/>
      <c r="C268" s="284" t="s">
        <v>61</v>
      </c>
      <c r="D268" s="283">
        <v>0</v>
      </c>
      <c r="E268" s="283">
        <v>0</v>
      </c>
      <c r="F268" s="283">
        <v>0</v>
      </c>
      <c r="G268" s="283">
        <v>0</v>
      </c>
      <c r="H268" s="302"/>
      <c r="I268" s="302"/>
      <c r="J268" s="302"/>
      <c r="K268" s="302"/>
    </row>
    <row r="269" spans="1:11" ht="15" customHeight="1" x14ac:dyDescent="0.25">
      <c r="A269" s="302"/>
      <c r="B269" s="302"/>
      <c r="C269" s="284" t="s">
        <v>66</v>
      </c>
      <c r="D269" s="283">
        <v>0</v>
      </c>
      <c r="E269" s="283">
        <v>16000000</v>
      </c>
      <c r="F269" s="283">
        <v>16000000</v>
      </c>
      <c r="G269" s="283">
        <v>16000000</v>
      </c>
      <c r="H269" s="302"/>
      <c r="I269" s="302"/>
      <c r="J269" s="302"/>
      <c r="K269" s="302"/>
    </row>
    <row r="270" spans="1:11" ht="15" customHeight="1" x14ac:dyDescent="0.25">
      <c r="A270" s="302"/>
      <c r="B270" s="302"/>
      <c r="C270" s="284" t="s">
        <v>60</v>
      </c>
      <c r="D270" s="283">
        <v>0</v>
      </c>
      <c r="E270" s="283">
        <v>16000000</v>
      </c>
      <c r="F270" s="283">
        <v>16000000</v>
      </c>
      <c r="G270" s="283">
        <v>16000000</v>
      </c>
      <c r="H270" s="302"/>
      <c r="I270" s="302"/>
      <c r="J270" s="302"/>
      <c r="K270" s="302"/>
    </row>
    <row r="271" spans="1:11" ht="15" customHeight="1" x14ac:dyDescent="0.25">
      <c r="A271" s="302"/>
      <c r="B271" s="302"/>
      <c r="C271" s="284" t="s">
        <v>61</v>
      </c>
      <c r="D271" s="283">
        <v>0</v>
      </c>
      <c r="E271" s="283">
        <v>0</v>
      </c>
      <c r="F271" s="283">
        <v>0</v>
      </c>
      <c r="G271" s="283">
        <v>0</v>
      </c>
      <c r="H271" s="302"/>
      <c r="I271" s="302"/>
      <c r="J271" s="302"/>
      <c r="K271" s="302"/>
    </row>
    <row r="272" spans="1:11" ht="15" customHeight="1" x14ac:dyDescent="0.25">
      <c r="A272" s="302"/>
      <c r="B272" s="302"/>
      <c r="C272" s="284" t="s">
        <v>67</v>
      </c>
      <c r="D272" s="283">
        <v>0</v>
      </c>
      <c r="E272" s="283">
        <v>0</v>
      </c>
      <c r="F272" s="283">
        <v>0</v>
      </c>
      <c r="G272" s="283">
        <v>0</v>
      </c>
      <c r="H272" s="302"/>
      <c r="I272" s="302"/>
      <c r="J272" s="302"/>
      <c r="K272" s="302"/>
    </row>
    <row r="273" spans="1:11" ht="15" customHeight="1" x14ac:dyDescent="0.25">
      <c r="A273" s="302"/>
      <c r="B273" s="302"/>
      <c r="C273" s="284" t="s">
        <v>60</v>
      </c>
      <c r="D273" s="283">
        <v>0</v>
      </c>
      <c r="E273" s="283">
        <v>0</v>
      </c>
      <c r="F273" s="283">
        <v>0</v>
      </c>
      <c r="G273" s="283">
        <v>0</v>
      </c>
      <c r="H273" s="302"/>
      <c r="I273" s="302"/>
      <c r="J273" s="302"/>
      <c r="K273" s="302"/>
    </row>
    <row r="274" spans="1:11" ht="15" customHeight="1" x14ac:dyDescent="0.25">
      <c r="A274" s="302"/>
      <c r="B274" s="302"/>
      <c r="C274" s="284" t="s">
        <v>61</v>
      </c>
      <c r="D274" s="283">
        <v>0</v>
      </c>
      <c r="E274" s="283">
        <v>0</v>
      </c>
      <c r="F274" s="283">
        <v>0</v>
      </c>
      <c r="G274" s="283">
        <v>0</v>
      </c>
      <c r="H274" s="302"/>
      <c r="I274" s="302"/>
      <c r="J274" s="302"/>
      <c r="K274" s="302"/>
    </row>
    <row r="275" spans="1:11" ht="15" customHeight="1" x14ac:dyDescent="0.25">
      <c r="A275" s="302"/>
      <c r="B275" s="302"/>
      <c r="C275" s="284" t="s">
        <v>68</v>
      </c>
      <c r="D275" s="283">
        <v>0</v>
      </c>
      <c r="E275" s="283">
        <v>0</v>
      </c>
      <c r="F275" s="283">
        <v>0</v>
      </c>
      <c r="G275" s="283">
        <v>0</v>
      </c>
      <c r="H275" s="302"/>
      <c r="I275" s="302"/>
      <c r="J275" s="302"/>
      <c r="K275" s="302"/>
    </row>
    <row r="276" spans="1:11" ht="15" customHeight="1" x14ac:dyDescent="0.25">
      <c r="A276" s="302"/>
      <c r="B276" s="302"/>
      <c r="C276" s="284" t="s">
        <v>60</v>
      </c>
      <c r="D276" s="283">
        <v>0</v>
      </c>
      <c r="E276" s="283">
        <v>0</v>
      </c>
      <c r="F276" s="283">
        <v>0</v>
      </c>
      <c r="G276" s="283">
        <v>0</v>
      </c>
      <c r="H276" s="302"/>
      <c r="I276" s="302"/>
      <c r="J276" s="302"/>
      <c r="K276" s="302"/>
    </row>
    <row r="277" spans="1:11" ht="15" customHeight="1" x14ac:dyDescent="0.25">
      <c r="A277" s="302"/>
      <c r="B277" s="302"/>
      <c r="C277" s="284" t="s">
        <v>69</v>
      </c>
      <c r="D277" s="283">
        <v>0</v>
      </c>
      <c r="E277" s="283">
        <v>0</v>
      </c>
      <c r="F277" s="283">
        <v>0</v>
      </c>
      <c r="G277" s="283">
        <v>0</v>
      </c>
      <c r="H277" s="302"/>
      <c r="I277" s="302"/>
      <c r="J277" s="302"/>
      <c r="K277" s="302"/>
    </row>
    <row r="278" spans="1:11" ht="15" customHeight="1" x14ac:dyDescent="0.25">
      <c r="A278" s="302"/>
      <c r="B278" s="302"/>
      <c r="C278" s="284" t="s">
        <v>70</v>
      </c>
      <c r="D278" s="283">
        <v>0</v>
      </c>
      <c r="E278" s="283">
        <v>0</v>
      </c>
      <c r="F278" s="283">
        <v>0</v>
      </c>
      <c r="G278" s="283">
        <v>0</v>
      </c>
      <c r="H278" s="302"/>
      <c r="I278" s="302"/>
      <c r="J278" s="302"/>
      <c r="K278" s="302"/>
    </row>
    <row r="279" spans="1:11" ht="15" customHeight="1" x14ac:dyDescent="0.25">
      <c r="A279" s="302"/>
      <c r="B279" s="302"/>
      <c r="C279" s="284" t="s">
        <v>71</v>
      </c>
      <c r="D279" s="283">
        <v>0</v>
      </c>
      <c r="E279" s="283">
        <v>0</v>
      </c>
      <c r="F279" s="283">
        <v>0</v>
      </c>
      <c r="G279" s="283">
        <v>0</v>
      </c>
      <c r="H279" s="302"/>
      <c r="I279" s="302"/>
      <c r="J279" s="302"/>
      <c r="K279" s="302"/>
    </row>
    <row r="280" spans="1:11" ht="15" customHeight="1" x14ac:dyDescent="0.25">
      <c r="A280" s="302"/>
      <c r="B280" s="302"/>
      <c r="C280" s="284" t="s">
        <v>72</v>
      </c>
      <c r="D280" s="283">
        <v>0</v>
      </c>
      <c r="E280" s="283">
        <v>0</v>
      </c>
      <c r="F280" s="283">
        <v>0</v>
      </c>
      <c r="G280" s="283">
        <v>0</v>
      </c>
      <c r="H280" s="302"/>
      <c r="I280" s="302"/>
      <c r="J280" s="302"/>
      <c r="K280" s="302"/>
    </row>
    <row r="281" spans="1:11" ht="15" customHeight="1" x14ac:dyDescent="0.25">
      <c r="A281" s="302"/>
      <c r="B281" s="302"/>
      <c r="C281" s="284" t="s">
        <v>73</v>
      </c>
      <c r="D281" s="283">
        <v>0</v>
      </c>
      <c r="E281" s="283">
        <v>1000000</v>
      </c>
      <c r="F281" s="283">
        <v>1000000</v>
      </c>
      <c r="G281" s="283">
        <v>1000000</v>
      </c>
      <c r="H281" s="302"/>
      <c r="I281" s="302"/>
      <c r="J281" s="302"/>
      <c r="K281" s="302"/>
    </row>
    <row r="282" spans="1:11" ht="15" customHeight="1" x14ac:dyDescent="0.25">
      <c r="A282" s="302"/>
      <c r="B282" s="302"/>
      <c r="C282" s="284" t="s">
        <v>60</v>
      </c>
      <c r="D282" s="283">
        <v>0</v>
      </c>
      <c r="E282" s="283">
        <v>1000000</v>
      </c>
      <c r="F282" s="283">
        <v>1000000</v>
      </c>
      <c r="G282" s="283">
        <v>1000000</v>
      </c>
      <c r="H282" s="302"/>
      <c r="I282" s="302"/>
      <c r="J282" s="302"/>
      <c r="K282" s="302"/>
    </row>
    <row r="283" spans="1:11" ht="15" customHeight="1" x14ac:dyDescent="0.25">
      <c r="A283" s="302"/>
      <c r="B283" s="302"/>
      <c r="C283" s="284" t="s">
        <v>69</v>
      </c>
      <c r="D283" s="283">
        <v>0</v>
      </c>
      <c r="E283" s="283">
        <v>0</v>
      </c>
      <c r="F283" s="283">
        <v>0</v>
      </c>
      <c r="G283" s="283">
        <v>0</v>
      </c>
      <c r="H283" s="302"/>
      <c r="I283" s="302"/>
      <c r="J283" s="302"/>
      <c r="K283" s="302"/>
    </row>
    <row r="284" spans="1:11" ht="15" customHeight="1" x14ac:dyDescent="0.25">
      <c r="A284" s="302"/>
      <c r="B284" s="302"/>
      <c r="C284" s="284" t="s">
        <v>70</v>
      </c>
      <c r="D284" s="283">
        <v>0</v>
      </c>
      <c r="E284" s="283">
        <v>0</v>
      </c>
      <c r="F284" s="283">
        <v>0</v>
      </c>
      <c r="G284" s="283">
        <v>0</v>
      </c>
      <c r="H284" s="302"/>
      <c r="I284" s="302"/>
      <c r="J284" s="302"/>
      <c r="K284" s="302"/>
    </row>
    <row r="285" spans="1:11" ht="15" customHeight="1" x14ac:dyDescent="0.25">
      <c r="A285" s="302"/>
      <c r="B285" s="302"/>
      <c r="C285" s="284" t="s">
        <v>71</v>
      </c>
      <c r="D285" s="283">
        <v>0</v>
      </c>
      <c r="E285" s="283">
        <v>0</v>
      </c>
      <c r="F285" s="283">
        <v>0</v>
      </c>
      <c r="G285" s="283">
        <v>0</v>
      </c>
      <c r="H285" s="302"/>
      <c r="I285" s="302"/>
      <c r="J285" s="302"/>
      <c r="K285" s="302"/>
    </row>
    <row r="286" spans="1:11" ht="15" customHeight="1" x14ac:dyDescent="0.25">
      <c r="A286" s="302"/>
      <c r="B286" s="302"/>
      <c r="C286" s="284" t="s">
        <v>72</v>
      </c>
      <c r="D286" s="283">
        <v>0</v>
      </c>
      <c r="E286" s="283">
        <v>0</v>
      </c>
      <c r="F286" s="283">
        <v>0</v>
      </c>
      <c r="G286" s="283">
        <v>0</v>
      </c>
      <c r="H286" s="302"/>
      <c r="I286" s="302"/>
      <c r="J286" s="302"/>
      <c r="K286" s="302"/>
    </row>
    <row r="287" spans="1:11" ht="15" customHeight="1" x14ac:dyDescent="0.25">
      <c r="A287" s="302"/>
      <c r="B287" s="302"/>
      <c r="C287" s="284" t="s">
        <v>74</v>
      </c>
      <c r="D287" s="283">
        <v>0</v>
      </c>
      <c r="E287" s="283">
        <v>0</v>
      </c>
      <c r="F287" s="283">
        <v>0</v>
      </c>
      <c r="G287" s="283">
        <v>0</v>
      </c>
      <c r="H287" s="302"/>
      <c r="I287" s="302"/>
      <c r="J287" s="302"/>
      <c r="K287" s="302"/>
    </row>
    <row r="288" spans="1:11" ht="15" customHeight="1" x14ac:dyDescent="0.25">
      <c r="A288" s="302"/>
      <c r="B288" s="302"/>
      <c r="C288" s="284" t="s">
        <v>60</v>
      </c>
      <c r="D288" s="283">
        <v>0</v>
      </c>
      <c r="E288" s="283">
        <v>0</v>
      </c>
      <c r="F288" s="283">
        <v>0</v>
      </c>
      <c r="G288" s="283">
        <v>0</v>
      </c>
      <c r="H288" s="302"/>
      <c r="I288" s="302"/>
      <c r="J288" s="302"/>
      <c r="K288" s="302"/>
    </row>
    <row r="289" spans="1:11" ht="15" customHeight="1" x14ac:dyDescent="0.25">
      <c r="A289" s="302"/>
      <c r="B289" s="302"/>
      <c r="C289" s="284" t="s">
        <v>69</v>
      </c>
      <c r="D289" s="283">
        <v>0</v>
      </c>
      <c r="E289" s="283">
        <v>0</v>
      </c>
      <c r="F289" s="283">
        <v>0</v>
      </c>
      <c r="G289" s="283">
        <v>0</v>
      </c>
      <c r="H289" s="302"/>
      <c r="I289" s="302"/>
      <c r="J289" s="302"/>
      <c r="K289" s="302"/>
    </row>
    <row r="290" spans="1:11" ht="15" customHeight="1" x14ac:dyDescent="0.25">
      <c r="A290" s="302"/>
      <c r="B290" s="302"/>
      <c r="C290" s="284" t="s">
        <v>70</v>
      </c>
      <c r="D290" s="283">
        <v>0</v>
      </c>
      <c r="E290" s="283">
        <v>0</v>
      </c>
      <c r="F290" s="283">
        <v>0</v>
      </c>
      <c r="G290" s="283">
        <v>0</v>
      </c>
      <c r="H290" s="302"/>
      <c r="I290" s="302"/>
      <c r="J290" s="302"/>
      <c r="K290" s="302"/>
    </row>
    <row r="291" spans="1:11" ht="15" customHeight="1" x14ac:dyDescent="0.25">
      <c r="A291" s="302"/>
      <c r="B291" s="302"/>
      <c r="C291" s="284" t="s">
        <v>71</v>
      </c>
      <c r="D291" s="283">
        <v>0</v>
      </c>
      <c r="E291" s="283">
        <v>0</v>
      </c>
      <c r="F291" s="283">
        <v>0</v>
      </c>
      <c r="G291" s="283">
        <v>0</v>
      </c>
      <c r="H291" s="302"/>
      <c r="I291" s="302"/>
      <c r="J291" s="302"/>
      <c r="K291" s="302"/>
    </row>
    <row r="292" spans="1:11" ht="15" customHeight="1" x14ac:dyDescent="0.25">
      <c r="A292" s="302"/>
      <c r="B292" s="302"/>
      <c r="C292" s="284" t="s">
        <v>72</v>
      </c>
      <c r="D292" s="283">
        <v>0</v>
      </c>
      <c r="E292" s="283">
        <v>0</v>
      </c>
      <c r="F292" s="283">
        <v>0</v>
      </c>
      <c r="G292" s="283">
        <v>0</v>
      </c>
      <c r="H292" s="302"/>
      <c r="I292" s="302"/>
      <c r="J292" s="302"/>
      <c r="K292" s="302"/>
    </row>
    <row r="293" spans="1:11" ht="15" customHeight="1" x14ac:dyDescent="0.25">
      <c r="A293" s="302"/>
      <c r="B293" s="302"/>
      <c r="C293" s="284" t="s">
        <v>75</v>
      </c>
      <c r="D293" s="283">
        <v>0</v>
      </c>
      <c r="E293" s="283">
        <v>0</v>
      </c>
      <c r="F293" s="283">
        <v>0</v>
      </c>
      <c r="G293" s="283">
        <v>0</v>
      </c>
      <c r="H293" s="302"/>
      <c r="I293" s="302"/>
      <c r="J293" s="302"/>
      <c r="K293" s="302"/>
    </row>
    <row r="294" spans="1:11" ht="15" customHeight="1" x14ac:dyDescent="0.25">
      <c r="A294" s="302"/>
      <c r="B294" s="302"/>
      <c r="C294" s="284" t="s">
        <v>76</v>
      </c>
      <c r="D294" s="283">
        <v>0</v>
      </c>
      <c r="E294" s="283">
        <v>0</v>
      </c>
      <c r="F294" s="283">
        <v>0</v>
      </c>
      <c r="G294" s="283">
        <v>0</v>
      </c>
      <c r="H294" s="302"/>
      <c r="I294" s="302"/>
      <c r="J294" s="302"/>
      <c r="K294" s="302"/>
    </row>
    <row r="295" spans="1:11" ht="20.100000000000001" customHeight="1" x14ac:dyDescent="0.25">
      <c r="A295" s="302"/>
      <c r="B295" s="302"/>
      <c r="C295" s="282" t="s">
        <v>40</v>
      </c>
      <c r="D295" s="302"/>
      <c r="E295" s="302"/>
      <c r="F295" s="302"/>
      <c r="G295" s="302"/>
      <c r="H295" s="302"/>
      <c r="I295" s="302"/>
      <c r="J295" s="302"/>
      <c r="K295" s="302"/>
    </row>
    <row r="296" spans="1:11" ht="20.100000000000001" customHeight="1" x14ac:dyDescent="0.25">
      <c r="A296" s="281" t="s">
        <v>190</v>
      </c>
      <c r="B296" s="277" t="s">
        <v>191</v>
      </c>
      <c r="C296" s="277" t="s">
        <v>40</v>
      </c>
      <c r="D296" s="302"/>
      <c r="E296" s="280" t="s">
        <v>40</v>
      </c>
      <c r="F296" s="277" t="s">
        <v>191</v>
      </c>
      <c r="G296" s="277" t="s">
        <v>40</v>
      </c>
      <c r="H296" s="241" t="s">
        <v>40</v>
      </c>
      <c r="I296" s="280" t="s">
        <v>40</v>
      </c>
      <c r="J296" s="277" t="s">
        <v>191</v>
      </c>
      <c r="K296" s="277" t="s">
        <v>40</v>
      </c>
    </row>
    <row r="297" spans="1:11" ht="20.100000000000001" customHeight="1" x14ac:dyDescent="0.25">
      <c r="A297" s="239" t="s">
        <v>192</v>
      </c>
      <c r="B297" s="277" t="s">
        <v>193</v>
      </c>
      <c r="C297" s="277" t="s">
        <v>40</v>
      </c>
      <c r="D297" s="302"/>
      <c r="E297" s="239" t="s">
        <v>194</v>
      </c>
      <c r="F297" s="277" t="s">
        <v>193</v>
      </c>
      <c r="G297" s="277" t="s">
        <v>40</v>
      </c>
      <c r="H297" s="302"/>
      <c r="I297" s="239" t="s">
        <v>195</v>
      </c>
      <c r="J297" s="277" t="s">
        <v>193</v>
      </c>
      <c r="K297" s="277" t="s">
        <v>40</v>
      </c>
    </row>
    <row r="298" spans="1:11" ht="20.100000000000001" customHeight="1" x14ac:dyDescent="0.25">
      <c r="A298" s="278" t="s">
        <v>40</v>
      </c>
      <c r="B298" s="277" t="s">
        <v>196</v>
      </c>
      <c r="C298" s="277" t="s">
        <v>40</v>
      </c>
      <c r="D298" s="302"/>
      <c r="E298" s="278" t="s">
        <v>40</v>
      </c>
      <c r="F298" s="277" t="s">
        <v>196</v>
      </c>
      <c r="G298" s="277" t="s">
        <v>40</v>
      </c>
      <c r="H298" s="302"/>
      <c r="I298" s="278" t="s">
        <v>40</v>
      </c>
      <c r="J298" s="277" t="s">
        <v>196</v>
      </c>
      <c r="K298" s="277" t="s">
        <v>40</v>
      </c>
    </row>
  </sheetData>
  <mergeCells count="31">
    <mergeCell ref="C24:G24"/>
    <mergeCell ref="D25:G25"/>
    <mergeCell ref="D26:G26"/>
    <mergeCell ref="D27:G27"/>
    <mergeCell ref="C1:G1"/>
    <mergeCell ref="C2:G2"/>
    <mergeCell ref="D3:G3"/>
    <mergeCell ref="D4:G4"/>
    <mergeCell ref="D5:G5"/>
    <mergeCell ref="C138:G138"/>
    <mergeCell ref="D139:G139"/>
    <mergeCell ref="D140:G140"/>
    <mergeCell ref="D141:G141"/>
    <mergeCell ref="D6:G6"/>
    <mergeCell ref="D7:G7"/>
    <mergeCell ref="C8:G8"/>
    <mergeCell ref="C9:G9"/>
    <mergeCell ref="D10:G10"/>
    <mergeCell ref="D17:G17"/>
    <mergeCell ref="D28:G28"/>
    <mergeCell ref="C37:G37"/>
    <mergeCell ref="D82:G82"/>
    <mergeCell ref="D83:G83"/>
    <mergeCell ref="D84:G84"/>
    <mergeCell ref="C93:G93"/>
    <mergeCell ref="C207:G207"/>
    <mergeCell ref="D142:G142"/>
    <mergeCell ref="C151:G151"/>
    <mergeCell ref="D196:G196"/>
    <mergeCell ref="D197:G197"/>
    <mergeCell ref="D198:G198"/>
  </mergeCells>
  <pageMargins left="0" right="0" top="0" bottom="0" header="0" footer="0"/>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AL303"/>
  <sheetViews>
    <sheetView zoomScaleNormal="100" workbookViewId="0">
      <selection activeCell="H271" sqref="H271"/>
    </sheetView>
  </sheetViews>
  <sheetFormatPr defaultColWidth="9.140625" defaultRowHeight="15.75" x14ac:dyDescent="0.25"/>
  <cols>
    <col min="1" max="1" width="6.28515625" style="63" customWidth="1"/>
    <col min="2" max="2" width="40.85546875" style="63" customWidth="1"/>
    <col min="3" max="3" width="18" style="63" customWidth="1"/>
    <col min="4" max="4" width="18.140625" style="63" customWidth="1"/>
    <col min="5" max="5" width="19" style="63" customWidth="1"/>
    <col min="6" max="6" width="17" style="63" customWidth="1"/>
    <col min="7" max="7" width="35.85546875" style="63" customWidth="1"/>
    <col min="8" max="16384" width="9.140625" style="63"/>
  </cols>
  <sheetData>
    <row r="2" spans="1:6" ht="18" customHeight="1" x14ac:dyDescent="0.25">
      <c r="B2" s="1356" t="s">
        <v>922</v>
      </c>
      <c r="C2" s="1356"/>
      <c r="D2" s="1356"/>
      <c r="E2" s="1356"/>
      <c r="F2" s="1356"/>
    </row>
    <row r="3" spans="1:6" ht="18" customHeight="1" x14ac:dyDescent="0.25">
      <c r="A3" s="153"/>
      <c r="B3" s="1360" t="s">
        <v>921</v>
      </c>
      <c r="C3" s="1360"/>
      <c r="D3" s="1360"/>
      <c r="E3" s="1360"/>
      <c r="F3" s="1360"/>
    </row>
    <row r="4" spans="1:6" ht="16.5" thickBot="1" x14ac:dyDescent="0.3"/>
    <row r="5" spans="1:6" ht="16.5" thickBot="1" x14ac:dyDescent="0.3">
      <c r="B5" s="152" t="s">
        <v>6</v>
      </c>
      <c r="C5" s="151" t="s">
        <v>920</v>
      </c>
      <c r="D5" s="150"/>
      <c r="E5" s="150"/>
      <c r="F5" s="149"/>
    </row>
    <row r="6" spans="1:6" ht="16.5" thickBot="1" x14ac:dyDescent="0.3">
      <c r="B6" s="148" t="s">
        <v>8</v>
      </c>
      <c r="C6" s="1361" t="s">
        <v>455</v>
      </c>
      <c r="D6" s="1362"/>
      <c r="E6" s="1362"/>
      <c r="F6" s="1363"/>
    </row>
    <row r="7" spans="1:6" ht="16.5" thickBot="1" x14ac:dyDescent="0.3">
      <c r="B7" s="148" t="s">
        <v>10</v>
      </c>
      <c r="C7" s="1364" t="s">
        <v>919</v>
      </c>
      <c r="D7" s="1365"/>
      <c r="E7" s="1365"/>
      <c r="F7" s="1366"/>
    </row>
    <row r="8" spans="1:6" ht="30" customHeight="1" thickBot="1" x14ac:dyDescent="0.3">
      <c r="B8" s="1367" t="s">
        <v>12</v>
      </c>
      <c r="C8" s="1368"/>
      <c r="D8" s="1368"/>
      <c r="E8" s="1368"/>
      <c r="F8" s="1369"/>
    </row>
    <row r="9" spans="1:6" ht="52.5" customHeight="1" thickBot="1" x14ac:dyDescent="0.3">
      <c r="B9" s="1364" t="s">
        <v>918</v>
      </c>
      <c r="C9" s="1365"/>
      <c r="D9" s="1365"/>
      <c r="E9" s="1365"/>
      <c r="F9" s="1370"/>
    </row>
    <row r="10" spans="1:6" ht="101.25" customHeight="1" thickBot="1" x14ac:dyDescent="0.3">
      <c r="B10" s="147" t="s">
        <v>14</v>
      </c>
      <c r="C10" s="1371" t="s">
        <v>917</v>
      </c>
      <c r="D10" s="1372"/>
      <c r="E10" s="1372"/>
      <c r="F10" s="1373"/>
    </row>
    <row r="11" spans="1:6" x14ac:dyDescent="0.25">
      <c r="B11" s="1374" t="s">
        <v>16</v>
      </c>
      <c r="C11" s="145">
        <v>2025</v>
      </c>
      <c r="D11" s="146">
        <v>2026</v>
      </c>
      <c r="E11" s="146">
        <v>2027</v>
      </c>
      <c r="F11" s="145">
        <v>2028</v>
      </c>
    </row>
    <row r="12" spans="1:6" ht="16.5" thickBot="1" x14ac:dyDescent="0.3">
      <c r="B12" s="1375"/>
      <c r="C12" s="144" t="s">
        <v>17</v>
      </c>
      <c r="D12" s="144" t="s">
        <v>18</v>
      </c>
      <c r="E12" s="144" t="s">
        <v>18</v>
      </c>
      <c r="F12" s="143" t="s">
        <v>18</v>
      </c>
    </row>
    <row r="13" spans="1:6" ht="90.75" customHeight="1" thickBot="1" x14ac:dyDescent="0.3">
      <c r="B13" s="134" t="s">
        <v>916</v>
      </c>
      <c r="C13" s="140">
        <v>2</v>
      </c>
      <c r="D13" s="140">
        <v>2</v>
      </c>
      <c r="E13" s="140">
        <v>2</v>
      </c>
      <c r="F13" s="140">
        <v>2</v>
      </c>
    </row>
    <row r="14" spans="1:6" ht="79.5" customHeight="1" thickBot="1" x14ac:dyDescent="0.3">
      <c r="B14" s="134" t="s">
        <v>915</v>
      </c>
      <c r="C14" s="142">
        <v>0.95</v>
      </c>
      <c r="D14" s="142">
        <v>0.95</v>
      </c>
      <c r="E14" s="142">
        <v>0.95</v>
      </c>
      <c r="F14" s="142">
        <v>0.95</v>
      </c>
    </row>
    <row r="15" spans="1:6" ht="57" customHeight="1" thickBot="1" x14ac:dyDescent="0.3">
      <c r="B15" s="87" t="s">
        <v>914</v>
      </c>
      <c r="C15" s="1376" t="s">
        <v>913</v>
      </c>
      <c r="D15" s="1377"/>
      <c r="E15" s="1377"/>
      <c r="F15" s="1378"/>
    </row>
    <row r="16" spans="1:6" ht="26.25" customHeight="1" thickBot="1" x14ac:dyDescent="0.3">
      <c r="B16" s="1379" t="s">
        <v>912</v>
      </c>
      <c r="C16" s="1365"/>
      <c r="D16" s="1365"/>
      <c r="E16" s="1365"/>
      <c r="F16" s="1366"/>
    </row>
    <row r="17" spans="2:6" ht="158.25" thickBot="1" x14ac:dyDescent="0.3">
      <c r="B17" s="134" t="s">
        <v>911</v>
      </c>
      <c r="C17" s="133">
        <v>6</v>
      </c>
      <c r="D17" s="133">
        <v>6</v>
      </c>
      <c r="E17" s="133">
        <v>6</v>
      </c>
      <c r="F17" s="133">
        <v>6</v>
      </c>
    </row>
    <row r="18" spans="2:6" ht="63.75" thickBot="1" x14ac:dyDescent="0.3">
      <c r="B18" s="134" t="s">
        <v>910</v>
      </c>
      <c r="C18" s="141">
        <v>0.8</v>
      </c>
      <c r="D18" s="141">
        <v>0.8</v>
      </c>
      <c r="E18" s="141">
        <v>0.8</v>
      </c>
      <c r="F18" s="141">
        <v>0.8</v>
      </c>
    </row>
    <row r="19" spans="2:6" ht="48" thickBot="1" x14ac:dyDescent="0.3">
      <c r="B19" s="134" t="s">
        <v>909</v>
      </c>
      <c r="C19" s="140">
        <v>4</v>
      </c>
      <c r="D19" s="140">
        <v>5</v>
      </c>
      <c r="E19" s="140">
        <v>5</v>
      </c>
      <c r="F19" s="140">
        <v>5</v>
      </c>
    </row>
    <row r="20" spans="2:6" ht="56.25" customHeight="1" thickBot="1" x14ac:dyDescent="0.3">
      <c r="B20" s="87" t="s">
        <v>908</v>
      </c>
      <c r="C20" s="1376" t="s">
        <v>907</v>
      </c>
      <c r="D20" s="1377"/>
      <c r="E20" s="1377"/>
      <c r="F20" s="1378"/>
    </row>
    <row r="21" spans="2:6" ht="16.5" thickBot="1" x14ac:dyDescent="0.3">
      <c r="B21" s="1379" t="s">
        <v>906</v>
      </c>
      <c r="C21" s="1365"/>
      <c r="D21" s="1365"/>
      <c r="E21" s="1365"/>
      <c r="F21" s="1366"/>
    </row>
    <row r="22" spans="2:6" ht="48" thickBot="1" x14ac:dyDescent="0.3">
      <c r="B22" s="134" t="s">
        <v>905</v>
      </c>
      <c r="C22" s="139">
        <v>0.64</v>
      </c>
      <c r="D22" s="139">
        <v>0.64</v>
      </c>
      <c r="E22" s="139">
        <v>0.64</v>
      </c>
      <c r="F22" s="139">
        <v>0.64</v>
      </c>
    </row>
    <row r="23" spans="2:6" ht="48" thickBot="1" x14ac:dyDescent="0.3">
      <c r="B23" s="134" t="s">
        <v>904</v>
      </c>
      <c r="C23" s="138">
        <v>0</v>
      </c>
      <c r="D23" s="137">
        <v>0</v>
      </c>
      <c r="E23" s="137">
        <v>0</v>
      </c>
      <c r="F23" s="137">
        <v>0</v>
      </c>
    </row>
    <row r="24" spans="2:6" ht="16.5" thickBot="1" x14ac:dyDescent="0.3">
      <c r="B24" s="134" t="s">
        <v>903</v>
      </c>
      <c r="C24" s="136">
        <v>35</v>
      </c>
      <c r="D24" s="136">
        <v>35</v>
      </c>
      <c r="E24" s="136">
        <v>35</v>
      </c>
      <c r="F24" s="136">
        <v>35</v>
      </c>
    </row>
    <row r="25" spans="2:6" ht="16.5" thickBot="1" x14ac:dyDescent="0.3">
      <c r="B25" s="1357" t="s">
        <v>902</v>
      </c>
      <c r="C25" s="1358"/>
      <c r="D25" s="1358"/>
      <c r="E25" s="1358"/>
      <c r="F25" s="1359"/>
    </row>
    <row r="26" spans="2:6" ht="16.5" thickBot="1" x14ac:dyDescent="0.3">
      <c r="B26" s="1357" t="s">
        <v>901</v>
      </c>
      <c r="C26" s="1358"/>
      <c r="D26" s="1358"/>
      <c r="E26" s="1358"/>
      <c r="F26" s="1359"/>
    </row>
    <row r="27" spans="2:6" ht="16.5" thickBot="1" x14ac:dyDescent="0.3">
      <c r="B27" s="135" t="s">
        <v>900</v>
      </c>
      <c r="C27" s="1353" t="s">
        <v>899</v>
      </c>
      <c r="D27" s="1354"/>
      <c r="E27" s="1354"/>
      <c r="F27" s="1355"/>
    </row>
    <row r="28" spans="2:6" ht="16.5" thickBot="1" x14ac:dyDescent="0.3">
      <c r="B28" s="105" t="s">
        <v>898</v>
      </c>
      <c r="C28" s="1376" t="s">
        <v>897</v>
      </c>
      <c r="D28" s="1377"/>
      <c r="E28" s="1377"/>
      <c r="F28" s="1378"/>
    </row>
    <row r="29" spans="2:6" ht="72.75" customHeight="1" thickBot="1" x14ac:dyDescent="0.3">
      <c r="B29" s="122" t="s">
        <v>863</v>
      </c>
      <c r="C29" s="1388" t="s">
        <v>896</v>
      </c>
      <c r="D29" s="1389"/>
      <c r="E29" s="1389"/>
      <c r="F29" s="1390"/>
    </row>
    <row r="30" spans="2:6" ht="16.5" thickBot="1" x14ac:dyDescent="0.3">
      <c r="B30" s="122" t="s">
        <v>37</v>
      </c>
      <c r="C30" s="1380" t="s">
        <v>178</v>
      </c>
      <c r="D30" s="1381"/>
      <c r="E30" s="1381"/>
      <c r="F30" s="1382"/>
    </row>
    <row r="31" spans="2:6" x14ac:dyDescent="0.25">
      <c r="B31" s="1374"/>
      <c r="C31" s="101">
        <v>2025</v>
      </c>
      <c r="D31" s="101">
        <v>2026</v>
      </c>
      <c r="E31" s="100">
        <v>2027</v>
      </c>
      <c r="F31" s="100">
        <v>2028</v>
      </c>
    </row>
    <row r="32" spans="2:6" ht="16.5" thickBot="1" x14ac:dyDescent="0.3">
      <c r="B32" s="1375"/>
      <c r="C32" s="99" t="s">
        <v>17</v>
      </c>
      <c r="D32" s="99" t="s">
        <v>18</v>
      </c>
      <c r="E32" s="99" t="s">
        <v>18</v>
      </c>
      <c r="F32" s="120" t="s">
        <v>18</v>
      </c>
    </row>
    <row r="33" spans="1:38" ht="16.5" thickBot="1" x14ac:dyDescent="0.3">
      <c r="B33" s="134" t="s">
        <v>39</v>
      </c>
      <c r="C33" s="133">
        <v>1200</v>
      </c>
      <c r="D33" s="133">
        <v>1200</v>
      </c>
      <c r="E33" s="133">
        <v>1200</v>
      </c>
      <c r="F33" s="133">
        <v>1200</v>
      </c>
    </row>
    <row r="34" spans="1:38" s="113" customFormat="1" ht="16.5" thickBot="1" x14ac:dyDescent="0.3">
      <c r="A34" s="107"/>
      <c r="B34" s="122" t="s">
        <v>861</v>
      </c>
      <c r="C34" s="92">
        <v>302900</v>
      </c>
      <c r="D34" s="92">
        <v>303200</v>
      </c>
      <c r="E34" s="92">
        <v>305196</v>
      </c>
      <c r="F34" s="92">
        <v>304700</v>
      </c>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row>
    <row r="35" spans="1:38" s="113" customFormat="1" ht="16.5" thickBot="1" x14ac:dyDescent="0.3">
      <c r="A35" s="107"/>
      <c r="B35" s="122" t="s">
        <v>860</v>
      </c>
      <c r="C35" s="92">
        <f>C34/C33</f>
        <v>252.41666666666666</v>
      </c>
      <c r="D35" s="92">
        <f>D34/D33</f>
        <v>252.66666666666666</v>
      </c>
      <c r="E35" s="92">
        <f>E34/E33</f>
        <v>254.33</v>
      </c>
      <c r="F35" s="108">
        <f>F34/F33</f>
        <v>253.91666666666666</v>
      </c>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row>
    <row r="36" spans="1:38" s="113" customFormat="1" ht="16.5" thickBot="1" x14ac:dyDescent="0.3">
      <c r="A36" s="107"/>
      <c r="B36" s="122" t="s">
        <v>859</v>
      </c>
      <c r="C36" s="96" t="s">
        <v>884</v>
      </c>
      <c r="D36" s="95">
        <f t="shared" ref="D36:F38" si="0">D33/C33-1</f>
        <v>0</v>
      </c>
      <c r="E36" s="95">
        <f t="shared" si="0"/>
        <v>0</v>
      </c>
      <c r="F36" s="121">
        <f t="shared" si="0"/>
        <v>0</v>
      </c>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row>
    <row r="37" spans="1:38" s="113" customFormat="1" ht="16.5" thickBot="1" x14ac:dyDescent="0.3">
      <c r="A37" s="107"/>
      <c r="B37" s="122" t="s">
        <v>858</v>
      </c>
      <c r="C37" s="96" t="s">
        <v>884</v>
      </c>
      <c r="D37" s="95">
        <f t="shared" si="0"/>
        <v>9.9042588312969748E-4</v>
      </c>
      <c r="E37" s="95">
        <f t="shared" si="0"/>
        <v>6.5831134564644511E-3</v>
      </c>
      <c r="F37" s="121">
        <f t="shared" si="0"/>
        <v>-1.6251851269347695E-3</v>
      </c>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row>
    <row r="38" spans="1:38" s="113" customFormat="1" ht="16.5" thickBot="1" x14ac:dyDescent="0.3">
      <c r="A38" s="107"/>
      <c r="B38" s="132" t="s">
        <v>55</v>
      </c>
      <c r="C38" s="131" t="s">
        <v>884</v>
      </c>
      <c r="D38" s="130">
        <f t="shared" si="0"/>
        <v>9.9042588312969748E-4</v>
      </c>
      <c r="E38" s="130">
        <f t="shared" si="0"/>
        <v>6.5831134564644511E-3</v>
      </c>
      <c r="F38" s="129">
        <f t="shared" si="0"/>
        <v>-1.6251851269348805E-3</v>
      </c>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row>
    <row r="39" spans="1:38" ht="16.5" thickBot="1" x14ac:dyDescent="0.3">
      <c r="B39" s="1391" t="s">
        <v>895</v>
      </c>
      <c r="C39" s="1392"/>
      <c r="D39" s="1392"/>
      <c r="E39" s="1392"/>
      <c r="F39" s="1393"/>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row>
    <row r="40" spans="1:38" x14ac:dyDescent="0.25">
      <c r="B40" s="1374"/>
      <c r="C40" s="101">
        <v>2025</v>
      </c>
      <c r="D40" s="101">
        <v>2026</v>
      </c>
      <c r="E40" s="100">
        <v>2027</v>
      </c>
      <c r="F40" s="100">
        <v>2028</v>
      </c>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row>
    <row r="41" spans="1:38" ht="16.5" thickBot="1" x14ac:dyDescent="0.3">
      <c r="B41" s="1375"/>
      <c r="C41" s="99" t="s">
        <v>17</v>
      </c>
      <c r="D41" s="99" t="s">
        <v>18</v>
      </c>
      <c r="E41" s="99" t="s">
        <v>18</v>
      </c>
      <c r="F41" s="120" t="s">
        <v>18</v>
      </c>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row>
    <row r="42" spans="1:38" s="113" customFormat="1" ht="16.5" thickBot="1" x14ac:dyDescent="0.3">
      <c r="A42" s="107"/>
      <c r="B42" s="118" t="s">
        <v>850</v>
      </c>
      <c r="C42" s="98">
        <f>C43+C44</f>
        <v>235300</v>
      </c>
      <c r="D42" s="98">
        <f>D43+D44</f>
        <v>235300</v>
      </c>
      <c r="E42" s="98">
        <f>E43+E44</f>
        <v>235300</v>
      </c>
      <c r="F42" s="115">
        <f>F43+F44</f>
        <v>235300</v>
      </c>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row>
    <row r="43" spans="1:38" s="113" customFormat="1" ht="16.5" thickBot="1" x14ac:dyDescent="0.3">
      <c r="A43" s="107"/>
      <c r="B43" s="116" t="s">
        <v>840</v>
      </c>
      <c r="C43" s="94">
        <v>235300</v>
      </c>
      <c r="D43" s="94">
        <v>235300</v>
      </c>
      <c r="E43" s="94">
        <v>235300</v>
      </c>
      <c r="F43" s="94">
        <v>235300</v>
      </c>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row>
    <row r="44" spans="1:38" s="113" customFormat="1" ht="16.5" thickBot="1" x14ac:dyDescent="0.3">
      <c r="A44" s="107"/>
      <c r="B44" s="116" t="s">
        <v>855</v>
      </c>
      <c r="C44" s="94">
        <v>0</v>
      </c>
      <c r="D44" s="94">
        <v>0</v>
      </c>
      <c r="E44" s="94">
        <v>0</v>
      </c>
      <c r="F44" s="94">
        <v>0</v>
      </c>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row>
    <row r="45" spans="1:38" s="113" customFormat="1" ht="32.25" thickBot="1" x14ac:dyDescent="0.3">
      <c r="A45" s="107"/>
      <c r="B45" s="118" t="s">
        <v>849</v>
      </c>
      <c r="C45" s="98">
        <f>C46+C47</f>
        <v>31400</v>
      </c>
      <c r="D45" s="98">
        <f>D46+D47</f>
        <v>31400</v>
      </c>
      <c r="E45" s="98">
        <f>E46+E47</f>
        <v>31400</v>
      </c>
      <c r="F45" s="98">
        <f>F46+F47</f>
        <v>31400</v>
      </c>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row>
    <row r="46" spans="1:38" s="113" customFormat="1" ht="16.5" thickBot="1" x14ac:dyDescent="0.3">
      <c r="A46" s="107"/>
      <c r="B46" s="116" t="s">
        <v>840</v>
      </c>
      <c r="C46" s="98">
        <v>31400</v>
      </c>
      <c r="D46" s="98">
        <v>31400</v>
      </c>
      <c r="E46" s="98">
        <v>31400</v>
      </c>
      <c r="F46" s="98">
        <v>31400</v>
      </c>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row>
    <row r="47" spans="1:38" s="113" customFormat="1" ht="16.5" thickBot="1" x14ac:dyDescent="0.3">
      <c r="A47" s="107"/>
      <c r="B47" s="116" t="s">
        <v>855</v>
      </c>
      <c r="C47" s="98">
        <v>0</v>
      </c>
      <c r="D47" s="98">
        <v>0</v>
      </c>
      <c r="E47" s="98">
        <v>0</v>
      </c>
      <c r="F47" s="115">
        <v>0</v>
      </c>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row>
    <row r="48" spans="1:38" s="113" customFormat="1" ht="16.5" thickBot="1" x14ac:dyDescent="0.3">
      <c r="A48" s="107"/>
      <c r="B48" s="118" t="s">
        <v>848</v>
      </c>
      <c r="C48" s="94">
        <f>C49+C50</f>
        <v>34370</v>
      </c>
      <c r="D48" s="98">
        <f>D49+D50</f>
        <v>34670</v>
      </c>
      <c r="E48" s="98">
        <f>E49+E50</f>
        <v>36666</v>
      </c>
      <c r="F48" s="115">
        <f>F49+F50</f>
        <v>36170</v>
      </c>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row>
    <row r="49" spans="1:38" s="113" customFormat="1" ht="16.5" thickBot="1" x14ac:dyDescent="0.3">
      <c r="A49" s="107"/>
      <c r="B49" s="116" t="s">
        <v>840</v>
      </c>
      <c r="C49" s="94">
        <v>34370</v>
      </c>
      <c r="D49" s="94">
        <v>34670</v>
      </c>
      <c r="E49" s="94">
        <v>36666</v>
      </c>
      <c r="F49" s="115">
        <v>36170</v>
      </c>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row>
    <row r="50" spans="1:38" s="113" customFormat="1" ht="16.5" thickBot="1" x14ac:dyDescent="0.3">
      <c r="A50" s="107"/>
      <c r="B50" s="116" t="s">
        <v>855</v>
      </c>
      <c r="C50" s="98">
        <v>0</v>
      </c>
      <c r="D50" s="98">
        <v>0</v>
      </c>
      <c r="E50" s="98">
        <v>0</v>
      </c>
      <c r="F50" s="115">
        <v>0</v>
      </c>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row>
    <row r="51" spans="1:38" s="113" customFormat="1" ht="16.5" thickBot="1" x14ac:dyDescent="0.3">
      <c r="A51" s="107"/>
      <c r="B51" s="118" t="s">
        <v>847</v>
      </c>
      <c r="C51" s="98">
        <f>C52+C53</f>
        <v>0</v>
      </c>
      <c r="D51" s="98">
        <f>D52+D53</f>
        <v>0</v>
      </c>
      <c r="E51" s="98">
        <f>E52+E53</f>
        <v>0</v>
      </c>
      <c r="F51" s="115">
        <f>F52+F53</f>
        <v>0</v>
      </c>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row>
    <row r="52" spans="1:38" s="113" customFormat="1" ht="16.5" thickBot="1" x14ac:dyDescent="0.3">
      <c r="A52" s="107"/>
      <c r="B52" s="116" t="s">
        <v>840</v>
      </c>
      <c r="C52" s="98">
        <v>0</v>
      </c>
      <c r="D52" s="98">
        <v>0</v>
      </c>
      <c r="E52" s="98">
        <v>0</v>
      </c>
      <c r="F52" s="115">
        <v>0</v>
      </c>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row>
    <row r="53" spans="1:38" s="113" customFormat="1" ht="16.5" thickBot="1" x14ac:dyDescent="0.3">
      <c r="A53" s="107"/>
      <c r="B53" s="116" t="s">
        <v>855</v>
      </c>
      <c r="C53" s="98">
        <v>0</v>
      </c>
      <c r="D53" s="98">
        <v>0</v>
      </c>
      <c r="E53" s="98">
        <v>0</v>
      </c>
      <c r="F53" s="115">
        <v>0</v>
      </c>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row>
    <row r="54" spans="1:38" s="113" customFormat="1" ht="16.5" thickBot="1" x14ac:dyDescent="0.3">
      <c r="A54" s="107"/>
      <c r="B54" s="118" t="s">
        <v>846</v>
      </c>
      <c r="C54" s="98">
        <f>C55+C56</f>
        <v>0</v>
      </c>
      <c r="D54" s="98">
        <f>D55+D56</f>
        <v>0</v>
      </c>
      <c r="E54" s="98">
        <f>E55+E56</f>
        <v>0</v>
      </c>
      <c r="F54" s="115">
        <f>F55+F56</f>
        <v>0</v>
      </c>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row>
    <row r="55" spans="1:38" s="113" customFormat="1" ht="16.5" thickBot="1" x14ac:dyDescent="0.3">
      <c r="A55" s="107"/>
      <c r="B55" s="116" t="s">
        <v>840</v>
      </c>
      <c r="C55" s="98">
        <v>0</v>
      </c>
      <c r="D55" s="98">
        <v>0</v>
      </c>
      <c r="E55" s="98">
        <v>0</v>
      </c>
      <c r="F55" s="115">
        <v>0</v>
      </c>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row>
    <row r="56" spans="1:38" s="113" customFormat="1" ht="16.5" thickBot="1" x14ac:dyDescent="0.3">
      <c r="A56" s="107"/>
      <c r="B56" s="116" t="s">
        <v>855</v>
      </c>
      <c r="C56" s="98">
        <v>0</v>
      </c>
      <c r="D56" s="98">
        <v>0</v>
      </c>
      <c r="E56" s="98">
        <v>0</v>
      </c>
      <c r="F56" s="115">
        <v>0</v>
      </c>
      <c r="G56" s="107"/>
      <c r="H56" s="107"/>
      <c r="I56" s="107"/>
      <c r="J56" s="107"/>
      <c r="K56" s="107"/>
      <c r="L56" s="107"/>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row>
    <row r="57" spans="1:38" s="113" customFormat="1" ht="16.5" thickBot="1" x14ac:dyDescent="0.3">
      <c r="A57" s="107"/>
      <c r="B57" s="118" t="s">
        <v>845</v>
      </c>
      <c r="C57" s="94">
        <f>C58+C59</f>
        <v>600</v>
      </c>
      <c r="D57" s="98">
        <f>D58+D59</f>
        <v>600</v>
      </c>
      <c r="E57" s="98">
        <f>E58+E59</f>
        <v>600</v>
      </c>
      <c r="F57" s="98">
        <f>F58+F59</f>
        <v>600</v>
      </c>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row>
    <row r="58" spans="1:38" s="113" customFormat="1" ht="16.5" thickBot="1" x14ac:dyDescent="0.3">
      <c r="A58" s="107"/>
      <c r="B58" s="116" t="s">
        <v>840</v>
      </c>
      <c r="C58" s="98">
        <v>600</v>
      </c>
      <c r="D58" s="98">
        <v>600</v>
      </c>
      <c r="E58" s="98">
        <v>600</v>
      </c>
      <c r="F58" s="98">
        <v>600</v>
      </c>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row>
    <row r="59" spans="1:38" s="113" customFormat="1" ht="16.5" thickBot="1" x14ac:dyDescent="0.3">
      <c r="A59" s="107"/>
      <c r="B59" s="116" t="s">
        <v>855</v>
      </c>
      <c r="C59" s="98">
        <v>0</v>
      </c>
      <c r="D59" s="98">
        <v>0</v>
      </c>
      <c r="E59" s="98">
        <v>0</v>
      </c>
      <c r="F59" s="115">
        <v>0</v>
      </c>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row>
    <row r="60" spans="1:38" s="113" customFormat="1" ht="46.5" customHeight="1" thickBot="1" x14ac:dyDescent="0.3">
      <c r="A60" s="107"/>
      <c r="B60" s="118" t="s">
        <v>844</v>
      </c>
      <c r="C60" s="94">
        <f>SUM(C61:C62)</f>
        <v>1230</v>
      </c>
      <c r="D60" s="94">
        <f>SUM(D61:D62)</f>
        <v>1230</v>
      </c>
      <c r="E60" s="94">
        <f>SUM(E61:E62)</f>
        <v>1230</v>
      </c>
      <c r="F60" s="117">
        <f>SUM(F61:F62)</f>
        <v>1230</v>
      </c>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row>
    <row r="61" spans="1:38" s="113" customFormat="1" ht="16.5" thickBot="1" x14ac:dyDescent="0.3">
      <c r="A61" s="107"/>
      <c r="B61" s="116" t="s">
        <v>840</v>
      </c>
      <c r="C61" s="94">
        <v>1230</v>
      </c>
      <c r="D61" s="94">
        <v>1230</v>
      </c>
      <c r="E61" s="94">
        <v>1230</v>
      </c>
      <c r="F61" s="94">
        <v>1230</v>
      </c>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row>
    <row r="62" spans="1:38" s="113" customFormat="1" ht="16.5" thickBot="1" x14ac:dyDescent="0.3">
      <c r="A62" s="107"/>
      <c r="B62" s="116" t="s">
        <v>855</v>
      </c>
      <c r="C62" s="98">
        <v>0</v>
      </c>
      <c r="D62" s="98">
        <v>0</v>
      </c>
      <c r="E62" s="98">
        <v>0</v>
      </c>
      <c r="F62" s="115">
        <v>0</v>
      </c>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row>
    <row r="63" spans="1:38" s="113" customFormat="1" ht="16.5" thickBot="1" x14ac:dyDescent="0.3">
      <c r="A63" s="107"/>
      <c r="B63" s="128" t="s">
        <v>873</v>
      </c>
      <c r="C63" s="94">
        <f>C60+C57+C54+C51+C48+C45+C42</f>
        <v>302900</v>
      </c>
      <c r="D63" s="94">
        <f>D60+D57+D54+D51+D48+D45+D42</f>
        <v>303200</v>
      </c>
      <c r="E63" s="94">
        <f>E60+E57+E54+E51+E48+E45+E42</f>
        <v>305196</v>
      </c>
      <c r="F63" s="117">
        <f>F60+F57+F54+F51+F48+F45+F42</f>
        <v>304700</v>
      </c>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row>
    <row r="64" spans="1:38" ht="16.5" thickBot="1" x14ac:dyDescent="0.3">
      <c r="B64" s="89" t="s">
        <v>836</v>
      </c>
      <c r="C64" s="88">
        <f>IF(C63-C34=0,0,"Error")</f>
        <v>0</v>
      </c>
      <c r="D64" s="88">
        <f>IF(D63-D34=0,0,"Error")</f>
        <v>0</v>
      </c>
      <c r="E64" s="88">
        <f>IF(E63-E34=0,0,"Error")</f>
        <v>0</v>
      </c>
      <c r="F64" s="127">
        <f>IF(F63-F34=0,0,"Error")</f>
        <v>0</v>
      </c>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row>
    <row r="65" spans="1:38" ht="16.5" thickBot="1" x14ac:dyDescent="0.3">
      <c r="B65" s="1357" t="s">
        <v>894</v>
      </c>
      <c r="C65" s="1358"/>
      <c r="D65" s="1358"/>
      <c r="E65" s="1358"/>
      <c r="F65" s="1359"/>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row>
    <row r="66" spans="1:38" ht="16.5" thickBot="1" x14ac:dyDescent="0.3">
      <c r="B66" s="1357" t="s">
        <v>893</v>
      </c>
      <c r="C66" s="1358"/>
      <c r="D66" s="1358"/>
      <c r="E66" s="1358"/>
      <c r="F66" s="1359"/>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row>
    <row r="67" spans="1:38" ht="48" thickBot="1" x14ac:dyDescent="0.3">
      <c r="B67" s="105" t="s">
        <v>880</v>
      </c>
      <c r="C67" s="123" t="s">
        <v>892</v>
      </c>
      <c r="D67" s="103" t="s">
        <v>864</v>
      </c>
      <c r="E67" s="1394" t="s">
        <v>891</v>
      </c>
      <c r="F67" s="1395"/>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row>
    <row r="68" spans="1:38" ht="48" customHeight="1" thickBot="1" x14ac:dyDescent="0.3">
      <c r="B68" s="122" t="s">
        <v>863</v>
      </c>
      <c r="C68" s="1364" t="s">
        <v>890</v>
      </c>
      <c r="D68" s="1365"/>
      <c r="E68" s="1365"/>
      <c r="F68" s="1366"/>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row>
    <row r="69" spans="1:38" s="113" customFormat="1" ht="12.75" customHeight="1" thickBot="1" x14ac:dyDescent="0.3">
      <c r="A69" s="107"/>
      <c r="B69" s="122" t="s">
        <v>37</v>
      </c>
      <c r="C69" s="1380" t="s">
        <v>178</v>
      </c>
      <c r="D69" s="1381"/>
      <c r="E69" s="1381"/>
      <c r="F69" s="1382"/>
      <c r="G69" s="107"/>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row>
    <row r="70" spans="1:38" s="113" customFormat="1" ht="19.5" customHeight="1" x14ac:dyDescent="0.25">
      <c r="A70" s="107"/>
      <c r="B70" s="1374"/>
      <c r="C70" s="101">
        <v>2025</v>
      </c>
      <c r="D70" s="101">
        <v>2026</v>
      </c>
      <c r="E70" s="100">
        <v>2027</v>
      </c>
      <c r="F70" s="100">
        <v>2028</v>
      </c>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row>
    <row r="71" spans="1:38" s="113" customFormat="1" ht="16.5" thickBot="1" x14ac:dyDescent="0.3">
      <c r="A71" s="107"/>
      <c r="B71" s="1375"/>
      <c r="C71" s="99" t="s">
        <v>17</v>
      </c>
      <c r="D71" s="99" t="s">
        <v>18</v>
      </c>
      <c r="E71" s="99" t="s">
        <v>18</v>
      </c>
      <c r="F71" s="120" t="s">
        <v>18</v>
      </c>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row>
    <row r="72" spans="1:38" s="113" customFormat="1" ht="16.5" thickBot="1" x14ac:dyDescent="0.3">
      <c r="A72" s="107"/>
      <c r="B72" s="122" t="s">
        <v>39</v>
      </c>
      <c r="C72" s="92">
        <v>20</v>
      </c>
      <c r="D72" s="92">
        <v>10</v>
      </c>
      <c r="E72" s="92">
        <v>10</v>
      </c>
      <c r="F72" s="92">
        <v>10</v>
      </c>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row>
    <row r="73" spans="1:38" s="113" customFormat="1" ht="16.5" thickBot="1" x14ac:dyDescent="0.3">
      <c r="A73" s="107"/>
      <c r="B73" s="122" t="s">
        <v>861</v>
      </c>
      <c r="C73" s="92">
        <v>2100</v>
      </c>
      <c r="D73" s="92">
        <v>1200</v>
      </c>
      <c r="E73" s="92">
        <v>1200</v>
      </c>
      <c r="F73" s="92">
        <v>1200</v>
      </c>
      <c r="G73" s="107"/>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row>
    <row r="74" spans="1:38" s="113" customFormat="1" ht="16.5" thickBot="1" x14ac:dyDescent="0.3">
      <c r="A74" s="107"/>
      <c r="B74" s="122" t="s">
        <v>860</v>
      </c>
      <c r="C74" s="92">
        <f>C73/C72</f>
        <v>105</v>
      </c>
      <c r="D74" s="92">
        <f>D73/D72</f>
        <v>120</v>
      </c>
      <c r="E74" s="92">
        <f>E73/E72</f>
        <v>120</v>
      </c>
      <c r="F74" s="92">
        <f>F73/F72</f>
        <v>120</v>
      </c>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row>
    <row r="75" spans="1:38" s="113" customFormat="1" ht="16.5" thickBot="1" x14ac:dyDescent="0.3">
      <c r="A75" s="107"/>
      <c r="B75" s="122" t="s">
        <v>859</v>
      </c>
      <c r="C75" s="96" t="s">
        <v>884</v>
      </c>
      <c r="D75" s="95">
        <f>D72/C72-1</f>
        <v>-0.5</v>
      </c>
      <c r="E75" s="95"/>
      <c r="F75" s="95">
        <f>F72/E72-1</f>
        <v>0</v>
      </c>
      <c r="G75" s="107"/>
      <c r="H75" s="107"/>
      <c r="I75" s="107"/>
      <c r="J75" s="107"/>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row>
    <row r="76" spans="1:38" s="113" customFormat="1" ht="16.5" thickBot="1" x14ac:dyDescent="0.3">
      <c r="A76" s="107"/>
      <c r="B76" s="122" t="s">
        <v>858</v>
      </c>
      <c r="C76" s="96" t="s">
        <v>884</v>
      </c>
      <c r="D76" s="95">
        <f>D73/C73-1</f>
        <v>-0.4285714285714286</v>
      </c>
      <c r="E76" s="95"/>
      <c r="F76" s="95">
        <f>F73/E73-1</f>
        <v>0</v>
      </c>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row>
    <row r="77" spans="1:38" s="113" customFormat="1" ht="16.5" thickBot="1" x14ac:dyDescent="0.3">
      <c r="A77" s="107"/>
      <c r="B77" s="122" t="s">
        <v>55</v>
      </c>
      <c r="C77" s="96" t="s">
        <v>884</v>
      </c>
      <c r="D77" s="95">
        <f>D74/C74-1</f>
        <v>0.14285714285714279</v>
      </c>
      <c r="E77" s="95"/>
      <c r="F77" s="95">
        <f>F74/E74-1</f>
        <v>0</v>
      </c>
      <c r="G77" s="107"/>
      <c r="H77" s="107"/>
      <c r="I77" s="107"/>
      <c r="J77" s="107"/>
      <c r="K77" s="107"/>
      <c r="L77" s="107"/>
      <c r="M77" s="107"/>
      <c r="N77" s="107"/>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row>
    <row r="78" spans="1:38" s="113" customFormat="1" ht="16.5" thickBot="1" x14ac:dyDescent="0.3">
      <c r="A78" s="107"/>
      <c r="B78" s="1396" t="s">
        <v>876</v>
      </c>
      <c r="C78" s="1397"/>
      <c r="D78" s="1397"/>
      <c r="E78" s="1397"/>
      <c r="F78" s="1398"/>
      <c r="G78" s="107"/>
      <c r="H78" s="107"/>
      <c r="I78" s="107"/>
      <c r="J78" s="107"/>
      <c r="K78" s="107"/>
      <c r="L78" s="107"/>
      <c r="M78" s="107"/>
      <c r="N78" s="107"/>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row>
    <row r="79" spans="1:38" s="113" customFormat="1" x14ac:dyDescent="0.25">
      <c r="A79" s="107"/>
      <c r="B79" s="1374"/>
      <c r="C79" s="101">
        <v>2025</v>
      </c>
      <c r="D79" s="101">
        <v>2026</v>
      </c>
      <c r="E79" s="100">
        <v>2027</v>
      </c>
      <c r="F79" s="100">
        <v>2028</v>
      </c>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row>
    <row r="80" spans="1:38" s="113" customFormat="1" ht="16.5" thickBot="1" x14ac:dyDescent="0.3">
      <c r="A80" s="107"/>
      <c r="B80" s="1375"/>
      <c r="C80" s="99" t="s">
        <v>17</v>
      </c>
      <c r="D80" s="99" t="s">
        <v>18</v>
      </c>
      <c r="E80" s="99" t="s">
        <v>18</v>
      </c>
      <c r="F80" s="120" t="s">
        <v>18</v>
      </c>
      <c r="G80" s="107"/>
      <c r="H80" s="107"/>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row>
    <row r="81" spans="1:38" s="113" customFormat="1" ht="16.5" hidden="1" thickBot="1" x14ac:dyDescent="0.3">
      <c r="A81" s="107"/>
      <c r="B81" s="118" t="s">
        <v>875</v>
      </c>
      <c r="C81" s="98">
        <f>C82+C83+C84+C85</f>
        <v>0</v>
      </c>
      <c r="D81" s="98">
        <f>D82+D83+D84+D85</f>
        <v>0</v>
      </c>
      <c r="E81" s="98">
        <f>E82+E83+E84+E85</f>
        <v>0</v>
      </c>
      <c r="F81" s="115">
        <f>F82+F83+F84+F85</f>
        <v>0</v>
      </c>
      <c r="G81" s="107"/>
      <c r="H81" s="107"/>
      <c r="I81" s="107"/>
      <c r="J81" s="107"/>
      <c r="K81" s="107"/>
      <c r="L81" s="107"/>
      <c r="M81" s="107"/>
      <c r="N81" s="107"/>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row>
    <row r="82" spans="1:38" s="113" customFormat="1" ht="16.5" hidden="1" thickBot="1" x14ac:dyDescent="0.3">
      <c r="A82" s="107"/>
      <c r="B82" s="116" t="s">
        <v>840</v>
      </c>
      <c r="C82" s="98">
        <v>0</v>
      </c>
      <c r="D82" s="98">
        <v>0</v>
      </c>
      <c r="E82" s="98">
        <v>0</v>
      </c>
      <c r="F82" s="98">
        <v>0</v>
      </c>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row>
    <row r="83" spans="1:38" s="113" customFormat="1" ht="16.5" hidden="1" thickBot="1" x14ac:dyDescent="0.3">
      <c r="A83" s="107"/>
      <c r="B83" s="116" t="s">
        <v>854</v>
      </c>
      <c r="C83" s="98">
        <v>0</v>
      </c>
      <c r="D83" s="98">
        <v>0</v>
      </c>
      <c r="E83" s="98">
        <v>0</v>
      </c>
      <c r="F83" s="98">
        <v>0</v>
      </c>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row>
    <row r="84" spans="1:38" s="113" customFormat="1" ht="16.5" hidden="1" thickBot="1" x14ac:dyDescent="0.3">
      <c r="A84" s="107"/>
      <c r="B84" s="116" t="s">
        <v>838</v>
      </c>
      <c r="C84" s="98">
        <v>0</v>
      </c>
      <c r="D84" s="98">
        <v>0</v>
      </c>
      <c r="E84" s="98">
        <v>0</v>
      </c>
      <c r="F84" s="98">
        <v>0</v>
      </c>
      <c r="G84" s="107"/>
      <c r="H84" s="107"/>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row>
    <row r="85" spans="1:38" s="113" customFormat="1" ht="16.5" hidden="1" thickBot="1" x14ac:dyDescent="0.3">
      <c r="A85" s="107"/>
      <c r="B85" s="116" t="s">
        <v>837</v>
      </c>
      <c r="C85" s="98">
        <v>0</v>
      </c>
      <c r="D85" s="98">
        <v>0</v>
      </c>
      <c r="E85" s="98">
        <v>0</v>
      </c>
      <c r="F85" s="98">
        <v>0</v>
      </c>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row>
    <row r="86" spans="1:38" s="113" customFormat="1" ht="16.5" thickBot="1" x14ac:dyDescent="0.3">
      <c r="A86" s="107"/>
      <c r="B86" s="118" t="s">
        <v>874</v>
      </c>
      <c r="C86" s="94">
        <f>C87+C88+C89+C90</f>
        <v>2100</v>
      </c>
      <c r="D86" s="94">
        <f>D87+D88+D89+D90</f>
        <v>1200</v>
      </c>
      <c r="E86" s="94">
        <f>E87+E88+E89+E90</f>
        <v>1200</v>
      </c>
      <c r="F86" s="117">
        <f>F87+F88+F89+F90</f>
        <v>1200</v>
      </c>
      <c r="G86" s="107"/>
      <c r="H86" s="107"/>
      <c r="I86" s="107"/>
      <c r="J86" s="107"/>
      <c r="K86" s="107"/>
      <c r="L86" s="107"/>
      <c r="M86" s="107"/>
      <c r="N86" s="107"/>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row>
    <row r="87" spans="1:38" s="113" customFormat="1" ht="16.5" thickBot="1" x14ac:dyDescent="0.3">
      <c r="A87" s="107"/>
      <c r="B87" s="116" t="s">
        <v>840</v>
      </c>
      <c r="C87" s="92">
        <v>2100</v>
      </c>
      <c r="D87" s="92">
        <v>1200</v>
      </c>
      <c r="E87" s="92">
        <v>1200</v>
      </c>
      <c r="F87" s="92">
        <v>1200</v>
      </c>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row>
    <row r="88" spans="1:38" s="113" customFormat="1" ht="16.5" thickBot="1" x14ac:dyDescent="0.3">
      <c r="A88" s="107"/>
      <c r="B88" s="116" t="s">
        <v>854</v>
      </c>
      <c r="C88" s="98">
        <v>0</v>
      </c>
      <c r="D88" s="98">
        <v>0</v>
      </c>
      <c r="E88" s="98">
        <v>0</v>
      </c>
      <c r="F88" s="98">
        <v>0</v>
      </c>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row>
    <row r="89" spans="1:38" s="113" customFormat="1" ht="16.5" thickBot="1" x14ac:dyDescent="0.3">
      <c r="A89" s="107"/>
      <c r="B89" s="116" t="s">
        <v>838</v>
      </c>
      <c r="C89" s="98">
        <v>0</v>
      </c>
      <c r="D89" s="98">
        <v>0</v>
      </c>
      <c r="E89" s="98">
        <v>0</v>
      </c>
      <c r="F89" s="98">
        <v>0</v>
      </c>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row>
    <row r="90" spans="1:38" s="113" customFormat="1" ht="16.5" thickBot="1" x14ac:dyDescent="0.3">
      <c r="A90" s="107"/>
      <c r="B90" s="116" t="s">
        <v>837</v>
      </c>
      <c r="C90" s="98">
        <v>0</v>
      </c>
      <c r="D90" s="98">
        <v>0</v>
      </c>
      <c r="E90" s="98">
        <v>0</v>
      </c>
      <c r="F90" s="98">
        <v>0</v>
      </c>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row>
    <row r="91" spans="1:38" s="113" customFormat="1" ht="16.5" thickBot="1" x14ac:dyDescent="0.3">
      <c r="A91" s="107"/>
      <c r="B91" s="114" t="s">
        <v>873</v>
      </c>
      <c r="C91" s="94">
        <f>C81+C86</f>
        <v>2100</v>
      </c>
      <c r="D91" s="94">
        <f>D81+D86</f>
        <v>1200</v>
      </c>
      <c r="E91" s="94">
        <f>E81+E86</f>
        <v>1200</v>
      </c>
      <c r="F91" s="117">
        <f>F81+F86</f>
        <v>1200</v>
      </c>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row>
    <row r="92" spans="1:38" ht="16.5" thickBot="1" x14ac:dyDescent="0.3">
      <c r="B92" s="89" t="s">
        <v>836</v>
      </c>
      <c r="C92" s="88">
        <f>IF(C91-C73=0,0,"Error")</f>
        <v>0</v>
      </c>
      <c r="D92" s="88">
        <f>IF(D91-D73=0,0,"Error")</f>
        <v>0</v>
      </c>
      <c r="E92" s="88">
        <f>IF(E91-E73=0,0,"Error")</f>
        <v>0</v>
      </c>
      <c r="F92" s="88">
        <f>IF(F91-F73=0,0,"Error")</f>
        <v>0</v>
      </c>
      <c r="G92" s="107"/>
      <c r="H92" s="107"/>
      <c r="I92" s="107"/>
      <c r="J92" s="107"/>
      <c r="K92" s="107"/>
      <c r="L92" s="107"/>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row>
    <row r="93" spans="1:38" ht="48" thickBot="1" x14ac:dyDescent="0.3">
      <c r="B93" s="105" t="s">
        <v>872</v>
      </c>
      <c r="C93" s="123" t="s">
        <v>889</v>
      </c>
      <c r="D93" s="103" t="s">
        <v>864</v>
      </c>
      <c r="E93" s="1386" t="s">
        <v>888</v>
      </c>
      <c r="F93" s="1387"/>
      <c r="G93" s="107"/>
      <c r="H93" s="107"/>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row>
    <row r="94" spans="1:38" ht="43.5" customHeight="1" thickBot="1" x14ac:dyDescent="0.3">
      <c r="B94" s="122" t="s">
        <v>863</v>
      </c>
      <c r="C94" s="1364" t="s">
        <v>887</v>
      </c>
      <c r="D94" s="1365"/>
      <c r="E94" s="1365"/>
      <c r="F94" s="1366"/>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row>
    <row r="95" spans="1:38" ht="16.5" thickBot="1" x14ac:dyDescent="0.3">
      <c r="B95" s="122" t="s">
        <v>37</v>
      </c>
      <c r="C95" s="1380" t="s">
        <v>83</v>
      </c>
      <c r="D95" s="1381"/>
      <c r="E95" s="1381"/>
      <c r="F95" s="1382"/>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row>
    <row r="96" spans="1:38" x14ac:dyDescent="0.25">
      <c r="B96" s="1374"/>
      <c r="C96" s="101">
        <v>2025</v>
      </c>
      <c r="D96" s="101">
        <v>2026</v>
      </c>
      <c r="E96" s="100">
        <v>2027</v>
      </c>
      <c r="F96" s="100">
        <v>2028</v>
      </c>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row>
    <row r="97" spans="1:38" ht="16.5" thickBot="1" x14ac:dyDescent="0.3">
      <c r="B97" s="1375"/>
      <c r="C97" s="99" t="s">
        <v>17</v>
      </c>
      <c r="D97" s="99" t="s">
        <v>18</v>
      </c>
      <c r="E97" s="99" t="s">
        <v>18</v>
      </c>
      <c r="F97" s="120" t="s">
        <v>18</v>
      </c>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row>
    <row r="98" spans="1:38" s="113" customFormat="1" ht="16.5" thickBot="1" x14ac:dyDescent="0.3">
      <c r="A98" s="107"/>
      <c r="B98" s="122" t="s">
        <v>39</v>
      </c>
      <c r="C98" s="96">
        <v>101</v>
      </c>
      <c r="D98" s="96">
        <v>25</v>
      </c>
      <c r="E98" s="96">
        <v>25</v>
      </c>
      <c r="F98" s="96">
        <v>25</v>
      </c>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row>
    <row r="99" spans="1:38" s="113" customFormat="1" ht="16.5" thickBot="1" x14ac:dyDescent="0.3">
      <c r="A99" s="107"/>
      <c r="B99" s="122" t="s">
        <v>861</v>
      </c>
      <c r="C99" s="92">
        <v>25000</v>
      </c>
      <c r="D99" s="92">
        <v>4300</v>
      </c>
      <c r="E99" s="92">
        <v>4300</v>
      </c>
      <c r="F99" s="92">
        <v>4300</v>
      </c>
      <c r="G99" s="107"/>
      <c r="H99" s="107"/>
      <c r="I99" s="107"/>
      <c r="J99" s="107"/>
      <c r="K99" s="107"/>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row>
    <row r="100" spans="1:38" s="113" customFormat="1" ht="16.5" thickBot="1" x14ac:dyDescent="0.3">
      <c r="A100" s="107"/>
      <c r="B100" s="122" t="s">
        <v>860</v>
      </c>
      <c r="C100" s="92">
        <f>C99/C98</f>
        <v>247.52475247524754</v>
      </c>
      <c r="D100" s="92">
        <f>D99/D98</f>
        <v>172</v>
      </c>
      <c r="E100" s="92">
        <f>E99/E98</f>
        <v>172</v>
      </c>
      <c r="F100" s="92">
        <f>F99/F98</f>
        <v>172</v>
      </c>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row>
    <row r="101" spans="1:38" s="113" customFormat="1" ht="16.5" thickBot="1" x14ac:dyDescent="0.3">
      <c r="A101" s="107"/>
      <c r="B101" s="122" t="s">
        <v>859</v>
      </c>
      <c r="C101" s="96" t="s">
        <v>884</v>
      </c>
      <c r="D101" s="95"/>
      <c r="E101" s="95"/>
      <c r="F101" s="121"/>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row>
    <row r="102" spans="1:38" s="113" customFormat="1" ht="16.5" thickBot="1" x14ac:dyDescent="0.3">
      <c r="A102" s="107"/>
      <c r="B102" s="122" t="s">
        <v>858</v>
      </c>
      <c r="C102" s="96" t="s">
        <v>884</v>
      </c>
      <c r="D102" s="95"/>
      <c r="E102" s="95"/>
      <c r="F102" s="121"/>
      <c r="G102" s="107"/>
      <c r="H102" s="107"/>
      <c r="I102" s="107"/>
      <c r="J102" s="107"/>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row>
    <row r="103" spans="1:38" s="113" customFormat="1" ht="16.5" thickBot="1" x14ac:dyDescent="0.3">
      <c r="A103" s="107"/>
      <c r="B103" s="122" t="s">
        <v>55</v>
      </c>
      <c r="C103" s="96" t="s">
        <v>884</v>
      </c>
      <c r="D103" s="95"/>
      <c r="E103" s="95"/>
      <c r="F103" s="121"/>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row>
    <row r="104" spans="1:38" ht="16.5" customHeight="1" thickBot="1" x14ac:dyDescent="0.3">
      <c r="B104" s="1383" t="s">
        <v>883</v>
      </c>
      <c r="C104" s="1384"/>
      <c r="D104" s="1384"/>
      <c r="E104" s="1384"/>
      <c r="F104" s="1385"/>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row>
    <row r="105" spans="1:38" x14ac:dyDescent="0.25">
      <c r="B105" s="1374"/>
      <c r="C105" s="101">
        <v>2025</v>
      </c>
      <c r="D105" s="101">
        <v>2026</v>
      </c>
      <c r="E105" s="100">
        <v>2027</v>
      </c>
      <c r="F105" s="100">
        <v>2028</v>
      </c>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row>
    <row r="106" spans="1:38" ht="46.5" customHeight="1" thickBot="1" x14ac:dyDescent="0.3">
      <c r="B106" s="1375"/>
      <c r="C106" s="99" t="s">
        <v>17</v>
      </c>
      <c r="D106" s="99" t="s">
        <v>18</v>
      </c>
      <c r="E106" s="99" t="s">
        <v>18</v>
      </c>
      <c r="F106" s="120" t="s">
        <v>18</v>
      </c>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row>
    <row r="107" spans="1:38" ht="16.5" hidden="1" customHeight="1" thickBot="1" x14ac:dyDescent="0.3">
      <c r="B107" s="82" t="s">
        <v>875</v>
      </c>
      <c r="C107" s="79">
        <f>C108+C109+C110+C111</f>
        <v>0</v>
      </c>
      <c r="D107" s="79">
        <f>D108+D109+D110+D111</f>
        <v>0</v>
      </c>
      <c r="E107" s="79">
        <f>E108+E109+E110+E111</f>
        <v>0</v>
      </c>
      <c r="F107" s="119">
        <f>F108+F109+F110+F111</f>
        <v>0</v>
      </c>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row>
    <row r="108" spans="1:38" ht="16.5" hidden="1" customHeight="1" thickBot="1" x14ac:dyDescent="0.3">
      <c r="B108" s="80" t="s">
        <v>840</v>
      </c>
      <c r="C108" s="79">
        <v>0</v>
      </c>
      <c r="D108" s="79">
        <v>0</v>
      </c>
      <c r="E108" s="79">
        <v>0</v>
      </c>
      <c r="F108" s="79">
        <v>0</v>
      </c>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row>
    <row r="109" spans="1:38" ht="16.5" hidden="1" customHeight="1" thickBot="1" x14ac:dyDescent="0.3">
      <c r="B109" s="80" t="s">
        <v>854</v>
      </c>
      <c r="C109" s="79">
        <v>0</v>
      </c>
      <c r="D109" s="79">
        <v>0</v>
      </c>
      <c r="E109" s="79">
        <v>0</v>
      </c>
      <c r="F109" s="79">
        <v>0</v>
      </c>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row>
    <row r="110" spans="1:38" ht="16.5" hidden="1" customHeight="1" thickBot="1" x14ac:dyDescent="0.3">
      <c r="B110" s="80" t="s">
        <v>838</v>
      </c>
      <c r="C110" s="79">
        <v>0</v>
      </c>
      <c r="D110" s="79">
        <v>0</v>
      </c>
      <c r="E110" s="79">
        <v>0</v>
      </c>
      <c r="F110" s="79">
        <v>0</v>
      </c>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row>
    <row r="111" spans="1:38" ht="16.5" hidden="1" customHeight="1" thickBot="1" x14ac:dyDescent="0.3">
      <c r="B111" s="80" t="s">
        <v>837</v>
      </c>
      <c r="C111" s="79">
        <v>0</v>
      </c>
      <c r="D111" s="79">
        <v>0</v>
      </c>
      <c r="E111" s="79">
        <v>0</v>
      </c>
      <c r="F111" s="79">
        <v>0</v>
      </c>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row>
    <row r="112" spans="1:38" s="113" customFormat="1" ht="16.5" thickBot="1" x14ac:dyDescent="0.3">
      <c r="A112" s="107"/>
      <c r="B112" s="118" t="s">
        <v>874</v>
      </c>
      <c r="C112" s="94">
        <f>C113+C114+C115+C116</f>
        <v>25000</v>
      </c>
      <c r="D112" s="94">
        <f>D113+D114+D115+D116</f>
        <v>4300</v>
      </c>
      <c r="E112" s="94">
        <f>E113+E114+E115+E116</f>
        <v>4300</v>
      </c>
      <c r="F112" s="117">
        <f>F113+F114+F115+F116</f>
        <v>4300</v>
      </c>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row>
    <row r="113" spans="1:38" s="113" customFormat="1" ht="16.5" thickBot="1" x14ac:dyDescent="0.3">
      <c r="A113" s="107"/>
      <c r="B113" s="116" t="s">
        <v>840</v>
      </c>
      <c r="C113" s="92">
        <v>25000</v>
      </c>
      <c r="D113" s="92">
        <v>4300</v>
      </c>
      <c r="E113" s="92">
        <v>4300</v>
      </c>
      <c r="F113" s="92">
        <v>4300</v>
      </c>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row>
    <row r="114" spans="1:38" s="113" customFormat="1" ht="16.5" thickBot="1" x14ac:dyDescent="0.3">
      <c r="A114" s="107"/>
      <c r="B114" s="116" t="s">
        <v>854</v>
      </c>
      <c r="C114" s="94"/>
      <c r="D114" s="98"/>
      <c r="E114" s="98"/>
      <c r="F114" s="115"/>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row>
    <row r="115" spans="1:38" s="113" customFormat="1" ht="12.75" customHeight="1" thickBot="1" x14ac:dyDescent="0.3">
      <c r="A115" s="107"/>
      <c r="B115" s="116" t="s">
        <v>838</v>
      </c>
      <c r="C115" s="94"/>
      <c r="D115" s="98"/>
      <c r="E115" s="98"/>
      <c r="F115" s="115"/>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row>
    <row r="116" spans="1:38" s="113" customFormat="1" ht="9" customHeight="1" thickBot="1" x14ac:dyDescent="0.3">
      <c r="A116" s="107"/>
      <c r="B116" s="116" t="s">
        <v>837</v>
      </c>
      <c r="C116" s="94"/>
      <c r="D116" s="98"/>
      <c r="E116" s="98"/>
      <c r="F116" s="115"/>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row>
    <row r="117" spans="1:38" s="113" customFormat="1" ht="16.5" thickBot="1" x14ac:dyDescent="0.3">
      <c r="A117" s="107"/>
      <c r="B117" s="114" t="s">
        <v>886</v>
      </c>
      <c r="C117" s="94">
        <f>C107+C112</f>
        <v>25000</v>
      </c>
      <c r="D117" s="94">
        <f>D107+D112</f>
        <v>4300</v>
      </c>
      <c r="E117" s="94">
        <f>E107+E112</f>
        <v>4300</v>
      </c>
      <c r="F117" s="117">
        <f>F107+F112</f>
        <v>4300</v>
      </c>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row>
    <row r="118" spans="1:38" ht="16.5" thickBot="1" x14ac:dyDescent="0.3">
      <c r="B118" s="89" t="s">
        <v>836</v>
      </c>
      <c r="C118" s="88">
        <f>IF(C117-C99=0,0,"Error")</f>
        <v>0</v>
      </c>
      <c r="D118" s="88">
        <f>IF(D117-D99=0,0,"Error")</f>
        <v>0</v>
      </c>
      <c r="E118" s="88">
        <f>IF(E117-E99=0,0,"Error")</f>
        <v>0</v>
      </c>
      <c r="F118" s="88">
        <f>IF(F117-F99=0,0,"Error")</f>
        <v>0</v>
      </c>
      <c r="G118" s="107"/>
      <c r="H118" s="107"/>
      <c r="I118" s="107"/>
      <c r="J118" s="107"/>
      <c r="K118" s="107"/>
      <c r="L118" s="107"/>
      <c r="M118" s="107"/>
      <c r="N118" s="107"/>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row>
    <row r="119" spans="1:38" ht="48" hidden="1" thickBot="1" x14ac:dyDescent="0.3">
      <c r="B119" s="105" t="s">
        <v>885</v>
      </c>
      <c r="C119" s="123"/>
      <c r="D119" s="103" t="s">
        <v>864</v>
      </c>
      <c r="E119" s="1386"/>
      <c r="F119" s="1387"/>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row>
    <row r="120" spans="1:38" ht="70.5" hidden="1" customHeight="1" thickBot="1" x14ac:dyDescent="0.3">
      <c r="B120" s="122" t="s">
        <v>863</v>
      </c>
      <c r="C120" s="1364"/>
      <c r="D120" s="1365"/>
      <c r="E120" s="1365"/>
      <c r="F120" s="1366"/>
      <c r="G120" s="107"/>
      <c r="H120" s="107"/>
      <c r="I120" s="107"/>
      <c r="J120" s="107"/>
      <c r="K120" s="107"/>
      <c r="L120" s="107"/>
      <c r="M120" s="107"/>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row>
    <row r="121" spans="1:38" ht="16.5" hidden="1" thickBot="1" x14ac:dyDescent="0.3">
      <c r="B121" s="122" t="s">
        <v>37</v>
      </c>
      <c r="C121" s="1380"/>
      <c r="D121" s="1381"/>
      <c r="E121" s="1381"/>
      <c r="F121" s="1382"/>
      <c r="G121" s="107"/>
      <c r="H121" s="107"/>
      <c r="I121" s="107"/>
      <c r="J121" s="107"/>
      <c r="K121" s="107"/>
      <c r="L121" s="107"/>
      <c r="M121" s="107"/>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row>
    <row r="122" spans="1:38" ht="16.5" hidden="1" thickBot="1" x14ac:dyDescent="0.3">
      <c r="B122" s="1374"/>
      <c r="C122" s="101">
        <v>2025</v>
      </c>
      <c r="D122" s="101">
        <v>2026</v>
      </c>
      <c r="E122" s="100">
        <v>2027</v>
      </c>
      <c r="F122" s="100">
        <v>2028</v>
      </c>
      <c r="G122" s="107"/>
      <c r="H122" s="107"/>
      <c r="I122" s="107"/>
      <c r="J122" s="107"/>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row>
    <row r="123" spans="1:38" ht="16.5" hidden="1" thickBot="1" x14ac:dyDescent="0.3">
      <c r="B123" s="1375"/>
      <c r="C123" s="99" t="s">
        <v>17</v>
      </c>
      <c r="D123" s="99" t="s">
        <v>18</v>
      </c>
      <c r="E123" s="99" t="s">
        <v>18</v>
      </c>
      <c r="F123" s="120" t="s">
        <v>18</v>
      </c>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row>
    <row r="124" spans="1:38" ht="16.5" hidden="1" thickBot="1" x14ac:dyDescent="0.3">
      <c r="B124" s="122" t="s">
        <v>39</v>
      </c>
      <c r="C124" s="126"/>
      <c r="D124" s="126"/>
      <c r="E124" s="126"/>
      <c r="F124" s="126"/>
      <c r="G124" s="107"/>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row>
    <row r="125" spans="1:38" ht="16.5" hidden="1" thickBot="1" x14ac:dyDescent="0.3">
      <c r="B125" s="122" t="s">
        <v>861</v>
      </c>
      <c r="C125" s="92"/>
      <c r="D125" s="125"/>
      <c r="E125" s="125"/>
      <c r="F125" s="125"/>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row>
    <row r="126" spans="1:38" ht="16.5" hidden="1" thickBot="1" x14ac:dyDescent="0.3">
      <c r="B126" s="122" t="s">
        <v>860</v>
      </c>
      <c r="C126" s="92" t="e">
        <f>C125/C124</f>
        <v>#DIV/0!</v>
      </c>
      <c r="D126" s="92" t="e">
        <f>D125/D124</f>
        <v>#DIV/0!</v>
      </c>
      <c r="E126" s="92" t="e">
        <f>E125/E124</f>
        <v>#DIV/0!</v>
      </c>
      <c r="F126" s="92" t="e">
        <f>F125/F124</f>
        <v>#DIV/0!</v>
      </c>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row>
    <row r="127" spans="1:38" ht="16.5" hidden="1" thickBot="1" x14ac:dyDescent="0.3">
      <c r="B127" s="122" t="s">
        <v>859</v>
      </c>
      <c r="C127" s="96" t="s">
        <v>884</v>
      </c>
      <c r="D127" s="95"/>
      <c r="E127" s="95"/>
      <c r="F127" s="121"/>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row>
    <row r="128" spans="1:38" ht="16.5" hidden="1" thickBot="1" x14ac:dyDescent="0.3">
      <c r="B128" s="122" t="s">
        <v>858</v>
      </c>
      <c r="C128" s="96" t="s">
        <v>884</v>
      </c>
      <c r="D128" s="95"/>
      <c r="E128" s="95"/>
      <c r="F128" s="121"/>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row>
    <row r="129" spans="2:38" ht="16.5" hidden="1" thickBot="1" x14ac:dyDescent="0.3">
      <c r="B129" s="122" t="s">
        <v>55</v>
      </c>
      <c r="C129" s="96" t="s">
        <v>884</v>
      </c>
      <c r="D129" s="95"/>
      <c r="E129" s="95"/>
      <c r="F129" s="121"/>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row>
    <row r="130" spans="2:38" ht="16.5" hidden="1" thickBot="1" x14ac:dyDescent="0.3">
      <c r="B130" s="1383" t="s">
        <v>883</v>
      </c>
      <c r="C130" s="1384"/>
      <c r="D130" s="1384"/>
      <c r="E130" s="1384"/>
      <c r="F130" s="1385"/>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row>
    <row r="131" spans="2:38" ht="16.5" hidden="1" thickBot="1" x14ac:dyDescent="0.3">
      <c r="B131" s="1374"/>
      <c r="C131" s="101">
        <v>2025</v>
      </c>
      <c r="D131" s="101">
        <v>2026</v>
      </c>
      <c r="E131" s="100">
        <v>2027</v>
      </c>
      <c r="F131" s="100">
        <v>2028</v>
      </c>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row>
    <row r="132" spans="2:38" ht="16.5" hidden="1" thickBot="1" x14ac:dyDescent="0.3">
      <c r="B132" s="1375"/>
      <c r="C132" s="99" t="s">
        <v>17</v>
      </c>
      <c r="D132" s="99" t="s">
        <v>18</v>
      </c>
      <c r="E132" s="99" t="s">
        <v>18</v>
      </c>
      <c r="F132" s="120" t="s">
        <v>18</v>
      </c>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row>
    <row r="133" spans="2:38" ht="16.5" hidden="1" thickBot="1" x14ac:dyDescent="0.3">
      <c r="B133" s="82" t="s">
        <v>875</v>
      </c>
      <c r="C133" s="79">
        <f>C134+C135+C136+C137</f>
        <v>0</v>
      </c>
      <c r="D133" s="79">
        <f>D134+D135+D136+D137</f>
        <v>0</v>
      </c>
      <c r="E133" s="79">
        <f>E134+E135+E136+E137</f>
        <v>0</v>
      </c>
      <c r="F133" s="119">
        <f>F134+F135+F136+F137</f>
        <v>0</v>
      </c>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row>
    <row r="134" spans="2:38" ht="16.5" hidden="1" thickBot="1" x14ac:dyDescent="0.3">
      <c r="B134" s="80" t="s">
        <v>840</v>
      </c>
      <c r="C134" s="79">
        <v>0</v>
      </c>
      <c r="D134" s="79">
        <v>0</v>
      </c>
      <c r="E134" s="79">
        <v>0</v>
      </c>
      <c r="F134" s="79">
        <v>0</v>
      </c>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row>
    <row r="135" spans="2:38" ht="16.5" hidden="1" thickBot="1" x14ac:dyDescent="0.3">
      <c r="B135" s="80" t="s">
        <v>854</v>
      </c>
      <c r="C135" s="79">
        <v>0</v>
      </c>
      <c r="D135" s="79">
        <v>0</v>
      </c>
      <c r="E135" s="79">
        <v>0</v>
      </c>
      <c r="F135" s="79">
        <v>0</v>
      </c>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row>
    <row r="136" spans="2:38" ht="16.5" hidden="1" thickBot="1" x14ac:dyDescent="0.3">
      <c r="B136" s="80" t="s">
        <v>838</v>
      </c>
      <c r="C136" s="79">
        <v>0</v>
      </c>
      <c r="D136" s="79">
        <v>0</v>
      </c>
      <c r="E136" s="79">
        <v>0</v>
      </c>
      <c r="F136" s="79">
        <v>0</v>
      </c>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row>
    <row r="137" spans="2:38" ht="16.5" hidden="1" thickBot="1" x14ac:dyDescent="0.3">
      <c r="B137" s="80" t="s">
        <v>837</v>
      </c>
      <c r="C137" s="79">
        <v>0</v>
      </c>
      <c r="D137" s="79">
        <v>0</v>
      </c>
      <c r="E137" s="79">
        <v>0</v>
      </c>
      <c r="F137" s="79">
        <v>0</v>
      </c>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row>
    <row r="138" spans="2:38" ht="16.5" hidden="1" thickBot="1" x14ac:dyDescent="0.3">
      <c r="B138" s="82" t="s">
        <v>874</v>
      </c>
      <c r="C138" s="84">
        <f>C139+C140+C141+C142</f>
        <v>0</v>
      </c>
      <c r="D138" s="84">
        <f>D139+D140+D141+D142</f>
        <v>0</v>
      </c>
      <c r="E138" s="84">
        <f>E139+E140+E141+E142</f>
        <v>0</v>
      </c>
      <c r="F138" s="109">
        <f>F139+F140+F141+F142</f>
        <v>0</v>
      </c>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row>
    <row r="139" spans="2:38" ht="16.5" hidden="1" thickBot="1" x14ac:dyDescent="0.3">
      <c r="B139" s="80" t="s">
        <v>840</v>
      </c>
      <c r="C139" s="79"/>
      <c r="D139" s="125"/>
      <c r="E139" s="125"/>
      <c r="F139" s="125"/>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row>
    <row r="140" spans="2:38" ht="16.5" hidden="1" thickBot="1" x14ac:dyDescent="0.3">
      <c r="B140" s="80" t="s">
        <v>854</v>
      </c>
      <c r="C140" s="84"/>
      <c r="D140" s="79"/>
      <c r="E140" s="79"/>
      <c r="F140" s="119"/>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row>
    <row r="141" spans="2:38" ht="16.5" hidden="1" thickBot="1" x14ac:dyDescent="0.3">
      <c r="B141" s="80" t="s">
        <v>838</v>
      </c>
      <c r="C141" s="84"/>
      <c r="D141" s="79"/>
      <c r="E141" s="79"/>
      <c r="F141" s="119"/>
      <c r="G141" s="107"/>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row>
    <row r="142" spans="2:38" ht="16.5" hidden="1" thickBot="1" x14ac:dyDescent="0.3">
      <c r="B142" s="80" t="s">
        <v>837</v>
      </c>
      <c r="C142" s="84"/>
      <c r="D142" s="79"/>
      <c r="E142" s="79"/>
      <c r="F142" s="119"/>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row>
    <row r="143" spans="2:38" ht="16.5" hidden="1" thickBot="1" x14ac:dyDescent="0.3">
      <c r="B143" s="124" t="s">
        <v>882</v>
      </c>
      <c r="C143" s="84">
        <f>C133+C138</f>
        <v>0</v>
      </c>
      <c r="D143" s="84">
        <f>D133+D138</f>
        <v>0</v>
      </c>
      <c r="E143" s="84">
        <f>E133+E138</f>
        <v>0</v>
      </c>
      <c r="F143" s="109">
        <f>F133+F138</f>
        <v>0</v>
      </c>
      <c r="G143" s="107"/>
      <c r="H143" s="107"/>
      <c r="I143" s="107"/>
      <c r="J143" s="107"/>
      <c r="K143" s="107"/>
      <c r="L143" s="107"/>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row>
    <row r="144" spans="2:38" ht="16.5" hidden="1" thickBot="1" x14ac:dyDescent="0.3">
      <c r="B144" s="89" t="s">
        <v>836</v>
      </c>
      <c r="C144" s="88">
        <f>IF(C143-C125=0,0,"Error")</f>
        <v>0</v>
      </c>
      <c r="D144" s="88">
        <f>IF(D143-D125=0,0,"Error")</f>
        <v>0</v>
      </c>
      <c r="E144" s="88">
        <f>IF(E143-E125=0,0,"Error")</f>
        <v>0</v>
      </c>
      <c r="F144" s="88">
        <f>IF(F143-F125=0,0,"Error")</f>
        <v>0</v>
      </c>
      <c r="G144" s="107"/>
      <c r="H144" s="107"/>
      <c r="I144" s="107"/>
      <c r="J144" s="107"/>
      <c r="K144" s="107"/>
      <c r="L144" s="107"/>
      <c r="M144" s="107"/>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row>
    <row r="145" spans="1:38" ht="16.5" thickBot="1" x14ac:dyDescent="0.3">
      <c r="B145" s="1357" t="s">
        <v>78</v>
      </c>
      <c r="C145" s="1358"/>
      <c r="D145" s="1358"/>
      <c r="E145" s="1358"/>
      <c r="F145" s="1359"/>
      <c r="G145" s="107"/>
      <c r="H145" s="107"/>
      <c r="I145" s="107"/>
      <c r="J145" s="107"/>
      <c r="K145" s="107"/>
      <c r="L145" s="107"/>
      <c r="M145" s="107"/>
      <c r="N145" s="107"/>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row>
    <row r="146" spans="1:38" ht="16.5" thickBot="1" x14ac:dyDescent="0.3">
      <c r="B146" s="1357" t="s">
        <v>881</v>
      </c>
      <c r="C146" s="1358"/>
      <c r="D146" s="1358"/>
      <c r="E146" s="1358"/>
      <c r="F146" s="1359"/>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row>
    <row r="147" spans="1:38" ht="48" thickBot="1" x14ac:dyDescent="0.3">
      <c r="B147" s="105" t="s">
        <v>880</v>
      </c>
      <c r="C147" s="123" t="s">
        <v>879</v>
      </c>
      <c r="D147" s="103" t="s">
        <v>864</v>
      </c>
      <c r="E147" s="1386" t="s">
        <v>878</v>
      </c>
      <c r="F147" s="138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row>
    <row r="148" spans="1:38" ht="43.5" customHeight="1" thickBot="1" x14ac:dyDescent="0.3">
      <c r="B148" s="122" t="s">
        <v>863</v>
      </c>
      <c r="C148" s="1364" t="s">
        <v>877</v>
      </c>
      <c r="D148" s="1365"/>
      <c r="E148" s="1365"/>
      <c r="F148" s="1366"/>
      <c r="G148" s="107"/>
      <c r="H148" s="107"/>
      <c r="I148" s="107"/>
      <c r="J148" s="107"/>
      <c r="K148" s="107"/>
      <c r="L148" s="107"/>
      <c r="M148" s="107"/>
      <c r="N148" s="107"/>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row>
    <row r="149" spans="1:38" ht="16.5" thickBot="1" x14ac:dyDescent="0.3">
      <c r="B149" s="122" t="s">
        <v>37</v>
      </c>
      <c r="C149" s="1399" t="s">
        <v>178</v>
      </c>
      <c r="D149" s="1400"/>
      <c r="E149" s="1400"/>
      <c r="F149" s="1401"/>
      <c r="G149" s="107"/>
      <c r="H149" s="107"/>
      <c r="I149" s="107"/>
      <c r="J149" s="107"/>
      <c r="K149" s="107"/>
      <c r="L149" s="107"/>
      <c r="M149" s="107"/>
      <c r="N149" s="107"/>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row>
    <row r="150" spans="1:38" x14ac:dyDescent="0.25">
      <c r="B150" s="1374"/>
      <c r="C150" s="101">
        <v>2025</v>
      </c>
      <c r="D150" s="101">
        <v>2026</v>
      </c>
      <c r="E150" s="100">
        <v>2027</v>
      </c>
      <c r="F150" s="100">
        <v>2028</v>
      </c>
      <c r="G150" s="107"/>
      <c r="H150" s="107"/>
      <c r="I150" s="107"/>
      <c r="J150" s="107"/>
      <c r="K150" s="107"/>
      <c r="L150" s="107"/>
      <c r="M150" s="107"/>
      <c r="N150" s="107"/>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row>
    <row r="151" spans="1:38" ht="16.5" thickBot="1" x14ac:dyDescent="0.3">
      <c r="B151" s="1375"/>
      <c r="C151" s="99" t="s">
        <v>17</v>
      </c>
      <c r="D151" s="99" t="s">
        <v>18</v>
      </c>
      <c r="E151" s="99" t="s">
        <v>18</v>
      </c>
      <c r="F151" s="120" t="s">
        <v>18</v>
      </c>
      <c r="G151" s="107"/>
      <c r="H151" s="107"/>
      <c r="I151" s="107"/>
      <c r="J151" s="107"/>
      <c r="K151" s="107"/>
      <c r="L151" s="107"/>
      <c r="M151" s="107"/>
      <c r="N151" s="107"/>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row>
    <row r="152" spans="1:38" s="113" customFormat="1" ht="16.5" thickBot="1" x14ac:dyDescent="0.3">
      <c r="A152" s="107"/>
      <c r="B152" s="122" t="s">
        <v>39</v>
      </c>
      <c r="C152" s="92">
        <v>1</v>
      </c>
      <c r="D152" s="92">
        <v>0</v>
      </c>
      <c r="E152" s="92">
        <v>0</v>
      </c>
      <c r="F152" s="108">
        <v>0</v>
      </c>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row>
    <row r="153" spans="1:38" s="113" customFormat="1" ht="16.5" thickBot="1" x14ac:dyDescent="0.3">
      <c r="A153" s="107"/>
      <c r="B153" s="122" t="s">
        <v>861</v>
      </c>
      <c r="C153" s="92">
        <f>C171</f>
        <v>18200</v>
      </c>
      <c r="D153" s="92">
        <f>D171</f>
        <v>0</v>
      </c>
      <c r="E153" s="92">
        <f>E171</f>
        <v>0</v>
      </c>
      <c r="F153" s="108">
        <f>F171</f>
        <v>0</v>
      </c>
      <c r="G153" s="107"/>
      <c r="H153" s="107"/>
      <c r="I153" s="107"/>
      <c r="J153" s="107"/>
      <c r="K153" s="107"/>
      <c r="L153" s="107"/>
      <c r="M153" s="107"/>
      <c r="N153" s="107"/>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row>
    <row r="154" spans="1:38" s="113" customFormat="1" ht="16.5" thickBot="1" x14ac:dyDescent="0.3">
      <c r="A154" s="107"/>
      <c r="B154" s="122" t="s">
        <v>860</v>
      </c>
      <c r="C154" s="92">
        <f>C153/C152</f>
        <v>18200</v>
      </c>
      <c r="D154" s="92"/>
      <c r="E154" s="92"/>
      <c r="F154" s="92"/>
      <c r="G154" s="107"/>
      <c r="H154" s="107"/>
      <c r="I154" s="107"/>
      <c r="J154" s="107"/>
      <c r="K154" s="107"/>
      <c r="L154" s="107"/>
      <c r="M154" s="107"/>
      <c r="N154" s="107"/>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row>
    <row r="155" spans="1:38" s="113" customFormat="1" ht="16.5" thickBot="1" x14ac:dyDescent="0.3">
      <c r="A155" s="107"/>
      <c r="B155" s="122" t="s">
        <v>859</v>
      </c>
      <c r="C155" s="96"/>
      <c r="D155" s="95"/>
      <c r="E155" s="95"/>
      <c r="F155" s="121"/>
      <c r="G155" s="107"/>
      <c r="H155" s="107"/>
      <c r="I155" s="107"/>
      <c r="J155" s="107"/>
      <c r="K155" s="107"/>
      <c r="L155" s="107"/>
      <c r="M155" s="107"/>
      <c r="N155" s="107"/>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row>
    <row r="156" spans="1:38" s="113" customFormat="1" ht="16.5" thickBot="1" x14ac:dyDescent="0.3">
      <c r="A156" s="107"/>
      <c r="B156" s="122" t="s">
        <v>858</v>
      </c>
      <c r="C156" s="96"/>
      <c r="D156" s="95"/>
      <c r="E156" s="95"/>
      <c r="F156" s="121"/>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row>
    <row r="157" spans="1:38" s="113" customFormat="1" ht="16.5" thickBot="1" x14ac:dyDescent="0.3">
      <c r="A157" s="107"/>
      <c r="B157" s="122" t="s">
        <v>55</v>
      </c>
      <c r="C157" s="96"/>
      <c r="D157" s="95"/>
      <c r="E157" s="95"/>
      <c r="F157" s="121"/>
      <c r="G157" s="107"/>
      <c r="H157" s="107"/>
      <c r="I157" s="107"/>
      <c r="J157" s="107"/>
      <c r="K157" s="107"/>
      <c r="L157" s="107"/>
      <c r="M157" s="107"/>
      <c r="N157" s="107"/>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row>
    <row r="158" spans="1:38" ht="16.5" thickBot="1" x14ac:dyDescent="0.3">
      <c r="B158" s="1383" t="s">
        <v>876</v>
      </c>
      <c r="C158" s="1384"/>
      <c r="D158" s="1384"/>
      <c r="E158" s="1384"/>
      <c r="F158" s="1385"/>
      <c r="G158" s="107"/>
      <c r="H158" s="107"/>
      <c r="I158" s="107"/>
      <c r="J158" s="107"/>
      <c r="K158" s="107"/>
      <c r="L158" s="107"/>
      <c r="M158" s="107"/>
      <c r="N158" s="107"/>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row>
    <row r="159" spans="1:38" x14ac:dyDescent="0.25">
      <c r="B159" s="1374"/>
      <c r="C159" s="101">
        <v>2025</v>
      </c>
      <c r="D159" s="101">
        <v>2026</v>
      </c>
      <c r="E159" s="100">
        <v>2027</v>
      </c>
      <c r="F159" s="100">
        <v>2028</v>
      </c>
      <c r="G159" s="107"/>
      <c r="H159" s="107"/>
      <c r="I159" s="107"/>
      <c r="J159" s="107"/>
      <c r="K159" s="107"/>
      <c r="L159" s="107"/>
      <c r="M159" s="107"/>
      <c r="N159" s="107"/>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row>
    <row r="160" spans="1:38" ht="16.5" customHeight="1" thickBot="1" x14ac:dyDescent="0.3">
      <c r="B160" s="1375"/>
      <c r="C160" s="99" t="s">
        <v>17</v>
      </c>
      <c r="D160" s="99" t="s">
        <v>18</v>
      </c>
      <c r="E160" s="99" t="s">
        <v>18</v>
      </c>
      <c r="F160" s="120" t="s">
        <v>18</v>
      </c>
      <c r="G160" s="107"/>
      <c r="H160" s="107"/>
      <c r="I160" s="107"/>
      <c r="J160" s="107"/>
      <c r="K160" s="107"/>
      <c r="L160" s="107"/>
      <c r="M160" s="107"/>
      <c r="N160" s="107"/>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row>
    <row r="161" spans="1:38" ht="12.75" hidden="1" customHeight="1" thickBot="1" x14ac:dyDescent="0.3">
      <c r="B161" s="82" t="s">
        <v>875</v>
      </c>
      <c r="C161" s="79">
        <f>C162+C163+C164+C165</f>
        <v>0</v>
      </c>
      <c r="D161" s="79">
        <f>D162+D163+D164+D165</f>
        <v>0</v>
      </c>
      <c r="E161" s="79">
        <f>E162+E163+E164+E165</f>
        <v>0</v>
      </c>
      <c r="F161" s="119">
        <f>F162+F163+F164+F165</f>
        <v>0</v>
      </c>
      <c r="G161" s="107"/>
      <c r="H161" s="107"/>
      <c r="I161" s="107"/>
      <c r="J161" s="107"/>
      <c r="K161" s="107"/>
      <c r="L161" s="107"/>
      <c r="M161" s="107"/>
      <c r="N161" s="107"/>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row>
    <row r="162" spans="1:38" ht="9" hidden="1" customHeight="1" thickBot="1" x14ac:dyDescent="0.3">
      <c r="B162" s="80" t="s">
        <v>840</v>
      </c>
      <c r="C162" s="79"/>
      <c r="D162" s="79"/>
      <c r="E162" s="79"/>
      <c r="F162" s="119"/>
      <c r="G162" s="107"/>
      <c r="H162" s="107"/>
      <c r="I162" s="107"/>
      <c r="J162" s="107"/>
      <c r="K162" s="107"/>
      <c r="L162" s="107"/>
      <c r="M162" s="107"/>
      <c r="N162" s="107"/>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row>
    <row r="163" spans="1:38" ht="16.5" hidden="1" thickBot="1" x14ac:dyDescent="0.3">
      <c r="B163" s="80" t="s">
        <v>854</v>
      </c>
      <c r="C163" s="79"/>
      <c r="D163" s="79"/>
      <c r="E163" s="79"/>
      <c r="F163" s="119"/>
      <c r="G163" s="107"/>
      <c r="H163" s="107"/>
      <c r="I163" s="107"/>
      <c r="J163" s="107"/>
      <c r="K163" s="107"/>
      <c r="L163" s="107"/>
      <c r="M163" s="107"/>
      <c r="N163" s="107"/>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row>
    <row r="164" spans="1:38" ht="16.5" hidden="1" thickBot="1" x14ac:dyDescent="0.3">
      <c r="B164" s="80" t="s">
        <v>838</v>
      </c>
      <c r="C164" s="79"/>
      <c r="D164" s="79"/>
      <c r="E164" s="79"/>
      <c r="F164" s="119"/>
      <c r="G164" s="107"/>
      <c r="H164" s="107"/>
      <c r="I164" s="107"/>
      <c r="J164" s="107"/>
      <c r="K164" s="107"/>
      <c r="L164" s="107"/>
      <c r="M164" s="107"/>
      <c r="N164" s="107"/>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c r="AJ164" s="107"/>
      <c r="AK164" s="107"/>
      <c r="AL164" s="107"/>
    </row>
    <row r="165" spans="1:38" ht="16.5" hidden="1" thickBot="1" x14ac:dyDescent="0.3">
      <c r="B165" s="80" t="s">
        <v>837</v>
      </c>
      <c r="C165" s="79"/>
      <c r="D165" s="79"/>
      <c r="E165" s="79"/>
      <c r="F165" s="119"/>
      <c r="G165" s="107"/>
      <c r="H165" s="107"/>
      <c r="I165" s="107"/>
      <c r="J165" s="107"/>
      <c r="K165" s="107"/>
      <c r="L165" s="107"/>
      <c r="M165" s="107"/>
      <c r="N165" s="107"/>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row>
    <row r="166" spans="1:38" s="113" customFormat="1" ht="16.5" thickBot="1" x14ac:dyDescent="0.3">
      <c r="A166" s="107"/>
      <c r="B166" s="118" t="s">
        <v>874</v>
      </c>
      <c r="C166" s="94">
        <f>C167+C168+C169+C170</f>
        <v>18200</v>
      </c>
      <c r="D166" s="94">
        <f>D167+D168+D169+D170</f>
        <v>0</v>
      </c>
      <c r="E166" s="94">
        <f>E167+E168+E169+E170</f>
        <v>0</v>
      </c>
      <c r="F166" s="117">
        <f>F167+F168+F169+F170</f>
        <v>0</v>
      </c>
      <c r="G166" s="107"/>
      <c r="H166" s="107"/>
      <c r="I166" s="107"/>
      <c r="J166" s="107"/>
      <c r="K166" s="107"/>
      <c r="L166" s="107"/>
      <c r="M166" s="107"/>
      <c r="N166" s="107"/>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row>
    <row r="167" spans="1:38" s="113" customFormat="1" ht="16.5" thickBot="1" x14ac:dyDescent="0.3">
      <c r="A167" s="107"/>
      <c r="B167" s="116" t="s">
        <v>840</v>
      </c>
      <c r="C167" s="92">
        <v>18200</v>
      </c>
      <c r="D167" s="92">
        <f>D275</f>
        <v>0</v>
      </c>
      <c r="E167" s="92">
        <f>E275</f>
        <v>0</v>
      </c>
      <c r="F167" s="108">
        <f>F275</f>
        <v>0</v>
      </c>
      <c r="G167" s="107"/>
      <c r="H167" s="107"/>
      <c r="I167" s="107"/>
      <c r="J167" s="107"/>
      <c r="K167" s="107"/>
      <c r="L167" s="107"/>
      <c r="M167" s="107"/>
      <c r="N167" s="107"/>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row>
    <row r="168" spans="1:38" s="113" customFormat="1" ht="16.5" thickBot="1" x14ac:dyDescent="0.3">
      <c r="A168" s="107"/>
      <c r="B168" s="116" t="s">
        <v>854</v>
      </c>
      <c r="C168" s="94"/>
      <c r="D168" s="98"/>
      <c r="E168" s="98"/>
      <c r="F168" s="115"/>
      <c r="G168" s="107"/>
      <c r="H168" s="107"/>
      <c r="I168" s="107"/>
      <c r="J168" s="107"/>
      <c r="K168" s="107"/>
      <c r="L168" s="107"/>
      <c r="M168" s="107"/>
      <c r="N168" s="107"/>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row>
    <row r="169" spans="1:38" s="113" customFormat="1" ht="16.5" thickBot="1" x14ac:dyDescent="0.3">
      <c r="A169" s="107"/>
      <c r="B169" s="116" t="s">
        <v>838</v>
      </c>
      <c r="C169" s="94"/>
      <c r="D169" s="98"/>
      <c r="E169" s="98"/>
      <c r="F169" s="115"/>
      <c r="G169" s="107"/>
      <c r="H169" s="107"/>
      <c r="I169" s="107"/>
      <c r="J169" s="107"/>
      <c r="K169" s="107"/>
      <c r="L169" s="107"/>
      <c r="M169" s="107"/>
      <c r="N169" s="107"/>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row>
    <row r="170" spans="1:38" s="113" customFormat="1" ht="16.5" thickBot="1" x14ac:dyDescent="0.3">
      <c r="A170" s="107"/>
      <c r="B170" s="116" t="s">
        <v>837</v>
      </c>
      <c r="C170" s="94"/>
      <c r="D170" s="98"/>
      <c r="E170" s="98"/>
      <c r="F170" s="115"/>
      <c r="G170" s="107"/>
      <c r="H170" s="107"/>
      <c r="I170" s="107"/>
      <c r="J170" s="107"/>
      <c r="K170" s="107"/>
      <c r="L170" s="107"/>
      <c r="M170" s="107"/>
      <c r="N170" s="107"/>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row>
    <row r="171" spans="1:38" s="113" customFormat="1" ht="16.5" thickBot="1" x14ac:dyDescent="0.3">
      <c r="A171" s="107"/>
      <c r="B171" s="114" t="s">
        <v>873</v>
      </c>
      <c r="C171" s="94">
        <f>C161+C166</f>
        <v>18200</v>
      </c>
      <c r="D171" s="94">
        <f>D161+D166</f>
        <v>0</v>
      </c>
      <c r="E171" s="94">
        <f>E161+E166</f>
        <v>0</v>
      </c>
      <c r="F171" s="94">
        <f>F161+F166</f>
        <v>0</v>
      </c>
      <c r="G171" s="107"/>
      <c r="H171" s="107"/>
      <c r="I171" s="107"/>
      <c r="J171" s="107"/>
      <c r="K171" s="107"/>
      <c r="L171" s="107"/>
      <c r="M171" s="107"/>
      <c r="N171" s="107"/>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row>
    <row r="172" spans="1:38" ht="16.5" thickBot="1" x14ac:dyDescent="0.3">
      <c r="B172" s="112" t="s">
        <v>836</v>
      </c>
      <c r="C172" s="111">
        <f>IF(C171-C153=0,0,"Error")</f>
        <v>0</v>
      </c>
      <c r="D172" s="111">
        <f>IF(D171-D153=0,0,"Error")</f>
        <v>0</v>
      </c>
      <c r="E172" s="111">
        <f>IF(E171-E153=0,0,"Error")</f>
        <v>0</v>
      </c>
      <c r="F172" s="111">
        <f>IF(F171-F153=0,0,"Error")</f>
        <v>0</v>
      </c>
      <c r="G172" s="107"/>
      <c r="H172" s="107"/>
      <c r="I172" s="107"/>
      <c r="J172" s="107"/>
      <c r="K172" s="107"/>
      <c r="L172" s="107"/>
      <c r="M172" s="107"/>
      <c r="N172" s="107"/>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row>
    <row r="173" spans="1:38" ht="69" customHeight="1" thickBot="1" x14ac:dyDescent="0.3">
      <c r="B173" s="105" t="s">
        <v>872</v>
      </c>
      <c r="C173" s="110" t="s">
        <v>871</v>
      </c>
      <c r="D173" s="103" t="s">
        <v>864</v>
      </c>
      <c r="E173" s="1386" t="s">
        <v>870</v>
      </c>
      <c r="F173" s="1387"/>
      <c r="G173" s="107"/>
      <c r="H173" s="107"/>
      <c r="I173" s="107"/>
      <c r="J173" s="107"/>
      <c r="K173" s="107"/>
      <c r="L173" s="107"/>
      <c r="M173" s="107"/>
      <c r="N173" s="107"/>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row>
    <row r="174" spans="1:38" ht="87.75" customHeight="1" thickBot="1" x14ac:dyDescent="0.3">
      <c r="B174" s="97" t="s">
        <v>863</v>
      </c>
      <c r="C174" s="1364" t="s">
        <v>869</v>
      </c>
      <c r="D174" s="1365"/>
      <c r="E174" s="1365"/>
      <c r="F174" s="1370"/>
      <c r="G174" s="107"/>
      <c r="H174" s="107"/>
      <c r="I174" s="107"/>
      <c r="J174" s="107"/>
      <c r="K174" s="107"/>
      <c r="L174" s="107"/>
      <c r="M174" s="107"/>
      <c r="N174" s="107"/>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row>
    <row r="175" spans="1:38" ht="16.5" thickBot="1" x14ac:dyDescent="0.3">
      <c r="B175" s="97" t="s">
        <v>37</v>
      </c>
      <c r="C175" s="1399" t="s">
        <v>178</v>
      </c>
      <c r="D175" s="1400"/>
      <c r="E175" s="1400"/>
      <c r="F175" s="1401"/>
      <c r="G175" s="107"/>
      <c r="H175" s="107"/>
      <c r="I175" s="107"/>
      <c r="J175" s="107"/>
      <c r="K175" s="107"/>
      <c r="L175" s="107"/>
      <c r="M175" s="107"/>
      <c r="N175" s="107"/>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row>
    <row r="176" spans="1:38" x14ac:dyDescent="0.25">
      <c r="B176" s="102"/>
      <c r="C176" s="101">
        <v>2025</v>
      </c>
      <c r="D176" s="101">
        <v>2026</v>
      </c>
      <c r="E176" s="100">
        <v>2027</v>
      </c>
      <c r="F176" s="100">
        <v>2028</v>
      </c>
      <c r="G176" s="107"/>
      <c r="H176" s="107"/>
      <c r="I176" s="107"/>
      <c r="J176" s="107"/>
      <c r="K176" s="107"/>
      <c r="L176" s="107"/>
      <c r="M176" s="107"/>
      <c r="N176" s="107"/>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row>
    <row r="177" spans="2:38" ht="16.5" thickBot="1" x14ac:dyDescent="0.3">
      <c r="B177" s="96"/>
      <c r="C177" s="99" t="s">
        <v>17</v>
      </c>
      <c r="D177" s="99" t="s">
        <v>18</v>
      </c>
      <c r="E177" s="99" t="s">
        <v>18</v>
      </c>
      <c r="F177" s="99" t="s">
        <v>18</v>
      </c>
      <c r="G177" s="107"/>
      <c r="H177" s="107"/>
      <c r="I177" s="107"/>
      <c r="J177" s="107"/>
      <c r="K177" s="107"/>
      <c r="L177" s="107"/>
      <c r="M177" s="107"/>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row>
    <row r="178" spans="2:38" ht="16.5" thickBot="1" x14ac:dyDescent="0.3">
      <c r="B178" s="97" t="s">
        <v>39</v>
      </c>
      <c r="C178" s="98">
        <v>1</v>
      </c>
      <c r="D178" s="84">
        <f>D179+D180+D181+D182</f>
        <v>0</v>
      </c>
      <c r="E178" s="84">
        <f>E179+E180+E181+E182</f>
        <v>0</v>
      </c>
      <c r="F178" s="109">
        <f>F179+F180+F181+F182</f>
        <v>0</v>
      </c>
      <c r="G178" s="107"/>
      <c r="H178" s="107"/>
      <c r="I178" s="107"/>
      <c r="J178" s="107"/>
      <c r="K178" s="107"/>
      <c r="L178" s="107"/>
      <c r="M178" s="107"/>
      <c r="N178" s="107"/>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row>
    <row r="179" spans="2:38" ht="16.5" thickBot="1" x14ac:dyDescent="0.3">
      <c r="B179" s="97" t="s">
        <v>861</v>
      </c>
      <c r="C179" s="92">
        <v>5200</v>
      </c>
      <c r="D179" s="92">
        <v>0</v>
      </c>
      <c r="E179" s="92">
        <f>E287</f>
        <v>0</v>
      </c>
      <c r="F179" s="108">
        <f>F287</f>
        <v>0</v>
      </c>
      <c r="G179" s="107"/>
      <c r="H179" s="107"/>
      <c r="I179" s="107"/>
      <c r="J179" s="107"/>
      <c r="K179" s="107"/>
      <c r="L179" s="107"/>
      <c r="M179" s="107"/>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row>
    <row r="180" spans="2:38" ht="16.5" thickBot="1" x14ac:dyDescent="0.3">
      <c r="B180" s="97" t="s">
        <v>860</v>
      </c>
      <c r="C180" s="98">
        <f>C179/C178</f>
        <v>5200</v>
      </c>
      <c r="D180" s="98"/>
      <c r="E180" s="98"/>
      <c r="F180" s="98"/>
      <c r="G180" s="107"/>
      <c r="H180" s="107"/>
      <c r="I180" s="107"/>
      <c r="J180" s="107"/>
      <c r="K180" s="107"/>
      <c r="L180" s="107"/>
      <c r="M180" s="107"/>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row>
    <row r="181" spans="2:38" ht="16.5" thickBot="1" x14ac:dyDescent="0.3">
      <c r="B181" s="97" t="s">
        <v>859</v>
      </c>
      <c r="C181" s="96"/>
      <c r="D181" s="95"/>
      <c r="E181" s="95"/>
      <c r="F181" s="95"/>
      <c r="G181" s="107"/>
      <c r="H181" s="107"/>
      <c r="I181" s="107"/>
      <c r="J181" s="107"/>
      <c r="K181" s="107"/>
      <c r="L181" s="107"/>
      <c r="M181" s="107"/>
      <c r="N181" s="107"/>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row>
    <row r="182" spans="2:38" ht="16.5" thickBot="1" x14ac:dyDescent="0.3">
      <c r="B182" s="97" t="s">
        <v>858</v>
      </c>
      <c r="C182" s="96"/>
      <c r="D182" s="95"/>
      <c r="E182" s="95"/>
      <c r="F182" s="95"/>
      <c r="G182" s="107"/>
      <c r="H182" s="107"/>
      <c r="I182" s="107"/>
      <c r="J182" s="107"/>
      <c r="K182" s="107"/>
      <c r="L182" s="107"/>
      <c r="M182" s="107"/>
      <c r="N182" s="107"/>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row>
    <row r="183" spans="2:38" ht="16.5" thickBot="1" x14ac:dyDescent="0.3">
      <c r="B183" s="97" t="s">
        <v>55</v>
      </c>
      <c r="C183" s="96"/>
      <c r="D183" s="95"/>
      <c r="E183" s="95"/>
      <c r="F183" s="95"/>
      <c r="G183" s="107"/>
      <c r="H183" s="107"/>
      <c r="I183" s="107"/>
      <c r="J183" s="107"/>
      <c r="K183" s="107"/>
      <c r="L183" s="107"/>
      <c r="M183" s="107"/>
      <c r="N183" s="107"/>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c r="AL183" s="107"/>
    </row>
    <row r="184" spans="2:38" ht="16.5" customHeight="1" thickBot="1" x14ac:dyDescent="0.3">
      <c r="B184" s="1376" t="s">
        <v>857</v>
      </c>
      <c r="C184" s="1377"/>
      <c r="D184" s="1377"/>
      <c r="E184" s="1377"/>
      <c r="F184" s="1402"/>
      <c r="G184" s="107"/>
      <c r="H184" s="107"/>
      <c r="I184" s="107"/>
      <c r="J184" s="107"/>
      <c r="K184" s="107"/>
      <c r="L184" s="107"/>
      <c r="M184" s="107"/>
      <c r="N184" s="107"/>
      <c r="O184" s="107"/>
      <c r="P184" s="107"/>
      <c r="Q184" s="107"/>
      <c r="R184" s="107"/>
      <c r="S184" s="107"/>
      <c r="T184" s="107"/>
      <c r="U184" s="107"/>
      <c r="V184" s="107"/>
      <c r="W184" s="107"/>
      <c r="X184" s="107"/>
      <c r="Y184" s="107"/>
      <c r="Z184" s="107"/>
      <c r="AA184" s="107"/>
      <c r="AB184" s="107"/>
      <c r="AC184" s="107"/>
      <c r="AD184" s="107"/>
      <c r="AE184" s="107"/>
      <c r="AF184" s="107"/>
      <c r="AG184" s="107"/>
      <c r="AH184" s="107"/>
      <c r="AI184" s="107"/>
      <c r="AJ184" s="107"/>
      <c r="AK184" s="107"/>
      <c r="AL184" s="107"/>
    </row>
    <row r="185" spans="2:38" ht="16.5" thickBot="1" x14ac:dyDescent="0.3">
      <c r="B185" s="93" t="s">
        <v>850</v>
      </c>
      <c r="C185" s="79"/>
      <c r="D185" s="79"/>
      <c r="E185" s="79"/>
      <c r="F185" s="79"/>
      <c r="G185" s="107"/>
      <c r="H185" s="107"/>
      <c r="I185" s="107"/>
      <c r="J185" s="107"/>
      <c r="K185" s="107"/>
      <c r="L185" s="107"/>
      <c r="M185" s="107"/>
      <c r="N185" s="107"/>
      <c r="O185" s="107"/>
      <c r="P185" s="107"/>
      <c r="Q185" s="107"/>
      <c r="R185" s="107"/>
      <c r="S185" s="107"/>
      <c r="T185" s="107"/>
      <c r="U185" s="107"/>
      <c r="V185" s="107"/>
      <c r="W185" s="107"/>
      <c r="X185" s="107"/>
      <c r="Y185" s="107"/>
      <c r="Z185" s="107"/>
      <c r="AA185" s="107"/>
      <c r="AB185" s="107"/>
      <c r="AC185" s="107"/>
      <c r="AD185" s="107"/>
      <c r="AE185" s="107"/>
      <c r="AF185" s="107"/>
      <c r="AG185" s="107"/>
      <c r="AH185" s="107"/>
      <c r="AI185" s="107"/>
      <c r="AJ185" s="107"/>
      <c r="AK185" s="107"/>
      <c r="AL185" s="107"/>
    </row>
    <row r="186" spans="2:38" ht="16.5" thickBot="1" x14ac:dyDescent="0.3">
      <c r="B186" s="91" t="s">
        <v>840</v>
      </c>
      <c r="C186" s="94"/>
      <c r="D186" s="84">
        <v>0</v>
      </c>
      <c r="E186" s="84">
        <v>0</v>
      </c>
      <c r="F186" s="84">
        <v>0</v>
      </c>
      <c r="G186" s="107"/>
      <c r="H186" s="107"/>
      <c r="I186" s="107"/>
      <c r="J186" s="107"/>
      <c r="K186" s="107"/>
      <c r="L186" s="107"/>
      <c r="M186" s="107"/>
      <c r="N186" s="107"/>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row>
    <row r="187" spans="2:38" ht="16.5" thickBot="1" x14ac:dyDescent="0.3">
      <c r="B187" s="91" t="s">
        <v>855</v>
      </c>
      <c r="C187" s="84"/>
      <c r="D187" s="84"/>
      <c r="E187" s="84"/>
      <c r="F187" s="84"/>
      <c r="G187" s="107"/>
      <c r="H187" s="107"/>
      <c r="I187" s="107"/>
      <c r="J187" s="107"/>
      <c r="K187" s="107"/>
      <c r="L187" s="107"/>
      <c r="M187" s="107"/>
      <c r="N187" s="107"/>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row>
    <row r="188" spans="2:38" ht="32.25" thickBot="1" x14ac:dyDescent="0.3">
      <c r="B188" s="93" t="s">
        <v>856</v>
      </c>
      <c r="C188" s="79"/>
      <c r="D188" s="79"/>
      <c r="E188" s="79"/>
      <c r="F188" s="79"/>
    </row>
    <row r="189" spans="2:38" ht="16.5" thickBot="1" x14ac:dyDescent="0.3">
      <c r="B189" s="91" t="s">
        <v>840</v>
      </c>
      <c r="C189" s="94"/>
      <c r="D189" s="84">
        <v>0</v>
      </c>
      <c r="E189" s="84">
        <v>0</v>
      </c>
      <c r="F189" s="84">
        <v>0</v>
      </c>
    </row>
    <row r="190" spans="2:38" ht="16.5" thickBot="1" x14ac:dyDescent="0.3">
      <c r="B190" s="91" t="s">
        <v>855</v>
      </c>
      <c r="C190" s="84"/>
      <c r="D190" s="84"/>
      <c r="E190" s="84"/>
      <c r="F190" s="84"/>
    </row>
    <row r="191" spans="2:38" ht="16.5" thickBot="1" x14ac:dyDescent="0.3">
      <c r="B191" s="93" t="s">
        <v>848</v>
      </c>
      <c r="C191" s="79"/>
      <c r="D191" s="79"/>
      <c r="E191" s="79"/>
      <c r="F191" s="79"/>
    </row>
    <row r="192" spans="2:38" ht="16.5" thickBot="1" x14ac:dyDescent="0.3">
      <c r="B192" s="91" t="s">
        <v>840</v>
      </c>
      <c r="C192" s="94"/>
      <c r="D192" s="84">
        <v>0</v>
      </c>
      <c r="E192" s="84"/>
      <c r="F192" s="84"/>
    </row>
    <row r="193" spans="2:6" ht="16.5" thickBot="1" x14ac:dyDescent="0.3">
      <c r="B193" s="91" t="s">
        <v>855</v>
      </c>
      <c r="C193" s="84"/>
      <c r="D193" s="84"/>
      <c r="E193" s="84"/>
      <c r="F193" s="84"/>
    </row>
    <row r="194" spans="2:6" ht="16.5" thickBot="1" x14ac:dyDescent="0.3">
      <c r="B194" s="93" t="s">
        <v>847</v>
      </c>
      <c r="C194" s="79"/>
      <c r="D194" s="79"/>
      <c r="E194" s="79"/>
      <c r="F194" s="79"/>
    </row>
    <row r="195" spans="2:6" ht="16.5" thickBot="1" x14ac:dyDescent="0.3">
      <c r="B195" s="91" t="s">
        <v>840</v>
      </c>
      <c r="C195" s="94"/>
      <c r="D195" s="84">
        <v>0</v>
      </c>
      <c r="E195" s="84">
        <v>0</v>
      </c>
      <c r="F195" s="84">
        <v>0</v>
      </c>
    </row>
    <row r="196" spans="2:6" ht="16.5" thickBot="1" x14ac:dyDescent="0.3">
      <c r="B196" s="91" t="s">
        <v>855</v>
      </c>
      <c r="C196" s="84"/>
      <c r="D196" s="84"/>
      <c r="E196" s="84"/>
      <c r="F196" s="84"/>
    </row>
    <row r="197" spans="2:6" ht="16.5" thickBot="1" x14ac:dyDescent="0.3">
      <c r="B197" s="93" t="s">
        <v>846</v>
      </c>
      <c r="C197" s="79"/>
      <c r="D197" s="79"/>
      <c r="E197" s="79"/>
      <c r="F197" s="79"/>
    </row>
    <row r="198" spans="2:6" ht="16.5" thickBot="1" x14ac:dyDescent="0.3">
      <c r="B198" s="91" t="s">
        <v>840</v>
      </c>
      <c r="C198" s="94"/>
      <c r="D198" s="84">
        <v>0</v>
      </c>
      <c r="E198" s="84">
        <v>0</v>
      </c>
      <c r="F198" s="84">
        <v>0</v>
      </c>
    </row>
    <row r="199" spans="2:6" ht="16.5" thickBot="1" x14ac:dyDescent="0.3">
      <c r="B199" s="91" t="s">
        <v>855</v>
      </c>
      <c r="C199" s="84"/>
      <c r="D199" s="84"/>
      <c r="E199" s="84"/>
      <c r="F199" s="84"/>
    </row>
    <row r="200" spans="2:6" ht="16.5" thickBot="1" x14ac:dyDescent="0.3">
      <c r="B200" s="93" t="s">
        <v>845</v>
      </c>
      <c r="C200" s="79"/>
      <c r="D200" s="79"/>
      <c r="E200" s="79"/>
      <c r="F200" s="79"/>
    </row>
    <row r="201" spans="2:6" ht="16.5" thickBot="1" x14ac:dyDescent="0.3">
      <c r="B201" s="91" t="s">
        <v>840</v>
      </c>
      <c r="C201" s="94"/>
      <c r="D201" s="84">
        <v>0</v>
      </c>
      <c r="E201" s="84">
        <v>0</v>
      </c>
      <c r="F201" s="84">
        <v>0</v>
      </c>
    </row>
    <row r="202" spans="2:6" ht="16.5" thickBot="1" x14ac:dyDescent="0.3">
      <c r="B202" s="91" t="s">
        <v>855</v>
      </c>
      <c r="C202" s="84"/>
      <c r="D202" s="84"/>
      <c r="E202" s="84"/>
      <c r="F202" s="84"/>
    </row>
    <row r="203" spans="2:6" ht="16.5" thickBot="1" x14ac:dyDescent="0.3">
      <c r="B203" s="93" t="s">
        <v>844</v>
      </c>
      <c r="C203" s="79"/>
      <c r="D203" s="79"/>
      <c r="E203" s="79"/>
      <c r="F203" s="79"/>
    </row>
    <row r="204" spans="2:6" ht="16.5" thickBot="1" x14ac:dyDescent="0.3">
      <c r="B204" s="91" t="s">
        <v>840</v>
      </c>
      <c r="C204" s="94"/>
      <c r="D204" s="84">
        <v>0</v>
      </c>
      <c r="E204" s="84">
        <v>0</v>
      </c>
      <c r="F204" s="84">
        <v>0</v>
      </c>
    </row>
    <row r="205" spans="2:6" ht="16.5" thickBot="1" x14ac:dyDescent="0.3">
      <c r="B205" s="91" t="s">
        <v>855</v>
      </c>
      <c r="C205" s="84"/>
      <c r="D205" s="84"/>
      <c r="E205" s="84"/>
      <c r="F205" s="84"/>
    </row>
    <row r="206" spans="2:6" ht="16.5" thickBot="1" x14ac:dyDescent="0.3">
      <c r="B206" s="93" t="s">
        <v>842</v>
      </c>
      <c r="C206" s="79"/>
      <c r="D206" s="79"/>
      <c r="E206" s="79"/>
      <c r="F206" s="79"/>
    </row>
    <row r="207" spans="2:6" ht="16.5" thickBot="1" x14ac:dyDescent="0.3">
      <c r="B207" s="91" t="s">
        <v>840</v>
      </c>
      <c r="C207" s="79"/>
      <c r="D207" s="79"/>
      <c r="E207" s="79"/>
      <c r="F207" s="79"/>
    </row>
    <row r="208" spans="2:6" ht="16.5" thickBot="1" x14ac:dyDescent="0.3">
      <c r="B208" s="91" t="s">
        <v>854</v>
      </c>
      <c r="C208" s="79"/>
      <c r="D208" s="79"/>
      <c r="E208" s="79"/>
      <c r="F208" s="79"/>
    </row>
    <row r="209" spans="2:6" ht="16.5" thickBot="1" x14ac:dyDescent="0.3">
      <c r="B209" s="91" t="s">
        <v>838</v>
      </c>
      <c r="C209" s="79"/>
      <c r="D209" s="79"/>
      <c r="E209" s="79"/>
      <c r="F209" s="79"/>
    </row>
    <row r="210" spans="2:6" ht="16.5" thickBot="1" x14ac:dyDescent="0.3">
      <c r="B210" s="91" t="s">
        <v>837</v>
      </c>
      <c r="C210" s="79"/>
      <c r="D210" s="79"/>
      <c r="E210" s="79"/>
      <c r="F210" s="79"/>
    </row>
    <row r="211" spans="2:6" ht="16.5" thickBot="1" x14ac:dyDescent="0.3">
      <c r="B211" s="93" t="s">
        <v>841</v>
      </c>
      <c r="C211" s="79">
        <f>C212+C213+C214+C215</f>
        <v>5200</v>
      </c>
      <c r="D211" s="79">
        <f>D212+D213+D214+D215</f>
        <v>0</v>
      </c>
      <c r="E211" s="79">
        <f>E212+E213+E214+E215</f>
        <v>0</v>
      </c>
      <c r="F211" s="79">
        <f>F212+F213+F214+F215</f>
        <v>0</v>
      </c>
    </row>
    <row r="212" spans="2:6" ht="16.5" thickBot="1" x14ac:dyDescent="0.3">
      <c r="B212" s="91" t="s">
        <v>840</v>
      </c>
      <c r="C212" s="92">
        <v>5200</v>
      </c>
      <c r="D212" s="92"/>
      <c r="E212" s="79"/>
      <c r="F212" s="79"/>
    </row>
    <row r="213" spans="2:6" ht="16.5" thickBot="1" x14ac:dyDescent="0.3">
      <c r="B213" s="91" t="s">
        <v>854</v>
      </c>
      <c r="C213" s="79"/>
      <c r="D213" s="79"/>
      <c r="E213" s="79"/>
      <c r="F213" s="79"/>
    </row>
    <row r="214" spans="2:6" ht="16.5" thickBot="1" x14ac:dyDescent="0.3">
      <c r="B214" s="91" t="s">
        <v>838</v>
      </c>
      <c r="C214" s="79"/>
      <c r="D214" s="79"/>
      <c r="E214" s="79"/>
      <c r="F214" s="79"/>
    </row>
    <row r="215" spans="2:6" ht="16.5" thickBot="1" x14ac:dyDescent="0.3">
      <c r="B215" s="91" t="s">
        <v>837</v>
      </c>
      <c r="C215" s="79"/>
      <c r="D215" s="79"/>
      <c r="E215" s="79"/>
      <c r="F215" s="79"/>
    </row>
    <row r="216" spans="2:6" ht="16.5" thickBot="1" x14ac:dyDescent="0.3">
      <c r="B216" s="90" t="s">
        <v>853</v>
      </c>
      <c r="C216" s="81">
        <f>SUM(C185:C211)</f>
        <v>5200</v>
      </c>
      <c r="D216" s="81">
        <f>SUM(D185:D211)</f>
        <v>0</v>
      </c>
      <c r="E216" s="81">
        <f>SUM(E185:E211)</f>
        <v>0</v>
      </c>
      <c r="F216" s="81">
        <f>SUM(F185:F211)</f>
        <v>0</v>
      </c>
    </row>
    <row r="217" spans="2:6" ht="16.5" thickBot="1" x14ac:dyDescent="0.3">
      <c r="B217" s="89" t="s">
        <v>836</v>
      </c>
      <c r="C217" s="88">
        <f>IF(C216-C179=0,0,"Error")</f>
        <v>0</v>
      </c>
      <c r="D217" s="88">
        <f>IF(D216-D179=0,0,"Error")</f>
        <v>0</v>
      </c>
      <c r="E217" s="88">
        <f>IF(E216-E179=0,0,"Error")</f>
        <v>0</v>
      </c>
      <c r="F217" s="88">
        <f>IF(F216-F179=0,0,"Error")</f>
        <v>0</v>
      </c>
    </row>
    <row r="218" spans="2:6" ht="16.5" thickBot="1" x14ac:dyDescent="0.3">
      <c r="B218" s="106" t="s">
        <v>868</v>
      </c>
      <c r="C218" s="1386" t="s">
        <v>867</v>
      </c>
      <c r="D218" s="1409"/>
      <c r="E218" s="1409"/>
      <c r="F218" s="1410"/>
    </row>
    <row r="219" spans="2:6" ht="120.75" customHeight="1" thickBot="1" x14ac:dyDescent="0.3">
      <c r="B219" s="105" t="s">
        <v>866</v>
      </c>
      <c r="C219" s="104" t="s">
        <v>865</v>
      </c>
      <c r="D219" s="103" t="s">
        <v>864</v>
      </c>
      <c r="E219" s="1386"/>
      <c r="F219" s="1387"/>
    </row>
    <row r="220" spans="2:6" ht="90" customHeight="1" thickBot="1" x14ac:dyDescent="0.3">
      <c r="B220" s="97" t="s">
        <v>863</v>
      </c>
      <c r="C220" s="1364" t="s">
        <v>862</v>
      </c>
      <c r="D220" s="1365"/>
      <c r="E220" s="1365"/>
      <c r="F220" s="1370"/>
    </row>
    <row r="221" spans="2:6" ht="16.5" thickBot="1" x14ac:dyDescent="0.3">
      <c r="B221" s="97" t="s">
        <v>37</v>
      </c>
      <c r="C221" s="1399" t="s">
        <v>178</v>
      </c>
      <c r="D221" s="1400"/>
      <c r="E221" s="1400"/>
      <c r="F221" s="1401"/>
    </row>
    <row r="222" spans="2:6" x14ac:dyDescent="0.25">
      <c r="B222" s="102"/>
      <c r="C222" s="101">
        <v>2025</v>
      </c>
      <c r="D222" s="101">
        <v>2026</v>
      </c>
      <c r="E222" s="100">
        <v>2027</v>
      </c>
      <c r="F222" s="100">
        <v>2028</v>
      </c>
    </row>
    <row r="223" spans="2:6" ht="16.5" thickBot="1" x14ac:dyDescent="0.3">
      <c r="B223" s="96"/>
      <c r="C223" s="99" t="s">
        <v>17</v>
      </c>
      <c r="D223" s="99" t="s">
        <v>18</v>
      </c>
      <c r="E223" s="99" t="s">
        <v>18</v>
      </c>
      <c r="F223" s="99" t="s">
        <v>18</v>
      </c>
    </row>
    <row r="224" spans="2:6" ht="16.5" thickBot="1" x14ac:dyDescent="0.3">
      <c r="B224" s="97" t="s">
        <v>39</v>
      </c>
      <c r="C224" s="98">
        <v>1</v>
      </c>
      <c r="D224" s="98"/>
      <c r="E224" s="98"/>
      <c r="F224" s="98"/>
    </row>
    <row r="225" spans="2:6" ht="16.5" thickBot="1" x14ac:dyDescent="0.3">
      <c r="B225" s="97" t="s">
        <v>861</v>
      </c>
      <c r="C225" s="92">
        <v>1200</v>
      </c>
      <c r="D225" s="92"/>
      <c r="E225" s="92"/>
      <c r="F225" s="92"/>
    </row>
    <row r="226" spans="2:6" ht="16.5" thickBot="1" x14ac:dyDescent="0.3">
      <c r="B226" s="97" t="s">
        <v>860</v>
      </c>
      <c r="C226" s="98">
        <f>C225/C224</f>
        <v>1200</v>
      </c>
      <c r="D226" s="98"/>
      <c r="E226" s="98"/>
      <c r="F226" s="98"/>
    </row>
    <row r="227" spans="2:6" ht="16.5" thickBot="1" x14ac:dyDescent="0.3">
      <c r="B227" s="97" t="s">
        <v>859</v>
      </c>
      <c r="C227" s="96"/>
      <c r="D227" s="95"/>
      <c r="E227" s="95"/>
      <c r="F227" s="95"/>
    </row>
    <row r="228" spans="2:6" ht="16.5" thickBot="1" x14ac:dyDescent="0.3">
      <c r="B228" s="97" t="s">
        <v>858</v>
      </c>
      <c r="C228" s="96"/>
      <c r="D228" s="95"/>
      <c r="E228" s="95"/>
      <c r="F228" s="95"/>
    </row>
    <row r="229" spans="2:6" ht="16.5" thickBot="1" x14ac:dyDescent="0.3">
      <c r="B229" s="97" t="s">
        <v>55</v>
      </c>
      <c r="C229" s="96"/>
      <c r="D229" s="95"/>
      <c r="E229" s="95"/>
      <c r="F229" s="95"/>
    </row>
    <row r="230" spans="2:6" ht="16.5" thickBot="1" x14ac:dyDescent="0.3">
      <c r="B230" s="1376" t="s">
        <v>857</v>
      </c>
      <c r="C230" s="1377"/>
      <c r="D230" s="1377"/>
      <c r="E230" s="1377"/>
      <c r="F230" s="1402"/>
    </row>
    <row r="231" spans="2:6" ht="16.5" thickBot="1" x14ac:dyDescent="0.3">
      <c r="B231" s="93" t="s">
        <v>850</v>
      </c>
      <c r="C231" s="79"/>
      <c r="D231" s="79"/>
      <c r="E231" s="79"/>
      <c r="F231" s="79"/>
    </row>
    <row r="232" spans="2:6" ht="16.5" thickBot="1" x14ac:dyDescent="0.3">
      <c r="B232" s="91" t="s">
        <v>840</v>
      </c>
      <c r="C232" s="94"/>
      <c r="D232" s="84">
        <v>0</v>
      </c>
      <c r="E232" s="84">
        <v>0</v>
      </c>
      <c r="F232" s="84">
        <v>0</v>
      </c>
    </row>
    <row r="233" spans="2:6" ht="16.5" thickBot="1" x14ac:dyDescent="0.3">
      <c r="B233" s="91" t="s">
        <v>855</v>
      </c>
      <c r="C233" s="84"/>
      <c r="D233" s="84"/>
      <c r="E233" s="84"/>
      <c r="F233" s="84"/>
    </row>
    <row r="234" spans="2:6" ht="32.25" thickBot="1" x14ac:dyDescent="0.3">
      <c r="B234" s="93" t="s">
        <v>856</v>
      </c>
      <c r="C234" s="79"/>
      <c r="D234" s="79"/>
      <c r="E234" s="79"/>
      <c r="F234" s="79"/>
    </row>
    <row r="235" spans="2:6" ht="16.5" thickBot="1" x14ac:dyDescent="0.3">
      <c r="B235" s="91" t="s">
        <v>840</v>
      </c>
      <c r="C235" s="94"/>
      <c r="D235" s="84">
        <v>0</v>
      </c>
      <c r="E235" s="84">
        <v>0</v>
      </c>
      <c r="F235" s="84">
        <v>0</v>
      </c>
    </row>
    <row r="236" spans="2:6" ht="16.5" thickBot="1" x14ac:dyDescent="0.3">
      <c r="B236" s="91" t="s">
        <v>855</v>
      </c>
      <c r="C236" s="84"/>
      <c r="D236" s="84"/>
      <c r="E236" s="84"/>
      <c r="F236" s="84"/>
    </row>
    <row r="237" spans="2:6" ht="16.5" thickBot="1" x14ac:dyDescent="0.3">
      <c r="B237" s="93" t="s">
        <v>848</v>
      </c>
      <c r="C237" s="79"/>
      <c r="D237" s="79">
        <f>D238+D239</f>
        <v>0</v>
      </c>
      <c r="E237" s="79"/>
      <c r="F237" s="79"/>
    </row>
    <row r="238" spans="2:6" ht="16.5" thickBot="1" x14ac:dyDescent="0.3">
      <c r="B238" s="91" t="s">
        <v>840</v>
      </c>
      <c r="C238" s="94"/>
      <c r="D238" s="84">
        <v>0</v>
      </c>
      <c r="E238" s="92"/>
      <c r="F238" s="92"/>
    </row>
    <row r="239" spans="2:6" ht="16.5" thickBot="1" x14ac:dyDescent="0.3">
      <c r="B239" s="91" t="s">
        <v>855</v>
      </c>
      <c r="C239" s="84"/>
      <c r="D239" s="84"/>
      <c r="E239" s="84"/>
      <c r="F239" s="84"/>
    </row>
    <row r="240" spans="2:6" ht="16.5" thickBot="1" x14ac:dyDescent="0.3">
      <c r="B240" s="93" t="s">
        <v>847</v>
      </c>
      <c r="C240" s="79"/>
      <c r="D240" s="79"/>
      <c r="E240" s="79"/>
      <c r="F240" s="79"/>
    </row>
    <row r="241" spans="2:6" ht="16.5" thickBot="1" x14ac:dyDescent="0.3">
      <c r="B241" s="91" t="s">
        <v>840</v>
      </c>
      <c r="C241" s="94"/>
      <c r="D241" s="84">
        <v>0</v>
      </c>
      <c r="E241" s="84">
        <v>0</v>
      </c>
      <c r="F241" s="84">
        <v>0</v>
      </c>
    </row>
    <row r="242" spans="2:6" ht="16.5" thickBot="1" x14ac:dyDescent="0.3">
      <c r="B242" s="91" t="s">
        <v>855</v>
      </c>
      <c r="C242" s="84"/>
      <c r="D242" s="84"/>
      <c r="E242" s="84"/>
      <c r="F242" s="84"/>
    </row>
    <row r="243" spans="2:6" ht="16.5" thickBot="1" x14ac:dyDescent="0.3">
      <c r="B243" s="93" t="s">
        <v>846</v>
      </c>
      <c r="C243" s="79"/>
      <c r="D243" s="79"/>
      <c r="E243" s="79"/>
      <c r="F243" s="79"/>
    </row>
    <row r="244" spans="2:6" ht="16.5" thickBot="1" x14ac:dyDescent="0.3">
      <c r="B244" s="91" t="s">
        <v>840</v>
      </c>
      <c r="C244" s="94"/>
      <c r="D244" s="84">
        <v>0</v>
      </c>
      <c r="E244" s="84">
        <v>0</v>
      </c>
      <c r="F244" s="84">
        <v>0</v>
      </c>
    </row>
    <row r="245" spans="2:6" ht="16.5" thickBot="1" x14ac:dyDescent="0.3">
      <c r="B245" s="91" t="s">
        <v>855</v>
      </c>
      <c r="C245" s="84"/>
      <c r="D245" s="84"/>
      <c r="E245" s="84"/>
      <c r="F245" s="84"/>
    </row>
    <row r="246" spans="2:6" ht="16.5" thickBot="1" x14ac:dyDescent="0.3">
      <c r="B246" s="93" t="s">
        <v>845</v>
      </c>
      <c r="C246" s="79"/>
      <c r="D246" s="79"/>
      <c r="E246" s="79"/>
      <c r="F246" s="79"/>
    </row>
    <row r="247" spans="2:6" ht="16.5" thickBot="1" x14ac:dyDescent="0.3">
      <c r="B247" s="91" t="s">
        <v>840</v>
      </c>
      <c r="C247" s="94"/>
      <c r="D247" s="84">
        <v>0</v>
      </c>
      <c r="E247" s="84">
        <v>0</v>
      </c>
      <c r="F247" s="84">
        <v>0</v>
      </c>
    </row>
    <row r="248" spans="2:6" ht="16.5" thickBot="1" x14ac:dyDescent="0.3">
      <c r="B248" s="91" t="s">
        <v>855</v>
      </c>
      <c r="C248" s="84"/>
      <c r="D248" s="84"/>
      <c r="E248" s="84"/>
      <c r="F248" s="84"/>
    </row>
    <row r="249" spans="2:6" ht="16.5" thickBot="1" x14ac:dyDescent="0.3">
      <c r="B249" s="93" t="s">
        <v>844</v>
      </c>
      <c r="C249" s="79"/>
      <c r="D249" s="79"/>
      <c r="E249" s="79"/>
      <c r="F249" s="79"/>
    </row>
    <row r="250" spans="2:6" ht="16.5" thickBot="1" x14ac:dyDescent="0.3">
      <c r="B250" s="91" t="s">
        <v>840</v>
      </c>
      <c r="C250" s="94"/>
      <c r="D250" s="84">
        <v>0</v>
      </c>
      <c r="E250" s="84">
        <v>0</v>
      </c>
      <c r="F250" s="84">
        <v>0</v>
      </c>
    </row>
    <row r="251" spans="2:6" ht="16.5" thickBot="1" x14ac:dyDescent="0.3">
      <c r="B251" s="91" t="s">
        <v>855</v>
      </c>
      <c r="C251" s="84"/>
      <c r="D251" s="84"/>
      <c r="E251" s="84"/>
      <c r="F251" s="84"/>
    </row>
    <row r="252" spans="2:6" ht="16.5" thickBot="1" x14ac:dyDescent="0.3">
      <c r="B252" s="93" t="s">
        <v>842</v>
      </c>
      <c r="C252" s="79">
        <f>C253+C254+C255+C256</f>
        <v>0</v>
      </c>
      <c r="D252" s="79">
        <f>D253+D254+D255+D256</f>
        <v>0</v>
      </c>
      <c r="E252" s="79">
        <f>E253+E254+E255+E256</f>
        <v>0</v>
      </c>
      <c r="F252" s="79">
        <f>F253+F254+F255+F256</f>
        <v>0</v>
      </c>
    </row>
    <row r="253" spans="2:6" ht="16.5" thickBot="1" x14ac:dyDescent="0.3">
      <c r="B253" s="91" t="s">
        <v>840</v>
      </c>
      <c r="C253" s="79">
        <v>0</v>
      </c>
      <c r="D253" s="79"/>
      <c r="E253" s="79"/>
      <c r="F253" s="79"/>
    </row>
    <row r="254" spans="2:6" ht="16.5" thickBot="1" x14ac:dyDescent="0.3">
      <c r="B254" s="91" t="s">
        <v>854</v>
      </c>
      <c r="C254" s="79"/>
      <c r="D254" s="79"/>
      <c r="E254" s="79"/>
      <c r="F254" s="79"/>
    </row>
    <row r="255" spans="2:6" ht="16.5" thickBot="1" x14ac:dyDescent="0.3">
      <c r="B255" s="91" t="s">
        <v>838</v>
      </c>
      <c r="C255" s="79"/>
      <c r="D255" s="79"/>
      <c r="E255" s="79"/>
      <c r="F255" s="79"/>
    </row>
    <row r="256" spans="2:6" ht="16.5" thickBot="1" x14ac:dyDescent="0.3">
      <c r="B256" s="91" t="s">
        <v>837</v>
      </c>
      <c r="C256" s="79"/>
      <c r="D256" s="79"/>
      <c r="E256" s="79"/>
      <c r="F256" s="79"/>
    </row>
    <row r="257" spans="2:8" ht="16.5" thickBot="1" x14ac:dyDescent="0.3">
      <c r="B257" s="93" t="s">
        <v>841</v>
      </c>
      <c r="C257" s="79">
        <f>C258+C259+C260+C261</f>
        <v>1200</v>
      </c>
      <c r="D257" s="79">
        <f>D258+D259+D260+D261</f>
        <v>0</v>
      </c>
      <c r="E257" s="79">
        <f>E258+E259+E260+E261</f>
        <v>0</v>
      </c>
      <c r="F257" s="79">
        <f>F258+F259+F260+F261</f>
        <v>0</v>
      </c>
    </row>
    <row r="258" spans="2:8" ht="16.5" thickBot="1" x14ac:dyDescent="0.3">
      <c r="B258" s="91" t="s">
        <v>840</v>
      </c>
      <c r="C258" s="79">
        <v>1200</v>
      </c>
      <c r="D258" s="92"/>
      <c r="E258" s="79"/>
      <c r="F258" s="79"/>
    </row>
    <row r="259" spans="2:8" ht="16.5" thickBot="1" x14ac:dyDescent="0.3">
      <c r="B259" s="91" t="s">
        <v>854</v>
      </c>
      <c r="C259" s="79"/>
      <c r="D259" s="79"/>
      <c r="E259" s="79"/>
      <c r="F259" s="79"/>
    </row>
    <row r="260" spans="2:8" ht="16.5" thickBot="1" x14ac:dyDescent="0.3">
      <c r="B260" s="91" t="s">
        <v>838</v>
      </c>
      <c r="C260" s="79"/>
      <c r="D260" s="79"/>
      <c r="E260" s="79"/>
      <c r="F260" s="79"/>
    </row>
    <row r="261" spans="2:8" ht="16.5" thickBot="1" x14ac:dyDescent="0.3">
      <c r="B261" s="91" t="s">
        <v>837</v>
      </c>
      <c r="C261" s="79"/>
      <c r="D261" s="79"/>
      <c r="E261" s="79"/>
      <c r="F261" s="79"/>
    </row>
    <row r="262" spans="2:8" ht="16.5" thickBot="1" x14ac:dyDescent="0.3">
      <c r="B262" s="90" t="s">
        <v>853</v>
      </c>
      <c r="C262" s="81">
        <f>C231+C234+C237+C252+C257</f>
        <v>1200</v>
      </c>
      <c r="D262" s="81">
        <f>D231+D234+D237+D252+D257</f>
        <v>0</v>
      </c>
      <c r="E262" s="81">
        <f>E231+E234+E237+E252+E257</f>
        <v>0</v>
      </c>
      <c r="F262" s="81">
        <f>F231+F234+F237+F252+F257</f>
        <v>0</v>
      </c>
    </row>
    <row r="263" spans="2:8" ht="16.5" thickBot="1" x14ac:dyDescent="0.3">
      <c r="B263" s="89" t="s">
        <v>836</v>
      </c>
      <c r="C263" s="88">
        <f>IF(C262-C225=0,0,"Error")</f>
        <v>0</v>
      </c>
      <c r="D263" s="88">
        <f>IF(D262-D225=0,0,"Error")</f>
        <v>0</v>
      </c>
      <c r="E263" s="88">
        <f>IF(E262-E225=0,0,"Error")</f>
        <v>0</v>
      </c>
      <c r="F263" s="88">
        <f>IF(F262-F225=0,0,"Error")</f>
        <v>0</v>
      </c>
    </row>
    <row r="264" spans="2:8" ht="32.25" thickBot="1" x14ac:dyDescent="0.3">
      <c r="B264" s="87" t="s">
        <v>852</v>
      </c>
      <c r="C264" s="86">
        <f>C34+C73+C99+C125+C153+C179+C225</f>
        <v>354600</v>
      </c>
      <c r="D264" s="86">
        <f>D34+D73+D99+D125+D153+D179+D225</f>
        <v>308700</v>
      </c>
      <c r="E264" s="86">
        <f>E34+E73+E99+E125+E153+E179+E225</f>
        <v>310696</v>
      </c>
      <c r="F264" s="86">
        <f>F34+F73+F99+F125+F153+F179+F225</f>
        <v>310200</v>
      </c>
      <c r="H264" s="85"/>
    </row>
    <row r="265" spans="2:8" ht="32.25" thickBot="1" x14ac:dyDescent="0.3">
      <c r="B265" s="87" t="s">
        <v>851</v>
      </c>
      <c r="C265" s="86">
        <f>C266+C269+C272+C275+C278+C281+C284+C287+C292</f>
        <v>354600</v>
      </c>
      <c r="D265" s="86">
        <f>D266+D269+D272+D275+D278+D281+D284+D287+D292</f>
        <v>308700</v>
      </c>
      <c r="E265" s="86">
        <f>E266+E269+E272+E275+E278+E281+E284+E287+E292</f>
        <v>310696</v>
      </c>
      <c r="F265" s="86">
        <f>F266+F269+F272+F275+F278+F281+F284+F287+F292</f>
        <v>310200</v>
      </c>
      <c r="H265" s="85"/>
    </row>
    <row r="266" spans="2:8" ht="16.5" thickBot="1" x14ac:dyDescent="0.3">
      <c r="B266" s="82" t="s">
        <v>850</v>
      </c>
      <c r="C266" s="81">
        <f>C267+C268</f>
        <v>235300</v>
      </c>
      <c r="D266" s="81">
        <f>D267+D268</f>
        <v>235300</v>
      </c>
      <c r="E266" s="81">
        <f>E267+E268</f>
        <v>235300</v>
      </c>
      <c r="F266" s="83">
        <f>F267+F268</f>
        <v>235300</v>
      </c>
    </row>
    <row r="267" spans="2:8" ht="16.5" thickBot="1" x14ac:dyDescent="0.3">
      <c r="B267" s="80" t="s">
        <v>840</v>
      </c>
      <c r="C267" s="84">
        <f t="shared" ref="C267:F268" si="1">C43</f>
        <v>235300</v>
      </c>
      <c r="D267" s="84">
        <f t="shared" si="1"/>
        <v>235300</v>
      </c>
      <c r="E267" s="84">
        <f t="shared" si="1"/>
        <v>235300</v>
      </c>
      <c r="F267" s="84">
        <f t="shared" si="1"/>
        <v>235300</v>
      </c>
    </row>
    <row r="268" spans="2:8" ht="16.5" thickBot="1" x14ac:dyDescent="0.3">
      <c r="B268" s="80" t="s">
        <v>843</v>
      </c>
      <c r="C268" s="84">
        <f t="shared" si="1"/>
        <v>0</v>
      </c>
      <c r="D268" s="84">
        <f t="shared" si="1"/>
        <v>0</v>
      </c>
      <c r="E268" s="84">
        <f t="shared" si="1"/>
        <v>0</v>
      </c>
      <c r="F268" s="84">
        <f t="shared" si="1"/>
        <v>0</v>
      </c>
    </row>
    <row r="269" spans="2:8" ht="32.25" thickBot="1" x14ac:dyDescent="0.3">
      <c r="B269" s="82" t="s">
        <v>849</v>
      </c>
      <c r="C269" s="81">
        <f>C270+C271</f>
        <v>31400</v>
      </c>
      <c r="D269" s="81">
        <f>D270+D271</f>
        <v>31400</v>
      </c>
      <c r="E269" s="81">
        <f>E270+E271</f>
        <v>31400</v>
      </c>
      <c r="F269" s="83">
        <f>F270+F271</f>
        <v>31400</v>
      </c>
    </row>
    <row r="270" spans="2:8" ht="16.5" thickBot="1" x14ac:dyDescent="0.3">
      <c r="B270" s="80" t="s">
        <v>840</v>
      </c>
      <c r="C270" s="79">
        <f t="shared" ref="C270:F271" si="2">C46</f>
        <v>31400</v>
      </c>
      <c r="D270" s="79">
        <f t="shared" si="2"/>
        <v>31400</v>
      </c>
      <c r="E270" s="79">
        <f t="shared" si="2"/>
        <v>31400</v>
      </c>
      <c r="F270" s="79">
        <f t="shared" si="2"/>
        <v>31400</v>
      </c>
    </row>
    <row r="271" spans="2:8" ht="16.5" thickBot="1" x14ac:dyDescent="0.3">
      <c r="B271" s="80" t="s">
        <v>843</v>
      </c>
      <c r="C271" s="84">
        <f t="shared" si="2"/>
        <v>0</v>
      </c>
      <c r="D271" s="84">
        <f t="shared" si="2"/>
        <v>0</v>
      </c>
      <c r="E271" s="84">
        <f t="shared" si="2"/>
        <v>0</v>
      </c>
      <c r="F271" s="84">
        <f t="shared" si="2"/>
        <v>0</v>
      </c>
    </row>
    <row r="272" spans="2:8" ht="16.5" thickBot="1" x14ac:dyDescent="0.3">
      <c r="B272" s="82" t="s">
        <v>848</v>
      </c>
      <c r="C272" s="81">
        <f>C273+C274</f>
        <v>34370</v>
      </c>
      <c r="D272" s="81">
        <f>D273+D274</f>
        <v>34670</v>
      </c>
      <c r="E272" s="81">
        <f>E273+E274</f>
        <v>36666</v>
      </c>
      <c r="F272" s="83">
        <f>F273+F274</f>
        <v>36170</v>
      </c>
    </row>
    <row r="273" spans="2:6" ht="16.5" thickBot="1" x14ac:dyDescent="0.3">
      <c r="B273" s="80" t="s">
        <v>840</v>
      </c>
      <c r="C273" s="84">
        <f t="shared" ref="C273:F274" si="3">C49</f>
        <v>34370</v>
      </c>
      <c r="D273" s="84">
        <f t="shared" si="3"/>
        <v>34670</v>
      </c>
      <c r="E273" s="84">
        <f t="shared" si="3"/>
        <v>36666</v>
      </c>
      <c r="F273" s="84">
        <f t="shared" si="3"/>
        <v>36170</v>
      </c>
    </row>
    <row r="274" spans="2:6" ht="16.5" thickBot="1" x14ac:dyDescent="0.3">
      <c r="B274" s="80" t="s">
        <v>843</v>
      </c>
      <c r="C274" s="84">
        <f t="shared" si="3"/>
        <v>0</v>
      </c>
      <c r="D274" s="84">
        <f t="shared" si="3"/>
        <v>0</v>
      </c>
      <c r="E274" s="84">
        <f t="shared" si="3"/>
        <v>0</v>
      </c>
      <c r="F274" s="84">
        <f t="shared" si="3"/>
        <v>0</v>
      </c>
    </row>
    <row r="275" spans="2:6" ht="16.5" thickBot="1" x14ac:dyDescent="0.3">
      <c r="B275" s="82" t="s">
        <v>847</v>
      </c>
      <c r="C275" s="81">
        <f>C276+C277</f>
        <v>0</v>
      </c>
      <c r="D275" s="81">
        <f>D276+D277</f>
        <v>0</v>
      </c>
      <c r="E275" s="81">
        <f>E276+E277</f>
        <v>0</v>
      </c>
      <c r="F275" s="83">
        <f>F276+F277</f>
        <v>0</v>
      </c>
    </row>
    <row r="276" spans="2:6" ht="16.5" thickBot="1" x14ac:dyDescent="0.3">
      <c r="B276" s="80" t="s">
        <v>840</v>
      </c>
      <c r="C276" s="79">
        <f t="shared" ref="C276:F277" si="4">C52</f>
        <v>0</v>
      </c>
      <c r="D276" s="79">
        <f t="shared" si="4"/>
        <v>0</v>
      </c>
      <c r="E276" s="79">
        <f t="shared" si="4"/>
        <v>0</v>
      </c>
      <c r="F276" s="79">
        <f t="shared" si="4"/>
        <v>0</v>
      </c>
    </row>
    <row r="277" spans="2:6" ht="16.5" thickBot="1" x14ac:dyDescent="0.3">
      <c r="B277" s="80" t="s">
        <v>843</v>
      </c>
      <c r="C277" s="84">
        <f t="shared" si="4"/>
        <v>0</v>
      </c>
      <c r="D277" s="84">
        <f t="shared" si="4"/>
        <v>0</v>
      </c>
      <c r="E277" s="84">
        <f t="shared" si="4"/>
        <v>0</v>
      </c>
      <c r="F277" s="84">
        <f t="shared" si="4"/>
        <v>0</v>
      </c>
    </row>
    <row r="278" spans="2:6" ht="16.5" thickBot="1" x14ac:dyDescent="0.3">
      <c r="B278" s="82" t="s">
        <v>846</v>
      </c>
      <c r="C278" s="81">
        <f>C279+C280</f>
        <v>0</v>
      </c>
      <c r="D278" s="81">
        <f>D279+D280</f>
        <v>0</v>
      </c>
      <c r="E278" s="81">
        <f>E279+E280</f>
        <v>0</v>
      </c>
      <c r="F278" s="83">
        <f>F279+F280</f>
        <v>0</v>
      </c>
    </row>
    <row r="279" spans="2:6" ht="16.5" thickBot="1" x14ac:dyDescent="0.3">
      <c r="B279" s="80" t="s">
        <v>840</v>
      </c>
      <c r="C279" s="79">
        <f t="shared" ref="C279:F280" si="5">C55</f>
        <v>0</v>
      </c>
      <c r="D279" s="79">
        <f t="shared" si="5"/>
        <v>0</v>
      </c>
      <c r="E279" s="79">
        <f t="shared" si="5"/>
        <v>0</v>
      </c>
      <c r="F279" s="79">
        <f t="shared" si="5"/>
        <v>0</v>
      </c>
    </row>
    <row r="280" spans="2:6" ht="16.5" thickBot="1" x14ac:dyDescent="0.3">
      <c r="B280" s="80" t="s">
        <v>843</v>
      </c>
      <c r="C280" s="84">
        <f t="shared" si="5"/>
        <v>0</v>
      </c>
      <c r="D280" s="84">
        <f t="shared" si="5"/>
        <v>0</v>
      </c>
      <c r="E280" s="84">
        <f t="shared" si="5"/>
        <v>0</v>
      </c>
      <c r="F280" s="84">
        <f t="shared" si="5"/>
        <v>0</v>
      </c>
    </row>
    <row r="281" spans="2:6" ht="16.5" thickBot="1" x14ac:dyDescent="0.3">
      <c r="B281" s="82" t="s">
        <v>845</v>
      </c>
      <c r="C281" s="81">
        <f>C282+C283</f>
        <v>600</v>
      </c>
      <c r="D281" s="81">
        <f>D282+D283</f>
        <v>600</v>
      </c>
      <c r="E281" s="81">
        <f>E282+E283</f>
        <v>600</v>
      </c>
      <c r="F281" s="83">
        <f>F282+F283</f>
        <v>600</v>
      </c>
    </row>
    <row r="282" spans="2:6" ht="16.5" thickBot="1" x14ac:dyDescent="0.3">
      <c r="B282" s="80" t="s">
        <v>840</v>
      </c>
      <c r="C282" s="79">
        <f t="shared" ref="C282:F283" si="6">C58</f>
        <v>600</v>
      </c>
      <c r="D282" s="79">
        <f t="shared" si="6"/>
        <v>600</v>
      </c>
      <c r="E282" s="79">
        <f t="shared" si="6"/>
        <v>600</v>
      </c>
      <c r="F282" s="79">
        <f t="shared" si="6"/>
        <v>600</v>
      </c>
    </row>
    <row r="283" spans="2:6" ht="16.5" thickBot="1" x14ac:dyDescent="0.3">
      <c r="B283" s="80" t="s">
        <v>843</v>
      </c>
      <c r="C283" s="84">
        <f t="shared" si="6"/>
        <v>0</v>
      </c>
      <c r="D283" s="84">
        <f t="shared" si="6"/>
        <v>0</v>
      </c>
      <c r="E283" s="84">
        <f t="shared" si="6"/>
        <v>0</v>
      </c>
      <c r="F283" s="84">
        <f t="shared" si="6"/>
        <v>0</v>
      </c>
    </row>
    <row r="284" spans="2:6" ht="16.5" thickBot="1" x14ac:dyDescent="0.3">
      <c r="B284" s="82" t="s">
        <v>844</v>
      </c>
      <c r="C284" s="81">
        <f>C285+C286</f>
        <v>1230</v>
      </c>
      <c r="D284" s="81">
        <f>D285+D286</f>
        <v>1230</v>
      </c>
      <c r="E284" s="81">
        <f>E285+E286</f>
        <v>1230</v>
      </c>
      <c r="F284" s="81">
        <f>F285+F286</f>
        <v>1230</v>
      </c>
    </row>
    <row r="285" spans="2:6" ht="16.5" thickBot="1" x14ac:dyDescent="0.3">
      <c r="B285" s="80" t="s">
        <v>840</v>
      </c>
      <c r="C285" s="79">
        <f t="shared" ref="C285:F286" si="7">C61</f>
        <v>1230</v>
      </c>
      <c r="D285" s="79">
        <f t="shared" si="7"/>
        <v>1230</v>
      </c>
      <c r="E285" s="79">
        <f t="shared" si="7"/>
        <v>1230</v>
      </c>
      <c r="F285" s="79">
        <f t="shared" si="7"/>
        <v>1230</v>
      </c>
    </row>
    <row r="286" spans="2:6" ht="16.5" thickBot="1" x14ac:dyDescent="0.3">
      <c r="B286" s="80" t="s">
        <v>843</v>
      </c>
      <c r="C286" s="84">
        <f t="shared" si="7"/>
        <v>0</v>
      </c>
      <c r="D286" s="84">
        <f t="shared" si="7"/>
        <v>0</v>
      </c>
      <c r="E286" s="84">
        <f t="shared" si="7"/>
        <v>0</v>
      </c>
      <c r="F286" s="84">
        <f t="shared" si="7"/>
        <v>0</v>
      </c>
    </row>
    <row r="287" spans="2:6" ht="16.5" thickBot="1" x14ac:dyDescent="0.3">
      <c r="B287" s="82" t="s">
        <v>842</v>
      </c>
      <c r="C287" s="81">
        <f>C288+C289+C290+C291</f>
        <v>0</v>
      </c>
      <c r="D287" s="81">
        <f>D288+D289+D290+D291</f>
        <v>0</v>
      </c>
      <c r="E287" s="81">
        <f>E288+E289+E290+E291</f>
        <v>0</v>
      </c>
      <c r="F287" s="83">
        <f>F288+F289+F290+F291</f>
        <v>0</v>
      </c>
    </row>
    <row r="288" spans="2:6" ht="16.5" thickBot="1" x14ac:dyDescent="0.3">
      <c r="B288" s="80" t="s">
        <v>840</v>
      </c>
      <c r="C288" s="79">
        <f>C82+C134+C162+C253</f>
        <v>0</v>
      </c>
      <c r="D288" s="79">
        <f>D82+D134+D162+D253</f>
        <v>0</v>
      </c>
      <c r="E288" s="79">
        <f>E82+E134+E162+E253</f>
        <v>0</v>
      </c>
      <c r="F288" s="79">
        <f>F82+F134+F162+F253</f>
        <v>0</v>
      </c>
    </row>
    <row r="289" spans="1:7" ht="16.5" thickBot="1" x14ac:dyDescent="0.3">
      <c r="B289" s="80" t="s">
        <v>839</v>
      </c>
      <c r="C289" s="79">
        <f t="shared" ref="C289:F291" si="8">C83+C135+C163</f>
        <v>0</v>
      </c>
      <c r="D289" s="79">
        <f t="shared" si="8"/>
        <v>0</v>
      </c>
      <c r="E289" s="79">
        <f t="shared" si="8"/>
        <v>0</v>
      </c>
      <c r="F289" s="79">
        <f t="shared" si="8"/>
        <v>0</v>
      </c>
    </row>
    <row r="290" spans="1:7" ht="16.5" thickBot="1" x14ac:dyDescent="0.3">
      <c r="B290" s="80" t="s">
        <v>838</v>
      </c>
      <c r="C290" s="79">
        <f t="shared" si="8"/>
        <v>0</v>
      </c>
      <c r="D290" s="79">
        <f t="shared" si="8"/>
        <v>0</v>
      </c>
      <c r="E290" s="79">
        <f t="shared" si="8"/>
        <v>0</v>
      </c>
      <c r="F290" s="79">
        <f t="shared" si="8"/>
        <v>0</v>
      </c>
    </row>
    <row r="291" spans="1:7" ht="16.5" thickBot="1" x14ac:dyDescent="0.3">
      <c r="B291" s="80" t="s">
        <v>837</v>
      </c>
      <c r="C291" s="79">
        <f t="shared" si="8"/>
        <v>0</v>
      </c>
      <c r="D291" s="79">
        <f t="shared" si="8"/>
        <v>0</v>
      </c>
      <c r="E291" s="79">
        <f t="shared" si="8"/>
        <v>0</v>
      </c>
      <c r="F291" s="79">
        <f t="shared" si="8"/>
        <v>0</v>
      </c>
    </row>
    <row r="292" spans="1:7" ht="16.5" thickBot="1" x14ac:dyDescent="0.3">
      <c r="B292" s="82" t="s">
        <v>841</v>
      </c>
      <c r="C292" s="81">
        <f>C293+C294+C295+C296</f>
        <v>51700</v>
      </c>
      <c r="D292" s="81">
        <f>D293+D294+D295+D296</f>
        <v>5500</v>
      </c>
      <c r="E292" s="81">
        <f>E293+E294+E295+E296</f>
        <v>5500</v>
      </c>
      <c r="F292" s="81">
        <f>F293+F294+F295+F296</f>
        <v>5500</v>
      </c>
    </row>
    <row r="293" spans="1:7" ht="16.5" thickBot="1" x14ac:dyDescent="0.3">
      <c r="B293" s="80" t="s">
        <v>840</v>
      </c>
      <c r="C293" s="79">
        <f>C87+C113+C139+C167+C212+C258</f>
        <v>51700</v>
      </c>
      <c r="D293" s="79">
        <f>D87+D113+D139+D167+D212</f>
        <v>5500</v>
      </c>
      <c r="E293" s="79">
        <f>E87+E113+E139+E167+E212</f>
        <v>5500</v>
      </c>
      <c r="F293" s="79">
        <f>F87+F113+F139+F167+F212</f>
        <v>5500</v>
      </c>
    </row>
    <row r="294" spans="1:7" ht="16.5" thickBot="1" x14ac:dyDescent="0.3">
      <c r="B294" s="80" t="s">
        <v>839</v>
      </c>
      <c r="C294" s="79">
        <f t="shared" ref="C294:F296" si="9">C88+C140+C168</f>
        <v>0</v>
      </c>
      <c r="D294" s="79">
        <f t="shared" si="9"/>
        <v>0</v>
      </c>
      <c r="E294" s="79">
        <f t="shared" si="9"/>
        <v>0</v>
      </c>
      <c r="F294" s="79">
        <f t="shared" si="9"/>
        <v>0</v>
      </c>
    </row>
    <row r="295" spans="1:7" ht="16.5" thickBot="1" x14ac:dyDescent="0.3">
      <c r="B295" s="80" t="s">
        <v>838</v>
      </c>
      <c r="C295" s="79">
        <f t="shared" si="9"/>
        <v>0</v>
      </c>
      <c r="D295" s="79">
        <f t="shared" si="9"/>
        <v>0</v>
      </c>
      <c r="E295" s="79">
        <f t="shared" si="9"/>
        <v>0</v>
      </c>
      <c r="F295" s="79">
        <f t="shared" si="9"/>
        <v>0</v>
      </c>
    </row>
    <row r="296" spans="1:7" ht="16.5" thickBot="1" x14ac:dyDescent="0.3">
      <c r="B296" s="80" t="s">
        <v>837</v>
      </c>
      <c r="C296" s="79">
        <f t="shared" si="9"/>
        <v>0</v>
      </c>
      <c r="D296" s="79">
        <f t="shared" si="9"/>
        <v>0</v>
      </c>
      <c r="E296" s="79">
        <f t="shared" si="9"/>
        <v>0</v>
      </c>
      <c r="F296" s="79">
        <f t="shared" si="9"/>
        <v>0</v>
      </c>
    </row>
    <row r="297" spans="1:7" ht="16.5" thickBot="1" x14ac:dyDescent="0.3">
      <c r="B297" s="78" t="s">
        <v>836</v>
      </c>
      <c r="C297" s="77">
        <f>IF(C265-C264=0,0,"Error")</f>
        <v>0</v>
      </c>
      <c r="D297" s="77">
        <f>IF(D265-D264=0,0,"Error")</f>
        <v>0</v>
      </c>
      <c r="E297" s="77">
        <f>IF(E265-E264=0,0,"Error")</f>
        <v>0</v>
      </c>
      <c r="F297" s="77">
        <f>IF(F265-F264=0,0,"Error")</f>
        <v>0</v>
      </c>
    </row>
    <row r="298" spans="1:7" ht="16.5" thickBot="1" x14ac:dyDescent="0.3">
      <c r="B298" s="76"/>
      <c r="C298" s="75"/>
      <c r="D298" s="75"/>
      <c r="E298" s="75"/>
      <c r="F298" s="75"/>
    </row>
    <row r="299" spans="1:7" x14ac:dyDescent="0.25">
      <c r="A299" s="74" t="s">
        <v>191</v>
      </c>
      <c r="B299" s="73" t="s">
        <v>835</v>
      </c>
      <c r="C299" s="1403" t="s">
        <v>834</v>
      </c>
      <c r="D299" s="72" t="s">
        <v>833</v>
      </c>
      <c r="E299" s="71"/>
      <c r="F299" s="1403" t="s">
        <v>832</v>
      </c>
      <c r="G299" s="71" t="s">
        <v>831</v>
      </c>
    </row>
    <row r="300" spans="1:7" ht="12.75" customHeight="1" x14ac:dyDescent="0.25">
      <c r="A300" s="70" t="s">
        <v>830</v>
      </c>
      <c r="B300" s="69"/>
      <c r="C300" s="1404"/>
      <c r="D300" s="70" t="s">
        <v>830</v>
      </c>
      <c r="E300" s="69"/>
      <c r="F300" s="1404"/>
      <c r="G300" s="69"/>
    </row>
    <row r="301" spans="1:7" ht="16.5" thickBot="1" x14ac:dyDescent="0.3">
      <c r="A301" s="68" t="s">
        <v>196</v>
      </c>
      <c r="B301" s="67" t="s">
        <v>829</v>
      </c>
      <c r="C301" s="1405"/>
      <c r="D301" s="68" t="s">
        <v>196</v>
      </c>
      <c r="E301" s="67" t="s">
        <v>828</v>
      </c>
      <c r="F301" s="1405"/>
      <c r="G301" s="67" t="s">
        <v>828</v>
      </c>
    </row>
    <row r="302" spans="1:7" ht="16.5" thickBot="1" x14ac:dyDescent="0.3">
      <c r="A302" s="64"/>
      <c r="B302" s="64"/>
      <c r="C302" s="66"/>
      <c r="D302" s="65"/>
      <c r="E302" s="64"/>
      <c r="F302" s="64"/>
    </row>
    <row r="303" spans="1:7" ht="69" customHeight="1" thickBot="1" x14ac:dyDescent="0.3">
      <c r="B303" s="1406" t="s">
        <v>827</v>
      </c>
      <c r="C303" s="1407"/>
      <c r="D303" s="1407"/>
      <c r="E303" s="1407"/>
      <c r="F303" s="1408"/>
    </row>
  </sheetData>
  <mergeCells count="61">
    <mergeCell ref="C299:C301"/>
    <mergeCell ref="F299:F301"/>
    <mergeCell ref="B303:F303"/>
    <mergeCell ref="C218:F218"/>
    <mergeCell ref="C220:F220"/>
    <mergeCell ref="C221:F221"/>
    <mergeCell ref="B230:F230"/>
    <mergeCell ref="E219:F219"/>
    <mergeCell ref="E147:F147"/>
    <mergeCell ref="C148:F148"/>
    <mergeCell ref="C149:F149"/>
    <mergeCell ref="B150:B151"/>
    <mergeCell ref="B158:F158"/>
    <mergeCell ref="C174:F174"/>
    <mergeCell ref="C175:F175"/>
    <mergeCell ref="B184:F184"/>
    <mergeCell ref="E173:F173"/>
    <mergeCell ref="B159:B160"/>
    <mergeCell ref="B131:B132"/>
    <mergeCell ref="B145:F145"/>
    <mergeCell ref="C30:F30"/>
    <mergeCell ref="B31:B32"/>
    <mergeCell ref="B39:F39"/>
    <mergeCell ref="B40:B41"/>
    <mergeCell ref="B65:F65"/>
    <mergeCell ref="B66:F66"/>
    <mergeCell ref="E67:F67"/>
    <mergeCell ref="C68:F68"/>
    <mergeCell ref="C69:F69"/>
    <mergeCell ref="B70:B71"/>
    <mergeCell ref="B78:F78"/>
    <mergeCell ref="B79:B80"/>
    <mergeCell ref="C94:F94"/>
    <mergeCell ref="C28:F28"/>
    <mergeCell ref="C121:F121"/>
    <mergeCell ref="B122:B123"/>
    <mergeCell ref="B130:F130"/>
    <mergeCell ref="C95:F95"/>
    <mergeCell ref="B96:B97"/>
    <mergeCell ref="B104:F104"/>
    <mergeCell ref="B105:B106"/>
    <mergeCell ref="E119:F119"/>
    <mergeCell ref="C120:F120"/>
    <mergeCell ref="E93:F93"/>
    <mergeCell ref="C29:F29"/>
    <mergeCell ref="C27:F27"/>
    <mergeCell ref="B2:F2"/>
    <mergeCell ref="B146:F146"/>
    <mergeCell ref="B3:F3"/>
    <mergeCell ref="C6:F6"/>
    <mergeCell ref="C7:F7"/>
    <mergeCell ref="B8:F8"/>
    <mergeCell ref="B9:F9"/>
    <mergeCell ref="C10:F10"/>
    <mergeCell ref="B11:B12"/>
    <mergeCell ref="C15:F15"/>
    <mergeCell ref="B16:F16"/>
    <mergeCell ref="C20:F20"/>
    <mergeCell ref="B21:F21"/>
    <mergeCell ref="B25:F25"/>
    <mergeCell ref="B26:F26"/>
  </mergeCells>
  <pageMargins left="0.25" right="0.25" top="0.19" bottom="0.25" header="0.3" footer="0.3"/>
  <pageSetup scale="65" fitToHeight="0" orientation="portrait" r:id="rId1"/>
  <rowBreaks count="1" manualBreakCount="1">
    <brk id="116" max="1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N205"/>
  <sheetViews>
    <sheetView topLeftCell="A34" zoomScale="124" zoomScaleNormal="124" workbookViewId="0">
      <selection activeCell="D160" sqref="D160"/>
    </sheetView>
  </sheetViews>
  <sheetFormatPr defaultColWidth="9.140625" defaultRowHeight="15" outlineLevelRow="1" x14ac:dyDescent="0.25"/>
  <cols>
    <col min="1" max="1" width="7.5703125" style="154" customWidth="1"/>
    <col min="2" max="2" width="28.5703125" style="155" customWidth="1"/>
    <col min="3" max="3" width="16.85546875" style="155" customWidth="1"/>
    <col min="4" max="5" width="16.7109375" style="155" customWidth="1"/>
    <col min="6" max="6" width="17.28515625" style="155" customWidth="1"/>
    <col min="7" max="7" width="9.140625" style="154"/>
    <col min="8" max="8" width="9.140625" style="154" customWidth="1"/>
    <col min="9" max="16384" width="9.140625" style="154"/>
  </cols>
  <sheetData>
    <row r="2" spans="2:7" ht="18" customHeight="1" x14ac:dyDescent="0.25">
      <c r="B2" s="1422"/>
      <c r="C2" s="1422"/>
      <c r="D2" s="1422"/>
      <c r="E2" s="1422"/>
      <c r="F2" s="1422"/>
      <c r="G2" s="1422"/>
    </row>
    <row r="3" spans="2:7" ht="18" customHeight="1" x14ac:dyDescent="0.25">
      <c r="B3" s="1423" t="s">
        <v>998</v>
      </c>
      <c r="C3" s="1423"/>
      <c r="D3" s="1423"/>
      <c r="E3" s="1423"/>
      <c r="F3" s="1423"/>
      <c r="G3" s="226"/>
    </row>
    <row r="4" spans="2:7" ht="18" customHeight="1" x14ac:dyDescent="0.25">
      <c r="B4" s="227"/>
      <c r="C4" s="228"/>
      <c r="D4" s="227"/>
      <c r="E4" s="227"/>
      <c r="F4" s="227"/>
      <c r="G4" s="226"/>
    </row>
    <row r="5" spans="2:7" ht="18" customHeight="1" x14ac:dyDescent="0.25">
      <c r="B5" s="227"/>
      <c r="C5" s="228" t="s">
        <v>1</v>
      </c>
      <c r="D5" s="227"/>
      <c r="E5" s="227"/>
      <c r="F5" s="227"/>
      <c r="G5" s="226"/>
    </row>
    <row r="6" spans="2:7" ht="15.75" thickBot="1" x14ac:dyDescent="0.3"/>
    <row r="7" spans="2:7" ht="15.75" thickBot="1" x14ac:dyDescent="0.3">
      <c r="B7" s="225" t="s">
        <v>6</v>
      </c>
      <c r="C7" s="1424" t="s">
        <v>997</v>
      </c>
      <c r="D7" s="1424"/>
      <c r="E7" s="1424"/>
      <c r="F7" s="1424"/>
    </row>
    <row r="8" spans="2:7" ht="15.75" thickBot="1" x14ac:dyDescent="0.3">
      <c r="B8" s="225" t="s">
        <v>8</v>
      </c>
      <c r="C8" s="1425" t="s">
        <v>996</v>
      </c>
      <c r="D8" s="1426"/>
      <c r="E8" s="1426"/>
      <c r="F8" s="1427"/>
    </row>
    <row r="9" spans="2:7" ht="15.75" thickBot="1" x14ac:dyDescent="0.3">
      <c r="B9" s="225" t="s">
        <v>10</v>
      </c>
      <c r="C9" s="1428" t="s">
        <v>919</v>
      </c>
      <c r="D9" s="1429"/>
      <c r="E9" s="1429"/>
      <c r="F9" s="1430"/>
    </row>
    <row r="10" spans="2:7" ht="15.75" thickBot="1" x14ac:dyDescent="0.3">
      <c r="B10" s="1431" t="s">
        <v>12</v>
      </c>
      <c r="C10" s="1432"/>
      <c r="D10" s="1432"/>
      <c r="E10" s="1432"/>
      <c r="F10" s="1433"/>
    </row>
    <row r="11" spans="2:7" ht="15.75" thickBot="1" x14ac:dyDescent="0.3">
      <c r="B11" s="1434" t="s">
        <v>995</v>
      </c>
      <c r="C11" s="1435"/>
      <c r="D11" s="1435"/>
      <c r="E11" s="1435"/>
      <c r="F11" s="1436"/>
    </row>
    <row r="12" spans="2:7" ht="28.5" customHeight="1" thickBot="1" x14ac:dyDescent="0.3">
      <c r="B12" s="1434"/>
      <c r="C12" s="1435"/>
      <c r="D12" s="1435"/>
      <c r="E12" s="1435"/>
      <c r="F12" s="1436"/>
    </row>
    <row r="13" spans="2:7" ht="15" customHeight="1" thickBot="1" x14ac:dyDescent="0.3">
      <c r="B13" s="1434"/>
      <c r="C13" s="1435"/>
      <c r="D13" s="1435"/>
      <c r="E13" s="1435"/>
      <c r="F13" s="1436"/>
    </row>
    <row r="14" spans="2:7" ht="40.9" customHeight="1" thickBot="1" x14ac:dyDescent="0.3">
      <c r="B14" s="224" t="s">
        <v>14</v>
      </c>
      <c r="C14" s="1437" t="s">
        <v>994</v>
      </c>
      <c r="D14" s="1438"/>
      <c r="E14" s="1438"/>
      <c r="F14" s="1439"/>
      <c r="G14" s="223"/>
    </row>
    <row r="15" spans="2:7" ht="23.25" customHeight="1" outlineLevel="1" x14ac:dyDescent="0.25">
      <c r="B15" s="1411" t="s">
        <v>16</v>
      </c>
      <c r="C15" s="222">
        <v>2025</v>
      </c>
      <c r="D15" s="221">
        <v>2026</v>
      </c>
      <c r="E15" s="221">
        <v>2027</v>
      </c>
      <c r="F15" s="221">
        <v>2028</v>
      </c>
    </row>
    <row r="16" spans="2:7" ht="15.75" outlineLevel="1" thickBot="1" x14ac:dyDescent="0.3">
      <c r="B16" s="1412"/>
      <c r="C16" s="220" t="s">
        <v>17</v>
      </c>
      <c r="D16" s="219" t="s">
        <v>18</v>
      </c>
      <c r="E16" s="219" t="s">
        <v>18</v>
      </c>
      <c r="F16" s="219" t="s">
        <v>18</v>
      </c>
    </row>
    <row r="17" spans="2:14" s="175" customFormat="1" ht="15.75" thickBot="1" x14ac:dyDescent="0.3">
      <c r="B17" s="217" t="s">
        <v>993</v>
      </c>
      <c r="C17" s="218">
        <v>3</v>
      </c>
      <c r="D17" s="218">
        <v>3</v>
      </c>
      <c r="E17" s="218">
        <v>0</v>
      </c>
      <c r="F17" s="218">
        <v>0</v>
      </c>
      <c r="H17" s="154"/>
      <c r="I17" s="154"/>
      <c r="J17" s="154"/>
      <c r="K17" s="154"/>
      <c r="L17" s="154"/>
      <c r="M17" s="154"/>
      <c r="N17" s="154"/>
    </row>
    <row r="18" spans="2:14" s="175" customFormat="1" ht="15.75" thickBot="1" x14ac:dyDescent="0.3">
      <c r="B18" s="1411" t="s">
        <v>992</v>
      </c>
      <c r="C18" s="215"/>
      <c r="D18" s="215"/>
      <c r="E18" s="215"/>
      <c r="F18" s="215"/>
      <c r="H18" s="154"/>
      <c r="I18" s="154"/>
      <c r="J18" s="154"/>
      <c r="K18" s="154"/>
      <c r="L18" s="154"/>
      <c r="M18" s="154"/>
      <c r="N18" s="154"/>
    </row>
    <row r="19" spans="2:14" s="175" customFormat="1" ht="15.75" thickBot="1" x14ac:dyDescent="0.3">
      <c r="B19" s="1412"/>
      <c r="C19" s="215"/>
      <c r="D19" s="215"/>
      <c r="E19" s="215"/>
      <c r="F19" s="215"/>
      <c r="H19" s="154"/>
      <c r="I19" s="154"/>
      <c r="J19" s="154"/>
      <c r="K19" s="154"/>
      <c r="L19" s="154"/>
      <c r="M19" s="154"/>
      <c r="N19" s="154"/>
    </row>
    <row r="20" spans="2:14" ht="23.25" customHeight="1" thickBot="1" x14ac:dyDescent="0.3">
      <c r="B20" s="186" t="s">
        <v>914</v>
      </c>
      <c r="C20" s="1413" t="s">
        <v>991</v>
      </c>
      <c r="D20" s="1414"/>
      <c r="E20" s="1414"/>
      <c r="F20" s="1415"/>
    </row>
    <row r="21" spans="2:14" ht="15.75" thickBot="1" x14ac:dyDescent="0.3">
      <c r="B21" s="1416" t="s">
        <v>912</v>
      </c>
      <c r="C21" s="1417"/>
      <c r="D21" s="1417"/>
      <c r="E21" s="1417"/>
      <c r="F21" s="1418"/>
    </row>
    <row r="22" spans="2:14" ht="15.75" thickBot="1" x14ac:dyDescent="0.3">
      <c r="B22" s="217"/>
      <c r="C22" s="216"/>
      <c r="D22" s="215"/>
      <c r="E22" s="215"/>
      <c r="F22" s="215"/>
    </row>
    <row r="23" spans="2:14" ht="34.5" thickBot="1" x14ac:dyDescent="0.3">
      <c r="B23" s="197" t="s">
        <v>990</v>
      </c>
      <c r="C23" s="215">
        <v>0.9</v>
      </c>
      <c r="D23" s="215">
        <v>1</v>
      </c>
      <c r="E23" s="215">
        <v>0</v>
      </c>
      <c r="F23" s="215">
        <v>0</v>
      </c>
    </row>
    <row r="24" spans="2:14" ht="15.75" thickBot="1" x14ac:dyDescent="0.3">
      <c r="B24" s="197"/>
      <c r="C24" s="216"/>
      <c r="D24" s="215"/>
      <c r="E24" s="215"/>
      <c r="F24" s="215"/>
    </row>
    <row r="25" spans="2:14" ht="15.75" thickBot="1" x14ac:dyDescent="0.3">
      <c r="B25" s="1419" t="s">
        <v>989</v>
      </c>
      <c r="C25" s="1420"/>
      <c r="D25" s="1420"/>
      <c r="E25" s="1420"/>
      <c r="F25" s="1421"/>
    </row>
    <row r="26" spans="2:14" ht="15.75" thickBot="1" x14ac:dyDescent="0.3">
      <c r="B26" s="1440" t="s">
        <v>901</v>
      </c>
      <c r="C26" s="1441"/>
      <c r="D26" s="1441"/>
      <c r="E26" s="1441"/>
      <c r="F26" s="1442"/>
    </row>
    <row r="27" spans="2:14" ht="15.75" thickBot="1" x14ac:dyDescent="0.3">
      <c r="B27" s="202" t="s">
        <v>898</v>
      </c>
      <c r="C27" s="1443" t="s">
        <v>988</v>
      </c>
      <c r="D27" s="1444"/>
      <c r="E27" s="1444"/>
      <c r="F27" s="1445"/>
    </row>
    <row r="28" spans="2:14" ht="15.75" thickBot="1" x14ac:dyDescent="0.3">
      <c r="B28" s="197" t="s">
        <v>863</v>
      </c>
      <c r="C28" s="1428" t="s">
        <v>987</v>
      </c>
      <c r="D28" s="1429"/>
      <c r="E28" s="1429"/>
      <c r="F28" s="1430"/>
    </row>
    <row r="29" spans="2:14" ht="15.75" thickBot="1" x14ac:dyDescent="0.3">
      <c r="B29" s="197" t="s">
        <v>37</v>
      </c>
      <c r="C29" s="1446" t="s">
        <v>986</v>
      </c>
      <c r="D29" s="1447"/>
      <c r="E29" s="1447"/>
      <c r="F29" s="1448"/>
    </row>
    <row r="30" spans="2:14" x14ac:dyDescent="0.25">
      <c r="B30" s="1411"/>
      <c r="C30" s="193">
        <v>2025</v>
      </c>
      <c r="D30" s="192">
        <v>2026</v>
      </c>
      <c r="E30" s="192">
        <v>2027</v>
      </c>
      <c r="F30" s="192">
        <v>2028</v>
      </c>
    </row>
    <row r="31" spans="2:14" ht="15.75" thickBot="1" x14ac:dyDescent="0.3">
      <c r="B31" s="1412"/>
      <c r="C31" s="190" t="s">
        <v>17</v>
      </c>
      <c r="D31" s="189" t="s">
        <v>18</v>
      </c>
      <c r="E31" s="189" t="s">
        <v>18</v>
      </c>
      <c r="F31" s="189" t="s">
        <v>18</v>
      </c>
    </row>
    <row r="32" spans="2:14" ht="15.75" thickBot="1" x14ac:dyDescent="0.3">
      <c r="B32" s="197" t="s">
        <v>39</v>
      </c>
      <c r="C32" s="199">
        <v>83</v>
      </c>
      <c r="D32" s="199">
        <v>44</v>
      </c>
      <c r="E32" s="199">
        <v>0</v>
      </c>
      <c r="F32" s="199">
        <v>0</v>
      </c>
    </row>
    <row r="33" spans="2:7" ht="15.75" outlineLevel="1" thickBot="1" x14ac:dyDescent="0.3">
      <c r="B33" s="197" t="s">
        <v>861</v>
      </c>
      <c r="C33" s="199">
        <f>C41+C44+C47</f>
        <v>286000</v>
      </c>
      <c r="D33" s="198">
        <f>D41+D44+D47</f>
        <v>123240</v>
      </c>
      <c r="E33" s="198">
        <v>0</v>
      </c>
      <c r="F33" s="198">
        <v>0</v>
      </c>
    </row>
    <row r="34" spans="2:7" ht="15.75" outlineLevel="1" thickBot="1" x14ac:dyDescent="0.3">
      <c r="B34" s="197" t="s">
        <v>860</v>
      </c>
      <c r="C34" s="199">
        <f>C33/C32</f>
        <v>3445.7831325301204</v>
      </c>
      <c r="D34" s="198">
        <f>D33/D32</f>
        <v>2800.909090909091</v>
      </c>
      <c r="E34" s="198"/>
      <c r="F34" s="198"/>
    </row>
    <row r="35" spans="2:7" ht="15.75" outlineLevel="1" thickBot="1" x14ac:dyDescent="0.3">
      <c r="B35" s="197" t="s">
        <v>859</v>
      </c>
      <c r="C35" s="196" t="s">
        <v>884</v>
      </c>
      <c r="D35" s="195">
        <f>D32/C32-1</f>
        <v>-0.46987951807228912</v>
      </c>
      <c r="E35" s="195"/>
      <c r="F35" s="195"/>
    </row>
    <row r="36" spans="2:7" ht="15.75" outlineLevel="1" thickBot="1" x14ac:dyDescent="0.3">
      <c r="B36" s="197" t="s">
        <v>858</v>
      </c>
      <c r="C36" s="196" t="s">
        <v>884</v>
      </c>
      <c r="D36" s="195">
        <f>D33/C33-1</f>
        <v>-0.56909090909090909</v>
      </c>
      <c r="E36" s="195"/>
      <c r="F36" s="195"/>
    </row>
    <row r="37" spans="2:7" ht="15.75" outlineLevel="1" thickBot="1" x14ac:dyDescent="0.3">
      <c r="B37" s="197" t="s">
        <v>55</v>
      </c>
      <c r="C37" s="196" t="s">
        <v>884</v>
      </c>
      <c r="D37" s="195">
        <f>D34/C34-1</f>
        <v>-0.18714876033057848</v>
      </c>
      <c r="E37" s="195"/>
      <c r="F37" s="195"/>
    </row>
    <row r="38" spans="2:7" ht="15.75" outlineLevel="1" thickBot="1" x14ac:dyDescent="0.3">
      <c r="B38" s="1449" t="s">
        <v>948</v>
      </c>
      <c r="C38" s="1450"/>
      <c r="D38" s="1450"/>
      <c r="E38" s="1450"/>
      <c r="F38" s="1451"/>
    </row>
    <row r="39" spans="2:7" ht="12.75" customHeight="1" outlineLevel="1" x14ac:dyDescent="0.25">
      <c r="B39" s="1411"/>
      <c r="C39" s="193">
        <v>2025</v>
      </c>
      <c r="D39" s="192">
        <v>2026</v>
      </c>
      <c r="E39" s="192">
        <v>2027</v>
      </c>
      <c r="F39" s="192">
        <v>2028</v>
      </c>
    </row>
    <row r="40" spans="2:7" ht="12.75" customHeight="1" outlineLevel="1" thickBot="1" x14ac:dyDescent="0.3">
      <c r="B40" s="1412"/>
      <c r="C40" s="190" t="s">
        <v>17</v>
      </c>
      <c r="D40" s="189" t="s">
        <v>18</v>
      </c>
      <c r="E40" s="189" t="s">
        <v>18</v>
      </c>
      <c r="F40" s="189" t="s">
        <v>18</v>
      </c>
    </row>
    <row r="41" spans="2:7" ht="15.75" outlineLevel="1" thickBot="1" x14ac:dyDescent="0.3">
      <c r="B41" s="179" t="s">
        <v>850</v>
      </c>
      <c r="C41" s="170">
        <v>231939</v>
      </c>
      <c r="D41" s="170">
        <v>95600</v>
      </c>
      <c r="E41" s="170">
        <v>0</v>
      </c>
      <c r="F41" s="170">
        <v>0</v>
      </c>
      <c r="G41" s="213"/>
    </row>
    <row r="42" spans="2:7" ht="24.75" outlineLevel="1" thickBot="1" x14ac:dyDescent="0.3">
      <c r="B42" s="178" t="s">
        <v>985</v>
      </c>
      <c r="C42" s="177"/>
      <c r="D42" s="214"/>
      <c r="E42" s="214"/>
      <c r="F42" s="214"/>
    </row>
    <row r="43" spans="2:7" ht="24.75" outlineLevel="1" thickBot="1" x14ac:dyDescent="0.3">
      <c r="B43" s="178" t="s">
        <v>984</v>
      </c>
      <c r="C43" s="177"/>
      <c r="D43" s="176"/>
      <c r="E43" s="176"/>
      <c r="F43" s="176"/>
    </row>
    <row r="44" spans="2:7" ht="24.75" outlineLevel="1" thickBot="1" x14ac:dyDescent="0.3">
      <c r="B44" s="179" t="s">
        <v>849</v>
      </c>
      <c r="C44" s="170">
        <v>30421</v>
      </c>
      <c r="D44" s="170">
        <v>19000</v>
      </c>
      <c r="E44" s="170">
        <v>0</v>
      </c>
      <c r="F44" s="170">
        <v>0</v>
      </c>
      <c r="G44" s="213"/>
    </row>
    <row r="45" spans="2:7" ht="36.75" outlineLevel="1" thickBot="1" x14ac:dyDescent="0.3">
      <c r="B45" s="178" t="s">
        <v>983</v>
      </c>
      <c r="C45" s="177"/>
      <c r="D45" s="170"/>
      <c r="E45" s="170"/>
      <c r="F45" s="170"/>
    </row>
    <row r="46" spans="2:7" ht="36.75" outlineLevel="1" thickBot="1" x14ac:dyDescent="0.3">
      <c r="B46" s="178" t="s">
        <v>982</v>
      </c>
      <c r="C46" s="177"/>
      <c r="D46" s="170"/>
      <c r="E46" s="170"/>
      <c r="F46" s="170"/>
    </row>
    <row r="47" spans="2:7" ht="15.75" outlineLevel="1" thickBot="1" x14ac:dyDescent="0.3">
      <c r="B47" s="179" t="s">
        <v>848</v>
      </c>
      <c r="C47" s="170">
        <v>23640</v>
      </c>
      <c r="D47" s="170">
        <v>8640</v>
      </c>
      <c r="E47" s="170">
        <v>0</v>
      </c>
      <c r="F47" s="170">
        <v>0</v>
      </c>
    </row>
    <row r="48" spans="2:7" ht="36.75" outlineLevel="1" thickBot="1" x14ac:dyDescent="0.3">
      <c r="B48" s="178" t="s">
        <v>981</v>
      </c>
      <c r="C48" s="177"/>
      <c r="D48" s="170"/>
      <c r="E48" s="170"/>
      <c r="F48" s="170"/>
    </row>
    <row r="49" spans="2:7" ht="36.75" thickBot="1" x14ac:dyDescent="0.3">
      <c r="B49" s="178" t="s">
        <v>980</v>
      </c>
      <c r="C49" s="177"/>
      <c r="D49" s="170"/>
      <c r="E49" s="170"/>
      <c r="F49" s="170"/>
    </row>
    <row r="50" spans="2:7" ht="15.75" thickBot="1" x14ac:dyDescent="0.3">
      <c r="B50" s="179" t="s">
        <v>847</v>
      </c>
      <c r="C50" s="177"/>
      <c r="D50" s="170"/>
      <c r="E50" s="170"/>
      <c r="F50" s="170"/>
    </row>
    <row r="51" spans="2:7" ht="24.75" thickBot="1" x14ac:dyDescent="0.3">
      <c r="B51" s="178" t="s">
        <v>979</v>
      </c>
      <c r="C51" s="177"/>
      <c r="D51" s="170"/>
      <c r="E51" s="170"/>
      <c r="F51" s="170"/>
    </row>
    <row r="52" spans="2:7" ht="24.75" thickBot="1" x14ac:dyDescent="0.3">
      <c r="B52" s="178" t="s">
        <v>978</v>
      </c>
      <c r="C52" s="177"/>
      <c r="D52" s="170"/>
      <c r="E52" s="170"/>
      <c r="F52" s="170"/>
    </row>
    <row r="53" spans="2:7" ht="15.75" thickBot="1" x14ac:dyDescent="0.3">
      <c r="B53" s="179" t="s">
        <v>846</v>
      </c>
      <c r="C53" s="177"/>
      <c r="D53" s="170"/>
      <c r="E53" s="170"/>
      <c r="F53" s="170"/>
    </row>
    <row r="54" spans="2:7" ht="36.75" thickBot="1" x14ac:dyDescent="0.3">
      <c r="B54" s="178" t="s">
        <v>977</v>
      </c>
      <c r="C54" s="177"/>
      <c r="D54" s="170"/>
      <c r="E54" s="170"/>
      <c r="F54" s="170"/>
    </row>
    <row r="55" spans="2:7" ht="36.75" thickBot="1" x14ac:dyDescent="0.3">
      <c r="B55" s="178" t="s">
        <v>976</v>
      </c>
      <c r="C55" s="177"/>
      <c r="D55" s="170"/>
      <c r="E55" s="170"/>
      <c r="F55" s="170"/>
    </row>
    <row r="56" spans="2:7" ht="15.75" thickBot="1" x14ac:dyDescent="0.3">
      <c r="B56" s="179" t="s">
        <v>845</v>
      </c>
      <c r="C56" s="177"/>
      <c r="D56" s="170"/>
      <c r="E56" s="170"/>
      <c r="F56" s="170"/>
    </row>
    <row r="57" spans="2:7" ht="24.75" thickBot="1" x14ac:dyDescent="0.3">
      <c r="B57" s="178" t="s">
        <v>975</v>
      </c>
      <c r="C57" s="177"/>
      <c r="D57" s="170"/>
      <c r="E57" s="170"/>
      <c r="F57" s="170"/>
    </row>
    <row r="58" spans="2:7" ht="36.75" thickBot="1" x14ac:dyDescent="0.3">
      <c r="B58" s="178" t="s">
        <v>974</v>
      </c>
      <c r="C58" s="177"/>
      <c r="D58" s="170"/>
      <c r="E58" s="170"/>
      <c r="F58" s="170"/>
    </row>
    <row r="59" spans="2:7" ht="24.75" thickBot="1" x14ac:dyDescent="0.3">
      <c r="B59" s="179" t="s">
        <v>844</v>
      </c>
      <c r="C59" s="177"/>
      <c r="D59" s="170"/>
      <c r="E59" s="170"/>
      <c r="F59" s="170"/>
    </row>
    <row r="60" spans="2:7" ht="36.75" thickBot="1" x14ac:dyDescent="0.3">
      <c r="B60" s="178" t="s">
        <v>973</v>
      </c>
      <c r="C60" s="177"/>
      <c r="D60" s="170"/>
      <c r="E60" s="170"/>
      <c r="F60" s="170"/>
    </row>
    <row r="61" spans="2:7" ht="36.75" thickBot="1" x14ac:dyDescent="0.3">
      <c r="B61" s="178" t="s">
        <v>972</v>
      </c>
      <c r="C61" s="177"/>
      <c r="D61" s="170"/>
      <c r="E61" s="170"/>
      <c r="F61" s="170"/>
    </row>
    <row r="62" spans="2:7" ht="15.75" thickBot="1" x14ac:dyDescent="0.3">
      <c r="B62" s="204" t="s">
        <v>873</v>
      </c>
      <c r="C62" s="177">
        <f>C59+C56+C53+C50+C47+C44+C41</f>
        <v>286000</v>
      </c>
      <c r="D62" s="177">
        <f>D59+D56+D53+D50+D47+D44+D41</f>
        <v>123240</v>
      </c>
      <c r="E62" s="177">
        <f>E59+E56+E53+E50+E47+E44+E41</f>
        <v>0</v>
      </c>
      <c r="F62" s="177">
        <f>F59+F56+F53+F50+F47+F44+F41</f>
        <v>0</v>
      </c>
      <c r="G62" s="187"/>
    </row>
    <row r="63" spans="2:7" ht="15" customHeight="1" x14ac:dyDescent="0.25">
      <c r="B63" s="1452" t="s">
        <v>971</v>
      </c>
      <c r="C63" s="1466" t="s">
        <v>970</v>
      </c>
      <c r="D63" s="1467"/>
      <c r="E63" s="1467"/>
      <c r="F63" s="1468"/>
    </row>
    <row r="64" spans="2:7" x14ac:dyDescent="0.25">
      <c r="B64" s="1453"/>
      <c r="C64" s="1469"/>
      <c r="D64" s="1470"/>
      <c r="E64" s="1470"/>
      <c r="F64" s="1471"/>
      <c r="G64" s="209"/>
    </row>
    <row r="65" spans="1:7" ht="30" customHeight="1" thickBot="1" x14ac:dyDescent="0.3">
      <c r="B65" s="1454"/>
      <c r="C65" s="1472"/>
      <c r="D65" s="1473"/>
      <c r="E65" s="1473"/>
      <c r="F65" s="1474"/>
    </row>
    <row r="66" spans="1:7" ht="15.75" thickBot="1" x14ac:dyDescent="0.3">
      <c r="B66" s="174" t="s">
        <v>836</v>
      </c>
      <c r="C66" s="173">
        <f>IF(C62-C33=0,0,"Error")</f>
        <v>0</v>
      </c>
      <c r="D66" s="172">
        <f>IF(D62-D33=0,0,"Error")</f>
        <v>0</v>
      </c>
      <c r="E66" s="172">
        <f>IF(E62-E33=0,0,"Error")</f>
        <v>0</v>
      </c>
      <c r="F66" s="172">
        <f>IF(F62-F33=0,0,"Error")</f>
        <v>0</v>
      </c>
    </row>
    <row r="67" spans="1:7" ht="15.75" thickBot="1" x14ac:dyDescent="0.3">
      <c r="A67" s="175"/>
      <c r="B67" s="1440" t="s">
        <v>78</v>
      </c>
      <c r="C67" s="1441"/>
      <c r="D67" s="1441"/>
      <c r="E67" s="1441"/>
      <c r="F67" s="1442"/>
    </row>
    <row r="68" spans="1:7" ht="15.75" thickBot="1" x14ac:dyDescent="0.3">
      <c r="A68" s="175"/>
      <c r="B68" s="1440" t="s">
        <v>893</v>
      </c>
      <c r="C68" s="1441"/>
      <c r="D68" s="1441"/>
      <c r="E68" s="1441"/>
      <c r="F68" s="1442"/>
    </row>
    <row r="69" spans="1:7" ht="15.75" thickBot="1" x14ac:dyDescent="0.3">
      <c r="A69" s="175"/>
      <c r="B69" s="212" t="s">
        <v>949</v>
      </c>
      <c r="C69" s="1475" t="s">
        <v>969</v>
      </c>
      <c r="D69" s="1476"/>
      <c r="E69" s="1476"/>
      <c r="F69" s="1477"/>
    </row>
    <row r="70" spans="1:7" ht="15.75" thickBot="1" x14ac:dyDescent="0.3">
      <c r="A70" s="175"/>
      <c r="B70" s="202" t="s">
        <v>898</v>
      </c>
      <c r="C70" s="211" t="s">
        <v>968</v>
      </c>
      <c r="D70" s="210"/>
      <c r="E70" s="1475" t="s">
        <v>967</v>
      </c>
      <c r="F70" s="1477"/>
    </row>
    <row r="71" spans="1:7" ht="35.25" customHeight="1" thickBot="1" x14ac:dyDescent="0.3">
      <c r="A71" s="175"/>
      <c r="B71" s="197" t="s">
        <v>863</v>
      </c>
      <c r="C71" s="1478" t="s">
        <v>966</v>
      </c>
      <c r="D71" s="1479"/>
      <c r="E71" s="1479"/>
      <c r="F71" s="1480"/>
    </row>
    <row r="72" spans="1:7" ht="15.75" thickBot="1" x14ac:dyDescent="0.3">
      <c r="A72" s="175"/>
      <c r="B72" s="197" t="s">
        <v>37</v>
      </c>
      <c r="C72" s="1446" t="s">
        <v>965</v>
      </c>
      <c r="D72" s="1447"/>
      <c r="E72" s="1447"/>
      <c r="F72" s="1448"/>
    </row>
    <row r="73" spans="1:7" x14ac:dyDescent="0.25">
      <c r="A73" s="175"/>
      <c r="B73" s="1411"/>
      <c r="C73" s="193">
        <v>2025</v>
      </c>
      <c r="D73" s="192">
        <v>2026</v>
      </c>
      <c r="E73" s="192">
        <v>2027</v>
      </c>
      <c r="F73" s="192">
        <v>2028</v>
      </c>
    </row>
    <row r="74" spans="1:7" ht="15.75" thickBot="1" x14ac:dyDescent="0.3">
      <c r="A74" s="175"/>
      <c r="B74" s="1412"/>
      <c r="C74" s="190" t="s">
        <v>17</v>
      </c>
      <c r="D74" s="189" t="s">
        <v>18</v>
      </c>
      <c r="E74" s="189" t="s">
        <v>18</v>
      </c>
      <c r="F74" s="189" t="s">
        <v>18</v>
      </c>
    </row>
    <row r="75" spans="1:7" ht="15.75" thickBot="1" x14ac:dyDescent="0.3">
      <c r="A75" s="175"/>
      <c r="B75" s="197" t="s">
        <v>39</v>
      </c>
      <c r="C75" s="199">
        <v>4</v>
      </c>
      <c r="D75" s="198">
        <v>4</v>
      </c>
      <c r="E75" s="198">
        <v>0</v>
      </c>
      <c r="F75" s="198">
        <v>0</v>
      </c>
    </row>
    <row r="76" spans="1:7" ht="15.75" outlineLevel="1" thickBot="1" x14ac:dyDescent="0.3">
      <c r="A76" s="175"/>
      <c r="B76" s="197" t="s">
        <v>861</v>
      </c>
      <c r="C76" s="199">
        <v>1000</v>
      </c>
      <c r="D76" s="198">
        <v>1000</v>
      </c>
      <c r="E76" s="198">
        <v>0</v>
      </c>
      <c r="F76" s="198">
        <v>0</v>
      </c>
      <c r="G76" s="209"/>
    </row>
    <row r="77" spans="1:7" ht="15.75" outlineLevel="1" thickBot="1" x14ac:dyDescent="0.3">
      <c r="A77" s="175"/>
      <c r="B77" s="197" t="s">
        <v>860</v>
      </c>
      <c r="C77" s="199">
        <f>C76/C75</f>
        <v>250</v>
      </c>
      <c r="D77" s="198">
        <f>D76/D75</f>
        <v>250</v>
      </c>
      <c r="E77" s="198" t="e">
        <f>E76/E75</f>
        <v>#DIV/0!</v>
      </c>
      <c r="F77" s="198" t="e">
        <f>F76/F75</f>
        <v>#DIV/0!</v>
      </c>
    </row>
    <row r="78" spans="1:7" ht="15.75" outlineLevel="1" thickBot="1" x14ac:dyDescent="0.3">
      <c r="A78" s="175"/>
      <c r="B78" s="197" t="s">
        <v>859</v>
      </c>
      <c r="C78" s="196" t="s">
        <v>884</v>
      </c>
      <c r="D78" s="195">
        <f t="shared" ref="D78:F80" si="0">D75/C75-1</f>
        <v>0</v>
      </c>
      <c r="E78" s="195">
        <f t="shared" si="0"/>
        <v>-1</v>
      </c>
      <c r="F78" s="195" t="e">
        <f t="shared" si="0"/>
        <v>#DIV/0!</v>
      </c>
    </row>
    <row r="79" spans="1:7" ht="15.75" outlineLevel="1" thickBot="1" x14ac:dyDescent="0.3">
      <c r="A79" s="175"/>
      <c r="B79" s="197" t="s">
        <v>858</v>
      </c>
      <c r="C79" s="196" t="s">
        <v>884</v>
      </c>
      <c r="D79" s="195">
        <f t="shared" si="0"/>
        <v>0</v>
      </c>
      <c r="E79" s="195">
        <f t="shared" si="0"/>
        <v>-1</v>
      </c>
      <c r="F79" s="195" t="e">
        <f t="shared" si="0"/>
        <v>#DIV/0!</v>
      </c>
    </row>
    <row r="80" spans="1:7" ht="15.75" outlineLevel="1" thickBot="1" x14ac:dyDescent="0.3">
      <c r="A80" s="175"/>
      <c r="B80" s="197" t="s">
        <v>55</v>
      </c>
      <c r="C80" s="196" t="s">
        <v>884</v>
      </c>
      <c r="D80" s="195">
        <f t="shared" si="0"/>
        <v>0</v>
      </c>
      <c r="E80" s="195" t="e">
        <f t="shared" si="0"/>
        <v>#DIV/0!</v>
      </c>
      <c r="F80" s="195" t="e">
        <f t="shared" si="0"/>
        <v>#DIV/0!</v>
      </c>
    </row>
    <row r="81" spans="1:6" ht="15.75" customHeight="1" outlineLevel="1" thickBot="1" x14ac:dyDescent="0.3">
      <c r="A81" s="175"/>
      <c r="B81" s="1449" t="s">
        <v>948</v>
      </c>
      <c r="C81" s="1450"/>
      <c r="D81" s="1450"/>
      <c r="E81" s="1450"/>
      <c r="F81" s="1451"/>
    </row>
    <row r="82" spans="1:6" ht="12.75" customHeight="1" outlineLevel="1" x14ac:dyDescent="0.25">
      <c r="A82" s="175"/>
      <c r="B82" s="1411"/>
      <c r="C82" s="193">
        <v>2025</v>
      </c>
      <c r="D82" s="192">
        <v>2026</v>
      </c>
      <c r="E82" s="192">
        <v>2027</v>
      </c>
      <c r="F82" s="192">
        <v>2028</v>
      </c>
    </row>
    <row r="83" spans="1:6" ht="9" customHeight="1" outlineLevel="1" thickBot="1" x14ac:dyDescent="0.3">
      <c r="A83" s="175"/>
      <c r="B83" s="1412"/>
      <c r="C83" s="190" t="s">
        <v>17</v>
      </c>
      <c r="D83" s="189" t="s">
        <v>18</v>
      </c>
      <c r="E83" s="189" t="s">
        <v>18</v>
      </c>
      <c r="F83" s="189" t="s">
        <v>18</v>
      </c>
    </row>
    <row r="84" spans="1:6" ht="15.75" outlineLevel="1" thickBot="1" x14ac:dyDescent="0.3">
      <c r="A84" s="175"/>
      <c r="B84" s="179" t="s">
        <v>875</v>
      </c>
      <c r="C84" s="170"/>
      <c r="D84" s="170"/>
      <c r="E84" s="170"/>
      <c r="F84" s="170"/>
    </row>
    <row r="85" spans="1:6" ht="15.75" outlineLevel="1" thickBot="1" x14ac:dyDescent="0.3">
      <c r="A85" s="175"/>
      <c r="B85" s="179" t="s">
        <v>874</v>
      </c>
      <c r="C85" s="177">
        <v>1000</v>
      </c>
      <c r="D85" s="198">
        <v>1000</v>
      </c>
      <c r="E85" s="170">
        <v>0</v>
      </c>
      <c r="F85" s="170">
        <v>0</v>
      </c>
    </row>
    <row r="86" spans="1:6" ht="15.75" outlineLevel="1" thickBot="1" x14ac:dyDescent="0.3">
      <c r="A86" s="175"/>
      <c r="B86" s="204" t="s">
        <v>873</v>
      </c>
      <c r="C86" s="177">
        <f>C85+C84</f>
        <v>1000</v>
      </c>
      <c r="D86" s="177">
        <f>D85+D84</f>
        <v>1000</v>
      </c>
      <c r="E86" s="177">
        <f>E85+E84</f>
        <v>0</v>
      </c>
      <c r="F86" s="177">
        <f>F85+F84</f>
        <v>0</v>
      </c>
    </row>
    <row r="87" spans="1:6" ht="15" customHeight="1" outlineLevel="1" x14ac:dyDescent="0.25">
      <c r="A87" s="175"/>
      <c r="B87" s="1452" t="s">
        <v>964</v>
      </c>
      <c r="C87" s="1455"/>
      <c r="D87" s="1456"/>
      <c r="E87" s="1456"/>
      <c r="F87" s="1457"/>
    </row>
    <row r="88" spans="1:6" outlineLevel="1" x14ac:dyDescent="0.25">
      <c r="A88" s="175"/>
      <c r="B88" s="1453"/>
      <c r="C88" s="1458"/>
      <c r="D88" s="1459"/>
      <c r="E88" s="1459"/>
      <c r="F88" s="1460"/>
    </row>
    <row r="89" spans="1:6" ht="15.75" outlineLevel="1" thickBot="1" x14ac:dyDescent="0.3">
      <c r="A89" s="175"/>
      <c r="B89" s="1454"/>
      <c r="C89" s="1461"/>
      <c r="D89" s="1462"/>
      <c r="E89" s="1462"/>
      <c r="F89" s="1463"/>
    </row>
    <row r="90" spans="1:6" ht="15.75" outlineLevel="1" thickBot="1" x14ac:dyDescent="0.3">
      <c r="A90" s="175"/>
      <c r="B90" s="202" t="s">
        <v>963</v>
      </c>
      <c r="C90" s="208" t="s">
        <v>962</v>
      </c>
      <c r="D90" s="207"/>
      <c r="E90" s="1464" t="s">
        <v>891</v>
      </c>
      <c r="F90" s="1465"/>
    </row>
    <row r="91" spans="1:6" ht="24.75" customHeight="1" outlineLevel="1" thickBot="1" x14ac:dyDescent="0.3">
      <c r="A91" s="175"/>
      <c r="B91" s="197" t="s">
        <v>863</v>
      </c>
      <c r="C91" s="1428" t="s">
        <v>961</v>
      </c>
      <c r="D91" s="1429"/>
      <c r="E91" s="1429"/>
      <c r="F91" s="1430"/>
    </row>
    <row r="92" spans="1:6" ht="16.5" customHeight="1" outlineLevel="1" thickBot="1" x14ac:dyDescent="0.3">
      <c r="A92" s="175"/>
      <c r="B92" s="197" t="s">
        <v>37</v>
      </c>
      <c r="C92" s="1446" t="s">
        <v>960</v>
      </c>
      <c r="D92" s="1447"/>
      <c r="E92" s="1447"/>
      <c r="F92" s="1448"/>
    </row>
    <row r="93" spans="1:6" ht="12.75" customHeight="1" outlineLevel="1" x14ac:dyDescent="0.25">
      <c r="A93" s="175"/>
      <c r="B93" s="1411"/>
      <c r="C93" s="193">
        <v>2025</v>
      </c>
      <c r="D93" s="192">
        <v>2026</v>
      </c>
      <c r="E93" s="192">
        <v>2027</v>
      </c>
      <c r="F93" s="192">
        <v>2028</v>
      </c>
    </row>
    <row r="94" spans="1:6" ht="9" customHeight="1" outlineLevel="1" thickBot="1" x14ac:dyDescent="0.3">
      <c r="A94" s="175"/>
      <c r="B94" s="1412"/>
      <c r="C94" s="190" t="s">
        <v>17</v>
      </c>
      <c r="D94" s="189" t="s">
        <v>18</v>
      </c>
      <c r="E94" s="189" t="s">
        <v>18</v>
      </c>
      <c r="F94" s="189" t="s">
        <v>18</v>
      </c>
    </row>
    <row r="95" spans="1:6" ht="15.75" outlineLevel="1" thickBot="1" x14ac:dyDescent="0.3">
      <c r="A95" s="175"/>
      <c r="B95" s="197" t="s">
        <v>39</v>
      </c>
      <c r="C95" s="199">
        <v>4</v>
      </c>
      <c r="D95" s="198">
        <v>4</v>
      </c>
      <c r="E95" s="198">
        <v>0</v>
      </c>
      <c r="F95" s="198">
        <v>0</v>
      </c>
    </row>
    <row r="96" spans="1:6" ht="15.75" outlineLevel="1" thickBot="1" x14ac:dyDescent="0.3">
      <c r="A96" s="175"/>
      <c r="B96" s="197" t="s">
        <v>861</v>
      </c>
      <c r="C96" s="199">
        <v>1000</v>
      </c>
      <c r="D96" s="198">
        <v>1000</v>
      </c>
      <c r="E96" s="198">
        <v>0</v>
      </c>
      <c r="F96" s="198">
        <v>0</v>
      </c>
    </row>
    <row r="97" spans="1:6" ht="15.75" outlineLevel="1" thickBot="1" x14ac:dyDescent="0.3">
      <c r="A97" s="175"/>
      <c r="B97" s="197" t="s">
        <v>860</v>
      </c>
      <c r="C97" s="199">
        <f>C96/C95</f>
        <v>250</v>
      </c>
      <c r="D97" s="198">
        <f>D96/D95</f>
        <v>250</v>
      </c>
      <c r="E97" s="198" t="e">
        <f>E96/E95</f>
        <v>#DIV/0!</v>
      </c>
      <c r="F97" s="198" t="e">
        <f>F96/F95</f>
        <v>#DIV/0!</v>
      </c>
    </row>
    <row r="98" spans="1:6" ht="15.75" outlineLevel="1" thickBot="1" x14ac:dyDescent="0.3">
      <c r="A98" s="175"/>
      <c r="B98" s="197" t="s">
        <v>859</v>
      </c>
      <c r="C98" s="196" t="s">
        <v>884</v>
      </c>
      <c r="D98" s="195">
        <f t="shared" ref="D98:F100" si="1">D95/C95-1</f>
        <v>0</v>
      </c>
      <c r="E98" s="195">
        <f t="shared" si="1"/>
        <v>-1</v>
      </c>
      <c r="F98" s="195" t="e">
        <f t="shared" si="1"/>
        <v>#DIV/0!</v>
      </c>
    </row>
    <row r="99" spans="1:6" ht="15.75" outlineLevel="1" thickBot="1" x14ac:dyDescent="0.3">
      <c r="A99" s="175"/>
      <c r="B99" s="197" t="s">
        <v>858</v>
      </c>
      <c r="C99" s="196" t="s">
        <v>884</v>
      </c>
      <c r="D99" s="195">
        <f t="shared" si="1"/>
        <v>0</v>
      </c>
      <c r="E99" s="195">
        <f t="shared" si="1"/>
        <v>-1</v>
      </c>
      <c r="F99" s="195" t="e">
        <f t="shared" si="1"/>
        <v>#DIV/0!</v>
      </c>
    </row>
    <row r="100" spans="1:6" ht="15.75" outlineLevel="1" thickBot="1" x14ac:dyDescent="0.3">
      <c r="A100" s="175"/>
      <c r="B100" s="197" t="s">
        <v>55</v>
      </c>
      <c r="C100" s="196" t="s">
        <v>884</v>
      </c>
      <c r="D100" s="195">
        <f t="shared" si="1"/>
        <v>0</v>
      </c>
      <c r="E100" s="195" t="e">
        <f t="shared" si="1"/>
        <v>#DIV/0!</v>
      </c>
      <c r="F100" s="195" t="e">
        <f t="shared" si="1"/>
        <v>#DIV/0!</v>
      </c>
    </row>
    <row r="101" spans="1:6" ht="15.75" outlineLevel="1" thickBot="1" x14ac:dyDescent="0.3">
      <c r="A101" s="175"/>
      <c r="B101" s="1449" t="s">
        <v>959</v>
      </c>
      <c r="C101" s="1450"/>
      <c r="D101" s="1450"/>
      <c r="E101" s="1450"/>
      <c r="F101" s="1451"/>
    </row>
    <row r="102" spans="1:6" ht="12.75" customHeight="1" outlineLevel="1" x14ac:dyDescent="0.25">
      <c r="A102" s="175"/>
      <c r="B102" s="1411"/>
      <c r="C102" s="193">
        <v>2025</v>
      </c>
      <c r="D102" s="192">
        <v>2026</v>
      </c>
      <c r="E102" s="192">
        <v>2027</v>
      </c>
      <c r="F102" s="192">
        <v>2028</v>
      </c>
    </row>
    <row r="103" spans="1:6" ht="11.25" customHeight="1" outlineLevel="1" thickBot="1" x14ac:dyDescent="0.3">
      <c r="A103" s="175"/>
      <c r="B103" s="1412"/>
      <c r="C103" s="190" t="s">
        <v>17</v>
      </c>
      <c r="D103" s="189" t="s">
        <v>18</v>
      </c>
      <c r="E103" s="189" t="s">
        <v>18</v>
      </c>
      <c r="F103" s="189" t="s">
        <v>18</v>
      </c>
    </row>
    <row r="104" spans="1:6" ht="15.75" outlineLevel="1" thickBot="1" x14ac:dyDescent="0.3">
      <c r="A104" s="175"/>
      <c r="B104" s="179" t="s">
        <v>875</v>
      </c>
      <c r="C104" s="170"/>
      <c r="D104" s="170"/>
      <c r="E104" s="170"/>
      <c r="F104" s="170"/>
    </row>
    <row r="105" spans="1:6" ht="15.75" outlineLevel="1" thickBot="1" x14ac:dyDescent="0.3">
      <c r="A105" s="175"/>
      <c r="B105" s="179" t="s">
        <v>874</v>
      </c>
      <c r="C105" s="177">
        <v>1000</v>
      </c>
      <c r="D105" s="198">
        <v>1000</v>
      </c>
      <c r="E105" s="170">
        <v>0</v>
      </c>
      <c r="F105" s="170">
        <v>0</v>
      </c>
    </row>
    <row r="106" spans="1:6" ht="15.75" outlineLevel="1" thickBot="1" x14ac:dyDescent="0.3">
      <c r="A106" s="175"/>
      <c r="B106" s="204" t="s">
        <v>958</v>
      </c>
      <c r="C106" s="177">
        <f>C105+C104</f>
        <v>1000</v>
      </c>
      <c r="D106" s="177">
        <f>D105+D104</f>
        <v>1000</v>
      </c>
      <c r="E106" s="177">
        <f>E105+E104</f>
        <v>0</v>
      </c>
      <c r="F106" s="177">
        <f>F105+F104</f>
        <v>0</v>
      </c>
    </row>
    <row r="107" spans="1:6" outlineLevel="1" x14ac:dyDescent="0.25">
      <c r="A107" s="175"/>
      <c r="B107" s="1452" t="s">
        <v>957</v>
      </c>
      <c r="C107" s="1481"/>
      <c r="D107" s="1482"/>
      <c r="E107" s="1482"/>
      <c r="F107" s="1483"/>
    </row>
    <row r="108" spans="1:6" x14ac:dyDescent="0.25">
      <c r="A108" s="175"/>
      <c r="B108" s="1453"/>
      <c r="C108" s="1484"/>
      <c r="D108" s="1485"/>
      <c r="E108" s="1485"/>
      <c r="F108" s="1486"/>
    </row>
    <row r="109" spans="1:6" ht="15.75" thickBot="1" x14ac:dyDescent="0.3">
      <c r="A109" s="175"/>
      <c r="B109" s="1454"/>
      <c r="C109" s="1487"/>
      <c r="D109" s="1488"/>
      <c r="E109" s="1488"/>
      <c r="F109" s="1489"/>
    </row>
    <row r="110" spans="1:6" ht="15.75" hidden="1" thickBot="1" x14ac:dyDescent="0.3">
      <c r="B110" s="206" t="s">
        <v>949</v>
      </c>
      <c r="C110" s="1496" t="s">
        <v>956</v>
      </c>
      <c r="D110" s="1497"/>
      <c r="E110" s="1497"/>
      <c r="F110" s="1498"/>
    </row>
    <row r="111" spans="1:6" ht="34.5" hidden="1" customHeight="1" thickBot="1" x14ac:dyDescent="0.3">
      <c r="B111" s="202" t="s">
        <v>955</v>
      </c>
      <c r="C111" s="201" t="s">
        <v>954</v>
      </c>
      <c r="D111" s="205"/>
      <c r="E111" s="1510" t="s">
        <v>953</v>
      </c>
      <c r="F111" s="1511"/>
    </row>
    <row r="112" spans="1:6" ht="23.25" hidden="1" customHeight="1" thickBot="1" x14ac:dyDescent="0.3">
      <c r="B112" s="197" t="s">
        <v>863</v>
      </c>
      <c r="C112" s="1478"/>
      <c r="D112" s="1479"/>
      <c r="E112" s="1479"/>
      <c r="F112" s="1480"/>
    </row>
    <row r="113" spans="2:6" ht="15.75" hidden="1" customHeight="1" thickBot="1" x14ac:dyDescent="0.3">
      <c r="B113" s="197" t="s">
        <v>37</v>
      </c>
      <c r="C113" s="1446" t="s">
        <v>952</v>
      </c>
      <c r="D113" s="1447"/>
      <c r="E113" s="1447"/>
      <c r="F113" s="1448"/>
    </row>
    <row r="114" spans="2:6" ht="15.75" hidden="1" customHeight="1" thickBot="1" x14ac:dyDescent="0.3">
      <c r="B114" s="197" t="s">
        <v>39</v>
      </c>
      <c r="C114" s="196"/>
      <c r="D114" s="191"/>
      <c r="E114" s="197"/>
      <c r="F114" s="197"/>
    </row>
    <row r="115" spans="2:6" ht="15.75" hidden="1" customHeight="1" thickBot="1" x14ac:dyDescent="0.3">
      <c r="B115" s="197" t="s">
        <v>861</v>
      </c>
      <c r="C115" s="199"/>
      <c r="D115" s="198"/>
      <c r="E115" s="198"/>
      <c r="F115" s="198"/>
    </row>
    <row r="116" spans="2:6" ht="15.75" hidden="1" customHeight="1" thickBot="1" x14ac:dyDescent="0.3">
      <c r="B116" s="197" t="s">
        <v>860</v>
      </c>
      <c r="C116" s="199" t="e">
        <f>C115/C114</f>
        <v>#DIV/0!</v>
      </c>
      <c r="D116" s="198"/>
      <c r="E116" s="198"/>
      <c r="F116" s="198"/>
    </row>
    <row r="117" spans="2:6" ht="15.75" hidden="1" customHeight="1" thickBot="1" x14ac:dyDescent="0.3">
      <c r="B117" s="197" t="s">
        <v>859</v>
      </c>
      <c r="C117" s="196" t="s">
        <v>884</v>
      </c>
      <c r="D117" s="195"/>
      <c r="E117" s="195"/>
      <c r="F117" s="195"/>
    </row>
    <row r="118" spans="2:6" ht="15.75" thickBot="1" x14ac:dyDescent="0.3">
      <c r="B118" s="197" t="s">
        <v>858</v>
      </c>
      <c r="C118" s="196" t="s">
        <v>884</v>
      </c>
      <c r="D118" s="195"/>
      <c r="E118" s="195"/>
      <c r="F118" s="195"/>
    </row>
    <row r="119" spans="2:6" ht="15.75" thickBot="1" x14ac:dyDescent="0.3">
      <c r="B119" s="197" t="s">
        <v>55</v>
      </c>
      <c r="C119" s="196" t="s">
        <v>884</v>
      </c>
      <c r="D119" s="195"/>
      <c r="E119" s="195"/>
      <c r="F119" s="195"/>
    </row>
    <row r="120" spans="2:6" ht="15.75" hidden="1" customHeight="1" thickBot="1" x14ac:dyDescent="0.3">
      <c r="B120" s="1449" t="s">
        <v>951</v>
      </c>
      <c r="C120" s="1450"/>
      <c r="D120" s="1450"/>
      <c r="E120" s="1450"/>
      <c r="F120" s="1451"/>
    </row>
    <row r="121" spans="2:6" ht="15" hidden="1" customHeight="1" x14ac:dyDescent="0.25">
      <c r="B121" s="194"/>
      <c r="C121" s="193">
        <v>2020</v>
      </c>
      <c r="D121" s="192">
        <v>2021</v>
      </c>
      <c r="E121" s="192">
        <v>2022</v>
      </c>
      <c r="F121" s="192">
        <v>2023</v>
      </c>
    </row>
    <row r="122" spans="2:6" ht="15.75" hidden="1" customHeight="1" thickBot="1" x14ac:dyDescent="0.3">
      <c r="B122" s="191"/>
      <c r="C122" s="190" t="s">
        <v>17</v>
      </c>
      <c r="D122" s="189" t="s">
        <v>18</v>
      </c>
      <c r="E122" s="189" t="s">
        <v>18</v>
      </c>
      <c r="F122" s="189" t="s">
        <v>18</v>
      </c>
    </row>
    <row r="123" spans="2:6" ht="15.75" hidden="1" customHeight="1" thickBot="1" x14ac:dyDescent="0.3">
      <c r="B123" s="179" t="s">
        <v>875</v>
      </c>
      <c r="C123" s="170"/>
      <c r="D123" s="170"/>
      <c r="E123" s="170"/>
      <c r="F123" s="170"/>
    </row>
    <row r="124" spans="2:6" ht="15.75" hidden="1" customHeight="1" thickBot="1" x14ac:dyDescent="0.3">
      <c r="B124" s="178" t="s">
        <v>840</v>
      </c>
      <c r="C124" s="170"/>
      <c r="D124" s="170"/>
      <c r="E124" s="170"/>
      <c r="F124" s="170"/>
    </row>
    <row r="125" spans="2:6" ht="15.75" hidden="1" customHeight="1" thickBot="1" x14ac:dyDescent="0.3">
      <c r="B125" s="178" t="s">
        <v>839</v>
      </c>
      <c r="C125" s="170"/>
      <c r="D125" s="170"/>
      <c r="E125" s="170"/>
      <c r="F125" s="170"/>
    </row>
    <row r="126" spans="2:6" ht="15.75" hidden="1" customHeight="1" thickBot="1" x14ac:dyDescent="0.3">
      <c r="B126" s="178" t="s">
        <v>838</v>
      </c>
      <c r="C126" s="170"/>
      <c r="D126" s="170"/>
      <c r="E126" s="170"/>
      <c r="F126" s="170"/>
    </row>
    <row r="127" spans="2:6" ht="15.75" hidden="1" customHeight="1" thickBot="1" x14ac:dyDescent="0.3">
      <c r="B127" s="178" t="s">
        <v>837</v>
      </c>
      <c r="C127" s="170"/>
      <c r="D127" s="170"/>
      <c r="E127" s="170"/>
      <c r="F127" s="170"/>
    </row>
    <row r="128" spans="2:6" ht="15.75" hidden="1" customHeight="1" thickBot="1" x14ac:dyDescent="0.3">
      <c r="B128" s="179" t="s">
        <v>874</v>
      </c>
      <c r="C128" s="177"/>
      <c r="D128" s="177"/>
      <c r="E128" s="170"/>
      <c r="F128" s="170"/>
    </row>
    <row r="129" spans="2:6" ht="15.75" hidden="1" customHeight="1" thickBot="1" x14ac:dyDescent="0.3">
      <c r="B129" s="178" t="s">
        <v>840</v>
      </c>
      <c r="C129" s="177"/>
      <c r="D129" s="177"/>
      <c r="E129" s="170"/>
      <c r="F129" s="170"/>
    </row>
    <row r="130" spans="2:6" ht="15.75" hidden="1" customHeight="1" thickBot="1" x14ac:dyDescent="0.3">
      <c r="B130" s="178" t="s">
        <v>839</v>
      </c>
      <c r="C130" s="177"/>
      <c r="D130" s="170"/>
      <c r="E130" s="170"/>
      <c r="F130" s="170"/>
    </row>
    <row r="131" spans="2:6" ht="15.75" hidden="1" customHeight="1" thickBot="1" x14ac:dyDescent="0.3">
      <c r="B131" s="178" t="s">
        <v>838</v>
      </c>
      <c r="C131" s="177"/>
      <c r="D131" s="170"/>
      <c r="E131" s="170"/>
      <c r="F131" s="170"/>
    </row>
    <row r="132" spans="2:6" ht="15.75" hidden="1" customHeight="1" thickBot="1" x14ac:dyDescent="0.3">
      <c r="B132" s="178" t="s">
        <v>837</v>
      </c>
      <c r="C132" s="177"/>
      <c r="D132" s="170"/>
      <c r="E132" s="170"/>
      <c r="F132" s="170"/>
    </row>
    <row r="133" spans="2:6" ht="15.75" hidden="1" customHeight="1" thickBot="1" x14ac:dyDescent="0.3">
      <c r="B133" s="204" t="s">
        <v>950</v>
      </c>
      <c r="C133" s="177">
        <f>C128+C123</f>
        <v>0</v>
      </c>
      <c r="D133" s="177"/>
      <c r="E133" s="177"/>
      <c r="F133" s="177"/>
    </row>
    <row r="134" spans="2:6" ht="15.75" thickBot="1" x14ac:dyDescent="0.3">
      <c r="B134" s="1440" t="s">
        <v>78</v>
      </c>
      <c r="C134" s="1441"/>
      <c r="D134" s="1441"/>
      <c r="E134" s="1441"/>
      <c r="F134" s="1442"/>
    </row>
    <row r="135" spans="2:6" ht="15.75" thickBot="1" x14ac:dyDescent="0.3">
      <c r="B135" s="1440" t="s">
        <v>881</v>
      </c>
      <c r="C135" s="1441"/>
      <c r="D135" s="1441"/>
      <c r="E135" s="1441"/>
      <c r="F135" s="1442"/>
    </row>
    <row r="136" spans="2:6" ht="15.75" thickBot="1" x14ac:dyDescent="0.3">
      <c r="B136" s="203" t="s">
        <v>949</v>
      </c>
      <c r="C136" s="1499"/>
      <c r="D136" s="1500"/>
      <c r="E136" s="1500"/>
      <c r="F136" s="1501"/>
    </row>
    <row r="137" spans="2:6" ht="15.75" thickBot="1" x14ac:dyDescent="0.3">
      <c r="B137" s="202" t="s">
        <v>898</v>
      </c>
      <c r="C137" s="201"/>
      <c r="E137" s="1508"/>
      <c r="F137" s="1509"/>
    </row>
    <row r="138" spans="2:6" ht="15.75" customHeight="1" thickBot="1" x14ac:dyDescent="0.3">
      <c r="B138" s="197" t="s">
        <v>863</v>
      </c>
      <c r="C138" s="1478"/>
      <c r="D138" s="1479"/>
      <c r="E138" s="1479"/>
      <c r="F138" s="1480"/>
    </row>
    <row r="139" spans="2:6" ht="15.75" customHeight="1" thickBot="1" x14ac:dyDescent="0.3">
      <c r="B139" s="197" t="s">
        <v>37</v>
      </c>
      <c r="C139" s="1446"/>
      <c r="D139" s="1447"/>
      <c r="E139" s="1447"/>
      <c r="F139" s="1448"/>
    </row>
    <row r="140" spans="2:6" ht="15.75" thickBot="1" x14ac:dyDescent="0.3">
      <c r="B140" s="197" t="s">
        <v>39</v>
      </c>
      <c r="C140" s="200">
        <v>0</v>
      </c>
      <c r="D140" s="191"/>
      <c r="E140" s="197"/>
      <c r="F140" s="197"/>
    </row>
    <row r="141" spans="2:6" ht="15.75" thickBot="1" x14ac:dyDescent="0.3">
      <c r="B141" s="197" t="s">
        <v>861</v>
      </c>
      <c r="C141" s="199">
        <v>0</v>
      </c>
      <c r="D141" s="198"/>
      <c r="E141" s="198"/>
      <c r="F141" s="198"/>
    </row>
    <row r="142" spans="2:6" ht="15.75" thickBot="1" x14ac:dyDescent="0.3">
      <c r="B142" s="197" t="s">
        <v>860</v>
      </c>
      <c r="C142" s="199" t="s">
        <v>884</v>
      </c>
      <c r="D142" s="198"/>
      <c r="E142" s="198"/>
      <c r="F142" s="198"/>
    </row>
    <row r="143" spans="2:6" ht="15.75" thickBot="1" x14ac:dyDescent="0.3">
      <c r="B143" s="197" t="s">
        <v>859</v>
      </c>
      <c r="C143" s="196" t="s">
        <v>884</v>
      </c>
      <c r="D143" s="195"/>
      <c r="E143" s="195"/>
      <c r="F143" s="195"/>
    </row>
    <row r="144" spans="2:6" ht="15.75" thickBot="1" x14ac:dyDescent="0.3">
      <c r="B144" s="197" t="s">
        <v>858</v>
      </c>
      <c r="C144" s="196" t="s">
        <v>884</v>
      </c>
      <c r="D144" s="195"/>
      <c r="E144" s="195"/>
      <c r="F144" s="195"/>
    </row>
    <row r="145" spans="1:7" ht="15.75" thickBot="1" x14ac:dyDescent="0.3">
      <c r="B145" s="197" t="s">
        <v>55</v>
      </c>
      <c r="C145" s="196" t="s">
        <v>884</v>
      </c>
      <c r="D145" s="195"/>
      <c r="E145" s="195"/>
      <c r="F145" s="195"/>
    </row>
    <row r="146" spans="1:7" ht="15.75" customHeight="1" thickBot="1" x14ac:dyDescent="0.3">
      <c r="B146" s="1449" t="s">
        <v>948</v>
      </c>
      <c r="C146" s="1450"/>
      <c r="D146" s="1450"/>
      <c r="E146" s="1450"/>
      <c r="F146" s="1451"/>
    </row>
    <row r="147" spans="1:7" ht="15.75" customHeight="1" x14ac:dyDescent="0.25">
      <c r="B147" s="194"/>
      <c r="C147" s="193">
        <v>2025</v>
      </c>
      <c r="D147" s="192">
        <v>2026</v>
      </c>
      <c r="E147" s="192">
        <v>2027</v>
      </c>
      <c r="F147" s="192">
        <v>2028</v>
      </c>
    </row>
    <row r="148" spans="1:7" ht="15.75" thickBot="1" x14ac:dyDescent="0.3">
      <c r="B148" s="191"/>
      <c r="C148" s="190" t="s">
        <v>17</v>
      </c>
      <c r="D148" s="189" t="s">
        <v>18</v>
      </c>
      <c r="E148" s="189" t="s">
        <v>18</v>
      </c>
      <c r="F148" s="189" t="s">
        <v>18</v>
      </c>
    </row>
    <row r="149" spans="1:7" ht="15.75" thickBot="1" x14ac:dyDescent="0.3">
      <c r="B149" s="179" t="s">
        <v>875</v>
      </c>
      <c r="C149" s="170"/>
      <c r="D149" s="170"/>
      <c r="E149" s="170"/>
      <c r="F149" s="170"/>
    </row>
    <row r="150" spans="1:7" ht="15.75" thickBot="1" x14ac:dyDescent="0.3">
      <c r="B150" s="178" t="s">
        <v>840</v>
      </c>
      <c r="C150" s="170"/>
      <c r="D150" s="170"/>
      <c r="E150" s="170"/>
      <c r="F150" s="170"/>
    </row>
    <row r="151" spans="1:7" ht="15.75" thickBot="1" x14ac:dyDescent="0.3">
      <c r="B151" s="178" t="s">
        <v>839</v>
      </c>
      <c r="C151" s="170"/>
      <c r="D151" s="170"/>
      <c r="E151" s="170"/>
      <c r="F151" s="170"/>
    </row>
    <row r="152" spans="1:7" ht="15.75" thickBot="1" x14ac:dyDescent="0.3">
      <c r="B152" s="178" t="s">
        <v>838</v>
      </c>
      <c r="C152" s="170"/>
      <c r="D152" s="170"/>
      <c r="E152" s="170"/>
      <c r="F152" s="170"/>
    </row>
    <row r="153" spans="1:7" ht="15.75" thickBot="1" x14ac:dyDescent="0.3">
      <c r="B153" s="178" t="s">
        <v>837</v>
      </c>
      <c r="C153" s="170"/>
      <c r="D153" s="170"/>
      <c r="E153" s="170"/>
      <c r="F153" s="170"/>
    </row>
    <row r="154" spans="1:7" ht="15.75" thickBot="1" x14ac:dyDescent="0.3">
      <c r="B154" s="179" t="s">
        <v>874</v>
      </c>
      <c r="C154" s="177">
        <v>0</v>
      </c>
      <c r="D154" s="170"/>
      <c r="E154" s="170"/>
      <c r="F154" s="170"/>
    </row>
    <row r="155" spans="1:7" ht="15.75" thickBot="1" x14ac:dyDescent="0.3">
      <c r="B155" s="178" t="s">
        <v>840</v>
      </c>
      <c r="C155" s="177">
        <v>0</v>
      </c>
      <c r="D155" s="170"/>
      <c r="E155" s="170"/>
      <c r="F155" s="170"/>
    </row>
    <row r="156" spans="1:7" ht="15.75" thickBot="1" x14ac:dyDescent="0.3">
      <c r="B156" s="178" t="s">
        <v>839</v>
      </c>
      <c r="C156" s="177"/>
      <c r="D156" s="170"/>
      <c r="E156" s="170"/>
      <c r="F156" s="170"/>
    </row>
    <row r="157" spans="1:7" ht="15.75" thickBot="1" x14ac:dyDescent="0.3">
      <c r="B157" s="178" t="s">
        <v>838</v>
      </c>
      <c r="C157" s="177"/>
      <c r="D157" s="170"/>
      <c r="E157" s="170"/>
      <c r="F157" s="170"/>
    </row>
    <row r="158" spans="1:7" ht="15.75" thickBot="1" x14ac:dyDescent="0.3">
      <c r="B158" s="178" t="s">
        <v>837</v>
      </c>
      <c r="C158" s="177"/>
      <c r="D158" s="170"/>
      <c r="E158" s="170"/>
      <c r="F158" s="170"/>
    </row>
    <row r="159" spans="1:7" ht="15.75" thickBot="1" x14ac:dyDescent="0.3">
      <c r="B159" s="188" t="s">
        <v>873</v>
      </c>
      <c r="C159" s="177">
        <f>C154+C149</f>
        <v>0</v>
      </c>
      <c r="D159" s="177"/>
      <c r="E159" s="177"/>
      <c r="F159" s="177"/>
    </row>
    <row r="160" spans="1:7" ht="24.75" thickBot="1" x14ac:dyDescent="0.3">
      <c r="A160" s="175"/>
      <c r="B160" s="186" t="s">
        <v>852</v>
      </c>
      <c r="C160" s="180">
        <f>C33+C76+C133+C106+C159</f>
        <v>288000</v>
      </c>
      <c r="D160" s="180">
        <f>D33+D76+D133+D106+D159</f>
        <v>125240</v>
      </c>
      <c r="E160" s="180">
        <f>E33+E96+E76</f>
        <v>0</v>
      </c>
      <c r="F160" s="180">
        <f>F33+F96+F76</f>
        <v>0</v>
      </c>
      <c r="G160" s="187"/>
    </row>
    <row r="161" spans="1:6" ht="24.75" thickBot="1" x14ac:dyDescent="0.3">
      <c r="A161" s="175"/>
      <c r="B161" s="186" t="s">
        <v>851</v>
      </c>
      <c r="C161" s="180">
        <f>C163+C165+C167+C179</f>
        <v>288000</v>
      </c>
      <c r="D161" s="180">
        <f>D163+D165+D167+D179</f>
        <v>125240</v>
      </c>
      <c r="E161" s="180">
        <f>E41+E44+E47+E105+E85</f>
        <v>0</v>
      </c>
      <c r="F161" s="180">
        <f>F41+F44+F47+F105+F85</f>
        <v>0</v>
      </c>
    </row>
    <row r="162" spans="1:6" ht="24.75" thickBot="1" x14ac:dyDescent="0.3">
      <c r="A162" s="175"/>
      <c r="B162" s="185" t="s">
        <v>947</v>
      </c>
      <c r="C162" s="184"/>
      <c r="D162" s="173"/>
      <c r="E162" s="183"/>
      <c r="F162" s="183"/>
    </row>
    <row r="163" spans="1:6" ht="15.75" thickBot="1" x14ac:dyDescent="0.3">
      <c r="A163" s="175"/>
      <c r="B163" s="179" t="s">
        <v>850</v>
      </c>
      <c r="C163" s="170">
        <f>C41</f>
        <v>231939</v>
      </c>
      <c r="D163" s="180">
        <v>95600</v>
      </c>
      <c r="E163" s="170">
        <f>E41</f>
        <v>0</v>
      </c>
      <c r="F163" s="170">
        <f>F41</f>
        <v>0</v>
      </c>
    </row>
    <row r="164" spans="1:6" ht="15.75" thickBot="1" x14ac:dyDescent="0.3">
      <c r="A164" s="175"/>
      <c r="B164" s="178" t="s">
        <v>946</v>
      </c>
      <c r="C164" s="177"/>
      <c r="D164" s="173"/>
      <c r="E164" s="182"/>
      <c r="F164" s="176"/>
    </row>
    <row r="165" spans="1:6" ht="24.75" thickBot="1" x14ac:dyDescent="0.3">
      <c r="A165" s="175"/>
      <c r="B165" s="179" t="s">
        <v>849</v>
      </c>
      <c r="C165" s="170">
        <f>C44</f>
        <v>30421</v>
      </c>
      <c r="D165" s="180">
        <v>19000</v>
      </c>
      <c r="E165" s="181">
        <f>E44</f>
        <v>0</v>
      </c>
      <c r="F165" s="181">
        <f>F44</f>
        <v>0</v>
      </c>
    </row>
    <row r="166" spans="1:6" ht="24.75" thickBot="1" x14ac:dyDescent="0.3">
      <c r="A166" s="175"/>
      <c r="B166" s="178" t="s">
        <v>945</v>
      </c>
      <c r="C166" s="177"/>
      <c r="D166" s="173"/>
      <c r="E166" s="176"/>
      <c r="F166" s="176"/>
    </row>
    <row r="167" spans="1:6" ht="15.75" thickBot="1" x14ac:dyDescent="0.3">
      <c r="A167" s="175"/>
      <c r="B167" s="179" t="s">
        <v>848</v>
      </c>
      <c r="C167" s="170">
        <f>C47</f>
        <v>23640</v>
      </c>
      <c r="D167" s="180">
        <v>8640</v>
      </c>
      <c r="E167" s="170">
        <f>E47</f>
        <v>0</v>
      </c>
      <c r="F167" s="170">
        <f>F47</f>
        <v>0</v>
      </c>
    </row>
    <row r="168" spans="1:6" ht="24.75" thickBot="1" x14ac:dyDescent="0.3">
      <c r="A168" s="175"/>
      <c r="B168" s="178" t="s">
        <v>944</v>
      </c>
      <c r="C168" s="177"/>
      <c r="D168" s="173">
        <f>D104+D84</f>
        <v>0</v>
      </c>
      <c r="E168" s="176"/>
      <c r="F168" s="176"/>
    </row>
    <row r="169" spans="1:6" ht="15.75" thickBot="1" x14ac:dyDescent="0.3">
      <c r="A169" s="175"/>
      <c r="B169" s="179" t="s">
        <v>847</v>
      </c>
      <c r="C169" s="170">
        <f>C50</f>
        <v>0</v>
      </c>
      <c r="D169" s="170">
        <f>D50</f>
        <v>0</v>
      </c>
      <c r="E169" s="170">
        <f>E50</f>
        <v>0</v>
      </c>
      <c r="F169" s="170">
        <f>F50</f>
        <v>0</v>
      </c>
    </row>
    <row r="170" spans="1:6" ht="15.75" thickBot="1" x14ac:dyDescent="0.3">
      <c r="A170" s="175"/>
      <c r="B170" s="178" t="s">
        <v>943</v>
      </c>
      <c r="C170" s="177"/>
      <c r="D170" s="173"/>
      <c r="E170" s="176"/>
      <c r="F170" s="176"/>
    </row>
    <row r="171" spans="1:6" ht="15.75" thickBot="1" x14ac:dyDescent="0.3">
      <c r="A171" s="175"/>
      <c r="B171" s="179" t="s">
        <v>846</v>
      </c>
      <c r="C171" s="170">
        <f>C53</f>
        <v>0</v>
      </c>
      <c r="D171" s="170">
        <f>D53</f>
        <v>0</v>
      </c>
      <c r="E171" s="170">
        <f>E53</f>
        <v>0</v>
      </c>
      <c r="F171" s="170">
        <f>F53</f>
        <v>0</v>
      </c>
    </row>
    <row r="172" spans="1:6" ht="24.75" thickBot="1" x14ac:dyDescent="0.3">
      <c r="A172" s="175"/>
      <c r="B172" s="178" t="s">
        <v>942</v>
      </c>
      <c r="C172" s="177"/>
      <c r="D172" s="173">
        <f>D45+D108+D88</f>
        <v>0</v>
      </c>
      <c r="E172" s="176"/>
      <c r="F172" s="176"/>
    </row>
    <row r="173" spans="1:6" ht="15.75" thickBot="1" x14ac:dyDescent="0.3">
      <c r="A173" s="175"/>
      <c r="B173" s="179" t="s">
        <v>845</v>
      </c>
      <c r="C173" s="170">
        <f>C56</f>
        <v>0</v>
      </c>
      <c r="D173" s="173">
        <f>D46+D109+D89</f>
        <v>0</v>
      </c>
      <c r="E173" s="170">
        <f>E56</f>
        <v>0</v>
      </c>
      <c r="F173" s="170">
        <f>F56</f>
        <v>0</v>
      </c>
    </row>
    <row r="174" spans="1:6" ht="15.75" thickBot="1" x14ac:dyDescent="0.3">
      <c r="A174" s="175"/>
      <c r="B174" s="178" t="s">
        <v>941</v>
      </c>
      <c r="C174" s="177"/>
      <c r="D174" s="176"/>
      <c r="E174" s="176"/>
      <c r="F174" s="176"/>
    </row>
    <row r="175" spans="1:6" ht="24.75" thickBot="1" x14ac:dyDescent="0.3">
      <c r="A175" s="175"/>
      <c r="B175" s="179" t="s">
        <v>844</v>
      </c>
      <c r="C175" s="170">
        <f>C59</f>
        <v>0</v>
      </c>
      <c r="D175" s="173">
        <f>D48+D90</f>
        <v>0</v>
      </c>
      <c r="E175" s="170">
        <f>E59</f>
        <v>0</v>
      </c>
      <c r="F175" s="170">
        <f>F59</f>
        <v>0</v>
      </c>
    </row>
    <row r="176" spans="1:6" ht="24.75" thickBot="1" x14ac:dyDescent="0.3">
      <c r="A176" s="175"/>
      <c r="B176" s="178" t="s">
        <v>940</v>
      </c>
      <c r="C176" s="177"/>
      <c r="D176" s="173">
        <f>D49+D91</f>
        <v>0</v>
      </c>
      <c r="E176" s="176"/>
      <c r="F176" s="176"/>
    </row>
    <row r="177" spans="1:6" ht="15.75" thickBot="1" x14ac:dyDescent="0.3">
      <c r="A177" s="175"/>
      <c r="B177" s="179" t="s">
        <v>842</v>
      </c>
      <c r="C177" s="170">
        <f>C84+C104</f>
        <v>0</v>
      </c>
      <c r="D177" s="173">
        <f>D50+D92</f>
        <v>0</v>
      </c>
      <c r="E177" s="170">
        <f>E84+E104</f>
        <v>0</v>
      </c>
      <c r="F177" s="170">
        <f>F84+F104</f>
        <v>0</v>
      </c>
    </row>
    <row r="178" spans="1:6" ht="24.75" thickBot="1" x14ac:dyDescent="0.3">
      <c r="A178" s="175"/>
      <c r="B178" s="178" t="s">
        <v>939</v>
      </c>
      <c r="C178" s="177"/>
      <c r="D178" s="173"/>
      <c r="E178" s="176"/>
      <c r="F178" s="176"/>
    </row>
    <row r="179" spans="1:6" ht="15.75" thickBot="1" x14ac:dyDescent="0.3">
      <c r="A179" s="175"/>
      <c r="B179" s="179" t="s">
        <v>841</v>
      </c>
      <c r="C179" s="170">
        <f>C86+C106+C133+C159</f>
        <v>2000</v>
      </c>
      <c r="D179" s="173">
        <f>D86+D106+D133+D159</f>
        <v>2000</v>
      </c>
      <c r="E179" s="170">
        <f>E86+E106+E133+E159</f>
        <v>0</v>
      </c>
      <c r="F179" s="170">
        <f>F86+F106+F133+F159</f>
        <v>0</v>
      </c>
    </row>
    <row r="180" spans="1:6" ht="15.75" thickBot="1" x14ac:dyDescent="0.3">
      <c r="A180" s="175"/>
      <c r="B180" s="178" t="s">
        <v>938</v>
      </c>
      <c r="C180" s="177"/>
      <c r="D180" s="173"/>
      <c r="E180" s="176"/>
      <c r="F180" s="176"/>
    </row>
    <row r="181" spans="1:6" x14ac:dyDescent="0.25">
      <c r="A181" s="175"/>
      <c r="B181" s="1490" t="s">
        <v>937</v>
      </c>
      <c r="C181" s="1502"/>
      <c r="D181" s="1502"/>
      <c r="E181" s="1502"/>
      <c r="F181" s="1503"/>
    </row>
    <row r="182" spans="1:6" x14ac:dyDescent="0.25">
      <c r="B182" s="1491"/>
      <c r="C182" s="1504"/>
      <c r="D182" s="1504"/>
      <c r="E182" s="1504"/>
      <c r="F182" s="1505"/>
    </row>
    <row r="183" spans="1:6" ht="15.75" thickBot="1" x14ac:dyDescent="0.3">
      <c r="B183" s="1492"/>
      <c r="C183" s="1506"/>
      <c r="D183" s="1506"/>
      <c r="E183" s="1506"/>
      <c r="F183" s="1507"/>
    </row>
    <row r="184" spans="1:6" ht="15.75" thickBot="1" x14ac:dyDescent="0.3">
      <c r="B184" s="174" t="s">
        <v>836</v>
      </c>
      <c r="C184" s="173">
        <f>IF(C161-C160=0,0,"Error")</f>
        <v>0</v>
      </c>
      <c r="D184" s="172">
        <f>IF(D161-D160=0,0,"Error")</f>
        <v>0</v>
      </c>
      <c r="E184" s="172">
        <f>IF(E161-E160=0,0,"Error")</f>
        <v>0</v>
      </c>
      <c r="F184" s="172">
        <f>IF(F161-F160=0,0,"Error")</f>
        <v>0</v>
      </c>
    </row>
    <row r="185" spans="1:6" ht="24.75" thickBot="1" x14ac:dyDescent="0.3">
      <c r="B185" s="171" t="s">
        <v>936</v>
      </c>
      <c r="C185" s="170">
        <v>67</v>
      </c>
      <c r="D185" s="170">
        <v>67</v>
      </c>
      <c r="E185" s="170"/>
      <c r="F185" s="170"/>
    </row>
    <row r="186" spans="1:6" ht="24.75" thickBot="1" x14ac:dyDescent="0.3">
      <c r="B186" s="171" t="s">
        <v>935</v>
      </c>
      <c r="C186" s="170">
        <v>4</v>
      </c>
      <c r="D186" s="170">
        <v>4</v>
      </c>
      <c r="E186" s="170">
        <v>0</v>
      </c>
      <c r="F186" s="170">
        <v>0</v>
      </c>
    </row>
    <row r="187" spans="1:6" ht="15.75" thickBot="1" x14ac:dyDescent="0.3">
      <c r="B187" s="169"/>
      <c r="C187" s="168"/>
      <c r="D187" s="168"/>
      <c r="E187" s="168"/>
      <c r="F187" s="168"/>
    </row>
    <row r="188" spans="1:6" x14ac:dyDescent="0.25">
      <c r="A188" s="1493" t="s">
        <v>934</v>
      </c>
      <c r="B188" s="167" t="s">
        <v>933</v>
      </c>
      <c r="D188" s="1493" t="s">
        <v>834</v>
      </c>
      <c r="E188" s="166" t="s">
        <v>191</v>
      </c>
      <c r="F188" s="167" t="s">
        <v>933</v>
      </c>
    </row>
    <row r="189" spans="1:6" x14ac:dyDescent="0.25">
      <c r="A189" s="1494"/>
      <c r="B189" s="163"/>
      <c r="D189" s="1494"/>
      <c r="E189" s="164" t="s">
        <v>830</v>
      </c>
      <c r="F189" s="163"/>
    </row>
    <row r="190" spans="1:6" ht="15.75" thickBot="1" x14ac:dyDescent="0.3">
      <c r="A190" s="1495"/>
      <c r="B190" s="161" t="s">
        <v>931</v>
      </c>
      <c r="D190" s="1495"/>
      <c r="E190" s="162" t="s">
        <v>196</v>
      </c>
      <c r="F190" s="161" t="s">
        <v>931</v>
      </c>
    </row>
    <row r="191" spans="1:6" ht="15.75" thickBot="1" x14ac:dyDescent="0.3">
      <c r="A191" s="157"/>
      <c r="B191" s="159"/>
      <c r="D191" s="157"/>
      <c r="E191" s="159"/>
      <c r="F191" s="159"/>
    </row>
    <row r="192" spans="1:6" x14ac:dyDescent="0.25">
      <c r="A192" s="157"/>
      <c r="B192" s="159"/>
      <c r="D192" s="1493" t="s">
        <v>832</v>
      </c>
      <c r="E192" s="166" t="s">
        <v>191</v>
      </c>
      <c r="F192" s="165" t="s">
        <v>932</v>
      </c>
    </row>
    <row r="193" spans="1:7" x14ac:dyDescent="0.25">
      <c r="A193" s="157"/>
      <c r="B193" s="159"/>
      <c r="D193" s="1494"/>
      <c r="E193" s="164" t="s">
        <v>830</v>
      </c>
      <c r="F193" s="163"/>
    </row>
    <row r="194" spans="1:7" ht="15.75" thickBot="1" x14ac:dyDescent="0.3">
      <c r="A194" s="157"/>
      <c r="B194" s="159"/>
      <c r="D194" s="1495"/>
      <c r="E194" s="162" t="s">
        <v>196</v>
      </c>
      <c r="F194" s="161" t="s">
        <v>931</v>
      </c>
    </row>
    <row r="195" spans="1:7" x14ac:dyDescent="0.25">
      <c r="A195" s="157"/>
      <c r="B195" s="159"/>
      <c r="C195" s="159"/>
      <c r="D195" s="157"/>
      <c r="E195" s="159"/>
      <c r="F195" s="159"/>
    </row>
    <row r="196" spans="1:7" ht="15.75" thickBot="1" x14ac:dyDescent="0.3">
      <c r="A196" s="157"/>
      <c r="B196" s="159"/>
      <c r="C196" s="159"/>
      <c r="D196" s="157"/>
      <c r="E196" s="159"/>
      <c r="F196" s="159"/>
    </row>
    <row r="197" spans="1:7" ht="15.75" thickBot="1" x14ac:dyDescent="0.3">
      <c r="A197" s="157"/>
      <c r="B197" s="160" t="s">
        <v>930</v>
      </c>
      <c r="C197" s="159"/>
      <c r="D197" s="157"/>
      <c r="E197" s="159"/>
      <c r="F197" s="159"/>
    </row>
    <row r="198" spans="1:7" x14ac:dyDescent="0.25">
      <c r="A198" s="157"/>
      <c r="B198" s="1518" t="s">
        <v>929</v>
      </c>
      <c r="C198" s="1519"/>
      <c r="D198" s="1519"/>
      <c r="E198" s="1519"/>
      <c r="F198" s="1520"/>
    </row>
    <row r="199" spans="1:7" x14ac:dyDescent="0.25">
      <c r="A199" s="157"/>
      <c r="B199" s="1512" t="s">
        <v>928</v>
      </c>
      <c r="C199" s="1521"/>
      <c r="D199" s="1521"/>
      <c r="E199" s="1521"/>
      <c r="F199" s="1522"/>
    </row>
    <row r="200" spans="1:7" x14ac:dyDescent="0.25">
      <c r="B200" s="1523" t="s">
        <v>927</v>
      </c>
      <c r="C200" s="1524"/>
      <c r="D200" s="1524"/>
      <c r="E200" s="1524"/>
      <c r="F200" s="1525"/>
      <c r="G200" s="158"/>
    </row>
    <row r="201" spans="1:7" x14ac:dyDescent="0.25">
      <c r="A201" s="157"/>
      <c r="B201" s="1526" t="s">
        <v>926</v>
      </c>
      <c r="C201" s="1513"/>
      <c r="D201" s="1513"/>
      <c r="E201" s="1513"/>
      <c r="F201" s="1514"/>
    </row>
    <row r="202" spans="1:7" x14ac:dyDescent="0.25">
      <c r="B202" s="1523" t="s">
        <v>925</v>
      </c>
      <c r="C202" s="1524"/>
      <c r="D202" s="1524"/>
      <c r="E202" s="1524"/>
      <c r="F202" s="1525"/>
    </row>
    <row r="203" spans="1:7" x14ac:dyDescent="0.25">
      <c r="B203" s="1523" t="s">
        <v>924</v>
      </c>
      <c r="C203" s="1524"/>
      <c r="D203" s="1524"/>
      <c r="E203" s="1524"/>
      <c r="F203" s="1525"/>
      <c r="G203" s="156"/>
    </row>
    <row r="204" spans="1:7" x14ac:dyDescent="0.25">
      <c r="B204" s="1512" t="s">
        <v>923</v>
      </c>
      <c r="C204" s="1513"/>
      <c r="D204" s="1513"/>
      <c r="E204" s="1513"/>
      <c r="F204" s="1514"/>
    </row>
    <row r="205" spans="1:7" ht="48" customHeight="1" thickBot="1" x14ac:dyDescent="0.3">
      <c r="B205" s="1515" t="s">
        <v>827</v>
      </c>
      <c r="C205" s="1516"/>
      <c r="D205" s="1516"/>
      <c r="E205" s="1516"/>
      <c r="F205" s="1517"/>
    </row>
  </sheetData>
  <mergeCells count="66">
    <mergeCell ref="B204:F204"/>
    <mergeCell ref="B205:F205"/>
    <mergeCell ref="B198:F198"/>
    <mergeCell ref="B199:F199"/>
    <mergeCell ref="B200:F200"/>
    <mergeCell ref="B201:F201"/>
    <mergeCell ref="B202:F202"/>
    <mergeCell ref="B203:F203"/>
    <mergeCell ref="B181:B183"/>
    <mergeCell ref="A188:A190"/>
    <mergeCell ref="D188:D190"/>
    <mergeCell ref="D192:D194"/>
    <mergeCell ref="C110:F110"/>
    <mergeCell ref="C112:F112"/>
    <mergeCell ref="C113:F113"/>
    <mergeCell ref="B120:F120"/>
    <mergeCell ref="C138:F138"/>
    <mergeCell ref="C139:F139"/>
    <mergeCell ref="C136:F136"/>
    <mergeCell ref="C181:F183"/>
    <mergeCell ref="E137:F137"/>
    <mergeCell ref="B134:F134"/>
    <mergeCell ref="B135:F135"/>
    <mergeCell ref="E111:F111"/>
    <mergeCell ref="B146:F146"/>
    <mergeCell ref="C92:F92"/>
    <mergeCell ref="B93:B94"/>
    <mergeCell ref="B101:F101"/>
    <mergeCell ref="B102:B103"/>
    <mergeCell ref="B107:B109"/>
    <mergeCell ref="C107:F109"/>
    <mergeCell ref="C91:F91"/>
    <mergeCell ref="B67:F67"/>
    <mergeCell ref="B68:F68"/>
    <mergeCell ref="C69:F69"/>
    <mergeCell ref="C71:F71"/>
    <mergeCell ref="C72:F72"/>
    <mergeCell ref="B73:B74"/>
    <mergeCell ref="E70:F70"/>
    <mergeCell ref="B81:F81"/>
    <mergeCell ref="B82:B83"/>
    <mergeCell ref="B38:F38"/>
    <mergeCell ref="B87:B89"/>
    <mergeCell ref="C87:F89"/>
    <mergeCell ref="E90:F90"/>
    <mergeCell ref="B39:B40"/>
    <mergeCell ref="B63:B65"/>
    <mergeCell ref="C63:F65"/>
    <mergeCell ref="B26:F26"/>
    <mergeCell ref="C27:F27"/>
    <mergeCell ref="C28:F28"/>
    <mergeCell ref="C29:F29"/>
    <mergeCell ref="B30:B31"/>
    <mergeCell ref="B15:B16"/>
    <mergeCell ref="C20:F20"/>
    <mergeCell ref="B21:F21"/>
    <mergeCell ref="B25:F25"/>
    <mergeCell ref="B2:G2"/>
    <mergeCell ref="B3:F3"/>
    <mergeCell ref="C7:F7"/>
    <mergeCell ref="C8:F8"/>
    <mergeCell ref="C9:F9"/>
    <mergeCell ref="B10:F10"/>
    <mergeCell ref="B18:B19"/>
    <mergeCell ref="B11:F13"/>
    <mergeCell ref="C14:F14"/>
  </mergeCells>
  <pageMargins left="0.2" right="0.2" top="0.5" bottom="0.5" header="0.3" footer="0.3"/>
  <pageSetup paperSize="9" scale="80" fitToHeight="0" orientation="portrait" verticalDpi="597"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heetPr>
  <dimension ref="A1:K241"/>
  <sheetViews>
    <sheetView workbookViewId="0">
      <selection activeCell="M16" sqref="M16"/>
    </sheetView>
  </sheetViews>
  <sheetFormatPr defaultColWidth="9" defaultRowHeight="15" x14ac:dyDescent="0.25"/>
  <cols>
    <col min="1" max="1" width="11.5703125" style="154" customWidth="1"/>
    <col min="2" max="2" width="8.42578125" style="154" customWidth="1"/>
    <col min="3" max="3" width="24.7109375" style="154" customWidth="1"/>
    <col min="4" max="6" width="13.85546875" style="154" customWidth="1"/>
    <col min="7" max="7" width="14.140625" style="154" customWidth="1"/>
    <col min="8" max="8" width="5.85546875" style="154" customWidth="1"/>
    <col min="9" max="9" width="16" style="154" customWidth="1"/>
    <col min="10" max="10" width="9.42578125" style="154" customWidth="1"/>
    <col min="11" max="11" width="15.28515625" style="154" customWidth="1"/>
    <col min="12" max="16384" width="9" style="154"/>
  </cols>
  <sheetData>
    <row r="1" spans="1:11" ht="20.100000000000001" customHeight="1" x14ac:dyDescent="0.25">
      <c r="A1" s="279"/>
      <c r="B1" s="279"/>
      <c r="C1" s="1287" t="s">
        <v>0</v>
      </c>
      <c r="D1" s="1288"/>
      <c r="E1" s="1288"/>
      <c r="F1" s="1288"/>
      <c r="G1" s="1288"/>
      <c r="H1" s="279"/>
      <c r="I1" s="279"/>
      <c r="J1" s="279"/>
      <c r="K1" s="279"/>
    </row>
    <row r="2" spans="1:11" ht="24.95" customHeight="1" x14ac:dyDescent="0.25">
      <c r="A2" s="279"/>
      <c r="B2" s="279"/>
      <c r="C2" s="1289" t="s">
        <v>1</v>
      </c>
      <c r="D2" s="1290"/>
      <c r="E2" s="1290"/>
      <c r="F2" s="1290"/>
      <c r="G2" s="1290"/>
      <c r="H2" s="279"/>
      <c r="I2" s="279"/>
      <c r="J2" s="279"/>
      <c r="K2" s="279"/>
    </row>
    <row r="3" spans="1:11" ht="14.1" customHeight="1" x14ac:dyDescent="0.25">
      <c r="A3" s="279"/>
      <c r="B3" s="279"/>
      <c r="C3" s="301" t="s">
        <v>2</v>
      </c>
      <c r="D3" s="1291" t="s">
        <v>1081</v>
      </c>
      <c r="E3" s="1292"/>
      <c r="F3" s="1292"/>
      <c r="G3" s="1292"/>
      <c r="H3" s="279"/>
      <c r="I3" s="279"/>
      <c r="J3" s="279"/>
      <c r="K3" s="279"/>
    </row>
    <row r="4" spans="1:11" ht="14.1" customHeight="1" x14ac:dyDescent="0.25">
      <c r="A4" s="279"/>
      <c r="B4" s="279"/>
      <c r="C4" s="301" t="s">
        <v>4</v>
      </c>
      <c r="D4" s="1291" t="s">
        <v>398</v>
      </c>
      <c r="E4" s="1292"/>
      <c r="F4" s="1292"/>
      <c r="G4" s="1292"/>
      <c r="H4" s="279"/>
      <c r="I4" s="279"/>
      <c r="J4" s="279"/>
      <c r="K4" s="279"/>
    </row>
    <row r="5" spans="1:11" ht="14.1" customHeight="1" x14ac:dyDescent="0.25">
      <c r="A5" s="279"/>
      <c r="B5" s="279"/>
      <c r="C5" s="301" t="s">
        <v>6</v>
      </c>
      <c r="D5" s="1291" t="s">
        <v>1080</v>
      </c>
      <c r="E5" s="1292"/>
      <c r="F5" s="1292"/>
      <c r="G5" s="1292"/>
      <c r="H5" s="279"/>
      <c r="I5" s="279"/>
      <c r="J5" s="279"/>
      <c r="K5" s="279"/>
    </row>
    <row r="6" spans="1:11" ht="14.1" customHeight="1" x14ac:dyDescent="0.25">
      <c r="A6" s="279"/>
      <c r="B6" s="279"/>
      <c r="C6" s="301" t="s">
        <v>8</v>
      </c>
      <c r="D6" s="1291" t="s">
        <v>455</v>
      </c>
      <c r="E6" s="1292"/>
      <c r="F6" s="1292"/>
      <c r="G6" s="1292"/>
      <c r="H6" s="279"/>
      <c r="I6" s="279"/>
      <c r="J6" s="279"/>
      <c r="K6" s="279"/>
    </row>
    <row r="7" spans="1:11" ht="14.1" customHeight="1" x14ac:dyDescent="0.25">
      <c r="A7" s="279"/>
      <c r="B7" s="279"/>
      <c r="C7" s="301" t="s">
        <v>10</v>
      </c>
      <c r="D7" s="1299" t="s">
        <v>11</v>
      </c>
      <c r="E7" s="1300"/>
      <c r="F7" s="1300"/>
      <c r="G7" s="1300"/>
      <c r="H7" s="279"/>
      <c r="I7" s="279"/>
      <c r="J7" s="279"/>
      <c r="K7" s="279"/>
    </row>
    <row r="8" spans="1:11" ht="14.1" customHeight="1" x14ac:dyDescent="0.25">
      <c r="A8" s="279"/>
      <c r="B8" s="279"/>
      <c r="C8" s="1301" t="s">
        <v>12</v>
      </c>
      <c r="D8" s="1302"/>
      <c r="E8" s="1302"/>
      <c r="F8" s="1302"/>
      <c r="G8" s="1302"/>
      <c r="H8" s="279"/>
      <c r="I8" s="279"/>
      <c r="J8" s="279"/>
      <c r="K8" s="279"/>
    </row>
    <row r="9" spans="1:11" ht="51.95" customHeight="1" x14ac:dyDescent="0.25">
      <c r="A9" s="279"/>
      <c r="B9" s="279"/>
      <c r="C9" s="1303" t="s">
        <v>1079</v>
      </c>
      <c r="D9" s="1304"/>
      <c r="E9" s="1304"/>
      <c r="F9" s="1304"/>
      <c r="G9" s="1304"/>
      <c r="H9" s="279"/>
      <c r="I9" s="279"/>
      <c r="J9" s="279"/>
      <c r="K9" s="279"/>
    </row>
    <row r="10" spans="1:11" ht="57.95" customHeight="1" x14ac:dyDescent="0.25">
      <c r="A10" s="279"/>
      <c r="B10" s="279"/>
      <c r="C10" s="286" t="s">
        <v>14</v>
      </c>
      <c r="D10" s="1305" t="s">
        <v>1078</v>
      </c>
      <c r="E10" s="1306"/>
      <c r="F10" s="1306"/>
      <c r="G10" s="1306"/>
      <c r="H10" s="279"/>
      <c r="I10" s="279"/>
      <c r="J10" s="279"/>
      <c r="K10" s="279"/>
    </row>
    <row r="11" spans="1:11" ht="27.95" customHeight="1" x14ac:dyDescent="0.25">
      <c r="A11" s="279"/>
      <c r="B11" s="279"/>
      <c r="C11" s="284" t="s">
        <v>16</v>
      </c>
      <c r="D11" s="300">
        <v>2025</v>
      </c>
      <c r="E11" s="300">
        <v>2026</v>
      </c>
      <c r="F11" s="300">
        <v>2027</v>
      </c>
      <c r="G11" s="300">
        <v>2028</v>
      </c>
      <c r="H11" s="279"/>
      <c r="I11" s="279"/>
      <c r="J11" s="279"/>
      <c r="K11" s="279"/>
    </row>
    <row r="12" spans="1:11" ht="14.1" customHeight="1" x14ac:dyDescent="0.25">
      <c r="A12" s="279"/>
      <c r="B12" s="279"/>
      <c r="C12" s="299"/>
      <c r="D12" s="298" t="s">
        <v>17</v>
      </c>
      <c r="E12" s="298" t="s">
        <v>18</v>
      </c>
      <c r="F12" s="298" t="s">
        <v>18</v>
      </c>
      <c r="G12" s="298" t="s">
        <v>18</v>
      </c>
      <c r="H12" s="279"/>
      <c r="I12" s="279"/>
      <c r="J12" s="279"/>
      <c r="K12" s="279"/>
    </row>
    <row r="13" spans="1:11" ht="41.1" customHeight="1" x14ac:dyDescent="0.25">
      <c r="A13" s="279"/>
      <c r="B13" s="279"/>
      <c r="C13" s="284" t="s">
        <v>1077</v>
      </c>
      <c r="D13" s="295" t="s">
        <v>819</v>
      </c>
      <c r="E13" s="295" t="s">
        <v>1060</v>
      </c>
      <c r="F13" s="295" t="s">
        <v>1060</v>
      </c>
      <c r="G13" s="295" t="s">
        <v>1060</v>
      </c>
      <c r="H13" s="279"/>
      <c r="I13" s="279"/>
      <c r="J13" s="279"/>
      <c r="K13" s="279"/>
    </row>
    <row r="14" spans="1:11" ht="149.1" customHeight="1" x14ac:dyDescent="0.25">
      <c r="A14" s="279"/>
      <c r="B14" s="279"/>
      <c r="C14" s="286" t="s">
        <v>24</v>
      </c>
      <c r="D14" s="1305" t="s">
        <v>1076</v>
      </c>
      <c r="E14" s="1306"/>
      <c r="F14" s="1306"/>
      <c r="G14" s="1306"/>
      <c r="H14" s="279"/>
      <c r="I14" s="279"/>
      <c r="J14" s="279"/>
      <c r="K14" s="279"/>
    </row>
    <row r="15" spans="1:11" ht="27.95" customHeight="1" x14ac:dyDescent="0.25">
      <c r="A15" s="279"/>
      <c r="B15" s="279"/>
      <c r="C15" s="284" t="s">
        <v>26</v>
      </c>
      <c r="D15" s="300">
        <v>2025</v>
      </c>
      <c r="E15" s="300">
        <v>2026</v>
      </c>
      <c r="F15" s="300">
        <v>2027</v>
      </c>
      <c r="G15" s="300">
        <v>2028</v>
      </c>
      <c r="H15" s="279"/>
      <c r="I15" s="279"/>
      <c r="J15" s="279"/>
      <c r="K15" s="279"/>
    </row>
    <row r="16" spans="1:11" ht="14.1" customHeight="1" x14ac:dyDescent="0.25">
      <c r="A16" s="279"/>
      <c r="B16" s="279"/>
      <c r="C16" s="299"/>
      <c r="D16" s="298" t="s">
        <v>17</v>
      </c>
      <c r="E16" s="298" t="s">
        <v>18</v>
      </c>
      <c r="F16" s="298" t="s">
        <v>18</v>
      </c>
      <c r="G16" s="298" t="s">
        <v>18</v>
      </c>
      <c r="H16" s="279"/>
      <c r="I16" s="279"/>
      <c r="J16" s="279"/>
      <c r="K16" s="279"/>
    </row>
    <row r="17" spans="1:11" ht="20.100000000000001" customHeight="1" x14ac:dyDescent="0.25">
      <c r="A17" s="279"/>
      <c r="B17" s="279"/>
      <c r="C17" s="284" t="s">
        <v>1075</v>
      </c>
      <c r="D17" s="295" t="s">
        <v>1074</v>
      </c>
      <c r="E17" s="295" t="s">
        <v>1074</v>
      </c>
      <c r="F17" s="295" t="s">
        <v>1073</v>
      </c>
      <c r="G17" s="295" t="s">
        <v>1073</v>
      </c>
      <c r="H17" s="279"/>
      <c r="I17" s="279"/>
      <c r="J17" s="279"/>
      <c r="K17" s="279"/>
    </row>
    <row r="18" spans="1:11" ht="20.100000000000001" customHeight="1" x14ac:dyDescent="0.25">
      <c r="A18" s="279"/>
      <c r="B18" s="279"/>
      <c r="C18" s="284" t="s">
        <v>1072</v>
      </c>
      <c r="D18" s="295" t="s">
        <v>470</v>
      </c>
      <c r="E18" s="295" t="s">
        <v>470</v>
      </c>
      <c r="F18" s="295" t="s">
        <v>470</v>
      </c>
      <c r="G18" s="295" t="s">
        <v>470</v>
      </c>
      <c r="H18" s="279"/>
      <c r="I18" s="279"/>
      <c r="J18" s="279"/>
      <c r="K18" s="279"/>
    </row>
    <row r="19" spans="1:11" ht="20.100000000000001" customHeight="1" x14ac:dyDescent="0.25">
      <c r="A19" s="279"/>
      <c r="B19" s="279"/>
      <c r="C19" s="284" t="s">
        <v>1071</v>
      </c>
      <c r="D19" s="295" t="s">
        <v>567</v>
      </c>
      <c r="E19" s="295" t="s">
        <v>1070</v>
      </c>
      <c r="F19" s="295" t="s">
        <v>567</v>
      </c>
      <c r="G19" s="295" t="s">
        <v>567</v>
      </c>
      <c r="H19" s="279"/>
      <c r="I19" s="279"/>
      <c r="J19" s="279"/>
      <c r="K19" s="279"/>
    </row>
    <row r="20" spans="1:11" ht="30.95" customHeight="1" x14ac:dyDescent="0.25">
      <c r="A20" s="279"/>
      <c r="B20" s="279"/>
      <c r="C20" s="284" t="s">
        <v>1069</v>
      </c>
      <c r="D20" s="295" t="s">
        <v>242</v>
      </c>
      <c r="E20" s="295" t="s">
        <v>242</v>
      </c>
      <c r="F20" s="295" t="s">
        <v>242</v>
      </c>
      <c r="G20" s="295" t="s">
        <v>242</v>
      </c>
      <c r="H20" s="279"/>
      <c r="I20" s="279"/>
      <c r="J20" s="279"/>
      <c r="K20" s="279"/>
    </row>
    <row r="21" spans="1:11" ht="30.95" customHeight="1" x14ac:dyDescent="0.25">
      <c r="A21" s="279"/>
      <c r="B21" s="279"/>
      <c r="C21" s="284" t="s">
        <v>1068</v>
      </c>
      <c r="D21" s="295" t="s">
        <v>316</v>
      </c>
      <c r="E21" s="295" t="s">
        <v>316</v>
      </c>
      <c r="F21" s="295" t="s">
        <v>316</v>
      </c>
      <c r="G21" s="295" t="s">
        <v>316</v>
      </c>
      <c r="H21" s="279"/>
      <c r="I21" s="279"/>
      <c r="J21" s="279"/>
      <c r="K21" s="279"/>
    </row>
    <row r="22" spans="1:11" ht="14.1" customHeight="1" x14ac:dyDescent="0.25">
      <c r="A22" s="279"/>
      <c r="B22" s="279"/>
      <c r="C22" s="1293" t="s">
        <v>30</v>
      </c>
      <c r="D22" s="1294"/>
      <c r="E22" s="1294"/>
      <c r="F22" s="1294"/>
      <c r="G22" s="1294"/>
      <c r="H22" s="279"/>
      <c r="I22" s="279"/>
      <c r="J22" s="279"/>
      <c r="K22" s="279"/>
    </row>
    <row r="23" spans="1:11" ht="14.1" customHeight="1" x14ac:dyDescent="0.25">
      <c r="A23" s="279"/>
      <c r="B23" s="279"/>
      <c r="C23" s="297" t="s">
        <v>1067</v>
      </c>
      <c r="D23" s="1293" t="s">
        <v>1066</v>
      </c>
      <c r="E23" s="1294"/>
      <c r="F23" s="1294"/>
      <c r="G23" s="1294"/>
      <c r="H23" s="279"/>
      <c r="I23" s="279"/>
      <c r="J23" s="279"/>
      <c r="K23" s="279"/>
    </row>
    <row r="24" spans="1:11" ht="18" customHeight="1" x14ac:dyDescent="0.25">
      <c r="A24" s="279"/>
      <c r="B24" s="279"/>
      <c r="C24" s="296" t="s">
        <v>33</v>
      </c>
      <c r="D24" s="1295" t="s">
        <v>1065</v>
      </c>
      <c r="E24" s="1296"/>
      <c r="F24" s="1296"/>
      <c r="G24" s="1296"/>
      <c r="H24" s="279"/>
      <c r="I24" s="279"/>
      <c r="J24" s="279"/>
      <c r="K24" s="279"/>
    </row>
    <row r="25" spans="1:11" ht="18" customHeight="1" x14ac:dyDescent="0.25">
      <c r="A25" s="279"/>
      <c r="B25" s="279"/>
      <c r="C25" s="277" t="s">
        <v>35</v>
      </c>
      <c r="D25" s="1297" t="s">
        <v>1064</v>
      </c>
      <c r="E25" s="1298"/>
      <c r="F25" s="1298"/>
      <c r="G25" s="1298"/>
      <c r="H25" s="279"/>
      <c r="I25" s="279"/>
      <c r="J25" s="279"/>
      <c r="K25" s="279"/>
    </row>
    <row r="26" spans="1:11" ht="18" customHeight="1" x14ac:dyDescent="0.25">
      <c r="A26" s="279"/>
      <c r="B26" s="279"/>
      <c r="C26" s="277" t="s">
        <v>37</v>
      </c>
      <c r="D26" s="1297" t="s">
        <v>1063</v>
      </c>
      <c r="E26" s="1298"/>
      <c r="F26" s="1298"/>
      <c r="G26" s="1298"/>
      <c r="H26" s="279"/>
      <c r="I26" s="279"/>
      <c r="J26" s="279"/>
      <c r="K26" s="279"/>
    </row>
    <row r="27" spans="1:11" ht="15" customHeight="1" x14ac:dyDescent="0.25">
      <c r="A27" s="279"/>
      <c r="B27" s="279"/>
      <c r="C27" s="294"/>
      <c r="D27" s="269">
        <v>2025</v>
      </c>
      <c r="E27" s="269">
        <v>2026</v>
      </c>
      <c r="F27" s="269">
        <v>2027</v>
      </c>
      <c r="G27" s="269">
        <v>2028</v>
      </c>
      <c r="H27" s="279"/>
      <c r="I27" s="279"/>
      <c r="J27" s="279"/>
      <c r="K27" s="279"/>
    </row>
    <row r="28" spans="1:11" ht="15" customHeight="1" x14ac:dyDescent="0.25">
      <c r="A28" s="279"/>
      <c r="B28" s="279"/>
      <c r="C28" s="293"/>
      <c r="D28" s="266" t="s">
        <v>17</v>
      </c>
      <c r="E28" s="266" t="s">
        <v>18</v>
      </c>
      <c r="F28" s="266" t="s">
        <v>18</v>
      </c>
      <c r="G28" s="266" t="s">
        <v>18</v>
      </c>
      <c r="H28" s="279"/>
      <c r="I28" s="279"/>
      <c r="J28" s="279"/>
      <c r="K28" s="279"/>
    </row>
    <row r="29" spans="1:11" ht="14.1" customHeight="1" x14ac:dyDescent="0.25">
      <c r="A29" s="279"/>
      <c r="B29" s="279"/>
      <c r="C29" s="284" t="s">
        <v>39</v>
      </c>
      <c r="D29" s="295" t="s">
        <v>40</v>
      </c>
      <c r="E29" s="295" t="s">
        <v>1062</v>
      </c>
      <c r="F29" s="295" t="s">
        <v>1061</v>
      </c>
      <c r="G29" s="295" t="s">
        <v>1060</v>
      </c>
      <c r="H29" s="279"/>
      <c r="I29" s="279"/>
      <c r="J29" s="279"/>
      <c r="K29" s="279"/>
    </row>
    <row r="30" spans="1:11" ht="14.1" customHeight="1" x14ac:dyDescent="0.25">
      <c r="A30" s="279"/>
      <c r="B30" s="279"/>
      <c r="C30" s="284" t="s">
        <v>41</v>
      </c>
      <c r="D30" s="295" t="s">
        <v>1059</v>
      </c>
      <c r="E30" s="295" t="s">
        <v>1058</v>
      </c>
      <c r="F30" s="295" t="s">
        <v>1058</v>
      </c>
      <c r="G30" s="295" t="s">
        <v>1057</v>
      </c>
      <c r="H30" s="279"/>
      <c r="I30" s="279"/>
      <c r="J30" s="279"/>
      <c r="K30" s="279"/>
    </row>
    <row r="31" spans="1:11" ht="14.1" customHeight="1" x14ac:dyDescent="0.25">
      <c r="A31" s="279"/>
      <c r="B31" s="279"/>
      <c r="C31" s="284" t="s">
        <v>45</v>
      </c>
      <c r="D31" s="295" t="s">
        <v>46</v>
      </c>
      <c r="E31" s="295" t="s">
        <v>1056</v>
      </c>
      <c r="F31" s="295" t="s">
        <v>1055</v>
      </c>
      <c r="G31" s="295" t="s">
        <v>1054</v>
      </c>
      <c r="H31" s="279"/>
      <c r="I31" s="279"/>
      <c r="J31" s="279"/>
      <c r="K31" s="279"/>
    </row>
    <row r="32" spans="1:11" ht="14.1" customHeight="1" x14ac:dyDescent="0.25">
      <c r="A32" s="279"/>
      <c r="B32" s="279"/>
      <c r="C32" s="284" t="s">
        <v>50</v>
      </c>
      <c r="D32" s="295" t="s">
        <v>40</v>
      </c>
      <c r="E32" s="295" t="s">
        <v>40</v>
      </c>
      <c r="F32" s="295" t="s">
        <v>1053</v>
      </c>
      <c r="G32" s="295" t="s">
        <v>1052</v>
      </c>
      <c r="H32" s="279"/>
      <c r="I32" s="279"/>
      <c r="J32" s="279"/>
      <c r="K32" s="279"/>
    </row>
    <row r="33" spans="1:11" ht="14.1" customHeight="1" x14ac:dyDescent="0.25">
      <c r="A33" s="279"/>
      <c r="B33" s="279"/>
      <c r="C33" s="284" t="s">
        <v>52</v>
      </c>
      <c r="D33" s="295" t="s">
        <v>40</v>
      </c>
      <c r="E33" s="295" t="s">
        <v>1051</v>
      </c>
      <c r="F33" s="295" t="s">
        <v>46</v>
      </c>
      <c r="G33" s="295" t="s">
        <v>1009</v>
      </c>
      <c r="H33" s="279"/>
      <c r="I33" s="279"/>
      <c r="J33" s="279"/>
      <c r="K33" s="279"/>
    </row>
    <row r="34" spans="1:11" ht="14.1" customHeight="1" x14ac:dyDescent="0.25">
      <c r="A34" s="279"/>
      <c r="B34" s="279"/>
      <c r="C34" s="284" t="s">
        <v>55</v>
      </c>
      <c r="D34" s="295" t="s">
        <v>40</v>
      </c>
      <c r="E34" s="295" t="s">
        <v>40</v>
      </c>
      <c r="F34" s="295" t="s">
        <v>1050</v>
      </c>
      <c r="G34" s="295" t="s">
        <v>1049</v>
      </c>
      <c r="H34" s="279"/>
      <c r="I34" s="279"/>
      <c r="J34" s="279"/>
      <c r="K34" s="279"/>
    </row>
    <row r="35" spans="1:11" ht="14.1" customHeight="1" x14ac:dyDescent="0.25">
      <c r="A35" s="279"/>
      <c r="B35" s="279"/>
      <c r="C35" s="1307" t="s">
        <v>58</v>
      </c>
      <c r="D35" s="1308"/>
      <c r="E35" s="1308"/>
      <c r="F35" s="1308"/>
      <c r="G35" s="1308"/>
      <c r="H35" s="279"/>
      <c r="I35" s="279"/>
      <c r="J35" s="279"/>
      <c r="K35" s="279"/>
    </row>
    <row r="36" spans="1:11" ht="14.1" customHeight="1" x14ac:dyDescent="0.25">
      <c r="A36" s="279"/>
      <c r="B36" s="279"/>
      <c r="C36" s="294"/>
      <c r="D36" s="269">
        <v>2025</v>
      </c>
      <c r="E36" s="269">
        <v>2026</v>
      </c>
      <c r="F36" s="269">
        <v>2027</v>
      </c>
      <c r="G36" s="269">
        <v>2028</v>
      </c>
      <c r="H36" s="279"/>
      <c r="I36" s="279"/>
      <c r="J36" s="279"/>
      <c r="K36" s="279"/>
    </row>
    <row r="37" spans="1:11" ht="14.1" customHeight="1" x14ac:dyDescent="0.25">
      <c r="A37" s="279"/>
      <c r="B37" s="279"/>
      <c r="C37" s="293"/>
      <c r="D37" s="266" t="s">
        <v>17</v>
      </c>
      <c r="E37" s="266" t="s">
        <v>18</v>
      </c>
      <c r="F37" s="266" t="s">
        <v>18</v>
      </c>
      <c r="G37" s="266" t="s">
        <v>18</v>
      </c>
      <c r="H37" s="279"/>
      <c r="I37" s="279"/>
      <c r="J37" s="279"/>
      <c r="K37" s="279"/>
    </row>
    <row r="38" spans="1:11" ht="14.1" customHeight="1" x14ac:dyDescent="0.25">
      <c r="A38" s="279"/>
      <c r="B38" s="279"/>
      <c r="C38" s="292" t="s">
        <v>59</v>
      </c>
      <c r="D38" s="289">
        <v>0</v>
      </c>
      <c r="E38" s="289">
        <v>145125000</v>
      </c>
      <c r="F38" s="289">
        <v>145125000</v>
      </c>
      <c r="G38" s="289">
        <v>145125000</v>
      </c>
      <c r="H38" s="279"/>
      <c r="I38" s="279"/>
      <c r="J38" s="279"/>
      <c r="K38" s="279"/>
    </row>
    <row r="39" spans="1:11" ht="14.1" customHeight="1" x14ac:dyDescent="0.25">
      <c r="A39" s="279"/>
      <c r="B39" s="279"/>
      <c r="C39" s="292" t="s">
        <v>60</v>
      </c>
      <c r="D39" s="289">
        <v>0</v>
      </c>
      <c r="E39" s="289">
        <v>145125000</v>
      </c>
      <c r="F39" s="289">
        <v>145125000</v>
      </c>
      <c r="G39" s="289">
        <v>145125000</v>
      </c>
      <c r="H39" s="279"/>
      <c r="I39" s="279"/>
      <c r="J39" s="279"/>
      <c r="K39" s="279"/>
    </row>
    <row r="40" spans="1:11" ht="14.1" customHeight="1" x14ac:dyDescent="0.25">
      <c r="A40" s="279"/>
      <c r="B40" s="279"/>
      <c r="C40" s="292" t="s">
        <v>61</v>
      </c>
      <c r="D40" s="289">
        <v>0</v>
      </c>
      <c r="E40" s="289">
        <v>0</v>
      </c>
      <c r="F40" s="289">
        <v>0</v>
      </c>
      <c r="G40" s="289">
        <v>0</v>
      </c>
      <c r="H40" s="279"/>
      <c r="I40" s="279"/>
      <c r="J40" s="279"/>
      <c r="K40" s="279"/>
    </row>
    <row r="41" spans="1:11" ht="14.1" customHeight="1" x14ac:dyDescent="0.25">
      <c r="A41" s="279"/>
      <c r="B41" s="279"/>
      <c r="C41" s="292" t="s">
        <v>62</v>
      </c>
      <c r="D41" s="289">
        <v>0</v>
      </c>
      <c r="E41" s="289">
        <v>21284000</v>
      </c>
      <c r="F41" s="289">
        <v>21284000</v>
      </c>
      <c r="G41" s="289">
        <v>21284000</v>
      </c>
      <c r="H41" s="279"/>
      <c r="I41" s="279"/>
      <c r="J41" s="279"/>
      <c r="K41" s="279"/>
    </row>
    <row r="42" spans="1:11" ht="14.1" customHeight="1" x14ac:dyDescent="0.25">
      <c r="A42" s="279"/>
      <c r="B42" s="279"/>
      <c r="C42" s="292" t="s">
        <v>60</v>
      </c>
      <c r="D42" s="289">
        <v>0</v>
      </c>
      <c r="E42" s="289">
        <v>21284000</v>
      </c>
      <c r="F42" s="289">
        <v>21284000</v>
      </c>
      <c r="G42" s="289">
        <v>21284000</v>
      </c>
      <c r="H42" s="279"/>
      <c r="I42" s="279"/>
      <c r="J42" s="279"/>
      <c r="K42" s="279"/>
    </row>
    <row r="43" spans="1:11" ht="14.1" customHeight="1" x14ac:dyDescent="0.25">
      <c r="A43" s="279"/>
      <c r="B43" s="279"/>
      <c r="C43" s="292" t="s">
        <v>61</v>
      </c>
      <c r="D43" s="289">
        <v>0</v>
      </c>
      <c r="E43" s="289">
        <v>0</v>
      </c>
      <c r="F43" s="289">
        <v>0</v>
      </c>
      <c r="G43" s="289">
        <v>0</v>
      </c>
      <c r="H43" s="279"/>
      <c r="I43" s="279"/>
      <c r="J43" s="279"/>
      <c r="K43" s="279"/>
    </row>
    <row r="44" spans="1:11" ht="14.1" customHeight="1" x14ac:dyDescent="0.25">
      <c r="A44" s="279"/>
      <c r="B44" s="279"/>
      <c r="C44" s="292" t="s">
        <v>63</v>
      </c>
      <c r="D44" s="289">
        <v>0</v>
      </c>
      <c r="E44" s="289">
        <v>25100000</v>
      </c>
      <c r="F44" s="289">
        <v>25100000</v>
      </c>
      <c r="G44" s="289">
        <v>26100000</v>
      </c>
      <c r="H44" s="279"/>
      <c r="I44" s="279"/>
      <c r="J44" s="279"/>
      <c r="K44" s="279"/>
    </row>
    <row r="45" spans="1:11" ht="14.1" customHeight="1" x14ac:dyDescent="0.25">
      <c r="A45" s="279"/>
      <c r="B45" s="279"/>
      <c r="C45" s="292" t="s">
        <v>60</v>
      </c>
      <c r="D45" s="289">
        <v>0</v>
      </c>
      <c r="E45" s="289">
        <v>25100000</v>
      </c>
      <c r="F45" s="289">
        <v>25100000</v>
      </c>
      <c r="G45" s="289">
        <v>26100000</v>
      </c>
      <c r="H45" s="279"/>
      <c r="I45" s="279"/>
      <c r="J45" s="279"/>
      <c r="K45" s="279"/>
    </row>
    <row r="46" spans="1:11" ht="14.1" customHeight="1" x14ac:dyDescent="0.25">
      <c r="A46" s="279"/>
      <c r="B46" s="279"/>
      <c r="C46" s="292" t="s">
        <v>61</v>
      </c>
      <c r="D46" s="289">
        <v>0</v>
      </c>
      <c r="E46" s="289">
        <v>0</v>
      </c>
      <c r="F46" s="289">
        <v>0</v>
      </c>
      <c r="G46" s="289">
        <v>0</v>
      </c>
      <c r="H46" s="279"/>
      <c r="I46" s="279"/>
      <c r="J46" s="279"/>
      <c r="K46" s="279"/>
    </row>
    <row r="47" spans="1:11" ht="14.1" customHeight="1" x14ac:dyDescent="0.25">
      <c r="A47" s="279"/>
      <c r="B47" s="279"/>
      <c r="C47" s="292" t="s">
        <v>64</v>
      </c>
      <c r="D47" s="289">
        <v>0</v>
      </c>
      <c r="E47" s="289">
        <v>0</v>
      </c>
      <c r="F47" s="289">
        <v>0</v>
      </c>
      <c r="G47" s="289">
        <v>0</v>
      </c>
      <c r="H47" s="279"/>
      <c r="I47" s="279"/>
      <c r="J47" s="279"/>
      <c r="K47" s="279"/>
    </row>
    <row r="48" spans="1:11" ht="14.1" customHeight="1" x14ac:dyDescent="0.25">
      <c r="A48" s="279"/>
      <c r="B48" s="279"/>
      <c r="C48" s="292" t="s">
        <v>60</v>
      </c>
      <c r="D48" s="289">
        <v>0</v>
      </c>
      <c r="E48" s="289">
        <v>0</v>
      </c>
      <c r="F48" s="289">
        <v>0</v>
      </c>
      <c r="G48" s="289">
        <v>0</v>
      </c>
      <c r="H48" s="279"/>
      <c r="I48" s="279"/>
      <c r="J48" s="279"/>
      <c r="K48" s="279"/>
    </row>
    <row r="49" spans="1:11" ht="14.1" customHeight="1" x14ac:dyDescent="0.25">
      <c r="A49" s="279"/>
      <c r="B49" s="279"/>
      <c r="C49" s="292" t="s">
        <v>61</v>
      </c>
      <c r="D49" s="289">
        <v>0</v>
      </c>
      <c r="E49" s="289">
        <v>0</v>
      </c>
      <c r="F49" s="289">
        <v>0</v>
      </c>
      <c r="G49" s="289">
        <v>0</v>
      </c>
      <c r="H49" s="279"/>
      <c r="I49" s="279"/>
      <c r="J49" s="279"/>
      <c r="K49" s="279"/>
    </row>
    <row r="50" spans="1:11" ht="14.1" customHeight="1" x14ac:dyDescent="0.25">
      <c r="A50" s="279"/>
      <c r="B50" s="279"/>
      <c r="C50" s="292" t="s">
        <v>65</v>
      </c>
      <c r="D50" s="289">
        <v>0</v>
      </c>
      <c r="E50" s="289">
        <v>0</v>
      </c>
      <c r="F50" s="289">
        <v>0</v>
      </c>
      <c r="G50" s="289">
        <v>0</v>
      </c>
      <c r="H50" s="279"/>
      <c r="I50" s="279"/>
      <c r="J50" s="279"/>
      <c r="K50" s="279"/>
    </row>
    <row r="51" spans="1:11" ht="14.1" customHeight="1" x14ac:dyDescent="0.25">
      <c r="A51" s="279"/>
      <c r="B51" s="279"/>
      <c r="C51" s="292" t="s">
        <v>60</v>
      </c>
      <c r="D51" s="289">
        <v>0</v>
      </c>
      <c r="E51" s="289">
        <v>0</v>
      </c>
      <c r="F51" s="289">
        <v>0</v>
      </c>
      <c r="G51" s="289">
        <v>0</v>
      </c>
      <c r="H51" s="279"/>
      <c r="I51" s="279"/>
      <c r="J51" s="279"/>
      <c r="K51" s="279"/>
    </row>
    <row r="52" spans="1:11" ht="14.1" customHeight="1" x14ac:dyDescent="0.25">
      <c r="A52" s="279"/>
      <c r="B52" s="279"/>
      <c r="C52" s="292" t="s">
        <v>61</v>
      </c>
      <c r="D52" s="289">
        <v>0</v>
      </c>
      <c r="E52" s="289">
        <v>0</v>
      </c>
      <c r="F52" s="289">
        <v>0</v>
      </c>
      <c r="G52" s="289">
        <v>0</v>
      </c>
      <c r="H52" s="279"/>
      <c r="I52" s="279"/>
      <c r="J52" s="279"/>
      <c r="K52" s="279"/>
    </row>
    <row r="53" spans="1:11" ht="14.1" customHeight="1" x14ac:dyDescent="0.25">
      <c r="A53" s="279"/>
      <c r="B53" s="279"/>
      <c r="C53" s="292" t="s">
        <v>66</v>
      </c>
      <c r="D53" s="289">
        <v>0</v>
      </c>
      <c r="E53" s="289">
        <v>1700000</v>
      </c>
      <c r="F53" s="289">
        <v>1700000</v>
      </c>
      <c r="G53" s="289">
        <v>1700000</v>
      </c>
      <c r="H53" s="279"/>
      <c r="I53" s="279"/>
      <c r="J53" s="279"/>
      <c r="K53" s="279"/>
    </row>
    <row r="54" spans="1:11" ht="14.1" customHeight="1" x14ac:dyDescent="0.25">
      <c r="A54" s="279"/>
      <c r="B54" s="279"/>
      <c r="C54" s="292" t="s">
        <v>60</v>
      </c>
      <c r="D54" s="289">
        <v>0</v>
      </c>
      <c r="E54" s="289">
        <v>1700000</v>
      </c>
      <c r="F54" s="289">
        <v>1700000</v>
      </c>
      <c r="G54" s="289">
        <v>1700000</v>
      </c>
      <c r="H54" s="279"/>
      <c r="I54" s="279"/>
      <c r="J54" s="279"/>
      <c r="K54" s="279"/>
    </row>
    <row r="55" spans="1:11" ht="14.1" customHeight="1" x14ac:dyDescent="0.25">
      <c r="A55" s="279"/>
      <c r="B55" s="279"/>
      <c r="C55" s="292" t="s">
        <v>61</v>
      </c>
      <c r="D55" s="289">
        <v>0</v>
      </c>
      <c r="E55" s="289">
        <v>0</v>
      </c>
      <c r="F55" s="289">
        <v>0</v>
      </c>
      <c r="G55" s="289">
        <v>0</v>
      </c>
      <c r="H55" s="279"/>
      <c r="I55" s="279"/>
      <c r="J55" s="279"/>
      <c r="K55" s="279"/>
    </row>
    <row r="56" spans="1:11" ht="14.1" customHeight="1" x14ac:dyDescent="0.25">
      <c r="A56" s="279"/>
      <c r="B56" s="279"/>
      <c r="C56" s="292" t="s">
        <v>67</v>
      </c>
      <c r="D56" s="289">
        <v>0</v>
      </c>
      <c r="E56" s="289">
        <v>700000</v>
      </c>
      <c r="F56" s="289">
        <v>700000</v>
      </c>
      <c r="G56" s="289">
        <v>700000</v>
      </c>
      <c r="H56" s="279"/>
      <c r="I56" s="279"/>
      <c r="J56" s="279"/>
      <c r="K56" s="279"/>
    </row>
    <row r="57" spans="1:11" ht="14.1" customHeight="1" x14ac:dyDescent="0.25">
      <c r="A57" s="279"/>
      <c r="B57" s="279"/>
      <c r="C57" s="292" t="s">
        <v>60</v>
      </c>
      <c r="D57" s="289">
        <v>0</v>
      </c>
      <c r="E57" s="289">
        <v>700000</v>
      </c>
      <c r="F57" s="289">
        <v>700000</v>
      </c>
      <c r="G57" s="289">
        <v>700000</v>
      </c>
      <c r="H57" s="279"/>
      <c r="I57" s="279"/>
      <c r="J57" s="279"/>
      <c r="K57" s="279"/>
    </row>
    <row r="58" spans="1:11" ht="14.1" customHeight="1" x14ac:dyDescent="0.25">
      <c r="A58" s="279"/>
      <c r="B58" s="279"/>
      <c r="C58" s="292" t="s">
        <v>61</v>
      </c>
      <c r="D58" s="289">
        <v>0</v>
      </c>
      <c r="E58" s="289">
        <v>0</v>
      </c>
      <c r="F58" s="289">
        <v>0</v>
      </c>
      <c r="G58" s="289">
        <v>0</v>
      </c>
      <c r="H58" s="279"/>
      <c r="I58" s="279"/>
      <c r="J58" s="279"/>
      <c r="K58" s="279"/>
    </row>
    <row r="59" spans="1:11" ht="14.1" customHeight="1" x14ac:dyDescent="0.25">
      <c r="A59" s="279"/>
      <c r="B59" s="279"/>
      <c r="C59" s="292" t="s">
        <v>68</v>
      </c>
      <c r="D59" s="289">
        <v>0</v>
      </c>
      <c r="E59" s="289">
        <v>0</v>
      </c>
      <c r="F59" s="289">
        <v>0</v>
      </c>
      <c r="G59" s="289">
        <v>0</v>
      </c>
      <c r="H59" s="279"/>
      <c r="I59" s="279"/>
      <c r="J59" s="279"/>
      <c r="K59" s="279"/>
    </row>
    <row r="60" spans="1:11" ht="14.1" customHeight="1" x14ac:dyDescent="0.25">
      <c r="A60" s="279"/>
      <c r="B60" s="279"/>
      <c r="C60" s="292" t="s">
        <v>60</v>
      </c>
      <c r="D60" s="289">
        <v>0</v>
      </c>
      <c r="E60" s="289">
        <v>0</v>
      </c>
      <c r="F60" s="289">
        <v>0</v>
      </c>
      <c r="G60" s="289">
        <v>0</v>
      </c>
      <c r="H60" s="279"/>
      <c r="I60" s="279"/>
      <c r="J60" s="279"/>
      <c r="K60" s="279"/>
    </row>
    <row r="61" spans="1:11" ht="14.1" customHeight="1" x14ac:dyDescent="0.25">
      <c r="A61" s="279"/>
      <c r="B61" s="279"/>
      <c r="C61" s="292" t="s">
        <v>69</v>
      </c>
      <c r="D61" s="289">
        <v>0</v>
      </c>
      <c r="E61" s="289">
        <v>0</v>
      </c>
      <c r="F61" s="289">
        <v>0</v>
      </c>
      <c r="G61" s="289">
        <v>0</v>
      </c>
      <c r="H61" s="279"/>
      <c r="I61" s="279"/>
      <c r="J61" s="279"/>
      <c r="K61" s="279"/>
    </row>
    <row r="62" spans="1:11" ht="14.1" customHeight="1" x14ac:dyDescent="0.25">
      <c r="A62" s="279"/>
      <c r="B62" s="279"/>
      <c r="C62" s="292" t="s">
        <v>70</v>
      </c>
      <c r="D62" s="289">
        <v>0</v>
      </c>
      <c r="E62" s="289">
        <v>0</v>
      </c>
      <c r="F62" s="289">
        <v>0</v>
      </c>
      <c r="G62" s="289">
        <v>0</v>
      </c>
      <c r="H62" s="279"/>
      <c r="I62" s="279"/>
      <c r="J62" s="279"/>
      <c r="K62" s="279"/>
    </row>
    <row r="63" spans="1:11" ht="14.1" customHeight="1" x14ac:dyDescent="0.25">
      <c r="A63" s="279"/>
      <c r="B63" s="279"/>
      <c r="C63" s="292" t="s">
        <v>71</v>
      </c>
      <c r="D63" s="289">
        <v>0</v>
      </c>
      <c r="E63" s="289">
        <v>0</v>
      </c>
      <c r="F63" s="289">
        <v>0</v>
      </c>
      <c r="G63" s="289">
        <v>0</v>
      </c>
      <c r="H63" s="279"/>
      <c r="I63" s="279"/>
      <c r="J63" s="279"/>
      <c r="K63" s="279"/>
    </row>
    <row r="64" spans="1:11" ht="14.1" customHeight="1" x14ac:dyDescent="0.25">
      <c r="A64" s="279"/>
      <c r="B64" s="279"/>
      <c r="C64" s="292" t="s">
        <v>72</v>
      </c>
      <c r="D64" s="289">
        <v>0</v>
      </c>
      <c r="E64" s="289">
        <v>0</v>
      </c>
      <c r="F64" s="289">
        <v>0</v>
      </c>
      <c r="G64" s="289">
        <v>0</v>
      </c>
      <c r="H64" s="279"/>
      <c r="I64" s="279"/>
      <c r="J64" s="279"/>
      <c r="K64" s="279"/>
    </row>
    <row r="65" spans="1:11" ht="14.1" customHeight="1" x14ac:dyDescent="0.25">
      <c r="A65" s="279"/>
      <c r="B65" s="279"/>
      <c r="C65" s="292" t="s">
        <v>73</v>
      </c>
      <c r="D65" s="289">
        <v>0</v>
      </c>
      <c r="E65" s="289">
        <v>0</v>
      </c>
      <c r="F65" s="289">
        <v>0</v>
      </c>
      <c r="G65" s="289">
        <v>0</v>
      </c>
      <c r="H65" s="279"/>
      <c r="I65" s="279"/>
      <c r="J65" s="279"/>
      <c r="K65" s="279"/>
    </row>
    <row r="66" spans="1:11" ht="14.1" customHeight="1" x14ac:dyDescent="0.25">
      <c r="A66" s="279"/>
      <c r="B66" s="279"/>
      <c r="C66" s="292" t="s">
        <v>60</v>
      </c>
      <c r="D66" s="289">
        <v>0</v>
      </c>
      <c r="E66" s="289">
        <v>0</v>
      </c>
      <c r="F66" s="289">
        <v>0</v>
      </c>
      <c r="G66" s="289">
        <v>0</v>
      </c>
      <c r="H66" s="279"/>
      <c r="I66" s="279"/>
      <c r="J66" s="279"/>
      <c r="K66" s="279"/>
    </row>
    <row r="67" spans="1:11" ht="14.1" customHeight="1" x14ac:dyDescent="0.25">
      <c r="A67" s="279"/>
      <c r="B67" s="279"/>
      <c r="C67" s="292" t="s">
        <v>69</v>
      </c>
      <c r="D67" s="289">
        <v>0</v>
      </c>
      <c r="E67" s="289">
        <v>0</v>
      </c>
      <c r="F67" s="289">
        <v>0</v>
      </c>
      <c r="G67" s="289">
        <v>0</v>
      </c>
      <c r="H67" s="279"/>
      <c r="I67" s="279"/>
      <c r="J67" s="279"/>
      <c r="K67" s="279"/>
    </row>
    <row r="68" spans="1:11" ht="14.1" customHeight="1" x14ac:dyDescent="0.25">
      <c r="A68" s="279"/>
      <c r="B68" s="279"/>
      <c r="C68" s="292" t="s">
        <v>70</v>
      </c>
      <c r="D68" s="289">
        <v>0</v>
      </c>
      <c r="E68" s="289">
        <v>0</v>
      </c>
      <c r="F68" s="289">
        <v>0</v>
      </c>
      <c r="G68" s="289">
        <v>0</v>
      </c>
      <c r="H68" s="279"/>
      <c r="I68" s="279"/>
      <c r="J68" s="279"/>
      <c r="K68" s="279"/>
    </row>
    <row r="69" spans="1:11" ht="14.1" customHeight="1" x14ac:dyDescent="0.25">
      <c r="A69" s="279"/>
      <c r="B69" s="279"/>
      <c r="C69" s="292" t="s">
        <v>71</v>
      </c>
      <c r="D69" s="289">
        <v>0</v>
      </c>
      <c r="E69" s="289">
        <v>0</v>
      </c>
      <c r="F69" s="289">
        <v>0</v>
      </c>
      <c r="G69" s="289">
        <v>0</v>
      </c>
      <c r="H69" s="279"/>
      <c r="I69" s="279"/>
      <c r="J69" s="279"/>
      <c r="K69" s="279"/>
    </row>
    <row r="70" spans="1:11" ht="14.1" customHeight="1" x14ac:dyDescent="0.25">
      <c r="A70" s="279"/>
      <c r="B70" s="279"/>
      <c r="C70" s="292" t="s">
        <v>72</v>
      </c>
      <c r="D70" s="289">
        <v>0</v>
      </c>
      <c r="E70" s="289">
        <v>0</v>
      </c>
      <c r="F70" s="289">
        <v>0</v>
      </c>
      <c r="G70" s="289">
        <v>0</v>
      </c>
      <c r="H70" s="279"/>
      <c r="I70" s="279"/>
      <c r="J70" s="279"/>
      <c r="K70" s="279"/>
    </row>
    <row r="71" spans="1:11" ht="14.1" customHeight="1" x14ac:dyDescent="0.25">
      <c r="A71" s="279"/>
      <c r="B71" s="279"/>
      <c r="C71" s="292" t="s">
        <v>74</v>
      </c>
      <c r="D71" s="289">
        <v>0</v>
      </c>
      <c r="E71" s="289">
        <v>0</v>
      </c>
      <c r="F71" s="289">
        <v>0</v>
      </c>
      <c r="G71" s="289">
        <v>0</v>
      </c>
      <c r="H71" s="279"/>
      <c r="I71" s="279"/>
      <c r="J71" s="279"/>
      <c r="K71" s="279"/>
    </row>
    <row r="72" spans="1:11" ht="14.1" customHeight="1" x14ac:dyDescent="0.25">
      <c r="A72" s="279"/>
      <c r="B72" s="279"/>
      <c r="C72" s="292" t="s">
        <v>60</v>
      </c>
      <c r="D72" s="289">
        <v>0</v>
      </c>
      <c r="E72" s="289">
        <v>0</v>
      </c>
      <c r="F72" s="289">
        <v>0</v>
      </c>
      <c r="G72" s="289">
        <v>0</v>
      </c>
      <c r="H72" s="279"/>
      <c r="I72" s="279"/>
      <c r="J72" s="279"/>
      <c r="K72" s="279"/>
    </row>
    <row r="73" spans="1:11" ht="14.1" customHeight="1" x14ac:dyDescent="0.25">
      <c r="A73" s="279"/>
      <c r="B73" s="279"/>
      <c r="C73" s="292" t="s">
        <v>69</v>
      </c>
      <c r="D73" s="289">
        <v>0</v>
      </c>
      <c r="E73" s="289">
        <v>0</v>
      </c>
      <c r="F73" s="289">
        <v>0</v>
      </c>
      <c r="G73" s="289">
        <v>0</v>
      </c>
      <c r="H73" s="279"/>
      <c r="I73" s="279"/>
      <c r="J73" s="279"/>
      <c r="K73" s="279"/>
    </row>
    <row r="74" spans="1:11" ht="14.1" customHeight="1" x14ac:dyDescent="0.25">
      <c r="A74" s="279"/>
      <c r="B74" s="279"/>
      <c r="C74" s="292" t="s">
        <v>70</v>
      </c>
      <c r="D74" s="289">
        <v>0</v>
      </c>
      <c r="E74" s="289">
        <v>0</v>
      </c>
      <c r="F74" s="289">
        <v>0</v>
      </c>
      <c r="G74" s="289">
        <v>0</v>
      </c>
      <c r="H74" s="279"/>
      <c r="I74" s="279"/>
      <c r="J74" s="279"/>
      <c r="K74" s="279"/>
    </row>
    <row r="75" spans="1:11" ht="14.1" customHeight="1" x14ac:dyDescent="0.25">
      <c r="A75" s="279"/>
      <c r="B75" s="279"/>
      <c r="C75" s="292" t="s">
        <v>71</v>
      </c>
      <c r="D75" s="289">
        <v>0</v>
      </c>
      <c r="E75" s="289">
        <v>0</v>
      </c>
      <c r="F75" s="289">
        <v>0</v>
      </c>
      <c r="G75" s="289">
        <v>0</v>
      </c>
      <c r="H75" s="279"/>
      <c r="I75" s="279"/>
      <c r="J75" s="279"/>
      <c r="K75" s="279"/>
    </row>
    <row r="76" spans="1:11" ht="14.1" customHeight="1" x14ac:dyDescent="0.25">
      <c r="A76" s="279"/>
      <c r="B76" s="279"/>
      <c r="C76" s="292" t="s">
        <v>72</v>
      </c>
      <c r="D76" s="289">
        <v>0</v>
      </c>
      <c r="E76" s="289">
        <v>0</v>
      </c>
      <c r="F76" s="289">
        <v>0</v>
      </c>
      <c r="G76" s="289">
        <v>0</v>
      </c>
      <c r="H76" s="279"/>
      <c r="I76" s="279"/>
      <c r="J76" s="279"/>
      <c r="K76" s="279"/>
    </row>
    <row r="77" spans="1:11" ht="14.1" customHeight="1" x14ac:dyDescent="0.25">
      <c r="A77" s="279"/>
      <c r="B77" s="279"/>
      <c r="C77" s="292" t="s">
        <v>75</v>
      </c>
      <c r="D77" s="289">
        <v>0</v>
      </c>
      <c r="E77" s="289">
        <v>0</v>
      </c>
      <c r="F77" s="289">
        <v>0</v>
      </c>
      <c r="G77" s="289">
        <v>0</v>
      </c>
      <c r="H77" s="279"/>
      <c r="I77" s="279"/>
      <c r="J77" s="279"/>
      <c r="K77" s="279"/>
    </row>
    <row r="78" spans="1:11" ht="14.1" customHeight="1" x14ac:dyDescent="0.25">
      <c r="A78" s="279"/>
      <c r="B78" s="279"/>
      <c r="C78" s="292" t="s">
        <v>76</v>
      </c>
      <c r="D78" s="289">
        <v>0</v>
      </c>
      <c r="E78" s="289">
        <v>0</v>
      </c>
      <c r="F78" s="289">
        <v>0</v>
      </c>
      <c r="G78" s="289">
        <v>0</v>
      </c>
      <c r="H78" s="279"/>
      <c r="I78" s="279"/>
      <c r="J78" s="279"/>
      <c r="K78" s="279"/>
    </row>
    <row r="79" spans="1:11" ht="14.1" customHeight="1" x14ac:dyDescent="0.25">
      <c r="A79" s="279"/>
      <c r="B79" s="279"/>
      <c r="C79" s="290" t="s">
        <v>77</v>
      </c>
      <c r="D79" s="289">
        <v>0</v>
      </c>
      <c r="E79" s="289">
        <v>193909000</v>
      </c>
      <c r="F79" s="289">
        <v>193909000</v>
      </c>
      <c r="G79" s="289">
        <v>194909000</v>
      </c>
      <c r="H79" s="279"/>
      <c r="I79" s="279"/>
      <c r="J79" s="279"/>
      <c r="K79" s="279"/>
    </row>
    <row r="80" spans="1:11" ht="14.1" customHeight="1" x14ac:dyDescent="0.25">
      <c r="A80" s="279"/>
      <c r="B80" s="279"/>
      <c r="C80" s="1293" t="s">
        <v>78</v>
      </c>
      <c r="D80" s="1294"/>
      <c r="E80" s="1294"/>
      <c r="F80" s="1294"/>
      <c r="G80" s="1294"/>
      <c r="H80" s="279"/>
      <c r="I80" s="279"/>
      <c r="J80" s="279"/>
      <c r="K80" s="279"/>
    </row>
    <row r="81" spans="1:11" ht="14.1" customHeight="1" x14ac:dyDescent="0.25">
      <c r="A81" s="279"/>
      <c r="B81" s="279"/>
      <c r="C81" s="297" t="s">
        <v>1048</v>
      </c>
      <c r="D81" s="1293" t="s">
        <v>1047</v>
      </c>
      <c r="E81" s="1294"/>
      <c r="F81" s="1294"/>
      <c r="G81" s="1294"/>
      <c r="H81" s="279"/>
      <c r="I81" s="279"/>
      <c r="J81" s="279"/>
      <c r="K81" s="279"/>
    </row>
    <row r="82" spans="1:11" ht="14.1" customHeight="1" x14ac:dyDescent="0.25">
      <c r="A82" s="279"/>
      <c r="B82" s="279"/>
      <c r="C82" s="296" t="s">
        <v>33</v>
      </c>
      <c r="D82" s="1295" t="s">
        <v>1046</v>
      </c>
      <c r="E82" s="1296"/>
      <c r="F82" s="1296"/>
      <c r="G82" s="1296"/>
      <c r="H82" s="279"/>
      <c r="I82" s="279"/>
      <c r="J82" s="279"/>
      <c r="K82" s="279"/>
    </row>
    <row r="83" spans="1:11" ht="14.1" customHeight="1" x14ac:dyDescent="0.25">
      <c r="A83" s="279"/>
      <c r="B83" s="279"/>
      <c r="C83" s="277" t="s">
        <v>35</v>
      </c>
      <c r="D83" s="1297" t="s">
        <v>1045</v>
      </c>
      <c r="E83" s="1298"/>
      <c r="F83" s="1298"/>
      <c r="G83" s="1298"/>
      <c r="H83" s="279"/>
      <c r="I83" s="279"/>
      <c r="J83" s="279"/>
      <c r="K83" s="279"/>
    </row>
    <row r="84" spans="1:11" ht="14.1" customHeight="1" x14ac:dyDescent="0.25">
      <c r="A84" s="279"/>
      <c r="B84" s="279"/>
      <c r="C84" s="277" t="s">
        <v>37</v>
      </c>
      <c r="D84" s="1297" t="s">
        <v>1044</v>
      </c>
      <c r="E84" s="1298"/>
      <c r="F84" s="1298"/>
      <c r="G84" s="1298"/>
      <c r="H84" s="279"/>
      <c r="I84" s="279"/>
      <c r="J84" s="279"/>
      <c r="K84" s="279"/>
    </row>
    <row r="85" spans="1:11" ht="15" customHeight="1" x14ac:dyDescent="0.25">
      <c r="A85" s="279"/>
      <c r="B85" s="279"/>
      <c r="C85" s="294"/>
      <c r="D85" s="269">
        <v>2025</v>
      </c>
      <c r="E85" s="269">
        <v>2026</v>
      </c>
      <c r="F85" s="269">
        <v>2027</v>
      </c>
      <c r="G85" s="269">
        <v>2028</v>
      </c>
      <c r="H85" s="279"/>
      <c r="I85" s="279"/>
      <c r="J85" s="279"/>
      <c r="K85" s="279"/>
    </row>
    <row r="86" spans="1:11" ht="15" customHeight="1" x14ac:dyDescent="0.25">
      <c r="A86" s="279"/>
      <c r="B86" s="279"/>
      <c r="C86" s="293"/>
      <c r="D86" s="266" t="s">
        <v>17</v>
      </c>
      <c r="E86" s="266" t="s">
        <v>18</v>
      </c>
      <c r="F86" s="266" t="s">
        <v>18</v>
      </c>
      <c r="G86" s="266" t="s">
        <v>18</v>
      </c>
      <c r="H86" s="279"/>
      <c r="I86" s="279"/>
      <c r="J86" s="279"/>
      <c r="K86" s="279"/>
    </row>
    <row r="87" spans="1:11" ht="14.1" customHeight="1" x14ac:dyDescent="0.25">
      <c r="A87" s="279"/>
      <c r="B87" s="279"/>
      <c r="C87" s="284" t="s">
        <v>39</v>
      </c>
      <c r="D87" s="295" t="s">
        <v>40</v>
      </c>
      <c r="E87" s="295" t="s">
        <v>615</v>
      </c>
      <c r="F87" s="295" t="s">
        <v>615</v>
      </c>
      <c r="G87" s="295" t="s">
        <v>615</v>
      </c>
      <c r="H87" s="279"/>
      <c r="I87" s="279"/>
      <c r="J87" s="279"/>
      <c r="K87" s="279"/>
    </row>
    <row r="88" spans="1:11" ht="14.1" customHeight="1" x14ac:dyDescent="0.25">
      <c r="A88" s="279"/>
      <c r="B88" s="279"/>
      <c r="C88" s="284" t="s">
        <v>41</v>
      </c>
      <c r="D88" s="295" t="s">
        <v>46</v>
      </c>
      <c r="E88" s="295" t="s">
        <v>1043</v>
      </c>
      <c r="F88" s="295" t="s">
        <v>1002</v>
      </c>
      <c r="G88" s="295" t="s">
        <v>1002</v>
      </c>
      <c r="H88" s="279"/>
      <c r="I88" s="279"/>
      <c r="J88" s="279"/>
      <c r="K88" s="279"/>
    </row>
    <row r="89" spans="1:11" ht="14.1" customHeight="1" x14ac:dyDescent="0.25">
      <c r="A89" s="279"/>
      <c r="B89" s="279"/>
      <c r="C89" s="284" t="s">
        <v>45</v>
      </c>
      <c r="D89" s="295" t="s">
        <v>46</v>
      </c>
      <c r="E89" s="295" t="s">
        <v>1042</v>
      </c>
      <c r="F89" s="295" t="s">
        <v>683</v>
      </c>
      <c r="G89" s="295" t="s">
        <v>683</v>
      </c>
      <c r="H89" s="279"/>
      <c r="I89" s="279"/>
      <c r="J89" s="279"/>
      <c r="K89" s="279"/>
    </row>
    <row r="90" spans="1:11" ht="14.1" customHeight="1" x14ac:dyDescent="0.25">
      <c r="A90" s="279"/>
      <c r="B90" s="279"/>
      <c r="C90" s="284" t="s">
        <v>50</v>
      </c>
      <c r="D90" s="295" t="s">
        <v>40</v>
      </c>
      <c r="E90" s="295" t="s">
        <v>40</v>
      </c>
      <c r="F90" s="295" t="s">
        <v>46</v>
      </c>
      <c r="G90" s="295" t="s">
        <v>46</v>
      </c>
      <c r="H90" s="279"/>
      <c r="I90" s="279"/>
      <c r="J90" s="279"/>
      <c r="K90" s="279"/>
    </row>
    <row r="91" spans="1:11" ht="14.1" customHeight="1" x14ac:dyDescent="0.25">
      <c r="A91" s="279"/>
      <c r="B91" s="279"/>
      <c r="C91" s="284" t="s">
        <v>52</v>
      </c>
      <c r="D91" s="295" t="s">
        <v>40</v>
      </c>
      <c r="E91" s="295" t="s">
        <v>40</v>
      </c>
      <c r="F91" s="295" t="s">
        <v>1041</v>
      </c>
      <c r="G91" s="295" t="s">
        <v>46</v>
      </c>
      <c r="H91" s="279"/>
      <c r="I91" s="279"/>
      <c r="J91" s="279"/>
      <c r="K91" s="279"/>
    </row>
    <row r="92" spans="1:11" ht="14.1" customHeight="1" x14ac:dyDescent="0.25">
      <c r="A92" s="279"/>
      <c r="B92" s="279"/>
      <c r="C92" s="284" t="s">
        <v>55</v>
      </c>
      <c r="D92" s="295" t="s">
        <v>40</v>
      </c>
      <c r="E92" s="295" t="s">
        <v>40</v>
      </c>
      <c r="F92" s="295" t="s">
        <v>1041</v>
      </c>
      <c r="G92" s="295" t="s">
        <v>46</v>
      </c>
      <c r="H92" s="279"/>
      <c r="I92" s="279"/>
      <c r="J92" s="279"/>
      <c r="K92" s="279"/>
    </row>
    <row r="93" spans="1:11" ht="14.1" customHeight="1" x14ac:dyDescent="0.25">
      <c r="A93" s="279"/>
      <c r="B93" s="279"/>
      <c r="C93" s="1307" t="s">
        <v>58</v>
      </c>
      <c r="D93" s="1308"/>
      <c r="E93" s="1308"/>
      <c r="F93" s="1308"/>
      <c r="G93" s="1308"/>
      <c r="H93" s="279"/>
      <c r="I93" s="279"/>
      <c r="J93" s="279"/>
      <c r="K93" s="279"/>
    </row>
    <row r="94" spans="1:11" ht="14.1" customHeight="1" x14ac:dyDescent="0.25">
      <c r="A94" s="279"/>
      <c r="B94" s="279"/>
      <c r="C94" s="294"/>
      <c r="D94" s="269">
        <v>2025</v>
      </c>
      <c r="E94" s="269">
        <v>2026</v>
      </c>
      <c r="F94" s="269">
        <v>2027</v>
      </c>
      <c r="G94" s="269">
        <v>2028</v>
      </c>
      <c r="H94" s="279"/>
      <c r="I94" s="279"/>
      <c r="J94" s="279"/>
      <c r="K94" s="279"/>
    </row>
    <row r="95" spans="1:11" ht="14.1" customHeight="1" x14ac:dyDescent="0.25">
      <c r="A95" s="279"/>
      <c r="B95" s="279"/>
      <c r="C95" s="293"/>
      <c r="D95" s="266" t="s">
        <v>17</v>
      </c>
      <c r="E95" s="266" t="s">
        <v>18</v>
      </c>
      <c r="F95" s="266" t="s">
        <v>18</v>
      </c>
      <c r="G95" s="266" t="s">
        <v>18</v>
      </c>
      <c r="H95" s="279"/>
      <c r="I95" s="279"/>
      <c r="J95" s="279"/>
      <c r="K95" s="279"/>
    </row>
    <row r="96" spans="1:11" ht="14.1" customHeight="1" x14ac:dyDescent="0.25">
      <c r="A96" s="279"/>
      <c r="B96" s="279"/>
      <c r="C96" s="292" t="s">
        <v>59</v>
      </c>
      <c r="D96" s="289">
        <v>0</v>
      </c>
      <c r="E96" s="289">
        <v>0</v>
      </c>
      <c r="F96" s="289">
        <v>0</v>
      </c>
      <c r="G96" s="289">
        <v>0</v>
      </c>
      <c r="H96" s="279"/>
      <c r="I96" s="279"/>
      <c r="J96" s="279"/>
      <c r="K96" s="279"/>
    </row>
    <row r="97" spans="1:11" ht="14.1" customHeight="1" x14ac:dyDescent="0.25">
      <c r="A97" s="279"/>
      <c r="B97" s="279"/>
      <c r="C97" s="292" t="s">
        <v>60</v>
      </c>
      <c r="D97" s="289">
        <v>0</v>
      </c>
      <c r="E97" s="289">
        <v>0</v>
      </c>
      <c r="F97" s="289">
        <v>0</v>
      </c>
      <c r="G97" s="289">
        <v>0</v>
      </c>
      <c r="H97" s="279"/>
      <c r="I97" s="279"/>
      <c r="J97" s="279"/>
      <c r="K97" s="279"/>
    </row>
    <row r="98" spans="1:11" ht="14.1" customHeight="1" x14ac:dyDescent="0.25">
      <c r="A98" s="279"/>
      <c r="B98" s="279"/>
      <c r="C98" s="292" t="s">
        <v>61</v>
      </c>
      <c r="D98" s="289">
        <v>0</v>
      </c>
      <c r="E98" s="289">
        <v>0</v>
      </c>
      <c r="F98" s="289">
        <v>0</v>
      </c>
      <c r="G98" s="289">
        <v>0</v>
      </c>
      <c r="H98" s="279"/>
      <c r="I98" s="279"/>
      <c r="J98" s="279"/>
      <c r="K98" s="279"/>
    </row>
    <row r="99" spans="1:11" ht="14.1" customHeight="1" x14ac:dyDescent="0.25">
      <c r="A99" s="279"/>
      <c r="B99" s="279"/>
      <c r="C99" s="292" t="s">
        <v>62</v>
      </c>
      <c r="D99" s="289">
        <v>0</v>
      </c>
      <c r="E99" s="289">
        <v>0</v>
      </c>
      <c r="F99" s="289">
        <v>0</v>
      </c>
      <c r="G99" s="289">
        <v>0</v>
      </c>
      <c r="H99" s="279"/>
      <c r="I99" s="279"/>
      <c r="J99" s="279"/>
      <c r="K99" s="279"/>
    </row>
    <row r="100" spans="1:11" ht="14.1" customHeight="1" x14ac:dyDescent="0.25">
      <c r="A100" s="279"/>
      <c r="B100" s="279"/>
      <c r="C100" s="292" t="s">
        <v>60</v>
      </c>
      <c r="D100" s="289">
        <v>0</v>
      </c>
      <c r="E100" s="289">
        <v>0</v>
      </c>
      <c r="F100" s="289">
        <v>0</v>
      </c>
      <c r="G100" s="289">
        <v>0</v>
      </c>
      <c r="H100" s="279"/>
      <c r="I100" s="279"/>
      <c r="J100" s="279"/>
      <c r="K100" s="279"/>
    </row>
    <row r="101" spans="1:11" ht="14.1" customHeight="1" x14ac:dyDescent="0.25">
      <c r="A101" s="279"/>
      <c r="B101" s="279"/>
      <c r="C101" s="292" t="s">
        <v>61</v>
      </c>
      <c r="D101" s="289">
        <v>0</v>
      </c>
      <c r="E101" s="289">
        <v>0</v>
      </c>
      <c r="F101" s="289">
        <v>0</v>
      </c>
      <c r="G101" s="289">
        <v>0</v>
      </c>
      <c r="H101" s="279"/>
      <c r="I101" s="279"/>
      <c r="J101" s="279"/>
      <c r="K101" s="279"/>
    </row>
    <row r="102" spans="1:11" ht="14.1" customHeight="1" x14ac:dyDescent="0.25">
      <c r="A102" s="279"/>
      <c r="B102" s="279"/>
      <c r="C102" s="292" t="s">
        <v>63</v>
      </c>
      <c r="D102" s="289">
        <v>0</v>
      </c>
      <c r="E102" s="289">
        <v>0</v>
      </c>
      <c r="F102" s="289">
        <v>0</v>
      </c>
      <c r="G102" s="289">
        <v>0</v>
      </c>
      <c r="H102" s="279"/>
      <c r="I102" s="279"/>
      <c r="J102" s="279"/>
      <c r="K102" s="279"/>
    </row>
    <row r="103" spans="1:11" ht="14.1" customHeight="1" x14ac:dyDescent="0.25">
      <c r="A103" s="279"/>
      <c r="B103" s="279"/>
      <c r="C103" s="292" t="s">
        <v>60</v>
      </c>
      <c r="D103" s="289">
        <v>0</v>
      </c>
      <c r="E103" s="289">
        <v>0</v>
      </c>
      <c r="F103" s="289">
        <v>0</v>
      </c>
      <c r="G103" s="289">
        <v>0</v>
      </c>
      <c r="H103" s="279"/>
      <c r="I103" s="279"/>
      <c r="J103" s="279"/>
      <c r="K103" s="279"/>
    </row>
    <row r="104" spans="1:11" ht="14.1" customHeight="1" x14ac:dyDescent="0.25">
      <c r="A104" s="279"/>
      <c r="B104" s="279"/>
      <c r="C104" s="292" t="s">
        <v>61</v>
      </c>
      <c r="D104" s="289">
        <v>0</v>
      </c>
      <c r="E104" s="289">
        <v>0</v>
      </c>
      <c r="F104" s="289">
        <v>0</v>
      </c>
      <c r="G104" s="289">
        <v>0</v>
      </c>
      <c r="H104" s="279"/>
      <c r="I104" s="279"/>
      <c r="J104" s="279"/>
      <c r="K104" s="279"/>
    </row>
    <row r="105" spans="1:11" ht="14.1" customHeight="1" x14ac:dyDescent="0.25">
      <c r="A105" s="279"/>
      <c r="B105" s="279"/>
      <c r="C105" s="292" t="s">
        <v>64</v>
      </c>
      <c r="D105" s="289">
        <v>0</v>
      </c>
      <c r="E105" s="289">
        <v>0</v>
      </c>
      <c r="F105" s="289">
        <v>0</v>
      </c>
      <c r="G105" s="289">
        <v>0</v>
      </c>
      <c r="H105" s="279"/>
      <c r="I105" s="279"/>
      <c r="J105" s="279"/>
      <c r="K105" s="279"/>
    </row>
    <row r="106" spans="1:11" ht="14.1" customHeight="1" x14ac:dyDescent="0.25">
      <c r="A106" s="279"/>
      <c r="B106" s="279"/>
      <c r="C106" s="292" t="s">
        <v>60</v>
      </c>
      <c r="D106" s="289">
        <v>0</v>
      </c>
      <c r="E106" s="289">
        <v>0</v>
      </c>
      <c r="F106" s="289">
        <v>0</v>
      </c>
      <c r="G106" s="289">
        <v>0</v>
      </c>
      <c r="H106" s="279"/>
      <c r="I106" s="279"/>
      <c r="J106" s="279"/>
      <c r="K106" s="279"/>
    </row>
    <row r="107" spans="1:11" ht="14.1" customHeight="1" x14ac:dyDescent="0.25">
      <c r="A107" s="279"/>
      <c r="B107" s="279"/>
      <c r="C107" s="292" t="s">
        <v>61</v>
      </c>
      <c r="D107" s="289">
        <v>0</v>
      </c>
      <c r="E107" s="289">
        <v>0</v>
      </c>
      <c r="F107" s="289">
        <v>0</v>
      </c>
      <c r="G107" s="289">
        <v>0</v>
      </c>
      <c r="H107" s="279"/>
      <c r="I107" s="279"/>
      <c r="J107" s="279"/>
      <c r="K107" s="279"/>
    </row>
    <row r="108" spans="1:11" ht="14.1" customHeight="1" x14ac:dyDescent="0.25">
      <c r="A108" s="279"/>
      <c r="B108" s="279"/>
      <c r="C108" s="292" t="s">
        <v>65</v>
      </c>
      <c r="D108" s="289">
        <v>0</v>
      </c>
      <c r="E108" s="289">
        <v>0</v>
      </c>
      <c r="F108" s="289">
        <v>0</v>
      </c>
      <c r="G108" s="289">
        <v>0</v>
      </c>
      <c r="H108" s="279"/>
      <c r="I108" s="279"/>
      <c r="J108" s="279"/>
      <c r="K108" s="279"/>
    </row>
    <row r="109" spans="1:11" ht="14.1" customHeight="1" x14ac:dyDescent="0.25">
      <c r="A109" s="279"/>
      <c r="B109" s="279"/>
      <c r="C109" s="292" t="s">
        <v>60</v>
      </c>
      <c r="D109" s="289">
        <v>0</v>
      </c>
      <c r="E109" s="289">
        <v>0</v>
      </c>
      <c r="F109" s="289">
        <v>0</v>
      </c>
      <c r="G109" s="289">
        <v>0</v>
      </c>
      <c r="H109" s="279"/>
      <c r="I109" s="279"/>
      <c r="J109" s="279"/>
      <c r="K109" s="279"/>
    </row>
    <row r="110" spans="1:11" ht="14.1" customHeight="1" x14ac:dyDescent="0.25">
      <c r="A110" s="279"/>
      <c r="B110" s="279"/>
      <c r="C110" s="292" t="s">
        <v>61</v>
      </c>
      <c r="D110" s="289">
        <v>0</v>
      </c>
      <c r="E110" s="289">
        <v>0</v>
      </c>
      <c r="F110" s="289">
        <v>0</v>
      </c>
      <c r="G110" s="289">
        <v>0</v>
      </c>
      <c r="H110" s="279"/>
      <c r="I110" s="279"/>
      <c r="J110" s="279"/>
      <c r="K110" s="279"/>
    </row>
    <row r="111" spans="1:11" ht="14.1" customHeight="1" x14ac:dyDescent="0.25">
      <c r="A111" s="279"/>
      <c r="B111" s="279"/>
      <c r="C111" s="292" t="s">
        <v>66</v>
      </c>
      <c r="D111" s="289">
        <v>0</v>
      </c>
      <c r="E111" s="289">
        <v>0</v>
      </c>
      <c r="F111" s="289">
        <v>0</v>
      </c>
      <c r="G111" s="289">
        <v>0</v>
      </c>
      <c r="H111" s="279"/>
      <c r="I111" s="279"/>
      <c r="J111" s="279"/>
      <c r="K111" s="279"/>
    </row>
    <row r="112" spans="1:11" ht="14.1" customHeight="1" x14ac:dyDescent="0.25">
      <c r="A112" s="279"/>
      <c r="B112" s="279"/>
      <c r="C112" s="292" t="s">
        <v>60</v>
      </c>
      <c r="D112" s="289">
        <v>0</v>
      </c>
      <c r="E112" s="289">
        <v>0</v>
      </c>
      <c r="F112" s="289">
        <v>0</v>
      </c>
      <c r="G112" s="289">
        <v>0</v>
      </c>
      <c r="H112" s="279"/>
      <c r="I112" s="279"/>
      <c r="J112" s="279"/>
      <c r="K112" s="279"/>
    </row>
    <row r="113" spans="1:11" ht="14.1" customHeight="1" x14ac:dyDescent="0.25">
      <c r="A113" s="279"/>
      <c r="B113" s="279"/>
      <c r="C113" s="292" t="s">
        <v>61</v>
      </c>
      <c r="D113" s="289">
        <v>0</v>
      </c>
      <c r="E113" s="289">
        <v>0</v>
      </c>
      <c r="F113" s="289">
        <v>0</v>
      </c>
      <c r="G113" s="289">
        <v>0</v>
      </c>
      <c r="H113" s="279"/>
      <c r="I113" s="279"/>
      <c r="J113" s="279"/>
      <c r="K113" s="279"/>
    </row>
    <row r="114" spans="1:11" ht="14.1" customHeight="1" x14ac:dyDescent="0.25">
      <c r="A114" s="279"/>
      <c r="B114" s="279"/>
      <c r="C114" s="292" t="s">
        <v>67</v>
      </c>
      <c r="D114" s="289">
        <v>0</v>
      </c>
      <c r="E114" s="289">
        <v>0</v>
      </c>
      <c r="F114" s="289">
        <v>0</v>
      </c>
      <c r="G114" s="289">
        <v>0</v>
      </c>
      <c r="H114" s="279"/>
      <c r="I114" s="279"/>
      <c r="J114" s="279"/>
      <c r="K114" s="279"/>
    </row>
    <row r="115" spans="1:11" ht="14.1" customHeight="1" x14ac:dyDescent="0.25">
      <c r="A115" s="279"/>
      <c r="B115" s="279"/>
      <c r="C115" s="292" t="s">
        <v>60</v>
      </c>
      <c r="D115" s="289">
        <v>0</v>
      </c>
      <c r="E115" s="289">
        <v>0</v>
      </c>
      <c r="F115" s="289">
        <v>0</v>
      </c>
      <c r="G115" s="289">
        <v>0</v>
      </c>
      <c r="H115" s="279"/>
      <c r="I115" s="279"/>
      <c r="J115" s="279"/>
      <c r="K115" s="279"/>
    </row>
    <row r="116" spans="1:11" ht="14.1" customHeight="1" x14ac:dyDescent="0.25">
      <c r="A116" s="279"/>
      <c r="B116" s="279"/>
      <c r="C116" s="292" t="s">
        <v>61</v>
      </c>
      <c r="D116" s="289">
        <v>0</v>
      </c>
      <c r="E116" s="289">
        <v>0</v>
      </c>
      <c r="F116" s="289">
        <v>0</v>
      </c>
      <c r="G116" s="289">
        <v>0</v>
      </c>
      <c r="H116" s="279"/>
      <c r="I116" s="279"/>
      <c r="J116" s="279"/>
      <c r="K116" s="279"/>
    </row>
    <row r="117" spans="1:11" ht="14.1" customHeight="1" x14ac:dyDescent="0.25">
      <c r="A117" s="279"/>
      <c r="B117" s="279"/>
      <c r="C117" s="292" t="s">
        <v>68</v>
      </c>
      <c r="D117" s="289">
        <v>0</v>
      </c>
      <c r="E117" s="289">
        <v>0</v>
      </c>
      <c r="F117" s="289">
        <v>0</v>
      </c>
      <c r="G117" s="289">
        <v>0</v>
      </c>
      <c r="H117" s="279"/>
      <c r="I117" s="279"/>
      <c r="J117" s="279"/>
      <c r="K117" s="279"/>
    </row>
    <row r="118" spans="1:11" ht="14.1" customHeight="1" x14ac:dyDescent="0.25">
      <c r="A118" s="279"/>
      <c r="B118" s="279"/>
      <c r="C118" s="292" t="s">
        <v>60</v>
      </c>
      <c r="D118" s="289">
        <v>0</v>
      </c>
      <c r="E118" s="289">
        <v>0</v>
      </c>
      <c r="F118" s="289">
        <v>0</v>
      </c>
      <c r="G118" s="289">
        <v>0</v>
      </c>
      <c r="H118" s="279"/>
      <c r="I118" s="279"/>
      <c r="J118" s="279"/>
      <c r="K118" s="279"/>
    </row>
    <row r="119" spans="1:11" ht="14.1" customHeight="1" x14ac:dyDescent="0.25">
      <c r="A119" s="279"/>
      <c r="B119" s="279"/>
      <c r="C119" s="292" t="s">
        <v>69</v>
      </c>
      <c r="D119" s="289">
        <v>0</v>
      </c>
      <c r="E119" s="289">
        <v>0</v>
      </c>
      <c r="F119" s="289">
        <v>0</v>
      </c>
      <c r="G119" s="289">
        <v>0</v>
      </c>
      <c r="H119" s="279"/>
      <c r="I119" s="279"/>
      <c r="J119" s="279"/>
      <c r="K119" s="279"/>
    </row>
    <row r="120" spans="1:11" ht="14.1" customHeight="1" x14ac:dyDescent="0.25">
      <c r="A120" s="279"/>
      <c r="B120" s="279"/>
      <c r="C120" s="292" t="s">
        <v>70</v>
      </c>
      <c r="D120" s="289">
        <v>0</v>
      </c>
      <c r="E120" s="289">
        <v>0</v>
      </c>
      <c r="F120" s="289">
        <v>0</v>
      </c>
      <c r="G120" s="289">
        <v>0</v>
      </c>
      <c r="H120" s="279"/>
      <c r="I120" s="279"/>
      <c r="J120" s="279"/>
      <c r="K120" s="279"/>
    </row>
    <row r="121" spans="1:11" ht="14.1" customHeight="1" x14ac:dyDescent="0.25">
      <c r="A121" s="279"/>
      <c r="B121" s="279"/>
      <c r="C121" s="292" t="s">
        <v>71</v>
      </c>
      <c r="D121" s="289">
        <v>0</v>
      </c>
      <c r="E121" s="289">
        <v>0</v>
      </c>
      <c r="F121" s="289">
        <v>0</v>
      </c>
      <c r="G121" s="289">
        <v>0</v>
      </c>
      <c r="H121" s="279"/>
      <c r="I121" s="279"/>
      <c r="J121" s="279"/>
      <c r="K121" s="279"/>
    </row>
    <row r="122" spans="1:11" ht="14.1" customHeight="1" x14ac:dyDescent="0.25">
      <c r="A122" s="279"/>
      <c r="B122" s="279"/>
      <c r="C122" s="292" t="s">
        <v>72</v>
      </c>
      <c r="D122" s="289">
        <v>0</v>
      </c>
      <c r="E122" s="289">
        <v>0</v>
      </c>
      <c r="F122" s="289">
        <v>0</v>
      </c>
      <c r="G122" s="289">
        <v>0</v>
      </c>
      <c r="H122" s="279"/>
      <c r="I122" s="279"/>
      <c r="J122" s="279"/>
      <c r="K122" s="279"/>
    </row>
    <row r="123" spans="1:11" ht="14.1" customHeight="1" x14ac:dyDescent="0.25">
      <c r="A123" s="279"/>
      <c r="B123" s="279"/>
      <c r="C123" s="292" t="s">
        <v>73</v>
      </c>
      <c r="D123" s="289">
        <v>0</v>
      </c>
      <c r="E123" s="289">
        <v>1400000</v>
      </c>
      <c r="F123" s="289">
        <v>2000000</v>
      </c>
      <c r="G123" s="289">
        <v>2000000</v>
      </c>
      <c r="H123" s="279"/>
      <c r="I123" s="279"/>
      <c r="J123" s="279"/>
      <c r="K123" s="279"/>
    </row>
    <row r="124" spans="1:11" ht="14.1" customHeight="1" x14ac:dyDescent="0.25">
      <c r="A124" s="279"/>
      <c r="B124" s="279"/>
      <c r="C124" s="292" t="s">
        <v>60</v>
      </c>
      <c r="D124" s="289">
        <v>0</v>
      </c>
      <c r="E124" s="289">
        <v>1400000</v>
      </c>
      <c r="F124" s="289">
        <v>2000000</v>
      </c>
      <c r="G124" s="289">
        <v>2000000</v>
      </c>
      <c r="H124" s="279"/>
      <c r="I124" s="279"/>
      <c r="J124" s="279"/>
      <c r="K124" s="279"/>
    </row>
    <row r="125" spans="1:11" ht="14.1" customHeight="1" x14ac:dyDescent="0.25">
      <c r="A125" s="279"/>
      <c r="B125" s="279"/>
      <c r="C125" s="292" t="s">
        <v>69</v>
      </c>
      <c r="D125" s="289">
        <v>0</v>
      </c>
      <c r="E125" s="289">
        <v>0</v>
      </c>
      <c r="F125" s="289">
        <v>0</v>
      </c>
      <c r="G125" s="289">
        <v>0</v>
      </c>
      <c r="H125" s="279"/>
      <c r="I125" s="279"/>
      <c r="J125" s="279"/>
      <c r="K125" s="279"/>
    </row>
    <row r="126" spans="1:11" ht="14.1" customHeight="1" x14ac:dyDescent="0.25">
      <c r="A126" s="279"/>
      <c r="B126" s="279"/>
      <c r="C126" s="292" t="s">
        <v>70</v>
      </c>
      <c r="D126" s="289">
        <v>0</v>
      </c>
      <c r="E126" s="289">
        <v>0</v>
      </c>
      <c r="F126" s="289">
        <v>0</v>
      </c>
      <c r="G126" s="289">
        <v>0</v>
      </c>
      <c r="H126" s="279"/>
      <c r="I126" s="279"/>
      <c r="J126" s="279"/>
      <c r="K126" s="279"/>
    </row>
    <row r="127" spans="1:11" ht="14.1" customHeight="1" x14ac:dyDescent="0.25">
      <c r="A127" s="279"/>
      <c r="B127" s="279"/>
      <c r="C127" s="292" t="s">
        <v>71</v>
      </c>
      <c r="D127" s="289">
        <v>0</v>
      </c>
      <c r="E127" s="289">
        <v>0</v>
      </c>
      <c r="F127" s="289">
        <v>0</v>
      </c>
      <c r="G127" s="289">
        <v>0</v>
      </c>
      <c r="H127" s="279"/>
      <c r="I127" s="279"/>
      <c r="J127" s="279"/>
      <c r="K127" s="279"/>
    </row>
    <row r="128" spans="1:11" ht="14.1" customHeight="1" x14ac:dyDescent="0.25">
      <c r="A128" s="279"/>
      <c r="B128" s="279"/>
      <c r="C128" s="292" t="s">
        <v>72</v>
      </c>
      <c r="D128" s="289">
        <v>0</v>
      </c>
      <c r="E128" s="289">
        <v>0</v>
      </c>
      <c r="F128" s="289">
        <v>0</v>
      </c>
      <c r="G128" s="289">
        <v>0</v>
      </c>
      <c r="H128" s="279"/>
      <c r="I128" s="279"/>
      <c r="J128" s="279"/>
      <c r="K128" s="279"/>
    </row>
    <row r="129" spans="1:11" ht="14.1" customHeight="1" x14ac:dyDescent="0.25">
      <c r="A129" s="279"/>
      <c r="B129" s="279"/>
      <c r="C129" s="292" t="s">
        <v>74</v>
      </c>
      <c r="D129" s="289">
        <v>0</v>
      </c>
      <c r="E129" s="289">
        <v>0</v>
      </c>
      <c r="F129" s="289">
        <v>0</v>
      </c>
      <c r="G129" s="289">
        <v>0</v>
      </c>
      <c r="H129" s="279"/>
      <c r="I129" s="279"/>
      <c r="J129" s="279"/>
      <c r="K129" s="279"/>
    </row>
    <row r="130" spans="1:11" ht="14.1" customHeight="1" x14ac:dyDescent="0.25">
      <c r="A130" s="279"/>
      <c r="B130" s="279"/>
      <c r="C130" s="292" t="s">
        <v>60</v>
      </c>
      <c r="D130" s="289">
        <v>0</v>
      </c>
      <c r="E130" s="289">
        <v>0</v>
      </c>
      <c r="F130" s="289">
        <v>0</v>
      </c>
      <c r="G130" s="289">
        <v>0</v>
      </c>
      <c r="H130" s="279"/>
      <c r="I130" s="279"/>
      <c r="J130" s="279"/>
      <c r="K130" s="279"/>
    </row>
    <row r="131" spans="1:11" ht="14.1" customHeight="1" x14ac:dyDescent="0.25">
      <c r="A131" s="279"/>
      <c r="B131" s="279"/>
      <c r="C131" s="292" t="s">
        <v>69</v>
      </c>
      <c r="D131" s="289">
        <v>0</v>
      </c>
      <c r="E131" s="289">
        <v>0</v>
      </c>
      <c r="F131" s="289">
        <v>0</v>
      </c>
      <c r="G131" s="289">
        <v>0</v>
      </c>
      <c r="H131" s="279"/>
      <c r="I131" s="279"/>
      <c r="J131" s="279"/>
      <c r="K131" s="279"/>
    </row>
    <row r="132" spans="1:11" ht="14.1" customHeight="1" x14ac:dyDescent="0.25">
      <c r="A132" s="279"/>
      <c r="B132" s="279"/>
      <c r="C132" s="292" t="s">
        <v>70</v>
      </c>
      <c r="D132" s="289">
        <v>0</v>
      </c>
      <c r="E132" s="289">
        <v>0</v>
      </c>
      <c r="F132" s="289">
        <v>0</v>
      </c>
      <c r="G132" s="289">
        <v>0</v>
      </c>
      <c r="H132" s="279"/>
      <c r="I132" s="279"/>
      <c r="J132" s="279"/>
      <c r="K132" s="279"/>
    </row>
    <row r="133" spans="1:11" ht="14.1" customHeight="1" x14ac:dyDescent="0.25">
      <c r="A133" s="279"/>
      <c r="B133" s="279"/>
      <c r="C133" s="292" t="s">
        <v>71</v>
      </c>
      <c r="D133" s="289">
        <v>0</v>
      </c>
      <c r="E133" s="289">
        <v>0</v>
      </c>
      <c r="F133" s="289">
        <v>0</v>
      </c>
      <c r="G133" s="289">
        <v>0</v>
      </c>
      <c r="H133" s="279"/>
      <c r="I133" s="279"/>
      <c r="J133" s="279"/>
      <c r="K133" s="279"/>
    </row>
    <row r="134" spans="1:11" ht="14.1" customHeight="1" x14ac:dyDescent="0.25">
      <c r="A134" s="279"/>
      <c r="B134" s="279"/>
      <c r="C134" s="292" t="s">
        <v>72</v>
      </c>
      <c r="D134" s="289">
        <v>0</v>
      </c>
      <c r="E134" s="289">
        <v>0</v>
      </c>
      <c r="F134" s="289">
        <v>0</v>
      </c>
      <c r="G134" s="289">
        <v>0</v>
      </c>
      <c r="H134" s="279"/>
      <c r="I134" s="279"/>
      <c r="J134" s="279"/>
      <c r="K134" s="279"/>
    </row>
    <row r="135" spans="1:11" ht="14.1" customHeight="1" x14ac:dyDescent="0.25">
      <c r="A135" s="279"/>
      <c r="B135" s="279"/>
      <c r="C135" s="292" t="s">
        <v>75</v>
      </c>
      <c r="D135" s="289">
        <v>0</v>
      </c>
      <c r="E135" s="289">
        <v>0</v>
      </c>
      <c r="F135" s="289">
        <v>0</v>
      </c>
      <c r="G135" s="289">
        <v>0</v>
      </c>
      <c r="H135" s="279"/>
      <c r="I135" s="279"/>
      <c r="J135" s="279"/>
      <c r="K135" s="279"/>
    </row>
    <row r="136" spans="1:11" ht="14.1" customHeight="1" x14ac:dyDescent="0.25">
      <c r="A136" s="279"/>
      <c r="B136" s="279"/>
      <c r="C136" s="292" t="s">
        <v>76</v>
      </c>
      <c r="D136" s="289">
        <v>0</v>
      </c>
      <c r="E136" s="289">
        <v>0</v>
      </c>
      <c r="F136" s="289">
        <v>0</v>
      </c>
      <c r="G136" s="289">
        <v>0</v>
      </c>
      <c r="H136" s="279"/>
      <c r="I136" s="279"/>
      <c r="J136" s="279"/>
      <c r="K136" s="279"/>
    </row>
    <row r="137" spans="1:11" ht="14.1" customHeight="1" x14ac:dyDescent="0.25">
      <c r="A137" s="279"/>
      <c r="B137" s="279"/>
      <c r="C137" s="290" t="s">
        <v>77</v>
      </c>
      <c r="D137" s="289">
        <v>0</v>
      </c>
      <c r="E137" s="289">
        <v>1400000</v>
      </c>
      <c r="F137" s="289">
        <v>2000000</v>
      </c>
      <c r="G137" s="289">
        <v>2000000</v>
      </c>
      <c r="H137" s="279"/>
      <c r="I137" s="279"/>
      <c r="J137" s="279"/>
      <c r="K137" s="279"/>
    </row>
    <row r="138" spans="1:11" ht="14.1" customHeight="1" x14ac:dyDescent="0.25">
      <c r="A138" s="279"/>
      <c r="B138" s="279"/>
      <c r="C138" s="297" t="s">
        <v>40</v>
      </c>
      <c r="D138" s="1293" t="s">
        <v>1040</v>
      </c>
      <c r="E138" s="1294"/>
      <c r="F138" s="1294"/>
      <c r="G138" s="1294"/>
      <c r="H138" s="279"/>
      <c r="I138" s="279"/>
      <c r="J138" s="279"/>
      <c r="K138" s="279"/>
    </row>
    <row r="139" spans="1:11" ht="14.1" customHeight="1" x14ac:dyDescent="0.25">
      <c r="A139" s="279"/>
      <c r="B139" s="279"/>
      <c r="C139" s="296" t="s">
        <v>33</v>
      </c>
      <c r="D139" s="1295" t="s">
        <v>1039</v>
      </c>
      <c r="E139" s="1296"/>
      <c r="F139" s="1296"/>
      <c r="G139" s="1296"/>
      <c r="H139" s="279"/>
      <c r="I139" s="279"/>
      <c r="J139" s="279"/>
      <c r="K139" s="279"/>
    </row>
    <row r="140" spans="1:11" ht="14.1" customHeight="1" x14ac:dyDescent="0.25">
      <c r="A140" s="279"/>
      <c r="B140" s="279"/>
      <c r="C140" s="277" t="s">
        <v>35</v>
      </c>
      <c r="D140" s="1297" t="s">
        <v>1039</v>
      </c>
      <c r="E140" s="1298"/>
      <c r="F140" s="1298"/>
      <c r="G140" s="1298"/>
      <c r="H140" s="279"/>
      <c r="I140" s="279"/>
      <c r="J140" s="279"/>
      <c r="K140" s="279"/>
    </row>
    <row r="141" spans="1:11" ht="14.1" customHeight="1" x14ac:dyDescent="0.25">
      <c r="A141" s="279"/>
      <c r="B141" s="279"/>
      <c r="C141" s="277" t="s">
        <v>37</v>
      </c>
      <c r="D141" s="1297" t="s">
        <v>151</v>
      </c>
      <c r="E141" s="1298"/>
      <c r="F141" s="1298"/>
      <c r="G141" s="1298"/>
      <c r="H141" s="279"/>
      <c r="I141" s="279"/>
      <c r="J141" s="279"/>
      <c r="K141" s="279"/>
    </row>
    <row r="142" spans="1:11" ht="15" customHeight="1" x14ac:dyDescent="0.25">
      <c r="A142" s="279"/>
      <c r="B142" s="279"/>
      <c r="C142" s="294"/>
      <c r="D142" s="269">
        <v>2025</v>
      </c>
      <c r="E142" s="269">
        <v>2026</v>
      </c>
      <c r="F142" s="269">
        <v>2027</v>
      </c>
      <c r="G142" s="269">
        <v>2028</v>
      </c>
      <c r="H142" s="279"/>
      <c r="I142" s="279"/>
      <c r="J142" s="279"/>
      <c r="K142" s="279"/>
    </row>
    <row r="143" spans="1:11" ht="15" customHeight="1" x14ac:dyDescent="0.25">
      <c r="A143" s="279"/>
      <c r="B143" s="279"/>
      <c r="C143" s="293"/>
      <c r="D143" s="266" t="s">
        <v>17</v>
      </c>
      <c r="E143" s="266" t="s">
        <v>18</v>
      </c>
      <c r="F143" s="266" t="s">
        <v>18</v>
      </c>
      <c r="G143" s="266" t="s">
        <v>18</v>
      </c>
      <c r="H143" s="279"/>
      <c r="I143" s="279"/>
      <c r="J143" s="279"/>
      <c r="K143" s="279"/>
    </row>
    <row r="144" spans="1:11" ht="14.1" customHeight="1" x14ac:dyDescent="0.25">
      <c r="A144" s="279"/>
      <c r="B144" s="279"/>
      <c r="C144" s="284" t="s">
        <v>39</v>
      </c>
      <c r="D144" s="295" t="s">
        <v>40</v>
      </c>
      <c r="E144" s="295" t="s">
        <v>389</v>
      </c>
      <c r="F144" s="295" t="s">
        <v>46</v>
      </c>
      <c r="G144" s="295" t="s">
        <v>46</v>
      </c>
      <c r="H144" s="279"/>
      <c r="I144" s="279"/>
      <c r="J144" s="279"/>
      <c r="K144" s="279"/>
    </row>
    <row r="145" spans="1:11" ht="14.1" customHeight="1" x14ac:dyDescent="0.25">
      <c r="A145" s="279"/>
      <c r="B145" s="279"/>
      <c r="C145" s="284" t="s">
        <v>41</v>
      </c>
      <c r="D145" s="295" t="s">
        <v>40</v>
      </c>
      <c r="E145" s="295" t="s">
        <v>1038</v>
      </c>
      <c r="F145" s="295" t="s">
        <v>46</v>
      </c>
      <c r="G145" s="295" t="s">
        <v>46</v>
      </c>
      <c r="H145" s="279"/>
      <c r="I145" s="279"/>
      <c r="J145" s="279"/>
      <c r="K145" s="279"/>
    </row>
    <row r="146" spans="1:11" ht="14.1" customHeight="1" x14ac:dyDescent="0.25">
      <c r="A146" s="279"/>
      <c r="B146" s="279"/>
      <c r="C146" s="284" t="s">
        <v>45</v>
      </c>
      <c r="D146" s="295" t="s">
        <v>46</v>
      </c>
      <c r="E146" s="295" t="s">
        <v>1037</v>
      </c>
      <c r="F146" s="295" t="s">
        <v>46</v>
      </c>
      <c r="G146" s="295" t="s">
        <v>46</v>
      </c>
      <c r="H146" s="279"/>
      <c r="I146" s="279"/>
      <c r="J146" s="279"/>
      <c r="K146" s="279"/>
    </row>
    <row r="147" spans="1:11" ht="14.1" customHeight="1" x14ac:dyDescent="0.25">
      <c r="A147" s="279"/>
      <c r="B147" s="279"/>
      <c r="C147" s="284" t="s">
        <v>50</v>
      </c>
      <c r="D147" s="295" t="s">
        <v>40</v>
      </c>
      <c r="E147" s="295" t="s">
        <v>40</v>
      </c>
      <c r="F147" s="295" t="s">
        <v>137</v>
      </c>
      <c r="G147" s="295" t="s">
        <v>40</v>
      </c>
      <c r="H147" s="279"/>
      <c r="I147" s="279"/>
      <c r="J147" s="279"/>
      <c r="K147" s="279"/>
    </row>
    <row r="148" spans="1:11" ht="14.1" customHeight="1" x14ac:dyDescent="0.25">
      <c r="A148" s="279"/>
      <c r="B148" s="279"/>
      <c r="C148" s="284" t="s">
        <v>52</v>
      </c>
      <c r="D148" s="295" t="s">
        <v>40</v>
      </c>
      <c r="E148" s="295" t="s">
        <v>40</v>
      </c>
      <c r="F148" s="295" t="s">
        <v>137</v>
      </c>
      <c r="G148" s="295" t="s">
        <v>40</v>
      </c>
      <c r="H148" s="279"/>
      <c r="I148" s="279"/>
      <c r="J148" s="279"/>
      <c r="K148" s="279"/>
    </row>
    <row r="149" spans="1:11" ht="14.1" customHeight="1" x14ac:dyDescent="0.25">
      <c r="A149" s="279"/>
      <c r="B149" s="279"/>
      <c r="C149" s="284" t="s">
        <v>55</v>
      </c>
      <c r="D149" s="295" t="s">
        <v>40</v>
      </c>
      <c r="E149" s="295" t="s">
        <v>40</v>
      </c>
      <c r="F149" s="295" t="s">
        <v>137</v>
      </c>
      <c r="G149" s="295" t="s">
        <v>40</v>
      </c>
      <c r="H149" s="279"/>
      <c r="I149" s="279"/>
      <c r="J149" s="279"/>
      <c r="K149" s="279"/>
    </row>
    <row r="150" spans="1:11" ht="14.1" customHeight="1" x14ac:dyDescent="0.25">
      <c r="A150" s="279"/>
      <c r="B150" s="279"/>
      <c r="C150" s="1307" t="s">
        <v>58</v>
      </c>
      <c r="D150" s="1308"/>
      <c r="E150" s="1308"/>
      <c r="F150" s="1308"/>
      <c r="G150" s="1308"/>
      <c r="H150" s="279"/>
      <c r="I150" s="279"/>
      <c r="J150" s="279"/>
      <c r="K150" s="279"/>
    </row>
    <row r="151" spans="1:11" ht="14.1" customHeight="1" x14ac:dyDescent="0.25">
      <c r="A151" s="279"/>
      <c r="B151" s="279"/>
      <c r="C151" s="294"/>
      <c r="D151" s="269">
        <v>2025</v>
      </c>
      <c r="E151" s="269">
        <v>2026</v>
      </c>
      <c r="F151" s="269">
        <v>2027</v>
      </c>
      <c r="G151" s="269">
        <v>2028</v>
      </c>
      <c r="H151" s="279"/>
      <c r="I151" s="279"/>
      <c r="J151" s="279"/>
      <c r="K151" s="279"/>
    </row>
    <row r="152" spans="1:11" ht="14.1" customHeight="1" x14ac:dyDescent="0.25">
      <c r="A152" s="279"/>
      <c r="B152" s="279"/>
      <c r="C152" s="293"/>
      <c r="D152" s="266" t="s">
        <v>17</v>
      </c>
      <c r="E152" s="266" t="s">
        <v>18</v>
      </c>
      <c r="F152" s="266" t="s">
        <v>18</v>
      </c>
      <c r="G152" s="266" t="s">
        <v>18</v>
      </c>
      <c r="H152" s="279"/>
      <c r="I152" s="279"/>
      <c r="J152" s="279"/>
      <c r="K152" s="279"/>
    </row>
    <row r="153" spans="1:11" ht="14.1" customHeight="1" x14ac:dyDescent="0.25">
      <c r="A153" s="279"/>
      <c r="B153" s="279"/>
      <c r="C153" s="292" t="s">
        <v>59</v>
      </c>
      <c r="D153" s="291" t="s">
        <v>40</v>
      </c>
      <c r="E153" s="289">
        <v>0</v>
      </c>
      <c r="F153" s="289">
        <v>0</v>
      </c>
      <c r="G153" s="289">
        <v>0</v>
      </c>
      <c r="H153" s="279"/>
      <c r="I153" s="279"/>
      <c r="J153" s="279"/>
      <c r="K153" s="279"/>
    </row>
    <row r="154" spans="1:11" ht="14.1" customHeight="1" x14ac:dyDescent="0.25">
      <c r="A154" s="279"/>
      <c r="B154" s="279"/>
      <c r="C154" s="292" t="s">
        <v>60</v>
      </c>
      <c r="D154" s="291" t="s">
        <v>40</v>
      </c>
      <c r="E154" s="289">
        <v>0</v>
      </c>
      <c r="F154" s="289">
        <v>0</v>
      </c>
      <c r="G154" s="289">
        <v>0</v>
      </c>
      <c r="H154" s="279"/>
      <c r="I154" s="279"/>
      <c r="J154" s="279"/>
      <c r="K154" s="279"/>
    </row>
    <row r="155" spans="1:11" ht="14.1" customHeight="1" x14ac:dyDescent="0.25">
      <c r="A155" s="279"/>
      <c r="B155" s="279"/>
      <c r="C155" s="292" t="s">
        <v>61</v>
      </c>
      <c r="D155" s="291" t="s">
        <v>40</v>
      </c>
      <c r="E155" s="289">
        <v>0</v>
      </c>
      <c r="F155" s="289">
        <v>0</v>
      </c>
      <c r="G155" s="289">
        <v>0</v>
      </c>
      <c r="H155" s="279"/>
      <c r="I155" s="279"/>
      <c r="J155" s="279"/>
      <c r="K155" s="279"/>
    </row>
    <row r="156" spans="1:11" ht="14.1" customHeight="1" x14ac:dyDescent="0.25">
      <c r="A156" s="279"/>
      <c r="B156" s="279"/>
      <c r="C156" s="292" t="s">
        <v>62</v>
      </c>
      <c r="D156" s="291" t="s">
        <v>40</v>
      </c>
      <c r="E156" s="289">
        <v>0</v>
      </c>
      <c r="F156" s="289">
        <v>0</v>
      </c>
      <c r="G156" s="289">
        <v>0</v>
      </c>
      <c r="H156" s="279"/>
      <c r="I156" s="279"/>
      <c r="J156" s="279"/>
      <c r="K156" s="279"/>
    </row>
    <row r="157" spans="1:11" ht="14.1" customHeight="1" x14ac:dyDescent="0.25">
      <c r="A157" s="279"/>
      <c r="B157" s="279"/>
      <c r="C157" s="292" t="s">
        <v>60</v>
      </c>
      <c r="D157" s="291" t="s">
        <v>40</v>
      </c>
      <c r="E157" s="289">
        <v>0</v>
      </c>
      <c r="F157" s="289">
        <v>0</v>
      </c>
      <c r="G157" s="289">
        <v>0</v>
      </c>
      <c r="H157" s="279"/>
      <c r="I157" s="279"/>
      <c r="J157" s="279"/>
      <c r="K157" s="279"/>
    </row>
    <row r="158" spans="1:11" ht="14.1" customHeight="1" x14ac:dyDescent="0.25">
      <c r="A158" s="279"/>
      <c r="B158" s="279"/>
      <c r="C158" s="292" t="s">
        <v>61</v>
      </c>
      <c r="D158" s="291" t="s">
        <v>40</v>
      </c>
      <c r="E158" s="289">
        <v>0</v>
      </c>
      <c r="F158" s="289">
        <v>0</v>
      </c>
      <c r="G158" s="289">
        <v>0</v>
      </c>
      <c r="H158" s="279"/>
      <c r="I158" s="279"/>
      <c r="J158" s="279"/>
      <c r="K158" s="279"/>
    </row>
    <row r="159" spans="1:11" ht="14.1" customHeight="1" x14ac:dyDescent="0.25">
      <c r="A159" s="279"/>
      <c r="B159" s="279"/>
      <c r="C159" s="292" t="s">
        <v>63</v>
      </c>
      <c r="D159" s="291" t="s">
        <v>40</v>
      </c>
      <c r="E159" s="289">
        <v>0</v>
      </c>
      <c r="F159" s="289">
        <v>0</v>
      </c>
      <c r="G159" s="289">
        <v>0</v>
      </c>
      <c r="H159" s="279"/>
      <c r="I159" s="279"/>
      <c r="J159" s="279"/>
      <c r="K159" s="279"/>
    </row>
    <row r="160" spans="1:11" ht="14.1" customHeight="1" x14ac:dyDescent="0.25">
      <c r="A160" s="279"/>
      <c r="B160" s="279"/>
      <c r="C160" s="292" t="s">
        <v>60</v>
      </c>
      <c r="D160" s="291" t="s">
        <v>40</v>
      </c>
      <c r="E160" s="289">
        <v>0</v>
      </c>
      <c r="F160" s="289">
        <v>0</v>
      </c>
      <c r="G160" s="289">
        <v>0</v>
      </c>
      <c r="H160" s="279"/>
      <c r="I160" s="279"/>
      <c r="J160" s="279"/>
      <c r="K160" s="279"/>
    </row>
    <row r="161" spans="1:11" ht="14.1" customHeight="1" x14ac:dyDescent="0.25">
      <c r="A161" s="279"/>
      <c r="B161" s="279"/>
      <c r="C161" s="292" t="s">
        <v>61</v>
      </c>
      <c r="D161" s="291" t="s">
        <v>40</v>
      </c>
      <c r="E161" s="289">
        <v>0</v>
      </c>
      <c r="F161" s="289">
        <v>0</v>
      </c>
      <c r="G161" s="289">
        <v>0</v>
      </c>
      <c r="H161" s="279"/>
      <c r="I161" s="279"/>
      <c r="J161" s="279"/>
      <c r="K161" s="279"/>
    </row>
    <row r="162" spans="1:11" ht="14.1" customHeight="1" x14ac:dyDescent="0.25">
      <c r="A162" s="279"/>
      <c r="B162" s="279"/>
      <c r="C162" s="292" t="s">
        <v>64</v>
      </c>
      <c r="D162" s="291" t="s">
        <v>40</v>
      </c>
      <c r="E162" s="289">
        <v>0</v>
      </c>
      <c r="F162" s="289">
        <v>0</v>
      </c>
      <c r="G162" s="289">
        <v>0</v>
      </c>
      <c r="H162" s="279"/>
      <c r="I162" s="279"/>
      <c r="J162" s="279"/>
      <c r="K162" s="279"/>
    </row>
    <row r="163" spans="1:11" ht="14.1" customHeight="1" x14ac:dyDescent="0.25">
      <c r="A163" s="279"/>
      <c r="B163" s="279"/>
      <c r="C163" s="292" t="s">
        <v>60</v>
      </c>
      <c r="D163" s="291" t="s">
        <v>40</v>
      </c>
      <c r="E163" s="289">
        <v>0</v>
      </c>
      <c r="F163" s="289">
        <v>0</v>
      </c>
      <c r="G163" s="289">
        <v>0</v>
      </c>
      <c r="H163" s="279"/>
      <c r="I163" s="279"/>
      <c r="J163" s="279"/>
      <c r="K163" s="279"/>
    </row>
    <row r="164" spans="1:11" ht="14.1" customHeight="1" x14ac:dyDescent="0.25">
      <c r="A164" s="279"/>
      <c r="B164" s="279"/>
      <c r="C164" s="292" t="s">
        <v>61</v>
      </c>
      <c r="D164" s="291" t="s">
        <v>40</v>
      </c>
      <c r="E164" s="289">
        <v>0</v>
      </c>
      <c r="F164" s="289">
        <v>0</v>
      </c>
      <c r="G164" s="289">
        <v>0</v>
      </c>
      <c r="H164" s="279"/>
      <c r="I164" s="279"/>
      <c r="J164" s="279"/>
      <c r="K164" s="279"/>
    </row>
    <row r="165" spans="1:11" ht="14.1" customHeight="1" x14ac:dyDescent="0.25">
      <c r="A165" s="279"/>
      <c r="B165" s="279"/>
      <c r="C165" s="292" t="s">
        <v>65</v>
      </c>
      <c r="D165" s="291" t="s">
        <v>40</v>
      </c>
      <c r="E165" s="289">
        <v>0</v>
      </c>
      <c r="F165" s="289">
        <v>0</v>
      </c>
      <c r="G165" s="289">
        <v>0</v>
      </c>
      <c r="H165" s="279"/>
      <c r="I165" s="279"/>
      <c r="J165" s="279"/>
      <c r="K165" s="279"/>
    </row>
    <row r="166" spans="1:11" ht="14.1" customHeight="1" x14ac:dyDescent="0.25">
      <c r="A166" s="279"/>
      <c r="B166" s="279"/>
      <c r="C166" s="292" t="s">
        <v>60</v>
      </c>
      <c r="D166" s="291" t="s">
        <v>40</v>
      </c>
      <c r="E166" s="289">
        <v>0</v>
      </c>
      <c r="F166" s="289">
        <v>0</v>
      </c>
      <c r="G166" s="289">
        <v>0</v>
      </c>
      <c r="H166" s="279"/>
      <c r="I166" s="279"/>
      <c r="J166" s="279"/>
      <c r="K166" s="279"/>
    </row>
    <row r="167" spans="1:11" ht="14.1" customHeight="1" x14ac:dyDescent="0.25">
      <c r="A167" s="279"/>
      <c r="B167" s="279"/>
      <c r="C167" s="292" t="s">
        <v>61</v>
      </c>
      <c r="D167" s="291" t="s">
        <v>40</v>
      </c>
      <c r="E167" s="289">
        <v>0</v>
      </c>
      <c r="F167" s="289">
        <v>0</v>
      </c>
      <c r="G167" s="289">
        <v>0</v>
      </c>
      <c r="H167" s="279"/>
      <c r="I167" s="279"/>
      <c r="J167" s="279"/>
      <c r="K167" s="279"/>
    </row>
    <row r="168" spans="1:11" ht="14.1" customHeight="1" x14ac:dyDescent="0.25">
      <c r="A168" s="279"/>
      <c r="B168" s="279"/>
      <c r="C168" s="292" t="s">
        <v>66</v>
      </c>
      <c r="D168" s="291" t="s">
        <v>40</v>
      </c>
      <c r="E168" s="289">
        <v>0</v>
      </c>
      <c r="F168" s="289">
        <v>0</v>
      </c>
      <c r="G168" s="289">
        <v>0</v>
      </c>
      <c r="H168" s="279"/>
      <c r="I168" s="279"/>
      <c r="J168" s="279"/>
      <c r="K168" s="279"/>
    </row>
    <row r="169" spans="1:11" ht="14.1" customHeight="1" x14ac:dyDescent="0.25">
      <c r="A169" s="279"/>
      <c r="B169" s="279"/>
      <c r="C169" s="292" t="s">
        <v>60</v>
      </c>
      <c r="D169" s="291" t="s">
        <v>40</v>
      </c>
      <c r="E169" s="289">
        <v>0</v>
      </c>
      <c r="F169" s="289">
        <v>0</v>
      </c>
      <c r="G169" s="289">
        <v>0</v>
      </c>
      <c r="H169" s="279"/>
      <c r="I169" s="279"/>
      <c r="J169" s="279"/>
      <c r="K169" s="279"/>
    </row>
    <row r="170" spans="1:11" ht="14.1" customHeight="1" x14ac:dyDescent="0.25">
      <c r="A170" s="279"/>
      <c r="B170" s="279"/>
      <c r="C170" s="292" t="s">
        <v>61</v>
      </c>
      <c r="D170" s="291" t="s">
        <v>40</v>
      </c>
      <c r="E170" s="289">
        <v>0</v>
      </c>
      <c r="F170" s="289">
        <v>0</v>
      </c>
      <c r="G170" s="289">
        <v>0</v>
      </c>
      <c r="H170" s="279"/>
      <c r="I170" s="279"/>
      <c r="J170" s="279"/>
      <c r="K170" s="279"/>
    </row>
    <row r="171" spans="1:11" ht="14.1" customHeight="1" x14ac:dyDescent="0.25">
      <c r="A171" s="279"/>
      <c r="B171" s="279"/>
      <c r="C171" s="292" t="s">
        <v>67</v>
      </c>
      <c r="D171" s="291" t="s">
        <v>40</v>
      </c>
      <c r="E171" s="289">
        <v>0</v>
      </c>
      <c r="F171" s="289">
        <v>0</v>
      </c>
      <c r="G171" s="289">
        <v>0</v>
      </c>
      <c r="H171" s="279"/>
      <c r="I171" s="279"/>
      <c r="J171" s="279"/>
      <c r="K171" s="279"/>
    </row>
    <row r="172" spans="1:11" ht="14.1" customHeight="1" x14ac:dyDescent="0.25">
      <c r="A172" s="279"/>
      <c r="B172" s="279"/>
      <c r="C172" s="292" t="s">
        <v>60</v>
      </c>
      <c r="D172" s="291" t="s">
        <v>40</v>
      </c>
      <c r="E172" s="289">
        <v>0</v>
      </c>
      <c r="F172" s="289">
        <v>0</v>
      </c>
      <c r="G172" s="289">
        <v>0</v>
      </c>
      <c r="H172" s="279"/>
      <c r="I172" s="279"/>
      <c r="J172" s="279"/>
      <c r="K172" s="279"/>
    </row>
    <row r="173" spans="1:11" ht="14.1" customHeight="1" x14ac:dyDescent="0.25">
      <c r="A173" s="279"/>
      <c r="B173" s="279"/>
      <c r="C173" s="292" t="s">
        <v>61</v>
      </c>
      <c r="D173" s="291" t="s">
        <v>40</v>
      </c>
      <c r="E173" s="289">
        <v>0</v>
      </c>
      <c r="F173" s="289">
        <v>0</v>
      </c>
      <c r="G173" s="289">
        <v>0</v>
      </c>
      <c r="H173" s="279"/>
      <c r="I173" s="279"/>
      <c r="J173" s="279"/>
      <c r="K173" s="279"/>
    </row>
    <row r="174" spans="1:11" ht="14.1" customHeight="1" x14ac:dyDescent="0.25">
      <c r="A174" s="279"/>
      <c r="B174" s="279"/>
      <c r="C174" s="292" t="s">
        <v>68</v>
      </c>
      <c r="D174" s="291" t="s">
        <v>40</v>
      </c>
      <c r="E174" s="289">
        <v>0</v>
      </c>
      <c r="F174" s="289">
        <v>0</v>
      </c>
      <c r="G174" s="289">
        <v>0</v>
      </c>
      <c r="H174" s="279"/>
      <c r="I174" s="279"/>
      <c r="J174" s="279"/>
      <c r="K174" s="279"/>
    </row>
    <row r="175" spans="1:11" ht="14.1" customHeight="1" x14ac:dyDescent="0.25">
      <c r="A175" s="279"/>
      <c r="B175" s="279"/>
      <c r="C175" s="292" t="s">
        <v>60</v>
      </c>
      <c r="D175" s="291" t="s">
        <v>40</v>
      </c>
      <c r="E175" s="289">
        <v>0</v>
      </c>
      <c r="F175" s="289">
        <v>0</v>
      </c>
      <c r="G175" s="289">
        <v>0</v>
      </c>
      <c r="H175" s="279"/>
      <c r="I175" s="279"/>
      <c r="J175" s="279"/>
      <c r="K175" s="279"/>
    </row>
    <row r="176" spans="1:11" ht="14.1" customHeight="1" x14ac:dyDescent="0.25">
      <c r="A176" s="279"/>
      <c r="B176" s="279"/>
      <c r="C176" s="292" t="s">
        <v>69</v>
      </c>
      <c r="D176" s="291" t="s">
        <v>40</v>
      </c>
      <c r="E176" s="289">
        <v>0</v>
      </c>
      <c r="F176" s="289">
        <v>0</v>
      </c>
      <c r="G176" s="289">
        <v>0</v>
      </c>
      <c r="H176" s="279"/>
      <c r="I176" s="279"/>
      <c r="J176" s="279"/>
      <c r="K176" s="279"/>
    </row>
    <row r="177" spans="1:11" ht="14.1" customHeight="1" x14ac:dyDescent="0.25">
      <c r="A177" s="279"/>
      <c r="B177" s="279"/>
      <c r="C177" s="292" t="s">
        <v>70</v>
      </c>
      <c r="D177" s="291" t="s">
        <v>40</v>
      </c>
      <c r="E177" s="289">
        <v>0</v>
      </c>
      <c r="F177" s="289">
        <v>0</v>
      </c>
      <c r="G177" s="289">
        <v>0</v>
      </c>
      <c r="H177" s="279"/>
      <c r="I177" s="279"/>
      <c r="J177" s="279"/>
      <c r="K177" s="279"/>
    </row>
    <row r="178" spans="1:11" ht="14.1" customHeight="1" x14ac:dyDescent="0.25">
      <c r="A178" s="279"/>
      <c r="B178" s="279"/>
      <c r="C178" s="292" t="s">
        <v>71</v>
      </c>
      <c r="D178" s="291" t="s">
        <v>40</v>
      </c>
      <c r="E178" s="289">
        <v>0</v>
      </c>
      <c r="F178" s="289">
        <v>0</v>
      </c>
      <c r="G178" s="289">
        <v>0</v>
      </c>
      <c r="H178" s="279"/>
      <c r="I178" s="279"/>
      <c r="J178" s="279"/>
      <c r="K178" s="279"/>
    </row>
    <row r="179" spans="1:11" ht="14.1" customHeight="1" x14ac:dyDescent="0.25">
      <c r="A179" s="279"/>
      <c r="B179" s="279"/>
      <c r="C179" s="292" t="s">
        <v>72</v>
      </c>
      <c r="D179" s="291" t="s">
        <v>40</v>
      </c>
      <c r="E179" s="289">
        <v>0</v>
      </c>
      <c r="F179" s="289">
        <v>0</v>
      </c>
      <c r="G179" s="289">
        <v>0</v>
      </c>
      <c r="H179" s="279"/>
      <c r="I179" s="279"/>
      <c r="J179" s="279"/>
      <c r="K179" s="279"/>
    </row>
    <row r="180" spans="1:11" ht="14.1" customHeight="1" x14ac:dyDescent="0.25">
      <c r="A180" s="279"/>
      <c r="B180" s="279"/>
      <c r="C180" s="292" t="s">
        <v>73</v>
      </c>
      <c r="D180" s="291" t="s">
        <v>40</v>
      </c>
      <c r="E180" s="289">
        <v>600000</v>
      </c>
      <c r="F180" s="289">
        <v>0</v>
      </c>
      <c r="G180" s="289">
        <v>0</v>
      </c>
      <c r="H180" s="279"/>
      <c r="I180" s="279"/>
      <c r="J180" s="279"/>
      <c r="K180" s="279"/>
    </row>
    <row r="181" spans="1:11" ht="14.1" customHeight="1" x14ac:dyDescent="0.25">
      <c r="A181" s="279"/>
      <c r="B181" s="279"/>
      <c r="C181" s="292" t="s">
        <v>60</v>
      </c>
      <c r="D181" s="291" t="s">
        <v>40</v>
      </c>
      <c r="E181" s="289">
        <v>600000</v>
      </c>
      <c r="F181" s="289">
        <v>0</v>
      </c>
      <c r="G181" s="289">
        <v>0</v>
      </c>
      <c r="H181" s="279"/>
      <c r="I181" s="279"/>
      <c r="J181" s="279"/>
      <c r="K181" s="279"/>
    </row>
    <row r="182" spans="1:11" ht="14.1" customHeight="1" x14ac:dyDescent="0.25">
      <c r="A182" s="279"/>
      <c r="B182" s="279"/>
      <c r="C182" s="292" t="s">
        <v>69</v>
      </c>
      <c r="D182" s="291" t="s">
        <v>40</v>
      </c>
      <c r="E182" s="289">
        <v>0</v>
      </c>
      <c r="F182" s="289">
        <v>0</v>
      </c>
      <c r="G182" s="289">
        <v>0</v>
      </c>
      <c r="H182" s="279"/>
      <c r="I182" s="279"/>
      <c r="J182" s="279"/>
      <c r="K182" s="279"/>
    </row>
    <row r="183" spans="1:11" ht="14.1" customHeight="1" x14ac:dyDescent="0.25">
      <c r="A183" s="279"/>
      <c r="B183" s="279"/>
      <c r="C183" s="292" t="s">
        <v>70</v>
      </c>
      <c r="D183" s="291" t="s">
        <v>40</v>
      </c>
      <c r="E183" s="289">
        <v>0</v>
      </c>
      <c r="F183" s="289">
        <v>0</v>
      </c>
      <c r="G183" s="289">
        <v>0</v>
      </c>
      <c r="H183" s="279"/>
      <c r="I183" s="279"/>
      <c r="J183" s="279"/>
      <c r="K183" s="279"/>
    </row>
    <row r="184" spans="1:11" ht="14.1" customHeight="1" x14ac:dyDescent="0.25">
      <c r="A184" s="279"/>
      <c r="B184" s="279"/>
      <c r="C184" s="292" t="s">
        <v>71</v>
      </c>
      <c r="D184" s="291" t="s">
        <v>40</v>
      </c>
      <c r="E184" s="289">
        <v>0</v>
      </c>
      <c r="F184" s="289">
        <v>0</v>
      </c>
      <c r="G184" s="289">
        <v>0</v>
      </c>
      <c r="H184" s="279"/>
      <c r="I184" s="279"/>
      <c r="J184" s="279"/>
      <c r="K184" s="279"/>
    </row>
    <row r="185" spans="1:11" ht="14.1" customHeight="1" x14ac:dyDescent="0.25">
      <c r="A185" s="279"/>
      <c r="B185" s="279"/>
      <c r="C185" s="292" t="s">
        <v>72</v>
      </c>
      <c r="D185" s="291" t="s">
        <v>40</v>
      </c>
      <c r="E185" s="289">
        <v>0</v>
      </c>
      <c r="F185" s="289">
        <v>0</v>
      </c>
      <c r="G185" s="289">
        <v>0</v>
      </c>
      <c r="H185" s="279"/>
      <c r="I185" s="279"/>
      <c r="J185" s="279"/>
      <c r="K185" s="279"/>
    </row>
    <row r="186" spans="1:11" ht="14.1" customHeight="1" x14ac:dyDescent="0.25">
      <c r="A186" s="279"/>
      <c r="B186" s="279"/>
      <c r="C186" s="292" t="s">
        <v>74</v>
      </c>
      <c r="D186" s="291" t="s">
        <v>40</v>
      </c>
      <c r="E186" s="289">
        <v>0</v>
      </c>
      <c r="F186" s="289">
        <v>0</v>
      </c>
      <c r="G186" s="289">
        <v>0</v>
      </c>
      <c r="H186" s="279"/>
      <c r="I186" s="279"/>
      <c r="J186" s="279"/>
      <c r="K186" s="279"/>
    </row>
    <row r="187" spans="1:11" ht="14.1" customHeight="1" x14ac:dyDescent="0.25">
      <c r="A187" s="279"/>
      <c r="B187" s="279"/>
      <c r="C187" s="292" t="s">
        <v>60</v>
      </c>
      <c r="D187" s="291" t="s">
        <v>40</v>
      </c>
      <c r="E187" s="289">
        <v>0</v>
      </c>
      <c r="F187" s="289">
        <v>0</v>
      </c>
      <c r="G187" s="289">
        <v>0</v>
      </c>
      <c r="H187" s="279"/>
      <c r="I187" s="279"/>
      <c r="J187" s="279"/>
      <c r="K187" s="279"/>
    </row>
    <row r="188" spans="1:11" ht="14.1" customHeight="1" x14ac:dyDescent="0.25">
      <c r="A188" s="279"/>
      <c r="B188" s="279"/>
      <c r="C188" s="292" t="s">
        <v>69</v>
      </c>
      <c r="D188" s="291" t="s">
        <v>40</v>
      </c>
      <c r="E188" s="289">
        <v>0</v>
      </c>
      <c r="F188" s="289">
        <v>0</v>
      </c>
      <c r="G188" s="289">
        <v>0</v>
      </c>
      <c r="H188" s="279"/>
      <c r="I188" s="279"/>
      <c r="J188" s="279"/>
      <c r="K188" s="279"/>
    </row>
    <row r="189" spans="1:11" ht="14.1" customHeight="1" x14ac:dyDescent="0.25">
      <c r="A189" s="279"/>
      <c r="B189" s="279"/>
      <c r="C189" s="292" t="s">
        <v>70</v>
      </c>
      <c r="D189" s="291" t="s">
        <v>40</v>
      </c>
      <c r="E189" s="289">
        <v>0</v>
      </c>
      <c r="F189" s="289">
        <v>0</v>
      </c>
      <c r="G189" s="289">
        <v>0</v>
      </c>
      <c r="H189" s="279"/>
      <c r="I189" s="279"/>
      <c r="J189" s="279"/>
      <c r="K189" s="279"/>
    </row>
    <row r="190" spans="1:11" ht="14.1" customHeight="1" x14ac:dyDescent="0.25">
      <c r="A190" s="279"/>
      <c r="B190" s="279"/>
      <c r="C190" s="292" t="s">
        <v>71</v>
      </c>
      <c r="D190" s="291" t="s">
        <v>40</v>
      </c>
      <c r="E190" s="289">
        <v>0</v>
      </c>
      <c r="F190" s="289">
        <v>0</v>
      </c>
      <c r="G190" s="289">
        <v>0</v>
      </c>
      <c r="H190" s="279"/>
      <c r="I190" s="279"/>
      <c r="J190" s="279"/>
      <c r="K190" s="279"/>
    </row>
    <row r="191" spans="1:11" ht="14.1" customHeight="1" x14ac:dyDescent="0.25">
      <c r="A191" s="279"/>
      <c r="B191" s="279"/>
      <c r="C191" s="292" t="s">
        <v>72</v>
      </c>
      <c r="D191" s="291" t="s">
        <v>40</v>
      </c>
      <c r="E191" s="289">
        <v>0</v>
      </c>
      <c r="F191" s="289">
        <v>0</v>
      </c>
      <c r="G191" s="289">
        <v>0</v>
      </c>
      <c r="H191" s="279"/>
      <c r="I191" s="279"/>
      <c r="J191" s="279"/>
      <c r="K191" s="279"/>
    </row>
    <row r="192" spans="1:11" ht="14.1" customHeight="1" x14ac:dyDescent="0.25">
      <c r="A192" s="279"/>
      <c r="B192" s="279"/>
      <c r="C192" s="292" t="s">
        <v>75</v>
      </c>
      <c r="D192" s="291" t="s">
        <v>40</v>
      </c>
      <c r="E192" s="289">
        <v>0</v>
      </c>
      <c r="F192" s="289">
        <v>0</v>
      </c>
      <c r="G192" s="289">
        <v>0</v>
      </c>
      <c r="H192" s="279"/>
      <c r="I192" s="279"/>
      <c r="J192" s="279"/>
      <c r="K192" s="279"/>
    </row>
    <row r="193" spans="1:11" ht="14.1" customHeight="1" x14ac:dyDescent="0.25">
      <c r="A193" s="279"/>
      <c r="B193" s="279"/>
      <c r="C193" s="292" t="s">
        <v>76</v>
      </c>
      <c r="D193" s="291" t="s">
        <v>40</v>
      </c>
      <c r="E193" s="289">
        <v>0</v>
      </c>
      <c r="F193" s="289">
        <v>0</v>
      </c>
      <c r="G193" s="289">
        <v>0</v>
      </c>
      <c r="H193" s="279"/>
      <c r="I193" s="279"/>
      <c r="J193" s="279"/>
      <c r="K193" s="279"/>
    </row>
    <row r="194" spans="1:11" ht="14.1" customHeight="1" x14ac:dyDescent="0.25">
      <c r="A194" s="279"/>
      <c r="B194" s="279"/>
      <c r="C194" s="290" t="s">
        <v>77</v>
      </c>
      <c r="D194" s="289">
        <v>0</v>
      </c>
      <c r="E194" s="289">
        <v>600000</v>
      </c>
      <c r="F194" s="289">
        <v>0</v>
      </c>
      <c r="G194" s="289">
        <v>0</v>
      </c>
      <c r="H194" s="279"/>
      <c r="I194" s="279"/>
      <c r="J194" s="279"/>
      <c r="K194" s="279"/>
    </row>
    <row r="195" spans="1:11" ht="15" customHeight="1" x14ac:dyDescent="0.25">
      <c r="A195" s="279"/>
      <c r="B195" s="279"/>
      <c r="C195" s="288" t="s">
        <v>40</v>
      </c>
      <c r="D195" s="287" t="s">
        <v>40</v>
      </c>
      <c r="E195" s="287" t="s">
        <v>40</v>
      </c>
      <c r="F195" s="287" t="s">
        <v>40</v>
      </c>
      <c r="G195" s="287" t="s">
        <v>40</v>
      </c>
      <c r="H195" s="279"/>
      <c r="I195" s="279"/>
      <c r="J195" s="279"/>
      <c r="K195" s="279"/>
    </row>
    <row r="196" spans="1:11" ht="15" customHeight="1" x14ac:dyDescent="0.25">
      <c r="A196" s="279"/>
      <c r="B196" s="279"/>
      <c r="C196" s="286" t="s">
        <v>188</v>
      </c>
      <c r="D196" s="256">
        <v>0</v>
      </c>
      <c r="E196" s="256">
        <v>195909000</v>
      </c>
      <c r="F196" s="256">
        <v>195909000</v>
      </c>
      <c r="G196" s="256">
        <v>196909000</v>
      </c>
      <c r="H196" s="279"/>
      <c r="I196" s="279"/>
      <c r="J196" s="279"/>
      <c r="K196" s="279"/>
    </row>
    <row r="197" spans="1:11" ht="15" customHeight="1" x14ac:dyDescent="0.25">
      <c r="A197" s="279"/>
      <c r="B197" s="279"/>
      <c r="C197" s="284" t="s">
        <v>59</v>
      </c>
      <c r="D197" s="283">
        <v>0</v>
      </c>
      <c r="E197" s="283">
        <v>145125000</v>
      </c>
      <c r="F197" s="283">
        <v>145125000</v>
      </c>
      <c r="G197" s="283">
        <v>145125000</v>
      </c>
      <c r="H197" s="279"/>
      <c r="I197" s="279"/>
      <c r="J197" s="279"/>
      <c r="K197" s="279"/>
    </row>
    <row r="198" spans="1:11" ht="15" customHeight="1" x14ac:dyDescent="0.25">
      <c r="A198" s="279"/>
      <c r="B198" s="279"/>
      <c r="C198" s="284" t="s">
        <v>60</v>
      </c>
      <c r="D198" s="283">
        <v>0</v>
      </c>
      <c r="E198" s="283">
        <v>145125000</v>
      </c>
      <c r="F198" s="283">
        <v>145125000</v>
      </c>
      <c r="G198" s="283">
        <v>145125000</v>
      </c>
      <c r="H198" s="279"/>
      <c r="I198" s="279"/>
      <c r="J198" s="279"/>
      <c r="K198" s="279"/>
    </row>
    <row r="199" spans="1:11" ht="15" customHeight="1" x14ac:dyDescent="0.25">
      <c r="A199" s="279"/>
      <c r="B199" s="279"/>
      <c r="C199" s="284" t="s">
        <v>61</v>
      </c>
      <c r="D199" s="283">
        <v>0</v>
      </c>
      <c r="E199" s="283">
        <v>0</v>
      </c>
      <c r="F199" s="283">
        <v>0</v>
      </c>
      <c r="G199" s="283">
        <v>0</v>
      </c>
      <c r="H199" s="279"/>
      <c r="I199" s="279"/>
      <c r="J199" s="279"/>
      <c r="K199" s="279"/>
    </row>
    <row r="200" spans="1:11" ht="15" customHeight="1" x14ac:dyDescent="0.25">
      <c r="A200" s="279"/>
      <c r="B200" s="279"/>
      <c r="C200" s="284" t="s">
        <v>62</v>
      </c>
      <c r="D200" s="283">
        <v>0</v>
      </c>
      <c r="E200" s="283">
        <v>21284000</v>
      </c>
      <c r="F200" s="283">
        <v>21284000</v>
      </c>
      <c r="G200" s="283">
        <v>21284000</v>
      </c>
      <c r="H200" s="279"/>
      <c r="I200" s="279"/>
      <c r="J200" s="279"/>
      <c r="K200" s="279"/>
    </row>
    <row r="201" spans="1:11" ht="15" customHeight="1" x14ac:dyDescent="0.25">
      <c r="A201" s="279"/>
      <c r="B201" s="279"/>
      <c r="C201" s="284" t="s">
        <v>60</v>
      </c>
      <c r="D201" s="283">
        <v>0</v>
      </c>
      <c r="E201" s="283">
        <v>21284000</v>
      </c>
      <c r="F201" s="283">
        <v>21284000</v>
      </c>
      <c r="G201" s="283">
        <v>21284000</v>
      </c>
      <c r="H201" s="279"/>
      <c r="I201" s="279"/>
      <c r="J201" s="279"/>
      <c r="K201" s="279"/>
    </row>
    <row r="202" spans="1:11" ht="15" customHeight="1" x14ac:dyDescent="0.25">
      <c r="A202" s="279"/>
      <c r="B202" s="279"/>
      <c r="C202" s="284" t="s">
        <v>61</v>
      </c>
      <c r="D202" s="283">
        <v>0</v>
      </c>
      <c r="E202" s="283">
        <v>0</v>
      </c>
      <c r="F202" s="283">
        <v>0</v>
      </c>
      <c r="G202" s="283">
        <v>0</v>
      </c>
      <c r="H202" s="279"/>
      <c r="I202" s="279"/>
      <c r="J202" s="279"/>
      <c r="K202" s="279"/>
    </row>
    <row r="203" spans="1:11" ht="15" customHeight="1" x14ac:dyDescent="0.25">
      <c r="A203" s="279"/>
      <c r="B203" s="279"/>
      <c r="C203" s="284" t="s">
        <v>63</v>
      </c>
      <c r="D203" s="283">
        <v>0</v>
      </c>
      <c r="E203" s="283">
        <v>25100000</v>
      </c>
      <c r="F203" s="283">
        <v>25100000</v>
      </c>
      <c r="G203" s="283">
        <v>26100000</v>
      </c>
      <c r="H203" s="279"/>
      <c r="I203" s="279"/>
      <c r="J203" s="279"/>
      <c r="K203" s="279"/>
    </row>
    <row r="204" spans="1:11" ht="15" customHeight="1" x14ac:dyDescent="0.25">
      <c r="A204" s="279"/>
      <c r="B204" s="279"/>
      <c r="C204" s="284" t="s">
        <v>60</v>
      </c>
      <c r="D204" s="283">
        <v>0</v>
      </c>
      <c r="E204" s="283">
        <v>25100000</v>
      </c>
      <c r="F204" s="283">
        <v>25100000</v>
      </c>
      <c r="G204" s="283">
        <v>26100000</v>
      </c>
      <c r="H204" s="279"/>
      <c r="I204" s="279"/>
      <c r="J204" s="279"/>
      <c r="K204" s="279"/>
    </row>
    <row r="205" spans="1:11" ht="15" customHeight="1" x14ac:dyDescent="0.25">
      <c r="A205" s="279"/>
      <c r="B205" s="279"/>
      <c r="C205" s="284" t="s">
        <v>61</v>
      </c>
      <c r="D205" s="283">
        <v>0</v>
      </c>
      <c r="E205" s="283">
        <v>0</v>
      </c>
      <c r="F205" s="283">
        <v>0</v>
      </c>
      <c r="G205" s="283">
        <v>0</v>
      </c>
      <c r="H205" s="279"/>
      <c r="I205" s="279"/>
      <c r="J205" s="279"/>
      <c r="K205" s="279"/>
    </row>
    <row r="206" spans="1:11" ht="15" customHeight="1" x14ac:dyDescent="0.25">
      <c r="A206" s="279"/>
      <c r="B206" s="279"/>
      <c r="C206" s="284" t="s">
        <v>64</v>
      </c>
      <c r="D206" s="283">
        <v>0</v>
      </c>
      <c r="E206" s="283">
        <v>0</v>
      </c>
      <c r="F206" s="283">
        <v>0</v>
      </c>
      <c r="G206" s="283">
        <v>0</v>
      </c>
      <c r="H206" s="279"/>
      <c r="I206" s="279"/>
      <c r="J206" s="279"/>
      <c r="K206" s="279"/>
    </row>
    <row r="207" spans="1:11" ht="15" customHeight="1" x14ac:dyDescent="0.25">
      <c r="A207" s="279"/>
      <c r="B207" s="279"/>
      <c r="C207" s="284" t="s">
        <v>60</v>
      </c>
      <c r="D207" s="283">
        <v>0</v>
      </c>
      <c r="E207" s="283">
        <v>0</v>
      </c>
      <c r="F207" s="283">
        <v>0</v>
      </c>
      <c r="G207" s="283">
        <v>0</v>
      </c>
      <c r="H207" s="279"/>
      <c r="I207" s="279"/>
      <c r="J207" s="279"/>
      <c r="K207" s="279"/>
    </row>
    <row r="208" spans="1:11" ht="15" customHeight="1" x14ac:dyDescent="0.25">
      <c r="A208" s="279"/>
      <c r="B208" s="279"/>
      <c r="C208" s="284" t="s">
        <v>61</v>
      </c>
      <c r="D208" s="283">
        <v>0</v>
      </c>
      <c r="E208" s="283">
        <v>0</v>
      </c>
      <c r="F208" s="283">
        <v>0</v>
      </c>
      <c r="G208" s="283">
        <v>0</v>
      </c>
      <c r="H208" s="279"/>
      <c r="I208" s="279"/>
      <c r="J208" s="279"/>
      <c r="K208" s="279"/>
    </row>
    <row r="209" spans="1:11" ht="20.100000000000001" customHeight="1" x14ac:dyDescent="0.25">
      <c r="A209" s="279"/>
      <c r="B209" s="279"/>
      <c r="C209" s="284" t="s">
        <v>189</v>
      </c>
      <c r="D209" s="285">
        <v>0</v>
      </c>
      <c r="E209" s="285">
        <v>0</v>
      </c>
      <c r="F209" s="285">
        <v>0</v>
      </c>
      <c r="G209" s="285">
        <v>0</v>
      </c>
      <c r="H209" s="279"/>
      <c r="I209" s="279"/>
      <c r="J209" s="279"/>
      <c r="K209" s="279"/>
    </row>
    <row r="210" spans="1:11" ht="15" customHeight="1" x14ac:dyDescent="0.25">
      <c r="A210" s="279"/>
      <c r="B210" s="279"/>
      <c r="C210" s="284" t="s">
        <v>60</v>
      </c>
      <c r="D210" s="283">
        <v>0</v>
      </c>
      <c r="E210" s="283">
        <v>0</v>
      </c>
      <c r="F210" s="283">
        <v>0</v>
      </c>
      <c r="G210" s="283">
        <v>0</v>
      </c>
      <c r="H210" s="279"/>
      <c r="I210" s="279"/>
      <c r="J210" s="279"/>
      <c r="K210" s="279"/>
    </row>
    <row r="211" spans="1:11" ht="15" customHeight="1" x14ac:dyDescent="0.25">
      <c r="A211" s="279"/>
      <c r="B211" s="279"/>
      <c r="C211" s="284" t="s">
        <v>61</v>
      </c>
      <c r="D211" s="283">
        <v>0</v>
      </c>
      <c r="E211" s="283">
        <v>0</v>
      </c>
      <c r="F211" s="283">
        <v>0</v>
      </c>
      <c r="G211" s="283">
        <v>0</v>
      </c>
      <c r="H211" s="279"/>
      <c r="I211" s="279"/>
      <c r="J211" s="279"/>
      <c r="K211" s="279"/>
    </row>
    <row r="212" spans="1:11" ht="15" customHeight="1" x14ac:dyDescent="0.25">
      <c r="A212" s="279"/>
      <c r="B212" s="279"/>
      <c r="C212" s="284" t="s">
        <v>66</v>
      </c>
      <c r="D212" s="283">
        <v>0</v>
      </c>
      <c r="E212" s="283">
        <v>1700000</v>
      </c>
      <c r="F212" s="283">
        <v>1700000</v>
      </c>
      <c r="G212" s="283">
        <v>1700000</v>
      </c>
      <c r="H212" s="279"/>
      <c r="I212" s="279"/>
      <c r="J212" s="279"/>
      <c r="K212" s="279"/>
    </row>
    <row r="213" spans="1:11" ht="15" customHeight="1" x14ac:dyDescent="0.25">
      <c r="A213" s="279"/>
      <c r="B213" s="279"/>
      <c r="C213" s="284" t="s">
        <v>60</v>
      </c>
      <c r="D213" s="283">
        <v>0</v>
      </c>
      <c r="E213" s="283">
        <v>1700000</v>
      </c>
      <c r="F213" s="283">
        <v>1700000</v>
      </c>
      <c r="G213" s="283">
        <v>1700000</v>
      </c>
      <c r="H213" s="279"/>
      <c r="I213" s="279"/>
      <c r="J213" s="279"/>
      <c r="K213" s="279"/>
    </row>
    <row r="214" spans="1:11" ht="15" customHeight="1" x14ac:dyDescent="0.25">
      <c r="A214" s="279"/>
      <c r="B214" s="279"/>
      <c r="C214" s="284" t="s">
        <v>61</v>
      </c>
      <c r="D214" s="283">
        <v>0</v>
      </c>
      <c r="E214" s="283">
        <v>0</v>
      </c>
      <c r="F214" s="283">
        <v>0</v>
      </c>
      <c r="G214" s="283">
        <v>0</v>
      </c>
      <c r="H214" s="279"/>
      <c r="I214" s="279"/>
      <c r="J214" s="279"/>
      <c r="K214" s="279"/>
    </row>
    <row r="215" spans="1:11" ht="15" customHeight="1" x14ac:dyDescent="0.25">
      <c r="A215" s="279"/>
      <c r="B215" s="279"/>
      <c r="C215" s="284" t="s">
        <v>67</v>
      </c>
      <c r="D215" s="283">
        <v>0</v>
      </c>
      <c r="E215" s="283">
        <v>700000</v>
      </c>
      <c r="F215" s="283">
        <v>700000</v>
      </c>
      <c r="G215" s="283">
        <v>700000</v>
      </c>
      <c r="H215" s="279"/>
      <c r="I215" s="279"/>
      <c r="J215" s="279"/>
      <c r="K215" s="279"/>
    </row>
    <row r="216" spans="1:11" ht="15" customHeight="1" x14ac:dyDescent="0.25">
      <c r="A216" s="279"/>
      <c r="B216" s="279"/>
      <c r="C216" s="284" t="s">
        <v>60</v>
      </c>
      <c r="D216" s="283">
        <v>0</v>
      </c>
      <c r="E216" s="283">
        <v>700000</v>
      </c>
      <c r="F216" s="283">
        <v>700000</v>
      </c>
      <c r="G216" s="283">
        <v>700000</v>
      </c>
      <c r="H216" s="279"/>
      <c r="I216" s="279"/>
      <c r="J216" s="279"/>
      <c r="K216" s="279"/>
    </row>
    <row r="217" spans="1:11" ht="15" customHeight="1" x14ac:dyDescent="0.25">
      <c r="A217" s="279"/>
      <c r="B217" s="279"/>
      <c r="C217" s="284" t="s">
        <v>61</v>
      </c>
      <c r="D217" s="283">
        <v>0</v>
      </c>
      <c r="E217" s="283">
        <v>0</v>
      </c>
      <c r="F217" s="283">
        <v>0</v>
      </c>
      <c r="G217" s="283">
        <v>0</v>
      </c>
      <c r="H217" s="279"/>
      <c r="I217" s="279"/>
      <c r="J217" s="279"/>
      <c r="K217" s="279"/>
    </row>
    <row r="218" spans="1:11" ht="15" customHeight="1" x14ac:dyDescent="0.25">
      <c r="A218" s="279"/>
      <c r="B218" s="279"/>
      <c r="C218" s="284" t="s">
        <v>68</v>
      </c>
      <c r="D218" s="283">
        <v>0</v>
      </c>
      <c r="E218" s="283">
        <v>0</v>
      </c>
      <c r="F218" s="283">
        <v>0</v>
      </c>
      <c r="G218" s="283">
        <v>0</v>
      </c>
      <c r="H218" s="279"/>
      <c r="I218" s="279"/>
      <c r="J218" s="279"/>
      <c r="K218" s="279"/>
    </row>
    <row r="219" spans="1:11" ht="15" customHeight="1" x14ac:dyDescent="0.25">
      <c r="A219" s="279"/>
      <c r="B219" s="279"/>
      <c r="C219" s="284" t="s">
        <v>60</v>
      </c>
      <c r="D219" s="283">
        <v>0</v>
      </c>
      <c r="E219" s="283">
        <v>0</v>
      </c>
      <c r="F219" s="283">
        <v>0</v>
      </c>
      <c r="G219" s="283">
        <v>0</v>
      </c>
      <c r="H219" s="279"/>
      <c r="I219" s="279"/>
      <c r="J219" s="279"/>
      <c r="K219" s="279"/>
    </row>
    <row r="220" spans="1:11" ht="15" customHeight="1" x14ac:dyDescent="0.25">
      <c r="A220" s="279"/>
      <c r="B220" s="279"/>
      <c r="C220" s="284" t="s">
        <v>69</v>
      </c>
      <c r="D220" s="283">
        <v>0</v>
      </c>
      <c r="E220" s="283">
        <v>0</v>
      </c>
      <c r="F220" s="283">
        <v>0</v>
      </c>
      <c r="G220" s="283">
        <v>0</v>
      </c>
      <c r="H220" s="279"/>
      <c r="I220" s="279"/>
      <c r="J220" s="279"/>
      <c r="K220" s="279"/>
    </row>
    <row r="221" spans="1:11" ht="15" customHeight="1" x14ac:dyDescent="0.25">
      <c r="A221" s="279"/>
      <c r="B221" s="279"/>
      <c r="C221" s="284" t="s">
        <v>70</v>
      </c>
      <c r="D221" s="283">
        <v>0</v>
      </c>
      <c r="E221" s="283">
        <v>0</v>
      </c>
      <c r="F221" s="283">
        <v>0</v>
      </c>
      <c r="G221" s="283">
        <v>0</v>
      </c>
      <c r="H221" s="279"/>
      <c r="I221" s="279"/>
      <c r="J221" s="279"/>
      <c r="K221" s="279"/>
    </row>
    <row r="222" spans="1:11" ht="15" customHeight="1" x14ac:dyDescent="0.25">
      <c r="A222" s="279"/>
      <c r="B222" s="279"/>
      <c r="C222" s="284" t="s">
        <v>71</v>
      </c>
      <c r="D222" s="283">
        <v>0</v>
      </c>
      <c r="E222" s="283">
        <v>0</v>
      </c>
      <c r="F222" s="283">
        <v>0</v>
      </c>
      <c r="G222" s="283">
        <v>0</v>
      </c>
      <c r="H222" s="279"/>
      <c r="I222" s="279"/>
      <c r="J222" s="279"/>
      <c r="K222" s="279"/>
    </row>
    <row r="223" spans="1:11" ht="15" customHeight="1" x14ac:dyDescent="0.25">
      <c r="A223" s="279"/>
      <c r="B223" s="279"/>
      <c r="C223" s="284" t="s">
        <v>72</v>
      </c>
      <c r="D223" s="283">
        <v>0</v>
      </c>
      <c r="E223" s="283">
        <v>0</v>
      </c>
      <c r="F223" s="283">
        <v>0</v>
      </c>
      <c r="G223" s="283">
        <v>0</v>
      </c>
      <c r="H223" s="279"/>
      <c r="I223" s="279"/>
      <c r="J223" s="279"/>
      <c r="K223" s="279"/>
    </row>
    <row r="224" spans="1:11" ht="15" customHeight="1" x14ac:dyDescent="0.25">
      <c r="A224" s="279"/>
      <c r="B224" s="279"/>
      <c r="C224" s="284" t="s">
        <v>73</v>
      </c>
      <c r="D224" s="283">
        <v>0</v>
      </c>
      <c r="E224" s="283">
        <v>2000000</v>
      </c>
      <c r="F224" s="283">
        <v>2000000</v>
      </c>
      <c r="G224" s="283">
        <v>2000000</v>
      </c>
      <c r="H224" s="279"/>
      <c r="I224" s="279"/>
      <c r="J224" s="279"/>
      <c r="K224" s="279"/>
    </row>
    <row r="225" spans="1:11" ht="15" customHeight="1" x14ac:dyDescent="0.25">
      <c r="A225" s="279"/>
      <c r="B225" s="279"/>
      <c r="C225" s="284" t="s">
        <v>60</v>
      </c>
      <c r="D225" s="283">
        <v>0</v>
      </c>
      <c r="E225" s="283">
        <v>2000000</v>
      </c>
      <c r="F225" s="283">
        <v>2000000</v>
      </c>
      <c r="G225" s="283">
        <v>2000000</v>
      </c>
      <c r="H225" s="279"/>
      <c r="I225" s="279"/>
      <c r="J225" s="279"/>
      <c r="K225" s="279"/>
    </row>
    <row r="226" spans="1:11" ht="15" customHeight="1" x14ac:dyDescent="0.25">
      <c r="A226" s="279"/>
      <c r="B226" s="279"/>
      <c r="C226" s="284" t="s">
        <v>69</v>
      </c>
      <c r="D226" s="283">
        <v>0</v>
      </c>
      <c r="E226" s="283">
        <v>0</v>
      </c>
      <c r="F226" s="283">
        <v>0</v>
      </c>
      <c r="G226" s="283">
        <v>0</v>
      </c>
      <c r="H226" s="279"/>
      <c r="I226" s="279"/>
      <c r="J226" s="279"/>
      <c r="K226" s="279"/>
    </row>
    <row r="227" spans="1:11" ht="15" customHeight="1" x14ac:dyDescent="0.25">
      <c r="A227" s="279"/>
      <c r="B227" s="279"/>
      <c r="C227" s="284" t="s">
        <v>70</v>
      </c>
      <c r="D227" s="283">
        <v>0</v>
      </c>
      <c r="E227" s="283">
        <v>0</v>
      </c>
      <c r="F227" s="283">
        <v>0</v>
      </c>
      <c r="G227" s="283">
        <v>0</v>
      </c>
      <c r="H227" s="279"/>
      <c r="I227" s="279"/>
      <c r="J227" s="279"/>
      <c r="K227" s="279"/>
    </row>
    <row r="228" spans="1:11" ht="15" customHeight="1" x14ac:dyDescent="0.25">
      <c r="A228" s="279"/>
      <c r="B228" s="279"/>
      <c r="C228" s="284" t="s">
        <v>71</v>
      </c>
      <c r="D228" s="283">
        <v>0</v>
      </c>
      <c r="E228" s="283">
        <v>0</v>
      </c>
      <c r="F228" s="283">
        <v>0</v>
      </c>
      <c r="G228" s="283">
        <v>0</v>
      </c>
      <c r="H228" s="279"/>
      <c r="I228" s="279"/>
      <c r="J228" s="279"/>
      <c r="K228" s="279"/>
    </row>
    <row r="229" spans="1:11" ht="15" customHeight="1" x14ac:dyDescent="0.25">
      <c r="A229" s="279"/>
      <c r="B229" s="279"/>
      <c r="C229" s="284" t="s">
        <v>72</v>
      </c>
      <c r="D229" s="283">
        <v>0</v>
      </c>
      <c r="E229" s="283">
        <v>0</v>
      </c>
      <c r="F229" s="283">
        <v>0</v>
      </c>
      <c r="G229" s="283">
        <v>0</v>
      </c>
      <c r="H229" s="279"/>
      <c r="I229" s="279"/>
      <c r="J229" s="279"/>
      <c r="K229" s="279"/>
    </row>
    <row r="230" spans="1:11" ht="15" customHeight="1" x14ac:dyDescent="0.25">
      <c r="A230" s="279"/>
      <c r="B230" s="279"/>
      <c r="C230" s="284" t="s">
        <v>74</v>
      </c>
      <c r="D230" s="283">
        <v>0</v>
      </c>
      <c r="E230" s="283">
        <v>0</v>
      </c>
      <c r="F230" s="283">
        <v>0</v>
      </c>
      <c r="G230" s="283">
        <v>0</v>
      </c>
      <c r="H230" s="279"/>
      <c r="I230" s="279"/>
      <c r="J230" s="279"/>
      <c r="K230" s="279"/>
    </row>
    <row r="231" spans="1:11" ht="15" customHeight="1" x14ac:dyDescent="0.25">
      <c r="A231" s="279"/>
      <c r="B231" s="279"/>
      <c r="C231" s="284" t="s">
        <v>60</v>
      </c>
      <c r="D231" s="283">
        <v>0</v>
      </c>
      <c r="E231" s="283">
        <v>0</v>
      </c>
      <c r="F231" s="283">
        <v>0</v>
      </c>
      <c r="G231" s="283">
        <v>0</v>
      </c>
      <c r="H231" s="279"/>
      <c r="I231" s="279"/>
      <c r="J231" s="279"/>
      <c r="K231" s="279"/>
    </row>
    <row r="232" spans="1:11" ht="15" customHeight="1" x14ac:dyDescent="0.25">
      <c r="A232" s="279"/>
      <c r="B232" s="279"/>
      <c r="C232" s="284" t="s">
        <v>69</v>
      </c>
      <c r="D232" s="283">
        <v>0</v>
      </c>
      <c r="E232" s="283">
        <v>0</v>
      </c>
      <c r="F232" s="283">
        <v>0</v>
      </c>
      <c r="G232" s="283">
        <v>0</v>
      </c>
      <c r="H232" s="279"/>
      <c r="I232" s="279"/>
      <c r="J232" s="279"/>
      <c r="K232" s="279"/>
    </row>
    <row r="233" spans="1:11" ht="15" customHeight="1" x14ac:dyDescent="0.25">
      <c r="A233" s="279"/>
      <c r="B233" s="279"/>
      <c r="C233" s="284" t="s">
        <v>70</v>
      </c>
      <c r="D233" s="283">
        <v>0</v>
      </c>
      <c r="E233" s="283">
        <v>0</v>
      </c>
      <c r="F233" s="283">
        <v>0</v>
      </c>
      <c r="G233" s="283">
        <v>0</v>
      </c>
      <c r="H233" s="279"/>
      <c r="I233" s="279"/>
      <c r="J233" s="279"/>
      <c r="K233" s="279"/>
    </row>
    <row r="234" spans="1:11" ht="15" customHeight="1" x14ac:dyDescent="0.25">
      <c r="A234" s="279"/>
      <c r="B234" s="279"/>
      <c r="C234" s="284" t="s">
        <v>71</v>
      </c>
      <c r="D234" s="283">
        <v>0</v>
      </c>
      <c r="E234" s="283">
        <v>0</v>
      </c>
      <c r="F234" s="283">
        <v>0</v>
      </c>
      <c r="G234" s="283">
        <v>0</v>
      </c>
      <c r="H234" s="279"/>
      <c r="I234" s="279"/>
      <c r="J234" s="279"/>
      <c r="K234" s="279"/>
    </row>
    <row r="235" spans="1:11" ht="15" customHeight="1" x14ac:dyDescent="0.25">
      <c r="A235" s="279"/>
      <c r="B235" s="279"/>
      <c r="C235" s="284" t="s">
        <v>72</v>
      </c>
      <c r="D235" s="283">
        <v>0</v>
      </c>
      <c r="E235" s="283">
        <v>0</v>
      </c>
      <c r="F235" s="283">
        <v>0</v>
      </c>
      <c r="G235" s="283">
        <v>0</v>
      </c>
      <c r="H235" s="279"/>
      <c r="I235" s="279"/>
      <c r="J235" s="279"/>
      <c r="K235" s="279"/>
    </row>
    <row r="236" spans="1:11" ht="15" customHeight="1" x14ac:dyDescent="0.25">
      <c r="A236" s="279"/>
      <c r="B236" s="279"/>
      <c r="C236" s="284" t="s">
        <v>75</v>
      </c>
      <c r="D236" s="283">
        <v>0</v>
      </c>
      <c r="E236" s="283">
        <v>0</v>
      </c>
      <c r="F236" s="283">
        <v>0</v>
      </c>
      <c r="G236" s="283">
        <v>0</v>
      </c>
      <c r="H236" s="279"/>
      <c r="I236" s="279"/>
      <c r="J236" s="279"/>
      <c r="K236" s="279"/>
    </row>
    <row r="237" spans="1:11" ht="15" customHeight="1" x14ac:dyDescent="0.25">
      <c r="A237" s="279"/>
      <c r="B237" s="279"/>
      <c r="C237" s="284" t="s">
        <v>76</v>
      </c>
      <c r="D237" s="283">
        <v>0</v>
      </c>
      <c r="E237" s="283">
        <v>0</v>
      </c>
      <c r="F237" s="283">
        <v>0</v>
      </c>
      <c r="G237" s="283">
        <v>0</v>
      </c>
      <c r="H237" s="279"/>
      <c r="I237" s="279"/>
      <c r="J237" s="279"/>
      <c r="K237" s="279"/>
    </row>
    <row r="238" spans="1:11" ht="20.100000000000001" customHeight="1" x14ac:dyDescent="0.25">
      <c r="A238" s="279"/>
      <c r="B238" s="279"/>
      <c r="C238" s="282" t="s">
        <v>40</v>
      </c>
      <c r="D238" s="279"/>
      <c r="E238" s="279"/>
      <c r="F238" s="279"/>
      <c r="G238" s="279"/>
      <c r="H238" s="279"/>
      <c r="I238" s="279"/>
      <c r="J238" s="279"/>
      <c r="K238" s="279"/>
    </row>
    <row r="239" spans="1:11" ht="20.100000000000001" customHeight="1" x14ac:dyDescent="0.25">
      <c r="A239" s="281" t="s">
        <v>190</v>
      </c>
      <c r="B239" s="277" t="s">
        <v>191</v>
      </c>
      <c r="C239" s="277" t="s">
        <v>40</v>
      </c>
      <c r="D239" s="279"/>
      <c r="E239" s="280" t="s">
        <v>40</v>
      </c>
      <c r="F239" s="277" t="s">
        <v>191</v>
      </c>
      <c r="G239" s="277" t="s">
        <v>40</v>
      </c>
      <c r="H239" s="241" t="s">
        <v>40</v>
      </c>
      <c r="I239" s="280" t="s">
        <v>40</v>
      </c>
      <c r="J239" s="277" t="s">
        <v>191</v>
      </c>
      <c r="K239" s="277" t="s">
        <v>40</v>
      </c>
    </row>
    <row r="240" spans="1:11" ht="20.100000000000001" customHeight="1" x14ac:dyDescent="0.25">
      <c r="A240" s="239" t="s">
        <v>192</v>
      </c>
      <c r="B240" s="277" t="s">
        <v>193</v>
      </c>
      <c r="C240" s="277" t="s">
        <v>40</v>
      </c>
      <c r="D240" s="279"/>
      <c r="E240" s="239" t="s">
        <v>194</v>
      </c>
      <c r="F240" s="277" t="s">
        <v>193</v>
      </c>
      <c r="G240" s="277" t="s">
        <v>40</v>
      </c>
      <c r="H240" s="279"/>
      <c r="I240" s="239" t="s">
        <v>195</v>
      </c>
      <c r="J240" s="277" t="s">
        <v>193</v>
      </c>
      <c r="K240" s="277" t="s">
        <v>40</v>
      </c>
    </row>
    <row r="241" spans="1:11" ht="20.100000000000001" customHeight="1" x14ac:dyDescent="0.25">
      <c r="A241" s="278" t="s">
        <v>40</v>
      </c>
      <c r="B241" s="277" t="s">
        <v>196</v>
      </c>
      <c r="C241" s="277" t="s">
        <v>40</v>
      </c>
      <c r="D241" s="279"/>
      <c r="E241" s="278" t="s">
        <v>40</v>
      </c>
      <c r="F241" s="277" t="s">
        <v>196</v>
      </c>
      <c r="G241" s="277" t="s">
        <v>40</v>
      </c>
      <c r="H241" s="279"/>
      <c r="I241" s="278" t="s">
        <v>40</v>
      </c>
      <c r="J241" s="277" t="s">
        <v>196</v>
      </c>
      <c r="K241" s="277" t="s">
        <v>40</v>
      </c>
    </row>
  </sheetData>
  <mergeCells count="28">
    <mergeCell ref="D140:G140"/>
    <mergeCell ref="D141:G141"/>
    <mergeCell ref="C150:G150"/>
    <mergeCell ref="D83:G83"/>
    <mergeCell ref="D84:G84"/>
    <mergeCell ref="C93:G93"/>
    <mergeCell ref="D138:G138"/>
    <mergeCell ref="D139:G139"/>
    <mergeCell ref="D26:G26"/>
    <mergeCell ref="C35:G35"/>
    <mergeCell ref="C80:G80"/>
    <mergeCell ref="D81:G81"/>
    <mergeCell ref="D82:G82"/>
    <mergeCell ref="D14:G14"/>
    <mergeCell ref="C22:G22"/>
    <mergeCell ref="D23:G23"/>
    <mergeCell ref="D24:G24"/>
    <mergeCell ref="D25:G25"/>
    <mergeCell ref="D6:G6"/>
    <mergeCell ref="D7:G7"/>
    <mergeCell ref="C8:G8"/>
    <mergeCell ref="C9:G9"/>
    <mergeCell ref="D10:G10"/>
    <mergeCell ref="C1:G1"/>
    <mergeCell ref="C2:G2"/>
    <mergeCell ref="D3:G3"/>
    <mergeCell ref="D4:G4"/>
    <mergeCell ref="D5:G5"/>
  </mergeCells>
  <pageMargins left="0" right="0" top="0" bottom="0" header="0" footer="0"/>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180"/>
  <sheetViews>
    <sheetView workbookViewId="0">
      <selection activeCell="M16" sqref="M16"/>
    </sheetView>
  </sheetViews>
  <sheetFormatPr defaultColWidth="9.140625" defaultRowHeight="15" x14ac:dyDescent="0.25"/>
  <cols>
    <col min="1" max="1" width="6.5703125" style="231" customWidth="1"/>
    <col min="2" max="2" width="9.7109375" style="231" customWidth="1"/>
    <col min="3" max="3" width="34.5703125" style="231" customWidth="1"/>
    <col min="4" max="6" width="15.85546875" style="231" customWidth="1"/>
    <col min="7" max="7" width="17.7109375" style="231" customWidth="1"/>
    <col min="8" max="8" width="6.7109375" style="231" customWidth="1"/>
    <col min="9" max="16384" width="9.140625" style="231"/>
  </cols>
  <sheetData>
    <row r="1" spans="1:8" ht="20.100000000000001" customHeight="1" thickBot="1" x14ac:dyDescent="0.3">
      <c r="A1" s="232"/>
      <c r="B1" s="232"/>
      <c r="C1" s="1287" t="s">
        <v>0</v>
      </c>
      <c r="D1" s="1288"/>
      <c r="E1" s="1288"/>
      <c r="F1" s="1288"/>
      <c r="G1" s="1288"/>
      <c r="H1" s="232"/>
    </row>
    <row r="2" spans="1:8" ht="24.95" customHeight="1" x14ac:dyDescent="0.25">
      <c r="A2" s="232"/>
      <c r="B2" s="232"/>
      <c r="C2" s="1549" t="s">
        <v>1</v>
      </c>
      <c r="D2" s="1550"/>
      <c r="E2" s="1550"/>
      <c r="F2" s="1550"/>
      <c r="G2" s="1551"/>
      <c r="H2" s="232"/>
    </row>
    <row r="3" spans="1:8" ht="14.1" customHeight="1" x14ac:dyDescent="0.25">
      <c r="A3" s="232"/>
      <c r="B3" s="232"/>
      <c r="C3" s="252" t="s">
        <v>2</v>
      </c>
      <c r="D3" s="1527" t="s">
        <v>1036</v>
      </c>
      <c r="E3" s="1528"/>
      <c r="F3" s="1528"/>
      <c r="G3" s="1529"/>
      <c r="H3" s="232"/>
    </row>
    <row r="4" spans="1:8" ht="14.1" customHeight="1" x14ac:dyDescent="0.25">
      <c r="A4" s="232"/>
      <c r="B4" s="232"/>
      <c r="C4" s="252" t="s">
        <v>4</v>
      </c>
      <c r="D4" s="1527" t="s">
        <v>397</v>
      </c>
      <c r="E4" s="1528"/>
      <c r="F4" s="1528"/>
      <c r="G4" s="1529"/>
      <c r="H4" s="232"/>
    </row>
    <row r="5" spans="1:8" ht="14.1" customHeight="1" x14ac:dyDescent="0.25">
      <c r="A5" s="232"/>
      <c r="B5" s="232"/>
      <c r="C5" s="252" t="s">
        <v>6</v>
      </c>
      <c r="D5" s="1527" t="s">
        <v>7</v>
      </c>
      <c r="E5" s="1528"/>
      <c r="F5" s="1528"/>
      <c r="G5" s="1529"/>
      <c r="H5" s="232"/>
    </row>
    <row r="6" spans="1:8" ht="14.1" customHeight="1" x14ac:dyDescent="0.25">
      <c r="A6" s="232"/>
      <c r="B6" s="232"/>
      <c r="C6" s="252" t="s">
        <v>8</v>
      </c>
      <c r="D6" s="1527" t="s">
        <v>9</v>
      </c>
      <c r="E6" s="1528"/>
      <c r="F6" s="1528"/>
      <c r="G6" s="1529"/>
      <c r="H6" s="232"/>
    </row>
    <row r="7" spans="1:8" ht="14.1" customHeight="1" x14ac:dyDescent="0.25">
      <c r="A7" s="232"/>
      <c r="B7" s="232"/>
      <c r="C7" s="252" t="s">
        <v>10</v>
      </c>
      <c r="D7" s="1535" t="s">
        <v>11</v>
      </c>
      <c r="E7" s="1536"/>
      <c r="F7" s="1536"/>
      <c r="G7" s="1537"/>
      <c r="H7" s="232"/>
    </row>
    <row r="8" spans="1:8" ht="14.1" customHeight="1" x14ac:dyDescent="0.25">
      <c r="A8" s="232"/>
      <c r="B8" s="232"/>
      <c r="C8" s="1538" t="s">
        <v>12</v>
      </c>
      <c r="D8" s="1302"/>
      <c r="E8" s="1302"/>
      <c r="F8" s="1302"/>
      <c r="G8" s="1539"/>
      <c r="H8" s="232"/>
    </row>
    <row r="9" spans="1:8" ht="41.1" customHeight="1" x14ac:dyDescent="0.25">
      <c r="A9" s="232"/>
      <c r="B9" s="232"/>
      <c r="C9" s="1540" t="s">
        <v>1035</v>
      </c>
      <c r="D9" s="1541"/>
      <c r="E9" s="1541"/>
      <c r="F9" s="1541"/>
      <c r="G9" s="1542"/>
      <c r="H9" s="232"/>
    </row>
    <row r="10" spans="1:8" ht="27" customHeight="1" x14ac:dyDescent="0.25">
      <c r="A10" s="232"/>
      <c r="B10" s="232"/>
      <c r="C10" s="257" t="s">
        <v>14</v>
      </c>
      <c r="D10" s="1543" t="s">
        <v>1034</v>
      </c>
      <c r="E10" s="1544"/>
      <c r="F10" s="1544"/>
      <c r="G10" s="1545"/>
      <c r="H10" s="232"/>
    </row>
    <row r="11" spans="1:8" ht="144.94999999999999" customHeight="1" x14ac:dyDescent="0.25">
      <c r="A11" s="232"/>
      <c r="B11" s="232"/>
      <c r="C11" s="257" t="s">
        <v>24</v>
      </c>
      <c r="D11" s="1543" t="s">
        <v>1033</v>
      </c>
      <c r="E11" s="1544"/>
      <c r="F11" s="1544"/>
      <c r="G11" s="1545"/>
      <c r="H11" s="232"/>
    </row>
    <row r="12" spans="1:8" ht="27.95" customHeight="1" x14ac:dyDescent="0.25">
      <c r="A12" s="232"/>
      <c r="B12" s="232"/>
      <c r="C12" s="252" t="s">
        <v>26</v>
      </c>
      <c r="D12" s="269">
        <v>2025</v>
      </c>
      <c r="E12" s="269">
        <v>2026</v>
      </c>
      <c r="F12" s="269">
        <v>2027</v>
      </c>
      <c r="G12" s="268">
        <v>2028</v>
      </c>
      <c r="H12" s="232"/>
    </row>
    <row r="13" spans="1:8" ht="14.1" customHeight="1" x14ac:dyDescent="0.25">
      <c r="A13" s="232"/>
      <c r="B13" s="232"/>
      <c r="C13" s="276"/>
      <c r="D13" s="266" t="s">
        <v>17</v>
      </c>
      <c r="E13" s="266" t="s">
        <v>18</v>
      </c>
      <c r="F13" s="266" t="s">
        <v>18</v>
      </c>
      <c r="G13" s="265" t="s">
        <v>18</v>
      </c>
      <c r="H13" s="232"/>
    </row>
    <row r="14" spans="1:8" ht="20.100000000000001" customHeight="1" x14ac:dyDescent="0.25">
      <c r="A14" s="232"/>
      <c r="B14" s="232"/>
      <c r="C14" s="252" t="s">
        <v>1032</v>
      </c>
      <c r="D14" s="272" t="s">
        <v>40</v>
      </c>
      <c r="E14" s="272" t="s">
        <v>446</v>
      </c>
      <c r="F14" s="272" t="s">
        <v>446</v>
      </c>
      <c r="G14" s="271" t="s">
        <v>446</v>
      </c>
      <c r="H14" s="232"/>
    </row>
    <row r="15" spans="1:8" ht="30.95" customHeight="1" x14ac:dyDescent="0.25">
      <c r="A15" s="232"/>
      <c r="B15" s="232"/>
      <c r="C15" s="252" t="s">
        <v>1031</v>
      </c>
      <c r="D15" s="272" t="s">
        <v>40</v>
      </c>
      <c r="E15" s="272" t="s">
        <v>575</v>
      </c>
      <c r="F15" s="272" t="s">
        <v>575</v>
      </c>
      <c r="G15" s="271" t="s">
        <v>1030</v>
      </c>
      <c r="H15" s="232"/>
    </row>
    <row r="16" spans="1:8" ht="41.1" customHeight="1" x14ac:dyDescent="0.25">
      <c r="A16" s="232"/>
      <c r="B16" s="232"/>
      <c r="C16" s="252" t="s">
        <v>1029</v>
      </c>
      <c r="D16" s="272" t="s">
        <v>40</v>
      </c>
      <c r="E16" s="272" t="s">
        <v>1028</v>
      </c>
      <c r="F16" s="272" t="s">
        <v>1027</v>
      </c>
      <c r="G16" s="271" t="s">
        <v>1026</v>
      </c>
      <c r="H16" s="232"/>
    </row>
    <row r="17" spans="1:8" ht="41.1" customHeight="1" x14ac:dyDescent="0.25">
      <c r="A17" s="232"/>
      <c r="B17" s="232"/>
      <c r="C17" s="252" t="s">
        <v>1025</v>
      </c>
      <c r="D17" s="272" t="s">
        <v>40</v>
      </c>
      <c r="E17" s="272" t="s">
        <v>1024</v>
      </c>
      <c r="F17" s="272" t="s">
        <v>1024</v>
      </c>
      <c r="G17" s="271" t="s">
        <v>1024</v>
      </c>
      <c r="H17" s="232"/>
    </row>
    <row r="18" spans="1:8" ht="14.1" customHeight="1" x14ac:dyDescent="0.25">
      <c r="A18" s="232"/>
      <c r="B18" s="232"/>
      <c r="C18" s="1533" t="s">
        <v>30</v>
      </c>
      <c r="D18" s="1294"/>
      <c r="E18" s="1294"/>
      <c r="F18" s="1294"/>
      <c r="G18" s="1534"/>
      <c r="H18" s="232"/>
    </row>
    <row r="19" spans="1:8" ht="14.1" customHeight="1" x14ac:dyDescent="0.25">
      <c r="A19" s="232"/>
      <c r="B19" s="232"/>
      <c r="C19" s="275" t="s">
        <v>1023</v>
      </c>
      <c r="D19" s="1293" t="s">
        <v>1022</v>
      </c>
      <c r="E19" s="1294"/>
      <c r="F19" s="1294"/>
      <c r="G19" s="1534"/>
      <c r="H19" s="232"/>
    </row>
    <row r="20" spans="1:8" ht="18" customHeight="1" x14ac:dyDescent="0.25">
      <c r="A20" s="232"/>
      <c r="B20" s="232"/>
      <c r="C20" s="274" t="s">
        <v>33</v>
      </c>
      <c r="D20" s="1552" t="s">
        <v>1021</v>
      </c>
      <c r="E20" s="1553"/>
      <c r="F20" s="1553"/>
      <c r="G20" s="1554"/>
      <c r="H20" s="232"/>
    </row>
    <row r="21" spans="1:8" ht="18" customHeight="1" x14ac:dyDescent="0.25">
      <c r="A21" s="232"/>
      <c r="B21" s="232"/>
      <c r="C21" s="273" t="s">
        <v>35</v>
      </c>
      <c r="D21" s="1546" t="s">
        <v>1020</v>
      </c>
      <c r="E21" s="1547"/>
      <c r="F21" s="1547"/>
      <c r="G21" s="1548"/>
      <c r="H21" s="232"/>
    </row>
    <row r="22" spans="1:8" ht="18" customHeight="1" x14ac:dyDescent="0.25">
      <c r="A22" s="232"/>
      <c r="B22" s="232"/>
      <c r="C22" s="273" t="s">
        <v>37</v>
      </c>
      <c r="D22" s="1546" t="s">
        <v>1019</v>
      </c>
      <c r="E22" s="1547"/>
      <c r="F22" s="1547"/>
      <c r="G22" s="1548"/>
      <c r="H22" s="232"/>
    </row>
    <row r="23" spans="1:8" ht="15" customHeight="1" x14ac:dyDescent="0.25">
      <c r="A23" s="232"/>
      <c r="B23" s="232"/>
      <c r="C23" s="270"/>
      <c r="D23" s="269">
        <v>2025</v>
      </c>
      <c r="E23" s="269">
        <v>2026</v>
      </c>
      <c r="F23" s="269">
        <v>2027</v>
      </c>
      <c r="G23" s="268">
        <v>2028</v>
      </c>
      <c r="H23" s="232"/>
    </row>
    <row r="24" spans="1:8" ht="15" customHeight="1" x14ac:dyDescent="0.25">
      <c r="A24" s="232"/>
      <c r="B24" s="232"/>
      <c r="C24" s="267"/>
      <c r="D24" s="266" t="s">
        <v>17</v>
      </c>
      <c r="E24" s="266" t="s">
        <v>18</v>
      </c>
      <c r="F24" s="266" t="s">
        <v>18</v>
      </c>
      <c r="G24" s="265" t="s">
        <v>18</v>
      </c>
      <c r="H24" s="232"/>
    </row>
    <row r="25" spans="1:8" ht="14.1" customHeight="1" x14ac:dyDescent="0.25">
      <c r="A25" s="232"/>
      <c r="B25" s="232"/>
      <c r="C25" s="252" t="s">
        <v>39</v>
      </c>
      <c r="D25" s="272" t="s">
        <v>40</v>
      </c>
      <c r="E25" s="272" t="s">
        <v>1018</v>
      </c>
      <c r="F25" s="272" t="s">
        <v>1018</v>
      </c>
      <c r="G25" s="271" t="s">
        <v>1018</v>
      </c>
      <c r="H25" s="232"/>
    </row>
    <row r="26" spans="1:8" ht="14.1" customHeight="1" x14ac:dyDescent="0.25">
      <c r="A26" s="232"/>
      <c r="B26" s="232"/>
      <c r="C26" s="252" t="s">
        <v>41</v>
      </c>
      <c r="D26" s="272" t="s">
        <v>1017</v>
      </c>
      <c r="E26" s="272" t="s">
        <v>1016</v>
      </c>
      <c r="F26" s="272" t="s">
        <v>1015</v>
      </c>
      <c r="G26" s="271" t="s">
        <v>1014</v>
      </c>
      <c r="H26" s="232"/>
    </row>
    <row r="27" spans="1:8" ht="14.1" customHeight="1" x14ac:dyDescent="0.25">
      <c r="A27" s="232"/>
      <c r="B27" s="232"/>
      <c r="C27" s="252" t="s">
        <v>45</v>
      </c>
      <c r="D27" s="272" t="s">
        <v>46</v>
      </c>
      <c r="E27" s="272" t="s">
        <v>1013</v>
      </c>
      <c r="F27" s="272" t="s">
        <v>1012</v>
      </c>
      <c r="G27" s="271" t="s">
        <v>1011</v>
      </c>
      <c r="H27" s="232"/>
    </row>
    <row r="28" spans="1:8" ht="14.1" customHeight="1" x14ac:dyDescent="0.25">
      <c r="A28" s="232"/>
      <c r="B28" s="232"/>
      <c r="C28" s="252" t="s">
        <v>50</v>
      </c>
      <c r="D28" s="272" t="s">
        <v>40</v>
      </c>
      <c r="E28" s="272" t="s">
        <v>40</v>
      </c>
      <c r="F28" s="272" t="s">
        <v>46</v>
      </c>
      <c r="G28" s="271" t="s">
        <v>46</v>
      </c>
      <c r="H28" s="232"/>
    </row>
    <row r="29" spans="1:8" ht="14.1" customHeight="1" x14ac:dyDescent="0.25">
      <c r="A29" s="232"/>
      <c r="B29" s="232"/>
      <c r="C29" s="252" t="s">
        <v>52</v>
      </c>
      <c r="D29" s="272" t="s">
        <v>40</v>
      </c>
      <c r="E29" s="272" t="s">
        <v>1010</v>
      </c>
      <c r="F29" s="272" t="s">
        <v>1009</v>
      </c>
      <c r="G29" s="271" t="s">
        <v>1008</v>
      </c>
      <c r="H29" s="232"/>
    </row>
    <row r="30" spans="1:8" ht="14.1" customHeight="1" x14ac:dyDescent="0.25">
      <c r="A30" s="232"/>
      <c r="B30" s="232"/>
      <c r="C30" s="252" t="s">
        <v>55</v>
      </c>
      <c r="D30" s="272" t="s">
        <v>40</v>
      </c>
      <c r="E30" s="272" t="s">
        <v>40</v>
      </c>
      <c r="F30" s="272" t="s">
        <v>1009</v>
      </c>
      <c r="G30" s="271" t="s">
        <v>1008</v>
      </c>
      <c r="H30" s="232"/>
    </row>
    <row r="31" spans="1:8" ht="14.1" customHeight="1" x14ac:dyDescent="0.25">
      <c r="A31" s="232"/>
      <c r="B31" s="232"/>
      <c r="C31" s="1530" t="s">
        <v>58</v>
      </c>
      <c r="D31" s="1531"/>
      <c r="E31" s="1531"/>
      <c r="F31" s="1531"/>
      <c r="G31" s="1532"/>
      <c r="H31" s="232"/>
    </row>
    <row r="32" spans="1:8" ht="14.1" customHeight="1" x14ac:dyDescent="0.25">
      <c r="A32" s="232"/>
      <c r="B32" s="232"/>
      <c r="C32" s="270"/>
      <c r="D32" s="269">
        <v>2025</v>
      </c>
      <c r="E32" s="269">
        <v>2026</v>
      </c>
      <c r="F32" s="269">
        <v>2027</v>
      </c>
      <c r="G32" s="268">
        <v>2028</v>
      </c>
      <c r="H32" s="232"/>
    </row>
    <row r="33" spans="1:8" ht="14.1" customHeight="1" x14ac:dyDescent="0.25">
      <c r="A33" s="232"/>
      <c r="B33" s="232"/>
      <c r="C33" s="267"/>
      <c r="D33" s="266" t="s">
        <v>17</v>
      </c>
      <c r="E33" s="266" t="s">
        <v>18</v>
      </c>
      <c r="F33" s="266" t="s">
        <v>18</v>
      </c>
      <c r="G33" s="265" t="s">
        <v>18</v>
      </c>
      <c r="H33" s="232"/>
    </row>
    <row r="34" spans="1:8" ht="14.1" customHeight="1" x14ac:dyDescent="0.25">
      <c r="A34" s="232"/>
      <c r="B34" s="232"/>
      <c r="C34" s="264" t="s">
        <v>59</v>
      </c>
      <c r="D34" s="262">
        <v>0</v>
      </c>
      <c r="E34" s="262">
        <v>66060000</v>
      </c>
      <c r="F34" s="262">
        <v>66060000</v>
      </c>
      <c r="G34" s="261">
        <v>66060000</v>
      </c>
      <c r="H34" s="232"/>
    </row>
    <row r="35" spans="1:8" ht="14.1" customHeight="1" x14ac:dyDescent="0.25">
      <c r="A35" s="232"/>
      <c r="B35" s="232"/>
      <c r="C35" s="264" t="s">
        <v>60</v>
      </c>
      <c r="D35" s="262">
        <v>0</v>
      </c>
      <c r="E35" s="262">
        <v>66060000</v>
      </c>
      <c r="F35" s="262">
        <v>66060000</v>
      </c>
      <c r="G35" s="261">
        <v>66060000</v>
      </c>
      <c r="H35" s="232"/>
    </row>
    <row r="36" spans="1:8" ht="14.1" customHeight="1" x14ac:dyDescent="0.25">
      <c r="A36" s="232"/>
      <c r="B36" s="232"/>
      <c r="C36" s="264" t="s">
        <v>61</v>
      </c>
      <c r="D36" s="262">
        <v>0</v>
      </c>
      <c r="E36" s="262">
        <v>0</v>
      </c>
      <c r="F36" s="262">
        <v>0</v>
      </c>
      <c r="G36" s="261">
        <v>0</v>
      </c>
      <c r="H36" s="232"/>
    </row>
    <row r="37" spans="1:8" ht="14.1" customHeight="1" x14ac:dyDescent="0.25">
      <c r="A37" s="232"/>
      <c r="B37" s="232"/>
      <c r="C37" s="264" t="s">
        <v>62</v>
      </c>
      <c r="D37" s="262">
        <v>0</v>
      </c>
      <c r="E37" s="262">
        <v>13531000</v>
      </c>
      <c r="F37" s="262">
        <v>13531000</v>
      </c>
      <c r="G37" s="261">
        <v>13531000</v>
      </c>
      <c r="H37" s="232"/>
    </row>
    <row r="38" spans="1:8" ht="14.1" customHeight="1" x14ac:dyDescent="0.25">
      <c r="A38" s="232"/>
      <c r="B38" s="232"/>
      <c r="C38" s="264" t="s">
        <v>60</v>
      </c>
      <c r="D38" s="262">
        <v>0</v>
      </c>
      <c r="E38" s="262">
        <v>13531000</v>
      </c>
      <c r="F38" s="262">
        <v>13531000</v>
      </c>
      <c r="G38" s="261">
        <v>13531000</v>
      </c>
      <c r="H38" s="232"/>
    </row>
    <row r="39" spans="1:8" ht="14.1" customHeight="1" x14ac:dyDescent="0.25">
      <c r="A39" s="232"/>
      <c r="B39" s="232"/>
      <c r="C39" s="264" t="s">
        <v>61</v>
      </c>
      <c r="D39" s="262">
        <v>0</v>
      </c>
      <c r="E39" s="262">
        <v>0</v>
      </c>
      <c r="F39" s="262">
        <v>0</v>
      </c>
      <c r="G39" s="261">
        <v>0</v>
      </c>
      <c r="H39" s="232"/>
    </row>
    <row r="40" spans="1:8" ht="14.1" customHeight="1" x14ac:dyDescent="0.25">
      <c r="A40" s="232"/>
      <c r="B40" s="232"/>
      <c r="C40" s="264" t="s">
        <v>63</v>
      </c>
      <c r="D40" s="262">
        <v>0</v>
      </c>
      <c r="E40" s="262">
        <v>16350000</v>
      </c>
      <c r="F40" s="262">
        <v>16850000</v>
      </c>
      <c r="G40" s="261">
        <v>18350000</v>
      </c>
      <c r="H40" s="232"/>
    </row>
    <row r="41" spans="1:8" ht="14.1" customHeight="1" x14ac:dyDescent="0.25">
      <c r="A41" s="232"/>
      <c r="B41" s="232"/>
      <c r="C41" s="264" t="s">
        <v>60</v>
      </c>
      <c r="D41" s="262">
        <v>0</v>
      </c>
      <c r="E41" s="262">
        <v>16350000</v>
      </c>
      <c r="F41" s="262">
        <v>16850000</v>
      </c>
      <c r="G41" s="261">
        <v>18350000</v>
      </c>
      <c r="H41" s="232"/>
    </row>
    <row r="42" spans="1:8" ht="14.1" customHeight="1" x14ac:dyDescent="0.25">
      <c r="A42" s="232"/>
      <c r="B42" s="232"/>
      <c r="C42" s="264" t="s">
        <v>61</v>
      </c>
      <c r="D42" s="262">
        <v>0</v>
      </c>
      <c r="E42" s="262">
        <v>0</v>
      </c>
      <c r="F42" s="262">
        <v>0</v>
      </c>
      <c r="G42" s="261">
        <v>0</v>
      </c>
      <c r="H42" s="232"/>
    </row>
    <row r="43" spans="1:8" ht="14.1" customHeight="1" x14ac:dyDescent="0.25">
      <c r="A43" s="232"/>
      <c r="B43" s="232"/>
      <c r="C43" s="264" t="s">
        <v>64</v>
      </c>
      <c r="D43" s="262">
        <v>0</v>
      </c>
      <c r="E43" s="262">
        <v>0</v>
      </c>
      <c r="F43" s="262">
        <v>0</v>
      </c>
      <c r="G43" s="261">
        <v>0</v>
      </c>
      <c r="H43" s="232"/>
    </row>
    <row r="44" spans="1:8" ht="14.1" customHeight="1" x14ac:dyDescent="0.25">
      <c r="A44" s="232"/>
      <c r="B44" s="232"/>
      <c r="C44" s="264" t="s">
        <v>60</v>
      </c>
      <c r="D44" s="262">
        <v>0</v>
      </c>
      <c r="E44" s="262">
        <v>0</v>
      </c>
      <c r="F44" s="262">
        <v>0</v>
      </c>
      <c r="G44" s="261">
        <v>0</v>
      </c>
      <c r="H44" s="232"/>
    </row>
    <row r="45" spans="1:8" ht="14.1" customHeight="1" x14ac:dyDescent="0.25">
      <c r="A45" s="232"/>
      <c r="B45" s="232"/>
      <c r="C45" s="264" t="s">
        <v>61</v>
      </c>
      <c r="D45" s="262">
        <v>0</v>
      </c>
      <c r="E45" s="262">
        <v>0</v>
      </c>
      <c r="F45" s="262">
        <v>0</v>
      </c>
      <c r="G45" s="261">
        <v>0</v>
      </c>
      <c r="H45" s="232"/>
    </row>
    <row r="46" spans="1:8" ht="14.1" customHeight="1" x14ac:dyDescent="0.25">
      <c r="A46" s="232"/>
      <c r="B46" s="232"/>
      <c r="C46" s="264" t="s">
        <v>65</v>
      </c>
      <c r="D46" s="262">
        <v>0</v>
      </c>
      <c r="E46" s="262">
        <v>0</v>
      </c>
      <c r="F46" s="262">
        <v>0</v>
      </c>
      <c r="G46" s="261">
        <v>0</v>
      </c>
      <c r="H46" s="232"/>
    </row>
    <row r="47" spans="1:8" ht="14.1" customHeight="1" x14ac:dyDescent="0.25">
      <c r="A47" s="232"/>
      <c r="B47" s="232"/>
      <c r="C47" s="264" t="s">
        <v>60</v>
      </c>
      <c r="D47" s="262">
        <v>0</v>
      </c>
      <c r="E47" s="262">
        <v>0</v>
      </c>
      <c r="F47" s="262">
        <v>0</v>
      </c>
      <c r="G47" s="261">
        <v>0</v>
      </c>
      <c r="H47" s="232"/>
    </row>
    <row r="48" spans="1:8" ht="14.1" customHeight="1" x14ac:dyDescent="0.25">
      <c r="A48" s="232"/>
      <c r="B48" s="232"/>
      <c r="C48" s="264" t="s">
        <v>61</v>
      </c>
      <c r="D48" s="262">
        <v>0</v>
      </c>
      <c r="E48" s="262">
        <v>0</v>
      </c>
      <c r="F48" s="262">
        <v>0</v>
      </c>
      <c r="G48" s="261">
        <v>0</v>
      </c>
      <c r="H48" s="232"/>
    </row>
    <row r="49" spans="1:8" ht="14.1" customHeight="1" x14ac:dyDescent="0.25">
      <c r="A49" s="232"/>
      <c r="B49" s="232"/>
      <c r="C49" s="264" t="s">
        <v>66</v>
      </c>
      <c r="D49" s="262">
        <v>0</v>
      </c>
      <c r="E49" s="262">
        <v>200000</v>
      </c>
      <c r="F49" s="262">
        <v>200000</v>
      </c>
      <c r="G49" s="261">
        <v>200000</v>
      </c>
      <c r="H49" s="232"/>
    </row>
    <row r="50" spans="1:8" ht="14.1" customHeight="1" x14ac:dyDescent="0.25">
      <c r="A50" s="232"/>
      <c r="B50" s="232"/>
      <c r="C50" s="264" t="s">
        <v>60</v>
      </c>
      <c r="D50" s="262">
        <v>0</v>
      </c>
      <c r="E50" s="262">
        <v>200000</v>
      </c>
      <c r="F50" s="262">
        <v>200000</v>
      </c>
      <c r="G50" s="261">
        <v>200000</v>
      </c>
      <c r="H50" s="232"/>
    </row>
    <row r="51" spans="1:8" ht="14.1" customHeight="1" x14ac:dyDescent="0.25">
      <c r="A51" s="232"/>
      <c r="B51" s="232"/>
      <c r="C51" s="264" t="s">
        <v>61</v>
      </c>
      <c r="D51" s="262">
        <v>0</v>
      </c>
      <c r="E51" s="262">
        <v>0</v>
      </c>
      <c r="F51" s="262">
        <v>0</v>
      </c>
      <c r="G51" s="261">
        <v>0</v>
      </c>
      <c r="H51" s="232"/>
    </row>
    <row r="52" spans="1:8" ht="14.1" customHeight="1" x14ac:dyDescent="0.25">
      <c r="A52" s="232"/>
      <c r="B52" s="232"/>
      <c r="C52" s="264" t="s">
        <v>67</v>
      </c>
      <c r="D52" s="262">
        <v>0</v>
      </c>
      <c r="E52" s="262">
        <v>240000</v>
      </c>
      <c r="F52" s="262">
        <v>240000</v>
      </c>
      <c r="G52" s="261">
        <v>240000</v>
      </c>
      <c r="H52" s="232"/>
    </row>
    <row r="53" spans="1:8" ht="14.1" customHeight="1" x14ac:dyDescent="0.25">
      <c r="A53" s="232"/>
      <c r="B53" s="232"/>
      <c r="C53" s="264" t="s">
        <v>60</v>
      </c>
      <c r="D53" s="262">
        <v>0</v>
      </c>
      <c r="E53" s="262">
        <v>240000</v>
      </c>
      <c r="F53" s="262">
        <v>240000</v>
      </c>
      <c r="G53" s="261">
        <v>240000</v>
      </c>
      <c r="H53" s="232"/>
    </row>
    <row r="54" spans="1:8" ht="14.1" customHeight="1" x14ac:dyDescent="0.25">
      <c r="A54" s="232"/>
      <c r="B54" s="232"/>
      <c r="C54" s="264" t="s">
        <v>61</v>
      </c>
      <c r="D54" s="262">
        <v>0</v>
      </c>
      <c r="E54" s="262">
        <v>0</v>
      </c>
      <c r="F54" s="262">
        <v>0</v>
      </c>
      <c r="G54" s="261">
        <v>0</v>
      </c>
      <c r="H54" s="232"/>
    </row>
    <row r="55" spans="1:8" ht="14.1" customHeight="1" x14ac:dyDescent="0.25">
      <c r="A55" s="232"/>
      <c r="B55" s="232"/>
      <c r="C55" s="264" t="s">
        <v>68</v>
      </c>
      <c r="D55" s="262">
        <v>0</v>
      </c>
      <c r="E55" s="262">
        <v>0</v>
      </c>
      <c r="F55" s="262">
        <v>0</v>
      </c>
      <c r="G55" s="261">
        <v>0</v>
      </c>
      <c r="H55" s="232"/>
    </row>
    <row r="56" spans="1:8" ht="14.1" customHeight="1" x14ac:dyDescent="0.25">
      <c r="A56" s="232"/>
      <c r="B56" s="232"/>
      <c r="C56" s="264" t="s">
        <v>60</v>
      </c>
      <c r="D56" s="262">
        <v>0</v>
      </c>
      <c r="E56" s="262">
        <v>0</v>
      </c>
      <c r="F56" s="262">
        <v>0</v>
      </c>
      <c r="G56" s="261">
        <v>0</v>
      </c>
      <c r="H56" s="232"/>
    </row>
    <row r="57" spans="1:8" ht="14.1" customHeight="1" x14ac:dyDescent="0.25">
      <c r="A57" s="232"/>
      <c r="B57" s="232"/>
      <c r="C57" s="264" t="s">
        <v>69</v>
      </c>
      <c r="D57" s="262">
        <v>0</v>
      </c>
      <c r="E57" s="262">
        <v>0</v>
      </c>
      <c r="F57" s="262">
        <v>0</v>
      </c>
      <c r="G57" s="261">
        <v>0</v>
      </c>
      <c r="H57" s="232"/>
    </row>
    <row r="58" spans="1:8" ht="14.1" customHeight="1" x14ac:dyDescent="0.25">
      <c r="A58" s="232"/>
      <c r="B58" s="232"/>
      <c r="C58" s="264" t="s">
        <v>70</v>
      </c>
      <c r="D58" s="262">
        <v>0</v>
      </c>
      <c r="E58" s="262">
        <v>0</v>
      </c>
      <c r="F58" s="262">
        <v>0</v>
      </c>
      <c r="G58" s="261">
        <v>0</v>
      </c>
      <c r="H58" s="232"/>
    </row>
    <row r="59" spans="1:8" ht="14.1" customHeight="1" x14ac:dyDescent="0.25">
      <c r="A59" s="232"/>
      <c r="B59" s="232"/>
      <c r="C59" s="264" t="s">
        <v>71</v>
      </c>
      <c r="D59" s="262">
        <v>0</v>
      </c>
      <c r="E59" s="262">
        <v>0</v>
      </c>
      <c r="F59" s="262">
        <v>0</v>
      </c>
      <c r="G59" s="261">
        <v>0</v>
      </c>
      <c r="H59" s="232"/>
    </row>
    <row r="60" spans="1:8" ht="14.1" customHeight="1" x14ac:dyDescent="0.25">
      <c r="A60" s="232"/>
      <c r="B60" s="232"/>
      <c r="C60" s="264" t="s">
        <v>72</v>
      </c>
      <c r="D60" s="262">
        <v>0</v>
      </c>
      <c r="E60" s="262">
        <v>0</v>
      </c>
      <c r="F60" s="262">
        <v>0</v>
      </c>
      <c r="G60" s="261">
        <v>0</v>
      </c>
      <c r="H60" s="232"/>
    </row>
    <row r="61" spans="1:8" ht="14.1" customHeight="1" x14ac:dyDescent="0.25">
      <c r="A61" s="232"/>
      <c r="B61" s="232"/>
      <c r="C61" s="264" t="s">
        <v>73</v>
      </c>
      <c r="D61" s="262">
        <v>0</v>
      </c>
      <c r="E61" s="262">
        <v>0</v>
      </c>
      <c r="F61" s="262">
        <v>0</v>
      </c>
      <c r="G61" s="261">
        <v>0</v>
      </c>
      <c r="H61" s="232"/>
    </row>
    <row r="62" spans="1:8" ht="14.1" customHeight="1" x14ac:dyDescent="0.25">
      <c r="A62" s="232"/>
      <c r="B62" s="232"/>
      <c r="C62" s="264" t="s">
        <v>60</v>
      </c>
      <c r="D62" s="262">
        <v>0</v>
      </c>
      <c r="E62" s="262">
        <v>0</v>
      </c>
      <c r="F62" s="262">
        <v>0</v>
      </c>
      <c r="G62" s="261">
        <v>0</v>
      </c>
      <c r="H62" s="232"/>
    </row>
    <row r="63" spans="1:8" ht="14.1" customHeight="1" x14ac:dyDescent="0.25">
      <c r="A63" s="232"/>
      <c r="B63" s="232"/>
      <c r="C63" s="264" t="s">
        <v>69</v>
      </c>
      <c r="D63" s="262">
        <v>0</v>
      </c>
      <c r="E63" s="262">
        <v>0</v>
      </c>
      <c r="F63" s="262">
        <v>0</v>
      </c>
      <c r="G63" s="261">
        <v>0</v>
      </c>
      <c r="H63" s="232"/>
    </row>
    <row r="64" spans="1:8" ht="14.1" customHeight="1" x14ac:dyDescent="0.25">
      <c r="A64" s="232"/>
      <c r="B64" s="232"/>
      <c r="C64" s="264" t="s">
        <v>70</v>
      </c>
      <c r="D64" s="262">
        <v>0</v>
      </c>
      <c r="E64" s="262">
        <v>0</v>
      </c>
      <c r="F64" s="262">
        <v>0</v>
      </c>
      <c r="G64" s="261">
        <v>0</v>
      </c>
      <c r="H64" s="232"/>
    </row>
    <row r="65" spans="1:8" ht="14.1" customHeight="1" x14ac:dyDescent="0.25">
      <c r="A65" s="232"/>
      <c r="B65" s="232"/>
      <c r="C65" s="264" t="s">
        <v>71</v>
      </c>
      <c r="D65" s="262">
        <v>0</v>
      </c>
      <c r="E65" s="262">
        <v>0</v>
      </c>
      <c r="F65" s="262">
        <v>0</v>
      </c>
      <c r="G65" s="261">
        <v>0</v>
      </c>
      <c r="H65" s="232"/>
    </row>
    <row r="66" spans="1:8" ht="14.1" customHeight="1" x14ac:dyDescent="0.25">
      <c r="A66" s="232"/>
      <c r="B66" s="232"/>
      <c r="C66" s="264" t="s">
        <v>72</v>
      </c>
      <c r="D66" s="262">
        <v>0</v>
      </c>
      <c r="E66" s="262">
        <v>0</v>
      </c>
      <c r="F66" s="262">
        <v>0</v>
      </c>
      <c r="G66" s="261">
        <v>0</v>
      </c>
      <c r="H66" s="232"/>
    </row>
    <row r="67" spans="1:8" ht="14.1" customHeight="1" x14ac:dyDescent="0.25">
      <c r="A67" s="232"/>
      <c r="B67" s="232"/>
      <c r="C67" s="264" t="s">
        <v>74</v>
      </c>
      <c r="D67" s="262">
        <v>0</v>
      </c>
      <c r="E67" s="262">
        <v>0</v>
      </c>
      <c r="F67" s="262">
        <v>0</v>
      </c>
      <c r="G67" s="261">
        <v>0</v>
      </c>
      <c r="H67" s="232"/>
    </row>
    <row r="68" spans="1:8" ht="14.1" customHeight="1" x14ac:dyDescent="0.25">
      <c r="A68" s="232"/>
      <c r="B68" s="232"/>
      <c r="C68" s="264" t="s">
        <v>60</v>
      </c>
      <c r="D68" s="262">
        <v>0</v>
      </c>
      <c r="E68" s="262">
        <v>0</v>
      </c>
      <c r="F68" s="262">
        <v>0</v>
      </c>
      <c r="G68" s="261">
        <v>0</v>
      </c>
      <c r="H68" s="232"/>
    </row>
    <row r="69" spans="1:8" ht="14.1" customHeight="1" x14ac:dyDescent="0.25">
      <c r="A69" s="232"/>
      <c r="B69" s="232"/>
      <c r="C69" s="264" t="s">
        <v>69</v>
      </c>
      <c r="D69" s="262">
        <v>0</v>
      </c>
      <c r="E69" s="262">
        <v>0</v>
      </c>
      <c r="F69" s="262">
        <v>0</v>
      </c>
      <c r="G69" s="261">
        <v>0</v>
      </c>
      <c r="H69" s="232"/>
    </row>
    <row r="70" spans="1:8" ht="14.1" customHeight="1" x14ac:dyDescent="0.25">
      <c r="A70" s="232"/>
      <c r="B70" s="232"/>
      <c r="C70" s="264" t="s">
        <v>70</v>
      </c>
      <c r="D70" s="262">
        <v>0</v>
      </c>
      <c r="E70" s="262">
        <v>0</v>
      </c>
      <c r="F70" s="262">
        <v>0</v>
      </c>
      <c r="G70" s="261">
        <v>0</v>
      </c>
      <c r="H70" s="232"/>
    </row>
    <row r="71" spans="1:8" ht="14.1" customHeight="1" x14ac:dyDescent="0.25">
      <c r="A71" s="232"/>
      <c r="B71" s="232"/>
      <c r="C71" s="264" t="s">
        <v>71</v>
      </c>
      <c r="D71" s="262">
        <v>0</v>
      </c>
      <c r="E71" s="262">
        <v>0</v>
      </c>
      <c r="F71" s="262">
        <v>0</v>
      </c>
      <c r="G71" s="261">
        <v>0</v>
      </c>
      <c r="H71" s="232"/>
    </row>
    <row r="72" spans="1:8" ht="14.1" customHeight="1" x14ac:dyDescent="0.25">
      <c r="A72" s="232"/>
      <c r="B72" s="232"/>
      <c r="C72" s="264" t="s">
        <v>72</v>
      </c>
      <c r="D72" s="262">
        <v>0</v>
      </c>
      <c r="E72" s="262">
        <v>0</v>
      </c>
      <c r="F72" s="262">
        <v>0</v>
      </c>
      <c r="G72" s="261">
        <v>0</v>
      </c>
      <c r="H72" s="232"/>
    </row>
    <row r="73" spans="1:8" ht="14.1" customHeight="1" x14ac:dyDescent="0.25">
      <c r="A73" s="232"/>
      <c r="B73" s="232"/>
      <c r="C73" s="264" t="s">
        <v>75</v>
      </c>
      <c r="D73" s="262">
        <v>0</v>
      </c>
      <c r="E73" s="262">
        <v>0</v>
      </c>
      <c r="F73" s="262">
        <v>0</v>
      </c>
      <c r="G73" s="261">
        <v>0</v>
      </c>
      <c r="H73" s="232"/>
    </row>
    <row r="74" spans="1:8" ht="14.1" customHeight="1" x14ac:dyDescent="0.25">
      <c r="A74" s="232"/>
      <c r="B74" s="232"/>
      <c r="C74" s="264" t="s">
        <v>76</v>
      </c>
      <c r="D74" s="262">
        <v>0</v>
      </c>
      <c r="E74" s="262">
        <v>0</v>
      </c>
      <c r="F74" s="262">
        <v>0</v>
      </c>
      <c r="G74" s="261">
        <v>0</v>
      </c>
      <c r="H74" s="232"/>
    </row>
    <row r="75" spans="1:8" ht="14.1" customHeight="1" x14ac:dyDescent="0.25">
      <c r="A75" s="232"/>
      <c r="B75" s="232"/>
      <c r="C75" s="263" t="s">
        <v>77</v>
      </c>
      <c r="D75" s="262">
        <v>0</v>
      </c>
      <c r="E75" s="262">
        <v>96381000</v>
      </c>
      <c r="F75" s="262">
        <v>96881000</v>
      </c>
      <c r="G75" s="261">
        <v>98381000</v>
      </c>
      <c r="H75" s="232"/>
    </row>
    <row r="76" spans="1:8" ht="14.1" customHeight="1" x14ac:dyDescent="0.25">
      <c r="A76" s="232"/>
      <c r="B76" s="232"/>
      <c r="C76" s="1533" t="s">
        <v>78</v>
      </c>
      <c r="D76" s="1294"/>
      <c r="E76" s="1294"/>
      <c r="F76" s="1294"/>
      <c r="G76" s="1534"/>
      <c r="H76" s="232"/>
    </row>
    <row r="77" spans="1:8" ht="14.1" customHeight="1" x14ac:dyDescent="0.25">
      <c r="A77" s="232"/>
      <c r="B77" s="232"/>
      <c r="C77" s="275" t="s">
        <v>1007</v>
      </c>
      <c r="D77" s="1293" t="s">
        <v>1006</v>
      </c>
      <c r="E77" s="1294"/>
      <c r="F77" s="1294"/>
      <c r="G77" s="1534"/>
      <c r="H77" s="232"/>
    </row>
    <row r="78" spans="1:8" ht="14.1" customHeight="1" x14ac:dyDescent="0.25">
      <c r="A78" s="232"/>
      <c r="B78" s="232"/>
      <c r="C78" s="274" t="s">
        <v>33</v>
      </c>
      <c r="D78" s="1552" t="s">
        <v>1005</v>
      </c>
      <c r="E78" s="1553"/>
      <c r="F78" s="1553"/>
      <c r="G78" s="1554"/>
      <c r="H78" s="232"/>
    </row>
    <row r="79" spans="1:8" ht="14.1" customHeight="1" x14ac:dyDescent="0.25">
      <c r="A79" s="232"/>
      <c r="B79" s="232"/>
      <c r="C79" s="273" t="s">
        <v>35</v>
      </c>
      <c r="D79" s="1546" t="s">
        <v>1004</v>
      </c>
      <c r="E79" s="1547"/>
      <c r="F79" s="1547"/>
      <c r="G79" s="1548"/>
      <c r="H79" s="232"/>
    </row>
    <row r="80" spans="1:8" ht="14.1" customHeight="1" x14ac:dyDescent="0.25">
      <c r="A80" s="232"/>
      <c r="B80" s="232"/>
      <c r="C80" s="273" t="s">
        <v>37</v>
      </c>
      <c r="D80" s="1546" t="s">
        <v>1003</v>
      </c>
      <c r="E80" s="1547"/>
      <c r="F80" s="1547"/>
      <c r="G80" s="1548"/>
      <c r="H80" s="232"/>
    </row>
    <row r="81" spans="1:8" ht="15" customHeight="1" x14ac:dyDescent="0.25">
      <c r="A81" s="232"/>
      <c r="B81" s="232"/>
      <c r="C81" s="270"/>
      <c r="D81" s="269">
        <v>2025</v>
      </c>
      <c r="E81" s="269">
        <v>2026</v>
      </c>
      <c r="F81" s="269">
        <v>2027</v>
      </c>
      <c r="G81" s="268">
        <v>2028</v>
      </c>
      <c r="H81" s="232"/>
    </row>
    <row r="82" spans="1:8" ht="15" customHeight="1" x14ac:dyDescent="0.25">
      <c r="A82" s="232"/>
      <c r="B82" s="232"/>
      <c r="C82" s="267"/>
      <c r="D82" s="266" t="s">
        <v>17</v>
      </c>
      <c r="E82" s="266" t="s">
        <v>18</v>
      </c>
      <c r="F82" s="266" t="s">
        <v>18</v>
      </c>
      <c r="G82" s="265" t="s">
        <v>18</v>
      </c>
      <c r="H82" s="232"/>
    </row>
    <row r="83" spans="1:8" ht="14.1" customHeight="1" x14ac:dyDescent="0.25">
      <c r="A83" s="232"/>
      <c r="B83" s="232"/>
      <c r="C83" s="252" t="s">
        <v>39</v>
      </c>
      <c r="D83" s="272" t="s">
        <v>40</v>
      </c>
      <c r="E83" s="272" t="s">
        <v>317</v>
      </c>
      <c r="F83" s="272" t="s">
        <v>317</v>
      </c>
      <c r="G83" s="271" t="s">
        <v>317</v>
      </c>
      <c r="H83" s="232"/>
    </row>
    <row r="84" spans="1:8" ht="14.1" customHeight="1" x14ac:dyDescent="0.25">
      <c r="A84" s="232"/>
      <c r="B84" s="232"/>
      <c r="C84" s="252" t="s">
        <v>41</v>
      </c>
      <c r="D84" s="272" t="s">
        <v>1002</v>
      </c>
      <c r="E84" s="272" t="s">
        <v>1002</v>
      </c>
      <c r="F84" s="272" t="s">
        <v>1002</v>
      </c>
      <c r="G84" s="271" t="s">
        <v>1002</v>
      </c>
      <c r="H84" s="232"/>
    </row>
    <row r="85" spans="1:8" ht="14.1" customHeight="1" x14ac:dyDescent="0.25">
      <c r="A85" s="232"/>
      <c r="B85" s="232"/>
      <c r="C85" s="252" t="s">
        <v>45</v>
      </c>
      <c r="D85" s="272" t="s">
        <v>46</v>
      </c>
      <c r="E85" s="272" t="s">
        <v>799</v>
      </c>
      <c r="F85" s="272" t="s">
        <v>799</v>
      </c>
      <c r="G85" s="271" t="s">
        <v>799</v>
      </c>
      <c r="H85" s="232"/>
    </row>
    <row r="86" spans="1:8" ht="14.1" customHeight="1" x14ac:dyDescent="0.25">
      <c r="A86" s="232"/>
      <c r="B86" s="232"/>
      <c r="C86" s="252" t="s">
        <v>50</v>
      </c>
      <c r="D86" s="272" t="s">
        <v>40</v>
      </c>
      <c r="E86" s="272" t="s">
        <v>40</v>
      </c>
      <c r="F86" s="272" t="s">
        <v>46</v>
      </c>
      <c r="G86" s="271" t="s">
        <v>46</v>
      </c>
      <c r="H86" s="232"/>
    </row>
    <row r="87" spans="1:8" ht="14.1" customHeight="1" x14ac:dyDescent="0.25">
      <c r="A87" s="232"/>
      <c r="B87" s="232"/>
      <c r="C87" s="252" t="s">
        <v>52</v>
      </c>
      <c r="D87" s="272" t="s">
        <v>40</v>
      </c>
      <c r="E87" s="272" t="s">
        <v>46</v>
      </c>
      <c r="F87" s="272" t="s">
        <v>46</v>
      </c>
      <c r="G87" s="271" t="s">
        <v>46</v>
      </c>
      <c r="H87" s="232"/>
    </row>
    <row r="88" spans="1:8" ht="14.1" customHeight="1" x14ac:dyDescent="0.25">
      <c r="A88" s="232"/>
      <c r="B88" s="232"/>
      <c r="C88" s="252" t="s">
        <v>55</v>
      </c>
      <c r="D88" s="272" t="s">
        <v>40</v>
      </c>
      <c r="E88" s="272" t="s">
        <v>40</v>
      </c>
      <c r="F88" s="272" t="s">
        <v>46</v>
      </c>
      <c r="G88" s="271" t="s">
        <v>46</v>
      </c>
      <c r="H88" s="232"/>
    </row>
    <row r="89" spans="1:8" ht="14.1" customHeight="1" x14ac:dyDescent="0.25">
      <c r="A89" s="232"/>
      <c r="B89" s="232"/>
      <c r="C89" s="1530" t="s">
        <v>58</v>
      </c>
      <c r="D89" s="1531"/>
      <c r="E89" s="1531"/>
      <c r="F89" s="1531"/>
      <c r="G89" s="1532"/>
      <c r="H89" s="232"/>
    </row>
    <row r="90" spans="1:8" ht="14.1" customHeight="1" x14ac:dyDescent="0.25">
      <c r="A90" s="232"/>
      <c r="B90" s="232"/>
      <c r="C90" s="270"/>
      <c r="D90" s="269">
        <v>2025</v>
      </c>
      <c r="E90" s="269">
        <v>2026</v>
      </c>
      <c r="F90" s="269">
        <v>2027</v>
      </c>
      <c r="G90" s="268">
        <v>2028</v>
      </c>
      <c r="H90" s="232"/>
    </row>
    <row r="91" spans="1:8" ht="14.1" customHeight="1" x14ac:dyDescent="0.25">
      <c r="A91" s="232"/>
      <c r="B91" s="232"/>
      <c r="C91" s="267"/>
      <c r="D91" s="266" t="s">
        <v>17</v>
      </c>
      <c r="E91" s="266" t="s">
        <v>18</v>
      </c>
      <c r="F91" s="266" t="s">
        <v>18</v>
      </c>
      <c r="G91" s="265" t="s">
        <v>18</v>
      </c>
      <c r="H91" s="232"/>
    </row>
    <row r="92" spans="1:8" ht="14.1" customHeight="1" x14ac:dyDescent="0.25">
      <c r="A92" s="232"/>
      <c r="B92" s="232"/>
      <c r="C92" s="264" t="s">
        <v>59</v>
      </c>
      <c r="D92" s="262">
        <v>0</v>
      </c>
      <c r="E92" s="262">
        <v>0</v>
      </c>
      <c r="F92" s="262">
        <v>0</v>
      </c>
      <c r="G92" s="261">
        <v>0</v>
      </c>
      <c r="H92" s="232"/>
    </row>
    <row r="93" spans="1:8" ht="14.1" customHeight="1" x14ac:dyDescent="0.25">
      <c r="A93" s="232"/>
      <c r="B93" s="232"/>
      <c r="C93" s="264" t="s">
        <v>60</v>
      </c>
      <c r="D93" s="262">
        <v>0</v>
      </c>
      <c r="E93" s="262">
        <v>0</v>
      </c>
      <c r="F93" s="262">
        <v>0</v>
      </c>
      <c r="G93" s="261">
        <v>0</v>
      </c>
      <c r="H93" s="232"/>
    </row>
    <row r="94" spans="1:8" ht="14.1" customHeight="1" x14ac:dyDescent="0.25">
      <c r="A94" s="232"/>
      <c r="B94" s="232"/>
      <c r="C94" s="264" t="s">
        <v>61</v>
      </c>
      <c r="D94" s="262">
        <v>0</v>
      </c>
      <c r="E94" s="262">
        <v>0</v>
      </c>
      <c r="F94" s="262">
        <v>0</v>
      </c>
      <c r="G94" s="261">
        <v>0</v>
      </c>
      <c r="H94" s="232"/>
    </row>
    <row r="95" spans="1:8" ht="14.1" customHeight="1" x14ac:dyDescent="0.25">
      <c r="A95" s="232"/>
      <c r="B95" s="232"/>
      <c r="C95" s="264" t="s">
        <v>62</v>
      </c>
      <c r="D95" s="262">
        <v>0</v>
      </c>
      <c r="E95" s="262">
        <v>0</v>
      </c>
      <c r="F95" s="262">
        <v>0</v>
      </c>
      <c r="G95" s="261">
        <v>0</v>
      </c>
      <c r="H95" s="232"/>
    </row>
    <row r="96" spans="1:8" ht="14.1" customHeight="1" x14ac:dyDescent="0.25">
      <c r="A96" s="232"/>
      <c r="B96" s="232"/>
      <c r="C96" s="264" t="s">
        <v>60</v>
      </c>
      <c r="D96" s="262">
        <v>0</v>
      </c>
      <c r="E96" s="262">
        <v>0</v>
      </c>
      <c r="F96" s="262">
        <v>0</v>
      </c>
      <c r="G96" s="261">
        <v>0</v>
      </c>
      <c r="H96" s="232"/>
    </row>
    <row r="97" spans="1:8" ht="14.1" customHeight="1" x14ac:dyDescent="0.25">
      <c r="A97" s="232"/>
      <c r="B97" s="232"/>
      <c r="C97" s="264" t="s">
        <v>61</v>
      </c>
      <c r="D97" s="262">
        <v>0</v>
      </c>
      <c r="E97" s="262">
        <v>0</v>
      </c>
      <c r="F97" s="262">
        <v>0</v>
      </c>
      <c r="G97" s="261">
        <v>0</v>
      </c>
      <c r="H97" s="232"/>
    </row>
    <row r="98" spans="1:8" ht="14.1" customHeight="1" x14ac:dyDescent="0.25">
      <c r="A98" s="232"/>
      <c r="B98" s="232"/>
      <c r="C98" s="264" t="s">
        <v>63</v>
      </c>
      <c r="D98" s="262">
        <v>0</v>
      </c>
      <c r="E98" s="262">
        <v>0</v>
      </c>
      <c r="F98" s="262">
        <v>0</v>
      </c>
      <c r="G98" s="261">
        <v>0</v>
      </c>
      <c r="H98" s="232"/>
    </row>
    <row r="99" spans="1:8" ht="14.1" customHeight="1" x14ac:dyDescent="0.25">
      <c r="A99" s="232"/>
      <c r="B99" s="232"/>
      <c r="C99" s="264" t="s">
        <v>60</v>
      </c>
      <c r="D99" s="262">
        <v>0</v>
      </c>
      <c r="E99" s="262">
        <v>0</v>
      </c>
      <c r="F99" s="262">
        <v>0</v>
      </c>
      <c r="G99" s="261">
        <v>0</v>
      </c>
      <c r="H99" s="232"/>
    </row>
    <row r="100" spans="1:8" ht="14.1" customHeight="1" x14ac:dyDescent="0.25">
      <c r="A100" s="232"/>
      <c r="B100" s="232"/>
      <c r="C100" s="264" t="s">
        <v>61</v>
      </c>
      <c r="D100" s="262">
        <v>0</v>
      </c>
      <c r="E100" s="262">
        <v>0</v>
      </c>
      <c r="F100" s="262">
        <v>0</v>
      </c>
      <c r="G100" s="261">
        <v>0</v>
      </c>
      <c r="H100" s="232"/>
    </row>
    <row r="101" spans="1:8" ht="14.1" customHeight="1" x14ac:dyDescent="0.25">
      <c r="A101" s="232"/>
      <c r="B101" s="232"/>
      <c r="C101" s="264" t="s">
        <v>64</v>
      </c>
      <c r="D101" s="262">
        <v>0</v>
      </c>
      <c r="E101" s="262">
        <v>0</v>
      </c>
      <c r="F101" s="262">
        <v>0</v>
      </c>
      <c r="G101" s="261">
        <v>0</v>
      </c>
      <c r="H101" s="232"/>
    </row>
    <row r="102" spans="1:8" ht="14.1" customHeight="1" x14ac:dyDescent="0.25">
      <c r="A102" s="232"/>
      <c r="B102" s="232"/>
      <c r="C102" s="264" t="s">
        <v>60</v>
      </c>
      <c r="D102" s="262">
        <v>0</v>
      </c>
      <c r="E102" s="262">
        <v>0</v>
      </c>
      <c r="F102" s="262">
        <v>0</v>
      </c>
      <c r="G102" s="261">
        <v>0</v>
      </c>
      <c r="H102" s="232"/>
    </row>
    <row r="103" spans="1:8" ht="14.1" customHeight="1" x14ac:dyDescent="0.25">
      <c r="A103" s="232"/>
      <c r="B103" s="232"/>
      <c r="C103" s="264" t="s">
        <v>61</v>
      </c>
      <c r="D103" s="262">
        <v>0</v>
      </c>
      <c r="E103" s="262">
        <v>0</v>
      </c>
      <c r="F103" s="262">
        <v>0</v>
      </c>
      <c r="G103" s="261">
        <v>0</v>
      </c>
      <c r="H103" s="232"/>
    </row>
    <row r="104" spans="1:8" ht="14.1" customHeight="1" x14ac:dyDescent="0.25">
      <c r="A104" s="232"/>
      <c r="B104" s="232"/>
      <c r="C104" s="264" t="s">
        <v>65</v>
      </c>
      <c r="D104" s="262">
        <v>0</v>
      </c>
      <c r="E104" s="262">
        <v>0</v>
      </c>
      <c r="F104" s="262">
        <v>0</v>
      </c>
      <c r="G104" s="261">
        <v>0</v>
      </c>
      <c r="H104" s="232"/>
    </row>
    <row r="105" spans="1:8" ht="14.1" customHeight="1" x14ac:dyDescent="0.25">
      <c r="A105" s="232"/>
      <c r="B105" s="232"/>
      <c r="C105" s="264" t="s">
        <v>60</v>
      </c>
      <c r="D105" s="262">
        <v>0</v>
      </c>
      <c r="E105" s="262">
        <v>0</v>
      </c>
      <c r="F105" s="262">
        <v>0</v>
      </c>
      <c r="G105" s="261">
        <v>0</v>
      </c>
      <c r="H105" s="232"/>
    </row>
    <row r="106" spans="1:8" ht="14.1" customHeight="1" x14ac:dyDescent="0.25">
      <c r="A106" s="232"/>
      <c r="B106" s="232"/>
      <c r="C106" s="264" t="s">
        <v>61</v>
      </c>
      <c r="D106" s="262">
        <v>0</v>
      </c>
      <c r="E106" s="262">
        <v>0</v>
      </c>
      <c r="F106" s="262">
        <v>0</v>
      </c>
      <c r="G106" s="261">
        <v>0</v>
      </c>
      <c r="H106" s="232"/>
    </row>
    <row r="107" spans="1:8" ht="14.1" customHeight="1" x14ac:dyDescent="0.25">
      <c r="A107" s="232"/>
      <c r="B107" s="232"/>
      <c r="C107" s="264" t="s">
        <v>66</v>
      </c>
      <c r="D107" s="262">
        <v>0</v>
      </c>
      <c r="E107" s="262">
        <v>0</v>
      </c>
      <c r="F107" s="262">
        <v>0</v>
      </c>
      <c r="G107" s="261">
        <v>0</v>
      </c>
      <c r="H107" s="232"/>
    </row>
    <row r="108" spans="1:8" ht="14.1" customHeight="1" x14ac:dyDescent="0.25">
      <c r="A108" s="232"/>
      <c r="B108" s="232"/>
      <c r="C108" s="264" t="s">
        <v>60</v>
      </c>
      <c r="D108" s="262">
        <v>0</v>
      </c>
      <c r="E108" s="262">
        <v>0</v>
      </c>
      <c r="F108" s="262">
        <v>0</v>
      </c>
      <c r="G108" s="261">
        <v>0</v>
      </c>
      <c r="H108" s="232"/>
    </row>
    <row r="109" spans="1:8" ht="14.1" customHeight="1" x14ac:dyDescent="0.25">
      <c r="A109" s="232"/>
      <c r="B109" s="232"/>
      <c r="C109" s="264" t="s">
        <v>61</v>
      </c>
      <c r="D109" s="262">
        <v>0</v>
      </c>
      <c r="E109" s="262">
        <v>0</v>
      </c>
      <c r="F109" s="262">
        <v>0</v>
      </c>
      <c r="G109" s="261">
        <v>0</v>
      </c>
      <c r="H109" s="232"/>
    </row>
    <row r="110" spans="1:8" ht="14.1" customHeight="1" x14ac:dyDescent="0.25">
      <c r="A110" s="232"/>
      <c r="B110" s="232"/>
      <c r="C110" s="264" t="s">
        <v>67</v>
      </c>
      <c r="D110" s="262">
        <v>0</v>
      </c>
      <c r="E110" s="262">
        <v>0</v>
      </c>
      <c r="F110" s="262">
        <v>0</v>
      </c>
      <c r="G110" s="261">
        <v>0</v>
      </c>
      <c r="H110" s="232"/>
    </row>
    <row r="111" spans="1:8" ht="14.1" customHeight="1" x14ac:dyDescent="0.25">
      <c r="A111" s="232"/>
      <c r="B111" s="232"/>
      <c r="C111" s="264" t="s">
        <v>60</v>
      </c>
      <c r="D111" s="262">
        <v>0</v>
      </c>
      <c r="E111" s="262">
        <v>0</v>
      </c>
      <c r="F111" s="262">
        <v>0</v>
      </c>
      <c r="G111" s="261">
        <v>0</v>
      </c>
      <c r="H111" s="232"/>
    </row>
    <row r="112" spans="1:8" ht="14.1" customHeight="1" x14ac:dyDescent="0.25">
      <c r="A112" s="232"/>
      <c r="B112" s="232"/>
      <c r="C112" s="264" t="s">
        <v>61</v>
      </c>
      <c r="D112" s="262">
        <v>0</v>
      </c>
      <c r="E112" s="262">
        <v>0</v>
      </c>
      <c r="F112" s="262">
        <v>0</v>
      </c>
      <c r="G112" s="261">
        <v>0</v>
      </c>
      <c r="H112" s="232"/>
    </row>
    <row r="113" spans="1:8" ht="14.1" customHeight="1" x14ac:dyDescent="0.25">
      <c r="A113" s="232"/>
      <c r="B113" s="232"/>
      <c r="C113" s="264" t="s">
        <v>68</v>
      </c>
      <c r="D113" s="262">
        <v>0</v>
      </c>
      <c r="E113" s="262">
        <v>0</v>
      </c>
      <c r="F113" s="262">
        <v>0</v>
      </c>
      <c r="G113" s="261">
        <v>0</v>
      </c>
      <c r="H113" s="232"/>
    </row>
    <row r="114" spans="1:8" ht="14.1" customHeight="1" x14ac:dyDescent="0.25">
      <c r="A114" s="232"/>
      <c r="B114" s="232"/>
      <c r="C114" s="264" t="s">
        <v>60</v>
      </c>
      <c r="D114" s="262">
        <v>0</v>
      </c>
      <c r="E114" s="262">
        <v>0</v>
      </c>
      <c r="F114" s="262">
        <v>0</v>
      </c>
      <c r="G114" s="261">
        <v>0</v>
      </c>
      <c r="H114" s="232"/>
    </row>
    <row r="115" spans="1:8" ht="14.1" customHeight="1" x14ac:dyDescent="0.25">
      <c r="A115" s="232"/>
      <c r="B115" s="232"/>
      <c r="C115" s="264" t="s">
        <v>69</v>
      </c>
      <c r="D115" s="262">
        <v>0</v>
      </c>
      <c r="E115" s="262">
        <v>0</v>
      </c>
      <c r="F115" s="262">
        <v>0</v>
      </c>
      <c r="G115" s="261">
        <v>0</v>
      </c>
      <c r="H115" s="232"/>
    </row>
    <row r="116" spans="1:8" ht="14.1" customHeight="1" x14ac:dyDescent="0.25">
      <c r="A116" s="232"/>
      <c r="B116" s="232"/>
      <c r="C116" s="264" t="s">
        <v>70</v>
      </c>
      <c r="D116" s="262">
        <v>0</v>
      </c>
      <c r="E116" s="262">
        <v>0</v>
      </c>
      <c r="F116" s="262">
        <v>0</v>
      </c>
      <c r="G116" s="261">
        <v>0</v>
      </c>
      <c r="H116" s="232"/>
    </row>
    <row r="117" spans="1:8" ht="14.1" customHeight="1" x14ac:dyDescent="0.25">
      <c r="A117" s="232"/>
      <c r="B117" s="232"/>
      <c r="C117" s="264" t="s">
        <v>71</v>
      </c>
      <c r="D117" s="262">
        <v>0</v>
      </c>
      <c r="E117" s="262">
        <v>0</v>
      </c>
      <c r="F117" s="262">
        <v>0</v>
      </c>
      <c r="G117" s="261">
        <v>0</v>
      </c>
      <c r="H117" s="232"/>
    </row>
    <row r="118" spans="1:8" ht="14.1" customHeight="1" x14ac:dyDescent="0.25">
      <c r="A118" s="232"/>
      <c r="B118" s="232"/>
      <c r="C118" s="264" t="s">
        <v>72</v>
      </c>
      <c r="D118" s="262">
        <v>0</v>
      </c>
      <c r="E118" s="262">
        <v>0</v>
      </c>
      <c r="F118" s="262">
        <v>0</v>
      </c>
      <c r="G118" s="261">
        <v>0</v>
      </c>
      <c r="H118" s="232"/>
    </row>
    <row r="119" spans="1:8" ht="14.1" customHeight="1" x14ac:dyDescent="0.25">
      <c r="A119" s="232"/>
      <c r="B119" s="232"/>
      <c r="C119" s="264" t="s">
        <v>73</v>
      </c>
      <c r="D119" s="262">
        <v>0</v>
      </c>
      <c r="E119" s="262">
        <v>2000000</v>
      </c>
      <c r="F119" s="262">
        <v>2000000</v>
      </c>
      <c r="G119" s="261">
        <v>2000000</v>
      </c>
      <c r="H119" s="232"/>
    </row>
    <row r="120" spans="1:8" ht="14.1" customHeight="1" x14ac:dyDescent="0.25">
      <c r="A120" s="232"/>
      <c r="B120" s="232"/>
      <c r="C120" s="264" t="s">
        <v>60</v>
      </c>
      <c r="D120" s="262">
        <v>0</v>
      </c>
      <c r="E120" s="262">
        <v>2000000</v>
      </c>
      <c r="F120" s="262">
        <v>2000000</v>
      </c>
      <c r="G120" s="261">
        <v>2000000</v>
      </c>
      <c r="H120" s="232"/>
    </row>
    <row r="121" spans="1:8" ht="14.1" customHeight="1" x14ac:dyDescent="0.25">
      <c r="A121" s="232"/>
      <c r="B121" s="232"/>
      <c r="C121" s="264" t="s">
        <v>69</v>
      </c>
      <c r="D121" s="262">
        <v>0</v>
      </c>
      <c r="E121" s="262">
        <v>0</v>
      </c>
      <c r="F121" s="262">
        <v>0</v>
      </c>
      <c r="G121" s="261">
        <v>0</v>
      </c>
      <c r="H121" s="232"/>
    </row>
    <row r="122" spans="1:8" ht="14.1" customHeight="1" x14ac:dyDescent="0.25">
      <c r="A122" s="232"/>
      <c r="B122" s="232"/>
      <c r="C122" s="264" t="s">
        <v>70</v>
      </c>
      <c r="D122" s="262">
        <v>0</v>
      </c>
      <c r="E122" s="262">
        <v>0</v>
      </c>
      <c r="F122" s="262">
        <v>0</v>
      </c>
      <c r="G122" s="261">
        <v>0</v>
      </c>
      <c r="H122" s="232"/>
    </row>
    <row r="123" spans="1:8" ht="14.1" customHeight="1" x14ac:dyDescent="0.25">
      <c r="A123" s="232"/>
      <c r="B123" s="232"/>
      <c r="C123" s="264" t="s">
        <v>71</v>
      </c>
      <c r="D123" s="262">
        <v>0</v>
      </c>
      <c r="E123" s="262">
        <v>0</v>
      </c>
      <c r="F123" s="262">
        <v>0</v>
      </c>
      <c r="G123" s="261">
        <v>0</v>
      </c>
      <c r="H123" s="232"/>
    </row>
    <row r="124" spans="1:8" ht="14.1" customHeight="1" x14ac:dyDescent="0.25">
      <c r="A124" s="232"/>
      <c r="B124" s="232"/>
      <c r="C124" s="264" t="s">
        <v>72</v>
      </c>
      <c r="D124" s="262">
        <v>0</v>
      </c>
      <c r="E124" s="262">
        <v>0</v>
      </c>
      <c r="F124" s="262">
        <v>0</v>
      </c>
      <c r="G124" s="261">
        <v>0</v>
      </c>
      <c r="H124" s="232"/>
    </row>
    <row r="125" spans="1:8" ht="14.1" customHeight="1" x14ac:dyDescent="0.25">
      <c r="A125" s="232"/>
      <c r="B125" s="232"/>
      <c r="C125" s="264" t="s">
        <v>74</v>
      </c>
      <c r="D125" s="262">
        <v>0</v>
      </c>
      <c r="E125" s="262">
        <v>0</v>
      </c>
      <c r="F125" s="262">
        <v>0</v>
      </c>
      <c r="G125" s="261">
        <v>0</v>
      </c>
      <c r="H125" s="232"/>
    </row>
    <row r="126" spans="1:8" ht="14.1" customHeight="1" x14ac:dyDescent="0.25">
      <c r="A126" s="232"/>
      <c r="B126" s="232"/>
      <c r="C126" s="264" t="s">
        <v>60</v>
      </c>
      <c r="D126" s="262">
        <v>0</v>
      </c>
      <c r="E126" s="262">
        <v>0</v>
      </c>
      <c r="F126" s="262">
        <v>0</v>
      </c>
      <c r="G126" s="261">
        <v>0</v>
      </c>
      <c r="H126" s="232"/>
    </row>
    <row r="127" spans="1:8" ht="14.1" customHeight="1" x14ac:dyDescent="0.25">
      <c r="A127" s="232"/>
      <c r="B127" s="232"/>
      <c r="C127" s="264" t="s">
        <v>69</v>
      </c>
      <c r="D127" s="262">
        <v>0</v>
      </c>
      <c r="E127" s="262">
        <v>0</v>
      </c>
      <c r="F127" s="262">
        <v>0</v>
      </c>
      <c r="G127" s="261">
        <v>0</v>
      </c>
      <c r="H127" s="232"/>
    </row>
    <row r="128" spans="1:8" ht="14.1" customHeight="1" x14ac:dyDescent="0.25">
      <c r="A128" s="232"/>
      <c r="B128" s="232"/>
      <c r="C128" s="264" t="s">
        <v>70</v>
      </c>
      <c r="D128" s="262">
        <v>0</v>
      </c>
      <c r="E128" s="262">
        <v>0</v>
      </c>
      <c r="F128" s="262">
        <v>0</v>
      </c>
      <c r="G128" s="261">
        <v>0</v>
      </c>
      <c r="H128" s="232"/>
    </row>
    <row r="129" spans="1:8" ht="14.1" customHeight="1" x14ac:dyDescent="0.25">
      <c r="A129" s="232"/>
      <c r="B129" s="232"/>
      <c r="C129" s="264" t="s">
        <v>71</v>
      </c>
      <c r="D129" s="262">
        <v>0</v>
      </c>
      <c r="E129" s="262">
        <v>0</v>
      </c>
      <c r="F129" s="262">
        <v>0</v>
      </c>
      <c r="G129" s="261">
        <v>0</v>
      </c>
      <c r="H129" s="232"/>
    </row>
    <row r="130" spans="1:8" ht="14.1" customHeight="1" x14ac:dyDescent="0.25">
      <c r="A130" s="232"/>
      <c r="B130" s="232"/>
      <c r="C130" s="264" t="s">
        <v>72</v>
      </c>
      <c r="D130" s="262">
        <v>0</v>
      </c>
      <c r="E130" s="262">
        <v>0</v>
      </c>
      <c r="F130" s="262">
        <v>0</v>
      </c>
      <c r="G130" s="261">
        <v>0</v>
      </c>
      <c r="H130" s="232"/>
    </row>
    <row r="131" spans="1:8" ht="14.1" customHeight="1" x14ac:dyDescent="0.25">
      <c r="A131" s="232"/>
      <c r="B131" s="232"/>
      <c r="C131" s="264" t="s">
        <v>75</v>
      </c>
      <c r="D131" s="262">
        <v>0</v>
      </c>
      <c r="E131" s="262">
        <v>0</v>
      </c>
      <c r="F131" s="262">
        <v>0</v>
      </c>
      <c r="G131" s="261">
        <v>0</v>
      </c>
      <c r="H131" s="232"/>
    </row>
    <row r="132" spans="1:8" ht="14.1" customHeight="1" x14ac:dyDescent="0.25">
      <c r="A132" s="232"/>
      <c r="B132" s="232"/>
      <c r="C132" s="264" t="s">
        <v>76</v>
      </c>
      <c r="D132" s="262">
        <v>0</v>
      </c>
      <c r="E132" s="262">
        <v>0</v>
      </c>
      <c r="F132" s="262">
        <v>0</v>
      </c>
      <c r="G132" s="261">
        <v>0</v>
      </c>
      <c r="H132" s="232"/>
    </row>
    <row r="133" spans="1:8" ht="14.1" customHeight="1" x14ac:dyDescent="0.25">
      <c r="A133" s="232"/>
      <c r="B133" s="232"/>
      <c r="C133" s="263" t="s">
        <v>77</v>
      </c>
      <c r="D133" s="262">
        <v>0</v>
      </c>
      <c r="E133" s="262">
        <v>2000000</v>
      </c>
      <c r="F133" s="262">
        <v>2000000</v>
      </c>
      <c r="G133" s="261">
        <v>2000000</v>
      </c>
      <c r="H133" s="232"/>
    </row>
    <row r="134" spans="1:8" ht="15" customHeight="1" x14ac:dyDescent="0.25">
      <c r="A134" s="232"/>
      <c r="B134" s="232"/>
      <c r="C134" s="260" t="s">
        <v>40</v>
      </c>
      <c r="D134" s="259" t="s">
        <v>40</v>
      </c>
      <c r="E134" s="259" t="s">
        <v>40</v>
      </c>
      <c r="F134" s="259" t="s">
        <v>40</v>
      </c>
      <c r="G134" s="258" t="s">
        <v>40</v>
      </c>
      <c r="H134" s="232"/>
    </row>
    <row r="135" spans="1:8" ht="15" customHeight="1" x14ac:dyDescent="0.25">
      <c r="A135" s="232"/>
      <c r="B135" s="232"/>
      <c r="C135" s="257" t="s">
        <v>188</v>
      </c>
      <c r="D135" s="256">
        <v>0</v>
      </c>
      <c r="E135" s="256">
        <v>98381000</v>
      </c>
      <c r="F135" s="256">
        <v>98881000</v>
      </c>
      <c r="G135" s="255">
        <v>100381000</v>
      </c>
      <c r="H135" s="232"/>
    </row>
    <row r="136" spans="1:8" ht="15" customHeight="1" x14ac:dyDescent="0.25">
      <c r="A136" s="232"/>
      <c r="B136" s="232"/>
      <c r="C136" s="252" t="s">
        <v>59</v>
      </c>
      <c r="D136" s="251">
        <v>0</v>
      </c>
      <c r="E136" s="251">
        <v>66060000</v>
      </c>
      <c r="F136" s="251">
        <v>66060000</v>
      </c>
      <c r="G136" s="250">
        <v>66060000</v>
      </c>
      <c r="H136" s="232"/>
    </row>
    <row r="137" spans="1:8" ht="15" customHeight="1" x14ac:dyDescent="0.25">
      <c r="A137" s="232"/>
      <c r="B137" s="232"/>
      <c r="C137" s="252" t="s">
        <v>60</v>
      </c>
      <c r="D137" s="251">
        <v>0</v>
      </c>
      <c r="E137" s="251">
        <v>66060000</v>
      </c>
      <c r="F137" s="251">
        <v>66060000</v>
      </c>
      <c r="G137" s="250">
        <v>66060000</v>
      </c>
      <c r="H137" s="232"/>
    </row>
    <row r="138" spans="1:8" ht="15" customHeight="1" x14ac:dyDescent="0.25">
      <c r="A138" s="232"/>
      <c r="B138" s="232"/>
      <c r="C138" s="252" t="s">
        <v>61</v>
      </c>
      <c r="D138" s="251">
        <v>0</v>
      </c>
      <c r="E138" s="251">
        <v>0</v>
      </c>
      <c r="F138" s="251">
        <v>0</v>
      </c>
      <c r="G138" s="250">
        <v>0</v>
      </c>
      <c r="H138" s="232"/>
    </row>
    <row r="139" spans="1:8" ht="15" customHeight="1" x14ac:dyDescent="0.25">
      <c r="A139" s="232"/>
      <c r="B139" s="232"/>
      <c r="C139" s="252" t="s">
        <v>62</v>
      </c>
      <c r="D139" s="251">
        <v>0</v>
      </c>
      <c r="E139" s="251">
        <v>13531000</v>
      </c>
      <c r="F139" s="251">
        <v>13531000</v>
      </c>
      <c r="G139" s="250">
        <v>13531000</v>
      </c>
      <c r="H139" s="232"/>
    </row>
    <row r="140" spans="1:8" ht="15" customHeight="1" x14ac:dyDescent="0.25">
      <c r="A140" s="232"/>
      <c r="B140" s="232"/>
      <c r="C140" s="252" t="s">
        <v>60</v>
      </c>
      <c r="D140" s="251">
        <v>0</v>
      </c>
      <c r="E140" s="251">
        <v>13531000</v>
      </c>
      <c r="F140" s="251">
        <v>13531000</v>
      </c>
      <c r="G140" s="250">
        <v>13531000</v>
      </c>
      <c r="H140" s="232"/>
    </row>
    <row r="141" spans="1:8" ht="15" customHeight="1" x14ac:dyDescent="0.25">
      <c r="A141" s="232"/>
      <c r="B141" s="232"/>
      <c r="C141" s="252" t="s">
        <v>61</v>
      </c>
      <c r="D141" s="251">
        <v>0</v>
      </c>
      <c r="E141" s="251">
        <v>0</v>
      </c>
      <c r="F141" s="251">
        <v>0</v>
      </c>
      <c r="G141" s="250">
        <v>0</v>
      </c>
      <c r="H141" s="232"/>
    </row>
    <row r="142" spans="1:8" ht="15" customHeight="1" x14ac:dyDescent="0.25">
      <c r="A142" s="232"/>
      <c r="B142" s="232"/>
      <c r="C142" s="252" t="s">
        <v>63</v>
      </c>
      <c r="D142" s="251">
        <v>0</v>
      </c>
      <c r="E142" s="251">
        <v>16350000</v>
      </c>
      <c r="F142" s="251">
        <v>16850000</v>
      </c>
      <c r="G142" s="250">
        <v>18350000</v>
      </c>
      <c r="H142" s="232"/>
    </row>
    <row r="143" spans="1:8" ht="15" customHeight="1" x14ac:dyDescent="0.25">
      <c r="A143" s="232"/>
      <c r="B143" s="232"/>
      <c r="C143" s="252" t="s">
        <v>60</v>
      </c>
      <c r="D143" s="251">
        <v>0</v>
      </c>
      <c r="E143" s="251">
        <v>16350000</v>
      </c>
      <c r="F143" s="251">
        <v>16850000</v>
      </c>
      <c r="G143" s="250">
        <v>18350000</v>
      </c>
      <c r="H143" s="232"/>
    </row>
    <row r="144" spans="1:8" ht="15" customHeight="1" x14ac:dyDescent="0.25">
      <c r="A144" s="232"/>
      <c r="B144" s="232"/>
      <c r="C144" s="252" t="s">
        <v>61</v>
      </c>
      <c r="D144" s="251">
        <v>0</v>
      </c>
      <c r="E144" s="251">
        <v>0</v>
      </c>
      <c r="F144" s="251">
        <v>0</v>
      </c>
      <c r="G144" s="250">
        <v>0</v>
      </c>
      <c r="H144" s="232"/>
    </row>
    <row r="145" spans="1:8" ht="15" customHeight="1" x14ac:dyDescent="0.25">
      <c r="A145" s="232"/>
      <c r="B145" s="232"/>
      <c r="C145" s="252" t="s">
        <v>64</v>
      </c>
      <c r="D145" s="251">
        <v>0</v>
      </c>
      <c r="E145" s="251">
        <v>0</v>
      </c>
      <c r="F145" s="251">
        <v>0</v>
      </c>
      <c r="G145" s="250">
        <v>0</v>
      </c>
      <c r="H145" s="232"/>
    </row>
    <row r="146" spans="1:8" ht="15" customHeight="1" x14ac:dyDescent="0.25">
      <c r="A146" s="232"/>
      <c r="B146" s="232"/>
      <c r="C146" s="252" t="s">
        <v>60</v>
      </c>
      <c r="D146" s="251">
        <v>0</v>
      </c>
      <c r="E146" s="251">
        <v>0</v>
      </c>
      <c r="F146" s="251">
        <v>0</v>
      </c>
      <c r="G146" s="250">
        <v>0</v>
      </c>
      <c r="H146" s="232"/>
    </row>
    <row r="147" spans="1:8" ht="15" customHeight="1" x14ac:dyDescent="0.25">
      <c r="A147" s="232"/>
      <c r="B147" s="232"/>
      <c r="C147" s="252" t="s">
        <v>61</v>
      </c>
      <c r="D147" s="251">
        <v>0</v>
      </c>
      <c r="E147" s="251">
        <v>0</v>
      </c>
      <c r="F147" s="251">
        <v>0</v>
      </c>
      <c r="G147" s="250">
        <v>0</v>
      </c>
      <c r="H147" s="232"/>
    </row>
    <row r="148" spans="1:8" ht="20.100000000000001" customHeight="1" x14ac:dyDescent="0.25">
      <c r="A148" s="232"/>
      <c r="B148" s="232"/>
      <c r="C148" s="252" t="s">
        <v>189</v>
      </c>
      <c r="D148" s="254">
        <v>0</v>
      </c>
      <c r="E148" s="254">
        <v>0</v>
      </c>
      <c r="F148" s="254">
        <v>0</v>
      </c>
      <c r="G148" s="253">
        <v>0</v>
      </c>
      <c r="H148" s="232"/>
    </row>
    <row r="149" spans="1:8" ht="15" customHeight="1" x14ac:dyDescent="0.25">
      <c r="A149" s="232"/>
      <c r="B149" s="232"/>
      <c r="C149" s="252" t="s">
        <v>60</v>
      </c>
      <c r="D149" s="251">
        <v>0</v>
      </c>
      <c r="E149" s="251">
        <v>0</v>
      </c>
      <c r="F149" s="251">
        <v>0</v>
      </c>
      <c r="G149" s="250">
        <v>0</v>
      </c>
      <c r="H149" s="232"/>
    </row>
    <row r="150" spans="1:8" ht="15" customHeight="1" x14ac:dyDescent="0.25">
      <c r="A150" s="232"/>
      <c r="B150" s="232"/>
      <c r="C150" s="252" t="s">
        <v>61</v>
      </c>
      <c r="D150" s="251">
        <v>0</v>
      </c>
      <c r="E150" s="251">
        <v>0</v>
      </c>
      <c r="F150" s="251">
        <v>0</v>
      </c>
      <c r="G150" s="250">
        <v>0</v>
      </c>
      <c r="H150" s="232"/>
    </row>
    <row r="151" spans="1:8" ht="15" customHeight="1" x14ac:dyDescent="0.25">
      <c r="A151" s="232"/>
      <c r="B151" s="232"/>
      <c r="C151" s="252" t="s">
        <v>66</v>
      </c>
      <c r="D151" s="251">
        <v>0</v>
      </c>
      <c r="E151" s="251">
        <v>200000</v>
      </c>
      <c r="F151" s="251">
        <v>200000</v>
      </c>
      <c r="G151" s="250">
        <v>200000</v>
      </c>
      <c r="H151" s="232"/>
    </row>
    <row r="152" spans="1:8" ht="15" customHeight="1" x14ac:dyDescent="0.25">
      <c r="A152" s="232"/>
      <c r="B152" s="232"/>
      <c r="C152" s="252" t="s">
        <v>60</v>
      </c>
      <c r="D152" s="251">
        <v>0</v>
      </c>
      <c r="E152" s="251">
        <v>200000</v>
      </c>
      <c r="F152" s="251">
        <v>200000</v>
      </c>
      <c r="G152" s="250">
        <v>200000</v>
      </c>
      <c r="H152" s="232"/>
    </row>
    <row r="153" spans="1:8" ht="15" customHeight="1" x14ac:dyDescent="0.25">
      <c r="A153" s="232"/>
      <c r="B153" s="232"/>
      <c r="C153" s="252" t="s">
        <v>61</v>
      </c>
      <c r="D153" s="251">
        <v>0</v>
      </c>
      <c r="E153" s="251">
        <v>0</v>
      </c>
      <c r="F153" s="251">
        <v>0</v>
      </c>
      <c r="G153" s="250">
        <v>0</v>
      </c>
      <c r="H153" s="232"/>
    </row>
    <row r="154" spans="1:8" ht="15" customHeight="1" x14ac:dyDescent="0.25">
      <c r="A154" s="232"/>
      <c r="B154" s="232"/>
      <c r="C154" s="252" t="s">
        <v>67</v>
      </c>
      <c r="D154" s="251">
        <v>0</v>
      </c>
      <c r="E154" s="251">
        <v>240000</v>
      </c>
      <c r="F154" s="251">
        <v>240000</v>
      </c>
      <c r="G154" s="250">
        <v>240000</v>
      </c>
      <c r="H154" s="232"/>
    </row>
    <row r="155" spans="1:8" ht="15" customHeight="1" x14ac:dyDescent="0.25">
      <c r="A155" s="232"/>
      <c r="B155" s="232"/>
      <c r="C155" s="252" t="s">
        <v>60</v>
      </c>
      <c r="D155" s="251">
        <v>0</v>
      </c>
      <c r="E155" s="251">
        <v>240000</v>
      </c>
      <c r="F155" s="251">
        <v>240000</v>
      </c>
      <c r="G155" s="250">
        <v>240000</v>
      </c>
      <c r="H155" s="232"/>
    </row>
    <row r="156" spans="1:8" ht="15" customHeight="1" x14ac:dyDescent="0.25">
      <c r="A156" s="232"/>
      <c r="B156" s="232"/>
      <c r="C156" s="252" t="s">
        <v>61</v>
      </c>
      <c r="D156" s="251">
        <v>0</v>
      </c>
      <c r="E156" s="251">
        <v>0</v>
      </c>
      <c r="F156" s="251">
        <v>0</v>
      </c>
      <c r="G156" s="250">
        <v>0</v>
      </c>
      <c r="H156" s="232"/>
    </row>
    <row r="157" spans="1:8" ht="15" customHeight="1" x14ac:dyDescent="0.25">
      <c r="A157" s="232"/>
      <c r="B157" s="232"/>
      <c r="C157" s="252" t="s">
        <v>68</v>
      </c>
      <c r="D157" s="251">
        <v>0</v>
      </c>
      <c r="E157" s="251">
        <v>0</v>
      </c>
      <c r="F157" s="251">
        <v>0</v>
      </c>
      <c r="G157" s="250">
        <v>0</v>
      </c>
      <c r="H157" s="232"/>
    </row>
    <row r="158" spans="1:8" ht="15" customHeight="1" x14ac:dyDescent="0.25">
      <c r="A158" s="232"/>
      <c r="B158" s="232"/>
      <c r="C158" s="252" t="s">
        <v>60</v>
      </c>
      <c r="D158" s="251">
        <v>0</v>
      </c>
      <c r="E158" s="251">
        <v>0</v>
      </c>
      <c r="F158" s="251">
        <v>0</v>
      </c>
      <c r="G158" s="250">
        <v>0</v>
      </c>
      <c r="H158" s="232"/>
    </row>
    <row r="159" spans="1:8" ht="15" customHeight="1" x14ac:dyDescent="0.25">
      <c r="A159" s="232"/>
      <c r="B159" s="232"/>
      <c r="C159" s="252" t="s">
        <v>69</v>
      </c>
      <c r="D159" s="251">
        <v>0</v>
      </c>
      <c r="E159" s="251">
        <v>0</v>
      </c>
      <c r="F159" s="251">
        <v>0</v>
      </c>
      <c r="G159" s="250">
        <v>0</v>
      </c>
      <c r="H159" s="232"/>
    </row>
    <row r="160" spans="1:8" ht="15" customHeight="1" x14ac:dyDescent="0.25">
      <c r="A160" s="232"/>
      <c r="B160" s="232"/>
      <c r="C160" s="252" t="s">
        <v>70</v>
      </c>
      <c r="D160" s="251">
        <v>0</v>
      </c>
      <c r="E160" s="251">
        <v>0</v>
      </c>
      <c r="F160" s="251">
        <v>0</v>
      </c>
      <c r="G160" s="250">
        <v>0</v>
      </c>
      <c r="H160" s="232"/>
    </row>
    <row r="161" spans="1:8" ht="15" customHeight="1" x14ac:dyDescent="0.25">
      <c r="A161" s="232"/>
      <c r="B161" s="232"/>
      <c r="C161" s="252" t="s">
        <v>71</v>
      </c>
      <c r="D161" s="251">
        <v>0</v>
      </c>
      <c r="E161" s="251">
        <v>0</v>
      </c>
      <c r="F161" s="251">
        <v>0</v>
      </c>
      <c r="G161" s="250">
        <v>0</v>
      </c>
      <c r="H161" s="232"/>
    </row>
    <row r="162" spans="1:8" ht="15" customHeight="1" x14ac:dyDescent="0.25">
      <c r="A162" s="232"/>
      <c r="B162" s="232"/>
      <c r="C162" s="252" t="s">
        <v>72</v>
      </c>
      <c r="D162" s="251">
        <v>0</v>
      </c>
      <c r="E162" s="251">
        <v>0</v>
      </c>
      <c r="F162" s="251">
        <v>0</v>
      </c>
      <c r="G162" s="250">
        <v>0</v>
      </c>
      <c r="H162" s="232"/>
    </row>
    <row r="163" spans="1:8" ht="15" customHeight="1" x14ac:dyDescent="0.25">
      <c r="A163" s="232"/>
      <c r="B163" s="232"/>
      <c r="C163" s="252" t="s">
        <v>73</v>
      </c>
      <c r="D163" s="251">
        <v>0</v>
      </c>
      <c r="E163" s="251">
        <v>2000000</v>
      </c>
      <c r="F163" s="251">
        <v>2000000</v>
      </c>
      <c r="G163" s="250">
        <v>2000000</v>
      </c>
      <c r="H163" s="232"/>
    </row>
    <row r="164" spans="1:8" ht="15" customHeight="1" x14ac:dyDescent="0.25">
      <c r="A164" s="232"/>
      <c r="B164" s="232"/>
      <c r="C164" s="252" t="s">
        <v>60</v>
      </c>
      <c r="D164" s="251">
        <v>0</v>
      </c>
      <c r="E164" s="251">
        <v>2000000</v>
      </c>
      <c r="F164" s="251">
        <v>2000000</v>
      </c>
      <c r="G164" s="250">
        <v>2000000</v>
      </c>
      <c r="H164" s="232"/>
    </row>
    <row r="165" spans="1:8" ht="15" customHeight="1" x14ac:dyDescent="0.25">
      <c r="A165" s="232"/>
      <c r="B165" s="232"/>
      <c r="C165" s="252" t="s">
        <v>69</v>
      </c>
      <c r="D165" s="251">
        <v>0</v>
      </c>
      <c r="E165" s="251">
        <v>0</v>
      </c>
      <c r="F165" s="251">
        <v>0</v>
      </c>
      <c r="G165" s="250">
        <v>0</v>
      </c>
      <c r="H165" s="232"/>
    </row>
    <row r="166" spans="1:8" ht="15" customHeight="1" x14ac:dyDescent="0.25">
      <c r="A166" s="232"/>
      <c r="B166" s="232"/>
      <c r="C166" s="252" t="s">
        <v>70</v>
      </c>
      <c r="D166" s="251">
        <v>0</v>
      </c>
      <c r="E166" s="251">
        <v>0</v>
      </c>
      <c r="F166" s="251">
        <v>0</v>
      </c>
      <c r="G166" s="250">
        <v>0</v>
      </c>
      <c r="H166" s="232"/>
    </row>
    <row r="167" spans="1:8" ht="15" customHeight="1" x14ac:dyDescent="0.25">
      <c r="A167" s="232"/>
      <c r="B167" s="232"/>
      <c r="C167" s="252" t="s">
        <v>71</v>
      </c>
      <c r="D167" s="251">
        <v>0</v>
      </c>
      <c r="E167" s="251">
        <v>0</v>
      </c>
      <c r="F167" s="251">
        <v>0</v>
      </c>
      <c r="G167" s="250">
        <v>0</v>
      </c>
      <c r="H167" s="232"/>
    </row>
    <row r="168" spans="1:8" ht="15" customHeight="1" x14ac:dyDescent="0.25">
      <c r="A168" s="232"/>
      <c r="B168" s="232"/>
      <c r="C168" s="252" t="s">
        <v>72</v>
      </c>
      <c r="D168" s="251">
        <v>0</v>
      </c>
      <c r="E168" s="251">
        <v>0</v>
      </c>
      <c r="F168" s="251">
        <v>0</v>
      </c>
      <c r="G168" s="250">
        <v>0</v>
      </c>
      <c r="H168" s="232"/>
    </row>
    <row r="169" spans="1:8" ht="15" customHeight="1" x14ac:dyDescent="0.25">
      <c r="A169" s="232"/>
      <c r="B169" s="232"/>
      <c r="C169" s="252" t="s">
        <v>74</v>
      </c>
      <c r="D169" s="251">
        <v>0</v>
      </c>
      <c r="E169" s="251">
        <v>0</v>
      </c>
      <c r="F169" s="251">
        <v>0</v>
      </c>
      <c r="G169" s="250">
        <v>0</v>
      </c>
      <c r="H169" s="232"/>
    </row>
    <row r="170" spans="1:8" ht="15" customHeight="1" x14ac:dyDescent="0.25">
      <c r="A170" s="232"/>
      <c r="B170" s="232"/>
      <c r="C170" s="252" t="s">
        <v>60</v>
      </c>
      <c r="D170" s="251">
        <v>0</v>
      </c>
      <c r="E170" s="251">
        <v>0</v>
      </c>
      <c r="F170" s="251">
        <v>0</v>
      </c>
      <c r="G170" s="250">
        <v>0</v>
      </c>
      <c r="H170" s="232"/>
    </row>
    <row r="171" spans="1:8" ht="15" customHeight="1" x14ac:dyDescent="0.25">
      <c r="A171" s="232"/>
      <c r="B171" s="232"/>
      <c r="C171" s="252" t="s">
        <v>69</v>
      </c>
      <c r="D171" s="251">
        <v>0</v>
      </c>
      <c r="E171" s="251">
        <v>0</v>
      </c>
      <c r="F171" s="251">
        <v>0</v>
      </c>
      <c r="G171" s="250">
        <v>0</v>
      </c>
      <c r="H171" s="232"/>
    </row>
    <row r="172" spans="1:8" ht="15" customHeight="1" x14ac:dyDescent="0.25">
      <c r="A172" s="232"/>
      <c r="B172" s="232"/>
      <c r="C172" s="252" t="s">
        <v>70</v>
      </c>
      <c r="D172" s="251">
        <v>0</v>
      </c>
      <c r="E172" s="251">
        <v>0</v>
      </c>
      <c r="F172" s="251">
        <v>0</v>
      </c>
      <c r="G172" s="250">
        <v>0</v>
      </c>
      <c r="H172" s="232"/>
    </row>
    <row r="173" spans="1:8" ht="15" customHeight="1" x14ac:dyDescent="0.25">
      <c r="A173" s="232"/>
      <c r="B173" s="232"/>
      <c r="C173" s="252" t="s">
        <v>71</v>
      </c>
      <c r="D173" s="251">
        <v>0</v>
      </c>
      <c r="E173" s="251">
        <v>0</v>
      </c>
      <c r="F173" s="251">
        <v>0</v>
      </c>
      <c r="G173" s="250">
        <v>0</v>
      </c>
      <c r="H173" s="232"/>
    </row>
    <row r="174" spans="1:8" ht="15" customHeight="1" x14ac:dyDescent="0.25">
      <c r="A174" s="232"/>
      <c r="B174" s="232"/>
      <c r="C174" s="252" t="s">
        <v>72</v>
      </c>
      <c r="D174" s="251">
        <v>0</v>
      </c>
      <c r="E174" s="251">
        <v>0</v>
      </c>
      <c r="F174" s="251">
        <v>0</v>
      </c>
      <c r="G174" s="250">
        <v>0</v>
      </c>
      <c r="H174" s="232"/>
    </row>
    <row r="175" spans="1:8" ht="15" customHeight="1" x14ac:dyDescent="0.25">
      <c r="A175" s="232"/>
      <c r="B175" s="232"/>
      <c r="C175" s="252" t="s">
        <v>75</v>
      </c>
      <c r="D175" s="251">
        <v>0</v>
      </c>
      <c r="E175" s="251">
        <v>0</v>
      </c>
      <c r="F175" s="251">
        <v>0</v>
      </c>
      <c r="G175" s="250">
        <v>0</v>
      </c>
      <c r="H175" s="232"/>
    </row>
    <row r="176" spans="1:8" ht="15" customHeight="1" thickBot="1" x14ac:dyDescent="0.3">
      <c r="A176" s="232"/>
      <c r="B176" s="232"/>
      <c r="C176" s="249" t="s">
        <v>76</v>
      </c>
      <c r="D176" s="248">
        <v>0</v>
      </c>
      <c r="E176" s="248">
        <v>0</v>
      </c>
      <c r="F176" s="248">
        <v>0</v>
      </c>
      <c r="G176" s="247">
        <v>0</v>
      </c>
      <c r="H176" s="232"/>
    </row>
    <row r="177" spans="1:8" ht="20.100000000000001" customHeight="1" thickBot="1" x14ac:dyDescent="0.3">
      <c r="A177" s="232"/>
      <c r="B177" s="232"/>
      <c r="C177" s="246" t="s">
        <v>40</v>
      </c>
      <c r="D177" s="232"/>
      <c r="E177" s="232"/>
      <c r="F177" s="232"/>
      <c r="G177" s="232"/>
      <c r="H177" s="232"/>
    </row>
    <row r="178" spans="1:8" ht="32.25" customHeight="1" x14ac:dyDescent="0.25">
      <c r="B178" s="245" t="s">
        <v>190</v>
      </c>
      <c r="C178" s="243" t="s">
        <v>191</v>
      </c>
      <c r="D178" s="243" t="s">
        <v>1001</v>
      </c>
      <c r="E178" s="244" t="s">
        <v>40</v>
      </c>
      <c r="F178" s="243" t="s">
        <v>191</v>
      </c>
      <c r="G178" s="242" t="s">
        <v>1000</v>
      </c>
      <c r="H178" s="241" t="s">
        <v>40</v>
      </c>
    </row>
    <row r="179" spans="1:8" ht="42" customHeight="1" x14ac:dyDescent="0.25">
      <c r="B179" s="240" t="s">
        <v>192</v>
      </c>
      <c r="C179" s="238" t="s">
        <v>193</v>
      </c>
      <c r="D179" s="238" t="s">
        <v>40</v>
      </c>
      <c r="E179" s="239" t="s">
        <v>999</v>
      </c>
      <c r="F179" s="238" t="s">
        <v>193</v>
      </c>
      <c r="G179" s="237" t="s">
        <v>40</v>
      </c>
      <c r="H179" s="232"/>
    </row>
    <row r="180" spans="1:8" ht="20.100000000000001" customHeight="1" thickBot="1" x14ac:dyDescent="0.3">
      <c r="B180" s="236" t="s">
        <v>40</v>
      </c>
      <c r="C180" s="234" t="s">
        <v>196</v>
      </c>
      <c r="D180" s="234" t="s">
        <v>40</v>
      </c>
      <c r="E180" s="235" t="s">
        <v>40</v>
      </c>
      <c r="F180" s="234" t="s">
        <v>196</v>
      </c>
      <c r="G180" s="233" t="s">
        <v>40</v>
      </c>
      <c r="H180" s="232"/>
    </row>
  </sheetData>
  <mergeCells count="23">
    <mergeCell ref="C89:G89"/>
    <mergeCell ref="D20:G20"/>
    <mergeCell ref="D21:G21"/>
    <mergeCell ref="D77:G77"/>
    <mergeCell ref="D78:G78"/>
    <mergeCell ref="D79:G79"/>
    <mergeCell ref="D80:G80"/>
    <mergeCell ref="C1:G1"/>
    <mergeCell ref="C2:G2"/>
    <mergeCell ref="D3:G3"/>
    <mergeCell ref="D4:G4"/>
    <mergeCell ref="D5:G5"/>
    <mergeCell ref="D6:G6"/>
    <mergeCell ref="C31:G31"/>
    <mergeCell ref="C76:G76"/>
    <mergeCell ref="D7:G7"/>
    <mergeCell ref="C8:G8"/>
    <mergeCell ref="C9:G9"/>
    <mergeCell ref="D10:G10"/>
    <mergeCell ref="D22:G22"/>
    <mergeCell ref="D11:G11"/>
    <mergeCell ref="C18:G18"/>
    <mergeCell ref="D19:G19"/>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180"/>
  <sheetViews>
    <sheetView workbookViewId="0">
      <selection activeCell="M16" sqref="M16"/>
    </sheetView>
  </sheetViews>
  <sheetFormatPr defaultColWidth="9.140625" defaultRowHeight="15" x14ac:dyDescent="0.25"/>
  <cols>
    <col min="1" max="1" width="6.5703125" style="231" customWidth="1"/>
    <col min="2" max="2" width="9.7109375" style="231" customWidth="1"/>
    <col min="3" max="3" width="34.5703125" style="231" customWidth="1"/>
    <col min="4" max="6" width="15.85546875" style="231" customWidth="1"/>
    <col min="7" max="7" width="17.7109375" style="231" customWidth="1"/>
    <col min="8" max="8" width="6.7109375" style="231" customWidth="1"/>
    <col min="9" max="16384" width="9.140625" style="231"/>
  </cols>
  <sheetData>
    <row r="1" spans="1:8" ht="20.100000000000001" customHeight="1" thickBot="1" x14ac:dyDescent="0.3">
      <c r="A1" s="232"/>
      <c r="B1" s="232"/>
      <c r="C1" s="1287" t="s">
        <v>0</v>
      </c>
      <c r="D1" s="1288"/>
      <c r="E1" s="1288"/>
      <c r="F1" s="1288"/>
      <c r="G1" s="1288"/>
      <c r="H1" s="232"/>
    </row>
    <row r="2" spans="1:8" ht="24.95" customHeight="1" x14ac:dyDescent="0.25">
      <c r="A2" s="232"/>
      <c r="B2" s="232"/>
      <c r="C2" s="1549" t="s">
        <v>1</v>
      </c>
      <c r="D2" s="1550"/>
      <c r="E2" s="1550"/>
      <c r="F2" s="1550"/>
      <c r="G2" s="1551"/>
      <c r="H2" s="232"/>
    </row>
    <row r="3" spans="1:8" ht="14.1" customHeight="1" x14ac:dyDescent="0.25">
      <c r="A3" s="232"/>
      <c r="B3" s="232"/>
      <c r="C3" s="252" t="s">
        <v>2</v>
      </c>
      <c r="D3" s="1527" t="s">
        <v>1036</v>
      </c>
      <c r="E3" s="1528"/>
      <c r="F3" s="1528"/>
      <c r="G3" s="1529"/>
      <c r="H3" s="232"/>
    </row>
    <row r="4" spans="1:8" ht="14.1" customHeight="1" x14ac:dyDescent="0.25">
      <c r="A4" s="232"/>
      <c r="B4" s="232"/>
      <c r="C4" s="252" t="s">
        <v>4</v>
      </c>
      <c r="D4" s="1527" t="s">
        <v>397</v>
      </c>
      <c r="E4" s="1528"/>
      <c r="F4" s="1528"/>
      <c r="G4" s="1529"/>
      <c r="H4" s="232"/>
    </row>
    <row r="5" spans="1:8" ht="14.1" customHeight="1" x14ac:dyDescent="0.25">
      <c r="A5" s="232"/>
      <c r="B5" s="232"/>
      <c r="C5" s="252" t="s">
        <v>6</v>
      </c>
      <c r="D5" s="1527" t="s">
        <v>7</v>
      </c>
      <c r="E5" s="1528"/>
      <c r="F5" s="1528"/>
      <c r="G5" s="1529"/>
      <c r="H5" s="232"/>
    </row>
    <row r="6" spans="1:8" ht="14.1" customHeight="1" x14ac:dyDescent="0.25">
      <c r="A6" s="232"/>
      <c r="B6" s="232"/>
      <c r="C6" s="252" t="s">
        <v>8</v>
      </c>
      <c r="D6" s="1527" t="s">
        <v>9</v>
      </c>
      <c r="E6" s="1528"/>
      <c r="F6" s="1528"/>
      <c r="G6" s="1529"/>
      <c r="H6" s="232"/>
    </row>
    <row r="7" spans="1:8" ht="14.1" customHeight="1" x14ac:dyDescent="0.25">
      <c r="A7" s="232"/>
      <c r="B7" s="232"/>
      <c r="C7" s="252" t="s">
        <v>10</v>
      </c>
      <c r="D7" s="1535" t="s">
        <v>11</v>
      </c>
      <c r="E7" s="1536"/>
      <c r="F7" s="1536"/>
      <c r="G7" s="1537"/>
      <c r="H7" s="232"/>
    </row>
    <row r="8" spans="1:8" ht="14.1" customHeight="1" x14ac:dyDescent="0.25">
      <c r="A8" s="232"/>
      <c r="B8" s="232"/>
      <c r="C8" s="1538" t="s">
        <v>12</v>
      </c>
      <c r="D8" s="1302"/>
      <c r="E8" s="1302"/>
      <c r="F8" s="1302"/>
      <c r="G8" s="1539"/>
      <c r="H8" s="232"/>
    </row>
    <row r="9" spans="1:8" ht="41.1" customHeight="1" x14ac:dyDescent="0.25">
      <c r="A9" s="232"/>
      <c r="B9" s="232"/>
      <c r="C9" s="1540" t="s">
        <v>1035</v>
      </c>
      <c r="D9" s="1541"/>
      <c r="E9" s="1541"/>
      <c r="F9" s="1541"/>
      <c r="G9" s="1542"/>
      <c r="H9" s="232"/>
    </row>
    <row r="10" spans="1:8" ht="27" customHeight="1" x14ac:dyDescent="0.25">
      <c r="A10" s="232"/>
      <c r="B10" s="232"/>
      <c r="C10" s="257" t="s">
        <v>14</v>
      </c>
      <c r="D10" s="1543" t="s">
        <v>1034</v>
      </c>
      <c r="E10" s="1544"/>
      <c r="F10" s="1544"/>
      <c r="G10" s="1545"/>
      <c r="H10" s="232"/>
    </row>
    <row r="11" spans="1:8" ht="144.94999999999999" customHeight="1" x14ac:dyDescent="0.25">
      <c r="A11" s="232"/>
      <c r="B11" s="232"/>
      <c r="C11" s="257" t="s">
        <v>24</v>
      </c>
      <c r="D11" s="1543" t="s">
        <v>1033</v>
      </c>
      <c r="E11" s="1544"/>
      <c r="F11" s="1544"/>
      <c r="G11" s="1545"/>
      <c r="H11" s="232"/>
    </row>
    <row r="12" spans="1:8" ht="27.95" customHeight="1" x14ac:dyDescent="0.25">
      <c r="A12" s="232"/>
      <c r="B12" s="232"/>
      <c r="C12" s="252" t="s">
        <v>26</v>
      </c>
      <c r="D12" s="269">
        <v>2025</v>
      </c>
      <c r="E12" s="269">
        <v>2026</v>
      </c>
      <c r="F12" s="269">
        <v>2027</v>
      </c>
      <c r="G12" s="268">
        <v>2028</v>
      </c>
      <c r="H12" s="232"/>
    </row>
    <row r="13" spans="1:8" ht="14.1" customHeight="1" x14ac:dyDescent="0.25">
      <c r="A13" s="232"/>
      <c r="B13" s="232"/>
      <c r="C13" s="276"/>
      <c r="D13" s="266" t="s">
        <v>17</v>
      </c>
      <c r="E13" s="266" t="s">
        <v>18</v>
      </c>
      <c r="F13" s="266" t="s">
        <v>18</v>
      </c>
      <c r="G13" s="265" t="s">
        <v>18</v>
      </c>
      <c r="H13" s="232"/>
    </row>
    <row r="14" spans="1:8" ht="20.100000000000001" customHeight="1" x14ac:dyDescent="0.25">
      <c r="A14" s="232"/>
      <c r="B14" s="232"/>
      <c r="C14" s="252" t="s">
        <v>1032</v>
      </c>
      <c r="D14" s="272" t="s">
        <v>40</v>
      </c>
      <c r="E14" s="272" t="s">
        <v>446</v>
      </c>
      <c r="F14" s="272" t="s">
        <v>446</v>
      </c>
      <c r="G14" s="271" t="s">
        <v>446</v>
      </c>
      <c r="H14" s="232"/>
    </row>
    <row r="15" spans="1:8" ht="30.95" customHeight="1" x14ac:dyDescent="0.25">
      <c r="A15" s="232"/>
      <c r="B15" s="232"/>
      <c r="C15" s="252" t="s">
        <v>1031</v>
      </c>
      <c r="D15" s="272" t="s">
        <v>40</v>
      </c>
      <c r="E15" s="272" t="s">
        <v>575</v>
      </c>
      <c r="F15" s="272" t="s">
        <v>575</v>
      </c>
      <c r="G15" s="271" t="s">
        <v>1030</v>
      </c>
      <c r="H15" s="232"/>
    </row>
    <row r="16" spans="1:8" ht="41.1" customHeight="1" x14ac:dyDescent="0.25">
      <c r="A16" s="232"/>
      <c r="B16" s="232"/>
      <c r="C16" s="252" t="s">
        <v>1029</v>
      </c>
      <c r="D16" s="272" t="s">
        <v>40</v>
      </c>
      <c r="E16" s="272" t="s">
        <v>1028</v>
      </c>
      <c r="F16" s="272" t="s">
        <v>1027</v>
      </c>
      <c r="G16" s="271" t="s">
        <v>1026</v>
      </c>
      <c r="H16" s="232"/>
    </row>
    <row r="17" spans="1:8" ht="41.1" customHeight="1" x14ac:dyDescent="0.25">
      <c r="A17" s="232"/>
      <c r="B17" s="232"/>
      <c r="C17" s="252" t="s">
        <v>1025</v>
      </c>
      <c r="D17" s="272" t="s">
        <v>40</v>
      </c>
      <c r="E17" s="272" t="s">
        <v>1024</v>
      </c>
      <c r="F17" s="272" t="s">
        <v>1024</v>
      </c>
      <c r="G17" s="271" t="s">
        <v>1024</v>
      </c>
      <c r="H17" s="232"/>
    </row>
    <row r="18" spans="1:8" ht="14.1" customHeight="1" x14ac:dyDescent="0.25">
      <c r="A18" s="232"/>
      <c r="B18" s="232"/>
      <c r="C18" s="1533" t="s">
        <v>30</v>
      </c>
      <c r="D18" s="1294"/>
      <c r="E18" s="1294"/>
      <c r="F18" s="1294"/>
      <c r="G18" s="1534"/>
      <c r="H18" s="232"/>
    </row>
    <row r="19" spans="1:8" ht="14.1" customHeight="1" x14ac:dyDescent="0.25">
      <c r="A19" s="232"/>
      <c r="B19" s="232"/>
      <c r="C19" s="275" t="s">
        <v>1023</v>
      </c>
      <c r="D19" s="1293" t="s">
        <v>1022</v>
      </c>
      <c r="E19" s="1294"/>
      <c r="F19" s="1294"/>
      <c r="G19" s="1534"/>
      <c r="H19" s="232"/>
    </row>
    <row r="20" spans="1:8" ht="18" customHeight="1" x14ac:dyDescent="0.25">
      <c r="A20" s="232"/>
      <c r="B20" s="232"/>
      <c r="C20" s="274" t="s">
        <v>33</v>
      </c>
      <c r="D20" s="1552" t="s">
        <v>1021</v>
      </c>
      <c r="E20" s="1553"/>
      <c r="F20" s="1553"/>
      <c r="G20" s="1554"/>
      <c r="H20" s="232"/>
    </row>
    <row r="21" spans="1:8" ht="18" customHeight="1" x14ac:dyDescent="0.25">
      <c r="A21" s="232"/>
      <c r="B21" s="232"/>
      <c r="C21" s="273" t="s">
        <v>35</v>
      </c>
      <c r="D21" s="1546" t="s">
        <v>1020</v>
      </c>
      <c r="E21" s="1547"/>
      <c r="F21" s="1547"/>
      <c r="G21" s="1548"/>
      <c r="H21" s="232"/>
    </row>
    <row r="22" spans="1:8" ht="18" customHeight="1" x14ac:dyDescent="0.25">
      <c r="A22" s="232"/>
      <c r="B22" s="232"/>
      <c r="C22" s="273" t="s">
        <v>37</v>
      </c>
      <c r="D22" s="1546" t="s">
        <v>1019</v>
      </c>
      <c r="E22" s="1547"/>
      <c r="F22" s="1547"/>
      <c r="G22" s="1548"/>
      <c r="H22" s="232"/>
    </row>
    <row r="23" spans="1:8" ht="15" customHeight="1" x14ac:dyDescent="0.25">
      <c r="A23" s="232"/>
      <c r="B23" s="232"/>
      <c r="C23" s="270"/>
      <c r="D23" s="269">
        <v>2025</v>
      </c>
      <c r="E23" s="269">
        <v>2026</v>
      </c>
      <c r="F23" s="269">
        <v>2027</v>
      </c>
      <c r="G23" s="268">
        <v>2028</v>
      </c>
      <c r="H23" s="232"/>
    </row>
    <row r="24" spans="1:8" ht="15" customHeight="1" x14ac:dyDescent="0.25">
      <c r="A24" s="232"/>
      <c r="B24" s="232"/>
      <c r="C24" s="267"/>
      <c r="D24" s="266" t="s">
        <v>17</v>
      </c>
      <c r="E24" s="266" t="s">
        <v>18</v>
      </c>
      <c r="F24" s="266" t="s">
        <v>18</v>
      </c>
      <c r="G24" s="265" t="s">
        <v>18</v>
      </c>
      <c r="H24" s="232"/>
    </row>
    <row r="25" spans="1:8" ht="14.1" customHeight="1" x14ac:dyDescent="0.25">
      <c r="A25" s="232"/>
      <c r="B25" s="232"/>
      <c r="C25" s="252" t="s">
        <v>39</v>
      </c>
      <c r="D25" s="272" t="s">
        <v>40</v>
      </c>
      <c r="E25" s="272" t="s">
        <v>1018</v>
      </c>
      <c r="F25" s="272" t="s">
        <v>1018</v>
      </c>
      <c r="G25" s="271" t="s">
        <v>1018</v>
      </c>
      <c r="H25" s="232"/>
    </row>
    <row r="26" spans="1:8" ht="14.1" customHeight="1" x14ac:dyDescent="0.25">
      <c r="A26" s="232"/>
      <c r="B26" s="232"/>
      <c r="C26" s="252" t="s">
        <v>41</v>
      </c>
      <c r="D26" s="272" t="s">
        <v>1017</v>
      </c>
      <c r="E26" s="272" t="s">
        <v>1016</v>
      </c>
      <c r="F26" s="272" t="s">
        <v>1015</v>
      </c>
      <c r="G26" s="271" t="s">
        <v>1014</v>
      </c>
      <c r="H26" s="232"/>
    </row>
    <row r="27" spans="1:8" ht="14.1" customHeight="1" x14ac:dyDescent="0.25">
      <c r="A27" s="232"/>
      <c r="B27" s="232"/>
      <c r="C27" s="252" t="s">
        <v>45</v>
      </c>
      <c r="D27" s="272" t="s">
        <v>46</v>
      </c>
      <c r="E27" s="272" t="s">
        <v>1013</v>
      </c>
      <c r="F27" s="272" t="s">
        <v>1012</v>
      </c>
      <c r="G27" s="271" t="s">
        <v>1011</v>
      </c>
      <c r="H27" s="232"/>
    </row>
    <row r="28" spans="1:8" ht="14.1" customHeight="1" x14ac:dyDescent="0.25">
      <c r="A28" s="232"/>
      <c r="B28" s="232"/>
      <c r="C28" s="252" t="s">
        <v>50</v>
      </c>
      <c r="D28" s="272" t="s">
        <v>40</v>
      </c>
      <c r="E28" s="272" t="s">
        <v>40</v>
      </c>
      <c r="F28" s="272" t="s">
        <v>46</v>
      </c>
      <c r="G28" s="271" t="s">
        <v>46</v>
      </c>
      <c r="H28" s="232"/>
    </row>
    <row r="29" spans="1:8" ht="14.1" customHeight="1" x14ac:dyDescent="0.25">
      <c r="A29" s="232"/>
      <c r="B29" s="232"/>
      <c r="C29" s="252" t="s">
        <v>52</v>
      </c>
      <c r="D29" s="272" t="s">
        <v>40</v>
      </c>
      <c r="E29" s="272" t="s">
        <v>1010</v>
      </c>
      <c r="F29" s="272" t="s">
        <v>1009</v>
      </c>
      <c r="G29" s="271" t="s">
        <v>1008</v>
      </c>
      <c r="H29" s="232"/>
    </row>
    <row r="30" spans="1:8" ht="14.1" customHeight="1" x14ac:dyDescent="0.25">
      <c r="A30" s="232"/>
      <c r="B30" s="232"/>
      <c r="C30" s="252" t="s">
        <v>55</v>
      </c>
      <c r="D30" s="272" t="s">
        <v>40</v>
      </c>
      <c r="E30" s="272" t="s">
        <v>40</v>
      </c>
      <c r="F30" s="272" t="s">
        <v>1009</v>
      </c>
      <c r="G30" s="271" t="s">
        <v>1008</v>
      </c>
      <c r="H30" s="232"/>
    </row>
    <row r="31" spans="1:8" ht="14.1" customHeight="1" x14ac:dyDescent="0.25">
      <c r="A31" s="232"/>
      <c r="B31" s="232"/>
      <c r="C31" s="1530" t="s">
        <v>58</v>
      </c>
      <c r="D31" s="1531"/>
      <c r="E31" s="1531"/>
      <c r="F31" s="1531"/>
      <c r="G31" s="1532"/>
      <c r="H31" s="232"/>
    </row>
    <row r="32" spans="1:8" ht="14.1" customHeight="1" x14ac:dyDescent="0.25">
      <c r="A32" s="232"/>
      <c r="B32" s="232"/>
      <c r="C32" s="270"/>
      <c r="D32" s="269">
        <v>2025</v>
      </c>
      <c r="E32" s="269">
        <v>2026</v>
      </c>
      <c r="F32" s="269">
        <v>2027</v>
      </c>
      <c r="G32" s="268">
        <v>2028</v>
      </c>
      <c r="H32" s="232"/>
    </row>
    <row r="33" spans="1:8" ht="14.1" customHeight="1" x14ac:dyDescent="0.25">
      <c r="A33" s="232"/>
      <c r="B33" s="232"/>
      <c r="C33" s="267"/>
      <c r="D33" s="266" t="s">
        <v>17</v>
      </c>
      <c r="E33" s="266" t="s">
        <v>18</v>
      </c>
      <c r="F33" s="266" t="s">
        <v>18</v>
      </c>
      <c r="G33" s="265" t="s">
        <v>18</v>
      </c>
      <c r="H33" s="232"/>
    </row>
    <row r="34" spans="1:8" ht="14.1" customHeight="1" x14ac:dyDescent="0.25">
      <c r="A34" s="232"/>
      <c r="B34" s="232"/>
      <c r="C34" s="264" t="s">
        <v>59</v>
      </c>
      <c r="D34" s="262">
        <v>0</v>
      </c>
      <c r="E34" s="262">
        <v>66060000</v>
      </c>
      <c r="F34" s="262">
        <v>66060000</v>
      </c>
      <c r="G34" s="261">
        <v>66060000</v>
      </c>
      <c r="H34" s="232"/>
    </row>
    <row r="35" spans="1:8" ht="14.1" customHeight="1" x14ac:dyDescent="0.25">
      <c r="A35" s="232"/>
      <c r="B35" s="232"/>
      <c r="C35" s="264" t="s">
        <v>60</v>
      </c>
      <c r="D35" s="262">
        <v>0</v>
      </c>
      <c r="E35" s="262">
        <v>66060000</v>
      </c>
      <c r="F35" s="262">
        <v>66060000</v>
      </c>
      <c r="G35" s="261">
        <v>66060000</v>
      </c>
      <c r="H35" s="232"/>
    </row>
    <row r="36" spans="1:8" ht="14.1" customHeight="1" x14ac:dyDescent="0.25">
      <c r="A36" s="232"/>
      <c r="B36" s="232"/>
      <c r="C36" s="264" t="s">
        <v>61</v>
      </c>
      <c r="D36" s="262">
        <v>0</v>
      </c>
      <c r="E36" s="262">
        <v>0</v>
      </c>
      <c r="F36" s="262">
        <v>0</v>
      </c>
      <c r="G36" s="261">
        <v>0</v>
      </c>
      <c r="H36" s="232"/>
    </row>
    <row r="37" spans="1:8" ht="14.1" customHeight="1" x14ac:dyDescent="0.25">
      <c r="A37" s="232"/>
      <c r="B37" s="232"/>
      <c r="C37" s="264" t="s">
        <v>62</v>
      </c>
      <c r="D37" s="262">
        <v>0</v>
      </c>
      <c r="E37" s="262">
        <v>13531000</v>
      </c>
      <c r="F37" s="262">
        <v>13531000</v>
      </c>
      <c r="G37" s="261">
        <v>13531000</v>
      </c>
      <c r="H37" s="232"/>
    </row>
    <row r="38" spans="1:8" ht="14.1" customHeight="1" x14ac:dyDescent="0.25">
      <c r="A38" s="232"/>
      <c r="B38" s="232"/>
      <c r="C38" s="264" t="s">
        <v>60</v>
      </c>
      <c r="D38" s="262">
        <v>0</v>
      </c>
      <c r="E38" s="262">
        <v>13531000</v>
      </c>
      <c r="F38" s="262">
        <v>13531000</v>
      </c>
      <c r="G38" s="261">
        <v>13531000</v>
      </c>
      <c r="H38" s="232"/>
    </row>
    <row r="39" spans="1:8" ht="14.1" customHeight="1" x14ac:dyDescent="0.25">
      <c r="A39" s="232"/>
      <c r="B39" s="232"/>
      <c r="C39" s="264" t="s">
        <v>61</v>
      </c>
      <c r="D39" s="262">
        <v>0</v>
      </c>
      <c r="E39" s="262">
        <v>0</v>
      </c>
      <c r="F39" s="262">
        <v>0</v>
      </c>
      <c r="G39" s="261">
        <v>0</v>
      </c>
      <c r="H39" s="232"/>
    </row>
    <row r="40" spans="1:8" ht="14.1" customHeight="1" x14ac:dyDescent="0.25">
      <c r="A40" s="232"/>
      <c r="B40" s="232"/>
      <c r="C40" s="264" t="s">
        <v>63</v>
      </c>
      <c r="D40" s="262">
        <v>0</v>
      </c>
      <c r="E40" s="262">
        <v>16350000</v>
      </c>
      <c r="F40" s="262">
        <v>16850000</v>
      </c>
      <c r="G40" s="261">
        <v>18350000</v>
      </c>
      <c r="H40" s="232"/>
    </row>
    <row r="41" spans="1:8" ht="14.1" customHeight="1" x14ac:dyDescent="0.25">
      <c r="A41" s="232"/>
      <c r="B41" s="232"/>
      <c r="C41" s="264" t="s">
        <v>60</v>
      </c>
      <c r="D41" s="262">
        <v>0</v>
      </c>
      <c r="E41" s="262">
        <v>16350000</v>
      </c>
      <c r="F41" s="262">
        <v>16850000</v>
      </c>
      <c r="G41" s="261">
        <v>18350000</v>
      </c>
      <c r="H41" s="232"/>
    </row>
    <row r="42" spans="1:8" ht="14.1" customHeight="1" x14ac:dyDescent="0.25">
      <c r="A42" s="232"/>
      <c r="B42" s="232"/>
      <c r="C42" s="264" t="s">
        <v>61</v>
      </c>
      <c r="D42" s="262">
        <v>0</v>
      </c>
      <c r="E42" s="262">
        <v>0</v>
      </c>
      <c r="F42" s="262">
        <v>0</v>
      </c>
      <c r="G42" s="261">
        <v>0</v>
      </c>
      <c r="H42" s="232"/>
    </row>
    <row r="43" spans="1:8" ht="14.1" customHeight="1" x14ac:dyDescent="0.25">
      <c r="A43" s="232"/>
      <c r="B43" s="232"/>
      <c r="C43" s="264" t="s">
        <v>64</v>
      </c>
      <c r="D43" s="262">
        <v>0</v>
      </c>
      <c r="E43" s="262">
        <v>0</v>
      </c>
      <c r="F43" s="262">
        <v>0</v>
      </c>
      <c r="G43" s="261">
        <v>0</v>
      </c>
      <c r="H43" s="232"/>
    </row>
    <row r="44" spans="1:8" ht="14.1" customHeight="1" x14ac:dyDescent="0.25">
      <c r="A44" s="232"/>
      <c r="B44" s="232"/>
      <c r="C44" s="264" t="s">
        <v>60</v>
      </c>
      <c r="D44" s="262">
        <v>0</v>
      </c>
      <c r="E44" s="262">
        <v>0</v>
      </c>
      <c r="F44" s="262">
        <v>0</v>
      </c>
      <c r="G44" s="261">
        <v>0</v>
      </c>
      <c r="H44" s="232"/>
    </row>
    <row r="45" spans="1:8" ht="14.1" customHeight="1" x14ac:dyDescent="0.25">
      <c r="A45" s="232"/>
      <c r="B45" s="232"/>
      <c r="C45" s="264" t="s">
        <v>61</v>
      </c>
      <c r="D45" s="262">
        <v>0</v>
      </c>
      <c r="E45" s="262">
        <v>0</v>
      </c>
      <c r="F45" s="262">
        <v>0</v>
      </c>
      <c r="G45" s="261">
        <v>0</v>
      </c>
      <c r="H45" s="232"/>
    </row>
    <row r="46" spans="1:8" ht="14.1" customHeight="1" x14ac:dyDescent="0.25">
      <c r="A46" s="232"/>
      <c r="B46" s="232"/>
      <c r="C46" s="264" t="s">
        <v>65</v>
      </c>
      <c r="D46" s="262">
        <v>0</v>
      </c>
      <c r="E46" s="262">
        <v>0</v>
      </c>
      <c r="F46" s="262">
        <v>0</v>
      </c>
      <c r="G46" s="261">
        <v>0</v>
      </c>
      <c r="H46" s="232"/>
    </row>
    <row r="47" spans="1:8" ht="14.1" customHeight="1" x14ac:dyDescent="0.25">
      <c r="A47" s="232"/>
      <c r="B47" s="232"/>
      <c r="C47" s="264" t="s">
        <v>60</v>
      </c>
      <c r="D47" s="262">
        <v>0</v>
      </c>
      <c r="E47" s="262">
        <v>0</v>
      </c>
      <c r="F47" s="262">
        <v>0</v>
      </c>
      <c r="G47" s="261">
        <v>0</v>
      </c>
      <c r="H47" s="232"/>
    </row>
    <row r="48" spans="1:8" ht="14.1" customHeight="1" x14ac:dyDescent="0.25">
      <c r="A48" s="232"/>
      <c r="B48" s="232"/>
      <c r="C48" s="264" t="s">
        <v>61</v>
      </c>
      <c r="D48" s="262">
        <v>0</v>
      </c>
      <c r="E48" s="262">
        <v>0</v>
      </c>
      <c r="F48" s="262">
        <v>0</v>
      </c>
      <c r="G48" s="261">
        <v>0</v>
      </c>
      <c r="H48" s="232"/>
    </row>
    <row r="49" spans="1:8" ht="14.1" customHeight="1" x14ac:dyDescent="0.25">
      <c r="A49" s="232"/>
      <c r="B49" s="232"/>
      <c r="C49" s="264" t="s">
        <v>66</v>
      </c>
      <c r="D49" s="262">
        <v>0</v>
      </c>
      <c r="E49" s="262">
        <v>200000</v>
      </c>
      <c r="F49" s="262">
        <v>200000</v>
      </c>
      <c r="G49" s="261">
        <v>200000</v>
      </c>
      <c r="H49" s="232"/>
    </row>
    <row r="50" spans="1:8" ht="14.1" customHeight="1" x14ac:dyDescent="0.25">
      <c r="A50" s="232"/>
      <c r="B50" s="232"/>
      <c r="C50" s="264" t="s">
        <v>60</v>
      </c>
      <c r="D50" s="262">
        <v>0</v>
      </c>
      <c r="E50" s="262">
        <v>200000</v>
      </c>
      <c r="F50" s="262">
        <v>200000</v>
      </c>
      <c r="G50" s="261">
        <v>200000</v>
      </c>
      <c r="H50" s="232"/>
    </row>
    <row r="51" spans="1:8" ht="14.1" customHeight="1" x14ac:dyDescent="0.25">
      <c r="A51" s="232"/>
      <c r="B51" s="232"/>
      <c r="C51" s="264" t="s">
        <v>61</v>
      </c>
      <c r="D51" s="262">
        <v>0</v>
      </c>
      <c r="E51" s="262">
        <v>0</v>
      </c>
      <c r="F51" s="262">
        <v>0</v>
      </c>
      <c r="G51" s="261">
        <v>0</v>
      </c>
      <c r="H51" s="232"/>
    </row>
    <row r="52" spans="1:8" ht="14.1" customHeight="1" x14ac:dyDescent="0.25">
      <c r="A52" s="232"/>
      <c r="B52" s="232"/>
      <c r="C52" s="264" t="s">
        <v>67</v>
      </c>
      <c r="D52" s="262">
        <v>0</v>
      </c>
      <c r="E52" s="262">
        <v>240000</v>
      </c>
      <c r="F52" s="262">
        <v>240000</v>
      </c>
      <c r="G52" s="261">
        <v>240000</v>
      </c>
      <c r="H52" s="232"/>
    </row>
    <row r="53" spans="1:8" ht="14.1" customHeight="1" x14ac:dyDescent="0.25">
      <c r="A53" s="232"/>
      <c r="B53" s="232"/>
      <c r="C53" s="264" t="s">
        <v>60</v>
      </c>
      <c r="D53" s="262">
        <v>0</v>
      </c>
      <c r="E53" s="262">
        <v>240000</v>
      </c>
      <c r="F53" s="262">
        <v>240000</v>
      </c>
      <c r="G53" s="261">
        <v>240000</v>
      </c>
      <c r="H53" s="232"/>
    </row>
    <row r="54" spans="1:8" ht="14.1" customHeight="1" x14ac:dyDescent="0.25">
      <c r="A54" s="232"/>
      <c r="B54" s="232"/>
      <c r="C54" s="264" t="s">
        <v>61</v>
      </c>
      <c r="D54" s="262">
        <v>0</v>
      </c>
      <c r="E54" s="262">
        <v>0</v>
      </c>
      <c r="F54" s="262">
        <v>0</v>
      </c>
      <c r="G54" s="261">
        <v>0</v>
      </c>
      <c r="H54" s="232"/>
    </row>
    <row r="55" spans="1:8" ht="14.1" customHeight="1" x14ac:dyDescent="0.25">
      <c r="A55" s="232"/>
      <c r="B55" s="232"/>
      <c r="C55" s="264" t="s">
        <v>68</v>
      </c>
      <c r="D55" s="262">
        <v>0</v>
      </c>
      <c r="E55" s="262">
        <v>0</v>
      </c>
      <c r="F55" s="262">
        <v>0</v>
      </c>
      <c r="G55" s="261">
        <v>0</v>
      </c>
      <c r="H55" s="232"/>
    </row>
    <row r="56" spans="1:8" ht="14.1" customHeight="1" x14ac:dyDescent="0.25">
      <c r="A56" s="232"/>
      <c r="B56" s="232"/>
      <c r="C56" s="264" t="s">
        <v>60</v>
      </c>
      <c r="D56" s="262">
        <v>0</v>
      </c>
      <c r="E56" s="262">
        <v>0</v>
      </c>
      <c r="F56" s="262">
        <v>0</v>
      </c>
      <c r="G56" s="261">
        <v>0</v>
      </c>
      <c r="H56" s="232"/>
    </row>
    <row r="57" spans="1:8" ht="14.1" customHeight="1" x14ac:dyDescent="0.25">
      <c r="A57" s="232"/>
      <c r="B57" s="232"/>
      <c r="C57" s="264" t="s">
        <v>69</v>
      </c>
      <c r="D57" s="262">
        <v>0</v>
      </c>
      <c r="E57" s="262">
        <v>0</v>
      </c>
      <c r="F57" s="262">
        <v>0</v>
      </c>
      <c r="G57" s="261">
        <v>0</v>
      </c>
      <c r="H57" s="232"/>
    </row>
    <row r="58" spans="1:8" ht="14.1" customHeight="1" x14ac:dyDescent="0.25">
      <c r="A58" s="232"/>
      <c r="B58" s="232"/>
      <c r="C58" s="264" t="s">
        <v>70</v>
      </c>
      <c r="D58" s="262">
        <v>0</v>
      </c>
      <c r="E58" s="262">
        <v>0</v>
      </c>
      <c r="F58" s="262">
        <v>0</v>
      </c>
      <c r="G58" s="261">
        <v>0</v>
      </c>
      <c r="H58" s="232"/>
    </row>
    <row r="59" spans="1:8" ht="14.1" customHeight="1" x14ac:dyDescent="0.25">
      <c r="A59" s="232"/>
      <c r="B59" s="232"/>
      <c r="C59" s="264" t="s">
        <v>71</v>
      </c>
      <c r="D59" s="262">
        <v>0</v>
      </c>
      <c r="E59" s="262">
        <v>0</v>
      </c>
      <c r="F59" s="262">
        <v>0</v>
      </c>
      <c r="G59" s="261">
        <v>0</v>
      </c>
      <c r="H59" s="232"/>
    </row>
    <row r="60" spans="1:8" ht="14.1" customHeight="1" x14ac:dyDescent="0.25">
      <c r="A60" s="232"/>
      <c r="B60" s="232"/>
      <c r="C60" s="264" t="s">
        <v>72</v>
      </c>
      <c r="D60" s="262">
        <v>0</v>
      </c>
      <c r="E60" s="262">
        <v>0</v>
      </c>
      <c r="F60" s="262">
        <v>0</v>
      </c>
      <c r="G60" s="261">
        <v>0</v>
      </c>
      <c r="H60" s="232"/>
    </row>
    <row r="61" spans="1:8" ht="14.1" customHeight="1" x14ac:dyDescent="0.25">
      <c r="A61" s="232"/>
      <c r="B61" s="232"/>
      <c r="C61" s="264" t="s">
        <v>73</v>
      </c>
      <c r="D61" s="262">
        <v>0</v>
      </c>
      <c r="E61" s="262">
        <v>0</v>
      </c>
      <c r="F61" s="262">
        <v>0</v>
      </c>
      <c r="G61" s="261">
        <v>0</v>
      </c>
      <c r="H61" s="232"/>
    </row>
    <row r="62" spans="1:8" ht="14.1" customHeight="1" x14ac:dyDescent="0.25">
      <c r="A62" s="232"/>
      <c r="B62" s="232"/>
      <c r="C62" s="264" t="s">
        <v>60</v>
      </c>
      <c r="D62" s="262">
        <v>0</v>
      </c>
      <c r="E62" s="262">
        <v>0</v>
      </c>
      <c r="F62" s="262">
        <v>0</v>
      </c>
      <c r="G62" s="261">
        <v>0</v>
      </c>
      <c r="H62" s="232"/>
    </row>
    <row r="63" spans="1:8" ht="14.1" customHeight="1" x14ac:dyDescent="0.25">
      <c r="A63" s="232"/>
      <c r="B63" s="232"/>
      <c r="C63" s="264" t="s">
        <v>69</v>
      </c>
      <c r="D63" s="262">
        <v>0</v>
      </c>
      <c r="E63" s="262">
        <v>0</v>
      </c>
      <c r="F63" s="262">
        <v>0</v>
      </c>
      <c r="G63" s="261">
        <v>0</v>
      </c>
      <c r="H63" s="232"/>
    </row>
    <row r="64" spans="1:8" ht="14.1" customHeight="1" x14ac:dyDescent="0.25">
      <c r="A64" s="232"/>
      <c r="B64" s="232"/>
      <c r="C64" s="264" t="s">
        <v>70</v>
      </c>
      <c r="D64" s="262">
        <v>0</v>
      </c>
      <c r="E64" s="262">
        <v>0</v>
      </c>
      <c r="F64" s="262">
        <v>0</v>
      </c>
      <c r="G64" s="261">
        <v>0</v>
      </c>
      <c r="H64" s="232"/>
    </row>
    <row r="65" spans="1:8" ht="14.1" customHeight="1" x14ac:dyDescent="0.25">
      <c r="A65" s="232"/>
      <c r="B65" s="232"/>
      <c r="C65" s="264" t="s">
        <v>71</v>
      </c>
      <c r="D65" s="262">
        <v>0</v>
      </c>
      <c r="E65" s="262">
        <v>0</v>
      </c>
      <c r="F65" s="262">
        <v>0</v>
      </c>
      <c r="G65" s="261">
        <v>0</v>
      </c>
      <c r="H65" s="232"/>
    </row>
    <row r="66" spans="1:8" ht="14.1" customHeight="1" x14ac:dyDescent="0.25">
      <c r="A66" s="232"/>
      <c r="B66" s="232"/>
      <c r="C66" s="264" t="s">
        <v>72</v>
      </c>
      <c r="D66" s="262">
        <v>0</v>
      </c>
      <c r="E66" s="262">
        <v>0</v>
      </c>
      <c r="F66" s="262">
        <v>0</v>
      </c>
      <c r="G66" s="261">
        <v>0</v>
      </c>
      <c r="H66" s="232"/>
    </row>
    <row r="67" spans="1:8" ht="14.1" customHeight="1" x14ac:dyDescent="0.25">
      <c r="A67" s="232"/>
      <c r="B67" s="232"/>
      <c r="C67" s="264" t="s">
        <v>74</v>
      </c>
      <c r="D67" s="262">
        <v>0</v>
      </c>
      <c r="E67" s="262">
        <v>0</v>
      </c>
      <c r="F67" s="262">
        <v>0</v>
      </c>
      <c r="G67" s="261">
        <v>0</v>
      </c>
      <c r="H67" s="232"/>
    </row>
    <row r="68" spans="1:8" ht="14.1" customHeight="1" x14ac:dyDescent="0.25">
      <c r="A68" s="232"/>
      <c r="B68" s="232"/>
      <c r="C68" s="264" t="s">
        <v>60</v>
      </c>
      <c r="D68" s="262">
        <v>0</v>
      </c>
      <c r="E68" s="262">
        <v>0</v>
      </c>
      <c r="F68" s="262">
        <v>0</v>
      </c>
      <c r="G68" s="261">
        <v>0</v>
      </c>
      <c r="H68" s="232"/>
    </row>
    <row r="69" spans="1:8" ht="14.1" customHeight="1" x14ac:dyDescent="0.25">
      <c r="A69" s="232"/>
      <c r="B69" s="232"/>
      <c r="C69" s="264" t="s">
        <v>69</v>
      </c>
      <c r="D69" s="262">
        <v>0</v>
      </c>
      <c r="E69" s="262">
        <v>0</v>
      </c>
      <c r="F69" s="262">
        <v>0</v>
      </c>
      <c r="G69" s="261">
        <v>0</v>
      </c>
      <c r="H69" s="232"/>
    </row>
    <row r="70" spans="1:8" ht="14.1" customHeight="1" x14ac:dyDescent="0.25">
      <c r="A70" s="232"/>
      <c r="B70" s="232"/>
      <c r="C70" s="264" t="s">
        <v>70</v>
      </c>
      <c r="D70" s="262">
        <v>0</v>
      </c>
      <c r="E70" s="262">
        <v>0</v>
      </c>
      <c r="F70" s="262">
        <v>0</v>
      </c>
      <c r="G70" s="261">
        <v>0</v>
      </c>
      <c r="H70" s="232"/>
    </row>
    <row r="71" spans="1:8" ht="14.1" customHeight="1" x14ac:dyDescent="0.25">
      <c r="A71" s="232"/>
      <c r="B71" s="232"/>
      <c r="C71" s="264" t="s">
        <v>71</v>
      </c>
      <c r="D71" s="262">
        <v>0</v>
      </c>
      <c r="E71" s="262">
        <v>0</v>
      </c>
      <c r="F71" s="262">
        <v>0</v>
      </c>
      <c r="G71" s="261">
        <v>0</v>
      </c>
      <c r="H71" s="232"/>
    </row>
    <row r="72" spans="1:8" ht="14.1" customHeight="1" x14ac:dyDescent="0.25">
      <c r="A72" s="232"/>
      <c r="B72" s="232"/>
      <c r="C72" s="264" t="s">
        <v>72</v>
      </c>
      <c r="D72" s="262">
        <v>0</v>
      </c>
      <c r="E72" s="262">
        <v>0</v>
      </c>
      <c r="F72" s="262">
        <v>0</v>
      </c>
      <c r="G72" s="261">
        <v>0</v>
      </c>
      <c r="H72" s="232"/>
    </row>
    <row r="73" spans="1:8" ht="14.1" customHeight="1" x14ac:dyDescent="0.25">
      <c r="A73" s="232"/>
      <c r="B73" s="232"/>
      <c r="C73" s="264" t="s">
        <v>75</v>
      </c>
      <c r="D73" s="262">
        <v>0</v>
      </c>
      <c r="E73" s="262">
        <v>0</v>
      </c>
      <c r="F73" s="262">
        <v>0</v>
      </c>
      <c r="G73" s="261">
        <v>0</v>
      </c>
      <c r="H73" s="232"/>
    </row>
    <row r="74" spans="1:8" ht="14.1" customHeight="1" x14ac:dyDescent="0.25">
      <c r="A74" s="232"/>
      <c r="B74" s="232"/>
      <c r="C74" s="264" t="s">
        <v>76</v>
      </c>
      <c r="D74" s="262">
        <v>0</v>
      </c>
      <c r="E74" s="262">
        <v>0</v>
      </c>
      <c r="F74" s="262">
        <v>0</v>
      </c>
      <c r="G74" s="261">
        <v>0</v>
      </c>
      <c r="H74" s="232"/>
    </row>
    <row r="75" spans="1:8" ht="14.1" customHeight="1" x14ac:dyDescent="0.25">
      <c r="A75" s="232"/>
      <c r="B75" s="232"/>
      <c r="C75" s="263" t="s">
        <v>77</v>
      </c>
      <c r="D75" s="262">
        <v>0</v>
      </c>
      <c r="E75" s="262">
        <v>96381000</v>
      </c>
      <c r="F75" s="262">
        <v>96881000</v>
      </c>
      <c r="G75" s="261">
        <v>98381000</v>
      </c>
      <c r="H75" s="232"/>
    </row>
    <row r="76" spans="1:8" ht="14.1" customHeight="1" x14ac:dyDescent="0.25">
      <c r="A76" s="232"/>
      <c r="B76" s="232"/>
      <c r="C76" s="1533" t="s">
        <v>78</v>
      </c>
      <c r="D76" s="1294"/>
      <c r="E76" s="1294"/>
      <c r="F76" s="1294"/>
      <c r="G76" s="1534"/>
      <c r="H76" s="232"/>
    </row>
    <row r="77" spans="1:8" ht="14.1" customHeight="1" x14ac:dyDescent="0.25">
      <c r="A77" s="232"/>
      <c r="B77" s="232"/>
      <c r="C77" s="275" t="s">
        <v>1007</v>
      </c>
      <c r="D77" s="1293" t="s">
        <v>1006</v>
      </c>
      <c r="E77" s="1294"/>
      <c r="F77" s="1294"/>
      <c r="G77" s="1534"/>
      <c r="H77" s="232"/>
    </row>
    <row r="78" spans="1:8" ht="14.1" customHeight="1" x14ac:dyDescent="0.25">
      <c r="A78" s="232"/>
      <c r="B78" s="232"/>
      <c r="C78" s="274" t="s">
        <v>33</v>
      </c>
      <c r="D78" s="1552" t="s">
        <v>1005</v>
      </c>
      <c r="E78" s="1553"/>
      <c r="F78" s="1553"/>
      <c r="G78" s="1554"/>
      <c r="H78" s="232"/>
    </row>
    <row r="79" spans="1:8" ht="14.1" customHeight="1" x14ac:dyDescent="0.25">
      <c r="A79" s="232"/>
      <c r="B79" s="232"/>
      <c r="C79" s="273" t="s">
        <v>35</v>
      </c>
      <c r="D79" s="1546" t="s">
        <v>1004</v>
      </c>
      <c r="E79" s="1547"/>
      <c r="F79" s="1547"/>
      <c r="G79" s="1548"/>
      <c r="H79" s="232"/>
    </row>
    <row r="80" spans="1:8" ht="14.1" customHeight="1" x14ac:dyDescent="0.25">
      <c r="A80" s="232"/>
      <c r="B80" s="232"/>
      <c r="C80" s="273" t="s">
        <v>37</v>
      </c>
      <c r="D80" s="1546" t="s">
        <v>1003</v>
      </c>
      <c r="E80" s="1547"/>
      <c r="F80" s="1547"/>
      <c r="G80" s="1548"/>
      <c r="H80" s="232"/>
    </row>
    <row r="81" spans="1:8" ht="15" customHeight="1" x14ac:dyDescent="0.25">
      <c r="A81" s="232"/>
      <c r="B81" s="232"/>
      <c r="C81" s="270"/>
      <c r="D81" s="269">
        <v>2025</v>
      </c>
      <c r="E81" s="269">
        <v>2026</v>
      </c>
      <c r="F81" s="269">
        <v>2027</v>
      </c>
      <c r="G81" s="268">
        <v>2028</v>
      </c>
      <c r="H81" s="232"/>
    </row>
    <row r="82" spans="1:8" ht="15" customHeight="1" x14ac:dyDescent="0.25">
      <c r="A82" s="232"/>
      <c r="B82" s="232"/>
      <c r="C82" s="267"/>
      <c r="D82" s="266" t="s">
        <v>17</v>
      </c>
      <c r="E82" s="266" t="s">
        <v>18</v>
      </c>
      <c r="F82" s="266" t="s">
        <v>18</v>
      </c>
      <c r="G82" s="265" t="s">
        <v>18</v>
      </c>
      <c r="H82" s="232"/>
    </row>
    <row r="83" spans="1:8" ht="14.1" customHeight="1" x14ac:dyDescent="0.25">
      <c r="A83" s="232"/>
      <c r="B83" s="232"/>
      <c r="C83" s="252" t="s">
        <v>39</v>
      </c>
      <c r="D83" s="272" t="s">
        <v>40</v>
      </c>
      <c r="E83" s="272" t="s">
        <v>317</v>
      </c>
      <c r="F83" s="272" t="s">
        <v>317</v>
      </c>
      <c r="G83" s="271" t="s">
        <v>317</v>
      </c>
      <c r="H83" s="232"/>
    </row>
    <row r="84" spans="1:8" ht="14.1" customHeight="1" x14ac:dyDescent="0.25">
      <c r="A84" s="232"/>
      <c r="B84" s="232"/>
      <c r="C84" s="252" t="s">
        <v>41</v>
      </c>
      <c r="D84" s="272" t="s">
        <v>1002</v>
      </c>
      <c r="E84" s="272" t="s">
        <v>1002</v>
      </c>
      <c r="F84" s="272" t="s">
        <v>1002</v>
      </c>
      <c r="G84" s="271" t="s">
        <v>1002</v>
      </c>
      <c r="H84" s="232"/>
    </row>
    <row r="85" spans="1:8" ht="14.1" customHeight="1" x14ac:dyDescent="0.25">
      <c r="A85" s="232"/>
      <c r="B85" s="232"/>
      <c r="C85" s="252" t="s">
        <v>45</v>
      </c>
      <c r="D85" s="272" t="s">
        <v>46</v>
      </c>
      <c r="E85" s="272" t="s">
        <v>799</v>
      </c>
      <c r="F85" s="272" t="s">
        <v>799</v>
      </c>
      <c r="G85" s="271" t="s">
        <v>799</v>
      </c>
      <c r="H85" s="232"/>
    </row>
    <row r="86" spans="1:8" ht="14.1" customHeight="1" x14ac:dyDescent="0.25">
      <c r="A86" s="232"/>
      <c r="B86" s="232"/>
      <c r="C86" s="252" t="s">
        <v>50</v>
      </c>
      <c r="D86" s="272" t="s">
        <v>40</v>
      </c>
      <c r="E86" s="272" t="s">
        <v>40</v>
      </c>
      <c r="F86" s="272" t="s">
        <v>46</v>
      </c>
      <c r="G86" s="271" t="s">
        <v>46</v>
      </c>
      <c r="H86" s="232"/>
    </row>
    <row r="87" spans="1:8" ht="14.1" customHeight="1" x14ac:dyDescent="0.25">
      <c r="A87" s="232"/>
      <c r="B87" s="232"/>
      <c r="C87" s="252" t="s">
        <v>52</v>
      </c>
      <c r="D87" s="272" t="s">
        <v>40</v>
      </c>
      <c r="E87" s="272" t="s">
        <v>46</v>
      </c>
      <c r="F87" s="272" t="s">
        <v>46</v>
      </c>
      <c r="G87" s="271" t="s">
        <v>46</v>
      </c>
      <c r="H87" s="232"/>
    </row>
    <row r="88" spans="1:8" ht="14.1" customHeight="1" x14ac:dyDescent="0.25">
      <c r="A88" s="232"/>
      <c r="B88" s="232"/>
      <c r="C88" s="252" t="s">
        <v>55</v>
      </c>
      <c r="D88" s="272" t="s">
        <v>40</v>
      </c>
      <c r="E88" s="272" t="s">
        <v>40</v>
      </c>
      <c r="F88" s="272" t="s">
        <v>46</v>
      </c>
      <c r="G88" s="271" t="s">
        <v>46</v>
      </c>
      <c r="H88" s="232"/>
    </row>
    <row r="89" spans="1:8" ht="14.1" customHeight="1" x14ac:dyDescent="0.25">
      <c r="A89" s="232"/>
      <c r="B89" s="232"/>
      <c r="C89" s="1530" t="s">
        <v>58</v>
      </c>
      <c r="D89" s="1531"/>
      <c r="E89" s="1531"/>
      <c r="F89" s="1531"/>
      <c r="G89" s="1532"/>
      <c r="H89" s="232"/>
    </row>
    <row r="90" spans="1:8" ht="14.1" customHeight="1" x14ac:dyDescent="0.25">
      <c r="A90" s="232"/>
      <c r="B90" s="232"/>
      <c r="C90" s="270"/>
      <c r="D90" s="269">
        <v>2025</v>
      </c>
      <c r="E90" s="269">
        <v>2026</v>
      </c>
      <c r="F90" s="269">
        <v>2027</v>
      </c>
      <c r="G90" s="268">
        <v>2028</v>
      </c>
      <c r="H90" s="232"/>
    </row>
    <row r="91" spans="1:8" ht="14.1" customHeight="1" x14ac:dyDescent="0.25">
      <c r="A91" s="232"/>
      <c r="B91" s="232"/>
      <c r="C91" s="267"/>
      <c r="D91" s="266" t="s">
        <v>17</v>
      </c>
      <c r="E91" s="266" t="s">
        <v>18</v>
      </c>
      <c r="F91" s="266" t="s">
        <v>18</v>
      </c>
      <c r="G91" s="265" t="s">
        <v>18</v>
      </c>
      <c r="H91" s="232"/>
    </row>
    <row r="92" spans="1:8" ht="14.1" customHeight="1" x14ac:dyDescent="0.25">
      <c r="A92" s="232"/>
      <c r="B92" s="232"/>
      <c r="C92" s="264" t="s">
        <v>59</v>
      </c>
      <c r="D92" s="262">
        <v>0</v>
      </c>
      <c r="E92" s="262">
        <v>0</v>
      </c>
      <c r="F92" s="262">
        <v>0</v>
      </c>
      <c r="G92" s="261">
        <v>0</v>
      </c>
      <c r="H92" s="232"/>
    </row>
    <row r="93" spans="1:8" ht="14.1" customHeight="1" x14ac:dyDescent="0.25">
      <c r="A93" s="232"/>
      <c r="B93" s="232"/>
      <c r="C93" s="264" t="s">
        <v>60</v>
      </c>
      <c r="D93" s="262">
        <v>0</v>
      </c>
      <c r="E93" s="262">
        <v>0</v>
      </c>
      <c r="F93" s="262">
        <v>0</v>
      </c>
      <c r="G93" s="261">
        <v>0</v>
      </c>
      <c r="H93" s="232"/>
    </row>
    <row r="94" spans="1:8" ht="14.1" customHeight="1" x14ac:dyDescent="0.25">
      <c r="A94" s="232"/>
      <c r="B94" s="232"/>
      <c r="C94" s="264" t="s">
        <v>61</v>
      </c>
      <c r="D94" s="262">
        <v>0</v>
      </c>
      <c r="E94" s="262">
        <v>0</v>
      </c>
      <c r="F94" s="262">
        <v>0</v>
      </c>
      <c r="G94" s="261">
        <v>0</v>
      </c>
      <c r="H94" s="232"/>
    </row>
    <row r="95" spans="1:8" ht="14.1" customHeight="1" x14ac:dyDescent="0.25">
      <c r="A95" s="232"/>
      <c r="B95" s="232"/>
      <c r="C95" s="264" t="s">
        <v>62</v>
      </c>
      <c r="D95" s="262">
        <v>0</v>
      </c>
      <c r="E95" s="262">
        <v>0</v>
      </c>
      <c r="F95" s="262">
        <v>0</v>
      </c>
      <c r="G95" s="261">
        <v>0</v>
      </c>
      <c r="H95" s="232"/>
    </row>
    <row r="96" spans="1:8" ht="14.1" customHeight="1" x14ac:dyDescent="0.25">
      <c r="A96" s="232"/>
      <c r="B96" s="232"/>
      <c r="C96" s="264" t="s">
        <v>60</v>
      </c>
      <c r="D96" s="262">
        <v>0</v>
      </c>
      <c r="E96" s="262">
        <v>0</v>
      </c>
      <c r="F96" s="262">
        <v>0</v>
      </c>
      <c r="G96" s="261">
        <v>0</v>
      </c>
      <c r="H96" s="232"/>
    </row>
    <row r="97" spans="1:8" ht="14.1" customHeight="1" x14ac:dyDescent="0.25">
      <c r="A97" s="232"/>
      <c r="B97" s="232"/>
      <c r="C97" s="264" t="s">
        <v>61</v>
      </c>
      <c r="D97" s="262">
        <v>0</v>
      </c>
      <c r="E97" s="262">
        <v>0</v>
      </c>
      <c r="F97" s="262">
        <v>0</v>
      </c>
      <c r="G97" s="261">
        <v>0</v>
      </c>
      <c r="H97" s="232"/>
    </row>
    <row r="98" spans="1:8" ht="14.1" customHeight="1" x14ac:dyDescent="0.25">
      <c r="A98" s="232"/>
      <c r="B98" s="232"/>
      <c r="C98" s="264" t="s">
        <v>63</v>
      </c>
      <c r="D98" s="262">
        <v>0</v>
      </c>
      <c r="E98" s="262">
        <v>0</v>
      </c>
      <c r="F98" s="262">
        <v>0</v>
      </c>
      <c r="G98" s="261">
        <v>0</v>
      </c>
      <c r="H98" s="232"/>
    </row>
    <row r="99" spans="1:8" ht="14.1" customHeight="1" x14ac:dyDescent="0.25">
      <c r="A99" s="232"/>
      <c r="B99" s="232"/>
      <c r="C99" s="264" t="s">
        <v>60</v>
      </c>
      <c r="D99" s="262">
        <v>0</v>
      </c>
      <c r="E99" s="262">
        <v>0</v>
      </c>
      <c r="F99" s="262">
        <v>0</v>
      </c>
      <c r="G99" s="261">
        <v>0</v>
      </c>
      <c r="H99" s="232"/>
    </row>
    <row r="100" spans="1:8" ht="14.1" customHeight="1" x14ac:dyDescent="0.25">
      <c r="A100" s="232"/>
      <c r="B100" s="232"/>
      <c r="C100" s="264" t="s">
        <v>61</v>
      </c>
      <c r="D100" s="262">
        <v>0</v>
      </c>
      <c r="E100" s="262">
        <v>0</v>
      </c>
      <c r="F100" s="262">
        <v>0</v>
      </c>
      <c r="G100" s="261">
        <v>0</v>
      </c>
      <c r="H100" s="232"/>
    </row>
    <row r="101" spans="1:8" ht="14.1" customHeight="1" x14ac:dyDescent="0.25">
      <c r="A101" s="232"/>
      <c r="B101" s="232"/>
      <c r="C101" s="264" t="s">
        <v>64</v>
      </c>
      <c r="D101" s="262">
        <v>0</v>
      </c>
      <c r="E101" s="262">
        <v>0</v>
      </c>
      <c r="F101" s="262">
        <v>0</v>
      </c>
      <c r="G101" s="261">
        <v>0</v>
      </c>
      <c r="H101" s="232"/>
    </row>
    <row r="102" spans="1:8" ht="14.1" customHeight="1" x14ac:dyDescent="0.25">
      <c r="A102" s="232"/>
      <c r="B102" s="232"/>
      <c r="C102" s="264" t="s">
        <v>60</v>
      </c>
      <c r="D102" s="262">
        <v>0</v>
      </c>
      <c r="E102" s="262">
        <v>0</v>
      </c>
      <c r="F102" s="262">
        <v>0</v>
      </c>
      <c r="G102" s="261">
        <v>0</v>
      </c>
      <c r="H102" s="232"/>
    </row>
    <row r="103" spans="1:8" ht="14.1" customHeight="1" x14ac:dyDescent="0.25">
      <c r="A103" s="232"/>
      <c r="B103" s="232"/>
      <c r="C103" s="264" t="s">
        <v>61</v>
      </c>
      <c r="D103" s="262">
        <v>0</v>
      </c>
      <c r="E103" s="262">
        <v>0</v>
      </c>
      <c r="F103" s="262">
        <v>0</v>
      </c>
      <c r="G103" s="261">
        <v>0</v>
      </c>
      <c r="H103" s="232"/>
    </row>
    <row r="104" spans="1:8" ht="14.1" customHeight="1" x14ac:dyDescent="0.25">
      <c r="A104" s="232"/>
      <c r="B104" s="232"/>
      <c r="C104" s="264" t="s">
        <v>65</v>
      </c>
      <c r="D104" s="262">
        <v>0</v>
      </c>
      <c r="E104" s="262">
        <v>0</v>
      </c>
      <c r="F104" s="262">
        <v>0</v>
      </c>
      <c r="G104" s="261">
        <v>0</v>
      </c>
      <c r="H104" s="232"/>
    </row>
    <row r="105" spans="1:8" ht="14.1" customHeight="1" x14ac:dyDescent="0.25">
      <c r="A105" s="232"/>
      <c r="B105" s="232"/>
      <c r="C105" s="264" t="s">
        <v>60</v>
      </c>
      <c r="D105" s="262">
        <v>0</v>
      </c>
      <c r="E105" s="262">
        <v>0</v>
      </c>
      <c r="F105" s="262">
        <v>0</v>
      </c>
      <c r="G105" s="261">
        <v>0</v>
      </c>
      <c r="H105" s="232"/>
    </row>
    <row r="106" spans="1:8" ht="14.1" customHeight="1" x14ac:dyDescent="0.25">
      <c r="A106" s="232"/>
      <c r="B106" s="232"/>
      <c r="C106" s="264" t="s">
        <v>61</v>
      </c>
      <c r="D106" s="262">
        <v>0</v>
      </c>
      <c r="E106" s="262">
        <v>0</v>
      </c>
      <c r="F106" s="262">
        <v>0</v>
      </c>
      <c r="G106" s="261">
        <v>0</v>
      </c>
      <c r="H106" s="232"/>
    </row>
    <row r="107" spans="1:8" ht="14.1" customHeight="1" x14ac:dyDescent="0.25">
      <c r="A107" s="232"/>
      <c r="B107" s="232"/>
      <c r="C107" s="264" t="s">
        <v>66</v>
      </c>
      <c r="D107" s="262">
        <v>0</v>
      </c>
      <c r="E107" s="262">
        <v>0</v>
      </c>
      <c r="F107" s="262">
        <v>0</v>
      </c>
      <c r="G107" s="261">
        <v>0</v>
      </c>
      <c r="H107" s="232"/>
    </row>
    <row r="108" spans="1:8" ht="14.1" customHeight="1" x14ac:dyDescent="0.25">
      <c r="A108" s="232"/>
      <c r="B108" s="232"/>
      <c r="C108" s="264" t="s">
        <v>60</v>
      </c>
      <c r="D108" s="262">
        <v>0</v>
      </c>
      <c r="E108" s="262">
        <v>0</v>
      </c>
      <c r="F108" s="262">
        <v>0</v>
      </c>
      <c r="G108" s="261">
        <v>0</v>
      </c>
      <c r="H108" s="232"/>
    </row>
    <row r="109" spans="1:8" ht="14.1" customHeight="1" x14ac:dyDescent="0.25">
      <c r="A109" s="232"/>
      <c r="B109" s="232"/>
      <c r="C109" s="264" t="s">
        <v>61</v>
      </c>
      <c r="D109" s="262">
        <v>0</v>
      </c>
      <c r="E109" s="262">
        <v>0</v>
      </c>
      <c r="F109" s="262">
        <v>0</v>
      </c>
      <c r="G109" s="261">
        <v>0</v>
      </c>
      <c r="H109" s="232"/>
    </row>
    <row r="110" spans="1:8" ht="14.1" customHeight="1" x14ac:dyDescent="0.25">
      <c r="A110" s="232"/>
      <c r="B110" s="232"/>
      <c r="C110" s="264" t="s">
        <v>67</v>
      </c>
      <c r="D110" s="262">
        <v>0</v>
      </c>
      <c r="E110" s="262">
        <v>0</v>
      </c>
      <c r="F110" s="262">
        <v>0</v>
      </c>
      <c r="G110" s="261">
        <v>0</v>
      </c>
      <c r="H110" s="232"/>
    </row>
    <row r="111" spans="1:8" ht="14.1" customHeight="1" x14ac:dyDescent="0.25">
      <c r="A111" s="232"/>
      <c r="B111" s="232"/>
      <c r="C111" s="264" t="s">
        <v>60</v>
      </c>
      <c r="D111" s="262">
        <v>0</v>
      </c>
      <c r="E111" s="262">
        <v>0</v>
      </c>
      <c r="F111" s="262">
        <v>0</v>
      </c>
      <c r="G111" s="261">
        <v>0</v>
      </c>
      <c r="H111" s="232"/>
    </row>
    <row r="112" spans="1:8" ht="14.1" customHeight="1" x14ac:dyDescent="0.25">
      <c r="A112" s="232"/>
      <c r="B112" s="232"/>
      <c r="C112" s="264" t="s">
        <v>61</v>
      </c>
      <c r="D112" s="262">
        <v>0</v>
      </c>
      <c r="E112" s="262">
        <v>0</v>
      </c>
      <c r="F112" s="262">
        <v>0</v>
      </c>
      <c r="G112" s="261">
        <v>0</v>
      </c>
      <c r="H112" s="232"/>
    </row>
    <row r="113" spans="1:8" ht="14.1" customHeight="1" x14ac:dyDescent="0.25">
      <c r="A113" s="232"/>
      <c r="B113" s="232"/>
      <c r="C113" s="264" t="s">
        <v>68</v>
      </c>
      <c r="D113" s="262">
        <v>0</v>
      </c>
      <c r="E113" s="262">
        <v>0</v>
      </c>
      <c r="F113" s="262">
        <v>0</v>
      </c>
      <c r="G113" s="261">
        <v>0</v>
      </c>
      <c r="H113" s="232"/>
    </row>
    <row r="114" spans="1:8" ht="14.1" customHeight="1" x14ac:dyDescent="0.25">
      <c r="A114" s="232"/>
      <c r="B114" s="232"/>
      <c r="C114" s="264" t="s">
        <v>60</v>
      </c>
      <c r="D114" s="262">
        <v>0</v>
      </c>
      <c r="E114" s="262">
        <v>0</v>
      </c>
      <c r="F114" s="262">
        <v>0</v>
      </c>
      <c r="G114" s="261">
        <v>0</v>
      </c>
      <c r="H114" s="232"/>
    </row>
    <row r="115" spans="1:8" ht="14.1" customHeight="1" x14ac:dyDescent="0.25">
      <c r="A115" s="232"/>
      <c r="B115" s="232"/>
      <c r="C115" s="264" t="s">
        <v>69</v>
      </c>
      <c r="D115" s="262">
        <v>0</v>
      </c>
      <c r="E115" s="262">
        <v>0</v>
      </c>
      <c r="F115" s="262">
        <v>0</v>
      </c>
      <c r="G115" s="261">
        <v>0</v>
      </c>
      <c r="H115" s="232"/>
    </row>
    <row r="116" spans="1:8" ht="14.1" customHeight="1" x14ac:dyDescent="0.25">
      <c r="A116" s="232"/>
      <c r="B116" s="232"/>
      <c r="C116" s="264" t="s">
        <v>70</v>
      </c>
      <c r="D116" s="262">
        <v>0</v>
      </c>
      <c r="E116" s="262">
        <v>0</v>
      </c>
      <c r="F116" s="262">
        <v>0</v>
      </c>
      <c r="G116" s="261">
        <v>0</v>
      </c>
      <c r="H116" s="232"/>
    </row>
    <row r="117" spans="1:8" ht="14.1" customHeight="1" x14ac:dyDescent="0.25">
      <c r="A117" s="232"/>
      <c r="B117" s="232"/>
      <c r="C117" s="264" t="s">
        <v>71</v>
      </c>
      <c r="D117" s="262">
        <v>0</v>
      </c>
      <c r="E117" s="262">
        <v>0</v>
      </c>
      <c r="F117" s="262">
        <v>0</v>
      </c>
      <c r="G117" s="261">
        <v>0</v>
      </c>
      <c r="H117" s="232"/>
    </row>
    <row r="118" spans="1:8" ht="14.1" customHeight="1" x14ac:dyDescent="0.25">
      <c r="A118" s="232"/>
      <c r="B118" s="232"/>
      <c r="C118" s="264" t="s">
        <v>72</v>
      </c>
      <c r="D118" s="262">
        <v>0</v>
      </c>
      <c r="E118" s="262">
        <v>0</v>
      </c>
      <c r="F118" s="262">
        <v>0</v>
      </c>
      <c r="G118" s="261">
        <v>0</v>
      </c>
      <c r="H118" s="232"/>
    </row>
    <row r="119" spans="1:8" ht="14.1" customHeight="1" x14ac:dyDescent="0.25">
      <c r="A119" s="232"/>
      <c r="B119" s="232"/>
      <c r="C119" s="264" t="s">
        <v>73</v>
      </c>
      <c r="D119" s="262">
        <v>0</v>
      </c>
      <c r="E119" s="262">
        <v>2000000</v>
      </c>
      <c r="F119" s="262">
        <v>2000000</v>
      </c>
      <c r="G119" s="261">
        <v>2000000</v>
      </c>
      <c r="H119" s="232"/>
    </row>
    <row r="120" spans="1:8" ht="14.1" customHeight="1" x14ac:dyDescent="0.25">
      <c r="A120" s="232"/>
      <c r="B120" s="232"/>
      <c r="C120" s="264" t="s">
        <v>60</v>
      </c>
      <c r="D120" s="262">
        <v>0</v>
      </c>
      <c r="E120" s="262">
        <v>2000000</v>
      </c>
      <c r="F120" s="262">
        <v>2000000</v>
      </c>
      <c r="G120" s="261">
        <v>2000000</v>
      </c>
      <c r="H120" s="232"/>
    </row>
    <row r="121" spans="1:8" ht="14.1" customHeight="1" x14ac:dyDescent="0.25">
      <c r="A121" s="232"/>
      <c r="B121" s="232"/>
      <c r="C121" s="264" t="s">
        <v>69</v>
      </c>
      <c r="D121" s="262">
        <v>0</v>
      </c>
      <c r="E121" s="262">
        <v>0</v>
      </c>
      <c r="F121" s="262">
        <v>0</v>
      </c>
      <c r="G121" s="261">
        <v>0</v>
      </c>
      <c r="H121" s="232"/>
    </row>
    <row r="122" spans="1:8" ht="14.1" customHeight="1" x14ac:dyDescent="0.25">
      <c r="A122" s="232"/>
      <c r="B122" s="232"/>
      <c r="C122" s="264" t="s">
        <v>70</v>
      </c>
      <c r="D122" s="262">
        <v>0</v>
      </c>
      <c r="E122" s="262">
        <v>0</v>
      </c>
      <c r="F122" s="262">
        <v>0</v>
      </c>
      <c r="G122" s="261">
        <v>0</v>
      </c>
      <c r="H122" s="232"/>
    </row>
    <row r="123" spans="1:8" ht="14.1" customHeight="1" x14ac:dyDescent="0.25">
      <c r="A123" s="232"/>
      <c r="B123" s="232"/>
      <c r="C123" s="264" t="s">
        <v>71</v>
      </c>
      <c r="D123" s="262">
        <v>0</v>
      </c>
      <c r="E123" s="262">
        <v>0</v>
      </c>
      <c r="F123" s="262">
        <v>0</v>
      </c>
      <c r="G123" s="261">
        <v>0</v>
      </c>
      <c r="H123" s="232"/>
    </row>
    <row r="124" spans="1:8" ht="14.1" customHeight="1" x14ac:dyDescent="0.25">
      <c r="A124" s="232"/>
      <c r="B124" s="232"/>
      <c r="C124" s="264" t="s">
        <v>72</v>
      </c>
      <c r="D124" s="262">
        <v>0</v>
      </c>
      <c r="E124" s="262">
        <v>0</v>
      </c>
      <c r="F124" s="262">
        <v>0</v>
      </c>
      <c r="G124" s="261">
        <v>0</v>
      </c>
      <c r="H124" s="232"/>
    </row>
    <row r="125" spans="1:8" ht="14.1" customHeight="1" x14ac:dyDescent="0.25">
      <c r="A125" s="232"/>
      <c r="B125" s="232"/>
      <c r="C125" s="264" t="s">
        <v>74</v>
      </c>
      <c r="D125" s="262">
        <v>0</v>
      </c>
      <c r="E125" s="262">
        <v>0</v>
      </c>
      <c r="F125" s="262">
        <v>0</v>
      </c>
      <c r="G125" s="261">
        <v>0</v>
      </c>
      <c r="H125" s="232"/>
    </row>
    <row r="126" spans="1:8" ht="14.1" customHeight="1" x14ac:dyDescent="0.25">
      <c r="A126" s="232"/>
      <c r="B126" s="232"/>
      <c r="C126" s="264" t="s">
        <v>60</v>
      </c>
      <c r="D126" s="262">
        <v>0</v>
      </c>
      <c r="E126" s="262">
        <v>0</v>
      </c>
      <c r="F126" s="262">
        <v>0</v>
      </c>
      <c r="G126" s="261">
        <v>0</v>
      </c>
      <c r="H126" s="232"/>
    </row>
    <row r="127" spans="1:8" ht="14.1" customHeight="1" x14ac:dyDescent="0.25">
      <c r="A127" s="232"/>
      <c r="B127" s="232"/>
      <c r="C127" s="264" t="s">
        <v>69</v>
      </c>
      <c r="D127" s="262">
        <v>0</v>
      </c>
      <c r="E127" s="262">
        <v>0</v>
      </c>
      <c r="F127" s="262">
        <v>0</v>
      </c>
      <c r="G127" s="261">
        <v>0</v>
      </c>
      <c r="H127" s="232"/>
    </row>
    <row r="128" spans="1:8" ht="14.1" customHeight="1" x14ac:dyDescent="0.25">
      <c r="A128" s="232"/>
      <c r="B128" s="232"/>
      <c r="C128" s="264" t="s">
        <v>70</v>
      </c>
      <c r="D128" s="262">
        <v>0</v>
      </c>
      <c r="E128" s="262">
        <v>0</v>
      </c>
      <c r="F128" s="262">
        <v>0</v>
      </c>
      <c r="G128" s="261">
        <v>0</v>
      </c>
      <c r="H128" s="232"/>
    </row>
    <row r="129" spans="1:8" ht="14.1" customHeight="1" x14ac:dyDescent="0.25">
      <c r="A129" s="232"/>
      <c r="B129" s="232"/>
      <c r="C129" s="264" t="s">
        <v>71</v>
      </c>
      <c r="D129" s="262">
        <v>0</v>
      </c>
      <c r="E129" s="262">
        <v>0</v>
      </c>
      <c r="F129" s="262">
        <v>0</v>
      </c>
      <c r="G129" s="261">
        <v>0</v>
      </c>
      <c r="H129" s="232"/>
    </row>
    <row r="130" spans="1:8" ht="14.1" customHeight="1" x14ac:dyDescent="0.25">
      <c r="A130" s="232"/>
      <c r="B130" s="232"/>
      <c r="C130" s="264" t="s">
        <v>72</v>
      </c>
      <c r="D130" s="262">
        <v>0</v>
      </c>
      <c r="E130" s="262">
        <v>0</v>
      </c>
      <c r="F130" s="262">
        <v>0</v>
      </c>
      <c r="G130" s="261">
        <v>0</v>
      </c>
      <c r="H130" s="232"/>
    </row>
    <row r="131" spans="1:8" ht="14.1" customHeight="1" x14ac:dyDescent="0.25">
      <c r="A131" s="232"/>
      <c r="B131" s="232"/>
      <c r="C131" s="264" t="s">
        <v>75</v>
      </c>
      <c r="D131" s="262">
        <v>0</v>
      </c>
      <c r="E131" s="262">
        <v>0</v>
      </c>
      <c r="F131" s="262">
        <v>0</v>
      </c>
      <c r="G131" s="261">
        <v>0</v>
      </c>
      <c r="H131" s="232"/>
    </row>
    <row r="132" spans="1:8" ht="14.1" customHeight="1" x14ac:dyDescent="0.25">
      <c r="A132" s="232"/>
      <c r="B132" s="232"/>
      <c r="C132" s="264" t="s">
        <v>76</v>
      </c>
      <c r="D132" s="262">
        <v>0</v>
      </c>
      <c r="E132" s="262">
        <v>0</v>
      </c>
      <c r="F132" s="262">
        <v>0</v>
      </c>
      <c r="G132" s="261">
        <v>0</v>
      </c>
      <c r="H132" s="232"/>
    </row>
    <row r="133" spans="1:8" ht="14.1" customHeight="1" x14ac:dyDescent="0.25">
      <c r="A133" s="232"/>
      <c r="B133" s="232"/>
      <c r="C133" s="263" t="s">
        <v>77</v>
      </c>
      <c r="D133" s="262">
        <v>0</v>
      </c>
      <c r="E133" s="262">
        <v>2000000</v>
      </c>
      <c r="F133" s="262">
        <v>2000000</v>
      </c>
      <c r="G133" s="261">
        <v>2000000</v>
      </c>
      <c r="H133" s="232"/>
    </row>
    <row r="134" spans="1:8" ht="15" customHeight="1" x14ac:dyDescent="0.25">
      <c r="A134" s="232"/>
      <c r="B134" s="232"/>
      <c r="C134" s="260" t="s">
        <v>40</v>
      </c>
      <c r="D134" s="259" t="s">
        <v>40</v>
      </c>
      <c r="E134" s="259" t="s">
        <v>40</v>
      </c>
      <c r="F134" s="259" t="s">
        <v>40</v>
      </c>
      <c r="G134" s="258" t="s">
        <v>40</v>
      </c>
      <c r="H134" s="232"/>
    </row>
    <row r="135" spans="1:8" ht="15" customHeight="1" x14ac:dyDescent="0.25">
      <c r="A135" s="232"/>
      <c r="B135" s="232"/>
      <c r="C135" s="257" t="s">
        <v>188</v>
      </c>
      <c r="D135" s="256">
        <v>0</v>
      </c>
      <c r="E135" s="256">
        <v>98381000</v>
      </c>
      <c r="F135" s="256">
        <v>98881000</v>
      </c>
      <c r="G135" s="255">
        <v>100381000</v>
      </c>
      <c r="H135" s="232"/>
    </row>
    <row r="136" spans="1:8" ht="15" customHeight="1" x14ac:dyDescent="0.25">
      <c r="A136" s="232"/>
      <c r="B136" s="232"/>
      <c r="C136" s="252" t="s">
        <v>59</v>
      </c>
      <c r="D136" s="251">
        <v>0</v>
      </c>
      <c r="E136" s="251">
        <v>66060000</v>
      </c>
      <c r="F136" s="251">
        <v>66060000</v>
      </c>
      <c r="G136" s="250">
        <v>66060000</v>
      </c>
      <c r="H136" s="232"/>
    </row>
    <row r="137" spans="1:8" ht="15" customHeight="1" x14ac:dyDescent="0.25">
      <c r="A137" s="232"/>
      <c r="B137" s="232"/>
      <c r="C137" s="252" t="s">
        <v>60</v>
      </c>
      <c r="D137" s="251">
        <v>0</v>
      </c>
      <c r="E137" s="251">
        <v>66060000</v>
      </c>
      <c r="F137" s="251">
        <v>66060000</v>
      </c>
      <c r="G137" s="250">
        <v>66060000</v>
      </c>
      <c r="H137" s="232"/>
    </row>
    <row r="138" spans="1:8" ht="15" customHeight="1" x14ac:dyDescent="0.25">
      <c r="A138" s="232"/>
      <c r="B138" s="232"/>
      <c r="C138" s="252" t="s">
        <v>61</v>
      </c>
      <c r="D138" s="251">
        <v>0</v>
      </c>
      <c r="E138" s="251">
        <v>0</v>
      </c>
      <c r="F138" s="251">
        <v>0</v>
      </c>
      <c r="G138" s="250">
        <v>0</v>
      </c>
      <c r="H138" s="232"/>
    </row>
    <row r="139" spans="1:8" ht="15" customHeight="1" x14ac:dyDescent="0.25">
      <c r="A139" s="232"/>
      <c r="B139" s="232"/>
      <c r="C139" s="252" t="s">
        <v>62</v>
      </c>
      <c r="D139" s="251">
        <v>0</v>
      </c>
      <c r="E139" s="251">
        <v>13531000</v>
      </c>
      <c r="F139" s="251">
        <v>13531000</v>
      </c>
      <c r="G139" s="250">
        <v>13531000</v>
      </c>
      <c r="H139" s="232"/>
    </row>
    <row r="140" spans="1:8" ht="15" customHeight="1" x14ac:dyDescent="0.25">
      <c r="A140" s="232"/>
      <c r="B140" s="232"/>
      <c r="C140" s="252" t="s">
        <v>60</v>
      </c>
      <c r="D140" s="251">
        <v>0</v>
      </c>
      <c r="E140" s="251">
        <v>13531000</v>
      </c>
      <c r="F140" s="251">
        <v>13531000</v>
      </c>
      <c r="G140" s="250">
        <v>13531000</v>
      </c>
      <c r="H140" s="232"/>
    </row>
    <row r="141" spans="1:8" ht="15" customHeight="1" x14ac:dyDescent="0.25">
      <c r="A141" s="232"/>
      <c r="B141" s="232"/>
      <c r="C141" s="252" t="s">
        <v>61</v>
      </c>
      <c r="D141" s="251">
        <v>0</v>
      </c>
      <c r="E141" s="251">
        <v>0</v>
      </c>
      <c r="F141" s="251">
        <v>0</v>
      </c>
      <c r="G141" s="250">
        <v>0</v>
      </c>
      <c r="H141" s="232"/>
    </row>
    <row r="142" spans="1:8" ht="15" customHeight="1" x14ac:dyDescent="0.25">
      <c r="A142" s="232"/>
      <c r="B142" s="232"/>
      <c r="C142" s="252" t="s">
        <v>63</v>
      </c>
      <c r="D142" s="251">
        <v>0</v>
      </c>
      <c r="E142" s="251">
        <v>16350000</v>
      </c>
      <c r="F142" s="251">
        <v>16850000</v>
      </c>
      <c r="G142" s="250">
        <v>18350000</v>
      </c>
      <c r="H142" s="232"/>
    </row>
    <row r="143" spans="1:8" ht="15" customHeight="1" x14ac:dyDescent="0.25">
      <c r="A143" s="232"/>
      <c r="B143" s="232"/>
      <c r="C143" s="252" t="s">
        <v>60</v>
      </c>
      <c r="D143" s="251">
        <v>0</v>
      </c>
      <c r="E143" s="251">
        <v>16350000</v>
      </c>
      <c r="F143" s="251">
        <v>16850000</v>
      </c>
      <c r="G143" s="250">
        <v>18350000</v>
      </c>
      <c r="H143" s="232"/>
    </row>
    <row r="144" spans="1:8" ht="15" customHeight="1" x14ac:dyDescent="0.25">
      <c r="A144" s="232"/>
      <c r="B144" s="232"/>
      <c r="C144" s="252" t="s">
        <v>61</v>
      </c>
      <c r="D144" s="251">
        <v>0</v>
      </c>
      <c r="E144" s="251">
        <v>0</v>
      </c>
      <c r="F144" s="251">
        <v>0</v>
      </c>
      <c r="G144" s="250">
        <v>0</v>
      </c>
      <c r="H144" s="232"/>
    </row>
    <row r="145" spans="1:8" ht="15" customHeight="1" x14ac:dyDescent="0.25">
      <c r="A145" s="232"/>
      <c r="B145" s="232"/>
      <c r="C145" s="252" t="s">
        <v>64</v>
      </c>
      <c r="D145" s="251">
        <v>0</v>
      </c>
      <c r="E145" s="251">
        <v>0</v>
      </c>
      <c r="F145" s="251">
        <v>0</v>
      </c>
      <c r="G145" s="250">
        <v>0</v>
      </c>
      <c r="H145" s="232"/>
    </row>
    <row r="146" spans="1:8" ht="15" customHeight="1" x14ac:dyDescent="0.25">
      <c r="A146" s="232"/>
      <c r="B146" s="232"/>
      <c r="C146" s="252" t="s">
        <v>60</v>
      </c>
      <c r="D146" s="251">
        <v>0</v>
      </c>
      <c r="E146" s="251">
        <v>0</v>
      </c>
      <c r="F146" s="251">
        <v>0</v>
      </c>
      <c r="G146" s="250">
        <v>0</v>
      </c>
      <c r="H146" s="232"/>
    </row>
    <row r="147" spans="1:8" ht="15" customHeight="1" x14ac:dyDescent="0.25">
      <c r="A147" s="232"/>
      <c r="B147" s="232"/>
      <c r="C147" s="252" t="s">
        <v>61</v>
      </c>
      <c r="D147" s="251">
        <v>0</v>
      </c>
      <c r="E147" s="251">
        <v>0</v>
      </c>
      <c r="F147" s="251">
        <v>0</v>
      </c>
      <c r="G147" s="250">
        <v>0</v>
      </c>
      <c r="H147" s="232"/>
    </row>
    <row r="148" spans="1:8" ht="20.100000000000001" customHeight="1" x14ac:dyDescent="0.25">
      <c r="A148" s="232"/>
      <c r="B148" s="232"/>
      <c r="C148" s="252" t="s">
        <v>189</v>
      </c>
      <c r="D148" s="254">
        <v>0</v>
      </c>
      <c r="E148" s="254">
        <v>0</v>
      </c>
      <c r="F148" s="254">
        <v>0</v>
      </c>
      <c r="G148" s="253">
        <v>0</v>
      </c>
      <c r="H148" s="232"/>
    </row>
    <row r="149" spans="1:8" ht="15" customHeight="1" x14ac:dyDescent="0.25">
      <c r="A149" s="232"/>
      <c r="B149" s="232"/>
      <c r="C149" s="252" t="s">
        <v>60</v>
      </c>
      <c r="D149" s="251">
        <v>0</v>
      </c>
      <c r="E149" s="251">
        <v>0</v>
      </c>
      <c r="F149" s="251">
        <v>0</v>
      </c>
      <c r="G149" s="250">
        <v>0</v>
      </c>
      <c r="H149" s="232"/>
    </row>
    <row r="150" spans="1:8" ht="15" customHeight="1" x14ac:dyDescent="0.25">
      <c r="A150" s="232"/>
      <c r="B150" s="232"/>
      <c r="C150" s="252" t="s">
        <v>61</v>
      </c>
      <c r="D150" s="251">
        <v>0</v>
      </c>
      <c r="E150" s="251">
        <v>0</v>
      </c>
      <c r="F150" s="251">
        <v>0</v>
      </c>
      <c r="G150" s="250">
        <v>0</v>
      </c>
      <c r="H150" s="232"/>
    </row>
    <row r="151" spans="1:8" ht="15" customHeight="1" x14ac:dyDescent="0.25">
      <c r="A151" s="232"/>
      <c r="B151" s="232"/>
      <c r="C151" s="252" t="s">
        <v>66</v>
      </c>
      <c r="D151" s="251">
        <v>0</v>
      </c>
      <c r="E151" s="251">
        <v>200000</v>
      </c>
      <c r="F151" s="251">
        <v>200000</v>
      </c>
      <c r="G151" s="250">
        <v>200000</v>
      </c>
      <c r="H151" s="232"/>
    </row>
    <row r="152" spans="1:8" ht="15" customHeight="1" x14ac:dyDescent="0.25">
      <c r="A152" s="232"/>
      <c r="B152" s="232"/>
      <c r="C152" s="252" t="s">
        <v>60</v>
      </c>
      <c r="D152" s="251">
        <v>0</v>
      </c>
      <c r="E152" s="251">
        <v>200000</v>
      </c>
      <c r="F152" s="251">
        <v>200000</v>
      </c>
      <c r="G152" s="250">
        <v>200000</v>
      </c>
      <c r="H152" s="232"/>
    </row>
    <row r="153" spans="1:8" ht="15" customHeight="1" x14ac:dyDescent="0.25">
      <c r="A153" s="232"/>
      <c r="B153" s="232"/>
      <c r="C153" s="252" t="s">
        <v>61</v>
      </c>
      <c r="D153" s="251">
        <v>0</v>
      </c>
      <c r="E153" s="251">
        <v>0</v>
      </c>
      <c r="F153" s="251">
        <v>0</v>
      </c>
      <c r="G153" s="250">
        <v>0</v>
      </c>
      <c r="H153" s="232"/>
    </row>
    <row r="154" spans="1:8" ht="15" customHeight="1" x14ac:dyDescent="0.25">
      <c r="A154" s="232"/>
      <c r="B154" s="232"/>
      <c r="C154" s="252" t="s">
        <v>67</v>
      </c>
      <c r="D154" s="251">
        <v>0</v>
      </c>
      <c r="E154" s="251">
        <v>240000</v>
      </c>
      <c r="F154" s="251">
        <v>240000</v>
      </c>
      <c r="G154" s="250">
        <v>240000</v>
      </c>
      <c r="H154" s="232"/>
    </row>
    <row r="155" spans="1:8" ht="15" customHeight="1" x14ac:dyDescent="0.25">
      <c r="A155" s="232"/>
      <c r="B155" s="232"/>
      <c r="C155" s="252" t="s">
        <v>60</v>
      </c>
      <c r="D155" s="251">
        <v>0</v>
      </c>
      <c r="E155" s="251">
        <v>240000</v>
      </c>
      <c r="F155" s="251">
        <v>240000</v>
      </c>
      <c r="G155" s="250">
        <v>240000</v>
      </c>
      <c r="H155" s="232"/>
    </row>
    <row r="156" spans="1:8" ht="15" customHeight="1" x14ac:dyDescent="0.25">
      <c r="A156" s="232"/>
      <c r="B156" s="232"/>
      <c r="C156" s="252" t="s">
        <v>61</v>
      </c>
      <c r="D156" s="251">
        <v>0</v>
      </c>
      <c r="E156" s="251">
        <v>0</v>
      </c>
      <c r="F156" s="251">
        <v>0</v>
      </c>
      <c r="G156" s="250">
        <v>0</v>
      </c>
      <c r="H156" s="232"/>
    </row>
    <row r="157" spans="1:8" ht="15" customHeight="1" x14ac:dyDescent="0.25">
      <c r="A157" s="232"/>
      <c r="B157" s="232"/>
      <c r="C157" s="252" t="s">
        <v>68</v>
      </c>
      <c r="D157" s="251">
        <v>0</v>
      </c>
      <c r="E157" s="251">
        <v>0</v>
      </c>
      <c r="F157" s="251">
        <v>0</v>
      </c>
      <c r="G157" s="250">
        <v>0</v>
      </c>
      <c r="H157" s="232"/>
    </row>
    <row r="158" spans="1:8" ht="15" customHeight="1" x14ac:dyDescent="0.25">
      <c r="A158" s="232"/>
      <c r="B158" s="232"/>
      <c r="C158" s="252" t="s">
        <v>60</v>
      </c>
      <c r="D158" s="251">
        <v>0</v>
      </c>
      <c r="E158" s="251">
        <v>0</v>
      </c>
      <c r="F158" s="251">
        <v>0</v>
      </c>
      <c r="G158" s="250">
        <v>0</v>
      </c>
      <c r="H158" s="232"/>
    </row>
    <row r="159" spans="1:8" ht="15" customHeight="1" x14ac:dyDescent="0.25">
      <c r="A159" s="232"/>
      <c r="B159" s="232"/>
      <c r="C159" s="252" t="s">
        <v>69</v>
      </c>
      <c r="D159" s="251">
        <v>0</v>
      </c>
      <c r="E159" s="251">
        <v>0</v>
      </c>
      <c r="F159" s="251">
        <v>0</v>
      </c>
      <c r="G159" s="250">
        <v>0</v>
      </c>
      <c r="H159" s="232"/>
    </row>
    <row r="160" spans="1:8" ht="15" customHeight="1" x14ac:dyDescent="0.25">
      <c r="A160" s="232"/>
      <c r="B160" s="232"/>
      <c r="C160" s="252" t="s">
        <v>70</v>
      </c>
      <c r="D160" s="251">
        <v>0</v>
      </c>
      <c r="E160" s="251">
        <v>0</v>
      </c>
      <c r="F160" s="251">
        <v>0</v>
      </c>
      <c r="G160" s="250">
        <v>0</v>
      </c>
      <c r="H160" s="232"/>
    </row>
    <row r="161" spans="1:8" ht="15" customHeight="1" x14ac:dyDescent="0.25">
      <c r="A161" s="232"/>
      <c r="B161" s="232"/>
      <c r="C161" s="252" t="s">
        <v>71</v>
      </c>
      <c r="D161" s="251">
        <v>0</v>
      </c>
      <c r="E161" s="251">
        <v>0</v>
      </c>
      <c r="F161" s="251">
        <v>0</v>
      </c>
      <c r="G161" s="250">
        <v>0</v>
      </c>
      <c r="H161" s="232"/>
    </row>
    <row r="162" spans="1:8" ht="15" customHeight="1" x14ac:dyDescent="0.25">
      <c r="A162" s="232"/>
      <c r="B162" s="232"/>
      <c r="C162" s="252" t="s">
        <v>72</v>
      </c>
      <c r="D162" s="251">
        <v>0</v>
      </c>
      <c r="E162" s="251">
        <v>0</v>
      </c>
      <c r="F162" s="251">
        <v>0</v>
      </c>
      <c r="G162" s="250">
        <v>0</v>
      </c>
      <c r="H162" s="232"/>
    </row>
    <row r="163" spans="1:8" ht="15" customHeight="1" x14ac:dyDescent="0.25">
      <c r="A163" s="232"/>
      <c r="B163" s="232"/>
      <c r="C163" s="252" t="s">
        <v>73</v>
      </c>
      <c r="D163" s="251">
        <v>0</v>
      </c>
      <c r="E163" s="251">
        <v>2000000</v>
      </c>
      <c r="F163" s="251">
        <v>2000000</v>
      </c>
      <c r="G163" s="250">
        <v>2000000</v>
      </c>
      <c r="H163" s="232"/>
    </row>
    <row r="164" spans="1:8" ht="15" customHeight="1" x14ac:dyDescent="0.25">
      <c r="A164" s="232"/>
      <c r="B164" s="232"/>
      <c r="C164" s="252" t="s">
        <v>60</v>
      </c>
      <c r="D164" s="251">
        <v>0</v>
      </c>
      <c r="E164" s="251">
        <v>2000000</v>
      </c>
      <c r="F164" s="251">
        <v>2000000</v>
      </c>
      <c r="G164" s="250">
        <v>2000000</v>
      </c>
      <c r="H164" s="232"/>
    </row>
    <row r="165" spans="1:8" ht="15" customHeight="1" x14ac:dyDescent="0.25">
      <c r="A165" s="232"/>
      <c r="B165" s="232"/>
      <c r="C165" s="252" t="s">
        <v>69</v>
      </c>
      <c r="D165" s="251">
        <v>0</v>
      </c>
      <c r="E165" s="251">
        <v>0</v>
      </c>
      <c r="F165" s="251">
        <v>0</v>
      </c>
      <c r="G165" s="250">
        <v>0</v>
      </c>
      <c r="H165" s="232"/>
    </row>
    <row r="166" spans="1:8" ht="15" customHeight="1" x14ac:dyDescent="0.25">
      <c r="A166" s="232"/>
      <c r="B166" s="232"/>
      <c r="C166" s="252" t="s">
        <v>70</v>
      </c>
      <c r="D166" s="251">
        <v>0</v>
      </c>
      <c r="E166" s="251">
        <v>0</v>
      </c>
      <c r="F166" s="251">
        <v>0</v>
      </c>
      <c r="G166" s="250">
        <v>0</v>
      </c>
      <c r="H166" s="232"/>
    </row>
    <row r="167" spans="1:8" ht="15" customHeight="1" x14ac:dyDescent="0.25">
      <c r="A167" s="232"/>
      <c r="B167" s="232"/>
      <c r="C167" s="252" t="s">
        <v>71</v>
      </c>
      <c r="D167" s="251">
        <v>0</v>
      </c>
      <c r="E167" s="251">
        <v>0</v>
      </c>
      <c r="F167" s="251">
        <v>0</v>
      </c>
      <c r="G167" s="250">
        <v>0</v>
      </c>
      <c r="H167" s="232"/>
    </row>
    <row r="168" spans="1:8" ht="15" customHeight="1" x14ac:dyDescent="0.25">
      <c r="A168" s="232"/>
      <c r="B168" s="232"/>
      <c r="C168" s="252" t="s">
        <v>72</v>
      </c>
      <c r="D168" s="251">
        <v>0</v>
      </c>
      <c r="E168" s="251">
        <v>0</v>
      </c>
      <c r="F168" s="251">
        <v>0</v>
      </c>
      <c r="G168" s="250">
        <v>0</v>
      </c>
      <c r="H168" s="232"/>
    </row>
    <row r="169" spans="1:8" ht="15" customHeight="1" x14ac:dyDescent="0.25">
      <c r="A169" s="232"/>
      <c r="B169" s="232"/>
      <c r="C169" s="252" t="s">
        <v>74</v>
      </c>
      <c r="D169" s="251">
        <v>0</v>
      </c>
      <c r="E169" s="251">
        <v>0</v>
      </c>
      <c r="F169" s="251">
        <v>0</v>
      </c>
      <c r="G169" s="250">
        <v>0</v>
      </c>
      <c r="H169" s="232"/>
    </row>
    <row r="170" spans="1:8" ht="15" customHeight="1" x14ac:dyDescent="0.25">
      <c r="A170" s="232"/>
      <c r="B170" s="232"/>
      <c r="C170" s="252" t="s">
        <v>60</v>
      </c>
      <c r="D170" s="251">
        <v>0</v>
      </c>
      <c r="E170" s="251">
        <v>0</v>
      </c>
      <c r="F170" s="251">
        <v>0</v>
      </c>
      <c r="G170" s="250">
        <v>0</v>
      </c>
      <c r="H170" s="232"/>
    </row>
    <row r="171" spans="1:8" ht="15" customHeight="1" x14ac:dyDescent="0.25">
      <c r="A171" s="232"/>
      <c r="B171" s="232"/>
      <c r="C171" s="252" t="s">
        <v>69</v>
      </c>
      <c r="D171" s="251">
        <v>0</v>
      </c>
      <c r="E171" s="251">
        <v>0</v>
      </c>
      <c r="F171" s="251">
        <v>0</v>
      </c>
      <c r="G171" s="250">
        <v>0</v>
      </c>
      <c r="H171" s="232"/>
    </row>
    <row r="172" spans="1:8" ht="15" customHeight="1" x14ac:dyDescent="0.25">
      <c r="A172" s="232"/>
      <c r="B172" s="232"/>
      <c r="C172" s="252" t="s">
        <v>70</v>
      </c>
      <c r="D172" s="251">
        <v>0</v>
      </c>
      <c r="E172" s="251">
        <v>0</v>
      </c>
      <c r="F172" s="251">
        <v>0</v>
      </c>
      <c r="G172" s="250">
        <v>0</v>
      </c>
      <c r="H172" s="232"/>
    </row>
    <row r="173" spans="1:8" ht="15" customHeight="1" x14ac:dyDescent="0.25">
      <c r="A173" s="232"/>
      <c r="B173" s="232"/>
      <c r="C173" s="252" t="s">
        <v>71</v>
      </c>
      <c r="D173" s="251">
        <v>0</v>
      </c>
      <c r="E173" s="251">
        <v>0</v>
      </c>
      <c r="F173" s="251">
        <v>0</v>
      </c>
      <c r="G173" s="250">
        <v>0</v>
      </c>
      <c r="H173" s="232"/>
    </row>
    <row r="174" spans="1:8" ht="15" customHeight="1" x14ac:dyDescent="0.25">
      <c r="A174" s="232"/>
      <c r="B174" s="232"/>
      <c r="C174" s="252" t="s">
        <v>72</v>
      </c>
      <c r="D174" s="251">
        <v>0</v>
      </c>
      <c r="E174" s="251">
        <v>0</v>
      </c>
      <c r="F174" s="251">
        <v>0</v>
      </c>
      <c r="G174" s="250">
        <v>0</v>
      </c>
      <c r="H174" s="232"/>
    </row>
    <row r="175" spans="1:8" ht="15" customHeight="1" x14ac:dyDescent="0.25">
      <c r="A175" s="232"/>
      <c r="B175" s="232"/>
      <c r="C175" s="252" t="s">
        <v>75</v>
      </c>
      <c r="D175" s="251">
        <v>0</v>
      </c>
      <c r="E175" s="251">
        <v>0</v>
      </c>
      <c r="F175" s="251">
        <v>0</v>
      </c>
      <c r="G175" s="250">
        <v>0</v>
      </c>
      <c r="H175" s="232"/>
    </row>
    <row r="176" spans="1:8" ht="15" customHeight="1" thickBot="1" x14ac:dyDescent="0.3">
      <c r="A176" s="232"/>
      <c r="B176" s="232"/>
      <c r="C176" s="249" t="s">
        <v>76</v>
      </c>
      <c r="D176" s="248">
        <v>0</v>
      </c>
      <c r="E176" s="248">
        <v>0</v>
      </c>
      <c r="F176" s="248">
        <v>0</v>
      </c>
      <c r="G176" s="247">
        <v>0</v>
      </c>
      <c r="H176" s="232"/>
    </row>
    <row r="177" spans="1:8" ht="20.100000000000001" customHeight="1" thickBot="1" x14ac:dyDescent="0.3">
      <c r="A177" s="232"/>
      <c r="B177" s="232"/>
      <c r="C177" s="246" t="s">
        <v>40</v>
      </c>
      <c r="D177" s="232"/>
      <c r="E177" s="232"/>
      <c r="F177" s="232"/>
      <c r="G177" s="232"/>
      <c r="H177" s="232"/>
    </row>
    <row r="178" spans="1:8" ht="32.25" customHeight="1" x14ac:dyDescent="0.25">
      <c r="B178" s="245" t="s">
        <v>190</v>
      </c>
      <c r="C178" s="243" t="s">
        <v>191</v>
      </c>
      <c r="D178" s="243" t="s">
        <v>1001</v>
      </c>
      <c r="E178" s="244" t="s">
        <v>40</v>
      </c>
      <c r="F178" s="243" t="s">
        <v>191</v>
      </c>
      <c r="G178" s="242" t="s">
        <v>1000</v>
      </c>
      <c r="H178" s="241" t="s">
        <v>40</v>
      </c>
    </row>
    <row r="179" spans="1:8" ht="42" customHeight="1" x14ac:dyDescent="0.25">
      <c r="B179" s="240" t="s">
        <v>192</v>
      </c>
      <c r="C179" s="238" t="s">
        <v>193</v>
      </c>
      <c r="D179" s="238" t="s">
        <v>40</v>
      </c>
      <c r="E179" s="239" t="s">
        <v>999</v>
      </c>
      <c r="F179" s="238" t="s">
        <v>193</v>
      </c>
      <c r="G179" s="237" t="s">
        <v>40</v>
      </c>
      <c r="H179" s="232"/>
    </row>
    <row r="180" spans="1:8" ht="20.100000000000001" customHeight="1" thickBot="1" x14ac:dyDescent="0.3">
      <c r="B180" s="236" t="s">
        <v>40</v>
      </c>
      <c r="C180" s="234" t="s">
        <v>196</v>
      </c>
      <c r="D180" s="234" t="s">
        <v>40</v>
      </c>
      <c r="E180" s="235" t="s">
        <v>40</v>
      </c>
      <c r="F180" s="234" t="s">
        <v>196</v>
      </c>
      <c r="G180" s="233" t="s">
        <v>40</v>
      </c>
      <c r="H180" s="232"/>
    </row>
  </sheetData>
  <mergeCells count="23">
    <mergeCell ref="D77:G77"/>
    <mergeCell ref="D78:G78"/>
    <mergeCell ref="D79:G79"/>
    <mergeCell ref="D80:G80"/>
    <mergeCell ref="C89:G89"/>
    <mergeCell ref="C76:G76"/>
    <mergeCell ref="D7:G7"/>
    <mergeCell ref="C8:G8"/>
    <mergeCell ref="C9:G9"/>
    <mergeCell ref="D10:G10"/>
    <mergeCell ref="D11:G11"/>
    <mergeCell ref="C18:G18"/>
    <mergeCell ref="D19:G19"/>
    <mergeCell ref="D20:G20"/>
    <mergeCell ref="D21:G21"/>
    <mergeCell ref="D22:G22"/>
    <mergeCell ref="C31:G31"/>
    <mergeCell ref="D6:G6"/>
    <mergeCell ref="C1:G1"/>
    <mergeCell ref="C2:G2"/>
    <mergeCell ref="D3:G3"/>
    <mergeCell ref="D4:G4"/>
    <mergeCell ref="D5:G5"/>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heetPr>
  <dimension ref="A1:K294"/>
  <sheetViews>
    <sheetView workbookViewId="0"/>
  </sheetViews>
  <sheetFormatPr defaultColWidth="9.140625" defaultRowHeight="15" x14ac:dyDescent="0.25"/>
  <cols>
    <col min="1" max="1" width="13.28515625" style="31" customWidth="1"/>
    <col min="2" max="2" width="9.7109375" style="31" customWidth="1"/>
    <col min="3" max="3" width="28.28515625" style="31" customWidth="1"/>
    <col min="4" max="6" width="15.85546875" style="31" customWidth="1"/>
    <col min="7" max="7" width="16.140625" style="31" customWidth="1"/>
    <col min="8" max="8" width="6.7109375" style="31" customWidth="1"/>
    <col min="9" max="9" width="18.28515625" style="31" customWidth="1"/>
    <col min="10" max="10" width="10.7109375" style="31" customWidth="1"/>
    <col min="11" max="11" width="17.42578125" style="31" customWidth="1"/>
    <col min="12" max="16384" width="9.140625" style="31"/>
  </cols>
  <sheetData>
    <row r="1" spans="1:11" ht="20.100000000000001" customHeight="1" x14ac:dyDescent="0.25">
      <c r="A1" s="34"/>
      <c r="B1" s="34"/>
      <c r="C1" s="1311" t="s">
        <v>0</v>
      </c>
      <c r="D1" s="1312"/>
      <c r="E1" s="1312"/>
      <c r="F1" s="1312"/>
      <c r="G1" s="1312"/>
      <c r="H1" s="34"/>
      <c r="I1" s="34"/>
      <c r="J1" s="34"/>
      <c r="K1" s="34"/>
    </row>
    <row r="2" spans="1:11" ht="24.95" customHeight="1" x14ac:dyDescent="0.25">
      <c r="A2" s="34"/>
      <c r="B2" s="34"/>
      <c r="C2" s="1313" t="s">
        <v>1</v>
      </c>
      <c r="D2" s="1314"/>
      <c r="E2" s="1314"/>
      <c r="F2" s="1314"/>
      <c r="G2" s="1314"/>
      <c r="H2" s="34"/>
      <c r="I2" s="34"/>
      <c r="J2" s="34"/>
      <c r="K2" s="34"/>
    </row>
    <row r="3" spans="1:11" ht="14.1" customHeight="1" x14ac:dyDescent="0.25">
      <c r="A3" s="34"/>
      <c r="B3" s="34"/>
      <c r="C3" s="60" t="s">
        <v>2</v>
      </c>
      <c r="D3" s="1315" t="s">
        <v>730</v>
      </c>
      <c r="E3" s="1316"/>
      <c r="F3" s="1316"/>
      <c r="G3" s="1316"/>
      <c r="H3" s="34"/>
      <c r="I3" s="34"/>
      <c r="J3" s="34"/>
      <c r="K3" s="34"/>
    </row>
    <row r="4" spans="1:11" ht="14.1" customHeight="1" x14ac:dyDescent="0.25">
      <c r="A4" s="34"/>
      <c r="B4" s="34"/>
      <c r="C4" s="60" t="s">
        <v>4</v>
      </c>
      <c r="D4" s="1315" t="s">
        <v>729</v>
      </c>
      <c r="E4" s="1316"/>
      <c r="F4" s="1316"/>
      <c r="G4" s="1316"/>
      <c r="H4" s="34"/>
      <c r="I4" s="34"/>
      <c r="J4" s="34"/>
      <c r="K4" s="34"/>
    </row>
    <row r="5" spans="1:11" ht="14.1" customHeight="1" x14ac:dyDescent="0.25">
      <c r="A5" s="34"/>
      <c r="B5" s="34"/>
      <c r="C5" s="60" t="s">
        <v>6</v>
      </c>
      <c r="D5" s="1315" t="s">
        <v>728</v>
      </c>
      <c r="E5" s="1316"/>
      <c r="F5" s="1316"/>
      <c r="G5" s="1316"/>
      <c r="H5" s="34"/>
      <c r="I5" s="34"/>
      <c r="J5" s="34"/>
      <c r="K5" s="34"/>
    </row>
    <row r="6" spans="1:11" ht="14.1" customHeight="1" x14ac:dyDescent="0.25">
      <c r="A6" s="34"/>
      <c r="B6" s="34"/>
      <c r="C6" s="60" t="s">
        <v>8</v>
      </c>
      <c r="D6" s="1315" t="s">
        <v>727</v>
      </c>
      <c r="E6" s="1316"/>
      <c r="F6" s="1316"/>
      <c r="G6" s="1316"/>
      <c r="H6" s="34"/>
      <c r="I6" s="34"/>
      <c r="J6" s="34"/>
      <c r="K6" s="34"/>
    </row>
    <row r="7" spans="1:11" ht="14.1" customHeight="1" x14ac:dyDescent="0.25">
      <c r="A7" s="34"/>
      <c r="B7" s="34"/>
      <c r="C7" s="60" t="s">
        <v>10</v>
      </c>
      <c r="D7" s="1317" t="s">
        <v>11</v>
      </c>
      <c r="E7" s="1318"/>
      <c r="F7" s="1318"/>
      <c r="G7" s="1318"/>
      <c r="H7" s="34"/>
      <c r="I7" s="34"/>
      <c r="J7" s="34"/>
      <c r="K7" s="34"/>
    </row>
    <row r="8" spans="1:11" ht="14.1" customHeight="1" x14ac:dyDescent="0.25">
      <c r="A8" s="34"/>
      <c r="B8" s="34"/>
      <c r="C8" s="1319" t="s">
        <v>12</v>
      </c>
      <c r="D8" s="1320"/>
      <c r="E8" s="1320"/>
      <c r="F8" s="1320"/>
      <c r="G8" s="1320"/>
      <c r="H8" s="34"/>
      <c r="I8" s="34"/>
      <c r="J8" s="34"/>
      <c r="K8" s="34"/>
    </row>
    <row r="9" spans="1:11" ht="20.100000000000001" customHeight="1" x14ac:dyDescent="0.25">
      <c r="A9" s="34"/>
      <c r="B9" s="34"/>
      <c r="C9" s="1321" t="s">
        <v>726</v>
      </c>
      <c r="D9" s="1322"/>
      <c r="E9" s="1322"/>
      <c r="F9" s="1322"/>
      <c r="G9" s="1322"/>
      <c r="H9" s="34"/>
      <c r="I9" s="34"/>
      <c r="J9" s="34"/>
      <c r="K9" s="34"/>
    </row>
    <row r="10" spans="1:11" ht="36.950000000000003" customHeight="1" x14ac:dyDescent="0.25">
      <c r="A10" s="34"/>
      <c r="B10" s="34"/>
      <c r="C10" s="44" t="s">
        <v>14</v>
      </c>
      <c r="D10" s="1323" t="s">
        <v>725</v>
      </c>
      <c r="E10" s="1324"/>
      <c r="F10" s="1324"/>
      <c r="G10" s="1324"/>
      <c r="H10" s="34"/>
      <c r="I10" s="34"/>
      <c r="J10" s="34"/>
      <c r="K10" s="34"/>
    </row>
    <row r="11" spans="1:11" ht="27.95" customHeight="1" x14ac:dyDescent="0.25">
      <c r="A11" s="34"/>
      <c r="B11" s="34"/>
      <c r="C11" s="41" t="s">
        <v>16</v>
      </c>
      <c r="D11" s="59">
        <v>2025</v>
      </c>
      <c r="E11" s="59">
        <v>2026</v>
      </c>
      <c r="F11" s="59">
        <v>2027</v>
      </c>
      <c r="G11" s="59">
        <v>2028</v>
      </c>
      <c r="H11" s="34"/>
      <c r="I11" s="34"/>
      <c r="J11" s="34"/>
      <c r="K11" s="34"/>
    </row>
    <row r="12" spans="1:11" ht="14.1" customHeight="1" x14ac:dyDescent="0.25">
      <c r="A12" s="34"/>
      <c r="B12" s="34"/>
      <c r="C12" s="58"/>
      <c r="D12" s="57" t="s">
        <v>17</v>
      </c>
      <c r="E12" s="57" t="s">
        <v>18</v>
      </c>
      <c r="F12" s="57" t="s">
        <v>18</v>
      </c>
      <c r="G12" s="57" t="s">
        <v>18</v>
      </c>
      <c r="H12" s="34"/>
      <c r="I12" s="34"/>
      <c r="J12" s="34"/>
      <c r="K12" s="34"/>
    </row>
    <row r="13" spans="1:11" ht="20.100000000000001" customHeight="1" x14ac:dyDescent="0.25">
      <c r="A13" s="34"/>
      <c r="B13" s="34"/>
      <c r="C13" s="41" t="s">
        <v>724</v>
      </c>
      <c r="D13" s="54" t="s">
        <v>40</v>
      </c>
      <c r="E13" s="54" t="s">
        <v>446</v>
      </c>
      <c r="F13" s="54" t="s">
        <v>446</v>
      </c>
      <c r="G13" s="54" t="s">
        <v>446</v>
      </c>
      <c r="H13" s="34"/>
      <c r="I13" s="34"/>
      <c r="J13" s="34"/>
      <c r="K13" s="34"/>
    </row>
    <row r="14" spans="1:11" ht="93.95" customHeight="1" x14ac:dyDescent="0.25">
      <c r="A14" s="34"/>
      <c r="B14" s="34"/>
      <c r="C14" s="44" t="s">
        <v>24</v>
      </c>
      <c r="D14" s="1323" t="s">
        <v>723</v>
      </c>
      <c r="E14" s="1324"/>
      <c r="F14" s="1324"/>
      <c r="G14" s="1324"/>
      <c r="H14" s="34"/>
      <c r="I14" s="34"/>
      <c r="J14" s="34"/>
      <c r="K14" s="34"/>
    </row>
    <row r="15" spans="1:11" ht="27.95" customHeight="1" x14ac:dyDescent="0.25">
      <c r="A15" s="34"/>
      <c r="B15" s="34"/>
      <c r="C15" s="41" t="s">
        <v>26</v>
      </c>
      <c r="D15" s="59">
        <v>2025</v>
      </c>
      <c r="E15" s="59">
        <v>2026</v>
      </c>
      <c r="F15" s="59">
        <v>2027</v>
      </c>
      <c r="G15" s="59">
        <v>2028</v>
      </c>
      <c r="H15" s="34"/>
      <c r="I15" s="34"/>
      <c r="J15" s="34"/>
      <c r="K15" s="34"/>
    </row>
    <row r="16" spans="1:11" ht="14.1" customHeight="1" x14ac:dyDescent="0.25">
      <c r="A16" s="34"/>
      <c r="B16" s="34"/>
      <c r="C16" s="58"/>
      <c r="D16" s="57" t="s">
        <v>17</v>
      </c>
      <c r="E16" s="57" t="s">
        <v>18</v>
      </c>
      <c r="F16" s="57" t="s">
        <v>18</v>
      </c>
      <c r="G16" s="57" t="s">
        <v>18</v>
      </c>
      <c r="H16" s="34"/>
      <c r="I16" s="34"/>
      <c r="J16" s="34"/>
      <c r="K16" s="34"/>
    </row>
    <row r="17" spans="1:11" ht="20.100000000000001" customHeight="1" x14ac:dyDescent="0.25">
      <c r="A17" s="34"/>
      <c r="B17" s="34"/>
      <c r="C17" s="41" t="s">
        <v>722</v>
      </c>
      <c r="D17" s="54" t="s">
        <v>40</v>
      </c>
      <c r="E17" s="54" t="s">
        <v>246</v>
      </c>
      <c r="F17" s="54" t="s">
        <v>394</v>
      </c>
      <c r="G17" s="54" t="s">
        <v>603</v>
      </c>
      <c r="H17" s="34"/>
      <c r="I17" s="34"/>
      <c r="J17" s="34"/>
      <c r="K17" s="34"/>
    </row>
    <row r="18" spans="1:11" ht="30.95" customHeight="1" x14ac:dyDescent="0.25">
      <c r="A18" s="34"/>
      <c r="B18" s="34"/>
      <c r="C18" s="41" t="s">
        <v>482</v>
      </c>
      <c r="D18" s="54" t="s">
        <v>40</v>
      </c>
      <c r="E18" s="54" t="s">
        <v>504</v>
      </c>
      <c r="F18" s="54" t="s">
        <v>504</v>
      </c>
      <c r="G18" s="54" t="s">
        <v>504</v>
      </c>
      <c r="H18" s="34"/>
      <c r="I18" s="34"/>
      <c r="J18" s="34"/>
      <c r="K18" s="34"/>
    </row>
    <row r="19" spans="1:11" ht="30.95" customHeight="1" x14ac:dyDescent="0.25">
      <c r="A19" s="34"/>
      <c r="B19" s="34"/>
      <c r="C19" s="41" t="s">
        <v>721</v>
      </c>
      <c r="D19" s="54" t="s">
        <v>40</v>
      </c>
      <c r="E19" s="54" t="s">
        <v>46</v>
      </c>
      <c r="F19" s="54" t="s">
        <v>46</v>
      </c>
      <c r="G19" s="54" t="s">
        <v>46</v>
      </c>
      <c r="H19" s="34"/>
      <c r="I19" s="34"/>
      <c r="J19" s="34"/>
      <c r="K19" s="34"/>
    </row>
    <row r="20" spans="1:11" ht="14.1" customHeight="1" x14ac:dyDescent="0.25">
      <c r="A20" s="34"/>
      <c r="B20" s="34"/>
      <c r="C20" s="1309" t="s">
        <v>30</v>
      </c>
      <c r="D20" s="1310"/>
      <c r="E20" s="1310"/>
      <c r="F20" s="1310"/>
      <c r="G20" s="1310"/>
      <c r="H20" s="34"/>
      <c r="I20" s="34"/>
      <c r="J20" s="34"/>
      <c r="K20" s="34"/>
    </row>
    <row r="21" spans="1:11" ht="14.1" customHeight="1" x14ac:dyDescent="0.25">
      <c r="A21" s="34"/>
      <c r="B21" s="34"/>
      <c r="C21" s="56" t="s">
        <v>720</v>
      </c>
      <c r="D21" s="1309" t="s">
        <v>719</v>
      </c>
      <c r="E21" s="1310"/>
      <c r="F21" s="1310"/>
      <c r="G21" s="1310"/>
      <c r="H21" s="34"/>
      <c r="I21" s="34"/>
      <c r="J21" s="34"/>
      <c r="K21" s="34"/>
    </row>
    <row r="22" spans="1:11" ht="18" customHeight="1" x14ac:dyDescent="0.25">
      <c r="A22" s="34"/>
      <c r="B22" s="34"/>
      <c r="C22" s="55" t="s">
        <v>33</v>
      </c>
      <c r="D22" s="1325" t="s">
        <v>718</v>
      </c>
      <c r="E22" s="1326"/>
      <c r="F22" s="1326"/>
      <c r="G22" s="1326"/>
      <c r="H22" s="34"/>
      <c r="I22" s="34"/>
      <c r="J22" s="34"/>
      <c r="K22" s="34"/>
    </row>
    <row r="23" spans="1:11" ht="18" customHeight="1" x14ac:dyDescent="0.25">
      <c r="A23" s="34"/>
      <c r="B23" s="34"/>
      <c r="C23" s="32" t="s">
        <v>35</v>
      </c>
      <c r="D23" s="1327" t="s">
        <v>717</v>
      </c>
      <c r="E23" s="1328"/>
      <c r="F23" s="1328"/>
      <c r="G23" s="1328"/>
      <c r="H23" s="34"/>
      <c r="I23" s="34"/>
      <c r="J23" s="34"/>
      <c r="K23" s="34"/>
    </row>
    <row r="24" spans="1:11" ht="18" customHeight="1" x14ac:dyDescent="0.25">
      <c r="A24" s="34"/>
      <c r="B24" s="34"/>
      <c r="C24" s="32" t="s">
        <v>37</v>
      </c>
      <c r="D24" s="1327" t="s">
        <v>716</v>
      </c>
      <c r="E24" s="1328"/>
      <c r="F24" s="1328"/>
      <c r="G24" s="1328"/>
      <c r="H24" s="34"/>
      <c r="I24" s="34"/>
      <c r="J24" s="34"/>
      <c r="K24" s="34"/>
    </row>
    <row r="25" spans="1:11" ht="15" customHeight="1" x14ac:dyDescent="0.25">
      <c r="A25" s="34"/>
      <c r="B25" s="34"/>
      <c r="C25" s="53"/>
      <c r="D25" s="52">
        <v>2025</v>
      </c>
      <c r="E25" s="52">
        <v>2026</v>
      </c>
      <c r="F25" s="52">
        <v>2027</v>
      </c>
      <c r="G25" s="52">
        <v>2028</v>
      </c>
      <c r="H25" s="34"/>
      <c r="I25" s="34"/>
      <c r="J25" s="34"/>
      <c r="K25" s="34"/>
    </row>
    <row r="26" spans="1:11" ht="15" customHeight="1" x14ac:dyDescent="0.25">
      <c r="A26" s="34"/>
      <c r="B26" s="34"/>
      <c r="C26" s="51"/>
      <c r="D26" s="50" t="s">
        <v>17</v>
      </c>
      <c r="E26" s="50" t="s">
        <v>18</v>
      </c>
      <c r="F26" s="50" t="s">
        <v>18</v>
      </c>
      <c r="G26" s="50" t="s">
        <v>18</v>
      </c>
      <c r="H26" s="34"/>
      <c r="I26" s="34"/>
      <c r="J26" s="34"/>
      <c r="K26" s="34"/>
    </row>
    <row r="27" spans="1:11" ht="14.1" customHeight="1" x14ac:dyDescent="0.25">
      <c r="A27" s="34"/>
      <c r="B27" s="34"/>
      <c r="C27" s="41" t="s">
        <v>39</v>
      </c>
      <c r="D27" s="54" t="s">
        <v>40</v>
      </c>
      <c r="E27" s="54" t="s">
        <v>402</v>
      </c>
      <c r="F27" s="54" t="s">
        <v>402</v>
      </c>
      <c r="G27" s="54" t="s">
        <v>402</v>
      </c>
      <c r="H27" s="34"/>
      <c r="I27" s="34"/>
      <c r="J27" s="34"/>
      <c r="K27" s="34"/>
    </row>
    <row r="28" spans="1:11" ht="14.1" customHeight="1" x14ac:dyDescent="0.25">
      <c r="A28" s="34"/>
      <c r="B28" s="34"/>
      <c r="C28" s="41" t="s">
        <v>41</v>
      </c>
      <c r="D28" s="54" t="s">
        <v>715</v>
      </c>
      <c r="E28" s="54" t="s">
        <v>714</v>
      </c>
      <c r="F28" s="54" t="s">
        <v>714</v>
      </c>
      <c r="G28" s="54" t="s">
        <v>714</v>
      </c>
      <c r="H28" s="34"/>
      <c r="I28" s="34"/>
      <c r="J28" s="34"/>
      <c r="K28" s="34"/>
    </row>
    <row r="29" spans="1:11" ht="14.1" customHeight="1" x14ac:dyDescent="0.25">
      <c r="A29" s="34"/>
      <c r="B29" s="34"/>
      <c r="C29" s="41" t="s">
        <v>45</v>
      </c>
      <c r="D29" s="54" t="s">
        <v>46</v>
      </c>
      <c r="E29" s="54" t="s">
        <v>713</v>
      </c>
      <c r="F29" s="54" t="s">
        <v>713</v>
      </c>
      <c r="G29" s="54" t="s">
        <v>713</v>
      </c>
      <c r="H29" s="34"/>
      <c r="I29" s="34"/>
      <c r="J29" s="34"/>
      <c r="K29" s="34"/>
    </row>
    <row r="30" spans="1:11" ht="14.1" customHeight="1" x14ac:dyDescent="0.25">
      <c r="A30" s="34"/>
      <c r="B30" s="34"/>
      <c r="C30" s="41" t="s">
        <v>50</v>
      </c>
      <c r="D30" s="54" t="s">
        <v>40</v>
      </c>
      <c r="E30" s="54" t="s">
        <v>40</v>
      </c>
      <c r="F30" s="54" t="s">
        <v>46</v>
      </c>
      <c r="G30" s="54" t="s">
        <v>46</v>
      </c>
      <c r="H30" s="34"/>
      <c r="I30" s="34"/>
      <c r="J30" s="34"/>
      <c r="K30" s="34"/>
    </row>
    <row r="31" spans="1:11" ht="14.1" customHeight="1" x14ac:dyDescent="0.25">
      <c r="A31" s="34"/>
      <c r="B31" s="34"/>
      <c r="C31" s="41" t="s">
        <v>52</v>
      </c>
      <c r="D31" s="54" t="s">
        <v>40</v>
      </c>
      <c r="E31" s="54" t="s">
        <v>712</v>
      </c>
      <c r="F31" s="54" t="s">
        <v>46</v>
      </c>
      <c r="G31" s="54" t="s">
        <v>46</v>
      </c>
      <c r="H31" s="34"/>
      <c r="I31" s="34"/>
      <c r="J31" s="34"/>
      <c r="K31" s="34"/>
    </row>
    <row r="32" spans="1:11" ht="14.1" customHeight="1" x14ac:dyDescent="0.25">
      <c r="A32" s="34"/>
      <c r="B32" s="34"/>
      <c r="C32" s="41" t="s">
        <v>55</v>
      </c>
      <c r="D32" s="54" t="s">
        <v>40</v>
      </c>
      <c r="E32" s="54" t="s">
        <v>40</v>
      </c>
      <c r="F32" s="54" t="s">
        <v>46</v>
      </c>
      <c r="G32" s="54" t="s">
        <v>46</v>
      </c>
      <c r="H32" s="34"/>
      <c r="I32" s="34"/>
      <c r="J32" s="34"/>
      <c r="K32" s="34"/>
    </row>
    <row r="33" spans="1:11" ht="14.1" customHeight="1" x14ac:dyDescent="0.25">
      <c r="A33" s="34"/>
      <c r="B33" s="34"/>
      <c r="C33" s="1329" t="s">
        <v>58</v>
      </c>
      <c r="D33" s="1330"/>
      <c r="E33" s="1330"/>
      <c r="F33" s="1330"/>
      <c r="G33" s="1330"/>
      <c r="H33" s="34"/>
      <c r="I33" s="34"/>
      <c r="J33" s="34"/>
      <c r="K33" s="34"/>
    </row>
    <row r="34" spans="1:11" ht="14.1" customHeight="1" x14ac:dyDescent="0.25">
      <c r="A34" s="34"/>
      <c r="B34" s="34"/>
      <c r="C34" s="53"/>
      <c r="D34" s="52">
        <v>2025</v>
      </c>
      <c r="E34" s="52">
        <v>2026</v>
      </c>
      <c r="F34" s="52">
        <v>2027</v>
      </c>
      <c r="G34" s="52">
        <v>2028</v>
      </c>
      <c r="H34" s="34"/>
      <c r="I34" s="34"/>
      <c r="J34" s="34"/>
      <c r="K34" s="34"/>
    </row>
    <row r="35" spans="1:11" ht="14.1" customHeight="1" x14ac:dyDescent="0.25">
      <c r="A35" s="34"/>
      <c r="B35" s="34"/>
      <c r="C35" s="51"/>
      <c r="D35" s="50" t="s">
        <v>17</v>
      </c>
      <c r="E35" s="50" t="s">
        <v>18</v>
      </c>
      <c r="F35" s="50" t="s">
        <v>18</v>
      </c>
      <c r="G35" s="50" t="s">
        <v>18</v>
      </c>
      <c r="H35" s="34"/>
      <c r="I35" s="34"/>
      <c r="J35" s="34"/>
      <c r="K35" s="34"/>
    </row>
    <row r="36" spans="1:11" ht="14.1" customHeight="1" x14ac:dyDescent="0.25">
      <c r="A36" s="34"/>
      <c r="B36" s="34"/>
      <c r="C36" s="49" t="s">
        <v>59</v>
      </c>
      <c r="D36" s="47">
        <v>0</v>
      </c>
      <c r="E36" s="47">
        <v>151907000</v>
      </c>
      <c r="F36" s="47">
        <v>151907000</v>
      </c>
      <c r="G36" s="47">
        <v>151907000</v>
      </c>
      <c r="H36" s="34"/>
      <c r="I36" s="34"/>
      <c r="J36" s="34"/>
      <c r="K36" s="34"/>
    </row>
    <row r="37" spans="1:11" ht="14.1" customHeight="1" x14ac:dyDescent="0.25">
      <c r="A37" s="34"/>
      <c r="B37" s="34"/>
      <c r="C37" s="49" t="s">
        <v>60</v>
      </c>
      <c r="D37" s="47">
        <v>0</v>
      </c>
      <c r="E37" s="47">
        <v>151907000</v>
      </c>
      <c r="F37" s="47">
        <v>151907000</v>
      </c>
      <c r="G37" s="47">
        <v>151907000</v>
      </c>
      <c r="H37" s="34"/>
      <c r="I37" s="34"/>
      <c r="J37" s="34"/>
      <c r="K37" s="34"/>
    </row>
    <row r="38" spans="1:11" ht="14.1" customHeight="1" x14ac:dyDescent="0.25">
      <c r="A38" s="34"/>
      <c r="B38" s="34"/>
      <c r="C38" s="49" t="s">
        <v>61</v>
      </c>
      <c r="D38" s="47">
        <v>0</v>
      </c>
      <c r="E38" s="47">
        <v>0</v>
      </c>
      <c r="F38" s="47">
        <v>0</v>
      </c>
      <c r="G38" s="47">
        <v>0</v>
      </c>
      <c r="H38" s="34"/>
      <c r="I38" s="34"/>
      <c r="J38" s="34"/>
      <c r="K38" s="34"/>
    </row>
    <row r="39" spans="1:11" ht="14.1" customHeight="1" x14ac:dyDescent="0.25">
      <c r="A39" s="34"/>
      <c r="B39" s="34"/>
      <c r="C39" s="49" t="s">
        <v>62</v>
      </c>
      <c r="D39" s="47">
        <v>0</v>
      </c>
      <c r="E39" s="47">
        <v>24100000</v>
      </c>
      <c r="F39" s="47">
        <v>24100000</v>
      </c>
      <c r="G39" s="47">
        <v>24100000</v>
      </c>
      <c r="H39" s="34"/>
      <c r="I39" s="34"/>
      <c r="J39" s="34"/>
      <c r="K39" s="34"/>
    </row>
    <row r="40" spans="1:11" ht="14.1" customHeight="1" x14ac:dyDescent="0.25">
      <c r="A40" s="34"/>
      <c r="B40" s="34"/>
      <c r="C40" s="49" t="s">
        <v>60</v>
      </c>
      <c r="D40" s="47">
        <v>0</v>
      </c>
      <c r="E40" s="47">
        <v>24100000</v>
      </c>
      <c r="F40" s="47">
        <v>24100000</v>
      </c>
      <c r="G40" s="47">
        <v>24100000</v>
      </c>
      <c r="H40" s="34"/>
      <c r="I40" s="34"/>
      <c r="J40" s="34"/>
      <c r="K40" s="34"/>
    </row>
    <row r="41" spans="1:11" ht="14.1" customHeight="1" x14ac:dyDescent="0.25">
      <c r="A41" s="34"/>
      <c r="B41" s="34"/>
      <c r="C41" s="49" t="s">
        <v>61</v>
      </c>
      <c r="D41" s="47">
        <v>0</v>
      </c>
      <c r="E41" s="47">
        <v>0</v>
      </c>
      <c r="F41" s="47">
        <v>0</v>
      </c>
      <c r="G41" s="47">
        <v>0</v>
      </c>
      <c r="H41" s="34"/>
      <c r="I41" s="34"/>
      <c r="J41" s="34"/>
      <c r="K41" s="34"/>
    </row>
    <row r="42" spans="1:11" ht="14.1" customHeight="1" x14ac:dyDescent="0.25">
      <c r="A42" s="34"/>
      <c r="B42" s="34"/>
      <c r="C42" s="49" t="s">
        <v>63</v>
      </c>
      <c r="D42" s="47">
        <v>0</v>
      </c>
      <c r="E42" s="47">
        <v>0</v>
      </c>
      <c r="F42" s="47">
        <v>0</v>
      </c>
      <c r="G42" s="47">
        <v>0</v>
      </c>
      <c r="H42" s="34"/>
      <c r="I42" s="34"/>
      <c r="J42" s="34"/>
      <c r="K42" s="34"/>
    </row>
    <row r="43" spans="1:11" ht="14.1" customHeight="1" x14ac:dyDescent="0.25">
      <c r="A43" s="34"/>
      <c r="B43" s="34"/>
      <c r="C43" s="49" t="s">
        <v>60</v>
      </c>
      <c r="D43" s="47">
        <v>0</v>
      </c>
      <c r="E43" s="47">
        <v>0</v>
      </c>
      <c r="F43" s="47">
        <v>0</v>
      </c>
      <c r="G43" s="47">
        <v>0</v>
      </c>
      <c r="H43" s="34"/>
      <c r="I43" s="34"/>
      <c r="J43" s="34"/>
      <c r="K43" s="34"/>
    </row>
    <row r="44" spans="1:11" ht="14.1" customHeight="1" x14ac:dyDescent="0.25">
      <c r="A44" s="34"/>
      <c r="B44" s="34"/>
      <c r="C44" s="49" t="s">
        <v>61</v>
      </c>
      <c r="D44" s="47">
        <v>0</v>
      </c>
      <c r="E44" s="47">
        <v>0</v>
      </c>
      <c r="F44" s="47">
        <v>0</v>
      </c>
      <c r="G44" s="47">
        <v>0</v>
      </c>
      <c r="H44" s="34"/>
      <c r="I44" s="34"/>
      <c r="J44" s="34"/>
      <c r="K44" s="34"/>
    </row>
    <row r="45" spans="1:11" ht="14.1" customHeight="1" x14ac:dyDescent="0.25">
      <c r="A45" s="34"/>
      <c r="B45" s="34"/>
      <c r="C45" s="49" t="s">
        <v>64</v>
      </c>
      <c r="D45" s="47">
        <v>0</v>
      </c>
      <c r="E45" s="47">
        <v>0</v>
      </c>
      <c r="F45" s="47">
        <v>0</v>
      </c>
      <c r="G45" s="47">
        <v>0</v>
      </c>
      <c r="H45" s="34"/>
      <c r="I45" s="34"/>
      <c r="J45" s="34"/>
      <c r="K45" s="34"/>
    </row>
    <row r="46" spans="1:11" ht="14.1" customHeight="1" x14ac:dyDescent="0.25">
      <c r="A46" s="34"/>
      <c r="B46" s="34"/>
      <c r="C46" s="49" t="s">
        <v>60</v>
      </c>
      <c r="D46" s="47">
        <v>0</v>
      </c>
      <c r="E46" s="47">
        <v>0</v>
      </c>
      <c r="F46" s="47">
        <v>0</v>
      </c>
      <c r="G46" s="47">
        <v>0</v>
      </c>
      <c r="H46" s="34"/>
      <c r="I46" s="34"/>
      <c r="J46" s="34"/>
      <c r="K46" s="34"/>
    </row>
    <row r="47" spans="1:11" ht="14.1" customHeight="1" x14ac:dyDescent="0.25">
      <c r="A47" s="34"/>
      <c r="B47" s="34"/>
      <c r="C47" s="49" t="s">
        <v>61</v>
      </c>
      <c r="D47" s="47">
        <v>0</v>
      </c>
      <c r="E47" s="47">
        <v>0</v>
      </c>
      <c r="F47" s="47">
        <v>0</v>
      </c>
      <c r="G47" s="47">
        <v>0</v>
      </c>
      <c r="H47" s="34"/>
      <c r="I47" s="34"/>
      <c r="J47" s="34"/>
      <c r="K47" s="34"/>
    </row>
    <row r="48" spans="1:11" ht="14.1" customHeight="1" x14ac:dyDescent="0.25">
      <c r="A48" s="34"/>
      <c r="B48" s="34"/>
      <c r="C48" s="49" t="s">
        <v>65</v>
      </c>
      <c r="D48" s="47">
        <v>0</v>
      </c>
      <c r="E48" s="47">
        <v>0</v>
      </c>
      <c r="F48" s="47">
        <v>0</v>
      </c>
      <c r="G48" s="47">
        <v>0</v>
      </c>
      <c r="H48" s="34"/>
      <c r="I48" s="34"/>
      <c r="J48" s="34"/>
      <c r="K48" s="34"/>
    </row>
    <row r="49" spans="1:11" ht="14.1" customHeight="1" x14ac:dyDescent="0.25">
      <c r="A49" s="34"/>
      <c r="B49" s="34"/>
      <c r="C49" s="49" t="s">
        <v>60</v>
      </c>
      <c r="D49" s="47">
        <v>0</v>
      </c>
      <c r="E49" s="47">
        <v>0</v>
      </c>
      <c r="F49" s="47">
        <v>0</v>
      </c>
      <c r="G49" s="47">
        <v>0</v>
      </c>
      <c r="H49" s="34"/>
      <c r="I49" s="34"/>
      <c r="J49" s="34"/>
      <c r="K49" s="34"/>
    </row>
    <row r="50" spans="1:11" ht="14.1" customHeight="1" x14ac:dyDescent="0.25">
      <c r="A50" s="34"/>
      <c r="B50" s="34"/>
      <c r="C50" s="49" t="s">
        <v>61</v>
      </c>
      <c r="D50" s="47">
        <v>0</v>
      </c>
      <c r="E50" s="47">
        <v>0</v>
      </c>
      <c r="F50" s="47">
        <v>0</v>
      </c>
      <c r="G50" s="47">
        <v>0</v>
      </c>
      <c r="H50" s="34"/>
      <c r="I50" s="34"/>
      <c r="J50" s="34"/>
      <c r="K50" s="34"/>
    </row>
    <row r="51" spans="1:11" ht="14.1" customHeight="1" x14ac:dyDescent="0.25">
      <c r="A51" s="34"/>
      <c r="B51" s="34"/>
      <c r="C51" s="49" t="s">
        <v>66</v>
      </c>
      <c r="D51" s="47">
        <v>0</v>
      </c>
      <c r="E51" s="47">
        <v>0</v>
      </c>
      <c r="F51" s="47">
        <v>0</v>
      </c>
      <c r="G51" s="47">
        <v>0</v>
      </c>
      <c r="H51" s="34"/>
      <c r="I51" s="34"/>
      <c r="J51" s="34"/>
      <c r="K51" s="34"/>
    </row>
    <row r="52" spans="1:11" ht="14.1" customHeight="1" x14ac:dyDescent="0.25">
      <c r="A52" s="34"/>
      <c r="B52" s="34"/>
      <c r="C52" s="49" t="s">
        <v>60</v>
      </c>
      <c r="D52" s="47">
        <v>0</v>
      </c>
      <c r="E52" s="47">
        <v>0</v>
      </c>
      <c r="F52" s="47">
        <v>0</v>
      </c>
      <c r="G52" s="47">
        <v>0</v>
      </c>
      <c r="H52" s="34"/>
      <c r="I52" s="34"/>
      <c r="J52" s="34"/>
      <c r="K52" s="34"/>
    </row>
    <row r="53" spans="1:11" ht="14.1" customHeight="1" x14ac:dyDescent="0.25">
      <c r="A53" s="34"/>
      <c r="B53" s="34"/>
      <c r="C53" s="49" t="s">
        <v>61</v>
      </c>
      <c r="D53" s="47">
        <v>0</v>
      </c>
      <c r="E53" s="47">
        <v>0</v>
      </c>
      <c r="F53" s="47">
        <v>0</v>
      </c>
      <c r="G53" s="47">
        <v>0</v>
      </c>
      <c r="H53" s="34"/>
      <c r="I53" s="34"/>
      <c r="J53" s="34"/>
      <c r="K53" s="34"/>
    </row>
    <row r="54" spans="1:11" ht="14.1" customHeight="1" x14ac:dyDescent="0.25">
      <c r="A54" s="34"/>
      <c r="B54" s="34"/>
      <c r="C54" s="49" t="s">
        <v>67</v>
      </c>
      <c r="D54" s="47">
        <v>0</v>
      </c>
      <c r="E54" s="47">
        <v>0</v>
      </c>
      <c r="F54" s="47">
        <v>0</v>
      </c>
      <c r="G54" s="47">
        <v>0</v>
      </c>
      <c r="H54" s="34"/>
      <c r="I54" s="34"/>
      <c r="J54" s="34"/>
      <c r="K54" s="34"/>
    </row>
    <row r="55" spans="1:11" ht="14.1" customHeight="1" x14ac:dyDescent="0.25">
      <c r="A55" s="34"/>
      <c r="B55" s="34"/>
      <c r="C55" s="49" t="s">
        <v>60</v>
      </c>
      <c r="D55" s="47">
        <v>0</v>
      </c>
      <c r="E55" s="47">
        <v>0</v>
      </c>
      <c r="F55" s="47">
        <v>0</v>
      </c>
      <c r="G55" s="47">
        <v>0</v>
      </c>
      <c r="H55" s="34"/>
      <c r="I55" s="34"/>
      <c r="J55" s="34"/>
      <c r="K55" s="34"/>
    </row>
    <row r="56" spans="1:11" ht="14.1" customHeight="1" x14ac:dyDescent="0.25">
      <c r="A56" s="34"/>
      <c r="B56" s="34"/>
      <c r="C56" s="49" t="s">
        <v>61</v>
      </c>
      <c r="D56" s="47">
        <v>0</v>
      </c>
      <c r="E56" s="47">
        <v>0</v>
      </c>
      <c r="F56" s="47">
        <v>0</v>
      </c>
      <c r="G56" s="47">
        <v>0</v>
      </c>
      <c r="H56" s="34"/>
      <c r="I56" s="34"/>
      <c r="J56" s="34"/>
      <c r="K56" s="34"/>
    </row>
    <row r="57" spans="1:11" ht="14.1" customHeight="1" x14ac:dyDescent="0.25">
      <c r="A57" s="34"/>
      <c r="B57" s="34"/>
      <c r="C57" s="49" t="s">
        <v>68</v>
      </c>
      <c r="D57" s="47">
        <v>0</v>
      </c>
      <c r="E57" s="47">
        <v>0</v>
      </c>
      <c r="F57" s="47">
        <v>0</v>
      </c>
      <c r="G57" s="47">
        <v>0</v>
      </c>
      <c r="H57" s="34"/>
      <c r="I57" s="34"/>
      <c r="J57" s="34"/>
      <c r="K57" s="34"/>
    </row>
    <row r="58" spans="1:11" ht="14.1" customHeight="1" x14ac:dyDescent="0.25">
      <c r="A58" s="34"/>
      <c r="B58" s="34"/>
      <c r="C58" s="49" t="s">
        <v>60</v>
      </c>
      <c r="D58" s="47">
        <v>0</v>
      </c>
      <c r="E58" s="47">
        <v>0</v>
      </c>
      <c r="F58" s="47">
        <v>0</v>
      </c>
      <c r="G58" s="47">
        <v>0</v>
      </c>
      <c r="H58" s="34"/>
      <c r="I58" s="34"/>
      <c r="J58" s="34"/>
      <c r="K58" s="34"/>
    </row>
    <row r="59" spans="1:11" ht="14.1" customHeight="1" x14ac:dyDescent="0.25">
      <c r="A59" s="34"/>
      <c r="B59" s="34"/>
      <c r="C59" s="49" t="s">
        <v>69</v>
      </c>
      <c r="D59" s="47">
        <v>0</v>
      </c>
      <c r="E59" s="47">
        <v>0</v>
      </c>
      <c r="F59" s="47">
        <v>0</v>
      </c>
      <c r="G59" s="47">
        <v>0</v>
      </c>
      <c r="H59" s="34"/>
      <c r="I59" s="34"/>
      <c r="J59" s="34"/>
      <c r="K59" s="34"/>
    </row>
    <row r="60" spans="1:11" ht="14.1" customHeight="1" x14ac:dyDescent="0.25">
      <c r="A60" s="34"/>
      <c r="B60" s="34"/>
      <c r="C60" s="49" t="s">
        <v>70</v>
      </c>
      <c r="D60" s="47">
        <v>0</v>
      </c>
      <c r="E60" s="47">
        <v>0</v>
      </c>
      <c r="F60" s="47">
        <v>0</v>
      </c>
      <c r="G60" s="47">
        <v>0</v>
      </c>
      <c r="H60" s="34"/>
      <c r="I60" s="34"/>
      <c r="J60" s="34"/>
      <c r="K60" s="34"/>
    </row>
    <row r="61" spans="1:11" ht="14.1" customHeight="1" x14ac:dyDescent="0.25">
      <c r="A61" s="34"/>
      <c r="B61" s="34"/>
      <c r="C61" s="49" t="s">
        <v>71</v>
      </c>
      <c r="D61" s="47">
        <v>0</v>
      </c>
      <c r="E61" s="47">
        <v>0</v>
      </c>
      <c r="F61" s="47">
        <v>0</v>
      </c>
      <c r="G61" s="47">
        <v>0</v>
      </c>
      <c r="H61" s="34"/>
      <c r="I61" s="34"/>
      <c r="J61" s="34"/>
      <c r="K61" s="34"/>
    </row>
    <row r="62" spans="1:11" ht="14.1" customHeight="1" x14ac:dyDescent="0.25">
      <c r="A62" s="34"/>
      <c r="B62" s="34"/>
      <c r="C62" s="49" t="s">
        <v>72</v>
      </c>
      <c r="D62" s="47">
        <v>0</v>
      </c>
      <c r="E62" s="47">
        <v>0</v>
      </c>
      <c r="F62" s="47">
        <v>0</v>
      </c>
      <c r="G62" s="47">
        <v>0</v>
      </c>
      <c r="H62" s="34"/>
      <c r="I62" s="34"/>
      <c r="J62" s="34"/>
      <c r="K62" s="34"/>
    </row>
    <row r="63" spans="1:11" ht="14.1" customHeight="1" x14ac:dyDescent="0.25">
      <c r="A63" s="34"/>
      <c r="B63" s="34"/>
      <c r="C63" s="49" t="s">
        <v>73</v>
      </c>
      <c r="D63" s="47">
        <v>0</v>
      </c>
      <c r="E63" s="47">
        <v>0</v>
      </c>
      <c r="F63" s="47">
        <v>0</v>
      </c>
      <c r="G63" s="47">
        <v>0</v>
      </c>
      <c r="H63" s="34"/>
      <c r="I63" s="34"/>
      <c r="J63" s="34"/>
      <c r="K63" s="34"/>
    </row>
    <row r="64" spans="1:11" ht="14.1" customHeight="1" x14ac:dyDescent="0.25">
      <c r="A64" s="34"/>
      <c r="B64" s="34"/>
      <c r="C64" s="49" t="s">
        <v>60</v>
      </c>
      <c r="D64" s="47">
        <v>0</v>
      </c>
      <c r="E64" s="47">
        <v>0</v>
      </c>
      <c r="F64" s="47">
        <v>0</v>
      </c>
      <c r="G64" s="47">
        <v>0</v>
      </c>
      <c r="H64" s="34"/>
      <c r="I64" s="34"/>
      <c r="J64" s="34"/>
      <c r="K64" s="34"/>
    </row>
    <row r="65" spans="1:11" ht="14.1" customHeight="1" x14ac:dyDescent="0.25">
      <c r="A65" s="34"/>
      <c r="B65" s="34"/>
      <c r="C65" s="49" t="s">
        <v>69</v>
      </c>
      <c r="D65" s="47">
        <v>0</v>
      </c>
      <c r="E65" s="47">
        <v>0</v>
      </c>
      <c r="F65" s="47">
        <v>0</v>
      </c>
      <c r="G65" s="47">
        <v>0</v>
      </c>
      <c r="H65" s="34"/>
      <c r="I65" s="34"/>
      <c r="J65" s="34"/>
      <c r="K65" s="34"/>
    </row>
    <row r="66" spans="1:11" ht="14.1" customHeight="1" x14ac:dyDescent="0.25">
      <c r="A66" s="34"/>
      <c r="B66" s="34"/>
      <c r="C66" s="49" t="s">
        <v>70</v>
      </c>
      <c r="D66" s="47">
        <v>0</v>
      </c>
      <c r="E66" s="47">
        <v>0</v>
      </c>
      <c r="F66" s="47">
        <v>0</v>
      </c>
      <c r="G66" s="47">
        <v>0</v>
      </c>
      <c r="H66" s="34"/>
      <c r="I66" s="34"/>
      <c r="J66" s="34"/>
      <c r="K66" s="34"/>
    </row>
    <row r="67" spans="1:11" ht="14.1" customHeight="1" x14ac:dyDescent="0.25">
      <c r="A67" s="34"/>
      <c r="B67" s="34"/>
      <c r="C67" s="49" t="s">
        <v>71</v>
      </c>
      <c r="D67" s="47">
        <v>0</v>
      </c>
      <c r="E67" s="47">
        <v>0</v>
      </c>
      <c r="F67" s="47">
        <v>0</v>
      </c>
      <c r="G67" s="47">
        <v>0</v>
      </c>
      <c r="H67" s="34"/>
      <c r="I67" s="34"/>
      <c r="J67" s="34"/>
      <c r="K67" s="34"/>
    </row>
    <row r="68" spans="1:11" ht="14.1" customHeight="1" x14ac:dyDescent="0.25">
      <c r="A68" s="34"/>
      <c r="B68" s="34"/>
      <c r="C68" s="49" t="s">
        <v>72</v>
      </c>
      <c r="D68" s="47">
        <v>0</v>
      </c>
      <c r="E68" s="47">
        <v>0</v>
      </c>
      <c r="F68" s="47">
        <v>0</v>
      </c>
      <c r="G68" s="47">
        <v>0</v>
      </c>
      <c r="H68" s="34"/>
      <c r="I68" s="34"/>
      <c r="J68" s="34"/>
      <c r="K68" s="34"/>
    </row>
    <row r="69" spans="1:11" ht="14.1" customHeight="1" x14ac:dyDescent="0.25">
      <c r="A69" s="34"/>
      <c r="B69" s="34"/>
      <c r="C69" s="49" t="s">
        <v>74</v>
      </c>
      <c r="D69" s="47">
        <v>0</v>
      </c>
      <c r="E69" s="47">
        <v>0</v>
      </c>
      <c r="F69" s="47">
        <v>0</v>
      </c>
      <c r="G69" s="47">
        <v>0</v>
      </c>
      <c r="H69" s="34"/>
      <c r="I69" s="34"/>
      <c r="J69" s="34"/>
      <c r="K69" s="34"/>
    </row>
    <row r="70" spans="1:11" ht="14.1" customHeight="1" x14ac:dyDescent="0.25">
      <c r="A70" s="34"/>
      <c r="B70" s="34"/>
      <c r="C70" s="49" t="s">
        <v>60</v>
      </c>
      <c r="D70" s="47">
        <v>0</v>
      </c>
      <c r="E70" s="47">
        <v>0</v>
      </c>
      <c r="F70" s="47">
        <v>0</v>
      </c>
      <c r="G70" s="47">
        <v>0</v>
      </c>
      <c r="H70" s="34"/>
      <c r="I70" s="34"/>
      <c r="J70" s="34"/>
      <c r="K70" s="34"/>
    </row>
    <row r="71" spans="1:11" ht="14.1" customHeight="1" x14ac:dyDescent="0.25">
      <c r="A71" s="34"/>
      <c r="B71" s="34"/>
      <c r="C71" s="49" t="s">
        <v>69</v>
      </c>
      <c r="D71" s="47">
        <v>0</v>
      </c>
      <c r="E71" s="47">
        <v>0</v>
      </c>
      <c r="F71" s="47">
        <v>0</v>
      </c>
      <c r="G71" s="47">
        <v>0</v>
      </c>
      <c r="H71" s="34"/>
      <c r="I71" s="34"/>
      <c r="J71" s="34"/>
      <c r="K71" s="34"/>
    </row>
    <row r="72" spans="1:11" ht="14.1" customHeight="1" x14ac:dyDescent="0.25">
      <c r="A72" s="34"/>
      <c r="B72" s="34"/>
      <c r="C72" s="49" t="s">
        <v>70</v>
      </c>
      <c r="D72" s="47">
        <v>0</v>
      </c>
      <c r="E72" s="47">
        <v>0</v>
      </c>
      <c r="F72" s="47">
        <v>0</v>
      </c>
      <c r="G72" s="47">
        <v>0</v>
      </c>
      <c r="H72" s="34"/>
      <c r="I72" s="34"/>
      <c r="J72" s="34"/>
      <c r="K72" s="34"/>
    </row>
    <row r="73" spans="1:11" ht="14.1" customHeight="1" x14ac:dyDescent="0.25">
      <c r="A73" s="34"/>
      <c r="B73" s="34"/>
      <c r="C73" s="49" t="s">
        <v>71</v>
      </c>
      <c r="D73" s="47">
        <v>0</v>
      </c>
      <c r="E73" s="47">
        <v>0</v>
      </c>
      <c r="F73" s="47">
        <v>0</v>
      </c>
      <c r="G73" s="47">
        <v>0</v>
      </c>
      <c r="H73" s="34"/>
      <c r="I73" s="34"/>
      <c r="J73" s="34"/>
      <c r="K73" s="34"/>
    </row>
    <row r="74" spans="1:11" ht="14.1" customHeight="1" x14ac:dyDescent="0.25">
      <c r="A74" s="34"/>
      <c r="B74" s="34"/>
      <c r="C74" s="49" t="s">
        <v>72</v>
      </c>
      <c r="D74" s="47">
        <v>0</v>
      </c>
      <c r="E74" s="47">
        <v>0</v>
      </c>
      <c r="F74" s="47">
        <v>0</v>
      </c>
      <c r="G74" s="47">
        <v>0</v>
      </c>
      <c r="H74" s="34"/>
      <c r="I74" s="34"/>
      <c r="J74" s="34"/>
      <c r="K74" s="34"/>
    </row>
    <row r="75" spans="1:11" ht="14.1" customHeight="1" x14ac:dyDescent="0.25">
      <c r="A75" s="34"/>
      <c r="B75" s="34"/>
      <c r="C75" s="49" t="s">
        <v>75</v>
      </c>
      <c r="D75" s="47">
        <v>0</v>
      </c>
      <c r="E75" s="47">
        <v>0</v>
      </c>
      <c r="F75" s="47">
        <v>0</v>
      </c>
      <c r="G75" s="47">
        <v>0</v>
      </c>
      <c r="H75" s="34"/>
      <c r="I75" s="34"/>
      <c r="J75" s="34"/>
      <c r="K75" s="34"/>
    </row>
    <row r="76" spans="1:11" ht="14.1" customHeight="1" x14ac:dyDescent="0.25">
      <c r="A76" s="34"/>
      <c r="B76" s="34"/>
      <c r="C76" s="49" t="s">
        <v>76</v>
      </c>
      <c r="D76" s="47">
        <v>0</v>
      </c>
      <c r="E76" s="47">
        <v>0</v>
      </c>
      <c r="F76" s="47">
        <v>0</v>
      </c>
      <c r="G76" s="47">
        <v>0</v>
      </c>
      <c r="H76" s="34"/>
      <c r="I76" s="34"/>
      <c r="J76" s="34"/>
      <c r="K76" s="34"/>
    </row>
    <row r="77" spans="1:11" ht="14.1" customHeight="1" x14ac:dyDescent="0.25">
      <c r="A77" s="34"/>
      <c r="B77" s="34"/>
      <c r="C77" s="48" t="s">
        <v>77</v>
      </c>
      <c r="D77" s="47">
        <v>0</v>
      </c>
      <c r="E77" s="47">
        <v>176007000</v>
      </c>
      <c r="F77" s="47">
        <v>176007000</v>
      </c>
      <c r="G77" s="47">
        <v>176007000</v>
      </c>
      <c r="H77" s="34"/>
      <c r="I77" s="34"/>
      <c r="J77" s="34"/>
      <c r="K77" s="34"/>
    </row>
    <row r="78" spans="1:11" ht="14.1" customHeight="1" x14ac:dyDescent="0.25">
      <c r="A78" s="34"/>
      <c r="B78" s="34"/>
      <c r="C78" s="55" t="s">
        <v>33</v>
      </c>
      <c r="D78" s="1325" t="s">
        <v>711</v>
      </c>
      <c r="E78" s="1326"/>
      <c r="F78" s="1326"/>
      <c r="G78" s="1326"/>
      <c r="H78" s="34"/>
      <c r="I78" s="34"/>
      <c r="J78" s="34"/>
      <c r="K78" s="34"/>
    </row>
    <row r="79" spans="1:11" ht="14.1" customHeight="1" x14ac:dyDescent="0.25">
      <c r="A79" s="34"/>
      <c r="B79" s="34"/>
      <c r="C79" s="32" t="s">
        <v>35</v>
      </c>
      <c r="D79" s="1327" t="s">
        <v>710</v>
      </c>
      <c r="E79" s="1328"/>
      <c r="F79" s="1328"/>
      <c r="G79" s="1328"/>
      <c r="H79" s="34"/>
      <c r="I79" s="34"/>
      <c r="J79" s="34"/>
      <c r="K79" s="34"/>
    </row>
    <row r="80" spans="1:11" ht="14.1" customHeight="1" x14ac:dyDescent="0.25">
      <c r="A80" s="34"/>
      <c r="B80" s="34"/>
      <c r="C80" s="32" t="s">
        <v>37</v>
      </c>
      <c r="D80" s="1327" t="s">
        <v>709</v>
      </c>
      <c r="E80" s="1328"/>
      <c r="F80" s="1328"/>
      <c r="G80" s="1328"/>
      <c r="H80" s="34"/>
      <c r="I80" s="34"/>
      <c r="J80" s="34"/>
      <c r="K80" s="34"/>
    </row>
    <row r="81" spans="1:11" ht="15" customHeight="1" x14ac:dyDescent="0.25">
      <c r="A81" s="34"/>
      <c r="B81" s="34"/>
      <c r="C81" s="53"/>
      <c r="D81" s="52">
        <v>2025</v>
      </c>
      <c r="E81" s="52">
        <v>2026</v>
      </c>
      <c r="F81" s="52">
        <v>2027</v>
      </c>
      <c r="G81" s="52">
        <v>2028</v>
      </c>
      <c r="H81" s="34"/>
      <c r="I81" s="34"/>
      <c r="J81" s="34"/>
      <c r="K81" s="34"/>
    </row>
    <row r="82" spans="1:11" ht="15" customHeight="1" x14ac:dyDescent="0.25">
      <c r="A82" s="34"/>
      <c r="B82" s="34"/>
      <c r="C82" s="51"/>
      <c r="D82" s="50" t="s">
        <v>17</v>
      </c>
      <c r="E82" s="50" t="s">
        <v>18</v>
      </c>
      <c r="F82" s="50" t="s">
        <v>18</v>
      </c>
      <c r="G82" s="50" t="s">
        <v>18</v>
      </c>
      <c r="H82" s="34"/>
      <c r="I82" s="34"/>
      <c r="J82" s="34"/>
      <c r="K82" s="34"/>
    </row>
    <row r="83" spans="1:11" ht="14.1" customHeight="1" x14ac:dyDescent="0.25">
      <c r="A83" s="34"/>
      <c r="B83" s="34"/>
      <c r="C83" s="41" t="s">
        <v>39</v>
      </c>
      <c r="D83" s="54" t="s">
        <v>40</v>
      </c>
      <c r="E83" s="54" t="s">
        <v>269</v>
      </c>
      <c r="F83" s="54" t="s">
        <v>389</v>
      </c>
      <c r="G83" s="54" t="s">
        <v>615</v>
      </c>
      <c r="H83" s="34"/>
      <c r="I83" s="34"/>
      <c r="J83" s="34"/>
      <c r="K83" s="34"/>
    </row>
    <row r="84" spans="1:11" ht="14.1" customHeight="1" x14ac:dyDescent="0.25">
      <c r="A84" s="34"/>
      <c r="B84" s="34"/>
      <c r="C84" s="41" t="s">
        <v>41</v>
      </c>
      <c r="D84" s="54" t="s">
        <v>708</v>
      </c>
      <c r="E84" s="54" t="s">
        <v>707</v>
      </c>
      <c r="F84" s="54" t="s">
        <v>706</v>
      </c>
      <c r="G84" s="54" t="s">
        <v>705</v>
      </c>
      <c r="H84" s="34"/>
      <c r="I84" s="34"/>
      <c r="J84" s="34"/>
      <c r="K84" s="34"/>
    </row>
    <row r="85" spans="1:11" ht="14.1" customHeight="1" x14ac:dyDescent="0.25">
      <c r="A85" s="34"/>
      <c r="B85" s="34"/>
      <c r="C85" s="41" t="s">
        <v>45</v>
      </c>
      <c r="D85" s="54" t="s">
        <v>46</v>
      </c>
      <c r="E85" s="54" t="s">
        <v>704</v>
      </c>
      <c r="F85" s="54" t="s">
        <v>703</v>
      </c>
      <c r="G85" s="54" t="s">
        <v>702</v>
      </c>
      <c r="H85" s="34"/>
      <c r="I85" s="34"/>
      <c r="J85" s="34"/>
      <c r="K85" s="34"/>
    </row>
    <row r="86" spans="1:11" ht="14.1" customHeight="1" x14ac:dyDescent="0.25">
      <c r="A86" s="34"/>
      <c r="B86" s="34"/>
      <c r="C86" s="41" t="s">
        <v>50</v>
      </c>
      <c r="D86" s="54" t="s">
        <v>40</v>
      </c>
      <c r="E86" s="54" t="s">
        <v>40</v>
      </c>
      <c r="F86" s="54" t="s">
        <v>197</v>
      </c>
      <c r="G86" s="54" t="s">
        <v>521</v>
      </c>
      <c r="H86" s="34"/>
      <c r="I86" s="34"/>
      <c r="J86" s="34"/>
      <c r="K86" s="34"/>
    </row>
    <row r="87" spans="1:11" ht="14.1" customHeight="1" x14ac:dyDescent="0.25">
      <c r="A87" s="34"/>
      <c r="B87" s="34"/>
      <c r="C87" s="41" t="s">
        <v>52</v>
      </c>
      <c r="D87" s="54" t="s">
        <v>40</v>
      </c>
      <c r="E87" s="54" t="s">
        <v>701</v>
      </c>
      <c r="F87" s="54" t="s">
        <v>700</v>
      </c>
      <c r="G87" s="54" t="s">
        <v>699</v>
      </c>
      <c r="H87" s="34"/>
      <c r="I87" s="34"/>
      <c r="J87" s="34"/>
      <c r="K87" s="34"/>
    </row>
    <row r="88" spans="1:11" ht="14.1" customHeight="1" x14ac:dyDescent="0.25">
      <c r="A88" s="34"/>
      <c r="B88" s="34"/>
      <c r="C88" s="41" t="s">
        <v>55</v>
      </c>
      <c r="D88" s="54" t="s">
        <v>40</v>
      </c>
      <c r="E88" s="54" t="s">
        <v>40</v>
      </c>
      <c r="F88" s="54" t="s">
        <v>698</v>
      </c>
      <c r="G88" s="54" t="s">
        <v>697</v>
      </c>
      <c r="H88" s="34"/>
      <c r="I88" s="34"/>
      <c r="J88" s="34"/>
      <c r="K88" s="34"/>
    </row>
    <row r="89" spans="1:11" ht="14.1" customHeight="1" x14ac:dyDescent="0.25">
      <c r="A89" s="34"/>
      <c r="B89" s="34"/>
      <c r="C89" s="1329" t="s">
        <v>58</v>
      </c>
      <c r="D89" s="1330"/>
      <c r="E89" s="1330"/>
      <c r="F89" s="1330"/>
      <c r="G89" s="1330"/>
      <c r="H89" s="34"/>
      <c r="I89" s="34"/>
      <c r="J89" s="34"/>
      <c r="K89" s="34"/>
    </row>
    <row r="90" spans="1:11" ht="14.1" customHeight="1" x14ac:dyDescent="0.25">
      <c r="A90" s="34"/>
      <c r="B90" s="34"/>
      <c r="C90" s="53"/>
      <c r="D90" s="52">
        <v>2025</v>
      </c>
      <c r="E90" s="52">
        <v>2026</v>
      </c>
      <c r="F90" s="52">
        <v>2027</v>
      </c>
      <c r="G90" s="52">
        <v>2028</v>
      </c>
      <c r="H90" s="34"/>
      <c r="I90" s="34"/>
      <c r="J90" s="34"/>
      <c r="K90" s="34"/>
    </row>
    <row r="91" spans="1:11" ht="14.1" customHeight="1" x14ac:dyDescent="0.25">
      <c r="A91" s="34"/>
      <c r="B91" s="34"/>
      <c r="C91" s="51"/>
      <c r="D91" s="50" t="s">
        <v>17</v>
      </c>
      <c r="E91" s="50" t="s">
        <v>18</v>
      </c>
      <c r="F91" s="50" t="s">
        <v>18</v>
      </c>
      <c r="G91" s="50" t="s">
        <v>18</v>
      </c>
      <c r="H91" s="34"/>
      <c r="I91" s="34"/>
      <c r="J91" s="34"/>
      <c r="K91" s="34"/>
    </row>
    <row r="92" spans="1:11" ht="14.1" customHeight="1" x14ac:dyDescent="0.25">
      <c r="A92" s="34"/>
      <c r="B92" s="34"/>
      <c r="C92" s="49" t="s">
        <v>59</v>
      </c>
      <c r="D92" s="47">
        <v>0</v>
      </c>
      <c r="E92" s="47">
        <v>0</v>
      </c>
      <c r="F92" s="47">
        <v>0</v>
      </c>
      <c r="G92" s="47">
        <v>0</v>
      </c>
      <c r="H92" s="34"/>
      <c r="I92" s="34"/>
      <c r="J92" s="34"/>
      <c r="K92" s="34"/>
    </row>
    <row r="93" spans="1:11" ht="14.1" customHeight="1" x14ac:dyDescent="0.25">
      <c r="A93" s="34"/>
      <c r="B93" s="34"/>
      <c r="C93" s="49" t="s">
        <v>60</v>
      </c>
      <c r="D93" s="47">
        <v>0</v>
      </c>
      <c r="E93" s="47">
        <v>0</v>
      </c>
      <c r="F93" s="47">
        <v>0</v>
      </c>
      <c r="G93" s="47">
        <v>0</v>
      </c>
      <c r="H93" s="34"/>
      <c r="I93" s="34"/>
      <c r="J93" s="34"/>
      <c r="K93" s="34"/>
    </row>
    <row r="94" spans="1:11" ht="14.1" customHeight="1" x14ac:dyDescent="0.25">
      <c r="A94" s="34"/>
      <c r="B94" s="34"/>
      <c r="C94" s="49" t="s">
        <v>61</v>
      </c>
      <c r="D94" s="47">
        <v>0</v>
      </c>
      <c r="E94" s="47">
        <v>0</v>
      </c>
      <c r="F94" s="47">
        <v>0</v>
      </c>
      <c r="G94" s="47">
        <v>0</v>
      </c>
      <c r="H94" s="34"/>
      <c r="I94" s="34"/>
      <c r="J94" s="34"/>
      <c r="K94" s="34"/>
    </row>
    <row r="95" spans="1:11" ht="14.1" customHeight="1" x14ac:dyDescent="0.25">
      <c r="A95" s="34"/>
      <c r="B95" s="34"/>
      <c r="C95" s="49" t="s">
        <v>62</v>
      </c>
      <c r="D95" s="47">
        <v>0</v>
      </c>
      <c r="E95" s="47">
        <v>0</v>
      </c>
      <c r="F95" s="47">
        <v>0</v>
      </c>
      <c r="G95" s="47">
        <v>0</v>
      </c>
      <c r="H95" s="34"/>
      <c r="I95" s="34"/>
      <c r="J95" s="34"/>
      <c r="K95" s="34"/>
    </row>
    <row r="96" spans="1:11" ht="14.1" customHeight="1" x14ac:dyDescent="0.25">
      <c r="A96" s="34"/>
      <c r="B96" s="34"/>
      <c r="C96" s="49" t="s">
        <v>60</v>
      </c>
      <c r="D96" s="47">
        <v>0</v>
      </c>
      <c r="E96" s="47">
        <v>0</v>
      </c>
      <c r="F96" s="47">
        <v>0</v>
      </c>
      <c r="G96" s="47">
        <v>0</v>
      </c>
      <c r="H96" s="34"/>
      <c r="I96" s="34"/>
      <c r="J96" s="34"/>
      <c r="K96" s="34"/>
    </row>
    <row r="97" spans="1:11" ht="14.1" customHeight="1" x14ac:dyDescent="0.25">
      <c r="A97" s="34"/>
      <c r="B97" s="34"/>
      <c r="C97" s="49" t="s">
        <v>61</v>
      </c>
      <c r="D97" s="47">
        <v>0</v>
      </c>
      <c r="E97" s="47">
        <v>0</v>
      </c>
      <c r="F97" s="47">
        <v>0</v>
      </c>
      <c r="G97" s="47">
        <v>0</v>
      </c>
      <c r="H97" s="34"/>
      <c r="I97" s="34"/>
      <c r="J97" s="34"/>
      <c r="K97" s="34"/>
    </row>
    <row r="98" spans="1:11" ht="14.1" customHeight="1" x14ac:dyDescent="0.25">
      <c r="A98" s="34"/>
      <c r="B98" s="34"/>
      <c r="C98" s="49" t="s">
        <v>63</v>
      </c>
      <c r="D98" s="47">
        <v>0</v>
      </c>
      <c r="E98" s="47">
        <v>105160000</v>
      </c>
      <c r="F98" s="47">
        <v>106160000</v>
      </c>
      <c r="G98" s="47">
        <v>109460000</v>
      </c>
      <c r="H98" s="34"/>
      <c r="I98" s="34"/>
      <c r="J98" s="34"/>
      <c r="K98" s="34"/>
    </row>
    <row r="99" spans="1:11" ht="14.1" customHeight="1" x14ac:dyDescent="0.25">
      <c r="A99" s="34"/>
      <c r="B99" s="34"/>
      <c r="C99" s="49" t="s">
        <v>60</v>
      </c>
      <c r="D99" s="47">
        <v>0</v>
      </c>
      <c r="E99" s="47">
        <v>105160000</v>
      </c>
      <c r="F99" s="47">
        <v>106160000</v>
      </c>
      <c r="G99" s="47">
        <v>109460000</v>
      </c>
      <c r="H99" s="34"/>
      <c r="I99" s="34"/>
      <c r="J99" s="34"/>
      <c r="K99" s="34"/>
    </row>
    <row r="100" spans="1:11" ht="14.1" customHeight="1" x14ac:dyDescent="0.25">
      <c r="A100" s="34"/>
      <c r="B100" s="34"/>
      <c r="C100" s="49" t="s">
        <v>61</v>
      </c>
      <c r="D100" s="47">
        <v>0</v>
      </c>
      <c r="E100" s="47">
        <v>0</v>
      </c>
      <c r="F100" s="47">
        <v>0</v>
      </c>
      <c r="G100" s="47">
        <v>0</v>
      </c>
      <c r="H100" s="34"/>
      <c r="I100" s="34"/>
      <c r="J100" s="34"/>
      <c r="K100" s="34"/>
    </row>
    <row r="101" spans="1:11" ht="14.1" customHeight="1" x14ac:dyDescent="0.25">
      <c r="A101" s="34"/>
      <c r="B101" s="34"/>
      <c r="C101" s="49" t="s">
        <v>64</v>
      </c>
      <c r="D101" s="47">
        <v>0</v>
      </c>
      <c r="E101" s="47">
        <v>0</v>
      </c>
      <c r="F101" s="47">
        <v>0</v>
      </c>
      <c r="G101" s="47">
        <v>0</v>
      </c>
      <c r="H101" s="34"/>
      <c r="I101" s="34"/>
      <c r="J101" s="34"/>
      <c r="K101" s="34"/>
    </row>
    <row r="102" spans="1:11" ht="14.1" customHeight="1" x14ac:dyDescent="0.25">
      <c r="A102" s="34"/>
      <c r="B102" s="34"/>
      <c r="C102" s="49" t="s">
        <v>60</v>
      </c>
      <c r="D102" s="47">
        <v>0</v>
      </c>
      <c r="E102" s="47">
        <v>0</v>
      </c>
      <c r="F102" s="47">
        <v>0</v>
      </c>
      <c r="G102" s="47">
        <v>0</v>
      </c>
      <c r="H102" s="34"/>
      <c r="I102" s="34"/>
      <c r="J102" s="34"/>
      <c r="K102" s="34"/>
    </row>
    <row r="103" spans="1:11" ht="14.1" customHeight="1" x14ac:dyDescent="0.25">
      <c r="A103" s="34"/>
      <c r="B103" s="34"/>
      <c r="C103" s="49" t="s">
        <v>61</v>
      </c>
      <c r="D103" s="47">
        <v>0</v>
      </c>
      <c r="E103" s="47">
        <v>0</v>
      </c>
      <c r="F103" s="47">
        <v>0</v>
      </c>
      <c r="G103" s="47">
        <v>0</v>
      </c>
      <c r="H103" s="34"/>
      <c r="I103" s="34"/>
      <c r="J103" s="34"/>
      <c r="K103" s="34"/>
    </row>
    <row r="104" spans="1:11" ht="14.1" customHeight="1" x14ac:dyDescent="0.25">
      <c r="A104" s="34"/>
      <c r="B104" s="34"/>
      <c r="C104" s="49" t="s">
        <v>65</v>
      </c>
      <c r="D104" s="47">
        <v>0</v>
      </c>
      <c r="E104" s="47">
        <v>0</v>
      </c>
      <c r="F104" s="47">
        <v>0</v>
      </c>
      <c r="G104" s="47">
        <v>0</v>
      </c>
      <c r="H104" s="34"/>
      <c r="I104" s="34"/>
      <c r="J104" s="34"/>
      <c r="K104" s="34"/>
    </row>
    <row r="105" spans="1:11" ht="14.1" customHeight="1" x14ac:dyDescent="0.25">
      <c r="A105" s="34"/>
      <c r="B105" s="34"/>
      <c r="C105" s="49" t="s">
        <v>60</v>
      </c>
      <c r="D105" s="47">
        <v>0</v>
      </c>
      <c r="E105" s="47">
        <v>0</v>
      </c>
      <c r="F105" s="47">
        <v>0</v>
      </c>
      <c r="G105" s="47">
        <v>0</v>
      </c>
      <c r="H105" s="34"/>
      <c r="I105" s="34"/>
      <c r="J105" s="34"/>
      <c r="K105" s="34"/>
    </row>
    <row r="106" spans="1:11" ht="14.1" customHeight="1" x14ac:dyDescent="0.25">
      <c r="A106" s="34"/>
      <c r="B106" s="34"/>
      <c r="C106" s="49" t="s">
        <v>61</v>
      </c>
      <c r="D106" s="47">
        <v>0</v>
      </c>
      <c r="E106" s="47">
        <v>0</v>
      </c>
      <c r="F106" s="47">
        <v>0</v>
      </c>
      <c r="G106" s="47">
        <v>0</v>
      </c>
      <c r="H106" s="34"/>
      <c r="I106" s="34"/>
      <c r="J106" s="34"/>
      <c r="K106" s="34"/>
    </row>
    <row r="107" spans="1:11" ht="14.1" customHeight="1" x14ac:dyDescent="0.25">
      <c r="A107" s="34"/>
      <c r="B107" s="34"/>
      <c r="C107" s="49" t="s">
        <v>66</v>
      </c>
      <c r="D107" s="47">
        <v>0</v>
      </c>
      <c r="E107" s="47">
        <v>1000000</v>
      </c>
      <c r="F107" s="47">
        <v>1000000</v>
      </c>
      <c r="G107" s="47">
        <v>1000000</v>
      </c>
      <c r="H107" s="34"/>
      <c r="I107" s="34"/>
      <c r="J107" s="34"/>
      <c r="K107" s="34"/>
    </row>
    <row r="108" spans="1:11" ht="14.1" customHeight="1" x14ac:dyDescent="0.25">
      <c r="A108" s="34"/>
      <c r="B108" s="34"/>
      <c r="C108" s="49" t="s">
        <v>60</v>
      </c>
      <c r="D108" s="47">
        <v>0</v>
      </c>
      <c r="E108" s="47">
        <v>1000000</v>
      </c>
      <c r="F108" s="47">
        <v>1000000</v>
      </c>
      <c r="G108" s="47">
        <v>1000000</v>
      </c>
      <c r="H108" s="34"/>
      <c r="I108" s="34"/>
      <c r="J108" s="34"/>
      <c r="K108" s="34"/>
    </row>
    <row r="109" spans="1:11" ht="14.1" customHeight="1" x14ac:dyDescent="0.25">
      <c r="A109" s="34"/>
      <c r="B109" s="34"/>
      <c r="C109" s="49" t="s">
        <v>61</v>
      </c>
      <c r="D109" s="47">
        <v>0</v>
      </c>
      <c r="E109" s="47">
        <v>0</v>
      </c>
      <c r="F109" s="47">
        <v>0</v>
      </c>
      <c r="G109" s="47">
        <v>0</v>
      </c>
      <c r="H109" s="34"/>
      <c r="I109" s="34"/>
      <c r="J109" s="34"/>
      <c r="K109" s="34"/>
    </row>
    <row r="110" spans="1:11" ht="14.1" customHeight="1" x14ac:dyDescent="0.25">
      <c r="A110" s="34"/>
      <c r="B110" s="34"/>
      <c r="C110" s="49" t="s">
        <v>67</v>
      </c>
      <c r="D110" s="47">
        <v>0</v>
      </c>
      <c r="E110" s="47">
        <v>0</v>
      </c>
      <c r="F110" s="47">
        <v>0</v>
      </c>
      <c r="G110" s="47">
        <v>0</v>
      </c>
      <c r="H110" s="34"/>
      <c r="I110" s="34"/>
      <c r="J110" s="34"/>
      <c r="K110" s="34"/>
    </row>
    <row r="111" spans="1:11" ht="14.1" customHeight="1" x14ac:dyDescent="0.25">
      <c r="A111" s="34"/>
      <c r="B111" s="34"/>
      <c r="C111" s="49" t="s">
        <v>60</v>
      </c>
      <c r="D111" s="47">
        <v>0</v>
      </c>
      <c r="E111" s="47">
        <v>0</v>
      </c>
      <c r="F111" s="47">
        <v>0</v>
      </c>
      <c r="G111" s="47">
        <v>0</v>
      </c>
      <c r="H111" s="34"/>
      <c r="I111" s="34"/>
      <c r="J111" s="34"/>
      <c r="K111" s="34"/>
    </row>
    <row r="112" spans="1:11" ht="14.1" customHeight="1" x14ac:dyDescent="0.25">
      <c r="A112" s="34"/>
      <c r="B112" s="34"/>
      <c r="C112" s="49" t="s">
        <v>61</v>
      </c>
      <c r="D112" s="47">
        <v>0</v>
      </c>
      <c r="E112" s="47">
        <v>0</v>
      </c>
      <c r="F112" s="47">
        <v>0</v>
      </c>
      <c r="G112" s="47">
        <v>0</v>
      </c>
      <c r="H112" s="34"/>
      <c r="I112" s="34"/>
      <c r="J112" s="34"/>
      <c r="K112" s="34"/>
    </row>
    <row r="113" spans="1:11" ht="14.1" customHeight="1" x14ac:dyDescent="0.25">
      <c r="A113" s="34"/>
      <c r="B113" s="34"/>
      <c r="C113" s="49" t="s">
        <v>68</v>
      </c>
      <c r="D113" s="47">
        <v>0</v>
      </c>
      <c r="E113" s="47">
        <v>0</v>
      </c>
      <c r="F113" s="47">
        <v>0</v>
      </c>
      <c r="G113" s="47">
        <v>0</v>
      </c>
      <c r="H113" s="34"/>
      <c r="I113" s="34"/>
      <c r="J113" s="34"/>
      <c r="K113" s="34"/>
    </row>
    <row r="114" spans="1:11" ht="14.1" customHeight="1" x14ac:dyDescent="0.25">
      <c r="A114" s="34"/>
      <c r="B114" s="34"/>
      <c r="C114" s="49" t="s">
        <v>60</v>
      </c>
      <c r="D114" s="47">
        <v>0</v>
      </c>
      <c r="E114" s="47">
        <v>0</v>
      </c>
      <c r="F114" s="47">
        <v>0</v>
      </c>
      <c r="G114" s="47">
        <v>0</v>
      </c>
      <c r="H114" s="34"/>
      <c r="I114" s="34"/>
      <c r="J114" s="34"/>
      <c r="K114" s="34"/>
    </row>
    <row r="115" spans="1:11" ht="14.1" customHeight="1" x14ac:dyDescent="0.25">
      <c r="A115" s="34"/>
      <c r="B115" s="34"/>
      <c r="C115" s="49" t="s">
        <v>69</v>
      </c>
      <c r="D115" s="47">
        <v>0</v>
      </c>
      <c r="E115" s="47">
        <v>0</v>
      </c>
      <c r="F115" s="47">
        <v>0</v>
      </c>
      <c r="G115" s="47">
        <v>0</v>
      </c>
      <c r="H115" s="34"/>
      <c r="I115" s="34"/>
      <c r="J115" s="34"/>
      <c r="K115" s="34"/>
    </row>
    <row r="116" spans="1:11" ht="14.1" customHeight="1" x14ac:dyDescent="0.25">
      <c r="A116" s="34"/>
      <c r="B116" s="34"/>
      <c r="C116" s="49" t="s">
        <v>70</v>
      </c>
      <c r="D116" s="47">
        <v>0</v>
      </c>
      <c r="E116" s="47">
        <v>0</v>
      </c>
      <c r="F116" s="47">
        <v>0</v>
      </c>
      <c r="G116" s="47">
        <v>0</v>
      </c>
      <c r="H116" s="34"/>
      <c r="I116" s="34"/>
      <c r="J116" s="34"/>
      <c r="K116" s="34"/>
    </row>
    <row r="117" spans="1:11" ht="14.1" customHeight="1" x14ac:dyDescent="0.25">
      <c r="A117" s="34"/>
      <c r="B117" s="34"/>
      <c r="C117" s="49" t="s">
        <v>71</v>
      </c>
      <c r="D117" s="47">
        <v>0</v>
      </c>
      <c r="E117" s="47">
        <v>0</v>
      </c>
      <c r="F117" s="47">
        <v>0</v>
      </c>
      <c r="G117" s="47">
        <v>0</v>
      </c>
      <c r="H117" s="34"/>
      <c r="I117" s="34"/>
      <c r="J117" s="34"/>
      <c r="K117" s="34"/>
    </row>
    <row r="118" spans="1:11" ht="14.1" customHeight="1" x14ac:dyDescent="0.25">
      <c r="A118" s="34"/>
      <c r="B118" s="34"/>
      <c r="C118" s="49" t="s">
        <v>72</v>
      </c>
      <c r="D118" s="47">
        <v>0</v>
      </c>
      <c r="E118" s="47">
        <v>0</v>
      </c>
      <c r="F118" s="47">
        <v>0</v>
      </c>
      <c r="G118" s="47">
        <v>0</v>
      </c>
      <c r="H118" s="34"/>
      <c r="I118" s="34"/>
      <c r="J118" s="34"/>
      <c r="K118" s="34"/>
    </row>
    <row r="119" spans="1:11" ht="14.1" customHeight="1" x14ac:dyDescent="0.25">
      <c r="A119" s="34"/>
      <c r="B119" s="34"/>
      <c r="C119" s="49" t="s">
        <v>73</v>
      </c>
      <c r="D119" s="47">
        <v>0</v>
      </c>
      <c r="E119" s="47">
        <v>0</v>
      </c>
      <c r="F119" s="47">
        <v>0</v>
      </c>
      <c r="G119" s="47">
        <v>0</v>
      </c>
      <c r="H119" s="34"/>
      <c r="I119" s="34"/>
      <c r="J119" s="34"/>
      <c r="K119" s="34"/>
    </row>
    <row r="120" spans="1:11" ht="14.1" customHeight="1" x14ac:dyDescent="0.25">
      <c r="A120" s="34"/>
      <c r="B120" s="34"/>
      <c r="C120" s="49" t="s">
        <v>60</v>
      </c>
      <c r="D120" s="47">
        <v>0</v>
      </c>
      <c r="E120" s="47">
        <v>0</v>
      </c>
      <c r="F120" s="47">
        <v>0</v>
      </c>
      <c r="G120" s="47">
        <v>0</v>
      </c>
      <c r="H120" s="34"/>
      <c r="I120" s="34"/>
      <c r="J120" s="34"/>
      <c r="K120" s="34"/>
    </row>
    <row r="121" spans="1:11" ht="14.1" customHeight="1" x14ac:dyDescent="0.25">
      <c r="A121" s="34"/>
      <c r="B121" s="34"/>
      <c r="C121" s="49" t="s">
        <v>69</v>
      </c>
      <c r="D121" s="47">
        <v>0</v>
      </c>
      <c r="E121" s="47">
        <v>0</v>
      </c>
      <c r="F121" s="47">
        <v>0</v>
      </c>
      <c r="G121" s="47">
        <v>0</v>
      </c>
      <c r="H121" s="34"/>
      <c r="I121" s="34"/>
      <c r="J121" s="34"/>
      <c r="K121" s="34"/>
    </row>
    <row r="122" spans="1:11" ht="14.1" customHeight="1" x14ac:dyDescent="0.25">
      <c r="A122" s="34"/>
      <c r="B122" s="34"/>
      <c r="C122" s="49" t="s">
        <v>70</v>
      </c>
      <c r="D122" s="47">
        <v>0</v>
      </c>
      <c r="E122" s="47">
        <v>0</v>
      </c>
      <c r="F122" s="47">
        <v>0</v>
      </c>
      <c r="G122" s="47">
        <v>0</v>
      </c>
      <c r="H122" s="34"/>
      <c r="I122" s="34"/>
      <c r="J122" s="34"/>
      <c r="K122" s="34"/>
    </row>
    <row r="123" spans="1:11" ht="14.1" customHeight="1" x14ac:dyDescent="0.25">
      <c r="A123" s="34"/>
      <c r="B123" s="34"/>
      <c r="C123" s="49" t="s">
        <v>71</v>
      </c>
      <c r="D123" s="47">
        <v>0</v>
      </c>
      <c r="E123" s="47">
        <v>0</v>
      </c>
      <c r="F123" s="47">
        <v>0</v>
      </c>
      <c r="G123" s="47">
        <v>0</v>
      </c>
      <c r="H123" s="34"/>
      <c r="I123" s="34"/>
      <c r="J123" s="34"/>
      <c r="K123" s="34"/>
    </row>
    <row r="124" spans="1:11" ht="14.1" customHeight="1" x14ac:dyDescent="0.25">
      <c r="A124" s="34"/>
      <c r="B124" s="34"/>
      <c r="C124" s="49" t="s">
        <v>72</v>
      </c>
      <c r="D124" s="47">
        <v>0</v>
      </c>
      <c r="E124" s="47">
        <v>0</v>
      </c>
      <c r="F124" s="47">
        <v>0</v>
      </c>
      <c r="G124" s="47">
        <v>0</v>
      </c>
      <c r="H124" s="34"/>
      <c r="I124" s="34"/>
      <c r="J124" s="34"/>
      <c r="K124" s="34"/>
    </row>
    <row r="125" spans="1:11" ht="14.1" customHeight="1" x14ac:dyDescent="0.25">
      <c r="A125" s="34"/>
      <c r="B125" s="34"/>
      <c r="C125" s="49" t="s">
        <v>74</v>
      </c>
      <c r="D125" s="47">
        <v>0</v>
      </c>
      <c r="E125" s="47">
        <v>0</v>
      </c>
      <c r="F125" s="47">
        <v>0</v>
      </c>
      <c r="G125" s="47">
        <v>0</v>
      </c>
      <c r="H125" s="34"/>
      <c r="I125" s="34"/>
      <c r="J125" s="34"/>
      <c r="K125" s="34"/>
    </row>
    <row r="126" spans="1:11" ht="14.1" customHeight="1" x14ac:dyDescent="0.25">
      <c r="A126" s="34"/>
      <c r="B126" s="34"/>
      <c r="C126" s="49" t="s">
        <v>60</v>
      </c>
      <c r="D126" s="47">
        <v>0</v>
      </c>
      <c r="E126" s="47">
        <v>0</v>
      </c>
      <c r="F126" s="47">
        <v>0</v>
      </c>
      <c r="G126" s="47">
        <v>0</v>
      </c>
      <c r="H126" s="34"/>
      <c r="I126" s="34"/>
      <c r="J126" s="34"/>
      <c r="K126" s="34"/>
    </row>
    <row r="127" spans="1:11" ht="14.1" customHeight="1" x14ac:dyDescent="0.25">
      <c r="A127" s="34"/>
      <c r="B127" s="34"/>
      <c r="C127" s="49" t="s">
        <v>69</v>
      </c>
      <c r="D127" s="47">
        <v>0</v>
      </c>
      <c r="E127" s="47">
        <v>0</v>
      </c>
      <c r="F127" s="47">
        <v>0</v>
      </c>
      <c r="G127" s="47">
        <v>0</v>
      </c>
      <c r="H127" s="34"/>
      <c r="I127" s="34"/>
      <c r="J127" s="34"/>
      <c r="K127" s="34"/>
    </row>
    <row r="128" spans="1:11" ht="14.1" customHeight="1" x14ac:dyDescent="0.25">
      <c r="A128" s="34"/>
      <c r="B128" s="34"/>
      <c r="C128" s="49" t="s">
        <v>70</v>
      </c>
      <c r="D128" s="47">
        <v>0</v>
      </c>
      <c r="E128" s="47">
        <v>0</v>
      </c>
      <c r="F128" s="47">
        <v>0</v>
      </c>
      <c r="G128" s="47">
        <v>0</v>
      </c>
      <c r="H128" s="34"/>
      <c r="I128" s="34"/>
      <c r="J128" s="34"/>
      <c r="K128" s="34"/>
    </row>
    <row r="129" spans="1:11" ht="14.1" customHeight="1" x14ac:dyDescent="0.25">
      <c r="A129" s="34"/>
      <c r="B129" s="34"/>
      <c r="C129" s="49" t="s">
        <v>71</v>
      </c>
      <c r="D129" s="47">
        <v>0</v>
      </c>
      <c r="E129" s="47">
        <v>0</v>
      </c>
      <c r="F129" s="47">
        <v>0</v>
      </c>
      <c r="G129" s="47">
        <v>0</v>
      </c>
      <c r="H129" s="34"/>
      <c r="I129" s="34"/>
      <c r="J129" s="34"/>
      <c r="K129" s="34"/>
    </row>
    <row r="130" spans="1:11" ht="14.1" customHeight="1" x14ac:dyDescent="0.25">
      <c r="A130" s="34"/>
      <c r="B130" s="34"/>
      <c r="C130" s="49" t="s">
        <v>72</v>
      </c>
      <c r="D130" s="47">
        <v>0</v>
      </c>
      <c r="E130" s="47">
        <v>0</v>
      </c>
      <c r="F130" s="47">
        <v>0</v>
      </c>
      <c r="G130" s="47">
        <v>0</v>
      </c>
      <c r="H130" s="34"/>
      <c r="I130" s="34"/>
      <c r="J130" s="34"/>
      <c r="K130" s="34"/>
    </row>
    <row r="131" spans="1:11" ht="14.1" customHeight="1" x14ac:dyDescent="0.25">
      <c r="A131" s="34"/>
      <c r="B131" s="34"/>
      <c r="C131" s="49" t="s">
        <v>75</v>
      </c>
      <c r="D131" s="47">
        <v>0</v>
      </c>
      <c r="E131" s="47">
        <v>0</v>
      </c>
      <c r="F131" s="47">
        <v>0</v>
      </c>
      <c r="G131" s="47">
        <v>0</v>
      </c>
      <c r="H131" s="34"/>
      <c r="I131" s="34"/>
      <c r="J131" s="34"/>
      <c r="K131" s="34"/>
    </row>
    <row r="132" spans="1:11" ht="14.1" customHeight="1" x14ac:dyDescent="0.25">
      <c r="A132" s="34"/>
      <c r="B132" s="34"/>
      <c r="C132" s="49" t="s">
        <v>76</v>
      </c>
      <c r="D132" s="47">
        <v>0</v>
      </c>
      <c r="E132" s="47">
        <v>0</v>
      </c>
      <c r="F132" s="47">
        <v>0</v>
      </c>
      <c r="G132" s="47">
        <v>0</v>
      </c>
      <c r="H132" s="34"/>
      <c r="I132" s="34"/>
      <c r="J132" s="34"/>
      <c r="K132" s="34"/>
    </row>
    <row r="133" spans="1:11" ht="14.1" customHeight="1" x14ac:dyDescent="0.25">
      <c r="A133" s="34"/>
      <c r="B133" s="34"/>
      <c r="C133" s="48" t="s">
        <v>77</v>
      </c>
      <c r="D133" s="47">
        <v>0</v>
      </c>
      <c r="E133" s="47">
        <v>106160000</v>
      </c>
      <c r="F133" s="47">
        <v>107160000</v>
      </c>
      <c r="G133" s="47">
        <v>110460000</v>
      </c>
      <c r="H133" s="34"/>
      <c r="I133" s="34"/>
      <c r="J133" s="34"/>
      <c r="K133" s="34"/>
    </row>
    <row r="134" spans="1:11" ht="14.1" customHeight="1" x14ac:dyDescent="0.25">
      <c r="A134" s="34"/>
      <c r="B134" s="34"/>
      <c r="C134" s="55" t="s">
        <v>33</v>
      </c>
      <c r="D134" s="1325" t="s">
        <v>696</v>
      </c>
      <c r="E134" s="1326"/>
      <c r="F134" s="1326"/>
      <c r="G134" s="1326"/>
      <c r="H134" s="34"/>
      <c r="I134" s="34"/>
      <c r="J134" s="34"/>
      <c r="K134" s="34"/>
    </row>
    <row r="135" spans="1:11" ht="14.1" customHeight="1" x14ac:dyDescent="0.25">
      <c r="A135" s="34"/>
      <c r="B135" s="34"/>
      <c r="C135" s="32" t="s">
        <v>35</v>
      </c>
      <c r="D135" s="1327" t="s">
        <v>695</v>
      </c>
      <c r="E135" s="1328"/>
      <c r="F135" s="1328"/>
      <c r="G135" s="1328"/>
      <c r="H135" s="34"/>
      <c r="I135" s="34"/>
      <c r="J135" s="34"/>
      <c r="K135" s="34"/>
    </row>
    <row r="136" spans="1:11" ht="14.1" customHeight="1" x14ac:dyDescent="0.25">
      <c r="A136" s="34"/>
      <c r="B136" s="34"/>
      <c r="C136" s="32" t="s">
        <v>37</v>
      </c>
      <c r="D136" s="1327" t="s">
        <v>694</v>
      </c>
      <c r="E136" s="1328"/>
      <c r="F136" s="1328"/>
      <c r="G136" s="1328"/>
      <c r="H136" s="34"/>
      <c r="I136" s="34"/>
      <c r="J136" s="34"/>
      <c r="K136" s="34"/>
    </row>
    <row r="137" spans="1:11" ht="15" customHeight="1" x14ac:dyDescent="0.25">
      <c r="A137" s="34"/>
      <c r="B137" s="34"/>
      <c r="C137" s="53"/>
      <c r="D137" s="52">
        <v>2025</v>
      </c>
      <c r="E137" s="52">
        <v>2026</v>
      </c>
      <c r="F137" s="52">
        <v>2027</v>
      </c>
      <c r="G137" s="52">
        <v>2028</v>
      </c>
      <c r="H137" s="34"/>
      <c r="I137" s="34"/>
      <c r="J137" s="34"/>
      <c r="K137" s="34"/>
    </row>
    <row r="138" spans="1:11" ht="15" customHeight="1" x14ac:dyDescent="0.25">
      <c r="A138" s="34"/>
      <c r="B138" s="34"/>
      <c r="C138" s="51"/>
      <c r="D138" s="50" t="s">
        <v>17</v>
      </c>
      <c r="E138" s="50" t="s">
        <v>18</v>
      </c>
      <c r="F138" s="50" t="s">
        <v>18</v>
      </c>
      <c r="G138" s="50" t="s">
        <v>18</v>
      </c>
      <c r="H138" s="34"/>
      <c r="I138" s="34"/>
      <c r="J138" s="34"/>
      <c r="K138" s="34"/>
    </row>
    <row r="139" spans="1:11" ht="14.1" customHeight="1" x14ac:dyDescent="0.25">
      <c r="A139" s="34"/>
      <c r="B139" s="34"/>
      <c r="C139" s="41" t="s">
        <v>39</v>
      </c>
      <c r="D139" s="54" t="s">
        <v>40</v>
      </c>
      <c r="E139" s="54" t="s">
        <v>123</v>
      </c>
      <c r="F139" s="54" t="s">
        <v>693</v>
      </c>
      <c r="G139" s="54" t="s">
        <v>693</v>
      </c>
      <c r="H139" s="34"/>
      <c r="I139" s="34"/>
      <c r="J139" s="34"/>
      <c r="K139" s="34"/>
    </row>
    <row r="140" spans="1:11" ht="14.1" customHeight="1" x14ac:dyDescent="0.25">
      <c r="A140" s="34"/>
      <c r="B140" s="34"/>
      <c r="C140" s="41" t="s">
        <v>41</v>
      </c>
      <c r="D140" s="54" t="s">
        <v>692</v>
      </c>
      <c r="E140" s="54" t="s">
        <v>692</v>
      </c>
      <c r="F140" s="54" t="s">
        <v>692</v>
      </c>
      <c r="G140" s="54" t="s">
        <v>692</v>
      </c>
      <c r="H140" s="34"/>
      <c r="I140" s="34"/>
      <c r="J140" s="34"/>
      <c r="K140" s="34"/>
    </row>
    <row r="141" spans="1:11" ht="14.1" customHeight="1" x14ac:dyDescent="0.25">
      <c r="A141" s="34"/>
      <c r="B141" s="34"/>
      <c r="C141" s="41" t="s">
        <v>45</v>
      </c>
      <c r="D141" s="54" t="s">
        <v>46</v>
      </c>
      <c r="E141" s="54" t="s">
        <v>691</v>
      </c>
      <c r="F141" s="54" t="s">
        <v>690</v>
      </c>
      <c r="G141" s="54" t="s">
        <v>690</v>
      </c>
      <c r="H141" s="34"/>
      <c r="I141" s="34"/>
      <c r="J141" s="34"/>
      <c r="K141" s="34"/>
    </row>
    <row r="142" spans="1:11" ht="14.1" customHeight="1" x14ac:dyDescent="0.25">
      <c r="A142" s="34"/>
      <c r="B142" s="34"/>
      <c r="C142" s="41" t="s">
        <v>50</v>
      </c>
      <c r="D142" s="54" t="s">
        <v>40</v>
      </c>
      <c r="E142" s="54" t="s">
        <v>40</v>
      </c>
      <c r="F142" s="54" t="s">
        <v>151</v>
      </c>
      <c r="G142" s="54" t="s">
        <v>46</v>
      </c>
      <c r="H142" s="34"/>
      <c r="I142" s="34"/>
      <c r="J142" s="34"/>
      <c r="K142" s="34"/>
    </row>
    <row r="143" spans="1:11" ht="14.1" customHeight="1" x14ac:dyDescent="0.25">
      <c r="A143" s="34"/>
      <c r="B143" s="34"/>
      <c r="C143" s="41" t="s">
        <v>52</v>
      </c>
      <c r="D143" s="54" t="s">
        <v>40</v>
      </c>
      <c r="E143" s="54" t="s">
        <v>46</v>
      </c>
      <c r="F143" s="54" t="s">
        <v>46</v>
      </c>
      <c r="G143" s="54" t="s">
        <v>46</v>
      </c>
      <c r="H143" s="34"/>
      <c r="I143" s="34"/>
      <c r="J143" s="34"/>
      <c r="K143" s="34"/>
    </row>
    <row r="144" spans="1:11" ht="14.1" customHeight="1" x14ac:dyDescent="0.25">
      <c r="A144" s="34"/>
      <c r="B144" s="34"/>
      <c r="C144" s="41" t="s">
        <v>55</v>
      </c>
      <c r="D144" s="54" t="s">
        <v>40</v>
      </c>
      <c r="E144" s="54" t="s">
        <v>40</v>
      </c>
      <c r="F144" s="54" t="s">
        <v>297</v>
      </c>
      <c r="G144" s="54" t="s">
        <v>46</v>
      </c>
      <c r="H144" s="34"/>
      <c r="I144" s="34"/>
      <c r="J144" s="34"/>
      <c r="K144" s="34"/>
    </row>
    <row r="145" spans="1:11" ht="14.1" customHeight="1" x14ac:dyDescent="0.25">
      <c r="A145" s="34"/>
      <c r="B145" s="34"/>
      <c r="C145" s="1329" t="s">
        <v>58</v>
      </c>
      <c r="D145" s="1330"/>
      <c r="E145" s="1330"/>
      <c r="F145" s="1330"/>
      <c r="G145" s="1330"/>
      <c r="H145" s="34"/>
      <c r="I145" s="34"/>
      <c r="J145" s="34"/>
      <c r="K145" s="34"/>
    </row>
    <row r="146" spans="1:11" ht="14.1" customHeight="1" x14ac:dyDescent="0.25">
      <c r="A146" s="34"/>
      <c r="B146" s="34"/>
      <c r="C146" s="53"/>
      <c r="D146" s="52">
        <v>2025</v>
      </c>
      <c r="E146" s="52">
        <v>2026</v>
      </c>
      <c r="F146" s="52">
        <v>2027</v>
      </c>
      <c r="G146" s="52">
        <v>2028</v>
      </c>
      <c r="H146" s="34"/>
      <c r="I146" s="34"/>
      <c r="J146" s="34"/>
      <c r="K146" s="34"/>
    </row>
    <row r="147" spans="1:11" ht="14.1" customHeight="1" x14ac:dyDescent="0.25">
      <c r="A147" s="34"/>
      <c r="B147" s="34"/>
      <c r="C147" s="51"/>
      <c r="D147" s="50" t="s">
        <v>17</v>
      </c>
      <c r="E147" s="50" t="s">
        <v>18</v>
      </c>
      <c r="F147" s="50" t="s">
        <v>18</v>
      </c>
      <c r="G147" s="50" t="s">
        <v>18</v>
      </c>
      <c r="H147" s="34"/>
      <c r="I147" s="34"/>
      <c r="J147" s="34"/>
      <c r="K147" s="34"/>
    </row>
    <row r="148" spans="1:11" ht="14.1" customHeight="1" x14ac:dyDescent="0.25">
      <c r="A148" s="34"/>
      <c r="B148" s="34"/>
      <c r="C148" s="49" t="s">
        <v>59</v>
      </c>
      <c r="D148" s="47">
        <v>0</v>
      </c>
      <c r="E148" s="47">
        <v>0</v>
      </c>
      <c r="F148" s="47">
        <v>0</v>
      </c>
      <c r="G148" s="47">
        <v>0</v>
      </c>
      <c r="H148" s="34"/>
      <c r="I148" s="34"/>
      <c r="J148" s="34"/>
      <c r="K148" s="34"/>
    </row>
    <row r="149" spans="1:11" ht="14.1" customHeight="1" x14ac:dyDescent="0.25">
      <c r="A149" s="34"/>
      <c r="B149" s="34"/>
      <c r="C149" s="49" t="s">
        <v>60</v>
      </c>
      <c r="D149" s="47">
        <v>0</v>
      </c>
      <c r="E149" s="47">
        <v>0</v>
      </c>
      <c r="F149" s="47">
        <v>0</v>
      </c>
      <c r="G149" s="47">
        <v>0</v>
      </c>
      <c r="H149" s="34"/>
      <c r="I149" s="34"/>
      <c r="J149" s="34"/>
      <c r="K149" s="34"/>
    </row>
    <row r="150" spans="1:11" ht="14.1" customHeight="1" x14ac:dyDescent="0.25">
      <c r="A150" s="34"/>
      <c r="B150" s="34"/>
      <c r="C150" s="49" t="s">
        <v>61</v>
      </c>
      <c r="D150" s="47">
        <v>0</v>
      </c>
      <c r="E150" s="47">
        <v>0</v>
      </c>
      <c r="F150" s="47">
        <v>0</v>
      </c>
      <c r="G150" s="47">
        <v>0</v>
      </c>
      <c r="H150" s="34"/>
      <c r="I150" s="34"/>
      <c r="J150" s="34"/>
      <c r="K150" s="34"/>
    </row>
    <row r="151" spans="1:11" ht="14.1" customHeight="1" x14ac:dyDescent="0.25">
      <c r="A151" s="34"/>
      <c r="B151" s="34"/>
      <c r="C151" s="49" t="s">
        <v>62</v>
      </c>
      <c r="D151" s="47">
        <v>0</v>
      </c>
      <c r="E151" s="47">
        <v>0</v>
      </c>
      <c r="F151" s="47">
        <v>0</v>
      </c>
      <c r="G151" s="47">
        <v>0</v>
      </c>
      <c r="H151" s="34"/>
      <c r="I151" s="34"/>
      <c r="J151" s="34"/>
      <c r="K151" s="34"/>
    </row>
    <row r="152" spans="1:11" ht="14.1" customHeight="1" x14ac:dyDescent="0.25">
      <c r="A152" s="34"/>
      <c r="B152" s="34"/>
      <c r="C152" s="49" t="s">
        <v>60</v>
      </c>
      <c r="D152" s="47">
        <v>0</v>
      </c>
      <c r="E152" s="47">
        <v>0</v>
      </c>
      <c r="F152" s="47">
        <v>0</v>
      </c>
      <c r="G152" s="47">
        <v>0</v>
      </c>
      <c r="H152" s="34"/>
      <c r="I152" s="34"/>
      <c r="J152" s="34"/>
      <c r="K152" s="34"/>
    </row>
    <row r="153" spans="1:11" ht="14.1" customHeight="1" x14ac:dyDescent="0.25">
      <c r="A153" s="34"/>
      <c r="B153" s="34"/>
      <c r="C153" s="49" t="s">
        <v>61</v>
      </c>
      <c r="D153" s="47">
        <v>0</v>
      </c>
      <c r="E153" s="47">
        <v>0</v>
      </c>
      <c r="F153" s="47">
        <v>0</v>
      </c>
      <c r="G153" s="47">
        <v>0</v>
      </c>
      <c r="H153" s="34"/>
      <c r="I153" s="34"/>
      <c r="J153" s="34"/>
      <c r="K153" s="34"/>
    </row>
    <row r="154" spans="1:11" ht="14.1" customHeight="1" x14ac:dyDescent="0.25">
      <c r="A154" s="34"/>
      <c r="B154" s="34"/>
      <c r="C154" s="49" t="s">
        <v>63</v>
      </c>
      <c r="D154" s="47">
        <v>0</v>
      </c>
      <c r="E154" s="47">
        <v>0</v>
      </c>
      <c r="F154" s="47">
        <v>0</v>
      </c>
      <c r="G154" s="47">
        <v>0</v>
      </c>
      <c r="H154" s="34"/>
      <c r="I154" s="34"/>
      <c r="J154" s="34"/>
      <c r="K154" s="34"/>
    </row>
    <row r="155" spans="1:11" ht="14.1" customHeight="1" x14ac:dyDescent="0.25">
      <c r="A155" s="34"/>
      <c r="B155" s="34"/>
      <c r="C155" s="49" t="s">
        <v>60</v>
      </c>
      <c r="D155" s="47">
        <v>0</v>
      </c>
      <c r="E155" s="47">
        <v>0</v>
      </c>
      <c r="F155" s="47">
        <v>0</v>
      </c>
      <c r="G155" s="47">
        <v>0</v>
      </c>
      <c r="H155" s="34"/>
      <c r="I155" s="34"/>
      <c r="J155" s="34"/>
      <c r="K155" s="34"/>
    </row>
    <row r="156" spans="1:11" ht="14.1" customHeight="1" x14ac:dyDescent="0.25">
      <c r="A156" s="34"/>
      <c r="B156" s="34"/>
      <c r="C156" s="49" t="s">
        <v>61</v>
      </c>
      <c r="D156" s="47">
        <v>0</v>
      </c>
      <c r="E156" s="47">
        <v>0</v>
      </c>
      <c r="F156" s="47">
        <v>0</v>
      </c>
      <c r="G156" s="47">
        <v>0</v>
      </c>
      <c r="H156" s="34"/>
      <c r="I156" s="34"/>
      <c r="J156" s="34"/>
      <c r="K156" s="34"/>
    </row>
    <row r="157" spans="1:11" ht="14.1" customHeight="1" x14ac:dyDescent="0.25">
      <c r="A157" s="34"/>
      <c r="B157" s="34"/>
      <c r="C157" s="49" t="s">
        <v>64</v>
      </c>
      <c r="D157" s="47">
        <v>0</v>
      </c>
      <c r="E157" s="47">
        <v>0</v>
      </c>
      <c r="F157" s="47">
        <v>0</v>
      </c>
      <c r="G157" s="47">
        <v>0</v>
      </c>
      <c r="H157" s="34"/>
      <c r="I157" s="34"/>
      <c r="J157" s="34"/>
      <c r="K157" s="34"/>
    </row>
    <row r="158" spans="1:11" ht="14.1" customHeight="1" x14ac:dyDescent="0.25">
      <c r="A158" s="34"/>
      <c r="B158" s="34"/>
      <c r="C158" s="49" t="s">
        <v>60</v>
      </c>
      <c r="D158" s="47">
        <v>0</v>
      </c>
      <c r="E158" s="47">
        <v>0</v>
      </c>
      <c r="F158" s="47">
        <v>0</v>
      </c>
      <c r="G158" s="47">
        <v>0</v>
      </c>
      <c r="H158" s="34"/>
      <c r="I158" s="34"/>
      <c r="J158" s="34"/>
      <c r="K158" s="34"/>
    </row>
    <row r="159" spans="1:11" ht="14.1" customHeight="1" x14ac:dyDescent="0.25">
      <c r="A159" s="34"/>
      <c r="B159" s="34"/>
      <c r="C159" s="49" t="s">
        <v>61</v>
      </c>
      <c r="D159" s="47">
        <v>0</v>
      </c>
      <c r="E159" s="47">
        <v>0</v>
      </c>
      <c r="F159" s="47">
        <v>0</v>
      </c>
      <c r="G159" s="47">
        <v>0</v>
      </c>
      <c r="H159" s="34"/>
      <c r="I159" s="34"/>
      <c r="J159" s="34"/>
      <c r="K159" s="34"/>
    </row>
    <row r="160" spans="1:11" ht="14.1" customHeight="1" x14ac:dyDescent="0.25">
      <c r="A160" s="34"/>
      <c r="B160" s="34"/>
      <c r="C160" s="49" t="s">
        <v>65</v>
      </c>
      <c r="D160" s="47">
        <v>0</v>
      </c>
      <c r="E160" s="47">
        <v>0</v>
      </c>
      <c r="F160" s="47">
        <v>0</v>
      </c>
      <c r="G160" s="47">
        <v>0</v>
      </c>
      <c r="H160" s="34"/>
      <c r="I160" s="34"/>
      <c r="J160" s="34"/>
      <c r="K160" s="34"/>
    </row>
    <row r="161" spans="1:11" ht="14.1" customHeight="1" x14ac:dyDescent="0.25">
      <c r="A161" s="34"/>
      <c r="B161" s="34"/>
      <c r="C161" s="49" t="s">
        <v>60</v>
      </c>
      <c r="D161" s="47">
        <v>0</v>
      </c>
      <c r="E161" s="47">
        <v>0</v>
      </c>
      <c r="F161" s="47">
        <v>0</v>
      </c>
      <c r="G161" s="47">
        <v>0</v>
      </c>
      <c r="H161" s="34"/>
      <c r="I161" s="34"/>
      <c r="J161" s="34"/>
      <c r="K161" s="34"/>
    </row>
    <row r="162" spans="1:11" ht="14.1" customHeight="1" x14ac:dyDescent="0.25">
      <c r="A162" s="34"/>
      <c r="B162" s="34"/>
      <c r="C162" s="49" t="s">
        <v>61</v>
      </c>
      <c r="D162" s="47">
        <v>0</v>
      </c>
      <c r="E162" s="47">
        <v>0</v>
      </c>
      <c r="F162" s="47">
        <v>0</v>
      </c>
      <c r="G162" s="47">
        <v>0</v>
      </c>
      <c r="H162" s="34"/>
      <c r="I162" s="34"/>
      <c r="J162" s="34"/>
      <c r="K162" s="34"/>
    </row>
    <row r="163" spans="1:11" ht="14.1" customHeight="1" x14ac:dyDescent="0.25">
      <c r="A163" s="34"/>
      <c r="B163" s="34"/>
      <c r="C163" s="49" t="s">
        <v>66</v>
      </c>
      <c r="D163" s="47">
        <v>0</v>
      </c>
      <c r="E163" s="47">
        <v>0</v>
      </c>
      <c r="F163" s="47">
        <v>0</v>
      </c>
      <c r="G163" s="47">
        <v>0</v>
      </c>
      <c r="H163" s="34"/>
      <c r="I163" s="34"/>
      <c r="J163" s="34"/>
      <c r="K163" s="34"/>
    </row>
    <row r="164" spans="1:11" ht="14.1" customHeight="1" x14ac:dyDescent="0.25">
      <c r="A164" s="34"/>
      <c r="B164" s="34"/>
      <c r="C164" s="49" t="s">
        <v>60</v>
      </c>
      <c r="D164" s="47">
        <v>0</v>
      </c>
      <c r="E164" s="47">
        <v>0</v>
      </c>
      <c r="F164" s="47">
        <v>0</v>
      </c>
      <c r="G164" s="47">
        <v>0</v>
      </c>
      <c r="H164" s="34"/>
      <c r="I164" s="34"/>
      <c r="J164" s="34"/>
      <c r="K164" s="34"/>
    </row>
    <row r="165" spans="1:11" ht="14.1" customHeight="1" x14ac:dyDescent="0.25">
      <c r="A165" s="34"/>
      <c r="B165" s="34"/>
      <c r="C165" s="49" t="s">
        <v>61</v>
      </c>
      <c r="D165" s="47">
        <v>0</v>
      </c>
      <c r="E165" s="47">
        <v>0</v>
      </c>
      <c r="F165" s="47">
        <v>0</v>
      </c>
      <c r="G165" s="47">
        <v>0</v>
      </c>
      <c r="H165" s="34"/>
      <c r="I165" s="34"/>
      <c r="J165" s="34"/>
      <c r="K165" s="34"/>
    </row>
    <row r="166" spans="1:11" ht="14.1" customHeight="1" x14ac:dyDescent="0.25">
      <c r="A166" s="34"/>
      <c r="B166" s="34"/>
      <c r="C166" s="49" t="s">
        <v>67</v>
      </c>
      <c r="D166" s="47">
        <v>0</v>
      </c>
      <c r="E166" s="47">
        <v>47540000</v>
      </c>
      <c r="F166" s="47">
        <v>47540000</v>
      </c>
      <c r="G166" s="47">
        <v>47540000</v>
      </c>
      <c r="H166" s="34"/>
      <c r="I166" s="34"/>
      <c r="J166" s="34"/>
      <c r="K166" s="34"/>
    </row>
    <row r="167" spans="1:11" ht="14.1" customHeight="1" x14ac:dyDescent="0.25">
      <c r="A167" s="34"/>
      <c r="B167" s="34"/>
      <c r="C167" s="49" t="s">
        <v>60</v>
      </c>
      <c r="D167" s="47">
        <v>0</v>
      </c>
      <c r="E167" s="47">
        <v>47540000</v>
      </c>
      <c r="F167" s="47">
        <v>47540000</v>
      </c>
      <c r="G167" s="47">
        <v>47540000</v>
      </c>
      <c r="H167" s="34"/>
      <c r="I167" s="34"/>
      <c r="J167" s="34"/>
      <c r="K167" s="34"/>
    </row>
    <row r="168" spans="1:11" ht="14.1" customHeight="1" x14ac:dyDescent="0.25">
      <c r="A168" s="34"/>
      <c r="B168" s="34"/>
      <c r="C168" s="49" t="s">
        <v>61</v>
      </c>
      <c r="D168" s="47">
        <v>0</v>
      </c>
      <c r="E168" s="47">
        <v>0</v>
      </c>
      <c r="F168" s="47">
        <v>0</v>
      </c>
      <c r="G168" s="47">
        <v>0</v>
      </c>
      <c r="H168" s="34"/>
      <c r="I168" s="34"/>
      <c r="J168" s="34"/>
      <c r="K168" s="34"/>
    </row>
    <row r="169" spans="1:11" ht="14.1" customHeight="1" x14ac:dyDescent="0.25">
      <c r="A169" s="34"/>
      <c r="B169" s="34"/>
      <c r="C169" s="49" t="s">
        <v>68</v>
      </c>
      <c r="D169" s="47">
        <v>0</v>
      </c>
      <c r="E169" s="47">
        <v>0</v>
      </c>
      <c r="F169" s="47">
        <v>0</v>
      </c>
      <c r="G169" s="47">
        <v>0</v>
      </c>
      <c r="H169" s="34"/>
      <c r="I169" s="34"/>
      <c r="J169" s="34"/>
      <c r="K169" s="34"/>
    </row>
    <row r="170" spans="1:11" ht="14.1" customHeight="1" x14ac:dyDescent="0.25">
      <c r="A170" s="34"/>
      <c r="B170" s="34"/>
      <c r="C170" s="49" t="s">
        <v>60</v>
      </c>
      <c r="D170" s="47">
        <v>0</v>
      </c>
      <c r="E170" s="47">
        <v>0</v>
      </c>
      <c r="F170" s="47">
        <v>0</v>
      </c>
      <c r="G170" s="47">
        <v>0</v>
      </c>
      <c r="H170" s="34"/>
      <c r="I170" s="34"/>
      <c r="J170" s="34"/>
      <c r="K170" s="34"/>
    </row>
    <row r="171" spans="1:11" ht="14.1" customHeight="1" x14ac:dyDescent="0.25">
      <c r="A171" s="34"/>
      <c r="B171" s="34"/>
      <c r="C171" s="49" t="s">
        <v>69</v>
      </c>
      <c r="D171" s="47">
        <v>0</v>
      </c>
      <c r="E171" s="47">
        <v>0</v>
      </c>
      <c r="F171" s="47">
        <v>0</v>
      </c>
      <c r="G171" s="47">
        <v>0</v>
      </c>
      <c r="H171" s="34"/>
      <c r="I171" s="34"/>
      <c r="J171" s="34"/>
      <c r="K171" s="34"/>
    </row>
    <row r="172" spans="1:11" ht="14.1" customHeight="1" x14ac:dyDescent="0.25">
      <c r="A172" s="34"/>
      <c r="B172" s="34"/>
      <c r="C172" s="49" t="s">
        <v>70</v>
      </c>
      <c r="D172" s="47">
        <v>0</v>
      </c>
      <c r="E172" s="47">
        <v>0</v>
      </c>
      <c r="F172" s="47">
        <v>0</v>
      </c>
      <c r="G172" s="47">
        <v>0</v>
      </c>
      <c r="H172" s="34"/>
      <c r="I172" s="34"/>
      <c r="J172" s="34"/>
      <c r="K172" s="34"/>
    </row>
    <row r="173" spans="1:11" ht="14.1" customHeight="1" x14ac:dyDescent="0.25">
      <c r="A173" s="34"/>
      <c r="B173" s="34"/>
      <c r="C173" s="49" t="s">
        <v>71</v>
      </c>
      <c r="D173" s="47">
        <v>0</v>
      </c>
      <c r="E173" s="47">
        <v>0</v>
      </c>
      <c r="F173" s="47">
        <v>0</v>
      </c>
      <c r="G173" s="47">
        <v>0</v>
      </c>
      <c r="H173" s="34"/>
      <c r="I173" s="34"/>
      <c r="J173" s="34"/>
      <c r="K173" s="34"/>
    </row>
    <row r="174" spans="1:11" ht="14.1" customHeight="1" x14ac:dyDescent="0.25">
      <c r="A174" s="34"/>
      <c r="B174" s="34"/>
      <c r="C174" s="49" t="s">
        <v>72</v>
      </c>
      <c r="D174" s="47">
        <v>0</v>
      </c>
      <c r="E174" s="47">
        <v>0</v>
      </c>
      <c r="F174" s="47">
        <v>0</v>
      </c>
      <c r="G174" s="47">
        <v>0</v>
      </c>
      <c r="H174" s="34"/>
      <c r="I174" s="34"/>
      <c r="J174" s="34"/>
      <c r="K174" s="34"/>
    </row>
    <row r="175" spans="1:11" ht="14.1" customHeight="1" x14ac:dyDescent="0.25">
      <c r="A175" s="34"/>
      <c r="B175" s="34"/>
      <c r="C175" s="49" t="s">
        <v>73</v>
      </c>
      <c r="D175" s="47">
        <v>0</v>
      </c>
      <c r="E175" s="47">
        <v>0</v>
      </c>
      <c r="F175" s="47">
        <v>0</v>
      </c>
      <c r="G175" s="47">
        <v>0</v>
      </c>
      <c r="H175" s="34"/>
      <c r="I175" s="34"/>
      <c r="J175" s="34"/>
      <c r="K175" s="34"/>
    </row>
    <row r="176" spans="1:11" ht="14.1" customHeight="1" x14ac:dyDescent="0.25">
      <c r="A176" s="34"/>
      <c r="B176" s="34"/>
      <c r="C176" s="49" t="s">
        <v>60</v>
      </c>
      <c r="D176" s="47">
        <v>0</v>
      </c>
      <c r="E176" s="47">
        <v>0</v>
      </c>
      <c r="F176" s="47">
        <v>0</v>
      </c>
      <c r="G176" s="47">
        <v>0</v>
      </c>
      <c r="H176" s="34"/>
      <c r="I176" s="34"/>
      <c r="J176" s="34"/>
      <c r="K176" s="34"/>
    </row>
    <row r="177" spans="1:11" ht="14.1" customHeight="1" x14ac:dyDescent="0.25">
      <c r="A177" s="34"/>
      <c r="B177" s="34"/>
      <c r="C177" s="49" t="s">
        <v>69</v>
      </c>
      <c r="D177" s="47">
        <v>0</v>
      </c>
      <c r="E177" s="47">
        <v>0</v>
      </c>
      <c r="F177" s="47">
        <v>0</v>
      </c>
      <c r="G177" s="47">
        <v>0</v>
      </c>
      <c r="H177" s="34"/>
      <c r="I177" s="34"/>
      <c r="J177" s="34"/>
      <c r="K177" s="34"/>
    </row>
    <row r="178" spans="1:11" ht="14.1" customHeight="1" x14ac:dyDescent="0.25">
      <c r="A178" s="34"/>
      <c r="B178" s="34"/>
      <c r="C178" s="49" t="s">
        <v>70</v>
      </c>
      <c r="D178" s="47">
        <v>0</v>
      </c>
      <c r="E178" s="47">
        <v>0</v>
      </c>
      <c r="F178" s="47">
        <v>0</v>
      </c>
      <c r="G178" s="47">
        <v>0</v>
      </c>
      <c r="H178" s="34"/>
      <c r="I178" s="34"/>
      <c r="J178" s="34"/>
      <c r="K178" s="34"/>
    </row>
    <row r="179" spans="1:11" ht="14.1" customHeight="1" x14ac:dyDescent="0.25">
      <c r="A179" s="34"/>
      <c r="B179" s="34"/>
      <c r="C179" s="49" t="s">
        <v>71</v>
      </c>
      <c r="D179" s="47">
        <v>0</v>
      </c>
      <c r="E179" s="47">
        <v>0</v>
      </c>
      <c r="F179" s="47">
        <v>0</v>
      </c>
      <c r="G179" s="47">
        <v>0</v>
      </c>
      <c r="H179" s="34"/>
      <c r="I179" s="34"/>
      <c r="J179" s="34"/>
      <c r="K179" s="34"/>
    </row>
    <row r="180" spans="1:11" ht="14.1" customHeight="1" x14ac:dyDescent="0.25">
      <c r="A180" s="34"/>
      <c r="B180" s="34"/>
      <c r="C180" s="49" t="s">
        <v>72</v>
      </c>
      <c r="D180" s="47">
        <v>0</v>
      </c>
      <c r="E180" s="47">
        <v>0</v>
      </c>
      <c r="F180" s="47">
        <v>0</v>
      </c>
      <c r="G180" s="47">
        <v>0</v>
      </c>
      <c r="H180" s="34"/>
      <c r="I180" s="34"/>
      <c r="J180" s="34"/>
      <c r="K180" s="34"/>
    </row>
    <row r="181" spans="1:11" ht="14.1" customHeight="1" x14ac:dyDescent="0.25">
      <c r="A181" s="34"/>
      <c r="B181" s="34"/>
      <c r="C181" s="49" t="s">
        <v>74</v>
      </c>
      <c r="D181" s="47">
        <v>0</v>
      </c>
      <c r="E181" s="47">
        <v>0</v>
      </c>
      <c r="F181" s="47">
        <v>0</v>
      </c>
      <c r="G181" s="47">
        <v>0</v>
      </c>
      <c r="H181" s="34"/>
      <c r="I181" s="34"/>
      <c r="J181" s="34"/>
      <c r="K181" s="34"/>
    </row>
    <row r="182" spans="1:11" ht="14.1" customHeight="1" x14ac:dyDescent="0.25">
      <c r="A182" s="34"/>
      <c r="B182" s="34"/>
      <c r="C182" s="49" t="s">
        <v>60</v>
      </c>
      <c r="D182" s="47">
        <v>0</v>
      </c>
      <c r="E182" s="47">
        <v>0</v>
      </c>
      <c r="F182" s="47">
        <v>0</v>
      </c>
      <c r="G182" s="47">
        <v>0</v>
      </c>
      <c r="H182" s="34"/>
      <c r="I182" s="34"/>
      <c r="J182" s="34"/>
      <c r="K182" s="34"/>
    </row>
    <row r="183" spans="1:11" ht="14.1" customHeight="1" x14ac:dyDescent="0.25">
      <c r="A183" s="34"/>
      <c r="B183" s="34"/>
      <c r="C183" s="49" t="s">
        <v>69</v>
      </c>
      <c r="D183" s="47">
        <v>0</v>
      </c>
      <c r="E183" s="47">
        <v>0</v>
      </c>
      <c r="F183" s="47">
        <v>0</v>
      </c>
      <c r="G183" s="47">
        <v>0</v>
      </c>
      <c r="H183" s="34"/>
      <c r="I183" s="34"/>
      <c r="J183" s="34"/>
      <c r="K183" s="34"/>
    </row>
    <row r="184" spans="1:11" ht="14.1" customHeight="1" x14ac:dyDescent="0.25">
      <c r="A184" s="34"/>
      <c r="B184" s="34"/>
      <c r="C184" s="49" t="s">
        <v>70</v>
      </c>
      <c r="D184" s="47">
        <v>0</v>
      </c>
      <c r="E184" s="47">
        <v>0</v>
      </c>
      <c r="F184" s="47">
        <v>0</v>
      </c>
      <c r="G184" s="47">
        <v>0</v>
      </c>
      <c r="H184" s="34"/>
      <c r="I184" s="34"/>
      <c r="J184" s="34"/>
      <c r="K184" s="34"/>
    </row>
    <row r="185" spans="1:11" ht="14.1" customHeight="1" x14ac:dyDescent="0.25">
      <c r="A185" s="34"/>
      <c r="B185" s="34"/>
      <c r="C185" s="49" t="s">
        <v>71</v>
      </c>
      <c r="D185" s="47">
        <v>0</v>
      </c>
      <c r="E185" s="47">
        <v>0</v>
      </c>
      <c r="F185" s="47">
        <v>0</v>
      </c>
      <c r="G185" s="47">
        <v>0</v>
      </c>
      <c r="H185" s="34"/>
      <c r="I185" s="34"/>
      <c r="J185" s="34"/>
      <c r="K185" s="34"/>
    </row>
    <row r="186" spans="1:11" ht="14.1" customHeight="1" x14ac:dyDescent="0.25">
      <c r="A186" s="34"/>
      <c r="B186" s="34"/>
      <c r="C186" s="49" t="s">
        <v>72</v>
      </c>
      <c r="D186" s="47">
        <v>0</v>
      </c>
      <c r="E186" s="47">
        <v>0</v>
      </c>
      <c r="F186" s="47">
        <v>0</v>
      </c>
      <c r="G186" s="47">
        <v>0</v>
      </c>
      <c r="H186" s="34"/>
      <c r="I186" s="34"/>
      <c r="J186" s="34"/>
      <c r="K186" s="34"/>
    </row>
    <row r="187" spans="1:11" ht="14.1" customHeight="1" x14ac:dyDescent="0.25">
      <c r="A187" s="34"/>
      <c r="B187" s="34"/>
      <c r="C187" s="49" t="s">
        <v>75</v>
      </c>
      <c r="D187" s="47">
        <v>0</v>
      </c>
      <c r="E187" s="47">
        <v>0</v>
      </c>
      <c r="F187" s="47">
        <v>0</v>
      </c>
      <c r="G187" s="47">
        <v>0</v>
      </c>
      <c r="H187" s="34"/>
      <c r="I187" s="34"/>
      <c r="J187" s="34"/>
      <c r="K187" s="34"/>
    </row>
    <row r="188" spans="1:11" ht="14.1" customHeight="1" x14ac:dyDescent="0.25">
      <c r="A188" s="34"/>
      <c r="B188" s="34"/>
      <c r="C188" s="49" t="s">
        <v>76</v>
      </c>
      <c r="D188" s="47">
        <v>0</v>
      </c>
      <c r="E188" s="47">
        <v>0</v>
      </c>
      <c r="F188" s="47">
        <v>0</v>
      </c>
      <c r="G188" s="47">
        <v>0</v>
      </c>
      <c r="H188" s="34"/>
      <c r="I188" s="34"/>
      <c r="J188" s="34"/>
      <c r="K188" s="34"/>
    </row>
    <row r="189" spans="1:11" ht="14.1" customHeight="1" x14ac:dyDescent="0.25">
      <c r="A189" s="34"/>
      <c r="B189" s="34"/>
      <c r="C189" s="48" t="s">
        <v>77</v>
      </c>
      <c r="D189" s="47">
        <v>0</v>
      </c>
      <c r="E189" s="47">
        <v>47540000</v>
      </c>
      <c r="F189" s="47">
        <v>47540000</v>
      </c>
      <c r="G189" s="47">
        <v>47540000</v>
      </c>
      <c r="H189" s="34"/>
      <c r="I189" s="34"/>
      <c r="J189" s="34"/>
      <c r="K189" s="34"/>
    </row>
    <row r="190" spans="1:11" ht="14.1" customHeight="1" x14ac:dyDescent="0.25">
      <c r="A190" s="34"/>
      <c r="B190" s="34"/>
      <c r="C190" s="1309" t="s">
        <v>78</v>
      </c>
      <c r="D190" s="1310"/>
      <c r="E190" s="1310"/>
      <c r="F190" s="1310"/>
      <c r="G190" s="1310"/>
      <c r="H190" s="34"/>
      <c r="I190" s="34"/>
      <c r="J190" s="34"/>
      <c r="K190" s="34"/>
    </row>
    <row r="191" spans="1:11" ht="14.1" customHeight="1" x14ac:dyDescent="0.25">
      <c r="A191" s="34"/>
      <c r="B191" s="34"/>
      <c r="C191" s="56" t="s">
        <v>689</v>
      </c>
      <c r="D191" s="1309" t="s">
        <v>688</v>
      </c>
      <c r="E191" s="1310"/>
      <c r="F191" s="1310"/>
      <c r="G191" s="1310"/>
      <c r="H191" s="34"/>
      <c r="I191" s="34"/>
      <c r="J191" s="34"/>
      <c r="K191" s="34"/>
    </row>
    <row r="192" spans="1:11" ht="14.1" customHeight="1" x14ac:dyDescent="0.25">
      <c r="A192" s="34"/>
      <c r="B192" s="34"/>
      <c r="C192" s="55" t="s">
        <v>33</v>
      </c>
      <c r="D192" s="1325" t="s">
        <v>687</v>
      </c>
      <c r="E192" s="1326"/>
      <c r="F192" s="1326"/>
      <c r="G192" s="1326"/>
      <c r="H192" s="34"/>
      <c r="I192" s="34"/>
      <c r="J192" s="34"/>
      <c r="K192" s="34"/>
    </row>
    <row r="193" spans="1:11" ht="14.1" customHeight="1" x14ac:dyDescent="0.25">
      <c r="A193" s="34"/>
      <c r="B193" s="34"/>
      <c r="C193" s="32" t="s">
        <v>35</v>
      </c>
      <c r="D193" s="1327" t="s">
        <v>686</v>
      </c>
      <c r="E193" s="1328"/>
      <c r="F193" s="1328"/>
      <c r="G193" s="1328"/>
      <c r="H193" s="34"/>
      <c r="I193" s="34"/>
      <c r="J193" s="34"/>
      <c r="K193" s="34"/>
    </row>
    <row r="194" spans="1:11" ht="14.1" customHeight="1" x14ac:dyDescent="0.25">
      <c r="A194" s="34"/>
      <c r="B194" s="34"/>
      <c r="C194" s="32" t="s">
        <v>37</v>
      </c>
      <c r="D194" s="1327" t="s">
        <v>685</v>
      </c>
      <c r="E194" s="1328"/>
      <c r="F194" s="1328"/>
      <c r="G194" s="1328"/>
      <c r="H194" s="34"/>
      <c r="I194" s="34"/>
      <c r="J194" s="34"/>
      <c r="K194" s="34"/>
    </row>
    <row r="195" spans="1:11" ht="15" customHeight="1" x14ac:dyDescent="0.25">
      <c r="A195" s="34"/>
      <c r="B195" s="34"/>
      <c r="C195" s="53"/>
      <c r="D195" s="52">
        <v>2025</v>
      </c>
      <c r="E195" s="52">
        <v>2026</v>
      </c>
      <c r="F195" s="52">
        <v>2027</v>
      </c>
      <c r="G195" s="52">
        <v>2028</v>
      </c>
      <c r="H195" s="34"/>
      <c r="I195" s="34"/>
      <c r="J195" s="34"/>
      <c r="K195" s="34"/>
    </row>
    <row r="196" spans="1:11" ht="15" customHeight="1" x14ac:dyDescent="0.25">
      <c r="A196" s="34"/>
      <c r="B196" s="34"/>
      <c r="C196" s="51"/>
      <c r="D196" s="50" t="s">
        <v>17</v>
      </c>
      <c r="E196" s="50" t="s">
        <v>18</v>
      </c>
      <c r="F196" s="50" t="s">
        <v>18</v>
      </c>
      <c r="G196" s="50" t="s">
        <v>18</v>
      </c>
      <c r="H196" s="34"/>
      <c r="I196" s="34"/>
      <c r="J196" s="34"/>
      <c r="K196" s="34"/>
    </row>
    <row r="197" spans="1:11" ht="14.1" customHeight="1" x14ac:dyDescent="0.25">
      <c r="A197" s="34"/>
      <c r="B197" s="34"/>
      <c r="C197" s="41" t="s">
        <v>39</v>
      </c>
      <c r="D197" s="54" t="s">
        <v>40</v>
      </c>
      <c r="E197" s="54" t="s">
        <v>411</v>
      </c>
      <c r="F197" s="54" t="s">
        <v>269</v>
      </c>
      <c r="G197" s="54" t="s">
        <v>269</v>
      </c>
      <c r="H197" s="34"/>
      <c r="I197" s="34"/>
      <c r="J197" s="34"/>
      <c r="K197" s="34"/>
    </row>
    <row r="198" spans="1:11" ht="14.1" customHeight="1" x14ac:dyDescent="0.25">
      <c r="A198" s="34"/>
      <c r="B198" s="34"/>
      <c r="C198" s="41" t="s">
        <v>41</v>
      </c>
      <c r="D198" s="54" t="s">
        <v>165</v>
      </c>
      <c r="E198" s="54" t="s">
        <v>165</v>
      </c>
      <c r="F198" s="54" t="s">
        <v>165</v>
      </c>
      <c r="G198" s="54" t="s">
        <v>165</v>
      </c>
      <c r="H198" s="34"/>
      <c r="I198" s="34"/>
      <c r="J198" s="34"/>
      <c r="K198" s="34"/>
    </row>
    <row r="199" spans="1:11" ht="14.1" customHeight="1" x14ac:dyDescent="0.25">
      <c r="A199" s="34"/>
      <c r="B199" s="34"/>
      <c r="C199" s="41" t="s">
        <v>45</v>
      </c>
      <c r="D199" s="54" t="s">
        <v>46</v>
      </c>
      <c r="E199" s="54" t="s">
        <v>684</v>
      </c>
      <c r="F199" s="54" t="s">
        <v>683</v>
      </c>
      <c r="G199" s="54" t="s">
        <v>683</v>
      </c>
      <c r="H199" s="34"/>
      <c r="I199" s="34"/>
      <c r="J199" s="34"/>
      <c r="K199" s="34"/>
    </row>
    <row r="200" spans="1:11" ht="14.1" customHeight="1" x14ac:dyDescent="0.25">
      <c r="A200" s="34"/>
      <c r="B200" s="34"/>
      <c r="C200" s="41" t="s">
        <v>50</v>
      </c>
      <c r="D200" s="54" t="s">
        <v>40</v>
      </c>
      <c r="E200" s="54" t="s">
        <v>40</v>
      </c>
      <c r="F200" s="54" t="s">
        <v>170</v>
      </c>
      <c r="G200" s="54" t="s">
        <v>46</v>
      </c>
      <c r="H200" s="34"/>
      <c r="I200" s="34"/>
      <c r="J200" s="34"/>
      <c r="K200" s="34"/>
    </row>
    <row r="201" spans="1:11" ht="14.1" customHeight="1" x14ac:dyDescent="0.25">
      <c r="A201" s="34"/>
      <c r="B201" s="34"/>
      <c r="C201" s="41" t="s">
        <v>52</v>
      </c>
      <c r="D201" s="54" t="s">
        <v>40</v>
      </c>
      <c r="E201" s="54" t="s">
        <v>46</v>
      </c>
      <c r="F201" s="54" t="s">
        <v>46</v>
      </c>
      <c r="G201" s="54" t="s">
        <v>46</v>
      </c>
      <c r="H201" s="34"/>
      <c r="I201" s="34"/>
      <c r="J201" s="34"/>
      <c r="K201" s="34"/>
    </row>
    <row r="202" spans="1:11" ht="14.1" customHeight="1" x14ac:dyDescent="0.25">
      <c r="A202" s="34"/>
      <c r="B202" s="34"/>
      <c r="C202" s="41" t="s">
        <v>55</v>
      </c>
      <c r="D202" s="54" t="s">
        <v>40</v>
      </c>
      <c r="E202" s="54" t="s">
        <v>40</v>
      </c>
      <c r="F202" s="54" t="s">
        <v>174</v>
      </c>
      <c r="G202" s="54" t="s">
        <v>46</v>
      </c>
      <c r="H202" s="34"/>
      <c r="I202" s="34"/>
      <c r="J202" s="34"/>
      <c r="K202" s="34"/>
    </row>
    <row r="203" spans="1:11" ht="14.1" customHeight="1" x14ac:dyDescent="0.25">
      <c r="A203" s="34"/>
      <c r="B203" s="34"/>
      <c r="C203" s="1329" t="s">
        <v>58</v>
      </c>
      <c r="D203" s="1330"/>
      <c r="E203" s="1330"/>
      <c r="F203" s="1330"/>
      <c r="G203" s="1330"/>
      <c r="H203" s="34"/>
      <c r="I203" s="34"/>
      <c r="J203" s="34"/>
      <c r="K203" s="34"/>
    </row>
    <row r="204" spans="1:11" ht="14.1" customHeight="1" x14ac:dyDescent="0.25">
      <c r="A204" s="34"/>
      <c r="B204" s="34"/>
      <c r="C204" s="53"/>
      <c r="D204" s="52">
        <v>2025</v>
      </c>
      <c r="E204" s="52">
        <v>2026</v>
      </c>
      <c r="F204" s="52">
        <v>2027</v>
      </c>
      <c r="G204" s="52">
        <v>2028</v>
      </c>
      <c r="H204" s="34"/>
      <c r="I204" s="34"/>
      <c r="J204" s="34"/>
      <c r="K204" s="34"/>
    </row>
    <row r="205" spans="1:11" ht="14.1" customHeight="1" x14ac:dyDescent="0.25">
      <c r="A205" s="34"/>
      <c r="B205" s="34"/>
      <c r="C205" s="51"/>
      <c r="D205" s="50" t="s">
        <v>17</v>
      </c>
      <c r="E205" s="50" t="s">
        <v>18</v>
      </c>
      <c r="F205" s="50" t="s">
        <v>18</v>
      </c>
      <c r="G205" s="50" t="s">
        <v>18</v>
      </c>
      <c r="H205" s="34"/>
      <c r="I205" s="34"/>
      <c r="J205" s="34"/>
      <c r="K205" s="34"/>
    </row>
    <row r="206" spans="1:11" ht="14.1" customHeight="1" x14ac:dyDescent="0.25">
      <c r="A206" s="34"/>
      <c r="B206" s="34"/>
      <c r="C206" s="49" t="s">
        <v>59</v>
      </c>
      <c r="D206" s="47">
        <v>0</v>
      </c>
      <c r="E206" s="47">
        <v>0</v>
      </c>
      <c r="F206" s="47">
        <v>0</v>
      </c>
      <c r="G206" s="47">
        <v>0</v>
      </c>
      <c r="H206" s="34"/>
      <c r="I206" s="34"/>
      <c r="J206" s="34"/>
      <c r="K206" s="34"/>
    </row>
    <row r="207" spans="1:11" ht="14.1" customHeight="1" x14ac:dyDescent="0.25">
      <c r="A207" s="34"/>
      <c r="B207" s="34"/>
      <c r="C207" s="49" t="s">
        <v>60</v>
      </c>
      <c r="D207" s="47">
        <v>0</v>
      </c>
      <c r="E207" s="47">
        <v>0</v>
      </c>
      <c r="F207" s="47">
        <v>0</v>
      </c>
      <c r="G207" s="47">
        <v>0</v>
      </c>
      <c r="H207" s="34"/>
      <c r="I207" s="34"/>
      <c r="J207" s="34"/>
      <c r="K207" s="34"/>
    </row>
    <row r="208" spans="1:11" ht="14.1" customHeight="1" x14ac:dyDescent="0.25">
      <c r="A208" s="34"/>
      <c r="B208" s="34"/>
      <c r="C208" s="49" t="s">
        <v>61</v>
      </c>
      <c r="D208" s="47">
        <v>0</v>
      </c>
      <c r="E208" s="47">
        <v>0</v>
      </c>
      <c r="F208" s="47">
        <v>0</v>
      </c>
      <c r="G208" s="47">
        <v>0</v>
      </c>
      <c r="H208" s="34"/>
      <c r="I208" s="34"/>
      <c r="J208" s="34"/>
      <c r="K208" s="34"/>
    </row>
    <row r="209" spans="1:11" ht="14.1" customHeight="1" x14ac:dyDescent="0.25">
      <c r="A209" s="34"/>
      <c r="B209" s="34"/>
      <c r="C209" s="49" t="s">
        <v>62</v>
      </c>
      <c r="D209" s="47">
        <v>0</v>
      </c>
      <c r="E209" s="47">
        <v>0</v>
      </c>
      <c r="F209" s="47">
        <v>0</v>
      </c>
      <c r="G209" s="47">
        <v>0</v>
      </c>
      <c r="H209" s="34"/>
      <c r="I209" s="34"/>
      <c r="J209" s="34"/>
      <c r="K209" s="34"/>
    </row>
    <row r="210" spans="1:11" ht="14.1" customHeight="1" x14ac:dyDescent="0.25">
      <c r="A210" s="34"/>
      <c r="B210" s="34"/>
      <c r="C210" s="49" t="s">
        <v>60</v>
      </c>
      <c r="D210" s="47">
        <v>0</v>
      </c>
      <c r="E210" s="47">
        <v>0</v>
      </c>
      <c r="F210" s="47">
        <v>0</v>
      </c>
      <c r="G210" s="47">
        <v>0</v>
      </c>
      <c r="H210" s="34"/>
      <c r="I210" s="34"/>
      <c r="J210" s="34"/>
      <c r="K210" s="34"/>
    </row>
    <row r="211" spans="1:11" ht="14.1" customHeight="1" x14ac:dyDescent="0.25">
      <c r="A211" s="34"/>
      <c r="B211" s="34"/>
      <c r="C211" s="49" t="s">
        <v>61</v>
      </c>
      <c r="D211" s="47">
        <v>0</v>
      </c>
      <c r="E211" s="47">
        <v>0</v>
      </c>
      <c r="F211" s="47">
        <v>0</v>
      </c>
      <c r="G211" s="47">
        <v>0</v>
      </c>
      <c r="H211" s="34"/>
      <c r="I211" s="34"/>
      <c r="J211" s="34"/>
      <c r="K211" s="34"/>
    </row>
    <row r="212" spans="1:11" ht="14.1" customHeight="1" x14ac:dyDescent="0.25">
      <c r="A212" s="34"/>
      <c r="B212" s="34"/>
      <c r="C212" s="49" t="s">
        <v>63</v>
      </c>
      <c r="D212" s="47">
        <v>0</v>
      </c>
      <c r="E212" s="47">
        <v>0</v>
      </c>
      <c r="F212" s="47">
        <v>0</v>
      </c>
      <c r="G212" s="47">
        <v>0</v>
      </c>
      <c r="H212" s="34"/>
      <c r="I212" s="34"/>
      <c r="J212" s="34"/>
      <c r="K212" s="34"/>
    </row>
    <row r="213" spans="1:11" ht="14.1" customHeight="1" x14ac:dyDescent="0.25">
      <c r="A213" s="34"/>
      <c r="B213" s="34"/>
      <c r="C213" s="49" t="s">
        <v>60</v>
      </c>
      <c r="D213" s="47">
        <v>0</v>
      </c>
      <c r="E213" s="47">
        <v>0</v>
      </c>
      <c r="F213" s="47">
        <v>0</v>
      </c>
      <c r="G213" s="47">
        <v>0</v>
      </c>
      <c r="H213" s="34"/>
      <c r="I213" s="34"/>
      <c r="J213" s="34"/>
      <c r="K213" s="34"/>
    </row>
    <row r="214" spans="1:11" ht="14.1" customHeight="1" x14ac:dyDescent="0.25">
      <c r="A214" s="34"/>
      <c r="B214" s="34"/>
      <c r="C214" s="49" t="s">
        <v>61</v>
      </c>
      <c r="D214" s="47">
        <v>0</v>
      </c>
      <c r="E214" s="47">
        <v>0</v>
      </c>
      <c r="F214" s="47">
        <v>0</v>
      </c>
      <c r="G214" s="47">
        <v>0</v>
      </c>
      <c r="H214" s="34"/>
      <c r="I214" s="34"/>
      <c r="J214" s="34"/>
      <c r="K214" s="34"/>
    </row>
    <row r="215" spans="1:11" ht="14.1" customHeight="1" x14ac:dyDescent="0.25">
      <c r="A215" s="34"/>
      <c r="B215" s="34"/>
      <c r="C215" s="49" t="s">
        <v>64</v>
      </c>
      <c r="D215" s="47">
        <v>0</v>
      </c>
      <c r="E215" s="47">
        <v>0</v>
      </c>
      <c r="F215" s="47">
        <v>0</v>
      </c>
      <c r="G215" s="47">
        <v>0</v>
      </c>
      <c r="H215" s="34"/>
      <c r="I215" s="34"/>
      <c r="J215" s="34"/>
      <c r="K215" s="34"/>
    </row>
    <row r="216" spans="1:11" ht="14.1" customHeight="1" x14ac:dyDescent="0.25">
      <c r="A216" s="34"/>
      <c r="B216" s="34"/>
      <c r="C216" s="49" t="s">
        <v>60</v>
      </c>
      <c r="D216" s="47">
        <v>0</v>
      </c>
      <c r="E216" s="47">
        <v>0</v>
      </c>
      <c r="F216" s="47">
        <v>0</v>
      </c>
      <c r="G216" s="47">
        <v>0</v>
      </c>
      <c r="H216" s="34"/>
      <c r="I216" s="34"/>
      <c r="J216" s="34"/>
      <c r="K216" s="34"/>
    </row>
    <row r="217" spans="1:11" ht="14.1" customHeight="1" x14ac:dyDescent="0.25">
      <c r="A217" s="34"/>
      <c r="B217" s="34"/>
      <c r="C217" s="49" t="s">
        <v>61</v>
      </c>
      <c r="D217" s="47">
        <v>0</v>
      </c>
      <c r="E217" s="47">
        <v>0</v>
      </c>
      <c r="F217" s="47">
        <v>0</v>
      </c>
      <c r="G217" s="47">
        <v>0</v>
      </c>
      <c r="H217" s="34"/>
      <c r="I217" s="34"/>
      <c r="J217" s="34"/>
      <c r="K217" s="34"/>
    </row>
    <row r="218" spans="1:11" ht="14.1" customHeight="1" x14ac:dyDescent="0.25">
      <c r="A218" s="34"/>
      <c r="B218" s="34"/>
      <c r="C218" s="49" t="s">
        <v>65</v>
      </c>
      <c r="D218" s="47">
        <v>0</v>
      </c>
      <c r="E218" s="47">
        <v>0</v>
      </c>
      <c r="F218" s="47">
        <v>0</v>
      </c>
      <c r="G218" s="47">
        <v>0</v>
      </c>
      <c r="H218" s="34"/>
      <c r="I218" s="34"/>
      <c r="J218" s="34"/>
      <c r="K218" s="34"/>
    </row>
    <row r="219" spans="1:11" ht="14.1" customHeight="1" x14ac:dyDescent="0.25">
      <c r="A219" s="34"/>
      <c r="B219" s="34"/>
      <c r="C219" s="49" t="s">
        <v>60</v>
      </c>
      <c r="D219" s="47">
        <v>0</v>
      </c>
      <c r="E219" s="47">
        <v>0</v>
      </c>
      <c r="F219" s="47">
        <v>0</v>
      </c>
      <c r="G219" s="47">
        <v>0</v>
      </c>
      <c r="H219" s="34"/>
      <c r="I219" s="34"/>
      <c r="J219" s="34"/>
      <c r="K219" s="34"/>
    </row>
    <row r="220" spans="1:11" ht="14.1" customHeight="1" x14ac:dyDescent="0.25">
      <c r="A220" s="34"/>
      <c r="B220" s="34"/>
      <c r="C220" s="49" t="s">
        <v>61</v>
      </c>
      <c r="D220" s="47">
        <v>0</v>
      </c>
      <c r="E220" s="47">
        <v>0</v>
      </c>
      <c r="F220" s="47">
        <v>0</v>
      </c>
      <c r="G220" s="47">
        <v>0</v>
      </c>
      <c r="H220" s="34"/>
      <c r="I220" s="34"/>
      <c r="J220" s="34"/>
      <c r="K220" s="34"/>
    </row>
    <row r="221" spans="1:11" ht="14.1" customHeight="1" x14ac:dyDescent="0.25">
      <c r="A221" s="34"/>
      <c r="B221" s="34"/>
      <c r="C221" s="49" t="s">
        <v>66</v>
      </c>
      <c r="D221" s="47">
        <v>0</v>
      </c>
      <c r="E221" s="47">
        <v>0</v>
      </c>
      <c r="F221" s="47">
        <v>0</v>
      </c>
      <c r="G221" s="47">
        <v>0</v>
      </c>
      <c r="H221" s="34"/>
      <c r="I221" s="34"/>
      <c r="J221" s="34"/>
      <c r="K221" s="34"/>
    </row>
    <row r="222" spans="1:11" ht="14.1" customHeight="1" x14ac:dyDescent="0.25">
      <c r="A222" s="34"/>
      <c r="B222" s="34"/>
      <c r="C222" s="49" t="s">
        <v>60</v>
      </c>
      <c r="D222" s="47">
        <v>0</v>
      </c>
      <c r="E222" s="47">
        <v>0</v>
      </c>
      <c r="F222" s="47">
        <v>0</v>
      </c>
      <c r="G222" s="47">
        <v>0</v>
      </c>
      <c r="H222" s="34"/>
      <c r="I222" s="34"/>
      <c r="J222" s="34"/>
      <c r="K222" s="34"/>
    </row>
    <row r="223" spans="1:11" ht="14.1" customHeight="1" x14ac:dyDescent="0.25">
      <c r="A223" s="34"/>
      <c r="B223" s="34"/>
      <c r="C223" s="49" t="s">
        <v>61</v>
      </c>
      <c r="D223" s="47">
        <v>0</v>
      </c>
      <c r="E223" s="47">
        <v>0</v>
      </c>
      <c r="F223" s="47">
        <v>0</v>
      </c>
      <c r="G223" s="47">
        <v>0</v>
      </c>
      <c r="H223" s="34"/>
      <c r="I223" s="34"/>
      <c r="J223" s="34"/>
      <c r="K223" s="34"/>
    </row>
    <row r="224" spans="1:11" ht="14.1" customHeight="1" x14ac:dyDescent="0.25">
      <c r="A224" s="34"/>
      <c r="B224" s="34"/>
      <c r="C224" s="49" t="s">
        <v>67</v>
      </c>
      <c r="D224" s="47">
        <v>0</v>
      </c>
      <c r="E224" s="47">
        <v>0</v>
      </c>
      <c r="F224" s="47">
        <v>0</v>
      </c>
      <c r="G224" s="47">
        <v>0</v>
      </c>
      <c r="H224" s="34"/>
      <c r="I224" s="34"/>
      <c r="J224" s="34"/>
      <c r="K224" s="34"/>
    </row>
    <row r="225" spans="1:11" ht="14.1" customHeight="1" x14ac:dyDescent="0.25">
      <c r="A225" s="34"/>
      <c r="B225" s="34"/>
      <c r="C225" s="49" t="s">
        <v>60</v>
      </c>
      <c r="D225" s="47">
        <v>0</v>
      </c>
      <c r="E225" s="47">
        <v>0</v>
      </c>
      <c r="F225" s="47">
        <v>0</v>
      </c>
      <c r="G225" s="47">
        <v>0</v>
      </c>
      <c r="H225" s="34"/>
      <c r="I225" s="34"/>
      <c r="J225" s="34"/>
      <c r="K225" s="34"/>
    </row>
    <row r="226" spans="1:11" ht="14.1" customHeight="1" x14ac:dyDescent="0.25">
      <c r="A226" s="34"/>
      <c r="B226" s="34"/>
      <c r="C226" s="49" t="s">
        <v>61</v>
      </c>
      <c r="D226" s="47">
        <v>0</v>
      </c>
      <c r="E226" s="47">
        <v>0</v>
      </c>
      <c r="F226" s="47">
        <v>0</v>
      </c>
      <c r="G226" s="47">
        <v>0</v>
      </c>
      <c r="H226" s="34"/>
      <c r="I226" s="34"/>
      <c r="J226" s="34"/>
      <c r="K226" s="34"/>
    </row>
    <row r="227" spans="1:11" ht="14.1" customHeight="1" x14ac:dyDescent="0.25">
      <c r="A227" s="34"/>
      <c r="B227" s="34"/>
      <c r="C227" s="49" t="s">
        <v>68</v>
      </c>
      <c r="D227" s="47">
        <v>0</v>
      </c>
      <c r="E227" s="47">
        <v>0</v>
      </c>
      <c r="F227" s="47">
        <v>0</v>
      </c>
      <c r="G227" s="47">
        <v>0</v>
      </c>
      <c r="H227" s="34"/>
      <c r="I227" s="34"/>
      <c r="J227" s="34"/>
      <c r="K227" s="34"/>
    </row>
    <row r="228" spans="1:11" ht="14.1" customHeight="1" x14ac:dyDescent="0.25">
      <c r="A228" s="34"/>
      <c r="B228" s="34"/>
      <c r="C228" s="49" t="s">
        <v>60</v>
      </c>
      <c r="D228" s="47">
        <v>0</v>
      </c>
      <c r="E228" s="47">
        <v>0</v>
      </c>
      <c r="F228" s="47">
        <v>0</v>
      </c>
      <c r="G228" s="47">
        <v>0</v>
      </c>
      <c r="H228" s="34"/>
      <c r="I228" s="34"/>
      <c r="J228" s="34"/>
      <c r="K228" s="34"/>
    </row>
    <row r="229" spans="1:11" ht="14.1" customHeight="1" x14ac:dyDescent="0.25">
      <c r="A229" s="34"/>
      <c r="B229" s="34"/>
      <c r="C229" s="49" t="s">
        <v>69</v>
      </c>
      <c r="D229" s="47">
        <v>0</v>
      </c>
      <c r="E229" s="47">
        <v>0</v>
      </c>
      <c r="F229" s="47">
        <v>0</v>
      </c>
      <c r="G229" s="47">
        <v>0</v>
      </c>
      <c r="H229" s="34"/>
      <c r="I229" s="34"/>
      <c r="J229" s="34"/>
      <c r="K229" s="34"/>
    </row>
    <row r="230" spans="1:11" ht="14.1" customHeight="1" x14ac:dyDescent="0.25">
      <c r="A230" s="34"/>
      <c r="B230" s="34"/>
      <c r="C230" s="49" t="s">
        <v>70</v>
      </c>
      <c r="D230" s="47">
        <v>0</v>
      </c>
      <c r="E230" s="47">
        <v>0</v>
      </c>
      <c r="F230" s="47">
        <v>0</v>
      </c>
      <c r="G230" s="47">
        <v>0</v>
      </c>
      <c r="H230" s="34"/>
      <c r="I230" s="34"/>
      <c r="J230" s="34"/>
      <c r="K230" s="34"/>
    </row>
    <row r="231" spans="1:11" ht="14.1" customHeight="1" x14ac:dyDescent="0.25">
      <c r="A231" s="34"/>
      <c r="B231" s="34"/>
      <c r="C231" s="49" t="s">
        <v>71</v>
      </c>
      <c r="D231" s="47">
        <v>0</v>
      </c>
      <c r="E231" s="47">
        <v>0</v>
      </c>
      <c r="F231" s="47">
        <v>0</v>
      </c>
      <c r="G231" s="47">
        <v>0</v>
      </c>
      <c r="H231" s="34"/>
      <c r="I231" s="34"/>
      <c r="J231" s="34"/>
      <c r="K231" s="34"/>
    </row>
    <row r="232" spans="1:11" ht="14.1" customHeight="1" x14ac:dyDescent="0.25">
      <c r="A232" s="34"/>
      <c r="B232" s="34"/>
      <c r="C232" s="49" t="s">
        <v>72</v>
      </c>
      <c r="D232" s="47">
        <v>0</v>
      </c>
      <c r="E232" s="47">
        <v>0</v>
      </c>
      <c r="F232" s="47">
        <v>0</v>
      </c>
      <c r="G232" s="47">
        <v>0</v>
      </c>
      <c r="H232" s="34"/>
      <c r="I232" s="34"/>
      <c r="J232" s="34"/>
      <c r="K232" s="34"/>
    </row>
    <row r="233" spans="1:11" ht="14.1" customHeight="1" x14ac:dyDescent="0.25">
      <c r="A233" s="34"/>
      <c r="B233" s="34"/>
      <c r="C233" s="49" t="s">
        <v>73</v>
      </c>
      <c r="D233" s="47">
        <v>0</v>
      </c>
      <c r="E233" s="47">
        <v>1500000</v>
      </c>
      <c r="F233" s="47">
        <v>1500000</v>
      </c>
      <c r="G233" s="47">
        <v>1500000</v>
      </c>
      <c r="H233" s="34"/>
      <c r="I233" s="34"/>
      <c r="J233" s="34"/>
      <c r="K233" s="34"/>
    </row>
    <row r="234" spans="1:11" ht="14.1" customHeight="1" x14ac:dyDescent="0.25">
      <c r="A234" s="34"/>
      <c r="B234" s="34"/>
      <c r="C234" s="49" t="s">
        <v>60</v>
      </c>
      <c r="D234" s="47">
        <v>0</v>
      </c>
      <c r="E234" s="47">
        <v>1500000</v>
      </c>
      <c r="F234" s="47">
        <v>1500000</v>
      </c>
      <c r="G234" s="47">
        <v>1500000</v>
      </c>
      <c r="H234" s="34"/>
      <c r="I234" s="34"/>
      <c r="J234" s="34"/>
      <c r="K234" s="34"/>
    </row>
    <row r="235" spans="1:11" ht="14.1" customHeight="1" x14ac:dyDescent="0.25">
      <c r="A235" s="34"/>
      <c r="B235" s="34"/>
      <c r="C235" s="49" t="s">
        <v>69</v>
      </c>
      <c r="D235" s="47">
        <v>0</v>
      </c>
      <c r="E235" s="47">
        <v>0</v>
      </c>
      <c r="F235" s="47">
        <v>0</v>
      </c>
      <c r="G235" s="47">
        <v>0</v>
      </c>
      <c r="H235" s="34"/>
      <c r="I235" s="34"/>
      <c r="J235" s="34"/>
      <c r="K235" s="34"/>
    </row>
    <row r="236" spans="1:11" ht="14.1" customHeight="1" x14ac:dyDescent="0.25">
      <c r="A236" s="34"/>
      <c r="B236" s="34"/>
      <c r="C236" s="49" t="s">
        <v>70</v>
      </c>
      <c r="D236" s="47">
        <v>0</v>
      </c>
      <c r="E236" s="47">
        <v>0</v>
      </c>
      <c r="F236" s="47">
        <v>0</v>
      </c>
      <c r="G236" s="47">
        <v>0</v>
      </c>
      <c r="H236" s="34"/>
      <c r="I236" s="34"/>
      <c r="J236" s="34"/>
      <c r="K236" s="34"/>
    </row>
    <row r="237" spans="1:11" ht="14.1" customHeight="1" x14ac:dyDescent="0.25">
      <c r="A237" s="34"/>
      <c r="B237" s="34"/>
      <c r="C237" s="49" t="s">
        <v>71</v>
      </c>
      <c r="D237" s="47">
        <v>0</v>
      </c>
      <c r="E237" s="47">
        <v>0</v>
      </c>
      <c r="F237" s="47">
        <v>0</v>
      </c>
      <c r="G237" s="47">
        <v>0</v>
      </c>
      <c r="H237" s="34"/>
      <c r="I237" s="34"/>
      <c r="J237" s="34"/>
      <c r="K237" s="34"/>
    </row>
    <row r="238" spans="1:11" ht="14.1" customHeight="1" x14ac:dyDescent="0.25">
      <c r="A238" s="34"/>
      <c r="B238" s="34"/>
      <c r="C238" s="49" t="s">
        <v>72</v>
      </c>
      <c r="D238" s="47">
        <v>0</v>
      </c>
      <c r="E238" s="47">
        <v>0</v>
      </c>
      <c r="F238" s="47">
        <v>0</v>
      </c>
      <c r="G238" s="47">
        <v>0</v>
      </c>
      <c r="H238" s="34"/>
      <c r="I238" s="34"/>
      <c r="J238" s="34"/>
      <c r="K238" s="34"/>
    </row>
    <row r="239" spans="1:11" ht="14.1" customHeight="1" x14ac:dyDescent="0.25">
      <c r="A239" s="34"/>
      <c r="B239" s="34"/>
      <c r="C239" s="49" t="s">
        <v>74</v>
      </c>
      <c r="D239" s="47">
        <v>0</v>
      </c>
      <c r="E239" s="47">
        <v>0</v>
      </c>
      <c r="F239" s="47">
        <v>0</v>
      </c>
      <c r="G239" s="47">
        <v>0</v>
      </c>
      <c r="H239" s="34"/>
      <c r="I239" s="34"/>
      <c r="J239" s="34"/>
      <c r="K239" s="34"/>
    </row>
    <row r="240" spans="1:11" ht="14.1" customHeight="1" x14ac:dyDescent="0.25">
      <c r="A240" s="34"/>
      <c r="B240" s="34"/>
      <c r="C240" s="49" t="s">
        <v>60</v>
      </c>
      <c r="D240" s="47">
        <v>0</v>
      </c>
      <c r="E240" s="47">
        <v>0</v>
      </c>
      <c r="F240" s="47">
        <v>0</v>
      </c>
      <c r="G240" s="47">
        <v>0</v>
      </c>
      <c r="H240" s="34"/>
      <c r="I240" s="34"/>
      <c r="J240" s="34"/>
      <c r="K240" s="34"/>
    </row>
    <row r="241" spans="1:11" ht="14.1" customHeight="1" x14ac:dyDescent="0.25">
      <c r="A241" s="34"/>
      <c r="B241" s="34"/>
      <c r="C241" s="49" t="s">
        <v>69</v>
      </c>
      <c r="D241" s="47">
        <v>0</v>
      </c>
      <c r="E241" s="47">
        <v>0</v>
      </c>
      <c r="F241" s="47">
        <v>0</v>
      </c>
      <c r="G241" s="47">
        <v>0</v>
      </c>
      <c r="H241" s="34"/>
      <c r="I241" s="34"/>
      <c r="J241" s="34"/>
      <c r="K241" s="34"/>
    </row>
    <row r="242" spans="1:11" ht="14.1" customHeight="1" x14ac:dyDescent="0.25">
      <c r="A242" s="34"/>
      <c r="B242" s="34"/>
      <c r="C242" s="49" t="s">
        <v>70</v>
      </c>
      <c r="D242" s="47">
        <v>0</v>
      </c>
      <c r="E242" s="47">
        <v>0</v>
      </c>
      <c r="F242" s="47">
        <v>0</v>
      </c>
      <c r="G242" s="47">
        <v>0</v>
      </c>
      <c r="H242" s="34"/>
      <c r="I242" s="34"/>
      <c r="J242" s="34"/>
      <c r="K242" s="34"/>
    </row>
    <row r="243" spans="1:11" ht="14.1" customHeight="1" x14ac:dyDescent="0.25">
      <c r="A243" s="34"/>
      <c r="B243" s="34"/>
      <c r="C243" s="49" t="s">
        <v>71</v>
      </c>
      <c r="D243" s="47">
        <v>0</v>
      </c>
      <c r="E243" s="47">
        <v>0</v>
      </c>
      <c r="F243" s="47">
        <v>0</v>
      </c>
      <c r="G243" s="47">
        <v>0</v>
      </c>
      <c r="H243" s="34"/>
      <c r="I243" s="34"/>
      <c r="J243" s="34"/>
      <c r="K243" s="34"/>
    </row>
    <row r="244" spans="1:11" ht="14.1" customHeight="1" x14ac:dyDescent="0.25">
      <c r="A244" s="34"/>
      <c r="B244" s="34"/>
      <c r="C244" s="49" t="s">
        <v>72</v>
      </c>
      <c r="D244" s="47">
        <v>0</v>
      </c>
      <c r="E244" s="47">
        <v>0</v>
      </c>
      <c r="F244" s="47">
        <v>0</v>
      </c>
      <c r="G244" s="47">
        <v>0</v>
      </c>
      <c r="H244" s="34"/>
      <c r="I244" s="34"/>
      <c r="J244" s="34"/>
      <c r="K244" s="34"/>
    </row>
    <row r="245" spans="1:11" ht="14.1" customHeight="1" x14ac:dyDescent="0.25">
      <c r="A245" s="34"/>
      <c r="B245" s="34"/>
      <c r="C245" s="49" t="s">
        <v>75</v>
      </c>
      <c r="D245" s="47">
        <v>0</v>
      </c>
      <c r="E245" s="47">
        <v>0</v>
      </c>
      <c r="F245" s="47">
        <v>0</v>
      </c>
      <c r="G245" s="47">
        <v>0</v>
      </c>
      <c r="H245" s="34"/>
      <c r="I245" s="34"/>
      <c r="J245" s="34"/>
      <c r="K245" s="34"/>
    </row>
    <row r="246" spans="1:11" ht="14.1" customHeight="1" x14ac:dyDescent="0.25">
      <c r="A246" s="34"/>
      <c r="B246" s="34"/>
      <c r="C246" s="49" t="s">
        <v>76</v>
      </c>
      <c r="D246" s="47">
        <v>0</v>
      </c>
      <c r="E246" s="47">
        <v>0</v>
      </c>
      <c r="F246" s="47">
        <v>0</v>
      </c>
      <c r="G246" s="47">
        <v>0</v>
      </c>
      <c r="H246" s="34"/>
      <c r="I246" s="34"/>
      <c r="J246" s="34"/>
      <c r="K246" s="34"/>
    </row>
    <row r="247" spans="1:11" ht="14.1" customHeight="1" x14ac:dyDescent="0.25">
      <c r="A247" s="34"/>
      <c r="B247" s="34"/>
      <c r="C247" s="48" t="s">
        <v>77</v>
      </c>
      <c r="D247" s="47">
        <v>0</v>
      </c>
      <c r="E247" s="47">
        <v>1500000</v>
      </c>
      <c r="F247" s="47">
        <v>1500000</v>
      </c>
      <c r="G247" s="47">
        <v>1500000</v>
      </c>
      <c r="H247" s="34"/>
      <c r="I247" s="34"/>
      <c r="J247" s="34"/>
      <c r="K247" s="34"/>
    </row>
    <row r="248" spans="1:11" ht="15" customHeight="1" x14ac:dyDescent="0.25">
      <c r="A248" s="34"/>
      <c r="B248" s="34"/>
      <c r="C248" s="46" t="s">
        <v>40</v>
      </c>
      <c r="D248" s="45" t="s">
        <v>40</v>
      </c>
      <c r="E248" s="45" t="s">
        <v>40</v>
      </c>
      <c r="F248" s="45" t="s">
        <v>40</v>
      </c>
      <c r="G248" s="45" t="s">
        <v>40</v>
      </c>
      <c r="H248" s="34"/>
      <c r="I248" s="34"/>
      <c r="J248" s="34"/>
      <c r="K248" s="34"/>
    </row>
    <row r="249" spans="1:11" ht="15" customHeight="1" x14ac:dyDescent="0.25">
      <c r="A249" s="34"/>
      <c r="B249" s="34"/>
      <c r="C249" s="44" t="s">
        <v>188</v>
      </c>
      <c r="D249" s="43">
        <v>0</v>
      </c>
      <c r="E249" s="43">
        <v>331207000</v>
      </c>
      <c r="F249" s="43">
        <v>332207000</v>
      </c>
      <c r="G249" s="43">
        <v>335507000</v>
      </c>
      <c r="H249" s="34"/>
      <c r="I249" s="34"/>
      <c r="J249" s="34"/>
      <c r="K249" s="34"/>
    </row>
    <row r="250" spans="1:11" ht="15" customHeight="1" x14ac:dyDescent="0.25">
      <c r="A250" s="34"/>
      <c r="B250" s="34"/>
      <c r="C250" s="41" t="s">
        <v>59</v>
      </c>
      <c r="D250" s="40">
        <v>0</v>
      </c>
      <c r="E250" s="40">
        <v>151907000</v>
      </c>
      <c r="F250" s="40">
        <v>151907000</v>
      </c>
      <c r="G250" s="40">
        <v>151907000</v>
      </c>
      <c r="H250" s="34"/>
      <c r="I250" s="34"/>
      <c r="J250" s="34"/>
      <c r="K250" s="34"/>
    </row>
    <row r="251" spans="1:11" ht="15" customHeight="1" x14ac:dyDescent="0.25">
      <c r="A251" s="34"/>
      <c r="B251" s="34"/>
      <c r="C251" s="41" t="s">
        <v>60</v>
      </c>
      <c r="D251" s="40">
        <v>0</v>
      </c>
      <c r="E251" s="40">
        <v>151907000</v>
      </c>
      <c r="F251" s="40">
        <v>151907000</v>
      </c>
      <c r="G251" s="40">
        <v>151907000</v>
      </c>
      <c r="H251" s="34"/>
      <c r="I251" s="34"/>
      <c r="J251" s="34"/>
      <c r="K251" s="34"/>
    </row>
    <row r="252" spans="1:11" ht="15" customHeight="1" x14ac:dyDescent="0.25">
      <c r="A252" s="34"/>
      <c r="B252" s="34"/>
      <c r="C252" s="41" t="s">
        <v>61</v>
      </c>
      <c r="D252" s="40">
        <v>0</v>
      </c>
      <c r="E252" s="40">
        <v>0</v>
      </c>
      <c r="F252" s="40">
        <v>0</v>
      </c>
      <c r="G252" s="40">
        <v>0</v>
      </c>
      <c r="H252" s="34"/>
      <c r="I252" s="34"/>
      <c r="J252" s="34"/>
      <c r="K252" s="34"/>
    </row>
    <row r="253" spans="1:11" ht="15" customHeight="1" x14ac:dyDescent="0.25">
      <c r="A253" s="34"/>
      <c r="B253" s="34"/>
      <c r="C253" s="41" t="s">
        <v>62</v>
      </c>
      <c r="D253" s="40">
        <v>0</v>
      </c>
      <c r="E253" s="40">
        <v>24100000</v>
      </c>
      <c r="F253" s="40">
        <v>24100000</v>
      </c>
      <c r="G253" s="40">
        <v>24100000</v>
      </c>
      <c r="H253" s="34"/>
      <c r="I253" s="34"/>
      <c r="J253" s="34"/>
      <c r="K253" s="34"/>
    </row>
    <row r="254" spans="1:11" ht="15" customHeight="1" x14ac:dyDescent="0.25">
      <c r="A254" s="34"/>
      <c r="B254" s="34"/>
      <c r="C254" s="41" t="s">
        <v>60</v>
      </c>
      <c r="D254" s="40">
        <v>0</v>
      </c>
      <c r="E254" s="40">
        <v>24100000</v>
      </c>
      <c r="F254" s="40">
        <v>24100000</v>
      </c>
      <c r="G254" s="40">
        <v>24100000</v>
      </c>
      <c r="H254" s="34"/>
      <c r="I254" s="34"/>
      <c r="J254" s="34"/>
      <c r="K254" s="34"/>
    </row>
    <row r="255" spans="1:11" ht="15" customHeight="1" x14ac:dyDescent="0.25">
      <c r="A255" s="34"/>
      <c r="B255" s="34"/>
      <c r="C255" s="41" t="s">
        <v>61</v>
      </c>
      <c r="D255" s="40">
        <v>0</v>
      </c>
      <c r="E255" s="40">
        <v>0</v>
      </c>
      <c r="F255" s="40">
        <v>0</v>
      </c>
      <c r="G255" s="40">
        <v>0</v>
      </c>
      <c r="H255" s="34"/>
      <c r="I255" s="34"/>
      <c r="J255" s="34"/>
      <c r="K255" s="34"/>
    </row>
    <row r="256" spans="1:11" ht="15" customHeight="1" x14ac:dyDescent="0.25">
      <c r="A256" s="34"/>
      <c r="B256" s="34"/>
      <c r="C256" s="41" t="s">
        <v>63</v>
      </c>
      <c r="D256" s="40">
        <v>0</v>
      </c>
      <c r="E256" s="40">
        <v>105160000</v>
      </c>
      <c r="F256" s="40">
        <v>106160000</v>
      </c>
      <c r="G256" s="40">
        <v>109460000</v>
      </c>
      <c r="H256" s="34"/>
      <c r="I256" s="34"/>
      <c r="J256" s="34"/>
      <c r="K256" s="34"/>
    </row>
    <row r="257" spans="1:11" ht="15" customHeight="1" x14ac:dyDescent="0.25">
      <c r="A257" s="34"/>
      <c r="B257" s="34"/>
      <c r="C257" s="41" t="s">
        <v>60</v>
      </c>
      <c r="D257" s="40">
        <v>0</v>
      </c>
      <c r="E257" s="40">
        <v>105160000</v>
      </c>
      <c r="F257" s="40">
        <v>106160000</v>
      </c>
      <c r="G257" s="40">
        <v>109460000</v>
      </c>
      <c r="H257" s="34"/>
      <c r="I257" s="34"/>
      <c r="J257" s="34"/>
      <c r="K257" s="34"/>
    </row>
    <row r="258" spans="1:11" ht="15" customHeight="1" x14ac:dyDescent="0.25">
      <c r="A258" s="34"/>
      <c r="B258" s="34"/>
      <c r="C258" s="41" t="s">
        <v>61</v>
      </c>
      <c r="D258" s="40">
        <v>0</v>
      </c>
      <c r="E258" s="40">
        <v>0</v>
      </c>
      <c r="F258" s="40">
        <v>0</v>
      </c>
      <c r="G258" s="40">
        <v>0</v>
      </c>
      <c r="H258" s="34"/>
      <c r="I258" s="34"/>
      <c r="J258" s="34"/>
      <c r="K258" s="34"/>
    </row>
    <row r="259" spans="1:11" ht="15" customHeight="1" x14ac:dyDescent="0.25">
      <c r="A259" s="34"/>
      <c r="B259" s="34"/>
      <c r="C259" s="41" t="s">
        <v>64</v>
      </c>
      <c r="D259" s="40">
        <v>0</v>
      </c>
      <c r="E259" s="40">
        <v>0</v>
      </c>
      <c r="F259" s="40">
        <v>0</v>
      </c>
      <c r="G259" s="40">
        <v>0</v>
      </c>
      <c r="H259" s="34"/>
      <c r="I259" s="34"/>
      <c r="J259" s="34"/>
      <c r="K259" s="34"/>
    </row>
    <row r="260" spans="1:11" ht="15" customHeight="1" x14ac:dyDescent="0.25">
      <c r="A260" s="34"/>
      <c r="B260" s="34"/>
      <c r="C260" s="41" t="s">
        <v>60</v>
      </c>
      <c r="D260" s="40">
        <v>0</v>
      </c>
      <c r="E260" s="40">
        <v>0</v>
      </c>
      <c r="F260" s="40">
        <v>0</v>
      </c>
      <c r="G260" s="40">
        <v>0</v>
      </c>
      <c r="H260" s="34"/>
      <c r="I260" s="34"/>
      <c r="J260" s="34"/>
      <c r="K260" s="34"/>
    </row>
    <row r="261" spans="1:11" ht="15" customHeight="1" x14ac:dyDescent="0.25">
      <c r="A261" s="34"/>
      <c r="B261" s="34"/>
      <c r="C261" s="41" t="s">
        <v>61</v>
      </c>
      <c r="D261" s="40">
        <v>0</v>
      </c>
      <c r="E261" s="40">
        <v>0</v>
      </c>
      <c r="F261" s="40">
        <v>0</v>
      </c>
      <c r="G261" s="40">
        <v>0</v>
      </c>
      <c r="H261" s="34"/>
      <c r="I261" s="34"/>
      <c r="J261" s="34"/>
      <c r="K261" s="34"/>
    </row>
    <row r="262" spans="1:11" ht="20.100000000000001" customHeight="1" x14ac:dyDescent="0.25">
      <c r="A262" s="34"/>
      <c r="B262" s="34"/>
      <c r="C262" s="41" t="s">
        <v>189</v>
      </c>
      <c r="D262" s="42">
        <v>0</v>
      </c>
      <c r="E262" s="42">
        <v>0</v>
      </c>
      <c r="F262" s="42">
        <v>0</v>
      </c>
      <c r="G262" s="42">
        <v>0</v>
      </c>
      <c r="H262" s="34"/>
      <c r="I262" s="34"/>
      <c r="J262" s="34"/>
      <c r="K262" s="34"/>
    </row>
    <row r="263" spans="1:11" ht="15" customHeight="1" x14ac:dyDescent="0.25">
      <c r="A263" s="34"/>
      <c r="B263" s="34"/>
      <c r="C263" s="41" t="s">
        <v>60</v>
      </c>
      <c r="D263" s="40">
        <v>0</v>
      </c>
      <c r="E263" s="40">
        <v>0</v>
      </c>
      <c r="F263" s="40">
        <v>0</v>
      </c>
      <c r="G263" s="40">
        <v>0</v>
      </c>
      <c r="H263" s="34"/>
      <c r="I263" s="34"/>
      <c r="J263" s="34"/>
      <c r="K263" s="34"/>
    </row>
    <row r="264" spans="1:11" ht="15" customHeight="1" x14ac:dyDescent="0.25">
      <c r="A264" s="34"/>
      <c r="B264" s="34"/>
      <c r="C264" s="41" t="s">
        <v>61</v>
      </c>
      <c r="D264" s="40">
        <v>0</v>
      </c>
      <c r="E264" s="40">
        <v>0</v>
      </c>
      <c r="F264" s="40">
        <v>0</v>
      </c>
      <c r="G264" s="40">
        <v>0</v>
      </c>
      <c r="H264" s="34"/>
      <c r="I264" s="34"/>
      <c r="J264" s="34"/>
      <c r="K264" s="34"/>
    </row>
    <row r="265" spans="1:11" ht="15" customHeight="1" x14ac:dyDescent="0.25">
      <c r="A265" s="34"/>
      <c r="B265" s="34"/>
      <c r="C265" s="41" t="s">
        <v>66</v>
      </c>
      <c r="D265" s="40">
        <v>0</v>
      </c>
      <c r="E265" s="40">
        <v>1000000</v>
      </c>
      <c r="F265" s="40">
        <v>1000000</v>
      </c>
      <c r="G265" s="40">
        <v>1000000</v>
      </c>
      <c r="H265" s="34"/>
      <c r="I265" s="34"/>
      <c r="J265" s="34"/>
      <c r="K265" s="34"/>
    </row>
    <row r="266" spans="1:11" ht="15" customHeight="1" x14ac:dyDescent="0.25">
      <c r="A266" s="34"/>
      <c r="B266" s="34"/>
      <c r="C266" s="41" t="s">
        <v>60</v>
      </c>
      <c r="D266" s="40">
        <v>0</v>
      </c>
      <c r="E266" s="40">
        <v>1000000</v>
      </c>
      <c r="F266" s="40">
        <v>1000000</v>
      </c>
      <c r="G266" s="40">
        <v>1000000</v>
      </c>
      <c r="H266" s="34"/>
      <c r="I266" s="34"/>
      <c r="J266" s="34"/>
      <c r="K266" s="34"/>
    </row>
    <row r="267" spans="1:11" ht="15" customHeight="1" x14ac:dyDescent="0.25">
      <c r="A267" s="34"/>
      <c r="B267" s="34"/>
      <c r="C267" s="41" t="s">
        <v>61</v>
      </c>
      <c r="D267" s="40">
        <v>0</v>
      </c>
      <c r="E267" s="40">
        <v>0</v>
      </c>
      <c r="F267" s="40">
        <v>0</v>
      </c>
      <c r="G267" s="40">
        <v>0</v>
      </c>
      <c r="H267" s="34"/>
      <c r="I267" s="34"/>
      <c r="J267" s="34"/>
      <c r="K267" s="34"/>
    </row>
    <row r="268" spans="1:11" ht="15" customHeight="1" x14ac:dyDescent="0.25">
      <c r="A268" s="34"/>
      <c r="B268" s="34"/>
      <c r="C268" s="41" t="s">
        <v>67</v>
      </c>
      <c r="D268" s="40">
        <v>0</v>
      </c>
      <c r="E268" s="40">
        <v>47540000</v>
      </c>
      <c r="F268" s="40">
        <v>47540000</v>
      </c>
      <c r="G268" s="40">
        <v>47540000</v>
      </c>
      <c r="H268" s="34"/>
      <c r="I268" s="34"/>
      <c r="J268" s="34"/>
      <c r="K268" s="34"/>
    </row>
    <row r="269" spans="1:11" ht="15" customHeight="1" x14ac:dyDescent="0.25">
      <c r="A269" s="34"/>
      <c r="B269" s="34"/>
      <c r="C269" s="41" t="s">
        <v>60</v>
      </c>
      <c r="D269" s="40">
        <v>0</v>
      </c>
      <c r="E269" s="40">
        <v>47540000</v>
      </c>
      <c r="F269" s="40">
        <v>47540000</v>
      </c>
      <c r="G269" s="40">
        <v>47540000</v>
      </c>
      <c r="H269" s="34"/>
      <c r="I269" s="34"/>
      <c r="J269" s="34"/>
      <c r="K269" s="34"/>
    </row>
    <row r="270" spans="1:11" ht="15" customHeight="1" x14ac:dyDescent="0.25">
      <c r="A270" s="34"/>
      <c r="B270" s="34"/>
      <c r="C270" s="41" t="s">
        <v>61</v>
      </c>
      <c r="D270" s="40">
        <v>0</v>
      </c>
      <c r="E270" s="40">
        <v>0</v>
      </c>
      <c r="F270" s="40">
        <v>0</v>
      </c>
      <c r="G270" s="40">
        <v>0</v>
      </c>
      <c r="H270" s="34"/>
      <c r="I270" s="34"/>
      <c r="J270" s="34"/>
      <c r="K270" s="34"/>
    </row>
    <row r="271" spans="1:11" ht="15" customHeight="1" x14ac:dyDescent="0.25">
      <c r="A271" s="34"/>
      <c r="B271" s="34"/>
      <c r="C271" s="41" t="s">
        <v>68</v>
      </c>
      <c r="D271" s="40">
        <v>0</v>
      </c>
      <c r="E271" s="40">
        <v>0</v>
      </c>
      <c r="F271" s="40">
        <v>0</v>
      </c>
      <c r="G271" s="40">
        <v>0</v>
      </c>
      <c r="H271" s="34"/>
      <c r="I271" s="34"/>
      <c r="J271" s="34"/>
      <c r="K271" s="34"/>
    </row>
    <row r="272" spans="1:11" ht="15" customHeight="1" x14ac:dyDescent="0.25">
      <c r="A272" s="34"/>
      <c r="B272" s="34"/>
      <c r="C272" s="41" t="s">
        <v>60</v>
      </c>
      <c r="D272" s="40">
        <v>0</v>
      </c>
      <c r="E272" s="40">
        <v>0</v>
      </c>
      <c r="F272" s="40">
        <v>0</v>
      </c>
      <c r="G272" s="40">
        <v>0</v>
      </c>
      <c r="H272" s="34"/>
      <c r="I272" s="34"/>
      <c r="J272" s="34"/>
      <c r="K272" s="34"/>
    </row>
    <row r="273" spans="1:11" ht="15" customHeight="1" x14ac:dyDescent="0.25">
      <c r="A273" s="34"/>
      <c r="B273" s="34"/>
      <c r="C273" s="41" t="s">
        <v>69</v>
      </c>
      <c r="D273" s="40">
        <v>0</v>
      </c>
      <c r="E273" s="40">
        <v>0</v>
      </c>
      <c r="F273" s="40">
        <v>0</v>
      </c>
      <c r="G273" s="40">
        <v>0</v>
      </c>
      <c r="H273" s="34"/>
      <c r="I273" s="34"/>
      <c r="J273" s="34"/>
      <c r="K273" s="34"/>
    </row>
    <row r="274" spans="1:11" ht="15" customHeight="1" x14ac:dyDescent="0.25">
      <c r="A274" s="34"/>
      <c r="B274" s="34"/>
      <c r="C274" s="41" t="s">
        <v>70</v>
      </c>
      <c r="D274" s="40">
        <v>0</v>
      </c>
      <c r="E274" s="40">
        <v>0</v>
      </c>
      <c r="F274" s="40">
        <v>0</v>
      </c>
      <c r="G274" s="40">
        <v>0</v>
      </c>
      <c r="H274" s="34"/>
      <c r="I274" s="34"/>
      <c r="J274" s="34"/>
      <c r="K274" s="34"/>
    </row>
    <row r="275" spans="1:11" ht="15" customHeight="1" x14ac:dyDescent="0.25">
      <c r="A275" s="34"/>
      <c r="B275" s="34"/>
      <c r="C275" s="41" t="s">
        <v>71</v>
      </c>
      <c r="D275" s="40">
        <v>0</v>
      </c>
      <c r="E275" s="40">
        <v>0</v>
      </c>
      <c r="F275" s="40">
        <v>0</v>
      </c>
      <c r="G275" s="40">
        <v>0</v>
      </c>
      <c r="H275" s="34"/>
      <c r="I275" s="34"/>
      <c r="J275" s="34"/>
      <c r="K275" s="34"/>
    </row>
    <row r="276" spans="1:11" ht="15" customHeight="1" x14ac:dyDescent="0.25">
      <c r="A276" s="34"/>
      <c r="B276" s="34"/>
      <c r="C276" s="41" t="s">
        <v>72</v>
      </c>
      <c r="D276" s="40">
        <v>0</v>
      </c>
      <c r="E276" s="40">
        <v>0</v>
      </c>
      <c r="F276" s="40">
        <v>0</v>
      </c>
      <c r="G276" s="40">
        <v>0</v>
      </c>
      <c r="H276" s="34"/>
      <c r="I276" s="34"/>
      <c r="J276" s="34"/>
      <c r="K276" s="34"/>
    </row>
    <row r="277" spans="1:11" ht="15" customHeight="1" x14ac:dyDescent="0.25">
      <c r="A277" s="34"/>
      <c r="B277" s="34"/>
      <c r="C277" s="41" t="s">
        <v>73</v>
      </c>
      <c r="D277" s="40">
        <v>0</v>
      </c>
      <c r="E277" s="40">
        <v>1500000</v>
      </c>
      <c r="F277" s="40">
        <v>1500000</v>
      </c>
      <c r="G277" s="40">
        <v>1500000</v>
      </c>
      <c r="H277" s="34"/>
      <c r="I277" s="34"/>
      <c r="J277" s="34"/>
      <c r="K277" s="34"/>
    </row>
    <row r="278" spans="1:11" ht="15" customHeight="1" x14ac:dyDescent="0.25">
      <c r="A278" s="34"/>
      <c r="B278" s="34"/>
      <c r="C278" s="41" t="s">
        <v>60</v>
      </c>
      <c r="D278" s="40">
        <v>0</v>
      </c>
      <c r="E278" s="40">
        <v>1500000</v>
      </c>
      <c r="F278" s="40">
        <v>1500000</v>
      </c>
      <c r="G278" s="40">
        <v>1500000</v>
      </c>
      <c r="H278" s="34"/>
      <c r="I278" s="34"/>
      <c r="J278" s="34"/>
      <c r="K278" s="34"/>
    </row>
    <row r="279" spans="1:11" ht="15" customHeight="1" x14ac:dyDescent="0.25">
      <c r="A279" s="34"/>
      <c r="B279" s="34"/>
      <c r="C279" s="41" t="s">
        <v>69</v>
      </c>
      <c r="D279" s="40">
        <v>0</v>
      </c>
      <c r="E279" s="40">
        <v>0</v>
      </c>
      <c r="F279" s="40">
        <v>0</v>
      </c>
      <c r="G279" s="40">
        <v>0</v>
      </c>
      <c r="H279" s="34"/>
      <c r="I279" s="34"/>
      <c r="J279" s="34"/>
      <c r="K279" s="34"/>
    </row>
    <row r="280" spans="1:11" ht="15" customHeight="1" x14ac:dyDescent="0.25">
      <c r="A280" s="34"/>
      <c r="B280" s="34"/>
      <c r="C280" s="41" t="s">
        <v>70</v>
      </c>
      <c r="D280" s="40">
        <v>0</v>
      </c>
      <c r="E280" s="40">
        <v>0</v>
      </c>
      <c r="F280" s="40">
        <v>0</v>
      </c>
      <c r="G280" s="40">
        <v>0</v>
      </c>
      <c r="H280" s="34"/>
      <c r="I280" s="34"/>
      <c r="J280" s="34"/>
      <c r="K280" s="34"/>
    </row>
    <row r="281" spans="1:11" ht="15" customHeight="1" x14ac:dyDescent="0.25">
      <c r="A281" s="34"/>
      <c r="B281" s="34"/>
      <c r="C281" s="41" t="s">
        <v>71</v>
      </c>
      <c r="D281" s="40">
        <v>0</v>
      </c>
      <c r="E281" s="40">
        <v>0</v>
      </c>
      <c r="F281" s="40">
        <v>0</v>
      </c>
      <c r="G281" s="40">
        <v>0</v>
      </c>
      <c r="H281" s="34"/>
      <c r="I281" s="34"/>
      <c r="J281" s="34"/>
      <c r="K281" s="34"/>
    </row>
    <row r="282" spans="1:11" ht="15" customHeight="1" x14ac:dyDescent="0.25">
      <c r="A282" s="34"/>
      <c r="B282" s="34"/>
      <c r="C282" s="41" t="s">
        <v>72</v>
      </c>
      <c r="D282" s="40">
        <v>0</v>
      </c>
      <c r="E282" s="40">
        <v>0</v>
      </c>
      <c r="F282" s="40">
        <v>0</v>
      </c>
      <c r="G282" s="40">
        <v>0</v>
      </c>
      <c r="H282" s="34"/>
      <c r="I282" s="34"/>
      <c r="J282" s="34"/>
      <c r="K282" s="34"/>
    </row>
    <row r="283" spans="1:11" ht="15" customHeight="1" x14ac:dyDescent="0.25">
      <c r="A283" s="34"/>
      <c r="B283" s="34"/>
      <c r="C283" s="41" t="s">
        <v>74</v>
      </c>
      <c r="D283" s="40">
        <v>0</v>
      </c>
      <c r="E283" s="40">
        <v>0</v>
      </c>
      <c r="F283" s="40">
        <v>0</v>
      </c>
      <c r="G283" s="40">
        <v>0</v>
      </c>
      <c r="H283" s="34"/>
      <c r="I283" s="34"/>
      <c r="J283" s="34"/>
      <c r="K283" s="34"/>
    </row>
    <row r="284" spans="1:11" ht="15" customHeight="1" x14ac:dyDescent="0.25">
      <c r="A284" s="34"/>
      <c r="B284" s="34"/>
      <c r="C284" s="41" t="s">
        <v>60</v>
      </c>
      <c r="D284" s="40">
        <v>0</v>
      </c>
      <c r="E284" s="40">
        <v>0</v>
      </c>
      <c r="F284" s="40">
        <v>0</v>
      </c>
      <c r="G284" s="40">
        <v>0</v>
      </c>
      <c r="H284" s="34"/>
      <c r="I284" s="34"/>
      <c r="J284" s="34"/>
      <c r="K284" s="34"/>
    </row>
    <row r="285" spans="1:11" ht="15" customHeight="1" x14ac:dyDescent="0.25">
      <c r="A285" s="34"/>
      <c r="B285" s="34"/>
      <c r="C285" s="41" t="s">
        <v>69</v>
      </c>
      <c r="D285" s="40">
        <v>0</v>
      </c>
      <c r="E285" s="40">
        <v>0</v>
      </c>
      <c r="F285" s="40">
        <v>0</v>
      </c>
      <c r="G285" s="40">
        <v>0</v>
      </c>
      <c r="H285" s="34"/>
      <c r="I285" s="34"/>
      <c r="J285" s="34"/>
      <c r="K285" s="34"/>
    </row>
    <row r="286" spans="1:11" ht="15" customHeight="1" x14ac:dyDescent="0.25">
      <c r="A286" s="34"/>
      <c r="B286" s="34"/>
      <c r="C286" s="41" t="s">
        <v>70</v>
      </c>
      <c r="D286" s="40">
        <v>0</v>
      </c>
      <c r="E286" s="40">
        <v>0</v>
      </c>
      <c r="F286" s="40">
        <v>0</v>
      </c>
      <c r="G286" s="40">
        <v>0</v>
      </c>
      <c r="H286" s="34"/>
      <c r="I286" s="34"/>
      <c r="J286" s="34"/>
      <c r="K286" s="34"/>
    </row>
    <row r="287" spans="1:11" ht="15" customHeight="1" x14ac:dyDescent="0.25">
      <c r="A287" s="34"/>
      <c r="B287" s="34"/>
      <c r="C287" s="41" t="s">
        <v>71</v>
      </c>
      <c r="D287" s="40">
        <v>0</v>
      </c>
      <c r="E287" s="40">
        <v>0</v>
      </c>
      <c r="F287" s="40">
        <v>0</v>
      </c>
      <c r="G287" s="40">
        <v>0</v>
      </c>
      <c r="H287" s="34"/>
      <c r="I287" s="34"/>
      <c r="J287" s="34"/>
      <c r="K287" s="34"/>
    </row>
    <row r="288" spans="1:11" ht="15" customHeight="1" x14ac:dyDescent="0.25">
      <c r="A288" s="34"/>
      <c r="B288" s="34"/>
      <c r="C288" s="41" t="s">
        <v>72</v>
      </c>
      <c r="D288" s="40">
        <v>0</v>
      </c>
      <c r="E288" s="40">
        <v>0</v>
      </c>
      <c r="F288" s="40">
        <v>0</v>
      </c>
      <c r="G288" s="40">
        <v>0</v>
      </c>
      <c r="H288" s="34"/>
      <c r="I288" s="34"/>
      <c r="J288" s="34"/>
      <c r="K288" s="34"/>
    </row>
    <row r="289" spans="1:11" ht="15" customHeight="1" x14ac:dyDescent="0.25">
      <c r="A289" s="34"/>
      <c r="B289" s="34"/>
      <c r="C289" s="41" t="s">
        <v>75</v>
      </c>
      <c r="D289" s="40">
        <v>0</v>
      </c>
      <c r="E289" s="40">
        <v>0</v>
      </c>
      <c r="F289" s="40">
        <v>0</v>
      </c>
      <c r="G289" s="40">
        <v>0</v>
      </c>
      <c r="H289" s="34"/>
      <c r="I289" s="34"/>
      <c r="J289" s="34"/>
      <c r="K289" s="34"/>
    </row>
    <row r="290" spans="1:11" ht="15" customHeight="1" x14ac:dyDescent="0.25">
      <c r="A290" s="34"/>
      <c r="B290" s="34"/>
      <c r="C290" s="41" t="s">
        <v>76</v>
      </c>
      <c r="D290" s="40">
        <v>0</v>
      </c>
      <c r="E290" s="40">
        <v>0</v>
      </c>
      <c r="F290" s="40">
        <v>0</v>
      </c>
      <c r="G290" s="40">
        <v>0</v>
      </c>
      <c r="H290" s="34"/>
      <c r="I290" s="34"/>
      <c r="J290" s="34"/>
      <c r="K290" s="34"/>
    </row>
    <row r="291" spans="1:11" ht="20.100000000000001" customHeight="1" x14ac:dyDescent="0.25">
      <c r="A291" s="34"/>
      <c r="B291" s="34"/>
      <c r="C291" s="39" t="s">
        <v>40</v>
      </c>
      <c r="D291" s="34"/>
      <c r="E291" s="34"/>
      <c r="F291" s="34"/>
      <c r="G291" s="34"/>
      <c r="H291" s="34"/>
      <c r="I291" s="34"/>
      <c r="J291" s="34"/>
      <c r="K291" s="34"/>
    </row>
    <row r="292" spans="1:11" ht="20.100000000000001" customHeight="1" x14ac:dyDescent="0.25">
      <c r="A292" s="38" t="s">
        <v>190</v>
      </c>
      <c r="B292" s="32" t="s">
        <v>191</v>
      </c>
      <c r="C292" s="32" t="s">
        <v>40</v>
      </c>
      <c r="D292" s="34"/>
      <c r="E292" s="36" t="s">
        <v>40</v>
      </c>
      <c r="F292" s="32" t="s">
        <v>191</v>
      </c>
      <c r="G292" s="32" t="s">
        <v>40</v>
      </c>
      <c r="H292" s="37" t="s">
        <v>40</v>
      </c>
      <c r="I292" s="36" t="s">
        <v>40</v>
      </c>
      <c r="J292" s="32" t="s">
        <v>191</v>
      </c>
      <c r="K292" s="32" t="s">
        <v>40</v>
      </c>
    </row>
    <row r="293" spans="1:11" ht="20.100000000000001" customHeight="1" x14ac:dyDescent="0.25">
      <c r="A293" s="35" t="s">
        <v>192</v>
      </c>
      <c r="B293" s="32" t="s">
        <v>193</v>
      </c>
      <c r="C293" s="32" t="s">
        <v>40</v>
      </c>
      <c r="D293" s="34"/>
      <c r="E293" s="35" t="s">
        <v>194</v>
      </c>
      <c r="F293" s="32" t="s">
        <v>193</v>
      </c>
      <c r="G293" s="32" t="s">
        <v>40</v>
      </c>
      <c r="H293" s="34"/>
      <c r="I293" s="35" t="s">
        <v>195</v>
      </c>
      <c r="J293" s="32" t="s">
        <v>193</v>
      </c>
      <c r="K293" s="32" t="s">
        <v>40</v>
      </c>
    </row>
    <row r="294" spans="1:11" ht="20.100000000000001" customHeight="1" x14ac:dyDescent="0.25">
      <c r="A294" s="33" t="s">
        <v>40</v>
      </c>
      <c r="B294" s="32" t="s">
        <v>196</v>
      </c>
      <c r="C294" s="32" t="s">
        <v>40</v>
      </c>
      <c r="D294" s="34"/>
      <c r="E294" s="33" t="s">
        <v>40</v>
      </c>
      <c r="F294" s="32" t="s">
        <v>196</v>
      </c>
      <c r="G294" s="32" t="s">
        <v>40</v>
      </c>
      <c r="H294" s="34"/>
      <c r="I294" s="33" t="s">
        <v>40</v>
      </c>
      <c r="J294" s="32" t="s">
        <v>196</v>
      </c>
      <c r="K294" s="32" t="s">
        <v>40</v>
      </c>
    </row>
  </sheetData>
  <mergeCells count="31">
    <mergeCell ref="C1:G1"/>
    <mergeCell ref="C2:G2"/>
    <mergeCell ref="D3:G3"/>
    <mergeCell ref="D4:G4"/>
    <mergeCell ref="D5:G5"/>
    <mergeCell ref="D14:G14"/>
    <mergeCell ref="C20:G20"/>
    <mergeCell ref="D21:G21"/>
    <mergeCell ref="D22:G22"/>
    <mergeCell ref="D23:G23"/>
    <mergeCell ref="D6:G6"/>
    <mergeCell ref="D7:G7"/>
    <mergeCell ref="C8:G8"/>
    <mergeCell ref="C9:G9"/>
    <mergeCell ref="D10:G10"/>
    <mergeCell ref="C89:G89"/>
    <mergeCell ref="D134:G134"/>
    <mergeCell ref="D135:G135"/>
    <mergeCell ref="D136:G136"/>
    <mergeCell ref="C145:G145"/>
    <mergeCell ref="D24:G24"/>
    <mergeCell ref="C33:G33"/>
    <mergeCell ref="D78:G78"/>
    <mergeCell ref="D79:G79"/>
    <mergeCell ref="D80:G80"/>
    <mergeCell ref="C203:G203"/>
    <mergeCell ref="C190:G190"/>
    <mergeCell ref="D191:G191"/>
    <mergeCell ref="D192:G192"/>
    <mergeCell ref="D193:G193"/>
    <mergeCell ref="D194:G194"/>
  </mergeCells>
  <pageMargins left="0" right="0" top="0" bottom="0" header="0" footer="0"/>
  <pageSetup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heetPr>
  <dimension ref="A1:K119"/>
  <sheetViews>
    <sheetView workbookViewId="0"/>
  </sheetViews>
  <sheetFormatPr defaultColWidth="9.140625" defaultRowHeight="15" x14ac:dyDescent="0.25"/>
  <cols>
    <col min="1" max="1" width="13.28515625" style="31" customWidth="1"/>
    <col min="2" max="2" width="9.7109375" style="31" customWidth="1"/>
    <col min="3" max="3" width="28.28515625" style="31" customWidth="1"/>
    <col min="4" max="6" width="15.85546875" style="31" customWidth="1"/>
    <col min="7" max="7" width="16.140625" style="31" customWidth="1"/>
    <col min="8" max="8" width="6.7109375" style="31" customWidth="1"/>
    <col min="9" max="9" width="18.28515625" style="31" customWidth="1"/>
    <col min="10" max="10" width="10.7109375" style="31" customWidth="1"/>
    <col min="11" max="11" width="17.42578125" style="31" customWidth="1"/>
    <col min="12" max="16384" width="9.140625" style="31"/>
  </cols>
  <sheetData>
    <row r="1" spans="1:11" ht="20.100000000000001" customHeight="1" x14ac:dyDescent="0.25">
      <c r="A1" s="34"/>
      <c r="B1" s="34"/>
      <c r="C1" s="1311" t="s">
        <v>0</v>
      </c>
      <c r="D1" s="1312"/>
      <c r="E1" s="1312"/>
      <c r="F1" s="1312"/>
      <c r="G1" s="1312"/>
      <c r="H1" s="34"/>
      <c r="I1" s="34"/>
      <c r="J1" s="34"/>
      <c r="K1" s="34"/>
    </row>
    <row r="2" spans="1:11" ht="24.95" customHeight="1" x14ac:dyDescent="0.25">
      <c r="A2" s="34"/>
      <c r="B2" s="34"/>
      <c r="C2" s="1313" t="s">
        <v>1</v>
      </c>
      <c r="D2" s="1314"/>
      <c r="E2" s="1314"/>
      <c r="F2" s="1314"/>
      <c r="G2" s="1314"/>
      <c r="H2" s="34"/>
      <c r="I2" s="34"/>
      <c r="J2" s="34"/>
      <c r="K2" s="34"/>
    </row>
    <row r="3" spans="1:11" ht="14.1" customHeight="1" x14ac:dyDescent="0.25">
      <c r="A3" s="34"/>
      <c r="B3" s="34"/>
      <c r="C3" s="60" t="s">
        <v>2</v>
      </c>
      <c r="D3" s="1315" t="s">
        <v>730</v>
      </c>
      <c r="E3" s="1316"/>
      <c r="F3" s="1316"/>
      <c r="G3" s="1316"/>
      <c r="H3" s="34"/>
      <c r="I3" s="34"/>
      <c r="J3" s="34"/>
      <c r="K3" s="34"/>
    </row>
    <row r="4" spans="1:11" ht="14.1" customHeight="1" x14ac:dyDescent="0.25">
      <c r="A4" s="34"/>
      <c r="B4" s="34"/>
      <c r="C4" s="60" t="s">
        <v>4</v>
      </c>
      <c r="D4" s="1315" t="s">
        <v>729</v>
      </c>
      <c r="E4" s="1316"/>
      <c r="F4" s="1316"/>
      <c r="G4" s="1316"/>
      <c r="H4" s="34"/>
      <c r="I4" s="34"/>
      <c r="J4" s="34"/>
      <c r="K4" s="34"/>
    </row>
    <row r="5" spans="1:11" ht="14.1" customHeight="1" x14ac:dyDescent="0.25">
      <c r="A5" s="34"/>
      <c r="B5" s="34"/>
      <c r="C5" s="60" t="s">
        <v>6</v>
      </c>
      <c r="D5" s="1315" t="s">
        <v>741</v>
      </c>
      <c r="E5" s="1316"/>
      <c r="F5" s="1316"/>
      <c r="G5" s="1316"/>
      <c r="H5" s="34"/>
      <c r="I5" s="34"/>
      <c r="J5" s="34"/>
      <c r="K5" s="34"/>
    </row>
    <row r="6" spans="1:11" ht="14.1" customHeight="1" x14ac:dyDescent="0.25">
      <c r="A6" s="34"/>
      <c r="B6" s="34"/>
      <c r="C6" s="60" t="s">
        <v>8</v>
      </c>
      <c r="D6" s="1315" t="s">
        <v>740</v>
      </c>
      <c r="E6" s="1316"/>
      <c r="F6" s="1316"/>
      <c r="G6" s="1316"/>
      <c r="H6" s="34"/>
      <c r="I6" s="34"/>
      <c r="J6" s="34"/>
      <c r="K6" s="34"/>
    </row>
    <row r="7" spans="1:11" ht="14.1" customHeight="1" x14ac:dyDescent="0.25">
      <c r="A7" s="34"/>
      <c r="B7" s="34"/>
      <c r="C7" s="60" t="s">
        <v>10</v>
      </c>
      <c r="D7" s="1317" t="s">
        <v>11</v>
      </c>
      <c r="E7" s="1318"/>
      <c r="F7" s="1318"/>
      <c r="G7" s="1318"/>
      <c r="H7" s="34"/>
      <c r="I7" s="34"/>
      <c r="J7" s="34"/>
      <c r="K7" s="34"/>
    </row>
    <row r="8" spans="1:11" ht="14.1" customHeight="1" x14ac:dyDescent="0.25">
      <c r="A8" s="34"/>
      <c r="B8" s="34"/>
      <c r="C8" s="1319" t="s">
        <v>12</v>
      </c>
      <c r="D8" s="1320"/>
      <c r="E8" s="1320"/>
      <c r="F8" s="1320"/>
      <c r="G8" s="1320"/>
      <c r="H8" s="34"/>
      <c r="I8" s="34"/>
      <c r="J8" s="34"/>
      <c r="K8" s="34"/>
    </row>
    <row r="9" spans="1:11" ht="20.100000000000001" customHeight="1" x14ac:dyDescent="0.25">
      <c r="A9" s="34"/>
      <c r="B9" s="34"/>
      <c r="C9" s="1321" t="s">
        <v>739</v>
      </c>
      <c r="D9" s="1322"/>
      <c r="E9" s="1322"/>
      <c r="F9" s="1322"/>
      <c r="G9" s="1322"/>
      <c r="H9" s="34"/>
      <c r="I9" s="34"/>
      <c r="J9" s="34"/>
      <c r="K9" s="34"/>
    </row>
    <row r="10" spans="1:11" ht="30.95" customHeight="1" x14ac:dyDescent="0.25">
      <c r="A10" s="34"/>
      <c r="B10" s="34"/>
      <c r="C10" s="44" t="s">
        <v>14</v>
      </c>
      <c r="D10" s="1323" t="s">
        <v>738</v>
      </c>
      <c r="E10" s="1324"/>
      <c r="F10" s="1324"/>
      <c r="G10" s="1324"/>
      <c r="H10" s="34"/>
      <c r="I10" s="34"/>
      <c r="J10" s="34"/>
      <c r="K10" s="34"/>
    </row>
    <row r="11" spans="1:11" ht="57.95" customHeight="1" x14ac:dyDescent="0.25">
      <c r="A11" s="34"/>
      <c r="B11" s="34"/>
      <c r="C11" s="44" t="s">
        <v>24</v>
      </c>
      <c r="D11" s="1323" t="s">
        <v>737</v>
      </c>
      <c r="E11" s="1324"/>
      <c r="F11" s="1324"/>
      <c r="G11" s="1324"/>
      <c r="H11" s="34"/>
      <c r="I11" s="34"/>
      <c r="J11" s="34"/>
      <c r="K11" s="34"/>
    </row>
    <row r="12" spans="1:11" ht="27.95" customHeight="1" x14ac:dyDescent="0.25">
      <c r="A12" s="34"/>
      <c r="B12" s="34"/>
      <c r="C12" s="41" t="s">
        <v>26</v>
      </c>
      <c r="D12" s="59">
        <v>2025</v>
      </c>
      <c r="E12" s="59">
        <v>2026</v>
      </c>
      <c r="F12" s="59">
        <v>2027</v>
      </c>
      <c r="G12" s="59">
        <v>2028</v>
      </c>
      <c r="H12" s="34"/>
      <c r="I12" s="34"/>
      <c r="J12" s="34"/>
      <c r="K12" s="34"/>
    </row>
    <row r="13" spans="1:11" ht="14.1" customHeight="1" x14ac:dyDescent="0.25">
      <c r="A13" s="34"/>
      <c r="B13" s="34"/>
      <c r="C13" s="58"/>
      <c r="D13" s="57" t="s">
        <v>17</v>
      </c>
      <c r="E13" s="57" t="s">
        <v>18</v>
      </c>
      <c r="F13" s="57" t="s">
        <v>18</v>
      </c>
      <c r="G13" s="57" t="s">
        <v>18</v>
      </c>
      <c r="H13" s="34"/>
      <c r="I13" s="34"/>
      <c r="J13" s="34"/>
      <c r="K13" s="34"/>
    </row>
    <row r="14" spans="1:11" ht="41.1" customHeight="1" x14ac:dyDescent="0.25">
      <c r="A14" s="34"/>
      <c r="B14" s="34"/>
      <c r="C14" s="41" t="s">
        <v>736</v>
      </c>
      <c r="D14" s="54" t="s">
        <v>40</v>
      </c>
      <c r="E14" s="54" t="s">
        <v>40</v>
      </c>
      <c r="F14" s="54" t="s">
        <v>40</v>
      </c>
      <c r="G14" s="54" t="s">
        <v>40</v>
      </c>
      <c r="H14" s="34"/>
      <c r="I14" s="34"/>
      <c r="J14" s="34"/>
      <c r="K14" s="34"/>
    </row>
    <row r="15" spans="1:11" ht="14.1" customHeight="1" x14ac:dyDescent="0.25">
      <c r="A15" s="34"/>
      <c r="B15" s="34"/>
      <c r="C15" s="1309" t="s">
        <v>78</v>
      </c>
      <c r="D15" s="1310"/>
      <c r="E15" s="1310"/>
      <c r="F15" s="1310"/>
      <c r="G15" s="1310"/>
      <c r="H15" s="34"/>
      <c r="I15" s="34"/>
      <c r="J15" s="34"/>
      <c r="K15" s="34"/>
    </row>
    <row r="16" spans="1:11" ht="14.1" customHeight="1" x14ac:dyDescent="0.25">
      <c r="A16" s="34"/>
      <c r="B16" s="34"/>
      <c r="C16" s="56" t="s">
        <v>735</v>
      </c>
      <c r="D16" s="1309" t="s">
        <v>734</v>
      </c>
      <c r="E16" s="1310"/>
      <c r="F16" s="1310"/>
      <c r="G16" s="1310"/>
      <c r="H16" s="34"/>
      <c r="I16" s="34"/>
      <c r="J16" s="34"/>
      <c r="K16" s="34"/>
    </row>
    <row r="17" spans="1:11" ht="14.1" customHeight="1" x14ac:dyDescent="0.25">
      <c r="A17" s="34"/>
      <c r="B17" s="34"/>
      <c r="C17" s="55" t="s">
        <v>33</v>
      </c>
      <c r="D17" s="1325" t="s">
        <v>733</v>
      </c>
      <c r="E17" s="1326"/>
      <c r="F17" s="1326"/>
      <c r="G17" s="1326"/>
      <c r="H17" s="34"/>
      <c r="I17" s="34"/>
      <c r="J17" s="34"/>
      <c r="K17" s="34"/>
    </row>
    <row r="18" spans="1:11" ht="14.1" customHeight="1" x14ac:dyDescent="0.25">
      <c r="A18" s="34"/>
      <c r="B18" s="34"/>
      <c r="C18" s="32" t="s">
        <v>35</v>
      </c>
      <c r="D18" s="1327" t="s">
        <v>733</v>
      </c>
      <c r="E18" s="1328"/>
      <c r="F18" s="1328"/>
      <c r="G18" s="1328"/>
      <c r="H18" s="34"/>
      <c r="I18" s="34"/>
      <c r="J18" s="34"/>
      <c r="K18" s="34"/>
    </row>
    <row r="19" spans="1:11" ht="14.1" customHeight="1" x14ac:dyDescent="0.25">
      <c r="A19" s="34"/>
      <c r="B19" s="34"/>
      <c r="C19" s="32" t="s">
        <v>37</v>
      </c>
      <c r="D19" s="1327" t="s">
        <v>732</v>
      </c>
      <c r="E19" s="1328"/>
      <c r="F19" s="1328"/>
      <c r="G19" s="1328"/>
      <c r="H19" s="34"/>
      <c r="I19" s="34"/>
      <c r="J19" s="34"/>
      <c r="K19" s="34"/>
    </row>
    <row r="20" spans="1:11" ht="15" customHeight="1" x14ac:dyDescent="0.25">
      <c r="A20" s="34"/>
      <c r="B20" s="34"/>
      <c r="C20" s="53"/>
      <c r="D20" s="52">
        <v>2025</v>
      </c>
      <c r="E20" s="52">
        <v>2026</v>
      </c>
      <c r="F20" s="52">
        <v>2027</v>
      </c>
      <c r="G20" s="52">
        <v>2028</v>
      </c>
      <c r="H20" s="34"/>
      <c r="I20" s="34"/>
      <c r="J20" s="34"/>
      <c r="K20" s="34"/>
    </row>
    <row r="21" spans="1:11" ht="15" customHeight="1" x14ac:dyDescent="0.25">
      <c r="A21" s="34"/>
      <c r="B21" s="34"/>
      <c r="C21" s="51"/>
      <c r="D21" s="50" t="s">
        <v>17</v>
      </c>
      <c r="E21" s="50" t="s">
        <v>18</v>
      </c>
      <c r="F21" s="50" t="s">
        <v>18</v>
      </c>
      <c r="G21" s="50" t="s">
        <v>18</v>
      </c>
      <c r="H21" s="34"/>
      <c r="I21" s="34"/>
      <c r="J21" s="34"/>
      <c r="K21" s="34"/>
    </row>
    <row r="22" spans="1:11" ht="14.1" customHeight="1" x14ac:dyDescent="0.25">
      <c r="A22" s="34"/>
      <c r="B22" s="34"/>
      <c r="C22" s="41" t="s">
        <v>39</v>
      </c>
      <c r="D22" s="54" t="s">
        <v>40</v>
      </c>
      <c r="E22" s="54" t="s">
        <v>151</v>
      </c>
      <c r="F22" s="54" t="s">
        <v>151</v>
      </c>
      <c r="G22" s="54" t="s">
        <v>151</v>
      </c>
      <c r="H22" s="34"/>
      <c r="I22" s="34"/>
      <c r="J22" s="34"/>
      <c r="K22" s="34"/>
    </row>
    <row r="23" spans="1:11" ht="14.1" customHeight="1" x14ac:dyDescent="0.25">
      <c r="A23" s="34"/>
      <c r="B23" s="34"/>
      <c r="C23" s="41" t="s">
        <v>41</v>
      </c>
      <c r="D23" s="54" t="s">
        <v>40</v>
      </c>
      <c r="E23" s="54" t="s">
        <v>731</v>
      </c>
      <c r="F23" s="54" t="s">
        <v>731</v>
      </c>
      <c r="G23" s="54" t="s">
        <v>731</v>
      </c>
      <c r="H23" s="34"/>
      <c r="I23" s="34"/>
      <c r="J23" s="34"/>
      <c r="K23" s="34"/>
    </row>
    <row r="24" spans="1:11" ht="14.1" customHeight="1" x14ac:dyDescent="0.25">
      <c r="A24" s="34"/>
      <c r="B24" s="34"/>
      <c r="C24" s="41" t="s">
        <v>45</v>
      </c>
      <c r="D24" s="54" t="s">
        <v>46</v>
      </c>
      <c r="E24" s="54" t="s">
        <v>731</v>
      </c>
      <c r="F24" s="54" t="s">
        <v>731</v>
      </c>
      <c r="G24" s="54" t="s">
        <v>731</v>
      </c>
      <c r="H24" s="34"/>
      <c r="I24" s="34"/>
      <c r="J24" s="34"/>
      <c r="K24" s="34"/>
    </row>
    <row r="25" spans="1:11" ht="14.1" customHeight="1" x14ac:dyDescent="0.25">
      <c r="A25" s="34"/>
      <c r="B25" s="34"/>
      <c r="C25" s="41" t="s">
        <v>50</v>
      </c>
      <c r="D25" s="54" t="s">
        <v>40</v>
      </c>
      <c r="E25" s="54" t="s">
        <v>40</v>
      </c>
      <c r="F25" s="54" t="s">
        <v>46</v>
      </c>
      <c r="G25" s="54" t="s">
        <v>46</v>
      </c>
      <c r="H25" s="34"/>
      <c r="I25" s="34"/>
      <c r="J25" s="34"/>
      <c r="K25" s="34"/>
    </row>
    <row r="26" spans="1:11" ht="14.1" customHeight="1" x14ac:dyDescent="0.25">
      <c r="A26" s="34"/>
      <c r="B26" s="34"/>
      <c r="C26" s="41" t="s">
        <v>52</v>
      </c>
      <c r="D26" s="54" t="s">
        <v>40</v>
      </c>
      <c r="E26" s="54" t="s">
        <v>40</v>
      </c>
      <c r="F26" s="54" t="s">
        <v>46</v>
      </c>
      <c r="G26" s="54" t="s">
        <v>46</v>
      </c>
      <c r="H26" s="34"/>
      <c r="I26" s="34"/>
      <c r="J26" s="34"/>
      <c r="K26" s="34"/>
    </row>
    <row r="27" spans="1:11" ht="14.1" customHeight="1" x14ac:dyDescent="0.25">
      <c r="A27" s="34"/>
      <c r="B27" s="34"/>
      <c r="C27" s="41" t="s">
        <v>55</v>
      </c>
      <c r="D27" s="54" t="s">
        <v>40</v>
      </c>
      <c r="E27" s="54" t="s">
        <v>40</v>
      </c>
      <c r="F27" s="54" t="s">
        <v>46</v>
      </c>
      <c r="G27" s="54" t="s">
        <v>46</v>
      </c>
      <c r="H27" s="34"/>
      <c r="I27" s="34"/>
      <c r="J27" s="34"/>
      <c r="K27" s="34"/>
    </row>
    <row r="28" spans="1:11" ht="14.1" customHeight="1" x14ac:dyDescent="0.25">
      <c r="A28" s="34"/>
      <c r="B28" s="34"/>
      <c r="C28" s="1329" t="s">
        <v>58</v>
      </c>
      <c r="D28" s="1330"/>
      <c r="E28" s="1330"/>
      <c r="F28" s="1330"/>
      <c r="G28" s="1330"/>
      <c r="H28" s="34"/>
      <c r="I28" s="34"/>
      <c r="J28" s="34"/>
      <c r="K28" s="34"/>
    </row>
    <row r="29" spans="1:11" ht="14.1" customHeight="1" x14ac:dyDescent="0.25">
      <c r="A29" s="34"/>
      <c r="B29" s="34"/>
      <c r="C29" s="53"/>
      <c r="D29" s="52">
        <v>2025</v>
      </c>
      <c r="E29" s="52">
        <v>2026</v>
      </c>
      <c r="F29" s="52">
        <v>2027</v>
      </c>
      <c r="G29" s="52">
        <v>2028</v>
      </c>
      <c r="H29" s="34"/>
      <c r="I29" s="34"/>
      <c r="J29" s="34"/>
      <c r="K29" s="34"/>
    </row>
    <row r="30" spans="1:11" ht="14.1" customHeight="1" x14ac:dyDescent="0.25">
      <c r="A30" s="34"/>
      <c r="B30" s="34"/>
      <c r="C30" s="51"/>
      <c r="D30" s="50" t="s">
        <v>17</v>
      </c>
      <c r="E30" s="50" t="s">
        <v>18</v>
      </c>
      <c r="F30" s="50" t="s">
        <v>18</v>
      </c>
      <c r="G30" s="50" t="s">
        <v>18</v>
      </c>
      <c r="H30" s="34"/>
      <c r="I30" s="34"/>
      <c r="J30" s="34"/>
      <c r="K30" s="34"/>
    </row>
    <row r="31" spans="1:11" ht="14.1" customHeight="1" x14ac:dyDescent="0.25">
      <c r="A31" s="34"/>
      <c r="B31" s="34"/>
      <c r="C31" s="49" t="s">
        <v>59</v>
      </c>
      <c r="D31" s="61" t="s">
        <v>40</v>
      </c>
      <c r="E31" s="47">
        <v>0</v>
      </c>
      <c r="F31" s="47">
        <v>0</v>
      </c>
      <c r="G31" s="47">
        <v>0</v>
      </c>
      <c r="H31" s="34"/>
      <c r="I31" s="34"/>
      <c r="J31" s="34"/>
      <c r="K31" s="34"/>
    </row>
    <row r="32" spans="1:11" ht="14.1" customHeight="1" x14ac:dyDescent="0.25">
      <c r="A32" s="34"/>
      <c r="B32" s="34"/>
      <c r="C32" s="49" t="s">
        <v>60</v>
      </c>
      <c r="D32" s="61" t="s">
        <v>40</v>
      </c>
      <c r="E32" s="47">
        <v>0</v>
      </c>
      <c r="F32" s="47">
        <v>0</v>
      </c>
      <c r="G32" s="47">
        <v>0</v>
      </c>
      <c r="H32" s="34"/>
      <c r="I32" s="34"/>
      <c r="J32" s="34"/>
      <c r="K32" s="34"/>
    </row>
    <row r="33" spans="1:11" ht="14.1" customHeight="1" x14ac:dyDescent="0.25">
      <c r="A33" s="34"/>
      <c r="B33" s="34"/>
      <c r="C33" s="49" t="s">
        <v>61</v>
      </c>
      <c r="D33" s="61" t="s">
        <v>40</v>
      </c>
      <c r="E33" s="47">
        <v>0</v>
      </c>
      <c r="F33" s="47">
        <v>0</v>
      </c>
      <c r="G33" s="47">
        <v>0</v>
      </c>
      <c r="H33" s="34"/>
      <c r="I33" s="34"/>
      <c r="J33" s="34"/>
      <c r="K33" s="34"/>
    </row>
    <row r="34" spans="1:11" ht="14.1" customHeight="1" x14ac:dyDescent="0.25">
      <c r="A34" s="34"/>
      <c r="B34" s="34"/>
      <c r="C34" s="49" t="s">
        <v>62</v>
      </c>
      <c r="D34" s="61" t="s">
        <v>40</v>
      </c>
      <c r="E34" s="47">
        <v>0</v>
      </c>
      <c r="F34" s="47">
        <v>0</v>
      </c>
      <c r="G34" s="47">
        <v>0</v>
      </c>
      <c r="H34" s="34"/>
      <c r="I34" s="34"/>
      <c r="J34" s="34"/>
      <c r="K34" s="34"/>
    </row>
    <row r="35" spans="1:11" ht="14.1" customHeight="1" x14ac:dyDescent="0.25">
      <c r="A35" s="34"/>
      <c r="B35" s="34"/>
      <c r="C35" s="49" t="s">
        <v>60</v>
      </c>
      <c r="D35" s="61" t="s">
        <v>40</v>
      </c>
      <c r="E35" s="47">
        <v>0</v>
      </c>
      <c r="F35" s="47">
        <v>0</v>
      </c>
      <c r="G35" s="47">
        <v>0</v>
      </c>
      <c r="H35" s="34"/>
      <c r="I35" s="34"/>
      <c r="J35" s="34"/>
      <c r="K35" s="34"/>
    </row>
    <row r="36" spans="1:11" ht="14.1" customHeight="1" x14ac:dyDescent="0.25">
      <c r="A36" s="34"/>
      <c r="B36" s="34"/>
      <c r="C36" s="49" t="s">
        <v>61</v>
      </c>
      <c r="D36" s="61" t="s">
        <v>40</v>
      </c>
      <c r="E36" s="47">
        <v>0</v>
      </c>
      <c r="F36" s="47">
        <v>0</v>
      </c>
      <c r="G36" s="47">
        <v>0</v>
      </c>
      <c r="H36" s="34"/>
      <c r="I36" s="34"/>
      <c r="J36" s="34"/>
      <c r="K36" s="34"/>
    </row>
    <row r="37" spans="1:11" ht="14.1" customHeight="1" x14ac:dyDescent="0.25">
      <c r="A37" s="34"/>
      <c r="B37" s="34"/>
      <c r="C37" s="49" t="s">
        <v>63</v>
      </c>
      <c r="D37" s="61" t="s">
        <v>40</v>
      </c>
      <c r="E37" s="47">
        <v>0</v>
      </c>
      <c r="F37" s="47">
        <v>0</v>
      </c>
      <c r="G37" s="47">
        <v>0</v>
      </c>
      <c r="H37" s="34"/>
      <c r="I37" s="34"/>
      <c r="J37" s="34"/>
      <c r="K37" s="34"/>
    </row>
    <row r="38" spans="1:11" ht="14.1" customHeight="1" x14ac:dyDescent="0.25">
      <c r="A38" s="34"/>
      <c r="B38" s="34"/>
      <c r="C38" s="49" t="s">
        <v>60</v>
      </c>
      <c r="D38" s="61" t="s">
        <v>40</v>
      </c>
      <c r="E38" s="47">
        <v>0</v>
      </c>
      <c r="F38" s="47">
        <v>0</v>
      </c>
      <c r="G38" s="47">
        <v>0</v>
      </c>
      <c r="H38" s="34"/>
      <c r="I38" s="34"/>
      <c r="J38" s="34"/>
      <c r="K38" s="34"/>
    </row>
    <row r="39" spans="1:11" ht="14.1" customHeight="1" x14ac:dyDescent="0.25">
      <c r="A39" s="34"/>
      <c r="B39" s="34"/>
      <c r="C39" s="49" t="s">
        <v>61</v>
      </c>
      <c r="D39" s="61" t="s">
        <v>40</v>
      </c>
      <c r="E39" s="47">
        <v>0</v>
      </c>
      <c r="F39" s="47">
        <v>0</v>
      </c>
      <c r="G39" s="47">
        <v>0</v>
      </c>
      <c r="H39" s="34"/>
      <c r="I39" s="34"/>
      <c r="J39" s="34"/>
      <c r="K39" s="34"/>
    </row>
    <row r="40" spans="1:11" ht="14.1" customHeight="1" x14ac:dyDescent="0.25">
      <c r="A40" s="34"/>
      <c r="B40" s="34"/>
      <c r="C40" s="49" t="s">
        <v>64</v>
      </c>
      <c r="D40" s="61" t="s">
        <v>40</v>
      </c>
      <c r="E40" s="47">
        <v>0</v>
      </c>
      <c r="F40" s="47">
        <v>0</v>
      </c>
      <c r="G40" s="47">
        <v>0</v>
      </c>
      <c r="H40" s="34"/>
      <c r="I40" s="34"/>
      <c r="J40" s="34"/>
      <c r="K40" s="34"/>
    </row>
    <row r="41" spans="1:11" ht="14.1" customHeight="1" x14ac:dyDescent="0.25">
      <c r="A41" s="34"/>
      <c r="B41" s="34"/>
      <c r="C41" s="49" t="s">
        <v>60</v>
      </c>
      <c r="D41" s="61" t="s">
        <v>40</v>
      </c>
      <c r="E41" s="47">
        <v>0</v>
      </c>
      <c r="F41" s="47">
        <v>0</v>
      </c>
      <c r="G41" s="47">
        <v>0</v>
      </c>
      <c r="H41" s="34"/>
      <c r="I41" s="34"/>
      <c r="J41" s="34"/>
      <c r="K41" s="34"/>
    </row>
    <row r="42" spans="1:11" ht="14.1" customHeight="1" x14ac:dyDescent="0.25">
      <c r="A42" s="34"/>
      <c r="B42" s="34"/>
      <c r="C42" s="49" t="s">
        <v>61</v>
      </c>
      <c r="D42" s="61" t="s">
        <v>40</v>
      </c>
      <c r="E42" s="47">
        <v>0</v>
      </c>
      <c r="F42" s="47">
        <v>0</v>
      </c>
      <c r="G42" s="47">
        <v>0</v>
      </c>
      <c r="H42" s="34"/>
      <c r="I42" s="34"/>
      <c r="J42" s="34"/>
      <c r="K42" s="34"/>
    </row>
    <row r="43" spans="1:11" ht="14.1" customHeight="1" x14ac:dyDescent="0.25">
      <c r="A43" s="34"/>
      <c r="B43" s="34"/>
      <c r="C43" s="49" t="s">
        <v>65</v>
      </c>
      <c r="D43" s="61" t="s">
        <v>40</v>
      </c>
      <c r="E43" s="47">
        <v>0</v>
      </c>
      <c r="F43" s="47">
        <v>0</v>
      </c>
      <c r="G43" s="47">
        <v>0</v>
      </c>
      <c r="H43" s="34"/>
      <c r="I43" s="34"/>
      <c r="J43" s="34"/>
      <c r="K43" s="34"/>
    </row>
    <row r="44" spans="1:11" ht="14.1" customHeight="1" x14ac:dyDescent="0.25">
      <c r="A44" s="34"/>
      <c r="B44" s="34"/>
      <c r="C44" s="49" t="s">
        <v>60</v>
      </c>
      <c r="D44" s="61" t="s">
        <v>40</v>
      </c>
      <c r="E44" s="47">
        <v>0</v>
      </c>
      <c r="F44" s="47">
        <v>0</v>
      </c>
      <c r="G44" s="47">
        <v>0</v>
      </c>
      <c r="H44" s="34"/>
      <c r="I44" s="34"/>
      <c r="J44" s="34"/>
      <c r="K44" s="34"/>
    </row>
    <row r="45" spans="1:11" ht="14.1" customHeight="1" x14ac:dyDescent="0.25">
      <c r="A45" s="34"/>
      <c r="B45" s="34"/>
      <c r="C45" s="49" t="s">
        <v>61</v>
      </c>
      <c r="D45" s="61" t="s">
        <v>40</v>
      </c>
      <c r="E45" s="47">
        <v>0</v>
      </c>
      <c r="F45" s="47">
        <v>0</v>
      </c>
      <c r="G45" s="47">
        <v>0</v>
      </c>
      <c r="H45" s="34"/>
      <c r="I45" s="34"/>
      <c r="J45" s="34"/>
      <c r="K45" s="34"/>
    </row>
    <row r="46" spans="1:11" ht="14.1" customHeight="1" x14ac:dyDescent="0.25">
      <c r="A46" s="34"/>
      <c r="B46" s="34"/>
      <c r="C46" s="49" t="s">
        <v>66</v>
      </c>
      <c r="D46" s="61" t="s">
        <v>40</v>
      </c>
      <c r="E46" s="47">
        <v>0</v>
      </c>
      <c r="F46" s="47">
        <v>0</v>
      </c>
      <c r="G46" s="47">
        <v>0</v>
      </c>
      <c r="H46" s="34"/>
      <c r="I46" s="34"/>
      <c r="J46" s="34"/>
      <c r="K46" s="34"/>
    </row>
    <row r="47" spans="1:11" ht="14.1" customHeight="1" x14ac:dyDescent="0.25">
      <c r="A47" s="34"/>
      <c r="B47" s="34"/>
      <c r="C47" s="49" t="s">
        <v>60</v>
      </c>
      <c r="D47" s="61" t="s">
        <v>40</v>
      </c>
      <c r="E47" s="47">
        <v>0</v>
      </c>
      <c r="F47" s="47">
        <v>0</v>
      </c>
      <c r="G47" s="47">
        <v>0</v>
      </c>
      <c r="H47" s="34"/>
      <c r="I47" s="34"/>
      <c r="J47" s="34"/>
      <c r="K47" s="34"/>
    </row>
    <row r="48" spans="1:11" ht="14.1" customHeight="1" x14ac:dyDescent="0.25">
      <c r="A48" s="34"/>
      <c r="B48" s="34"/>
      <c r="C48" s="49" t="s">
        <v>61</v>
      </c>
      <c r="D48" s="61" t="s">
        <v>40</v>
      </c>
      <c r="E48" s="47">
        <v>0</v>
      </c>
      <c r="F48" s="47">
        <v>0</v>
      </c>
      <c r="G48" s="47">
        <v>0</v>
      </c>
      <c r="H48" s="34"/>
      <c r="I48" s="34"/>
      <c r="J48" s="34"/>
      <c r="K48" s="34"/>
    </row>
    <row r="49" spans="1:11" ht="14.1" customHeight="1" x14ac:dyDescent="0.25">
      <c r="A49" s="34"/>
      <c r="B49" s="34"/>
      <c r="C49" s="49" t="s">
        <v>67</v>
      </c>
      <c r="D49" s="61" t="s">
        <v>40</v>
      </c>
      <c r="E49" s="47">
        <v>0</v>
      </c>
      <c r="F49" s="47">
        <v>0</v>
      </c>
      <c r="G49" s="47">
        <v>0</v>
      </c>
      <c r="H49" s="34"/>
      <c r="I49" s="34"/>
      <c r="J49" s="34"/>
      <c r="K49" s="34"/>
    </row>
    <row r="50" spans="1:11" ht="14.1" customHeight="1" x14ac:dyDescent="0.25">
      <c r="A50" s="34"/>
      <c r="B50" s="34"/>
      <c r="C50" s="49" t="s">
        <v>60</v>
      </c>
      <c r="D50" s="61" t="s">
        <v>40</v>
      </c>
      <c r="E50" s="47">
        <v>0</v>
      </c>
      <c r="F50" s="47">
        <v>0</v>
      </c>
      <c r="G50" s="47">
        <v>0</v>
      </c>
      <c r="H50" s="34"/>
      <c r="I50" s="34"/>
      <c r="J50" s="34"/>
      <c r="K50" s="34"/>
    </row>
    <row r="51" spans="1:11" ht="14.1" customHeight="1" x14ac:dyDescent="0.25">
      <c r="A51" s="34"/>
      <c r="B51" s="34"/>
      <c r="C51" s="49" t="s">
        <v>61</v>
      </c>
      <c r="D51" s="61" t="s">
        <v>40</v>
      </c>
      <c r="E51" s="47">
        <v>0</v>
      </c>
      <c r="F51" s="47">
        <v>0</v>
      </c>
      <c r="G51" s="47">
        <v>0</v>
      </c>
      <c r="H51" s="34"/>
      <c r="I51" s="34"/>
      <c r="J51" s="34"/>
      <c r="K51" s="34"/>
    </row>
    <row r="52" spans="1:11" ht="14.1" customHeight="1" x14ac:dyDescent="0.25">
      <c r="A52" s="34"/>
      <c r="B52" s="34"/>
      <c r="C52" s="49" t="s">
        <v>68</v>
      </c>
      <c r="D52" s="61" t="s">
        <v>40</v>
      </c>
      <c r="E52" s="47">
        <v>0</v>
      </c>
      <c r="F52" s="47">
        <v>0</v>
      </c>
      <c r="G52" s="47">
        <v>0</v>
      </c>
      <c r="H52" s="34"/>
      <c r="I52" s="34"/>
      <c r="J52" s="34"/>
      <c r="K52" s="34"/>
    </row>
    <row r="53" spans="1:11" ht="14.1" customHeight="1" x14ac:dyDescent="0.25">
      <c r="A53" s="34"/>
      <c r="B53" s="34"/>
      <c r="C53" s="49" t="s">
        <v>60</v>
      </c>
      <c r="D53" s="61" t="s">
        <v>40</v>
      </c>
      <c r="E53" s="47">
        <v>0</v>
      </c>
      <c r="F53" s="47">
        <v>0</v>
      </c>
      <c r="G53" s="47">
        <v>0</v>
      </c>
      <c r="H53" s="34"/>
      <c r="I53" s="34"/>
      <c r="J53" s="34"/>
      <c r="K53" s="34"/>
    </row>
    <row r="54" spans="1:11" ht="14.1" customHeight="1" x14ac:dyDescent="0.25">
      <c r="A54" s="34"/>
      <c r="B54" s="34"/>
      <c r="C54" s="49" t="s">
        <v>69</v>
      </c>
      <c r="D54" s="61" t="s">
        <v>40</v>
      </c>
      <c r="E54" s="47">
        <v>0</v>
      </c>
      <c r="F54" s="47">
        <v>0</v>
      </c>
      <c r="G54" s="47">
        <v>0</v>
      </c>
      <c r="H54" s="34"/>
      <c r="I54" s="34"/>
      <c r="J54" s="34"/>
      <c r="K54" s="34"/>
    </row>
    <row r="55" spans="1:11" ht="14.1" customHeight="1" x14ac:dyDescent="0.25">
      <c r="A55" s="34"/>
      <c r="B55" s="34"/>
      <c r="C55" s="49" t="s">
        <v>70</v>
      </c>
      <c r="D55" s="61" t="s">
        <v>40</v>
      </c>
      <c r="E55" s="47">
        <v>0</v>
      </c>
      <c r="F55" s="47">
        <v>0</v>
      </c>
      <c r="G55" s="47">
        <v>0</v>
      </c>
      <c r="H55" s="34"/>
      <c r="I55" s="34"/>
      <c r="J55" s="34"/>
      <c r="K55" s="34"/>
    </row>
    <row r="56" spans="1:11" ht="14.1" customHeight="1" x14ac:dyDescent="0.25">
      <c r="A56" s="34"/>
      <c r="B56" s="34"/>
      <c r="C56" s="49" t="s">
        <v>71</v>
      </c>
      <c r="D56" s="61" t="s">
        <v>40</v>
      </c>
      <c r="E56" s="47">
        <v>0</v>
      </c>
      <c r="F56" s="47">
        <v>0</v>
      </c>
      <c r="G56" s="47">
        <v>0</v>
      </c>
      <c r="H56" s="34"/>
      <c r="I56" s="34"/>
      <c r="J56" s="34"/>
      <c r="K56" s="34"/>
    </row>
    <row r="57" spans="1:11" ht="14.1" customHeight="1" x14ac:dyDescent="0.25">
      <c r="A57" s="34"/>
      <c r="B57" s="34"/>
      <c r="C57" s="49" t="s">
        <v>72</v>
      </c>
      <c r="D57" s="61" t="s">
        <v>40</v>
      </c>
      <c r="E57" s="47">
        <v>0</v>
      </c>
      <c r="F57" s="47">
        <v>0</v>
      </c>
      <c r="G57" s="47">
        <v>0</v>
      </c>
      <c r="H57" s="34"/>
      <c r="I57" s="34"/>
      <c r="J57" s="34"/>
      <c r="K57" s="34"/>
    </row>
    <row r="58" spans="1:11" ht="14.1" customHeight="1" x14ac:dyDescent="0.25">
      <c r="A58" s="34"/>
      <c r="B58" s="34"/>
      <c r="C58" s="49" t="s">
        <v>73</v>
      </c>
      <c r="D58" s="61" t="s">
        <v>40</v>
      </c>
      <c r="E58" s="47">
        <v>11900000</v>
      </c>
      <c r="F58" s="47">
        <v>11900000</v>
      </c>
      <c r="G58" s="47">
        <v>11900000</v>
      </c>
      <c r="H58" s="34"/>
      <c r="I58" s="34"/>
      <c r="J58" s="34"/>
      <c r="K58" s="34"/>
    </row>
    <row r="59" spans="1:11" ht="14.1" customHeight="1" x14ac:dyDescent="0.25">
      <c r="A59" s="34"/>
      <c r="B59" s="34"/>
      <c r="C59" s="49" t="s">
        <v>60</v>
      </c>
      <c r="D59" s="61" t="s">
        <v>40</v>
      </c>
      <c r="E59" s="47">
        <v>0</v>
      </c>
      <c r="F59" s="47">
        <v>0</v>
      </c>
      <c r="G59" s="47">
        <v>0</v>
      </c>
      <c r="H59" s="34"/>
      <c r="I59" s="34"/>
      <c r="J59" s="34"/>
      <c r="K59" s="34"/>
    </row>
    <row r="60" spans="1:11" ht="14.1" customHeight="1" x14ac:dyDescent="0.25">
      <c r="A60" s="34"/>
      <c r="B60" s="34"/>
      <c r="C60" s="49" t="s">
        <v>69</v>
      </c>
      <c r="D60" s="61" t="s">
        <v>40</v>
      </c>
      <c r="E60" s="47">
        <v>11900000</v>
      </c>
      <c r="F60" s="47">
        <v>11900000</v>
      </c>
      <c r="G60" s="47">
        <v>11900000</v>
      </c>
      <c r="H60" s="34"/>
      <c r="I60" s="34"/>
      <c r="J60" s="34"/>
      <c r="K60" s="34"/>
    </row>
    <row r="61" spans="1:11" ht="14.1" customHeight="1" x14ac:dyDescent="0.25">
      <c r="A61" s="34"/>
      <c r="B61" s="34"/>
      <c r="C61" s="49" t="s">
        <v>70</v>
      </c>
      <c r="D61" s="61" t="s">
        <v>40</v>
      </c>
      <c r="E61" s="47">
        <v>0</v>
      </c>
      <c r="F61" s="47">
        <v>0</v>
      </c>
      <c r="G61" s="47">
        <v>0</v>
      </c>
      <c r="H61" s="34"/>
      <c r="I61" s="34"/>
      <c r="J61" s="34"/>
      <c r="K61" s="34"/>
    </row>
    <row r="62" spans="1:11" ht="14.1" customHeight="1" x14ac:dyDescent="0.25">
      <c r="A62" s="34"/>
      <c r="B62" s="34"/>
      <c r="C62" s="49" t="s">
        <v>71</v>
      </c>
      <c r="D62" s="61" t="s">
        <v>40</v>
      </c>
      <c r="E62" s="47">
        <v>0</v>
      </c>
      <c r="F62" s="47">
        <v>0</v>
      </c>
      <c r="G62" s="47">
        <v>0</v>
      </c>
      <c r="H62" s="34"/>
      <c r="I62" s="34"/>
      <c r="J62" s="34"/>
      <c r="K62" s="34"/>
    </row>
    <row r="63" spans="1:11" ht="14.1" customHeight="1" x14ac:dyDescent="0.25">
      <c r="A63" s="34"/>
      <c r="B63" s="34"/>
      <c r="C63" s="49" t="s">
        <v>72</v>
      </c>
      <c r="D63" s="61" t="s">
        <v>40</v>
      </c>
      <c r="E63" s="47">
        <v>0</v>
      </c>
      <c r="F63" s="47">
        <v>0</v>
      </c>
      <c r="G63" s="47">
        <v>0</v>
      </c>
      <c r="H63" s="34"/>
      <c r="I63" s="34"/>
      <c r="J63" s="34"/>
      <c r="K63" s="34"/>
    </row>
    <row r="64" spans="1:11" ht="14.1" customHeight="1" x14ac:dyDescent="0.25">
      <c r="A64" s="34"/>
      <c r="B64" s="34"/>
      <c r="C64" s="49" t="s">
        <v>74</v>
      </c>
      <c r="D64" s="61" t="s">
        <v>40</v>
      </c>
      <c r="E64" s="47">
        <v>0</v>
      </c>
      <c r="F64" s="47">
        <v>0</v>
      </c>
      <c r="G64" s="47">
        <v>0</v>
      </c>
      <c r="H64" s="34"/>
      <c r="I64" s="34"/>
      <c r="J64" s="34"/>
      <c r="K64" s="34"/>
    </row>
    <row r="65" spans="1:11" ht="14.1" customHeight="1" x14ac:dyDescent="0.25">
      <c r="A65" s="34"/>
      <c r="B65" s="34"/>
      <c r="C65" s="49" t="s">
        <v>60</v>
      </c>
      <c r="D65" s="61" t="s">
        <v>40</v>
      </c>
      <c r="E65" s="47">
        <v>0</v>
      </c>
      <c r="F65" s="47">
        <v>0</v>
      </c>
      <c r="G65" s="47">
        <v>0</v>
      </c>
      <c r="H65" s="34"/>
      <c r="I65" s="34"/>
      <c r="J65" s="34"/>
      <c r="K65" s="34"/>
    </row>
    <row r="66" spans="1:11" ht="14.1" customHeight="1" x14ac:dyDescent="0.25">
      <c r="A66" s="34"/>
      <c r="B66" s="34"/>
      <c r="C66" s="49" t="s">
        <v>69</v>
      </c>
      <c r="D66" s="61" t="s">
        <v>40</v>
      </c>
      <c r="E66" s="47">
        <v>0</v>
      </c>
      <c r="F66" s="47">
        <v>0</v>
      </c>
      <c r="G66" s="47">
        <v>0</v>
      </c>
      <c r="H66" s="34"/>
      <c r="I66" s="34"/>
      <c r="J66" s="34"/>
      <c r="K66" s="34"/>
    </row>
    <row r="67" spans="1:11" ht="14.1" customHeight="1" x14ac:dyDescent="0.25">
      <c r="A67" s="34"/>
      <c r="B67" s="34"/>
      <c r="C67" s="49" t="s">
        <v>70</v>
      </c>
      <c r="D67" s="61" t="s">
        <v>40</v>
      </c>
      <c r="E67" s="47">
        <v>0</v>
      </c>
      <c r="F67" s="47">
        <v>0</v>
      </c>
      <c r="G67" s="47">
        <v>0</v>
      </c>
      <c r="H67" s="34"/>
      <c r="I67" s="34"/>
      <c r="J67" s="34"/>
      <c r="K67" s="34"/>
    </row>
    <row r="68" spans="1:11" ht="14.1" customHeight="1" x14ac:dyDescent="0.25">
      <c r="A68" s="34"/>
      <c r="B68" s="34"/>
      <c r="C68" s="49" t="s">
        <v>71</v>
      </c>
      <c r="D68" s="61" t="s">
        <v>40</v>
      </c>
      <c r="E68" s="47">
        <v>0</v>
      </c>
      <c r="F68" s="47">
        <v>0</v>
      </c>
      <c r="G68" s="47">
        <v>0</v>
      </c>
      <c r="H68" s="34"/>
      <c r="I68" s="34"/>
      <c r="J68" s="34"/>
      <c r="K68" s="34"/>
    </row>
    <row r="69" spans="1:11" ht="14.1" customHeight="1" x14ac:dyDescent="0.25">
      <c r="A69" s="34"/>
      <c r="B69" s="34"/>
      <c r="C69" s="49" t="s">
        <v>72</v>
      </c>
      <c r="D69" s="61" t="s">
        <v>40</v>
      </c>
      <c r="E69" s="47">
        <v>0</v>
      </c>
      <c r="F69" s="47">
        <v>0</v>
      </c>
      <c r="G69" s="47">
        <v>0</v>
      </c>
      <c r="H69" s="34"/>
      <c r="I69" s="34"/>
      <c r="J69" s="34"/>
      <c r="K69" s="34"/>
    </row>
    <row r="70" spans="1:11" ht="14.1" customHeight="1" x14ac:dyDescent="0.25">
      <c r="A70" s="34"/>
      <c r="B70" s="34"/>
      <c r="C70" s="49" t="s">
        <v>75</v>
      </c>
      <c r="D70" s="61" t="s">
        <v>40</v>
      </c>
      <c r="E70" s="47">
        <v>0</v>
      </c>
      <c r="F70" s="47">
        <v>0</v>
      </c>
      <c r="G70" s="47">
        <v>0</v>
      </c>
      <c r="H70" s="34"/>
      <c r="I70" s="34"/>
      <c r="J70" s="34"/>
      <c r="K70" s="34"/>
    </row>
    <row r="71" spans="1:11" ht="14.1" customHeight="1" x14ac:dyDescent="0.25">
      <c r="A71" s="34"/>
      <c r="B71" s="34"/>
      <c r="C71" s="49" t="s">
        <v>76</v>
      </c>
      <c r="D71" s="61" t="s">
        <v>40</v>
      </c>
      <c r="E71" s="47">
        <v>0</v>
      </c>
      <c r="F71" s="47">
        <v>0</v>
      </c>
      <c r="G71" s="47">
        <v>0</v>
      </c>
      <c r="H71" s="34"/>
      <c r="I71" s="34"/>
      <c r="J71" s="34"/>
      <c r="K71" s="34"/>
    </row>
    <row r="72" spans="1:11" ht="14.1" customHeight="1" x14ac:dyDescent="0.25">
      <c r="A72" s="34"/>
      <c r="B72" s="34"/>
      <c r="C72" s="48" t="s">
        <v>77</v>
      </c>
      <c r="D72" s="47">
        <v>0</v>
      </c>
      <c r="E72" s="47">
        <v>11900000</v>
      </c>
      <c r="F72" s="47">
        <v>11900000</v>
      </c>
      <c r="G72" s="47">
        <v>11900000</v>
      </c>
      <c r="H72" s="34"/>
      <c r="I72" s="34"/>
      <c r="J72" s="34"/>
      <c r="K72" s="34"/>
    </row>
    <row r="73" spans="1:11" ht="15" customHeight="1" x14ac:dyDescent="0.25">
      <c r="A73" s="34"/>
      <c r="B73" s="34"/>
      <c r="C73" s="46" t="s">
        <v>40</v>
      </c>
      <c r="D73" s="45" t="s">
        <v>40</v>
      </c>
      <c r="E73" s="45" t="s">
        <v>40</v>
      </c>
      <c r="F73" s="45" t="s">
        <v>40</v>
      </c>
      <c r="G73" s="45" t="s">
        <v>40</v>
      </c>
      <c r="H73" s="34"/>
      <c r="I73" s="34"/>
      <c r="J73" s="34"/>
      <c r="K73" s="34"/>
    </row>
    <row r="74" spans="1:11" ht="15" customHeight="1" x14ac:dyDescent="0.25">
      <c r="A74" s="34"/>
      <c r="B74" s="34"/>
      <c r="C74" s="44" t="s">
        <v>188</v>
      </c>
      <c r="D74" s="43">
        <v>0</v>
      </c>
      <c r="E74" s="43">
        <v>11900000</v>
      </c>
      <c r="F74" s="43">
        <v>11900000</v>
      </c>
      <c r="G74" s="43">
        <v>11900000</v>
      </c>
      <c r="H74" s="34"/>
      <c r="I74" s="34"/>
      <c r="J74" s="34"/>
      <c r="K74" s="34"/>
    </row>
    <row r="75" spans="1:11" ht="15" customHeight="1" x14ac:dyDescent="0.25">
      <c r="A75" s="34"/>
      <c r="B75" s="34"/>
      <c r="C75" s="41" t="s">
        <v>59</v>
      </c>
      <c r="D75" s="54" t="s">
        <v>40</v>
      </c>
      <c r="E75" s="40">
        <v>0</v>
      </c>
      <c r="F75" s="40">
        <v>0</v>
      </c>
      <c r="G75" s="40">
        <v>0</v>
      </c>
      <c r="H75" s="34"/>
      <c r="I75" s="34"/>
      <c r="J75" s="34"/>
      <c r="K75" s="34"/>
    </row>
    <row r="76" spans="1:11" ht="15" customHeight="1" x14ac:dyDescent="0.25">
      <c r="A76" s="34"/>
      <c r="B76" s="34"/>
      <c r="C76" s="41" t="s">
        <v>60</v>
      </c>
      <c r="D76" s="54" t="s">
        <v>40</v>
      </c>
      <c r="E76" s="40">
        <v>0</v>
      </c>
      <c r="F76" s="40">
        <v>0</v>
      </c>
      <c r="G76" s="40">
        <v>0</v>
      </c>
      <c r="H76" s="34"/>
      <c r="I76" s="34"/>
      <c r="J76" s="34"/>
      <c r="K76" s="34"/>
    </row>
    <row r="77" spans="1:11" ht="15" customHeight="1" x14ac:dyDescent="0.25">
      <c r="A77" s="34"/>
      <c r="B77" s="34"/>
      <c r="C77" s="41" t="s">
        <v>61</v>
      </c>
      <c r="D77" s="54" t="s">
        <v>40</v>
      </c>
      <c r="E77" s="40">
        <v>0</v>
      </c>
      <c r="F77" s="40">
        <v>0</v>
      </c>
      <c r="G77" s="40">
        <v>0</v>
      </c>
      <c r="H77" s="34"/>
      <c r="I77" s="34"/>
      <c r="J77" s="34"/>
      <c r="K77" s="34"/>
    </row>
    <row r="78" spans="1:11" ht="15" customHeight="1" x14ac:dyDescent="0.25">
      <c r="A78" s="34"/>
      <c r="B78" s="34"/>
      <c r="C78" s="41" t="s">
        <v>62</v>
      </c>
      <c r="D78" s="54" t="s">
        <v>40</v>
      </c>
      <c r="E78" s="40">
        <v>0</v>
      </c>
      <c r="F78" s="40">
        <v>0</v>
      </c>
      <c r="G78" s="40">
        <v>0</v>
      </c>
      <c r="H78" s="34"/>
      <c r="I78" s="34"/>
      <c r="J78" s="34"/>
      <c r="K78" s="34"/>
    </row>
    <row r="79" spans="1:11" ht="15" customHeight="1" x14ac:dyDescent="0.25">
      <c r="A79" s="34"/>
      <c r="B79" s="34"/>
      <c r="C79" s="41" t="s">
        <v>60</v>
      </c>
      <c r="D79" s="54" t="s">
        <v>40</v>
      </c>
      <c r="E79" s="40">
        <v>0</v>
      </c>
      <c r="F79" s="40">
        <v>0</v>
      </c>
      <c r="G79" s="40">
        <v>0</v>
      </c>
      <c r="H79" s="34"/>
      <c r="I79" s="34"/>
      <c r="J79" s="34"/>
      <c r="K79" s="34"/>
    </row>
    <row r="80" spans="1:11" ht="15" customHeight="1" x14ac:dyDescent="0.25">
      <c r="A80" s="34"/>
      <c r="B80" s="34"/>
      <c r="C80" s="41" t="s">
        <v>61</v>
      </c>
      <c r="D80" s="54" t="s">
        <v>40</v>
      </c>
      <c r="E80" s="40">
        <v>0</v>
      </c>
      <c r="F80" s="40">
        <v>0</v>
      </c>
      <c r="G80" s="40">
        <v>0</v>
      </c>
      <c r="H80" s="34"/>
      <c r="I80" s="34"/>
      <c r="J80" s="34"/>
      <c r="K80" s="34"/>
    </row>
    <row r="81" spans="1:11" ht="15" customHeight="1" x14ac:dyDescent="0.25">
      <c r="A81" s="34"/>
      <c r="B81" s="34"/>
      <c r="C81" s="41" t="s">
        <v>63</v>
      </c>
      <c r="D81" s="54" t="s">
        <v>40</v>
      </c>
      <c r="E81" s="40">
        <v>0</v>
      </c>
      <c r="F81" s="40">
        <v>0</v>
      </c>
      <c r="G81" s="40">
        <v>0</v>
      </c>
      <c r="H81" s="34"/>
      <c r="I81" s="34"/>
      <c r="J81" s="34"/>
      <c r="K81" s="34"/>
    </row>
    <row r="82" spans="1:11" ht="15" customHeight="1" x14ac:dyDescent="0.25">
      <c r="A82" s="34"/>
      <c r="B82" s="34"/>
      <c r="C82" s="41" t="s">
        <v>60</v>
      </c>
      <c r="D82" s="54" t="s">
        <v>40</v>
      </c>
      <c r="E82" s="40">
        <v>0</v>
      </c>
      <c r="F82" s="40">
        <v>0</v>
      </c>
      <c r="G82" s="40">
        <v>0</v>
      </c>
      <c r="H82" s="34"/>
      <c r="I82" s="34"/>
      <c r="J82" s="34"/>
      <c r="K82" s="34"/>
    </row>
    <row r="83" spans="1:11" ht="15" customHeight="1" x14ac:dyDescent="0.25">
      <c r="A83" s="34"/>
      <c r="B83" s="34"/>
      <c r="C83" s="41" t="s">
        <v>61</v>
      </c>
      <c r="D83" s="54" t="s">
        <v>40</v>
      </c>
      <c r="E83" s="40">
        <v>0</v>
      </c>
      <c r="F83" s="40">
        <v>0</v>
      </c>
      <c r="G83" s="40">
        <v>0</v>
      </c>
      <c r="H83" s="34"/>
      <c r="I83" s="34"/>
      <c r="J83" s="34"/>
      <c r="K83" s="34"/>
    </row>
    <row r="84" spans="1:11" ht="15" customHeight="1" x14ac:dyDescent="0.25">
      <c r="A84" s="34"/>
      <c r="B84" s="34"/>
      <c r="C84" s="41" t="s">
        <v>64</v>
      </c>
      <c r="D84" s="54" t="s">
        <v>40</v>
      </c>
      <c r="E84" s="40">
        <v>0</v>
      </c>
      <c r="F84" s="40">
        <v>0</v>
      </c>
      <c r="G84" s="40">
        <v>0</v>
      </c>
      <c r="H84" s="34"/>
      <c r="I84" s="34"/>
      <c r="J84" s="34"/>
      <c r="K84" s="34"/>
    </row>
    <row r="85" spans="1:11" ht="15" customHeight="1" x14ac:dyDescent="0.25">
      <c r="A85" s="34"/>
      <c r="B85" s="34"/>
      <c r="C85" s="41" t="s">
        <v>60</v>
      </c>
      <c r="D85" s="54" t="s">
        <v>40</v>
      </c>
      <c r="E85" s="40">
        <v>0</v>
      </c>
      <c r="F85" s="40">
        <v>0</v>
      </c>
      <c r="G85" s="40">
        <v>0</v>
      </c>
      <c r="H85" s="34"/>
      <c r="I85" s="34"/>
      <c r="J85" s="34"/>
      <c r="K85" s="34"/>
    </row>
    <row r="86" spans="1:11" ht="15" customHeight="1" x14ac:dyDescent="0.25">
      <c r="A86" s="34"/>
      <c r="B86" s="34"/>
      <c r="C86" s="41" t="s">
        <v>61</v>
      </c>
      <c r="D86" s="54" t="s">
        <v>40</v>
      </c>
      <c r="E86" s="40">
        <v>0</v>
      </c>
      <c r="F86" s="40">
        <v>0</v>
      </c>
      <c r="G86" s="40">
        <v>0</v>
      </c>
      <c r="H86" s="34"/>
      <c r="I86" s="34"/>
      <c r="J86" s="34"/>
      <c r="K86" s="34"/>
    </row>
    <row r="87" spans="1:11" ht="20.100000000000001" customHeight="1" x14ac:dyDescent="0.25">
      <c r="A87" s="34"/>
      <c r="B87" s="34"/>
      <c r="C87" s="41" t="s">
        <v>189</v>
      </c>
      <c r="D87" s="62" t="s">
        <v>40</v>
      </c>
      <c r="E87" s="42">
        <v>0</v>
      </c>
      <c r="F87" s="42">
        <v>0</v>
      </c>
      <c r="G87" s="42">
        <v>0</v>
      </c>
      <c r="H87" s="34"/>
      <c r="I87" s="34"/>
      <c r="J87" s="34"/>
      <c r="K87" s="34"/>
    </row>
    <row r="88" spans="1:11" ht="15" customHeight="1" x14ac:dyDescent="0.25">
      <c r="A88" s="34"/>
      <c r="B88" s="34"/>
      <c r="C88" s="41" t="s">
        <v>60</v>
      </c>
      <c r="D88" s="54" t="s">
        <v>40</v>
      </c>
      <c r="E88" s="40">
        <v>0</v>
      </c>
      <c r="F88" s="40">
        <v>0</v>
      </c>
      <c r="G88" s="40">
        <v>0</v>
      </c>
      <c r="H88" s="34"/>
      <c r="I88" s="34"/>
      <c r="J88" s="34"/>
      <c r="K88" s="34"/>
    </row>
    <row r="89" spans="1:11" ht="15" customHeight="1" x14ac:dyDescent="0.25">
      <c r="A89" s="34"/>
      <c r="B89" s="34"/>
      <c r="C89" s="41" t="s">
        <v>61</v>
      </c>
      <c r="D89" s="54" t="s">
        <v>40</v>
      </c>
      <c r="E89" s="40">
        <v>0</v>
      </c>
      <c r="F89" s="40">
        <v>0</v>
      </c>
      <c r="G89" s="40">
        <v>0</v>
      </c>
      <c r="H89" s="34"/>
      <c r="I89" s="34"/>
      <c r="J89" s="34"/>
      <c r="K89" s="34"/>
    </row>
    <row r="90" spans="1:11" ht="15" customHeight="1" x14ac:dyDescent="0.25">
      <c r="A90" s="34"/>
      <c r="B90" s="34"/>
      <c r="C90" s="41" t="s">
        <v>66</v>
      </c>
      <c r="D90" s="54" t="s">
        <v>40</v>
      </c>
      <c r="E90" s="40">
        <v>0</v>
      </c>
      <c r="F90" s="40">
        <v>0</v>
      </c>
      <c r="G90" s="40">
        <v>0</v>
      </c>
      <c r="H90" s="34"/>
      <c r="I90" s="34"/>
      <c r="J90" s="34"/>
      <c r="K90" s="34"/>
    </row>
    <row r="91" spans="1:11" ht="15" customHeight="1" x14ac:dyDescent="0.25">
      <c r="A91" s="34"/>
      <c r="B91" s="34"/>
      <c r="C91" s="41" t="s">
        <v>60</v>
      </c>
      <c r="D91" s="54" t="s">
        <v>40</v>
      </c>
      <c r="E91" s="40">
        <v>0</v>
      </c>
      <c r="F91" s="40">
        <v>0</v>
      </c>
      <c r="G91" s="40">
        <v>0</v>
      </c>
      <c r="H91" s="34"/>
      <c r="I91" s="34"/>
      <c r="J91" s="34"/>
      <c r="K91" s="34"/>
    </row>
    <row r="92" spans="1:11" ht="15" customHeight="1" x14ac:dyDescent="0.25">
      <c r="A92" s="34"/>
      <c r="B92" s="34"/>
      <c r="C92" s="41" t="s">
        <v>61</v>
      </c>
      <c r="D92" s="54" t="s">
        <v>40</v>
      </c>
      <c r="E92" s="40">
        <v>0</v>
      </c>
      <c r="F92" s="40">
        <v>0</v>
      </c>
      <c r="G92" s="40">
        <v>0</v>
      </c>
      <c r="H92" s="34"/>
      <c r="I92" s="34"/>
      <c r="J92" s="34"/>
      <c r="K92" s="34"/>
    </row>
    <row r="93" spans="1:11" ht="15" customHeight="1" x14ac:dyDescent="0.25">
      <c r="A93" s="34"/>
      <c r="B93" s="34"/>
      <c r="C93" s="41" t="s">
        <v>67</v>
      </c>
      <c r="D93" s="54" t="s">
        <v>40</v>
      </c>
      <c r="E93" s="40">
        <v>0</v>
      </c>
      <c r="F93" s="40">
        <v>0</v>
      </c>
      <c r="G93" s="40">
        <v>0</v>
      </c>
      <c r="H93" s="34"/>
      <c r="I93" s="34"/>
      <c r="J93" s="34"/>
      <c r="K93" s="34"/>
    </row>
    <row r="94" spans="1:11" ht="15" customHeight="1" x14ac:dyDescent="0.25">
      <c r="A94" s="34"/>
      <c r="B94" s="34"/>
      <c r="C94" s="41" t="s">
        <v>60</v>
      </c>
      <c r="D94" s="54" t="s">
        <v>40</v>
      </c>
      <c r="E94" s="40">
        <v>0</v>
      </c>
      <c r="F94" s="40">
        <v>0</v>
      </c>
      <c r="G94" s="40">
        <v>0</v>
      </c>
      <c r="H94" s="34"/>
      <c r="I94" s="34"/>
      <c r="J94" s="34"/>
      <c r="K94" s="34"/>
    </row>
    <row r="95" spans="1:11" ht="15" customHeight="1" x14ac:dyDescent="0.25">
      <c r="A95" s="34"/>
      <c r="B95" s="34"/>
      <c r="C95" s="41" t="s">
        <v>61</v>
      </c>
      <c r="D95" s="54" t="s">
        <v>40</v>
      </c>
      <c r="E95" s="40">
        <v>0</v>
      </c>
      <c r="F95" s="40">
        <v>0</v>
      </c>
      <c r="G95" s="40">
        <v>0</v>
      </c>
      <c r="H95" s="34"/>
      <c r="I95" s="34"/>
      <c r="J95" s="34"/>
      <c r="K95" s="34"/>
    </row>
    <row r="96" spans="1:11" ht="15" customHeight="1" x14ac:dyDescent="0.25">
      <c r="A96" s="34"/>
      <c r="B96" s="34"/>
      <c r="C96" s="41" t="s">
        <v>68</v>
      </c>
      <c r="D96" s="54" t="s">
        <v>40</v>
      </c>
      <c r="E96" s="40">
        <v>0</v>
      </c>
      <c r="F96" s="40">
        <v>0</v>
      </c>
      <c r="G96" s="40">
        <v>0</v>
      </c>
      <c r="H96" s="34"/>
      <c r="I96" s="34"/>
      <c r="J96" s="34"/>
      <c r="K96" s="34"/>
    </row>
    <row r="97" spans="1:11" ht="15" customHeight="1" x14ac:dyDescent="0.25">
      <c r="A97" s="34"/>
      <c r="B97" s="34"/>
      <c r="C97" s="41" t="s">
        <v>60</v>
      </c>
      <c r="D97" s="54" t="s">
        <v>40</v>
      </c>
      <c r="E97" s="40">
        <v>0</v>
      </c>
      <c r="F97" s="40">
        <v>0</v>
      </c>
      <c r="G97" s="40">
        <v>0</v>
      </c>
      <c r="H97" s="34"/>
      <c r="I97" s="34"/>
      <c r="J97" s="34"/>
      <c r="K97" s="34"/>
    </row>
    <row r="98" spans="1:11" ht="15" customHeight="1" x14ac:dyDescent="0.25">
      <c r="A98" s="34"/>
      <c r="B98" s="34"/>
      <c r="C98" s="41" t="s">
        <v>69</v>
      </c>
      <c r="D98" s="54" t="s">
        <v>40</v>
      </c>
      <c r="E98" s="40">
        <v>0</v>
      </c>
      <c r="F98" s="40">
        <v>0</v>
      </c>
      <c r="G98" s="40">
        <v>0</v>
      </c>
      <c r="H98" s="34"/>
      <c r="I98" s="34"/>
      <c r="J98" s="34"/>
      <c r="K98" s="34"/>
    </row>
    <row r="99" spans="1:11" ht="15" customHeight="1" x14ac:dyDescent="0.25">
      <c r="A99" s="34"/>
      <c r="B99" s="34"/>
      <c r="C99" s="41" t="s">
        <v>70</v>
      </c>
      <c r="D99" s="54" t="s">
        <v>40</v>
      </c>
      <c r="E99" s="40">
        <v>0</v>
      </c>
      <c r="F99" s="40">
        <v>0</v>
      </c>
      <c r="G99" s="40">
        <v>0</v>
      </c>
      <c r="H99" s="34"/>
      <c r="I99" s="34"/>
      <c r="J99" s="34"/>
      <c r="K99" s="34"/>
    </row>
    <row r="100" spans="1:11" ht="15" customHeight="1" x14ac:dyDescent="0.25">
      <c r="A100" s="34"/>
      <c r="B100" s="34"/>
      <c r="C100" s="41" t="s">
        <v>71</v>
      </c>
      <c r="D100" s="54" t="s">
        <v>40</v>
      </c>
      <c r="E100" s="40">
        <v>0</v>
      </c>
      <c r="F100" s="40">
        <v>0</v>
      </c>
      <c r="G100" s="40">
        <v>0</v>
      </c>
      <c r="H100" s="34"/>
      <c r="I100" s="34"/>
      <c r="J100" s="34"/>
      <c r="K100" s="34"/>
    </row>
    <row r="101" spans="1:11" ht="15" customHeight="1" x14ac:dyDescent="0.25">
      <c r="A101" s="34"/>
      <c r="B101" s="34"/>
      <c r="C101" s="41" t="s">
        <v>72</v>
      </c>
      <c r="D101" s="54" t="s">
        <v>40</v>
      </c>
      <c r="E101" s="40">
        <v>0</v>
      </c>
      <c r="F101" s="40">
        <v>0</v>
      </c>
      <c r="G101" s="40">
        <v>0</v>
      </c>
      <c r="H101" s="34"/>
      <c r="I101" s="34"/>
      <c r="J101" s="34"/>
      <c r="K101" s="34"/>
    </row>
    <row r="102" spans="1:11" ht="15" customHeight="1" x14ac:dyDescent="0.25">
      <c r="A102" s="34"/>
      <c r="B102" s="34"/>
      <c r="C102" s="41" t="s">
        <v>73</v>
      </c>
      <c r="D102" s="54" t="s">
        <v>40</v>
      </c>
      <c r="E102" s="40">
        <v>11900000</v>
      </c>
      <c r="F102" s="40">
        <v>11900000</v>
      </c>
      <c r="G102" s="40">
        <v>11900000</v>
      </c>
      <c r="H102" s="34"/>
      <c r="I102" s="34"/>
      <c r="J102" s="34"/>
      <c r="K102" s="34"/>
    </row>
    <row r="103" spans="1:11" ht="15" customHeight="1" x14ac:dyDescent="0.25">
      <c r="A103" s="34"/>
      <c r="B103" s="34"/>
      <c r="C103" s="41" t="s">
        <v>60</v>
      </c>
      <c r="D103" s="54" t="s">
        <v>40</v>
      </c>
      <c r="E103" s="40">
        <v>0</v>
      </c>
      <c r="F103" s="40">
        <v>0</v>
      </c>
      <c r="G103" s="40">
        <v>0</v>
      </c>
      <c r="H103" s="34"/>
      <c r="I103" s="34"/>
      <c r="J103" s="34"/>
      <c r="K103" s="34"/>
    </row>
    <row r="104" spans="1:11" ht="15" customHeight="1" x14ac:dyDescent="0.25">
      <c r="A104" s="34"/>
      <c r="B104" s="34"/>
      <c r="C104" s="41" t="s">
        <v>69</v>
      </c>
      <c r="D104" s="54" t="s">
        <v>40</v>
      </c>
      <c r="E104" s="40">
        <v>11900000</v>
      </c>
      <c r="F104" s="40">
        <v>11900000</v>
      </c>
      <c r="G104" s="40">
        <v>11900000</v>
      </c>
      <c r="H104" s="34"/>
      <c r="I104" s="34"/>
      <c r="J104" s="34"/>
      <c r="K104" s="34"/>
    </row>
    <row r="105" spans="1:11" ht="15" customHeight="1" x14ac:dyDescent="0.25">
      <c r="A105" s="34"/>
      <c r="B105" s="34"/>
      <c r="C105" s="41" t="s">
        <v>70</v>
      </c>
      <c r="D105" s="54" t="s">
        <v>40</v>
      </c>
      <c r="E105" s="40">
        <v>0</v>
      </c>
      <c r="F105" s="40">
        <v>0</v>
      </c>
      <c r="G105" s="40">
        <v>0</v>
      </c>
      <c r="H105" s="34"/>
      <c r="I105" s="34"/>
      <c r="J105" s="34"/>
      <c r="K105" s="34"/>
    </row>
    <row r="106" spans="1:11" ht="15" customHeight="1" x14ac:dyDescent="0.25">
      <c r="A106" s="34"/>
      <c r="B106" s="34"/>
      <c r="C106" s="41" t="s">
        <v>71</v>
      </c>
      <c r="D106" s="54" t="s">
        <v>40</v>
      </c>
      <c r="E106" s="40">
        <v>0</v>
      </c>
      <c r="F106" s="40">
        <v>0</v>
      </c>
      <c r="G106" s="40">
        <v>0</v>
      </c>
      <c r="H106" s="34"/>
      <c r="I106" s="34"/>
      <c r="J106" s="34"/>
      <c r="K106" s="34"/>
    </row>
    <row r="107" spans="1:11" ht="15" customHeight="1" x14ac:dyDescent="0.25">
      <c r="A107" s="34"/>
      <c r="B107" s="34"/>
      <c r="C107" s="41" t="s">
        <v>72</v>
      </c>
      <c r="D107" s="54" t="s">
        <v>40</v>
      </c>
      <c r="E107" s="40">
        <v>0</v>
      </c>
      <c r="F107" s="40">
        <v>0</v>
      </c>
      <c r="G107" s="40">
        <v>0</v>
      </c>
      <c r="H107" s="34"/>
      <c r="I107" s="34"/>
      <c r="J107" s="34"/>
      <c r="K107" s="34"/>
    </row>
    <row r="108" spans="1:11" ht="15" customHeight="1" x14ac:dyDescent="0.25">
      <c r="A108" s="34"/>
      <c r="B108" s="34"/>
      <c r="C108" s="41" t="s">
        <v>74</v>
      </c>
      <c r="D108" s="54" t="s">
        <v>40</v>
      </c>
      <c r="E108" s="40">
        <v>0</v>
      </c>
      <c r="F108" s="40">
        <v>0</v>
      </c>
      <c r="G108" s="40">
        <v>0</v>
      </c>
      <c r="H108" s="34"/>
      <c r="I108" s="34"/>
      <c r="J108" s="34"/>
      <c r="K108" s="34"/>
    </row>
    <row r="109" spans="1:11" ht="15" customHeight="1" x14ac:dyDescent="0.25">
      <c r="A109" s="34"/>
      <c r="B109" s="34"/>
      <c r="C109" s="41" t="s">
        <v>60</v>
      </c>
      <c r="D109" s="54" t="s">
        <v>40</v>
      </c>
      <c r="E109" s="40">
        <v>0</v>
      </c>
      <c r="F109" s="40">
        <v>0</v>
      </c>
      <c r="G109" s="40">
        <v>0</v>
      </c>
      <c r="H109" s="34"/>
      <c r="I109" s="34"/>
      <c r="J109" s="34"/>
      <c r="K109" s="34"/>
    </row>
    <row r="110" spans="1:11" ht="15" customHeight="1" x14ac:dyDescent="0.25">
      <c r="A110" s="34"/>
      <c r="B110" s="34"/>
      <c r="C110" s="41" t="s">
        <v>69</v>
      </c>
      <c r="D110" s="54" t="s">
        <v>40</v>
      </c>
      <c r="E110" s="40">
        <v>0</v>
      </c>
      <c r="F110" s="40">
        <v>0</v>
      </c>
      <c r="G110" s="40">
        <v>0</v>
      </c>
      <c r="H110" s="34"/>
      <c r="I110" s="34"/>
      <c r="J110" s="34"/>
      <c r="K110" s="34"/>
    </row>
    <row r="111" spans="1:11" ht="15" customHeight="1" x14ac:dyDescent="0.25">
      <c r="A111" s="34"/>
      <c r="B111" s="34"/>
      <c r="C111" s="41" t="s">
        <v>70</v>
      </c>
      <c r="D111" s="54" t="s">
        <v>40</v>
      </c>
      <c r="E111" s="40">
        <v>0</v>
      </c>
      <c r="F111" s="40">
        <v>0</v>
      </c>
      <c r="G111" s="40">
        <v>0</v>
      </c>
      <c r="H111" s="34"/>
      <c r="I111" s="34"/>
      <c r="J111" s="34"/>
      <c r="K111" s="34"/>
    </row>
    <row r="112" spans="1:11" ht="15" customHeight="1" x14ac:dyDescent="0.25">
      <c r="A112" s="34"/>
      <c r="B112" s="34"/>
      <c r="C112" s="41" t="s">
        <v>71</v>
      </c>
      <c r="D112" s="54" t="s">
        <v>40</v>
      </c>
      <c r="E112" s="40">
        <v>0</v>
      </c>
      <c r="F112" s="40">
        <v>0</v>
      </c>
      <c r="G112" s="40">
        <v>0</v>
      </c>
      <c r="H112" s="34"/>
      <c r="I112" s="34"/>
      <c r="J112" s="34"/>
      <c r="K112" s="34"/>
    </row>
    <row r="113" spans="1:11" ht="15" customHeight="1" x14ac:dyDescent="0.25">
      <c r="A113" s="34"/>
      <c r="B113" s="34"/>
      <c r="C113" s="41" t="s">
        <v>72</v>
      </c>
      <c r="D113" s="54" t="s">
        <v>40</v>
      </c>
      <c r="E113" s="40">
        <v>0</v>
      </c>
      <c r="F113" s="40">
        <v>0</v>
      </c>
      <c r="G113" s="40">
        <v>0</v>
      </c>
      <c r="H113" s="34"/>
      <c r="I113" s="34"/>
      <c r="J113" s="34"/>
      <c r="K113" s="34"/>
    </row>
    <row r="114" spans="1:11" ht="15" customHeight="1" x14ac:dyDescent="0.25">
      <c r="A114" s="34"/>
      <c r="B114" s="34"/>
      <c r="C114" s="41" t="s">
        <v>75</v>
      </c>
      <c r="D114" s="54" t="s">
        <v>40</v>
      </c>
      <c r="E114" s="40">
        <v>0</v>
      </c>
      <c r="F114" s="40">
        <v>0</v>
      </c>
      <c r="G114" s="40">
        <v>0</v>
      </c>
      <c r="H114" s="34"/>
      <c r="I114" s="34"/>
      <c r="J114" s="34"/>
      <c r="K114" s="34"/>
    </row>
    <row r="115" spans="1:11" ht="15" customHeight="1" x14ac:dyDescent="0.25">
      <c r="A115" s="34"/>
      <c r="B115" s="34"/>
      <c r="C115" s="41" t="s">
        <v>76</v>
      </c>
      <c r="D115" s="54" t="s">
        <v>40</v>
      </c>
      <c r="E115" s="40">
        <v>0</v>
      </c>
      <c r="F115" s="40">
        <v>0</v>
      </c>
      <c r="G115" s="40">
        <v>0</v>
      </c>
      <c r="H115" s="34"/>
      <c r="I115" s="34"/>
      <c r="J115" s="34"/>
      <c r="K115" s="34"/>
    </row>
    <row r="116" spans="1:11" ht="20.100000000000001" customHeight="1" x14ac:dyDescent="0.25">
      <c r="A116" s="34"/>
      <c r="B116" s="34"/>
      <c r="C116" s="39" t="s">
        <v>40</v>
      </c>
      <c r="D116" s="34"/>
      <c r="E116" s="34"/>
      <c r="F116" s="34"/>
      <c r="G116" s="34"/>
      <c r="H116" s="34"/>
      <c r="I116" s="34"/>
      <c r="J116" s="34"/>
      <c r="K116" s="34"/>
    </row>
    <row r="117" spans="1:11" ht="20.100000000000001" customHeight="1" x14ac:dyDescent="0.25">
      <c r="A117" s="38" t="s">
        <v>190</v>
      </c>
      <c r="B117" s="32" t="s">
        <v>191</v>
      </c>
      <c r="C117" s="32" t="s">
        <v>40</v>
      </c>
      <c r="D117" s="34"/>
      <c r="E117" s="36" t="s">
        <v>40</v>
      </c>
      <c r="F117" s="32" t="s">
        <v>191</v>
      </c>
      <c r="G117" s="32" t="s">
        <v>40</v>
      </c>
      <c r="H117" s="37" t="s">
        <v>40</v>
      </c>
      <c r="I117" s="36" t="s">
        <v>40</v>
      </c>
      <c r="J117" s="32" t="s">
        <v>191</v>
      </c>
      <c r="K117" s="32" t="s">
        <v>40</v>
      </c>
    </row>
    <row r="118" spans="1:11" ht="20.100000000000001" customHeight="1" x14ac:dyDescent="0.25">
      <c r="A118" s="35" t="s">
        <v>192</v>
      </c>
      <c r="B118" s="32" t="s">
        <v>193</v>
      </c>
      <c r="C118" s="32" t="s">
        <v>40</v>
      </c>
      <c r="D118" s="34"/>
      <c r="E118" s="35" t="s">
        <v>194</v>
      </c>
      <c r="F118" s="32" t="s">
        <v>193</v>
      </c>
      <c r="G118" s="32" t="s">
        <v>40</v>
      </c>
      <c r="H118" s="34"/>
      <c r="I118" s="35" t="s">
        <v>195</v>
      </c>
      <c r="J118" s="32" t="s">
        <v>193</v>
      </c>
      <c r="K118" s="32" t="s">
        <v>40</v>
      </c>
    </row>
    <row r="119" spans="1:11" ht="20.100000000000001" customHeight="1" x14ac:dyDescent="0.25">
      <c r="A119" s="33" t="s">
        <v>40</v>
      </c>
      <c r="B119" s="32" t="s">
        <v>196</v>
      </c>
      <c r="C119" s="32" t="s">
        <v>40</v>
      </c>
      <c r="D119" s="34"/>
      <c r="E119" s="33" t="s">
        <v>40</v>
      </c>
      <c r="F119" s="32" t="s">
        <v>196</v>
      </c>
      <c r="G119" s="32" t="s">
        <v>40</v>
      </c>
      <c r="H119" s="34"/>
      <c r="I119" s="33" t="s">
        <v>40</v>
      </c>
      <c r="J119" s="32" t="s">
        <v>196</v>
      </c>
      <c r="K119" s="32" t="s">
        <v>40</v>
      </c>
    </row>
  </sheetData>
  <mergeCells count="17">
    <mergeCell ref="D6:G6"/>
    <mergeCell ref="D7:G7"/>
    <mergeCell ref="C8:G8"/>
    <mergeCell ref="C9:G9"/>
    <mergeCell ref="D10:G10"/>
    <mergeCell ref="C1:G1"/>
    <mergeCell ref="C2:G2"/>
    <mergeCell ref="D3:G3"/>
    <mergeCell ref="D4:G4"/>
    <mergeCell ref="D5:G5"/>
    <mergeCell ref="D19:G19"/>
    <mergeCell ref="C28:G28"/>
    <mergeCell ref="D11:G11"/>
    <mergeCell ref="C15:G15"/>
    <mergeCell ref="D16:G16"/>
    <mergeCell ref="D17:G17"/>
    <mergeCell ref="D18:G18"/>
  </mergeCells>
  <pageMargins left="0" right="0" top="0" bottom="0"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heetPr>
  <dimension ref="A1:K362"/>
  <sheetViews>
    <sheetView workbookViewId="0">
      <selection activeCell="I14" sqref="I14"/>
    </sheetView>
  </sheetViews>
  <sheetFormatPr defaultColWidth="9.140625" defaultRowHeight="15" x14ac:dyDescent="0.25"/>
  <cols>
    <col min="1" max="1" width="13.28515625" style="31" customWidth="1"/>
    <col min="2" max="2" width="9.7109375" style="31" customWidth="1"/>
    <col min="3" max="3" width="28.28515625" style="31" customWidth="1"/>
    <col min="4" max="6" width="15.85546875" style="31" customWidth="1"/>
    <col min="7" max="7" width="16.140625" style="31" customWidth="1"/>
    <col min="8" max="8" width="6.7109375" style="31" customWidth="1"/>
    <col min="9" max="9" width="18.28515625" style="31" customWidth="1"/>
    <col min="10" max="10" width="10.7109375" style="31" customWidth="1"/>
    <col min="11" max="11" width="17.42578125" style="31" customWidth="1"/>
    <col min="12" max="16384" width="9.140625" style="31"/>
  </cols>
  <sheetData>
    <row r="1" spans="1:11" ht="20.100000000000001" customHeight="1" x14ac:dyDescent="0.25">
      <c r="A1" s="34"/>
      <c r="B1" s="34"/>
      <c r="C1" s="1311" t="s">
        <v>0</v>
      </c>
      <c r="D1" s="1312"/>
      <c r="E1" s="1312"/>
      <c r="F1" s="1312"/>
      <c r="G1" s="1312"/>
      <c r="H1" s="34"/>
      <c r="I1" s="34"/>
      <c r="J1" s="34"/>
      <c r="K1" s="34"/>
    </row>
    <row r="2" spans="1:11" ht="24.95" customHeight="1" x14ac:dyDescent="0.25">
      <c r="A2" s="34"/>
      <c r="B2" s="34"/>
      <c r="C2" s="1313" t="s">
        <v>1</v>
      </c>
      <c r="D2" s="1314"/>
      <c r="E2" s="1314"/>
      <c r="F2" s="1314"/>
      <c r="G2" s="1314"/>
      <c r="H2" s="34"/>
      <c r="I2" s="34"/>
      <c r="J2" s="34"/>
      <c r="K2" s="34"/>
    </row>
    <row r="3" spans="1:11" ht="14.1" customHeight="1" x14ac:dyDescent="0.25">
      <c r="A3" s="34"/>
      <c r="B3" s="34"/>
      <c r="C3" s="60" t="s">
        <v>2</v>
      </c>
      <c r="D3" s="1315" t="s">
        <v>2459</v>
      </c>
      <c r="E3" s="1316"/>
      <c r="F3" s="1316"/>
      <c r="G3" s="1316"/>
      <c r="H3" s="34"/>
      <c r="I3" s="34"/>
      <c r="J3" s="34"/>
      <c r="K3" s="34"/>
    </row>
    <row r="4" spans="1:11" ht="14.1" customHeight="1" x14ac:dyDescent="0.25">
      <c r="A4" s="34"/>
      <c r="B4" s="34"/>
      <c r="C4" s="60" t="s">
        <v>4</v>
      </c>
      <c r="D4" s="1315" t="s">
        <v>2458</v>
      </c>
      <c r="E4" s="1316"/>
      <c r="F4" s="1316"/>
      <c r="G4" s="1316"/>
      <c r="H4" s="34"/>
      <c r="I4" s="34"/>
      <c r="J4" s="34"/>
      <c r="K4" s="34"/>
    </row>
    <row r="5" spans="1:11" ht="14.1" customHeight="1" x14ac:dyDescent="0.25">
      <c r="A5" s="34"/>
      <c r="B5" s="34"/>
      <c r="C5" s="60" t="s">
        <v>6</v>
      </c>
      <c r="D5" s="1315" t="s">
        <v>2520</v>
      </c>
      <c r="E5" s="1316"/>
      <c r="F5" s="1316"/>
      <c r="G5" s="1316"/>
      <c r="H5" s="34"/>
      <c r="I5" s="34"/>
      <c r="J5" s="34"/>
      <c r="K5" s="34"/>
    </row>
    <row r="6" spans="1:11" ht="14.1" customHeight="1" x14ac:dyDescent="0.25">
      <c r="A6" s="34"/>
      <c r="B6" s="34"/>
      <c r="C6" s="60" t="s">
        <v>8</v>
      </c>
      <c r="D6" s="1315" t="s">
        <v>1130</v>
      </c>
      <c r="E6" s="1316"/>
      <c r="F6" s="1316"/>
      <c r="G6" s="1316"/>
      <c r="H6" s="34"/>
      <c r="I6" s="34"/>
      <c r="J6" s="34"/>
      <c r="K6" s="34"/>
    </row>
    <row r="7" spans="1:11" ht="14.1" customHeight="1" x14ac:dyDescent="0.25">
      <c r="A7" s="34"/>
      <c r="B7" s="34"/>
      <c r="C7" s="60" t="s">
        <v>10</v>
      </c>
      <c r="D7" s="1317" t="s">
        <v>11</v>
      </c>
      <c r="E7" s="1318"/>
      <c r="F7" s="1318"/>
      <c r="G7" s="1318"/>
      <c r="H7" s="34"/>
      <c r="I7" s="34"/>
      <c r="J7" s="34"/>
      <c r="K7" s="34"/>
    </row>
    <row r="8" spans="1:11" ht="14.1" customHeight="1" x14ac:dyDescent="0.25">
      <c r="A8" s="34"/>
      <c r="B8" s="34"/>
      <c r="C8" s="1319" t="s">
        <v>12</v>
      </c>
      <c r="D8" s="1320"/>
      <c r="E8" s="1320"/>
      <c r="F8" s="1320"/>
      <c r="G8" s="1320"/>
      <c r="H8" s="34"/>
      <c r="I8" s="34"/>
      <c r="J8" s="34"/>
      <c r="K8" s="34"/>
    </row>
    <row r="9" spans="1:11" ht="114.95" customHeight="1" x14ac:dyDescent="0.25">
      <c r="A9" s="34"/>
      <c r="B9" s="34"/>
      <c r="C9" s="1321" t="s">
        <v>2519</v>
      </c>
      <c r="D9" s="1322"/>
      <c r="E9" s="1322"/>
      <c r="F9" s="1322"/>
      <c r="G9" s="1322"/>
      <c r="H9" s="34"/>
      <c r="I9" s="34"/>
      <c r="J9" s="34"/>
      <c r="K9" s="34"/>
    </row>
    <row r="10" spans="1:11" ht="90.75" customHeight="1" x14ac:dyDescent="0.25">
      <c r="A10" s="34"/>
      <c r="B10" s="34"/>
      <c r="C10" s="44" t="s">
        <v>14</v>
      </c>
      <c r="D10" s="1323" t="s">
        <v>2518</v>
      </c>
      <c r="E10" s="1324"/>
      <c r="F10" s="1324"/>
      <c r="G10" s="1324"/>
      <c r="H10" s="34"/>
      <c r="I10" s="34"/>
      <c r="J10" s="34"/>
      <c r="K10" s="34"/>
    </row>
    <row r="11" spans="1:11" ht="22.5" x14ac:dyDescent="0.25">
      <c r="A11" s="34"/>
      <c r="B11" s="34"/>
      <c r="C11" s="41" t="s">
        <v>16</v>
      </c>
      <c r="D11" s="59">
        <v>2025</v>
      </c>
      <c r="E11" s="59">
        <v>2026</v>
      </c>
      <c r="F11" s="59">
        <v>2027</v>
      </c>
      <c r="G11" s="59">
        <v>2028</v>
      </c>
      <c r="H11" s="34"/>
      <c r="I11" s="34"/>
      <c r="J11" s="34"/>
      <c r="K11" s="34"/>
    </row>
    <row r="12" spans="1:11" ht="14.1" customHeight="1" x14ac:dyDescent="0.25">
      <c r="A12" s="34"/>
      <c r="B12" s="34"/>
      <c r="C12" s="58"/>
      <c r="D12" s="57" t="s">
        <v>17</v>
      </c>
      <c r="E12" s="57" t="s">
        <v>18</v>
      </c>
      <c r="F12" s="57" t="s">
        <v>18</v>
      </c>
      <c r="G12" s="57" t="s">
        <v>18</v>
      </c>
      <c r="H12" s="34"/>
      <c r="I12" s="34"/>
      <c r="J12" s="34"/>
      <c r="K12" s="34"/>
    </row>
    <row r="13" spans="1:11" ht="30.95" customHeight="1" x14ac:dyDescent="0.25">
      <c r="A13" s="34"/>
      <c r="B13" s="34"/>
      <c r="C13" s="41" t="s">
        <v>2517</v>
      </c>
      <c r="D13" s="54" t="s">
        <v>2516</v>
      </c>
      <c r="E13" s="54" t="s">
        <v>504</v>
      </c>
      <c r="F13" s="54" t="s">
        <v>504</v>
      </c>
      <c r="G13" s="54" t="s">
        <v>1262</v>
      </c>
      <c r="H13" s="34"/>
      <c r="I13" s="34"/>
      <c r="J13" s="34"/>
      <c r="K13" s="34"/>
    </row>
    <row r="14" spans="1:11" ht="30.95" customHeight="1" x14ac:dyDescent="0.25">
      <c r="A14" s="34"/>
      <c r="B14" s="34"/>
      <c r="C14" s="41" t="s">
        <v>2515</v>
      </c>
      <c r="D14" s="54" t="s">
        <v>163</v>
      </c>
      <c r="E14" s="54" t="s">
        <v>163</v>
      </c>
      <c r="F14" s="54" t="s">
        <v>163</v>
      </c>
      <c r="G14" s="54" t="s">
        <v>164</v>
      </c>
      <c r="H14" s="34"/>
      <c r="I14" s="34"/>
      <c r="J14" s="34"/>
      <c r="K14" s="34"/>
    </row>
    <row r="15" spans="1:11" ht="20.100000000000001" customHeight="1" x14ac:dyDescent="0.25">
      <c r="A15" s="34"/>
      <c r="B15" s="34"/>
      <c r="C15" s="41" t="s">
        <v>2514</v>
      </c>
      <c r="D15" s="54" t="s">
        <v>2492</v>
      </c>
      <c r="E15" s="54" t="s">
        <v>2492</v>
      </c>
      <c r="F15" s="54" t="s">
        <v>2492</v>
      </c>
      <c r="G15" s="54" t="s">
        <v>2492</v>
      </c>
      <c r="H15" s="34"/>
      <c r="I15" s="34"/>
      <c r="J15" s="34"/>
      <c r="K15" s="34"/>
    </row>
    <row r="16" spans="1:11" ht="30.95" customHeight="1" x14ac:dyDescent="0.25">
      <c r="A16" s="34"/>
      <c r="B16" s="34"/>
      <c r="C16" s="41" t="s">
        <v>2513</v>
      </c>
      <c r="D16" s="54" t="s">
        <v>143</v>
      </c>
      <c r="E16" s="54" t="s">
        <v>143</v>
      </c>
      <c r="F16" s="54" t="s">
        <v>133</v>
      </c>
      <c r="G16" s="54" t="s">
        <v>133</v>
      </c>
      <c r="H16" s="34"/>
      <c r="I16" s="34"/>
      <c r="J16" s="34"/>
      <c r="K16" s="34"/>
    </row>
    <row r="17" spans="1:11" ht="30.95" customHeight="1" x14ac:dyDescent="0.25">
      <c r="A17" s="34"/>
      <c r="B17" s="34"/>
      <c r="C17" s="41" t="s">
        <v>2512</v>
      </c>
      <c r="D17" s="54" t="s">
        <v>151</v>
      </c>
      <c r="E17" s="54" t="s">
        <v>163</v>
      </c>
      <c r="F17" s="54" t="s">
        <v>164</v>
      </c>
      <c r="G17" s="54" t="s">
        <v>164</v>
      </c>
      <c r="H17" s="34"/>
      <c r="I17" s="34"/>
      <c r="J17" s="34"/>
      <c r="K17" s="34"/>
    </row>
    <row r="18" spans="1:11" ht="30.95" customHeight="1" x14ac:dyDescent="0.25">
      <c r="A18" s="34"/>
      <c r="B18" s="34"/>
      <c r="C18" s="41" t="s">
        <v>2511</v>
      </c>
      <c r="D18" s="54" t="s">
        <v>346</v>
      </c>
      <c r="E18" s="54" t="s">
        <v>317</v>
      </c>
      <c r="F18" s="54" t="s">
        <v>317</v>
      </c>
      <c r="G18" s="54" t="s">
        <v>2393</v>
      </c>
      <c r="H18" s="34"/>
      <c r="I18" s="34"/>
      <c r="J18" s="34"/>
      <c r="K18" s="34"/>
    </row>
    <row r="19" spans="1:11" ht="62.25" customHeight="1" x14ac:dyDescent="0.25">
      <c r="A19" s="34"/>
      <c r="B19" s="34"/>
      <c r="C19" s="44" t="s">
        <v>24</v>
      </c>
      <c r="D19" s="1323" t="s">
        <v>2510</v>
      </c>
      <c r="E19" s="1324"/>
      <c r="F19" s="1324"/>
      <c r="G19" s="1324"/>
      <c r="H19" s="34"/>
      <c r="I19" s="34"/>
      <c r="J19" s="34"/>
      <c r="K19" s="34"/>
    </row>
    <row r="20" spans="1:11" x14ac:dyDescent="0.25">
      <c r="A20" s="34"/>
      <c r="B20" s="34"/>
      <c r="C20" s="41" t="s">
        <v>26</v>
      </c>
      <c r="D20" s="59">
        <v>2025</v>
      </c>
      <c r="E20" s="59">
        <v>2026</v>
      </c>
      <c r="F20" s="59">
        <v>2027</v>
      </c>
      <c r="G20" s="59">
        <v>2028</v>
      </c>
      <c r="H20" s="34"/>
      <c r="I20" s="34"/>
      <c r="J20" s="34"/>
      <c r="K20" s="34"/>
    </row>
    <row r="21" spans="1:11" ht="14.1" customHeight="1" x14ac:dyDescent="0.25">
      <c r="A21" s="34"/>
      <c r="B21" s="34"/>
      <c r="C21" s="58"/>
      <c r="D21" s="57" t="s">
        <v>17</v>
      </c>
      <c r="E21" s="57" t="s">
        <v>18</v>
      </c>
      <c r="F21" s="57" t="s">
        <v>18</v>
      </c>
      <c r="G21" s="57" t="s">
        <v>18</v>
      </c>
      <c r="H21" s="34"/>
      <c r="I21" s="34"/>
      <c r="J21" s="34"/>
      <c r="K21" s="34"/>
    </row>
    <row r="22" spans="1:11" ht="41.1" customHeight="1" x14ac:dyDescent="0.25">
      <c r="A22" s="34"/>
      <c r="B22" s="34"/>
      <c r="C22" s="41" t="s">
        <v>2509</v>
      </c>
      <c r="D22" s="54" t="s">
        <v>2508</v>
      </c>
      <c r="E22" s="54" t="s">
        <v>2499</v>
      </c>
      <c r="F22" s="54" t="s">
        <v>2499</v>
      </c>
      <c r="G22" s="54" t="s">
        <v>2499</v>
      </c>
      <c r="H22" s="34"/>
      <c r="I22" s="34"/>
      <c r="J22" s="34"/>
      <c r="K22" s="34"/>
    </row>
    <row r="23" spans="1:11" ht="62.1" customHeight="1" x14ac:dyDescent="0.25">
      <c r="A23" s="34"/>
      <c r="B23" s="34"/>
      <c r="C23" s="41" t="s">
        <v>2507</v>
      </c>
      <c r="D23" s="54" t="s">
        <v>2506</v>
      </c>
      <c r="E23" s="54" t="s">
        <v>2505</v>
      </c>
      <c r="F23" s="54" t="s">
        <v>2505</v>
      </c>
      <c r="G23" s="54" t="s">
        <v>2504</v>
      </c>
      <c r="H23" s="34"/>
      <c r="I23" s="34"/>
      <c r="J23" s="34"/>
      <c r="K23" s="34"/>
    </row>
    <row r="24" spans="1:11" ht="41.1" customHeight="1" x14ac:dyDescent="0.25">
      <c r="A24" s="34"/>
      <c r="B24" s="34"/>
      <c r="C24" s="41" t="s">
        <v>2503</v>
      </c>
      <c r="D24" s="54" t="s">
        <v>317</v>
      </c>
      <c r="E24" s="54" t="s">
        <v>2393</v>
      </c>
      <c r="F24" s="54" t="s">
        <v>2393</v>
      </c>
      <c r="G24" s="54" t="s">
        <v>1232</v>
      </c>
      <c r="H24" s="34"/>
      <c r="I24" s="34"/>
      <c r="J24" s="34"/>
      <c r="K24" s="34"/>
    </row>
    <row r="25" spans="1:11" ht="30.95" customHeight="1" x14ac:dyDescent="0.25">
      <c r="A25" s="34"/>
      <c r="B25" s="34"/>
      <c r="C25" s="41" t="s">
        <v>2502</v>
      </c>
      <c r="D25" s="54" t="s">
        <v>164</v>
      </c>
      <c r="E25" s="54" t="s">
        <v>133</v>
      </c>
      <c r="F25" s="54" t="s">
        <v>133</v>
      </c>
      <c r="G25" s="54" t="s">
        <v>133</v>
      </c>
      <c r="H25" s="34"/>
      <c r="I25" s="34"/>
      <c r="J25" s="34"/>
      <c r="K25" s="34"/>
    </row>
    <row r="26" spans="1:11" ht="14.1" customHeight="1" x14ac:dyDescent="0.25">
      <c r="A26" s="34"/>
      <c r="B26" s="34"/>
      <c r="C26" s="1309" t="s">
        <v>30</v>
      </c>
      <c r="D26" s="1310"/>
      <c r="E26" s="1310"/>
      <c r="F26" s="1310"/>
      <c r="G26" s="1310"/>
      <c r="H26" s="34"/>
      <c r="I26" s="34"/>
      <c r="J26" s="34"/>
      <c r="K26" s="34"/>
    </row>
    <row r="27" spans="1:11" ht="14.1" customHeight="1" x14ac:dyDescent="0.25">
      <c r="A27" s="34"/>
      <c r="B27" s="34"/>
      <c r="C27" s="56" t="s">
        <v>2489</v>
      </c>
      <c r="D27" s="1309" t="s">
        <v>2488</v>
      </c>
      <c r="E27" s="1310"/>
      <c r="F27" s="1310"/>
      <c r="G27" s="1310"/>
      <c r="H27" s="34"/>
      <c r="I27" s="34"/>
      <c r="J27" s="34"/>
      <c r="K27" s="34"/>
    </row>
    <row r="28" spans="1:11" ht="18" customHeight="1" x14ac:dyDescent="0.25">
      <c r="A28" s="34"/>
      <c r="B28" s="34"/>
      <c r="C28" s="55" t="s">
        <v>33</v>
      </c>
      <c r="D28" s="1325" t="s">
        <v>2487</v>
      </c>
      <c r="E28" s="1326"/>
      <c r="F28" s="1326"/>
      <c r="G28" s="1326"/>
      <c r="H28" s="34"/>
      <c r="I28" s="34"/>
      <c r="J28" s="34"/>
      <c r="K28" s="34"/>
    </row>
    <row r="29" spans="1:11" ht="18" customHeight="1" x14ac:dyDescent="0.25">
      <c r="A29" s="34"/>
      <c r="B29" s="34"/>
      <c r="C29" s="32" t="s">
        <v>35</v>
      </c>
      <c r="D29" s="1327" t="s">
        <v>2486</v>
      </c>
      <c r="E29" s="1328"/>
      <c r="F29" s="1328"/>
      <c r="G29" s="1328"/>
      <c r="H29" s="34"/>
      <c r="I29" s="34"/>
      <c r="J29" s="34"/>
      <c r="K29" s="34"/>
    </row>
    <row r="30" spans="1:11" ht="18" customHeight="1" x14ac:dyDescent="0.25">
      <c r="A30" s="34"/>
      <c r="B30" s="34"/>
      <c r="C30" s="32" t="s">
        <v>37</v>
      </c>
      <c r="D30" s="1327" t="s">
        <v>2485</v>
      </c>
      <c r="E30" s="1328"/>
      <c r="F30" s="1328"/>
      <c r="G30" s="1328"/>
      <c r="H30" s="34"/>
      <c r="I30" s="34"/>
      <c r="J30" s="34"/>
      <c r="K30" s="34"/>
    </row>
    <row r="31" spans="1:11" ht="15" customHeight="1" x14ac:dyDescent="0.25">
      <c r="A31" s="34"/>
      <c r="B31" s="34"/>
      <c r="C31" s="53"/>
      <c r="D31" s="52">
        <v>2025</v>
      </c>
      <c r="E31" s="52">
        <v>2026</v>
      </c>
      <c r="F31" s="52">
        <v>2027</v>
      </c>
      <c r="G31" s="52">
        <v>2028</v>
      </c>
      <c r="H31" s="34"/>
      <c r="I31" s="34"/>
      <c r="J31" s="34"/>
      <c r="K31" s="34"/>
    </row>
    <row r="32" spans="1:11" ht="15" customHeight="1" x14ac:dyDescent="0.25">
      <c r="A32" s="34"/>
      <c r="B32" s="34"/>
      <c r="C32" s="51"/>
      <c r="D32" s="50" t="s">
        <v>17</v>
      </c>
      <c r="E32" s="50" t="s">
        <v>18</v>
      </c>
      <c r="F32" s="50" t="s">
        <v>18</v>
      </c>
      <c r="G32" s="50" t="s">
        <v>18</v>
      </c>
      <c r="H32" s="34"/>
      <c r="I32" s="34"/>
      <c r="J32" s="34"/>
      <c r="K32" s="34"/>
    </row>
    <row r="33" spans="1:11" ht="14.1" customHeight="1" x14ac:dyDescent="0.25">
      <c r="A33" s="34"/>
      <c r="B33" s="34"/>
      <c r="C33" s="41" t="s">
        <v>39</v>
      </c>
      <c r="D33" s="54" t="s">
        <v>40</v>
      </c>
      <c r="E33" s="54" t="s">
        <v>2484</v>
      </c>
      <c r="F33" s="54" t="s">
        <v>2483</v>
      </c>
      <c r="G33" s="54" t="s">
        <v>2482</v>
      </c>
      <c r="H33" s="34"/>
      <c r="I33" s="34"/>
      <c r="J33" s="34"/>
      <c r="K33" s="34"/>
    </row>
    <row r="34" spans="1:11" ht="14.1" customHeight="1" x14ac:dyDescent="0.25">
      <c r="A34" s="34"/>
      <c r="B34" s="34"/>
      <c r="C34" s="41" t="s">
        <v>41</v>
      </c>
      <c r="D34" s="54" t="s">
        <v>2481</v>
      </c>
      <c r="E34" s="54" t="s">
        <v>2480</v>
      </c>
      <c r="F34" s="54" t="s">
        <v>2480</v>
      </c>
      <c r="G34" s="54" t="s">
        <v>2479</v>
      </c>
      <c r="H34" s="34"/>
      <c r="I34" s="34"/>
      <c r="J34" s="34"/>
      <c r="K34" s="34"/>
    </row>
    <row r="35" spans="1:11" ht="14.1" customHeight="1" x14ac:dyDescent="0.25">
      <c r="A35" s="34"/>
      <c r="B35" s="34"/>
      <c r="C35" s="41" t="s">
        <v>45</v>
      </c>
      <c r="D35" s="54" t="s">
        <v>46</v>
      </c>
      <c r="E35" s="54" t="s">
        <v>2478</v>
      </c>
      <c r="F35" s="54" t="s">
        <v>2477</v>
      </c>
      <c r="G35" s="54" t="s">
        <v>2476</v>
      </c>
      <c r="H35" s="34"/>
      <c r="I35" s="34"/>
      <c r="J35" s="34"/>
      <c r="K35" s="34"/>
    </row>
    <row r="36" spans="1:11" ht="14.1" customHeight="1" x14ac:dyDescent="0.25">
      <c r="A36" s="34"/>
      <c r="B36" s="34"/>
      <c r="C36" s="41" t="s">
        <v>50</v>
      </c>
      <c r="D36" s="54" t="s">
        <v>40</v>
      </c>
      <c r="E36" s="54" t="s">
        <v>40</v>
      </c>
      <c r="F36" s="54" t="s">
        <v>2475</v>
      </c>
      <c r="G36" s="54" t="s">
        <v>2474</v>
      </c>
      <c r="H36" s="34"/>
      <c r="I36" s="34"/>
      <c r="J36" s="34"/>
      <c r="K36" s="34"/>
    </row>
    <row r="37" spans="1:11" ht="14.1" customHeight="1" x14ac:dyDescent="0.25">
      <c r="A37" s="34"/>
      <c r="B37" s="34"/>
      <c r="C37" s="41" t="s">
        <v>52</v>
      </c>
      <c r="D37" s="54" t="s">
        <v>40</v>
      </c>
      <c r="E37" s="54" t="s">
        <v>498</v>
      </c>
      <c r="F37" s="54" t="s">
        <v>46</v>
      </c>
      <c r="G37" s="54" t="s">
        <v>2473</v>
      </c>
      <c r="H37" s="34"/>
      <c r="I37" s="34"/>
      <c r="J37" s="34"/>
      <c r="K37" s="34"/>
    </row>
    <row r="38" spans="1:11" ht="14.1" customHeight="1" x14ac:dyDescent="0.25">
      <c r="A38" s="34"/>
      <c r="B38" s="34"/>
      <c r="C38" s="41" t="s">
        <v>55</v>
      </c>
      <c r="D38" s="54" t="s">
        <v>40</v>
      </c>
      <c r="E38" s="54" t="s">
        <v>40</v>
      </c>
      <c r="F38" s="54" t="s">
        <v>99</v>
      </c>
      <c r="G38" s="54" t="s">
        <v>1155</v>
      </c>
      <c r="H38" s="34"/>
      <c r="I38" s="34"/>
      <c r="J38" s="34"/>
      <c r="K38" s="34"/>
    </row>
    <row r="39" spans="1:11" ht="14.1" customHeight="1" x14ac:dyDescent="0.25">
      <c r="A39" s="34"/>
      <c r="B39" s="34"/>
      <c r="C39" s="1329" t="s">
        <v>58</v>
      </c>
      <c r="D39" s="1330"/>
      <c r="E39" s="1330"/>
      <c r="F39" s="1330"/>
      <c r="G39" s="1330"/>
      <c r="H39" s="34"/>
      <c r="I39" s="34"/>
      <c r="J39" s="34"/>
      <c r="K39" s="34"/>
    </row>
    <row r="40" spans="1:11" ht="14.1" customHeight="1" x14ac:dyDescent="0.25">
      <c r="A40" s="34"/>
      <c r="B40" s="34"/>
      <c r="C40" s="53"/>
      <c r="D40" s="52">
        <v>2025</v>
      </c>
      <c r="E40" s="52">
        <v>2026</v>
      </c>
      <c r="F40" s="52">
        <v>2027</v>
      </c>
      <c r="G40" s="52">
        <v>2028</v>
      </c>
      <c r="H40" s="34"/>
      <c r="I40" s="34"/>
      <c r="J40" s="34"/>
      <c r="K40" s="34"/>
    </row>
    <row r="41" spans="1:11" ht="14.1" customHeight="1" x14ac:dyDescent="0.25">
      <c r="A41" s="34"/>
      <c r="B41" s="34"/>
      <c r="C41" s="51"/>
      <c r="D41" s="50" t="s">
        <v>17</v>
      </c>
      <c r="E41" s="50" t="s">
        <v>18</v>
      </c>
      <c r="F41" s="50" t="s">
        <v>18</v>
      </c>
      <c r="G41" s="50" t="s">
        <v>18</v>
      </c>
      <c r="H41" s="34"/>
      <c r="I41" s="34"/>
      <c r="J41" s="34"/>
      <c r="K41" s="34"/>
    </row>
    <row r="42" spans="1:11" ht="14.1" customHeight="1" x14ac:dyDescent="0.25">
      <c r="A42" s="34"/>
      <c r="B42" s="34"/>
      <c r="C42" s="49" t="s">
        <v>59</v>
      </c>
      <c r="D42" s="47">
        <v>0</v>
      </c>
      <c r="E42" s="47">
        <v>685402000</v>
      </c>
      <c r="F42" s="47">
        <v>685402000</v>
      </c>
      <c r="G42" s="47">
        <v>685402000</v>
      </c>
      <c r="H42" s="34"/>
      <c r="I42" s="34"/>
      <c r="J42" s="34"/>
      <c r="K42" s="34"/>
    </row>
    <row r="43" spans="1:11" ht="14.1" customHeight="1" x14ac:dyDescent="0.25">
      <c r="A43" s="34"/>
      <c r="B43" s="34"/>
      <c r="C43" s="49" t="s">
        <v>60</v>
      </c>
      <c r="D43" s="47">
        <v>0</v>
      </c>
      <c r="E43" s="47">
        <v>685402000</v>
      </c>
      <c r="F43" s="47">
        <v>685402000</v>
      </c>
      <c r="G43" s="47">
        <v>685402000</v>
      </c>
      <c r="H43" s="34"/>
      <c r="I43" s="34"/>
      <c r="J43" s="34"/>
      <c r="K43" s="34"/>
    </row>
    <row r="44" spans="1:11" ht="14.1" customHeight="1" x14ac:dyDescent="0.25">
      <c r="A44" s="34"/>
      <c r="B44" s="34"/>
      <c r="C44" s="49" t="s">
        <v>61</v>
      </c>
      <c r="D44" s="47">
        <v>0</v>
      </c>
      <c r="E44" s="47">
        <v>0</v>
      </c>
      <c r="F44" s="47">
        <v>0</v>
      </c>
      <c r="G44" s="47">
        <v>0</v>
      </c>
      <c r="H44" s="34"/>
      <c r="I44" s="34"/>
      <c r="J44" s="34"/>
      <c r="K44" s="34"/>
    </row>
    <row r="45" spans="1:11" ht="14.1" customHeight="1" x14ac:dyDescent="0.25">
      <c r="A45" s="34"/>
      <c r="B45" s="34"/>
      <c r="C45" s="49" t="s">
        <v>62</v>
      </c>
      <c r="D45" s="47">
        <v>0</v>
      </c>
      <c r="E45" s="47">
        <v>74700000</v>
      </c>
      <c r="F45" s="47">
        <v>74700000</v>
      </c>
      <c r="G45" s="47">
        <v>74700000</v>
      </c>
      <c r="H45" s="34"/>
      <c r="I45" s="34"/>
      <c r="J45" s="34"/>
      <c r="K45" s="34"/>
    </row>
    <row r="46" spans="1:11" ht="14.1" customHeight="1" x14ac:dyDescent="0.25">
      <c r="A46" s="34"/>
      <c r="B46" s="34"/>
      <c r="C46" s="49" t="s">
        <v>60</v>
      </c>
      <c r="D46" s="47">
        <v>0</v>
      </c>
      <c r="E46" s="47">
        <v>74700000</v>
      </c>
      <c r="F46" s="47">
        <v>74700000</v>
      </c>
      <c r="G46" s="47">
        <v>74700000</v>
      </c>
      <c r="H46" s="34"/>
      <c r="I46" s="34"/>
      <c r="J46" s="34"/>
      <c r="K46" s="34"/>
    </row>
    <row r="47" spans="1:11" ht="14.1" customHeight="1" x14ac:dyDescent="0.25">
      <c r="A47" s="34"/>
      <c r="B47" s="34"/>
      <c r="C47" s="49" t="s">
        <v>61</v>
      </c>
      <c r="D47" s="47">
        <v>0</v>
      </c>
      <c r="E47" s="47">
        <v>0</v>
      </c>
      <c r="F47" s="47">
        <v>0</v>
      </c>
      <c r="G47" s="47">
        <v>0</v>
      </c>
      <c r="H47" s="34"/>
      <c r="I47" s="34"/>
      <c r="J47" s="34"/>
      <c r="K47" s="34"/>
    </row>
    <row r="48" spans="1:11" ht="14.1" customHeight="1" x14ac:dyDescent="0.25">
      <c r="A48" s="34"/>
      <c r="B48" s="34"/>
      <c r="C48" s="49" t="s">
        <v>63</v>
      </c>
      <c r="D48" s="47">
        <v>0</v>
      </c>
      <c r="E48" s="47">
        <v>206018800</v>
      </c>
      <c r="F48" s="47">
        <v>206018800</v>
      </c>
      <c r="G48" s="47">
        <v>207638800</v>
      </c>
      <c r="H48" s="34"/>
      <c r="I48" s="34"/>
      <c r="J48" s="34"/>
      <c r="K48" s="34"/>
    </row>
    <row r="49" spans="1:11" ht="14.1" customHeight="1" x14ac:dyDescent="0.25">
      <c r="A49" s="34"/>
      <c r="B49" s="34"/>
      <c r="C49" s="49" t="s">
        <v>60</v>
      </c>
      <c r="D49" s="47">
        <v>0</v>
      </c>
      <c r="E49" s="47">
        <v>206018800</v>
      </c>
      <c r="F49" s="47">
        <v>206018800</v>
      </c>
      <c r="G49" s="47">
        <v>207638800</v>
      </c>
      <c r="H49" s="34"/>
      <c r="I49" s="34"/>
      <c r="J49" s="34"/>
      <c r="K49" s="34"/>
    </row>
    <row r="50" spans="1:11" ht="14.1" customHeight="1" x14ac:dyDescent="0.25">
      <c r="A50" s="34"/>
      <c r="B50" s="34"/>
      <c r="C50" s="49" t="s">
        <v>61</v>
      </c>
      <c r="D50" s="47">
        <v>0</v>
      </c>
      <c r="E50" s="47">
        <v>0</v>
      </c>
      <c r="F50" s="47">
        <v>0</v>
      </c>
      <c r="G50" s="47">
        <v>0</v>
      </c>
      <c r="H50" s="34"/>
      <c r="I50" s="34"/>
      <c r="J50" s="34"/>
      <c r="K50" s="34"/>
    </row>
    <row r="51" spans="1:11" ht="14.1" customHeight="1" x14ac:dyDescent="0.25">
      <c r="A51" s="34"/>
      <c r="B51" s="34"/>
      <c r="C51" s="49" t="s">
        <v>64</v>
      </c>
      <c r="D51" s="47">
        <v>0</v>
      </c>
      <c r="E51" s="47">
        <v>0</v>
      </c>
      <c r="F51" s="47">
        <v>0</v>
      </c>
      <c r="G51" s="47">
        <v>0</v>
      </c>
      <c r="H51" s="34"/>
      <c r="I51" s="34"/>
      <c r="J51" s="34"/>
      <c r="K51" s="34"/>
    </row>
    <row r="52" spans="1:11" ht="14.1" customHeight="1" x14ac:dyDescent="0.25">
      <c r="A52" s="34"/>
      <c r="B52" s="34"/>
      <c r="C52" s="49" t="s">
        <v>60</v>
      </c>
      <c r="D52" s="47">
        <v>0</v>
      </c>
      <c r="E52" s="47">
        <v>0</v>
      </c>
      <c r="F52" s="47">
        <v>0</v>
      </c>
      <c r="G52" s="47">
        <v>0</v>
      </c>
      <c r="H52" s="34"/>
      <c r="I52" s="34"/>
      <c r="J52" s="34"/>
      <c r="K52" s="34"/>
    </row>
    <row r="53" spans="1:11" ht="14.1" customHeight="1" x14ac:dyDescent="0.25">
      <c r="A53" s="34"/>
      <c r="B53" s="34"/>
      <c r="C53" s="49" t="s">
        <v>61</v>
      </c>
      <c r="D53" s="47">
        <v>0</v>
      </c>
      <c r="E53" s="47">
        <v>0</v>
      </c>
      <c r="F53" s="47">
        <v>0</v>
      </c>
      <c r="G53" s="47">
        <v>0</v>
      </c>
      <c r="H53" s="34"/>
      <c r="I53" s="34"/>
      <c r="J53" s="34"/>
      <c r="K53" s="34"/>
    </row>
    <row r="54" spans="1:11" ht="14.1" customHeight="1" x14ac:dyDescent="0.25">
      <c r="A54" s="34"/>
      <c r="B54" s="34"/>
      <c r="C54" s="49" t="s">
        <v>65</v>
      </c>
      <c r="D54" s="47">
        <v>0</v>
      </c>
      <c r="E54" s="47">
        <v>0</v>
      </c>
      <c r="F54" s="47">
        <v>0</v>
      </c>
      <c r="G54" s="47">
        <v>0</v>
      </c>
      <c r="H54" s="34"/>
      <c r="I54" s="34"/>
      <c r="J54" s="34"/>
      <c r="K54" s="34"/>
    </row>
    <row r="55" spans="1:11" ht="14.1" customHeight="1" x14ac:dyDescent="0.25">
      <c r="A55" s="34"/>
      <c r="B55" s="34"/>
      <c r="C55" s="49" t="s">
        <v>60</v>
      </c>
      <c r="D55" s="47">
        <v>0</v>
      </c>
      <c r="E55" s="47">
        <v>0</v>
      </c>
      <c r="F55" s="47">
        <v>0</v>
      </c>
      <c r="G55" s="47">
        <v>0</v>
      </c>
      <c r="H55" s="34"/>
      <c r="I55" s="34"/>
      <c r="J55" s="34"/>
      <c r="K55" s="34"/>
    </row>
    <row r="56" spans="1:11" ht="14.1" customHeight="1" x14ac:dyDescent="0.25">
      <c r="A56" s="34"/>
      <c r="B56" s="34"/>
      <c r="C56" s="49" t="s">
        <v>61</v>
      </c>
      <c r="D56" s="47">
        <v>0</v>
      </c>
      <c r="E56" s="47">
        <v>0</v>
      </c>
      <c r="F56" s="47">
        <v>0</v>
      </c>
      <c r="G56" s="47">
        <v>0</v>
      </c>
      <c r="H56" s="34"/>
      <c r="I56" s="34"/>
      <c r="J56" s="34"/>
      <c r="K56" s="34"/>
    </row>
    <row r="57" spans="1:11" ht="14.1" customHeight="1" x14ac:dyDescent="0.25">
      <c r="A57" s="34"/>
      <c r="B57" s="34"/>
      <c r="C57" s="49" t="s">
        <v>66</v>
      </c>
      <c r="D57" s="47">
        <v>0</v>
      </c>
      <c r="E57" s="47">
        <v>0</v>
      </c>
      <c r="F57" s="47">
        <v>0</v>
      </c>
      <c r="G57" s="47">
        <v>0</v>
      </c>
      <c r="H57" s="34"/>
      <c r="I57" s="34"/>
      <c r="J57" s="34"/>
      <c r="K57" s="34"/>
    </row>
    <row r="58" spans="1:11" ht="14.1" customHeight="1" x14ac:dyDescent="0.25">
      <c r="A58" s="34"/>
      <c r="B58" s="34"/>
      <c r="C58" s="49" t="s">
        <v>60</v>
      </c>
      <c r="D58" s="47">
        <v>0</v>
      </c>
      <c r="E58" s="47">
        <v>0</v>
      </c>
      <c r="F58" s="47">
        <v>0</v>
      </c>
      <c r="G58" s="47">
        <v>0</v>
      </c>
      <c r="H58" s="34"/>
      <c r="I58" s="34"/>
      <c r="J58" s="34"/>
      <c r="K58" s="34"/>
    </row>
    <row r="59" spans="1:11" ht="14.1" customHeight="1" x14ac:dyDescent="0.25">
      <c r="A59" s="34"/>
      <c r="B59" s="34"/>
      <c r="C59" s="49" t="s">
        <v>61</v>
      </c>
      <c r="D59" s="47">
        <v>0</v>
      </c>
      <c r="E59" s="47">
        <v>0</v>
      </c>
      <c r="F59" s="47">
        <v>0</v>
      </c>
      <c r="G59" s="47">
        <v>0</v>
      </c>
      <c r="H59" s="34"/>
      <c r="I59" s="34"/>
      <c r="J59" s="34"/>
      <c r="K59" s="34"/>
    </row>
    <row r="60" spans="1:11" ht="14.1" customHeight="1" x14ac:dyDescent="0.25">
      <c r="A60" s="34"/>
      <c r="B60" s="34"/>
      <c r="C60" s="49" t="s">
        <v>67</v>
      </c>
      <c r="D60" s="47">
        <v>0</v>
      </c>
      <c r="E60" s="47">
        <v>0</v>
      </c>
      <c r="F60" s="47">
        <v>0</v>
      </c>
      <c r="G60" s="47">
        <v>0</v>
      </c>
      <c r="H60" s="34"/>
      <c r="I60" s="34"/>
      <c r="J60" s="34"/>
      <c r="K60" s="34"/>
    </row>
    <row r="61" spans="1:11" ht="14.1" customHeight="1" x14ac:dyDescent="0.25">
      <c r="A61" s="34"/>
      <c r="B61" s="34"/>
      <c r="C61" s="49" t="s">
        <v>60</v>
      </c>
      <c r="D61" s="47">
        <v>0</v>
      </c>
      <c r="E61" s="47">
        <v>0</v>
      </c>
      <c r="F61" s="47">
        <v>0</v>
      </c>
      <c r="G61" s="47">
        <v>0</v>
      </c>
      <c r="H61" s="34"/>
      <c r="I61" s="34"/>
      <c r="J61" s="34"/>
      <c r="K61" s="34"/>
    </row>
    <row r="62" spans="1:11" ht="14.1" customHeight="1" x14ac:dyDescent="0.25">
      <c r="A62" s="34"/>
      <c r="B62" s="34"/>
      <c r="C62" s="49" t="s">
        <v>61</v>
      </c>
      <c r="D62" s="47">
        <v>0</v>
      </c>
      <c r="E62" s="47">
        <v>0</v>
      </c>
      <c r="F62" s="47">
        <v>0</v>
      </c>
      <c r="G62" s="47">
        <v>0</v>
      </c>
      <c r="H62" s="34"/>
      <c r="I62" s="34"/>
      <c r="J62" s="34"/>
      <c r="K62" s="34"/>
    </row>
    <row r="63" spans="1:11" ht="14.1" customHeight="1" x14ac:dyDescent="0.25">
      <c r="A63" s="34"/>
      <c r="B63" s="34"/>
      <c r="C63" s="49" t="s">
        <v>68</v>
      </c>
      <c r="D63" s="47">
        <v>0</v>
      </c>
      <c r="E63" s="47">
        <v>0</v>
      </c>
      <c r="F63" s="47">
        <v>0</v>
      </c>
      <c r="G63" s="47">
        <v>0</v>
      </c>
      <c r="H63" s="34"/>
      <c r="I63" s="34"/>
      <c r="J63" s="34"/>
      <c r="K63" s="34"/>
    </row>
    <row r="64" spans="1:11" ht="14.1" customHeight="1" x14ac:dyDescent="0.25">
      <c r="A64" s="34"/>
      <c r="B64" s="34"/>
      <c r="C64" s="49" t="s">
        <v>60</v>
      </c>
      <c r="D64" s="47">
        <v>0</v>
      </c>
      <c r="E64" s="47">
        <v>0</v>
      </c>
      <c r="F64" s="47">
        <v>0</v>
      </c>
      <c r="G64" s="47">
        <v>0</v>
      </c>
      <c r="H64" s="34"/>
      <c r="I64" s="34"/>
      <c r="J64" s="34"/>
      <c r="K64" s="34"/>
    </row>
    <row r="65" spans="1:11" ht="14.1" customHeight="1" x14ac:dyDescent="0.25">
      <c r="A65" s="34"/>
      <c r="B65" s="34"/>
      <c r="C65" s="49" t="s">
        <v>69</v>
      </c>
      <c r="D65" s="47">
        <v>0</v>
      </c>
      <c r="E65" s="47">
        <v>0</v>
      </c>
      <c r="F65" s="47">
        <v>0</v>
      </c>
      <c r="G65" s="47">
        <v>0</v>
      </c>
      <c r="H65" s="34"/>
      <c r="I65" s="34"/>
      <c r="J65" s="34"/>
      <c r="K65" s="34"/>
    </row>
    <row r="66" spans="1:11" ht="14.1" customHeight="1" x14ac:dyDescent="0.25">
      <c r="A66" s="34"/>
      <c r="B66" s="34"/>
      <c r="C66" s="49" t="s">
        <v>70</v>
      </c>
      <c r="D66" s="47">
        <v>0</v>
      </c>
      <c r="E66" s="47">
        <v>0</v>
      </c>
      <c r="F66" s="47">
        <v>0</v>
      </c>
      <c r="G66" s="47">
        <v>0</v>
      </c>
      <c r="H66" s="34"/>
      <c r="I66" s="34"/>
      <c r="J66" s="34"/>
      <c r="K66" s="34"/>
    </row>
    <row r="67" spans="1:11" ht="14.1" customHeight="1" x14ac:dyDescent="0.25">
      <c r="A67" s="34"/>
      <c r="B67" s="34"/>
      <c r="C67" s="49" t="s">
        <v>71</v>
      </c>
      <c r="D67" s="47">
        <v>0</v>
      </c>
      <c r="E67" s="47">
        <v>0</v>
      </c>
      <c r="F67" s="47">
        <v>0</v>
      </c>
      <c r="G67" s="47">
        <v>0</v>
      </c>
      <c r="H67" s="34"/>
      <c r="I67" s="34"/>
      <c r="J67" s="34"/>
      <c r="K67" s="34"/>
    </row>
    <row r="68" spans="1:11" ht="14.1" customHeight="1" x14ac:dyDescent="0.25">
      <c r="A68" s="34"/>
      <c r="B68" s="34"/>
      <c r="C68" s="49" t="s">
        <v>72</v>
      </c>
      <c r="D68" s="47">
        <v>0</v>
      </c>
      <c r="E68" s="47">
        <v>0</v>
      </c>
      <c r="F68" s="47">
        <v>0</v>
      </c>
      <c r="G68" s="47">
        <v>0</v>
      </c>
      <c r="H68" s="34"/>
      <c r="I68" s="34"/>
      <c r="J68" s="34"/>
      <c r="K68" s="34"/>
    </row>
    <row r="69" spans="1:11" ht="14.1" customHeight="1" x14ac:dyDescent="0.25">
      <c r="A69" s="34"/>
      <c r="B69" s="34"/>
      <c r="C69" s="49" t="s">
        <v>73</v>
      </c>
      <c r="D69" s="47">
        <v>0</v>
      </c>
      <c r="E69" s="47">
        <v>0</v>
      </c>
      <c r="F69" s="47">
        <v>0</v>
      </c>
      <c r="G69" s="47">
        <v>0</v>
      </c>
      <c r="H69" s="34"/>
      <c r="I69" s="34"/>
      <c r="J69" s="34"/>
      <c r="K69" s="34"/>
    </row>
    <row r="70" spans="1:11" ht="14.1" customHeight="1" x14ac:dyDescent="0.25">
      <c r="A70" s="34"/>
      <c r="B70" s="34"/>
      <c r="C70" s="49" t="s">
        <v>60</v>
      </c>
      <c r="D70" s="47">
        <v>0</v>
      </c>
      <c r="E70" s="47">
        <v>0</v>
      </c>
      <c r="F70" s="47">
        <v>0</v>
      </c>
      <c r="G70" s="47">
        <v>0</v>
      </c>
      <c r="H70" s="34"/>
      <c r="I70" s="34"/>
      <c r="J70" s="34"/>
      <c r="K70" s="34"/>
    </row>
    <row r="71" spans="1:11" ht="14.1" customHeight="1" x14ac:dyDescent="0.25">
      <c r="A71" s="34"/>
      <c r="B71" s="34"/>
      <c r="C71" s="49" t="s">
        <v>69</v>
      </c>
      <c r="D71" s="47">
        <v>0</v>
      </c>
      <c r="E71" s="47">
        <v>0</v>
      </c>
      <c r="F71" s="47">
        <v>0</v>
      </c>
      <c r="G71" s="47">
        <v>0</v>
      </c>
      <c r="H71" s="34"/>
      <c r="I71" s="34"/>
      <c r="J71" s="34"/>
      <c r="K71" s="34"/>
    </row>
    <row r="72" spans="1:11" ht="14.1" customHeight="1" x14ac:dyDescent="0.25">
      <c r="A72" s="34"/>
      <c r="B72" s="34"/>
      <c r="C72" s="49" t="s">
        <v>70</v>
      </c>
      <c r="D72" s="47">
        <v>0</v>
      </c>
      <c r="E72" s="47">
        <v>0</v>
      </c>
      <c r="F72" s="47">
        <v>0</v>
      </c>
      <c r="G72" s="47">
        <v>0</v>
      </c>
      <c r="H72" s="34"/>
      <c r="I72" s="34"/>
      <c r="J72" s="34"/>
      <c r="K72" s="34"/>
    </row>
    <row r="73" spans="1:11" ht="14.1" customHeight="1" x14ac:dyDescent="0.25">
      <c r="A73" s="34"/>
      <c r="B73" s="34"/>
      <c r="C73" s="49" t="s">
        <v>71</v>
      </c>
      <c r="D73" s="47">
        <v>0</v>
      </c>
      <c r="E73" s="47">
        <v>0</v>
      </c>
      <c r="F73" s="47">
        <v>0</v>
      </c>
      <c r="G73" s="47">
        <v>0</v>
      </c>
      <c r="H73" s="34"/>
      <c r="I73" s="34"/>
      <c r="J73" s="34"/>
      <c r="K73" s="34"/>
    </row>
    <row r="74" spans="1:11" ht="14.1" customHeight="1" x14ac:dyDescent="0.25">
      <c r="A74" s="34"/>
      <c r="B74" s="34"/>
      <c r="C74" s="49" t="s">
        <v>72</v>
      </c>
      <c r="D74" s="47">
        <v>0</v>
      </c>
      <c r="E74" s="47">
        <v>0</v>
      </c>
      <c r="F74" s="47">
        <v>0</v>
      </c>
      <c r="G74" s="47">
        <v>0</v>
      </c>
      <c r="H74" s="34"/>
      <c r="I74" s="34"/>
      <c r="J74" s="34"/>
      <c r="K74" s="34"/>
    </row>
    <row r="75" spans="1:11" ht="14.1" customHeight="1" x14ac:dyDescent="0.25">
      <c r="A75" s="34"/>
      <c r="B75" s="34"/>
      <c r="C75" s="49" t="s">
        <v>74</v>
      </c>
      <c r="D75" s="47">
        <v>0</v>
      </c>
      <c r="E75" s="47">
        <v>0</v>
      </c>
      <c r="F75" s="47">
        <v>0</v>
      </c>
      <c r="G75" s="47">
        <v>0</v>
      </c>
      <c r="H75" s="34"/>
      <c r="I75" s="34"/>
      <c r="J75" s="34"/>
      <c r="K75" s="34"/>
    </row>
    <row r="76" spans="1:11" ht="14.1" customHeight="1" x14ac:dyDescent="0.25">
      <c r="A76" s="34"/>
      <c r="B76" s="34"/>
      <c r="C76" s="49" t="s">
        <v>60</v>
      </c>
      <c r="D76" s="47">
        <v>0</v>
      </c>
      <c r="E76" s="47">
        <v>0</v>
      </c>
      <c r="F76" s="47">
        <v>0</v>
      </c>
      <c r="G76" s="47">
        <v>0</v>
      </c>
      <c r="H76" s="34"/>
      <c r="I76" s="34"/>
      <c r="J76" s="34"/>
      <c r="K76" s="34"/>
    </row>
    <row r="77" spans="1:11" ht="14.1" customHeight="1" x14ac:dyDescent="0.25">
      <c r="A77" s="34"/>
      <c r="B77" s="34"/>
      <c r="C77" s="49" t="s">
        <v>69</v>
      </c>
      <c r="D77" s="47">
        <v>0</v>
      </c>
      <c r="E77" s="47">
        <v>0</v>
      </c>
      <c r="F77" s="47">
        <v>0</v>
      </c>
      <c r="G77" s="47">
        <v>0</v>
      </c>
      <c r="H77" s="34"/>
      <c r="I77" s="34"/>
      <c r="J77" s="34"/>
      <c r="K77" s="34"/>
    </row>
    <row r="78" spans="1:11" ht="14.1" customHeight="1" x14ac:dyDescent="0.25">
      <c r="A78" s="34"/>
      <c r="B78" s="34"/>
      <c r="C78" s="49" t="s">
        <v>70</v>
      </c>
      <c r="D78" s="47">
        <v>0</v>
      </c>
      <c r="E78" s="47">
        <v>0</v>
      </c>
      <c r="F78" s="47">
        <v>0</v>
      </c>
      <c r="G78" s="47">
        <v>0</v>
      </c>
      <c r="H78" s="34"/>
      <c r="I78" s="34"/>
      <c r="J78" s="34"/>
      <c r="K78" s="34"/>
    </row>
    <row r="79" spans="1:11" ht="14.1" customHeight="1" x14ac:dyDescent="0.25">
      <c r="A79" s="34"/>
      <c r="B79" s="34"/>
      <c r="C79" s="49" t="s">
        <v>71</v>
      </c>
      <c r="D79" s="47">
        <v>0</v>
      </c>
      <c r="E79" s="47">
        <v>0</v>
      </c>
      <c r="F79" s="47">
        <v>0</v>
      </c>
      <c r="G79" s="47">
        <v>0</v>
      </c>
      <c r="H79" s="34"/>
      <c r="I79" s="34"/>
      <c r="J79" s="34"/>
      <c r="K79" s="34"/>
    </row>
    <row r="80" spans="1:11" ht="14.1" customHeight="1" x14ac:dyDescent="0.25">
      <c r="A80" s="34"/>
      <c r="B80" s="34"/>
      <c r="C80" s="49" t="s">
        <v>72</v>
      </c>
      <c r="D80" s="47">
        <v>0</v>
      </c>
      <c r="E80" s="47">
        <v>0</v>
      </c>
      <c r="F80" s="47">
        <v>0</v>
      </c>
      <c r="G80" s="47">
        <v>0</v>
      </c>
      <c r="H80" s="34"/>
      <c r="I80" s="34"/>
      <c r="J80" s="34"/>
      <c r="K80" s="34"/>
    </row>
    <row r="81" spans="1:11" ht="14.1" customHeight="1" x14ac:dyDescent="0.25">
      <c r="A81" s="34"/>
      <c r="B81" s="34"/>
      <c r="C81" s="49" t="s">
        <v>75</v>
      </c>
      <c r="D81" s="47">
        <v>0</v>
      </c>
      <c r="E81" s="47">
        <v>0</v>
      </c>
      <c r="F81" s="47">
        <v>0</v>
      </c>
      <c r="G81" s="47">
        <v>0</v>
      </c>
      <c r="H81" s="34"/>
      <c r="I81" s="34"/>
      <c r="J81" s="34"/>
      <c r="K81" s="34"/>
    </row>
    <row r="82" spans="1:11" ht="14.1" customHeight="1" x14ac:dyDescent="0.25">
      <c r="A82" s="34"/>
      <c r="B82" s="34"/>
      <c r="C82" s="49" t="s">
        <v>76</v>
      </c>
      <c r="D82" s="47">
        <v>0</v>
      </c>
      <c r="E82" s="47">
        <v>0</v>
      </c>
      <c r="F82" s="47">
        <v>0</v>
      </c>
      <c r="G82" s="47">
        <v>0</v>
      </c>
      <c r="H82" s="34"/>
      <c r="I82" s="34"/>
      <c r="J82" s="34"/>
      <c r="K82" s="34"/>
    </row>
    <row r="83" spans="1:11" ht="14.1" customHeight="1" x14ac:dyDescent="0.25">
      <c r="A83" s="34"/>
      <c r="B83" s="34"/>
      <c r="C83" s="48" t="s">
        <v>77</v>
      </c>
      <c r="D83" s="47">
        <v>0</v>
      </c>
      <c r="E83" s="47">
        <v>966120800</v>
      </c>
      <c r="F83" s="47">
        <v>966120800</v>
      </c>
      <c r="G83" s="47">
        <v>967740800</v>
      </c>
      <c r="H83" s="34"/>
      <c r="I83" s="34"/>
      <c r="J83" s="34"/>
      <c r="K83" s="34"/>
    </row>
    <row r="84" spans="1:11" ht="14.1" customHeight="1" x14ac:dyDescent="0.25">
      <c r="A84" s="34"/>
      <c r="B84" s="34"/>
      <c r="C84" s="55" t="s">
        <v>33</v>
      </c>
      <c r="D84" s="1325" t="s">
        <v>2501</v>
      </c>
      <c r="E84" s="1326"/>
      <c r="F84" s="1326"/>
      <c r="G84" s="1326"/>
      <c r="H84" s="34"/>
      <c r="I84" s="34"/>
      <c r="J84" s="34"/>
      <c r="K84" s="34"/>
    </row>
    <row r="85" spans="1:11" ht="14.1" customHeight="1" x14ac:dyDescent="0.25">
      <c r="A85" s="34"/>
      <c r="B85" s="34"/>
      <c r="C85" s="32" t="s">
        <v>35</v>
      </c>
      <c r="D85" s="1327" t="s">
        <v>40</v>
      </c>
      <c r="E85" s="1328"/>
      <c r="F85" s="1328"/>
      <c r="G85" s="1328"/>
      <c r="H85" s="34"/>
      <c r="I85" s="34"/>
      <c r="J85" s="34"/>
      <c r="K85" s="34"/>
    </row>
    <row r="86" spans="1:11" ht="14.1" customHeight="1" x14ac:dyDescent="0.25">
      <c r="A86" s="34"/>
      <c r="B86" s="34"/>
      <c r="C86" s="32" t="s">
        <v>37</v>
      </c>
      <c r="D86" s="1327" t="s">
        <v>2500</v>
      </c>
      <c r="E86" s="1328"/>
      <c r="F86" s="1328"/>
      <c r="G86" s="1328"/>
      <c r="H86" s="34"/>
      <c r="I86" s="34"/>
      <c r="J86" s="34"/>
      <c r="K86" s="34"/>
    </row>
    <row r="87" spans="1:11" ht="15" customHeight="1" x14ac:dyDescent="0.25">
      <c r="A87" s="34"/>
      <c r="B87" s="34"/>
      <c r="C87" s="53"/>
      <c r="D87" s="52">
        <v>2025</v>
      </c>
      <c r="E87" s="52">
        <v>2026</v>
      </c>
      <c r="F87" s="52">
        <v>2027</v>
      </c>
      <c r="G87" s="52">
        <v>2028</v>
      </c>
      <c r="H87" s="34"/>
      <c r="I87" s="34"/>
      <c r="J87" s="34"/>
      <c r="K87" s="34"/>
    </row>
    <row r="88" spans="1:11" ht="15" customHeight="1" x14ac:dyDescent="0.25">
      <c r="A88" s="34"/>
      <c r="B88" s="34"/>
      <c r="C88" s="51"/>
      <c r="D88" s="50" t="s">
        <v>17</v>
      </c>
      <c r="E88" s="50" t="s">
        <v>18</v>
      </c>
      <c r="F88" s="50" t="s">
        <v>18</v>
      </c>
      <c r="G88" s="50" t="s">
        <v>18</v>
      </c>
      <c r="H88" s="34"/>
      <c r="I88" s="34"/>
      <c r="J88" s="34"/>
      <c r="K88" s="34"/>
    </row>
    <row r="89" spans="1:11" ht="14.1" customHeight="1" x14ac:dyDescent="0.25">
      <c r="A89" s="34"/>
      <c r="B89" s="34"/>
      <c r="C89" s="41" t="s">
        <v>39</v>
      </c>
      <c r="D89" s="54" t="s">
        <v>40</v>
      </c>
      <c r="E89" s="54" t="s">
        <v>2499</v>
      </c>
      <c r="F89" s="54" t="s">
        <v>2499</v>
      </c>
      <c r="G89" s="54" t="s">
        <v>2499</v>
      </c>
      <c r="H89" s="34"/>
      <c r="I89" s="34"/>
      <c r="J89" s="34"/>
      <c r="K89" s="34"/>
    </row>
    <row r="90" spans="1:11" ht="14.1" customHeight="1" x14ac:dyDescent="0.25">
      <c r="A90" s="34"/>
      <c r="B90" s="34"/>
      <c r="C90" s="41" t="s">
        <v>41</v>
      </c>
      <c r="D90" s="54" t="s">
        <v>355</v>
      </c>
      <c r="E90" s="54" t="s">
        <v>2498</v>
      </c>
      <c r="F90" s="54" t="s">
        <v>2498</v>
      </c>
      <c r="G90" s="54" t="s">
        <v>2498</v>
      </c>
      <c r="H90" s="34"/>
      <c r="I90" s="34"/>
      <c r="J90" s="34"/>
      <c r="K90" s="34"/>
    </row>
    <row r="91" spans="1:11" ht="14.1" customHeight="1" x14ac:dyDescent="0.25">
      <c r="A91" s="34"/>
      <c r="B91" s="34"/>
      <c r="C91" s="41" t="s">
        <v>45</v>
      </c>
      <c r="D91" s="54" t="s">
        <v>46</v>
      </c>
      <c r="E91" s="54" t="s">
        <v>2497</v>
      </c>
      <c r="F91" s="54" t="s">
        <v>2497</v>
      </c>
      <c r="G91" s="54" t="s">
        <v>2497</v>
      </c>
      <c r="H91" s="34"/>
      <c r="I91" s="34"/>
      <c r="J91" s="34"/>
      <c r="K91" s="34"/>
    </row>
    <row r="92" spans="1:11" ht="14.1" customHeight="1" x14ac:dyDescent="0.25">
      <c r="A92" s="34"/>
      <c r="B92" s="34"/>
      <c r="C92" s="41" t="s">
        <v>50</v>
      </c>
      <c r="D92" s="54" t="s">
        <v>40</v>
      </c>
      <c r="E92" s="54" t="s">
        <v>40</v>
      </c>
      <c r="F92" s="54" t="s">
        <v>46</v>
      </c>
      <c r="G92" s="54" t="s">
        <v>46</v>
      </c>
      <c r="H92" s="34"/>
      <c r="I92" s="34"/>
      <c r="J92" s="34"/>
      <c r="K92" s="34"/>
    </row>
    <row r="93" spans="1:11" ht="14.1" customHeight="1" x14ac:dyDescent="0.25">
      <c r="A93" s="34"/>
      <c r="B93" s="34"/>
      <c r="C93" s="41" t="s">
        <v>52</v>
      </c>
      <c r="D93" s="54" t="s">
        <v>40</v>
      </c>
      <c r="E93" s="54" t="s">
        <v>2496</v>
      </c>
      <c r="F93" s="54" t="s">
        <v>46</v>
      </c>
      <c r="G93" s="54" t="s">
        <v>46</v>
      </c>
      <c r="H93" s="34"/>
      <c r="I93" s="34"/>
      <c r="J93" s="34"/>
      <c r="K93" s="34"/>
    </row>
    <row r="94" spans="1:11" ht="14.1" customHeight="1" x14ac:dyDescent="0.25">
      <c r="A94" s="34"/>
      <c r="B94" s="34"/>
      <c r="C94" s="41" t="s">
        <v>55</v>
      </c>
      <c r="D94" s="54" t="s">
        <v>40</v>
      </c>
      <c r="E94" s="54" t="s">
        <v>40</v>
      </c>
      <c r="F94" s="54" t="s">
        <v>46</v>
      </c>
      <c r="G94" s="54" t="s">
        <v>46</v>
      </c>
      <c r="H94" s="34"/>
      <c r="I94" s="34"/>
      <c r="J94" s="34"/>
      <c r="K94" s="34"/>
    </row>
    <row r="95" spans="1:11" ht="14.1" customHeight="1" x14ac:dyDescent="0.25">
      <c r="A95" s="34"/>
      <c r="B95" s="34"/>
      <c r="C95" s="1329" t="s">
        <v>58</v>
      </c>
      <c r="D95" s="1330"/>
      <c r="E95" s="1330"/>
      <c r="F95" s="1330"/>
      <c r="G95" s="1330"/>
      <c r="H95" s="34"/>
      <c r="I95" s="34"/>
      <c r="J95" s="34"/>
      <c r="K95" s="34"/>
    </row>
    <row r="96" spans="1:11" ht="14.1" customHeight="1" x14ac:dyDescent="0.25">
      <c r="A96" s="34"/>
      <c r="B96" s="34"/>
      <c r="C96" s="53"/>
      <c r="D96" s="52">
        <v>2025</v>
      </c>
      <c r="E96" s="52">
        <v>2026</v>
      </c>
      <c r="F96" s="52">
        <v>2027</v>
      </c>
      <c r="G96" s="52">
        <v>2028</v>
      </c>
      <c r="H96" s="34"/>
      <c r="I96" s="34"/>
      <c r="J96" s="34"/>
      <c r="K96" s="34"/>
    </row>
    <row r="97" spans="1:11" ht="14.1" customHeight="1" x14ac:dyDescent="0.25">
      <c r="A97" s="34"/>
      <c r="B97" s="34"/>
      <c r="C97" s="51"/>
      <c r="D97" s="50" t="s">
        <v>17</v>
      </c>
      <c r="E97" s="50" t="s">
        <v>18</v>
      </c>
      <c r="F97" s="50" t="s">
        <v>18</v>
      </c>
      <c r="G97" s="50" t="s">
        <v>18</v>
      </c>
      <c r="H97" s="34"/>
      <c r="I97" s="34"/>
      <c r="J97" s="34"/>
      <c r="K97" s="34"/>
    </row>
    <row r="98" spans="1:11" ht="14.1" customHeight="1" x14ac:dyDescent="0.25">
      <c r="A98" s="34"/>
      <c r="B98" s="34"/>
      <c r="C98" s="49" t="s">
        <v>59</v>
      </c>
      <c r="D98" s="47">
        <v>0</v>
      </c>
      <c r="E98" s="47">
        <v>0</v>
      </c>
      <c r="F98" s="47">
        <v>0</v>
      </c>
      <c r="G98" s="47">
        <v>0</v>
      </c>
      <c r="H98" s="34"/>
      <c r="I98" s="34"/>
      <c r="J98" s="34"/>
      <c r="K98" s="34"/>
    </row>
    <row r="99" spans="1:11" ht="14.1" customHeight="1" x14ac:dyDescent="0.25">
      <c r="A99" s="34"/>
      <c r="B99" s="34"/>
      <c r="C99" s="49" t="s">
        <v>60</v>
      </c>
      <c r="D99" s="47">
        <v>0</v>
      </c>
      <c r="E99" s="47">
        <v>0</v>
      </c>
      <c r="F99" s="47">
        <v>0</v>
      </c>
      <c r="G99" s="47">
        <v>0</v>
      </c>
      <c r="H99" s="34"/>
      <c r="I99" s="34"/>
      <c r="J99" s="34"/>
      <c r="K99" s="34"/>
    </row>
    <row r="100" spans="1:11" ht="14.1" customHeight="1" x14ac:dyDescent="0.25">
      <c r="A100" s="34"/>
      <c r="B100" s="34"/>
      <c r="C100" s="49" t="s">
        <v>61</v>
      </c>
      <c r="D100" s="47">
        <v>0</v>
      </c>
      <c r="E100" s="47">
        <v>0</v>
      </c>
      <c r="F100" s="47">
        <v>0</v>
      </c>
      <c r="G100" s="47">
        <v>0</v>
      </c>
      <c r="H100" s="34"/>
      <c r="I100" s="34"/>
      <c r="J100" s="34"/>
      <c r="K100" s="34"/>
    </row>
    <row r="101" spans="1:11" ht="14.1" customHeight="1" x14ac:dyDescent="0.25">
      <c r="A101" s="34"/>
      <c r="B101" s="34"/>
      <c r="C101" s="49" t="s">
        <v>62</v>
      </c>
      <c r="D101" s="47">
        <v>0</v>
      </c>
      <c r="E101" s="47">
        <v>0</v>
      </c>
      <c r="F101" s="47">
        <v>0</v>
      </c>
      <c r="G101" s="47">
        <v>0</v>
      </c>
      <c r="H101" s="34"/>
      <c r="I101" s="34"/>
      <c r="J101" s="34"/>
      <c r="K101" s="34"/>
    </row>
    <row r="102" spans="1:11" ht="14.1" customHeight="1" x14ac:dyDescent="0.25">
      <c r="A102" s="34"/>
      <c r="B102" s="34"/>
      <c r="C102" s="49" t="s">
        <v>60</v>
      </c>
      <c r="D102" s="47">
        <v>0</v>
      </c>
      <c r="E102" s="47">
        <v>0</v>
      </c>
      <c r="F102" s="47">
        <v>0</v>
      </c>
      <c r="G102" s="47">
        <v>0</v>
      </c>
      <c r="H102" s="34"/>
      <c r="I102" s="34"/>
      <c r="J102" s="34"/>
      <c r="K102" s="34"/>
    </row>
    <row r="103" spans="1:11" ht="14.1" customHeight="1" x14ac:dyDescent="0.25">
      <c r="A103" s="34"/>
      <c r="B103" s="34"/>
      <c r="C103" s="49" t="s">
        <v>61</v>
      </c>
      <c r="D103" s="47">
        <v>0</v>
      </c>
      <c r="E103" s="47">
        <v>0</v>
      </c>
      <c r="F103" s="47">
        <v>0</v>
      </c>
      <c r="G103" s="47">
        <v>0</v>
      </c>
      <c r="H103" s="34"/>
      <c r="I103" s="34"/>
      <c r="J103" s="34"/>
      <c r="K103" s="34"/>
    </row>
    <row r="104" spans="1:11" ht="14.1" customHeight="1" x14ac:dyDescent="0.25">
      <c r="A104" s="34"/>
      <c r="B104" s="34"/>
      <c r="C104" s="49" t="s">
        <v>63</v>
      </c>
      <c r="D104" s="47">
        <v>0</v>
      </c>
      <c r="E104" s="47">
        <v>2353200</v>
      </c>
      <c r="F104" s="47">
        <v>2353200</v>
      </c>
      <c r="G104" s="47">
        <v>2353200</v>
      </c>
      <c r="H104" s="34"/>
      <c r="I104" s="34"/>
      <c r="J104" s="34"/>
      <c r="K104" s="34"/>
    </row>
    <row r="105" spans="1:11" ht="14.1" customHeight="1" x14ac:dyDescent="0.25">
      <c r="A105" s="34"/>
      <c r="B105" s="34"/>
      <c r="C105" s="49" t="s">
        <v>60</v>
      </c>
      <c r="D105" s="47">
        <v>0</v>
      </c>
      <c r="E105" s="47">
        <v>2353200</v>
      </c>
      <c r="F105" s="47">
        <v>2353200</v>
      </c>
      <c r="G105" s="47">
        <v>2353200</v>
      </c>
      <c r="H105" s="34"/>
      <c r="I105" s="34"/>
      <c r="J105" s="34"/>
      <c r="K105" s="34"/>
    </row>
    <row r="106" spans="1:11" ht="14.1" customHeight="1" x14ac:dyDescent="0.25">
      <c r="A106" s="34"/>
      <c r="B106" s="34"/>
      <c r="C106" s="49" t="s">
        <v>61</v>
      </c>
      <c r="D106" s="47">
        <v>0</v>
      </c>
      <c r="E106" s="47">
        <v>0</v>
      </c>
      <c r="F106" s="47">
        <v>0</v>
      </c>
      <c r="G106" s="47">
        <v>0</v>
      </c>
      <c r="H106" s="34"/>
      <c r="I106" s="34"/>
      <c r="J106" s="34"/>
      <c r="K106" s="34"/>
    </row>
    <row r="107" spans="1:11" ht="14.1" customHeight="1" x14ac:dyDescent="0.25">
      <c r="A107" s="34"/>
      <c r="B107" s="34"/>
      <c r="C107" s="49" t="s">
        <v>64</v>
      </c>
      <c r="D107" s="47">
        <v>0</v>
      </c>
      <c r="E107" s="47">
        <v>0</v>
      </c>
      <c r="F107" s="47">
        <v>0</v>
      </c>
      <c r="G107" s="47">
        <v>0</v>
      </c>
      <c r="H107" s="34"/>
      <c r="I107" s="34"/>
      <c r="J107" s="34"/>
      <c r="K107" s="34"/>
    </row>
    <row r="108" spans="1:11" ht="14.1" customHeight="1" x14ac:dyDescent="0.25">
      <c r="A108" s="34"/>
      <c r="B108" s="34"/>
      <c r="C108" s="49" t="s">
        <v>60</v>
      </c>
      <c r="D108" s="47">
        <v>0</v>
      </c>
      <c r="E108" s="47">
        <v>0</v>
      </c>
      <c r="F108" s="47">
        <v>0</v>
      </c>
      <c r="G108" s="47">
        <v>0</v>
      </c>
      <c r="H108" s="34"/>
      <c r="I108" s="34"/>
      <c r="J108" s="34"/>
      <c r="K108" s="34"/>
    </row>
    <row r="109" spans="1:11" ht="14.1" customHeight="1" x14ac:dyDescent="0.25">
      <c r="A109" s="34"/>
      <c r="B109" s="34"/>
      <c r="C109" s="49" t="s">
        <v>61</v>
      </c>
      <c r="D109" s="47">
        <v>0</v>
      </c>
      <c r="E109" s="47">
        <v>0</v>
      </c>
      <c r="F109" s="47">
        <v>0</v>
      </c>
      <c r="G109" s="47">
        <v>0</v>
      </c>
      <c r="H109" s="34"/>
      <c r="I109" s="34"/>
      <c r="J109" s="34"/>
      <c r="K109" s="34"/>
    </row>
    <row r="110" spans="1:11" ht="14.1" customHeight="1" x14ac:dyDescent="0.25">
      <c r="A110" s="34"/>
      <c r="B110" s="34"/>
      <c r="C110" s="49" t="s">
        <v>65</v>
      </c>
      <c r="D110" s="47">
        <v>0</v>
      </c>
      <c r="E110" s="47">
        <v>0</v>
      </c>
      <c r="F110" s="47">
        <v>0</v>
      </c>
      <c r="G110" s="47">
        <v>0</v>
      </c>
      <c r="H110" s="34"/>
      <c r="I110" s="34"/>
      <c r="J110" s="34"/>
      <c r="K110" s="34"/>
    </row>
    <row r="111" spans="1:11" ht="14.1" customHeight="1" x14ac:dyDescent="0.25">
      <c r="A111" s="34"/>
      <c r="B111" s="34"/>
      <c r="C111" s="49" t="s">
        <v>60</v>
      </c>
      <c r="D111" s="47">
        <v>0</v>
      </c>
      <c r="E111" s="47">
        <v>0</v>
      </c>
      <c r="F111" s="47">
        <v>0</v>
      </c>
      <c r="G111" s="47">
        <v>0</v>
      </c>
      <c r="H111" s="34"/>
      <c r="I111" s="34"/>
      <c r="J111" s="34"/>
      <c r="K111" s="34"/>
    </row>
    <row r="112" spans="1:11" ht="14.1" customHeight="1" x14ac:dyDescent="0.25">
      <c r="A112" s="34"/>
      <c r="B112" s="34"/>
      <c r="C112" s="49" t="s">
        <v>61</v>
      </c>
      <c r="D112" s="47">
        <v>0</v>
      </c>
      <c r="E112" s="47">
        <v>0</v>
      </c>
      <c r="F112" s="47">
        <v>0</v>
      </c>
      <c r="G112" s="47">
        <v>0</v>
      </c>
      <c r="H112" s="34"/>
      <c r="I112" s="34"/>
      <c r="J112" s="34"/>
      <c r="K112" s="34"/>
    </row>
    <row r="113" spans="1:11" ht="14.1" customHeight="1" x14ac:dyDescent="0.25">
      <c r="A113" s="34"/>
      <c r="B113" s="34"/>
      <c r="C113" s="49" t="s">
        <v>66</v>
      </c>
      <c r="D113" s="47">
        <v>0</v>
      </c>
      <c r="E113" s="47">
        <v>0</v>
      </c>
      <c r="F113" s="47">
        <v>0</v>
      </c>
      <c r="G113" s="47">
        <v>0</v>
      </c>
      <c r="H113" s="34"/>
      <c r="I113" s="34"/>
      <c r="J113" s="34"/>
      <c r="K113" s="34"/>
    </row>
    <row r="114" spans="1:11" ht="14.1" customHeight="1" x14ac:dyDescent="0.25">
      <c r="A114" s="34"/>
      <c r="B114" s="34"/>
      <c r="C114" s="49" t="s">
        <v>60</v>
      </c>
      <c r="D114" s="47">
        <v>0</v>
      </c>
      <c r="E114" s="47">
        <v>0</v>
      </c>
      <c r="F114" s="47">
        <v>0</v>
      </c>
      <c r="G114" s="47">
        <v>0</v>
      </c>
      <c r="H114" s="34"/>
      <c r="I114" s="34"/>
      <c r="J114" s="34"/>
      <c r="K114" s="34"/>
    </row>
    <row r="115" spans="1:11" ht="14.1" customHeight="1" x14ac:dyDescent="0.25">
      <c r="A115" s="34"/>
      <c r="B115" s="34"/>
      <c r="C115" s="49" t="s">
        <v>61</v>
      </c>
      <c r="D115" s="47">
        <v>0</v>
      </c>
      <c r="E115" s="47">
        <v>0</v>
      </c>
      <c r="F115" s="47">
        <v>0</v>
      </c>
      <c r="G115" s="47">
        <v>0</v>
      </c>
      <c r="H115" s="34"/>
      <c r="I115" s="34"/>
      <c r="J115" s="34"/>
      <c r="K115" s="34"/>
    </row>
    <row r="116" spans="1:11" ht="14.1" customHeight="1" x14ac:dyDescent="0.25">
      <c r="A116" s="34"/>
      <c r="B116" s="34"/>
      <c r="C116" s="49" t="s">
        <v>67</v>
      </c>
      <c r="D116" s="47">
        <v>0</v>
      </c>
      <c r="E116" s="47">
        <v>0</v>
      </c>
      <c r="F116" s="47">
        <v>0</v>
      </c>
      <c r="G116" s="47">
        <v>0</v>
      </c>
      <c r="H116" s="34"/>
      <c r="I116" s="34"/>
      <c r="J116" s="34"/>
      <c r="K116" s="34"/>
    </row>
    <row r="117" spans="1:11" ht="14.1" customHeight="1" x14ac:dyDescent="0.25">
      <c r="A117" s="34"/>
      <c r="B117" s="34"/>
      <c r="C117" s="49" t="s">
        <v>60</v>
      </c>
      <c r="D117" s="47">
        <v>0</v>
      </c>
      <c r="E117" s="47">
        <v>0</v>
      </c>
      <c r="F117" s="47">
        <v>0</v>
      </c>
      <c r="G117" s="47">
        <v>0</v>
      </c>
      <c r="H117" s="34"/>
      <c r="I117" s="34"/>
      <c r="J117" s="34"/>
      <c r="K117" s="34"/>
    </row>
    <row r="118" spans="1:11" ht="14.1" customHeight="1" x14ac:dyDescent="0.25">
      <c r="A118" s="34"/>
      <c r="B118" s="34"/>
      <c r="C118" s="49" t="s">
        <v>61</v>
      </c>
      <c r="D118" s="47">
        <v>0</v>
      </c>
      <c r="E118" s="47">
        <v>0</v>
      </c>
      <c r="F118" s="47">
        <v>0</v>
      </c>
      <c r="G118" s="47">
        <v>0</v>
      </c>
      <c r="H118" s="34"/>
      <c r="I118" s="34"/>
      <c r="J118" s="34"/>
      <c r="K118" s="34"/>
    </row>
    <row r="119" spans="1:11" ht="14.1" customHeight="1" x14ac:dyDescent="0.25">
      <c r="A119" s="34"/>
      <c r="B119" s="34"/>
      <c r="C119" s="49" t="s">
        <v>68</v>
      </c>
      <c r="D119" s="47">
        <v>0</v>
      </c>
      <c r="E119" s="47">
        <v>0</v>
      </c>
      <c r="F119" s="47">
        <v>0</v>
      </c>
      <c r="G119" s="47">
        <v>0</v>
      </c>
      <c r="H119" s="34"/>
      <c r="I119" s="34"/>
      <c r="J119" s="34"/>
      <c r="K119" s="34"/>
    </row>
    <row r="120" spans="1:11" ht="14.1" customHeight="1" x14ac:dyDescent="0.25">
      <c r="A120" s="34"/>
      <c r="B120" s="34"/>
      <c r="C120" s="49" t="s">
        <v>60</v>
      </c>
      <c r="D120" s="47">
        <v>0</v>
      </c>
      <c r="E120" s="47">
        <v>0</v>
      </c>
      <c r="F120" s="47">
        <v>0</v>
      </c>
      <c r="G120" s="47">
        <v>0</v>
      </c>
      <c r="H120" s="34"/>
      <c r="I120" s="34"/>
      <c r="J120" s="34"/>
      <c r="K120" s="34"/>
    </row>
    <row r="121" spans="1:11" ht="14.1" customHeight="1" x14ac:dyDescent="0.25">
      <c r="A121" s="34"/>
      <c r="B121" s="34"/>
      <c r="C121" s="49" t="s">
        <v>69</v>
      </c>
      <c r="D121" s="47">
        <v>0</v>
      </c>
      <c r="E121" s="47">
        <v>0</v>
      </c>
      <c r="F121" s="47">
        <v>0</v>
      </c>
      <c r="G121" s="47">
        <v>0</v>
      </c>
      <c r="H121" s="34"/>
      <c r="I121" s="34"/>
      <c r="J121" s="34"/>
      <c r="K121" s="34"/>
    </row>
    <row r="122" spans="1:11" ht="14.1" customHeight="1" x14ac:dyDescent="0.25">
      <c r="A122" s="34"/>
      <c r="B122" s="34"/>
      <c r="C122" s="49" t="s">
        <v>70</v>
      </c>
      <c r="D122" s="47">
        <v>0</v>
      </c>
      <c r="E122" s="47">
        <v>0</v>
      </c>
      <c r="F122" s="47">
        <v>0</v>
      </c>
      <c r="G122" s="47">
        <v>0</v>
      </c>
      <c r="H122" s="34"/>
      <c r="I122" s="34"/>
      <c r="J122" s="34"/>
      <c r="K122" s="34"/>
    </row>
    <row r="123" spans="1:11" ht="14.1" customHeight="1" x14ac:dyDescent="0.25">
      <c r="A123" s="34"/>
      <c r="B123" s="34"/>
      <c r="C123" s="49" t="s">
        <v>71</v>
      </c>
      <c r="D123" s="47">
        <v>0</v>
      </c>
      <c r="E123" s="47">
        <v>0</v>
      </c>
      <c r="F123" s="47">
        <v>0</v>
      </c>
      <c r="G123" s="47">
        <v>0</v>
      </c>
      <c r="H123" s="34"/>
      <c r="I123" s="34"/>
      <c r="J123" s="34"/>
      <c r="K123" s="34"/>
    </row>
    <row r="124" spans="1:11" ht="14.1" customHeight="1" x14ac:dyDescent="0.25">
      <c r="A124" s="34"/>
      <c r="B124" s="34"/>
      <c r="C124" s="49" t="s">
        <v>72</v>
      </c>
      <c r="D124" s="47">
        <v>0</v>
      </c>
      <c r="E124" s="47">
        <v>0</v>
      </c>
      <c r="F124" s="47">
        <v>0</v>
      </c>
      <c r="G124" s="47">
        <v>0</v>
      </c>
      <c r="H124" s="34"/>
      <c r="I124" s="34"/>
      <c r="J124" s="34"/>
      <c r="K124" s="34"/>
    </row>
    <row r="125" spans="1:11" ht="14.1" customHeight="1" x14ac:dyDescent="0.25">
      <c r="A125" s="34"/>
      <c r="B125" s="34"/>
      <c r="C125" s="49" t="s">
        <v>73</v>
      </c>
      <c r="D125" s="47">
        <v>0</v>
      </c>
      <c r="E125" s="47">
        <v>0</v>
      </c>
      <c r="F125" s="47">
        <v>0</v>
      </c>
      <c r="G125" s="47">
        <v>0</v>
      </c>
      <c r="H125" s="34"/>
      <c r="I125" s="34"/>
      <c r="J125" s="34"/>
      <c r="K125" s="34"/>
    </row>
    <row r="126" spans="1:11" ht="14.1" customHeight="1" x14ac:dyDescent="0.25">
      <c r="A126" s="34"/>
      <c r="B126" s="34"/>
      <c r="C126" s="49" t="s">
        <v>60</v>
      </c>
      <c r="D126" s="47">
        <v>0</v>
      </c>
      <c r="E126" s="47">
        <v>0</v>
      </c>
      <c r="F126" s="47">
        <v>0</v>
      </c>
      <c r="G126" s="47">
        <v>0</v>
      </c>
      <c r="H126" s="34"/>
      <c r="I126" s="34"/>
      <c r="J126" s="34"/>
      <c r="K126" s="34"/>
    </row>
    <row r="127" spans="1:11" ht="14.1" customHeight="1" x14ac:dyDescent="0.25">
      <c r="A127" s="34"/>
      <c r="B127" s="34"/>
      <c r="C127" s="49" t="s">
        <v>69</v>
      </c>
      <c r="D127" s="47">
        <v>0</v>
      </c>
      <c r="E127" s="47">
        <v>0</v>
      </c>
      <c r="F127" s="47">
        <v>0</v>
      </c>
      <c r="G127" s="47">
        <v>0</v>
      </c>
      <c r="H127" s="34"/>
      <c r="I127" s="34"/>
      <c r="J127" s="34"/>
      <c r="K127" s="34"/>
    </row>
    <row r="128" spans="1:11" ht="14.1" customHeight="1" x14ac:dyDescent="0.25">
      <c r="A128" s="34"/>
      <c r="B128" s="34"/>
      <c r="C128" s="49" t="s">
        <v>70</v>
      </c>
      <c r="D128" s="47">
        <v>0</v>
      </c>
      <c r="E128" s="47">
        <v>0</v>
      </c>
      <c r="F128" s="47">
        <v>0</v>
      </c>
      <c r="G128" s="47">
        <v>0</v>
      </c>
      <c r="H128" s="34"/>
      <c r="I128" s="34"/>
      <c r="J128" s="34"/>
      <c r="K128" s="34"/>
    </row>
    <row r="129" spans="1:11" ht="14.1" customHeight="1" x14ac:dyDescent="0.25">
      <c r="A129" s="34"/>
      <c r="B129" s="34"/>
      <c r="C129" s="49" t="s">
        <v>71</v>
      </c>
      <c r="D129" s="47">
        <v>0</v>
      </c>
      <c r="E129" s="47">
        <v>0</v>
      </c>
      <c r="F129" s="47">
        <v>0</v>
      </c>
      <c r="G129" s="47">
        <v>0</v>
      </c>
      <c r="H129" s="34"/>
      <c r="I129" s="34"/>
      <c r="J129" s="34"/>
      <c r="K129" s="34"/>
    </row>
    <row r="130" spans="1:11" ht="14.1" customHeight="1" x14ac:dyDescent="0.25">
      <c r="A130" s="34"/>
      <c r="B130" s="34"/>
      <c r="C130" s="49" t="s">
        <v>72</v>
      </c>
      <c r="D130" s="47">
        <v>0</v>
      </c>
      <c r="E130" s="47">
        <v>0</v>
      </c>
      <c r="F130" s="47">
        <v>0</v>
      </c>
      <c r="G130" s="47">
        <v>0</v>
      </c>
      <c r="H130" s="34"/>
      <c r="I130" s="34"/>
      <c r="J130" s="34"/>
      <c r="K130" s="34"/>
    </row>
    <row r="131" spans="1:11" ht="14.1" customHeight="1" x14ac:dyDescent="0.25">
      <c r="A131" s="34"/>
      <c r="B131" s="34"/>
      <c r="C131" s="49" t="s">
        <v>74</v>
      </c>
      <c r="D131" s="47">
        <v>0</v>
      </c>
      <c r="E131" s="47">
        <v>0</v>
      </c>
      <c r="F131" s="47">
        <v>0</v>
      </c>
      <c r="G131" s="47">
        <v>0</v>
      </c>
      <c r="H131" s="34"/>
      <c r="I131" s="34"/>
      <c r="J131" s="34"/>
      <c r="K131" s="34"/>
    </row>
    <row r="132" spans="1:11" ht="14.1" customHeight="1" x14ac:dyDescent="0.25">
      <c r="A132" s="34"/>
      <c r="B132" s="34"/>
      <c r="C132" s="49" t="s">
        <v>60</v>
      </c>
      <c r="D132" s="47">
        <v>0</v>
      </c>
      <c r="E132" s="47">
        <v>0</v>
      </c>
      <c r="F132" s="47">
        <v>0</v>
      </c>
      <c r="G132" s="47">
        <v>0</v>
      </c>
      <c r="H132" s="34"/>
      <c r="I132" s="34"/>
      <c r="J132" s="34"/>
      <c r="K132" s="34"/>
    </row>
    <row r="133" spans="1:11" ht="14.1" customHeight="1" x14ac:dyDescent="0.25">
      <c r="A133" s="34"/>
      <c r="B133" s="34"/>
      <c r="C133" s="49" t="s">
        <v>69</v>
      </c>
      <c r="D133" s="47">
        <v>0</v>
      </c>
      <c r="E133" s="47">
        <v>0</v>
      </c>
      <c r="F133" s="47">
        <v>0</v>
      </c>
      <c r="G133" s="47">
        <v>0</v>
      </c>
      <c r="H133" s="34"/>
      <c r="I133" s="34"/>
      <c r="J133" s="34"/>
      <c r="K133" s="34"/>
    </row>
    <row r="134" spans="1:11" ht="14.1" customHeight="1" x14ac:dyDescent="0.25">
      <c r="A134" s="34"/>
      <c r="B134" s="34"/>
      <c r="C134" s="49" t="s">
        <v>70</v>
      </c>
      <c r="D134" s="47">
        <v>0</v>
      </c>
      <c r="E134" s="47">
        <v>0</v>
      </c>
      <c r="F134" s="47">
        <v>0</v>
      </c>
      <c r="G134" s="47">
        <v>0</v>
      </c>
      <c r="H134" s="34"/>
      <c r="I134" s="34"/>
      <c r="J134" s="34"/>
      <c r="K134" s="34"/>
    </row>
    <row r="135" spans="1:11" ht="14.1" customHeight="1" x14ac:dyDescent="0.25">
      <c r="A135" s="34"/>
      <c r="B135" s="34"/>
      <c r="C135" s="49" t="s">
        <v>71</v>
      </c>
      <c r="D135" s="47">
        <v>0</v>
      </c>
      <c r="E135" s="47">
        <v>0</v>
      </c>
      <c r="F135" s="47">
        <v>0</v>
      </c>
      <c r="G135" s="47">
        <v>0</v>
      </c>
      <c r="H135" s="34"/>
      <c r="I135" s="34"/>
      <c r="J135" s="34"/>
      <c r="K135" s="34"/>
    </row>
    <row r="136" spans="1:11" ht="14.1" customHeight="1" x14ac:dyDescent="0.25">
      <c r="A136" s="34"/>
      <c r="B136" s="34"/>
      <c r="C136" s="49" t="s">
        <v>72</v>
      </c>
      <c r="D136" s="47">
        <v>0</v>
      </c>
      <c r="E136" s="47">
        <v>0</v>
      </c>
      <c r="F136" s="47">
        <v>0</v>
      </c>
      <c r="G136" s="47">
        <v>0</v>
      </c>
      <c r="H136" s="34"/>
      <c r="I136" s="34"/>
      <c r="J136" s="34"/>
      <c r="K136" s="34"/>
    </row>
    <row r="137" spans="1:11" ht="14.1" customHeight="1" x14ac:dyDescent="0.25">
      <c r="A137" s="34"/>
      <c r="B137" s="34"/>
      <c r="C137" s="49" t="s">
        <v>75</v>
      </c>
      <c r="D137" s="47">
        <v>0</v>
      </c>
      <c r="E137" s="47">
        <v>0</v>
      </c>
      <c r="F137" s="47">
        <v>0</v>
      </c>
      <c r="G137" s="47">
        <v>0</v>
      </c>
      <c r="H137" s="34"/>
      <c r="I137" s="34"/>
      <c r="J137" s="34"/>
      <c r="K137" s="34"/>
    </row>
    <row r="138" spans="1:11" ht="14.1" customHeight="1" x14ac:dyDescent="0.25">
      <c r="A138" s="34"/>
      <c r="B138" s="34"/>
      <c r="C138" s="49" t="s">
        <v>76</v>
      </c>
      <c r="D138" s="47">
        <v>0</v>
      </c>
      <c r="E138" s="47">
        <v>0</v>
      </c>
      <c r="F138" s="47">
        <v>0</v>
      </c>
      <c r="G138" s="47">
        <v>0</v>
      </c>
      <c r="H138" s="34"/>
      <c r="I138" s="34"/>
      <c r="J138" s="34"/>
      <c r="K138" s="34"/>
    </row>
    <row r="139" spans="1:11" ht="14.1" customHeight="1" x14ac:dyDescent="0.25">
      <c r="A139" s="34"/>
      <c r="B139" s="34"/>
      <c r="C139" s="48" t="s">
        <v>77</v>
      </c>
      <c r="D139" s="47">
        <v>0</v>
      </c>
      <c r="E139" s="47">
        <v>2353200</v>
      </c>
      <c r="F139" s="47">
        <v>2353200</v>
      </c>
      <c r="G139" s="47">
        <v>2353200</v>
      </c>
      <c r="H139" s="34"/>
      <c r="I139" s="34"/>
      <c r="J139" s="34"/>
      <c r="K139" s="34"/>
    </row>
    <row r="140" spans="1:11" ht="26.25" customHeight="1" x14ac:dyDescent="0.25">
      <c r="A140" s="34"/>
      <c r="B140" s="34"/>
      <c r="C140" s="44" t="s">
        <v>24</v>
      </c>
      <c r="D140" s="1323" t="s">
        <v>2495</v>
      </c>
      <c r="E140" s="1324"/>
      <c r="F140" s="1324"/>
      <c r="G140" s="1324"/>
      <c r="H140" s="34"/>
      <c r="I140" s="34"/>
      <c r="J140" s="34"/>
      <c r="K140" s="34"/>
    </row>
    <row r="141" spans="1:11" x14ac:dyDescent="0.25">
      <c r="A141" s="34"/>
      <c r="B141" s="34"/>
      <c r="C141" s="41" t="s">
        <v>26</v>
      </c>
      <c r="D141" s="59">
        <v>2025</v>
      </c>
      <c r="E141" s="59">
        <v>2026</v>
      </c>
      <c r="F141" s="59">
        <v>2027</v>
      </c>
      <c r="G141" s="59">
        <v>2028</v>
      </c>
      <c r="H141" s="34"/>
      <c r="I141" s="34"/>
      <c r="J141" s="34"/>
      <c r="K141" s="34"/>
    </row>
    <row r="142" spans="1:11" ht="14.1" customHeight="1" x14ac:dyDescent="0.25">
      <c r="A142" s="34"/>
      <c r="B142" s="34"/>
      <c r="C142" s="58"/>
      <c r="D142" s="57" t="s">
        <v>17</v>
      </c>
      <c r="E142" s="57" t="s">
        <v>18</v>
      </c>
      <c r="F142" s="57" t="s">
        <v>18</v>
      </c>
      <c r="G142" s="57" t="s">
        <v>18</v>
      </c>
      <c r="H142" s="34"/>
      <c r="I142" s="34"/>
      <c r="J142" s="34"/>
      <c r="K142" s="34"/>
    </row>
    <row r="143" spans="1:11" ht="20.100000000000001" customHeight="1" x14ac:dyDescent="0.25">
      <c r="A143" s="34"/>
      <c r="B143" s="34"/>
      <c r="C143" s="41" t="s">
        <v>2494</v>
      </c>
      <c r="D143" s="54" t="s">
        <v>151</v>
      </c>
      <c r="E143" s="54" t="s">
        <v>151</v>
      </c>
      <c r="F143" s="54" t="s">
        <v>151</v>
      </c>
      <c r="G143" s="54" t="s">
        <v>151</v>
      </c>
      <c r="H143" s="34"/>
      <c r="I143" s="34"/>
      <c r="J143" s="34"/>
      <c r="K143" s="34"/>
    </row>
    <row r="144" spans="1:11" ht="41.1" customHeight="1" x14ac:dyDescent="0.25">
      <c r="A144" s="34"/>
      <c r="B144" s="34"/>
      <c r="C144" s="41" t="s">
        <v>2493</v>
      </c>
      <c r="D144" s="54" t="s">
        <v>411</v>
      </c>
      <c r="E144" s="54" t="s">
        <v>1132</v>
      </c>
      <c r="F144" s="54" t="s">
        <v>2492</v>
      </c>
      <c r="G144" s="54" t="s">
        <v>644</v>
      </c>
      <c r="H144" s="34"/>
      <c r="I144" s="34"/>
      <c r="J144" s="34"/>
      <c r="K144" s="34"/>
    </row>
    <row r="145" spans="1:11" ht="41.1" customHeight="1" x14ac:dyDescent="0.25">
      <c r="A145" s="34"/>
      <c r="B145" s="34"/>
      <c r="C145" s="41" t="s">
        <v>2491</v>
      </c>
      <c r="D145" s="54" t="s">
        <v>516</v>
      </c>
      <c r="E145" s="54" t="s">
        <v>516</v>
      </c>
      <c r="F145" s="54" t="s">
        <v>516</v>
      </c>
      <c r="G145" s="54" t="s">
        <v>2490</v>
      </c>
      <c r="H145" s="34"/>
      <c r="I145" s="34"/>
      <c r="J145" s="34"/>
      <c r="K145" s="34"/>
    </row>
    <row r="146" spans="1:11" ht="14.1" customHeight="1" x14ac:dyDescent="0.25">
      <c r="A146" s="34"/>
      <c r="B146" s="34"/>
      <c r="C146" s="1309" t="s">
        <v>30</v>
      </c>
      <c r="D146" s="1310"/>
      <c r="E146" s="1310"/>
      <c r="F146" s="1310"/>
      <c r="G146" s="1310"/>
      <c r="H146" s="34"/>
      <c r="I146" s="34"/>
      <c r="J146" s="34"/>
      <c r="K146" s="34"/>
    </row>
    <row r="147" spans="1:11" ht="14.1" customHeight="1" x14ac:dyDescent="0.25">
      <c r="A147" s="34"/>
      <c r="B147" s="34"/>
      <c r="C147" s="56" t="s">
        <v>2489</v>
      </c>
      <c r="D147" s="1309" t="s">
        <v>2488</v>
      </c>
      <c r="E147" s="1310"/>
      <c r="F147" s="1310"/>
      <c r="G147" s="1310"/>
      <c r="H147" s="34"/>
      <c r="I147" s="34"/>
      <c r="J147" s="34"/>
      <c r="K147" s="34"/>
    </row>
    <row r="148" spans="1:11" ht="18" customHeight="1" x14ac:dyDescent="0.25">
      <c r="A148" s="34"/>
      <c r="B148" s="34"/>
      <c r="C148" s="55" t="s">
        <v>33</v>
      </c>
      <c r="D148" s="1325" t="s">
        <v>2487</v>
      </c>
      <c r="E148" s="1326"/>
      <c r="F148" s="1326"/>
      <c r="G148" s="1326"/>
      <c r="H148" s="34"/>
      <c r="I148" s="34"/>
      <c r="J148" s="34"/>
      <c r="K148" s="34"/>
    </row>
    <row r="149" spans="1:11" ht="18" customHeight="1" x14ac:dyDescent="0.25">
      <c r="A149" s="34"/>
      <c r="B149" s="34"/>
      <c r="C149" s="32" t="s">
        <v>35</v>
      </c>
      <c r="D149" s="1327" t="s">
        <v>2486</v>
      </c>
      <c r="E149" s="1328"/>
      <c r="F149" s="1328"/>
      <c r="G149" s="1328"/>
      <c r="H149" s="34"/>
      <c r="I149" s="34"/>
      <c r="J149" s="34"/>
      <c r="K149" s="34"/>
    </row>
    <row r="150" spans="1:11" ht="18" customHeight="1" x14ac:dyDescent="0.25">
      <c r="A150" s="34"/>
      <c r="B150" s="34"/>
      <c r="C150" s="32" t="s">
        <v>37</v>
      </c>
      <c r="D150" s="1327" t="s">
        <v>2485</v>
      </c>
      <c r="E150" s="1328"/>
      <c r="F150" s="1328"/>
      <c r="G150" s="1328"/>
      <c r="H150" s="34"/>
      <c r="I150" s="34"/>
      <c r="J150" s="34"/>
      <c r="K150" s="34"/>
    </row>
    <row r="151" spans="1:11" ht="15" customHeight="1" x14ac:dyDescent="0.25">
      <c r="A151" s="34"/>
      <c r="B151" s="34"/>
      <c r="C151" s="53"/>
      <c r="D151" s="52">
        <v>2025</v>
      </c>
      <c r="E151" s="52">
        <v>2026</v>
      </c>
      <c r="F151" s="52">
        <v>2027</v>
      </c>
      <c r="G151" s="52">
        <v>2028</v>
      </c>
      <c r="H151" s="34"/>
      <c r="I151" s="34"/>
      <c r="J151" s="34"/>
      <c r="K151" s="34"/>
    </row>
    <row r="152" spans="1:11" ht="15" customHeight="1" x14ac:dyDescent="0.25">
      <c r="A152" s="34"/>
      <c r="B152" s="34"/>
      <c r="C152" s="51"/>
      <c r="D152" s="50" t="s">
        <v>17</v>
      </c>
      <c r="E152" s="50" t="s">
        <v>18</v>
      </c>
      <c r="F152" s="50" t="s">
        <v>18</v>
      </c>
      <c r="G152" s="50" t="s">
        <v>18</v>
      </c>
      <c r="H152" s="34"/>
      <c r="I152" s="34"/>
      <c r="J152" s="34"/>
      <c r="K152" s="34"/>
    </row>
    <row r="153" spans="1:11" ht="14.1" customHeight="1" x14ac:dyDescent="0.25">
      <c r="A153" s="34"/>
      <c r="B153" s="34"/>
      <c r="C153" s="41" t="s">
        <v>39</v>
      </c>
      <c r="D153" s="54" t="s">
        <v>40</v>
      </c>
      <c r="E153" s="54" t="s">
        <v>2484</v>
      </c>
      <c r="F153" s="54" t="s">
        <v>2483</v>
      </c>
      <c r="G153" s="54" t="s">
        <v>2482</v>
      </c>
      <c r="H153" s="34"/>
      <c r="I153" s="34"/>
      <c r="J153" s="34"/>
      <c r="K153" s="34"/>
    </row>
    <row r="154" spans="1:11" ht="14.1" customHeight="1" x14ac:dyDescent="0.25">
      <c r="A154" s="34"/>
      <c r="B154" s="34"/>
      <c r="C154" s="41" t="s">
        <v>41</v>
      </c>
      <c r="D154" s="54" t="s">
        <v>2481</v>
      </c>
      <c r="E154" s="54" t="s">
        <v>2480</v>
      </c>
      <c r="F154" s="54" t="s">
        <v>2480</v>
      </c>
      <c r="G154" s="54" t="s">
        <v>2479</v>
      </c>
      <c r="H154" s="34"/>
      <c r="I154" s="34"/>
      <c r="J154" s="34"/>
      <c r="K154" s="34"/>
    </row>
    <row r="155" spans="1:11" ht="14.1" customHeight="1" x14ac:dyDescent="0.25">
      <c r="A155" s="34"/>
      <c r="B155" s="34"/>
      <c r="C155" s="41" t="s">
        <v>45</v>
      </c>
      <c r="D155" s="54" t="s">
        <v>46</v>
      </c>
      <c r="E155" s="54" t="s">
        <v>2478</v>
      </c>
      <c r="F155" s="54" t="s">
        <v>2477</v>
      </c>
      <c r="G155" s="54" t="s">
        <v>2476</v>
      </c>
      <c r="H155" s="34"/>
      <c r="I155" s="34"/>
      <c r="J155" s="34"/>
      <c r="K155" s="34"/>
    </row>
    <row r="156" spans="1:11" ht="14.1" customHeight="1" x14ac:dyDescent="0.25">
      <c r="A156" s="34"/>
      <c r="B156" s="34"/>
      <c r="C156" s="41" t="s">
        <v>50</v>
      </c>
      <c r="D156" s="54" t="s">
        <v>40</v>
      </c>
      <c r="E156" s="54" t="s">
        <v>40</v>
      </c>
      <c r="F156" s="54" t="s">
        <v>2475</v>
      </c>
      <c r="G156" s="54" t="s">
        <v>2474</v>
      </c>
      <c r="H156" s="34"/>
      <c r="I156" s="34"/>
      <c r="J156" s="34"/>
      <c r="K156" s="34"/>
    </row>
    <row r="157" spans="1:11" ht="14.1" customHeight="1" x14ac:dyDescent="0.25">
      <c r="A157" s="34"/>
      <c r="B157" s="34"/>
      <c r="C157" s="41" t="s">
        <v>52</v>
      </c>
      <c r="D157" s="54" t="s">
        <v>40</v>
      </c>
      <c r="E157" s="54" t="s">
        <v>498</v>
      </c>
      <c r="F157" s="54" t="s">
        <v>46</v>
      </c>
      <c r="G157" s="54" t="s">
        <v>2473</v>
      </c>
      <c r="H157" s="34"/>
      <c r="I157" s="34"/>
      <c r="J157" s="34"/>
      <c r="K157" s="34"/>
    </row>
    <row r="158" spans="1:11" ht="14.1" customHeight="1" x14ac:dyDescent="0.25">
      <c r="A158" s="34"/>
      <c r="B158" s="34"/>
      <c r="C158" s="41" t="s">
        <v>55</v>
      </c>
      <c r="D158" s="54" t="s">
        <v>40</v>
      </c>
      <c r="E158" s="54" t="s">
        <v>40</v>
      </c>
      <c r="F158" s="54" t="s">
        <v>99</v>
      </c>
      <c r="G158" s="54" t="s">
        <v>1155</v>
      </c>
      <c r="H158" s="34"/>
      <c r="I158" s="34"/>
      <c r="J158" s="34"/>
      <c r="K158" s="34"/>
    </row>
    <row r="159" spans="1:11" ht="14.1" customHeight="1" x14ac:dyDescent="0.25">
      <c r="A159" s="34"/>
      <c r="B159" s="34"/>
      <c r="C159" s="1329" t="s">
        <v>58</v>
      </c>
      <c r="D159" s="1330"/>
      <c r="E159" s="1330"/>
      <c r="F159" s="1330"/>
      <c r="G159" s="1330"/>
      <c r="H159" s="34"/>
      <c r="I159" s="34"/>
      <c r="J159" s="34"/>
      <c r="K159" s="34"/>
    </row>
    <row r="160" spans="1:11" ht="14.1" customHeight="1" x14ac:dyDescent="0.25">
      <c r="A160" s="34"/>
      <c r="B160" s="34"/>
      <c r="C160" s="53"/>
      <c r="D160" s="52">
        <v>2025</v>
      </c>
      <c r="E160" s="52">
        <v>2026</v>
      </c>
      <c r="F160" s="52">
        <v>2027</v>
      </c>
      <c r="G160" s="52">
        <v>2028</v>
      </c>
      <c r="H160" s="34"/>
      <c r="I160" s="34"/>
      <c r="J160" s="34"/>
      <c r="K160" s="34"/>
    </row>
    <row r="161" spans="1:11" ht="14.1" customHeight="1" x14ac:dyDescent="0.25">
      <c r="A161" s="34"/>
      <c r="B161" s="34"/>
      <c r="C161" s="51"/>
      <c r="D161" s="50" t="s">
        <v>17</v>
      </c>
      <c r="E161" s="50" t="s">
        <v>18</v>
      </c>
      <c r="F161" s="50" t="s">
        <v>18</v>
      </c>
      <c r="G161" s="50" t="s">
        <v>18</v>
      </c>
      <c r="H161" s="34"/>
      <c r="I161" s="34"/>
      <c r="J161" s="34"/>
      <c r="K161" s="34"/>
    </row>
    <row r="162" spans="1:11" ht="14.1" customHeight="1" x14ac:dyDescent="0.25">
      <c r="A162" s="34"/>
      <c r="B162" s="34"/>
      <c r="C162" s="49" t="s">
        <v>59</v>
      </c>
      <c r="D162" s="47">
        <v>0</v>
      </c>
      <c r="E162" s="47">
        <v>685402000</v>
      </c>
      <c r="F162" s="47">
        <v>685402000</v>
      </c>
      <c r="G162" s="47">
        <v>685402000</v>
      </c>
      <c r="H162" s="34"/>
      <c r="I162" s="34"/>
      <c r="J162" s="34"/>
      <c r="K162" s="34"/>
    </row>
    <row r="163" spans="1:11" ht="14.1" customHeight="1" x14ac:dyDescent="0.25">
      <c r="A163" s="34"/>
      <c r="B163" s="34"/>
      <c r="C163" s="49" t="s">
        <v>60</v>
      </c>
      <c r="D163" s="47">
        <v>0</v>
      </c>
      <c r="E163" s="47">
        <v>685402000</v>
      </c>
      <c r="F163" s="47">
        <v>685402000</v>
      </c>
      <c r="G163" s="47">
        <v>685402000</v>
      </c>
      <c r="H163" s="34"/>
      <c r="I163" s="34"/>
      <c r="J163" s="34"/>
      <c r="K163" s="34"/>
    </row>
    <row r="164" spans="1:11" ht="14.1" customHeight="1" x14ac:dyDescent="0.25">
      <c r="A164" s="34"/>
      <c r="B164" s="34"/>
      <c r="C164" s="49" t="s">
        <v>61</v>
      </c>
      <c r="D164" s="47">
        <v>0</v>
      </c>
      <c r="E164" s="47">
        <v>0</v>
      </c>
      <c r="F164" s="47">
        <v>0</v>
      </c>
      <c r="G164" s="47">
        <v>0</v>
      </c>
      <c r="H164" s="34"/>
      <c r="I164" s="34"/>
      <c r="J164" s="34"/>
      <c r="K164" s="34"/>
    </row>
    <row r="165" spans="1:11" ht="14.1" customHeight="1" x14ac:dyDescent="0.25">
      <c r="A165" s="34"/>
      <c r="B165" s="34"/>
      <c r="C165" s="49" t="s">
        <v>62</v>
      </c>
      <c r="D165" s="47">
        <v>0</v>
      </c>
      <c r="E165" s="47">
        <v>74700000</v>
      </c>
      <c r="F165" s="47">
        <v>74700000</v>
      </c>
      <c r="G165" s="47">
        <v>74700000</v>
      </c>
      <c r="H165" s="34"/>
      <c r="I165" s="34"/>
      <c r="J165" s="34"/>
      <c r="K165" s="34"/>
    </row>
    <row r="166" spans="1:11" ht="14.1" customHeight="1" x14ac:dyDescent="0.25">
      <c r="A166" s="34"/>
      <c r="B166" s="34"/>
      <c r="C166" s="49" t="s">
        <v>60</v>
      </c>
      <c r="D166" s="47">
        <v>0</v>
      </c>
      <c r="E166" s="47">
        <v>74700000</v>
      </c>
      <c r="F166" s="47">
        <v>74700000</v>
      </c>
      <c r="G166" s="47">
        <v>74700000</v>
      </c>
      <c r="H166" s="34"/>
      <c r="I166" s="34"/>
      <c r="J166" s="34"/>
      <c r="K166" s="34"/>
    </row>
    <row r="167" spans="1:11" ht="14.1" customHeight="1" x14ac:dyDescent="0.25">
      <c r="A167" s="34"/>
      <c r="B167" s="34"/>
      <c r="C167" s="49" t="s">
        <v>61</v>
      </c>
      <c r="D167" s="47">
        <v>0</v>
      </c>
      <c r="E167" s="47">
        <v>0</v>
      </c>
      <c r="F167" s="47">
        <v>0</v>
      </c>
      <c r="G167" s="47">
        <v>0</v>
      </c>
      <c r="H167" s="34"/>
      <c r="I167" s="34"/>
      <c r="J167" s="34"/>
      <c r="K167" s="34"/>
    </row>
    <row r="168" spans="1:11" ht="14.1" customHeight="1" x14ac:dyDescent="0.25">
      <c r="A168" s="34"/>
      <c r="B168" s="34"/>
      <c r="C168" s="49" t="s">
        <v>63</v>
      </c>
      <c r="D168" s="47">
        <v>0</v>
      </c>
      <c r="E168" s="47">
        <v>206018800</v>
      </c>
      <c r="F168" s="47">
        <v>206018800</v>
      </c>
      <c r="G168" s="47">
        <v>207638800</v>
      </c>
      <c r="H168" s="34"/>
      <c r="I168" s="34"/>
      <c r="J168" s="34"/>
      <c r="K168" s="34"/>
    </row>
    <row r="169" spans="1:11" ht="14.1" customHeight="1" x14ac:dyDescent="0.25">
      <c r="A169" s="34"/>
      <c r="B169" s="34"/>
      <c r="C169" s="49" t="s">
        <v>60</v>
      </c>
      <c r="D169" s="47">
        <v>0</v>
      </c>
      <c r="E169" s="47">
        <v>206018800</v>
      </c>
      <c r="F169" s="47">
        <v>206018800</v>
      </c>
      <c r="G169" s="47">
        <v>207638800</v>
      </c>
      <c r="H169" s="34"/>
      <c r="I169" s="34"/>
      <c r="J169" s="34"/>
      <c r="K169" s="34"/>
    </row>
    <row r="170" spans="1:11" ht="14.1" customHeight="1" x14ac:dyDescent="0.25">
      <c r="A170" s="34"/>
      <c r="B170" s="34"/>
      <c r="C170" s="49" t="s">
        <v>61</v>
      </c>
      <c r="D170" s="47">
        <v>0</v>
      </c>
      <c r="E170" s="47">
        <v>0</v>
      </c>
      <c r="F170" s="47">
        <v>0</v>
      </c>
      <c r="G170" s="47">
        <v>0</v>
      </c>
      <c r="H170" s="34"/>
      <c r="I170" s="34"/>
      <c r="J170" s="34"/>
      <c r="K170" s="34"/>
    </row>
    <row r="171" spans="1:11" ht="14.1" customHeight="1" x14ac:dyDescent="0.25">
      <c r="A171" s="34"/>
      <c r="B171" s="34"/>
      <c r="C171" s="49" t="s">
        <v>64</v>
      </c>
      <c r="D171" s="47">
        <v>0</v>
      </c>
      <c r="E171" s="47">
        <v>0</v>
      </c>
      <c r="F171" s="47">
        <v>0</v>
      </c>
      <c r="G171" s="47">
        <v>0</v>
      </c>
      <c r="H171" s="34"/>
      <c r="I171" s="34"/>
      <c r="J171" s="34"/>
      <c r="K171" s="34"/>
    </row>
    <row r="172" spans="1:11" ht="14.1" customHeight="1" x14ac:dyDescent="0.25">
      <c r="A172" s="34"/>
      <c r="B172" s="34"/>
      <c r="C172" s="49" t="s">
        <v>60</v>
      </c>
      <c r="D172" s="47">
        <v>0</v>
      </c>
      <c r="E172" s="47">
        <v>0</v>
      </c>
      <c r="F172" s="47">
        <v>0</v>
      </c>
      <c r="G172" s="47">
        <v>0</v>
      </c>
      <c r="H172" s="34"/>
      <c r="I172" s="34"/>
      <c r="J172" s="34"/>
      <c r="K172" s="34"/>
    </row>
    <row r="173" spans="1:11" ht="14.1" customHeight="1" x14ac:dyDescent="0.25">
      <c r="A173" s="34"/>
      <c r="B173" s="34"/>
      <c r="C173" s="49" t="s">
        <v>61</v>
      </c>
      <c r="D173" s="47">
        <v>0</v>
      </c>
      <c r="E173" s="47">
        <v>0</v>
      </c>
      <c r="F173" s="47">
        <v>0</v>
      </c>
      <c r="G173" s="47">
        <v>0</v>
      </c>
      <c r="H173" s="34"/>
      <c r="I173" s="34"/>
      <c r="J173" s="34"/>
      <c r="K173" s="34"/>
    </row>
    <row r="174" spans="1:11" ht="14.1" customHeight="1" x14ac:dyDescent="0.25">
      <c r="A174" s="34"/>
      <c r="B174" s="34"/>
      <c r="C174" s="49" t="s">
        <v>65</v>
      </c>
      <c r="D174" s="47">
        <v>0</v>
      </c>
      <c r="E174" s="47">
        <v>0</v>
      </c>
      <c r="F174" s="47">
        <v>0</v>
      </c>
      <c r="G174" s="47">
        <v>0</v>
      </c>
      <c r="H174" s="34"/>
      <c r="I174" s="34"/>
      <c r="J174" s="34"/>
      <c r="K174" s="34"/>
    </row>
    <row r="175" spans="1:11" ht="14.1" customHeight="1" x14ac:dyDescent="0.25">
      <c r="A175" s="34"/>
      <c r="B175" s="34"/>
      <c r="C175" s="49" t="s">
        <v>60</v>
      </c>
      <c r="D175" s="47">
        <v>0</v>
      </c>
      <c r="E175" s="47">
        <v>0</v>
      </c>
      <c r="F175" s="47">
        <v>0</v>
      </c>
      <c r="G175" s="47">
        <v>0</v>
      </c>
      <c r="H175" s="34"/>
      <c r="I175" s="34"/>
      <c r="J175" s="34"/>
      <c r="K175" s="34"/>
    </row>
    <row r="176" spans="1:11" ht="14.1" customHeight="1" x14ac:dyDescent="0.25">
      <c r="A176" s="34"/>
      <c r="B176" s="34"/>
      <c r="C176" s="49" t="s">
        <v>61</v>
      </c>
      <c r="D176" s="47">
        <v>0</v>
      </c>
      <c r="E176" s="47">
        <v>0</v>
      </c>
      <c r="F176" s="47">
        <v>0</v>
      </c>
      <c r="G176" s="47">
        <v>0</v>
      </c>
      <c r="H176" s="34"/>
      <c r="I176" s="34"/>
      <c r="J176" s="34"/>
      <c r="K176" s="34"/>
    </row>
    <row r="177" spans="1:11" ht="14.1" customHeight="1" x14ac:dyDescent="0.25">
      <c r="A177" s="34"/>
      <c r="B177" s="34"/>
      <c r="C177" s="49" t="s">
        <v>66</v>
      </c>
      <c r="D177" s="47">
        <v>0</v>
      </c>
      <c r="E177" s="47">
        <v>0</v>
      </c>
      <c r="F177" s="47">
        <v>0</v>
      </c>
      <c r="G177" s="47">
        <v>0</v>
      </c>
      <c r="H177" s="34"/>
      <c r="I177" s="34"/>
      <c r="J177" s="34"/>
      <c r="K177" s="34"/>
    </row>
    <row r="178" spans="1:11" ht="14.1" customHeight="1" x14ac:dyDescent="0.25">
      <c r="A178" s="34"/>
      <c r="B178" s="34"/>
      <c r="C178" s="49" t="s">
        <v>60</v>
      </c>
      <c r="D178" s="47">
        <v>0</v>
      </c>
      <c r="E178" s="47">
        <v>0</v>
      </c>
      <c r="F178" s="47">
        <v>0</v>
      </c>
      <c r="G178" s="47">
        <v>0</v>
      </c>
      <c r="H178" s="34"/>
      <c r="I178" s="34"/>
      <c r="J178" s="34"/>
      <c r="K178" s="34"/>
    </row>
    <row r="179" spans="1:11" ht="14.1" customHeight="1" x14ac:dyDescent="0.25">
      <c r="A179" s="34"/>
      <c r="B179" s="34"/>
      <c r="C179" s="49" t="s">
        <v>61</v>
      </c>
      <c r="D179" s="47">
        <v>0</v>
      </c>
      <c r="E179" s="47">
        <v>0</v>
      </c>
      <c r="F179" s="47">
        <v>0</v>
      </c>
      <c r="G179" s="47">
        <v>0</v>
      </c>
      <c r="H179" s="34"/>
      <c r="I179" s="34"/>
      <c r="J179" s="34"/>
      <c r="K179" s="34"/>
    </row>
    <row r="180" spans="1:11" ht="14.1" customHeight="1" x14ac:dyDescent="0.25">
      <c r="A180" s="34"/>
      <c r="B180" s="34"/>
      <c r="C180" s="49" t="s">
        <v>67</v>
      </c>
      <c r="D180" s="47">
        <v>0</v>
      </c>
      <c r="E180" s="47">
        <v>0</v>
      </c>
      <c r="F180" s="47">
        <v>0</v>
      </c>
      <c r="G180" s="47">
        <v>0</v>
      </c>
      <c r="H180" s="34"/>
      <c r="I180" s="34"/>
      <c r="J180" s="34"/>
      <c r="K180" s="34"/>
    </row>
    <row r="181" spans="1:11" ht="14.1" customHeight="1" x14ac:dyDescent="0.25">
      <c r="A181" s="34"/>
      <c r="B181" s="34"/>
      <c r="C181" s="49" t="s">
        <v>60</v>
      </c>
      <c r="D181" s="47">
        <v>0</v>
      </c>
      <c r="E181" s="47">
        <v>0</v>
      </c>
      <c r="F181" s="47">
        <v>0</v>
      </c>
      <c r="G181" s="47">
        <v>0</v>
      </c>
      <c r="H181" s="34"/>
      <c r="I181" s="34"/>
      <c r="J181" s="34"/>
      <c r="K181" s="34"/>
    </row>
    <row r="182" spans="1:11" ht="14.1" customHeight="1" x14ac:dyDescent="0.25">
      <c r="A182" s="34"/>
      <c r="B182" s="34"/>
      <c r="C182" s="49" t="s">
        <v>61</v>
      </c>
      <c r="D182" s="47">
        <v>0</v>
      </c>
      <c r="E182" s="47">
        <v>0</v>
      </c>
      <c r="F182" s="47">
        <v>0</v>
      </c>
      <c r="G182" s="47">
        <v>0</v>
      </c>
      <c r="H182" s="34"/>
      <c r="I182" s="34"/>
      <c r="J182" s="34"/>
      <c r="K182" s="34"/>
    </row>
    <row r="183" spans="1:11" ht="14.1" customHeight="1" x14ac:dyDescent="0.25">
      <c r="A183" s="34"/>
      <c r="B183" s="34"/>
      <c r="C183" s="49" t="s">
        <v>68</v>
      </c>
      <c r="D183" s="47">
        <v>0</v>
      </c>
      <c r="E183" s="47">
        <v>0</v>
      </c>
      <c r="F183" s="47">
        <v>0</v>
      </c>
      <c r="G183" s="47">
        <v>0</v>
      </c>
      <c r="H183" s="34"/>
      <c r="I183" s="34"/>
      <c r="J183" s="34"/>
      <c r="K183" s="34"/>
    </row>
    <row r="184" spans="1:11" ht="14.1" customHeight="1" x14ac:dyDescent="0.25">
      <c r="A184" s="34"/>
      <c r="B184" s="34"/>
      <c r="C184" s="49" t="s">
        <v>60</v>
      </c>
      <c r="D184" s="47">
        <v>0</v>
      </c>
      <c r="E184" s="47">
        <v>0</v>
      </c>
      <c r="F184" s="47">
        <v>0</v>
      </c>
      <c r="G184" s="47">
        <v>0</v>
      </c>
      <c r="H184" s="34"/>
      <c r="I184" s="34"/>
      <c r="J184" s="34"/>
      <c r="K184" s="34"/>
    </row>
    <row r="185" spans="1:11" ht="14.1" customHeight="1" x14ac:dyDescent="0.25">
      <c r="A185" s="34"/>
      <c r="B185" s="34"/>
      <c r="C185" s="49" t="s">
        <v>69</v>
      </c>
      <c r="D185" s="47">
        <v>0</v>
      </c>
      <c r="E185" s="47">
        <v>0</v>
      </c>
      <c r="F185" s="47">
        <v>0</v>
      </c>
      <c r="G185" s="47">
        <v>0</v>
      </c>
      <c r="H185" s="34"/>
      <c r="I185" s="34"/>
      <c r="J185" s="34"/>
      <c r="K185" s="34"/>
    </row>
    <row r="186" spans="1:11" ht="14.1" customHeight="1" x14ac:dyDescent="0.25">
      <c r="A186" s="34"/>
      <c r="B186" s="34"/>
      <c r="C186" s="49" t="s">
        <v>70</v>
      </c>
      <c r="D186" s="47">
        <v>0</v>
      </c>
      <c r="E186" s="47">
        <v>0</v>
      </c>
      <c r="F186" s="47">
        <v>0</v>
      </c>
      <c r="G186" s="47">
        <v>0</v>
      </c>
      <c r="H186" s="34"/>
      <c r="I186" s="34"/>
      <c r="J186" s="34"/>
      <c r="K186" s="34"/>
    </row>
    <row r="187" spans="1:11" ht="14.1" customHeight="1" x14ac:dyDescent="0.25">
      <c r="A187" s="34"/>
      <c r="B187" s="34"/>
      <c r="C187" s="49" t="s">
        <v>71</v>
      </c>
      <c r="D187" s="47">
        <v>0</v>
      </c>
      <c r="E187" s="47">
        <v>0</v>
      </c>
      <c r="F187" s="47">
        <v>0</v>
      </c>
      <c r="G187" s="47">
        <v>0</v>
      </c>
      <c r="H187" s="34"/>
      <c r="I187" s="34"/>
      <c r="J187" s="34"/>
      <c r="K187" s="34"/>
    </row>
    <row r="188" spans="1:11" ht="14.1" customHeight="1" x14ac:dyDescent="0.25">
      <c r="A188" s="34"/>
      <c r="B188" s="34"/>
      <c r="C188" s="49" t="s">
        <v>72</v>
      </c>
      <c r="D188" s="47">
        <v>0</v>
      </c>
      <c r="E188" s="47">
        <v>0</v>
      </c>
      <c r="F188" s="47">
        <v>0</v>
      </c>
      <c r="G188" s="47">
        <v>0</v>
      </c>
      <c r="H188" s="34"/>
      <c r="I188" s="34"/>
      <c r="J188" s="34"/>
      <c r="K188" s="34"/>
    </row>
    <row r="189" spans="1:11" ht="14.1" customHeight="1" x14ac:dyDescent="0.25">
      <c r="A189" s="34"/>
      <c r="B189" s="34"/>
      <c r="C189" s="49" t="s">
        <v>73</v>
      </c>
      <c r="D189" s="47">
        <v>0</v>
      </c>
      <c r="E189" s="47">
        <v>0</v>
      </c>
      <c r="F189" s="47">
        <v>0</v>
      </c>
      <c r="G189" s="47">
        <v>0</v>
      </c>
      <c r="H189" s="34"/>
      <c r="I189" s="34"/>
      <c r="J189" s="34"/>
      <c r="K189" s="34"/>
    </row>
    <row r="190" spans="1:11" ht="14.1" customHeight="1" x14ac:dyDescent="0.25">
      <c r="A190" s="34"/>
      <c r="B190" s="34"/>
      <c r="C190" s="49" t="s">
        <v>60</v>
      </c>
      <c r="D190" s="47">
        <v>0</v>
      </c>
      <c r="E190" s="47">
        <v>0</v>
      </c>
      <c r="F190" s="47">
        <v>0</v>
      </c>
      <c r="G190" s="47">
        <v>0</v>
      </c>
      <c r="H190" s="34"/>
      <c r="I190" s="34"/>
      <c r="J190" s="34"/>
      <c r="K190" s="34"/>
    </row>
    <row r="191" spans="1:11" ht="14.1" customHeight="1" x14ac:dyDescent="0.25">
      <c r="A191" s="34"/>
      <c r="B191" s="34"/>
      <c r="C191" s="49" t="s">
        <v>69</v>
      </c>
      <c r="D191" s="47">
        <v>0</v>
      </c>
      <c r="E191" s="47">
        <v>0</v>
      </c>
      <c r="F191" s="47">
        <v>0</v>
      </c>
      <c r="G191" s="47">
        <v>0</v>
      </c>
      <c r="H191" s="34"/>
      <c r="I191" s="34"/>
      <c r="J191" s="34"/>
      <c r="K191" s="34"/>
    </row>
    <row r="192" spans="1:11" ht="14.1" customHeight="1" x14ac:dyDescent="0.25">
      <c r="A192" s="34"/>
      <c r="B192" s="34"/>
      <c r="C192" s="49" t="s">
        <v>70</v>
      </c>
      <c r="D192" s="47">
        <v>0</v>
      </c>
      <c r="E192" s="47">
        <v>0</v>
      </c>
      <c r="F192" s="47">
        <v>0</v>
      </c>
      <c r="G192" s="47">
        <v>0</v>
      </c>
      <c r="H192" s="34"/>
      <c r="I192" s="34"/>
      <c r="J192" s="34"/>
      <c r="K192" s="34"/>
    </row>
    <row r="193" spans="1:11" ht="14.1" customHeight="1" x14ac:dyDescent="0.25">
      <c r="A193" s="34"/>
      <c r="B193" s="34"/>
      <c r="C193" s="49" t="s">
        <v>71</v>
      </c>
      <c r="D193" s="47">
        <v>0</v>
      </c>
      <c r="E193" s="47">
        <v>0</v>
      </c>
      <c r="F193" s="47">
        <v>0</v>
      </c>
      <c r="G193" s="47">
        <v>0</v>
      </c>
      <c r="H193" s="34"/>
      <c r="I193" s="34"/>
      <c r="J193" s="34"/>
      <c r="K193" s="34"/>
    </row>
    <row r="194" spans="1:11" ht="14.1" customHeight="1" x14ac:dyDescent="0.25">
      <c r="A194" s="34"/>
      <c r="B194" s="34"/>
      <c r="C194" s="49" t="s">
        <v>72</v>
      </c>
      <c r="D194" s="47">
        <v>0</v>
      </c>
      <c r="E194" s="47">
        <v>0</v>
      </c>
      <c r="F194" s="47">
        <v>0</v>
      </c>
      <c r="G194" s="47">
        <v>0</v>
      </c>
      <c r="H194" s="34"/>
      <c r="I194" s="34"/>
      <c r="J194" s="34"/>
      <c r="K194" s="34"/>
    </row>
    <row r="195" spans="1:11" ht="14.1" customHeight="1" x14ac:dyDescent="0.25">
      <c r="A195" s="34"/>
      <c r="B195" s="34"/>
      <c r="C195" s="49" t="s">
        <v>74</v>
      </c>
      <c r="D195" s="47">
        <v>0</v>
      </c>
      <c r="E195" s="47">
        <v>0</v>
      </c>
      <c r="F195" s="47">
        <v>0</v>
      </c>
      <c r="G195" s="47">
        <v>0</v>
      </c>
      <c r="H195" s="34"/>
      <c r="I195" s="34"/>
      <c r="J195" s="34"/>
      <c r="K195" s="34"/>
    </row>
    <row r="196" spans="1:11" ht="14.1" customHeight="1" x14ac:dyDescent="0.25">
      <c r="A196" s="34"/>
      <c r="B196" s="34"/>
      <c r="C196" s="49" t="s">
        <v>60</v>
      </c>
      <c r="D196" s="47">
        <v>0</v>
      </c>
      <c r="E196" s="47">
        <v>0</v>
      </c>
      <c r="F196" s="47">
        <v>0</v>
      </c>
      <c r="G196" s="47">
        <v>0</v>
      </c>
      <c r="H196" s="34"/>
      <c r="I196" s="34"/>
      <c r="J196" s="34"/>
      <c r="K196" s="34"/>
    </row>
    <row r="197" spans="1:11" ht="14.1" customHeight="1" x14ac:dyDescent="0.25">
      <c r="A197" s="34"/>
      <c r="B197" s="34"/>
      <c r="C197" s="49" t="s">
        <v>69</v>
      </c>
      <c r="D197" s="47">
        <v>0</v>
      </c>
      <c r="E197" s="47">
        <v>0</v>
      </c>
      <c r="F197" s="47">
        <v>0</v>
      </c>
      <c r="G197" s="47">
        <v>0</v>
      </c>
      <c r="H197" s="34"/>
      <c r="I197" s="34"/>
      <c r="J197" s="34"/>
      <c r="K197" s="34"/>
    </row>
    <row r="198" spans="1:11" ht="14.1" customHeight="1" x14ac:dyDescent="0.25">
      <c r="A198" s="34"/>
      <c r="B198" s="34"/>
      <c r="C198" s="49" t="s">
        <v>70</v>
      </c>
      <c r="D198" s="47">
        <v>0</v>
      </c>
      <c r="E198" s="47">
        <v>0</v>
      </c>
      <c r="F198" s="47">
        <v>0</v>
      </c>
      <c r="G198" s="47">
        <v>0</v>
      </c>
      <c r="H198" s="34"/>
      <c r="I198" s="34"/>
      <c r="J198" s="34"/>
      <c r="K198" s="34"/>
    </row>
    <row r="199" spans="1:11" ht="14.1" customHeight="1" x14ac:dyDescent="0.25">
      <c r="A199" s="34"/>
      <c r="B199" s="34"/>
      <c r="C199" s="49" t="s">
        <v>71</v>
      </c>
      <c r="D199" s="47">
        <v>0</v>
      </c>
      <c r="E199" s="47">
        <v>0</v>
      </c>
      <c r="F199" s="47">
        <v>0</v>
      </c>
      <c r="G199" s="47">
        <v>0</v>
      </c>
      <c r="H199" s="34"/>
      <c r="I199" s="34"/>
      <c r="J199" s="34"/>
      <c r="K199" s="34"/>
    </row>
    <row r="200" spans="1:11" ht="14.1" customHeight="1" x14ac:dyDescent="0.25">
      <c r="A200" s="34"/>
      <c r="B200" s="34"/>
      <c r="C200" s="49" t="s">
        <v>72</v>
      </c>
      <c r="D200" s="47">
        <v>0</v>
      </c>
      <c r="E200" s="47">
        <v>0</v>
      </c>
      <c r="F200" s="47">
        <v>0</v>
      </c>
      <c r="G200" s="47">
        <v>0</v>
      </c>
      <c r="H200" s="34"/>
      <c r="I200" s="34"/>
      <c r="J200" s="34"/>
      <c r="K200" s="34"/>
    </row>
    <row r="201" spans="1:11" ht="14.1" customHeight="1" x14ac:dyDescent="0.25">
      <c r="A201" s="34"/>
      <c r="B201" s="34"/>
      <c r="C201" s="49" t="s">
        <v>75</v>
      </c>
      <c r="D201" s="47">
        <v>0</v>
      </c>
      <c r="E201" s="47">
        <v>0</v>
      </c>
      <c r="F201" s="47">
        <v>0</v>
      </c>
      <c r="G201" s="47">
        <v>0</v>
      </c>
      <c r="H201" s="34"/>
      <c r="I201" s="34"/>
      <c r="J201" s="34"/>
      <c r="K201" s="34"/>
    </row>
    <row r="202" spans="1:11" ht="14.1" customHeight="1" x14ac:dyDescent="0.25">
      <c r="A202" s="34"/>
      <c r="B202" s="34"/>
      <c r="C202" s="49" t="s">
        <v>76</v>
      </c>
      <c r="D202" s="47">
        <v>0</v>
      </c>
      <c r="E202" s="47">
        <v>0</v>
      </c>
      <c r="F202" s="47">
        <v>0</v>
      </c>
      <c r="G202" s="47">
        <v>0</v>
      </c>
      <c r="H202" s="34"/>
      <c r="I202" s="34"/>
      <c r="J202" s="34"/>
      <c r="K202" s="34"/>
    </row>
    <row r="203" spans="1:11" ht="14.1" customHeight="1" x14ac:dyDescent="0.25">
      <c r="A203" s="34"/>
      <c r="B203" s="34"/>
      <c r="C203" s="48" t="s">
        <v>77</v>
      </c>
      <c r="D203" s="47">
        <v>0</v>
      </c>
      <c r="E203" s="47">
        <v>966120800</v>
      </c>
      <c r="F203" s="47">
        <v>966120800</v>
      </c>
      <c r="G203" s="47">
        <v>967740800</v>
      </c>
      <c r="H203" s="34"/>
      <c r="I203" s="34"/>
      <c r="J203" s="34"/>
      <c r="K203" s="34"/>
    </row>
    <row r="204" spans="1:11" ht="18" customHeight="1" x14ac:dyDescent="0.25">
      <c r="A204" s="34"/>
      <c r="B204" s="34"/>
      <c r="C204" s="55" t="s">
        <v>33</v>
      </c>
      <c r="D204" s="1325" t="s">
        <v>2472</v>
      </c>
      <c r="E204" s="1326"/>
      <c r="F204" s="1326"/>
      <c r="G204" s="1326"/>
      <c r="H204" s="34"/>
      <c r="I204" s="34"/>
      <c r="J204" s="34"/>
      <c r="K204" s="34"/>
    </row>
    <row r="205" spans="1:11" ht="18" customHeight="1" x14ac:dyDescent="0.25">
      <c r="A205" s="34"/>
      <c r="B205" s="34"/>
      <c r="C205" s="32" t="s">
        <v>35</v>
      </c>
      <c r="D205" s="1327" t="s">
        <v>2471</v>
      </c>
      <c r="E205" s="1328"/>
      <c r="F205" s="1328"/>
      <c r="G205" s="1328"/>
      <c r="H205" s="34"/>
      <c r="I205" s="34"/>
      <c r="J205" s="34"/>
      <c r="K205" s="34"/>
    </row>
    <row r="206" spans="1:11" ht="18" customHeight="1" x14ac:dyDescent="0.25">
      <c r="A206" s="34"/>
      <c r="B206" s="34"/>
      <c r="C206" s="32" t="s">
        <v>37</v>
      </c>
      <c r="D206" s="1327" t="s">
        <v>2470</v>
      </c>
      <c r="E206" s="1328"/>
      <c r="F206" s="1328"/>
      <c r="G206" s="1328"/>
      <c r="H206" s="34"/>
      <c r="I206" s="34"/>
      <c r="J206" s="34"/>
      <c r="K206" s="34"/>
    </row>
    <row r="207" spans="1:11" ht="15" customHeight="1" x14ac:dyDescent="0.25">
      <c r="A207" s="34"/>
      <c r="B207" s="34"/>
      <c r="C207" s="53"/>
      <c r="D207" s="52">
        <v>2025</v>
      </c>
      <c r="E207" s="52">
        <v>2026</v>
      </c>
      <c r="F207" s="52">
        <v>2027</v>
      </c>
      <c r="G207" s="52">
        <v>2028</v>
      </c>
      <c r="H207" s="34"/>
      <c r="I207" s="34"/>
      <c r="J207" s="34"/>
      <c r="K207" s="34"/>
    </row>
    <row r="208" spans="1:11" ht="15" customHeight="1" x14ac:dyDescent="0.25">
      <c r="A208" s="34"/>
      <c r="B208" s="34"/>
      <c r="C208" s="51"/>
      <c r="D208" s="50" t="s">
        <v>17</v>
      </c>
      <c r="E208" s="50" t="s">
        <v>18</v>
      </c>
      <c r="F208" s="50" t="s">
        <v>18</v>
      </c>
      <c r="G208" s="50" t="s">
        <v>18</v>
      </c>
      <c r="H208" s="34"/>
      <c r="I208" s="34"/>
      <c r="J208" s="34"/>
      <c r="K208" s="34"/>
    </row>
    <row r="209" spans="1:11" ht="14.1" customHeight="1" x14ac:dyDescent="0.25">
      <c r="A209" s="34"/>
      <c r="B209" s="34"/>
      <c r="C209" s="41" t="s">
        <v>39</v>
      </c>
      <c r="D209" s="54" t="s">
        <v>40</v>
      </c>
      <c r="E209" s="54" t="s">
        <v>85</v>
      </c>
      <c r="F209" s="54" t="s">
        <v>85</v>
      </c>
      <c r="G209" s="54" t="s">
        <v>85</v>
      </c>
      <c r="H209" s="34"/>
      <c r="I209" s="34"/>
      <c r="J209" s="34"/>
      <c r="K209" s="34"/>
    </row>
    <row r="210" spans="1:11" ht="14.1" customHeight="1" x14ac:dyDescent="0.25">
      <c r="A210" s="34"/>
      <c r="B210" s="34"/>
      <c r="C210" s="41" t="s">
        <v>41</v>
      </c>
      <c r="D210" s="54" t="s">
        <v>2469</v>
      </c>
      <c r="E210" s="54" t="s">
        <v>2468</v>
      </c>
      <c r="F210" s="54" t="s">
        <v>2468</v>
      </c>
      <c r="G210" s="54" t="s">
        <v>2467</v>
      </c>
      <c r="H210" s="34"/>
      <c r="I210" s="34"/>
      <c r="J210" s="34"/>
      <c r="K210" s="34"/>
    </row>
    <row r="211" spans="1:11" ht="14.1" customHeight="1" x14ac:dyDescent="0.25">
      <c r="A211" s="34"/>
      <c r="B211" s="34"/>
      <c r="C211" s="41" t="s">
        <v>45</v>
      </c>
      <c r="D211" s="54" t="s">
        <v>46</v>
      </c>
      <c r="E211" s="54" t="s">
        <v>2466</v>
      </c>
      <c r="F211" s="54" t="s">
        <v>2466</v>
      </c>
      <c r="G211" s="54" t="s">
        <v>2465</v>
      </c>
      <c r="H211" s="34"/>
      <c r="I211" s="34"/>
      <c r="J211" s="34"/>
      <c r="K211" s="34"/>
    </row>
    <row r="212" spans="1:11" ht="14.1" customHeight="1" x14ac:dyDescent="0.25">
      <c r="A212" s="34"/>
      <c r="B212" s="34"/>
      <c r="C212" s="41" t="s">
        <v>50</v>
      </c>
      <c r="D212" s="54" t="s">
        <v>40</v>
      </c>
      <c r="E212" s="54" t="s">
        <v>40</v>
      </c>
      <c r="F212" s="54" t="s">
        <v>46</v>
      </c>
      <c r="G212" s="54" t="s">
        <v>46</v>
      </c>
      <c r="H212" s="34"/>
      <c r="I212" s="34"/>
      <c r="J212" s="34"/>
      <c r="K212" s="34"/>
    </row>
    <row r="213" spans="1:11" ht="14.1" customHeight="1" x14ac:dyDescent="0.25">
      <c r="A213" s="34"/>
      <c r="B213" s="34"/>
      <c r="C213" s="41" t="s">
        <v>52</v>
      </c>
      <c r="D213" s="54" t="s">
        <v>40</v>
      </c>
      <c r="E213" s="54" t="s">
        <v>2464</v>
      </c>
      <c r="F213" s="54" t="s">
        <v>46</v>
      </c>
      <c r="G213" s="54" t="s">
        <v>2463</v>
      </c>
      <c r="H213" s="34"/>
      <c r="I213" s="34"/>
      <c r="J213" s="34"/>
      <c r="K213" s="34"/>
    </row>
    <row r="214" spans="1:11" ht="14.1" customHeight="1" x14ac:dyDescent="0.25">
      <c r="A214" s="34"/>
      <c r="B214" s="34"/>
      <c r="C214" s="41" t="s">
        <v>55</v>
      </c>
      <c r="D214" s="54" t="s">
        <v>40</v>
      </c>
      <c r="E214" s="54" t="s">
        <v>40</v>
      </c>
      <c r="F214" s="54" t="s">
        <v>46</v>
      </c>
      <c r="G214" s="54" t="s">
        <v>2463</v>
      </c>
      <c r="H214" s="34"/>
      <c r="I214" s="34"/>
      <c r="J214" s="34"/>
      <c r="K214" s="34"/>
    </row>
    <row r="215" spans="1:11" ht="14.1" customHeight="1" x14ac:dyDescent="0.25">
      <c r="A215" s="34"/>
      <c r="B215" s="34"/>
      <c r="C215" s="1329" t="s">
        <v>58</v>
      </c>
      <c r="D215" s="1330"/>
      <c r="E215" s="1330"/>
      <c r="F215" s="1330"/>
      <c r="G215" s="1330"/>
      <c r="H215" s="34"/>
      <c r="I215" s="34"/>
      <c r="J215" s="34"/>
      <c r="K215" s="34"/>
    </row>
    <row r="216" spans="1:11" ht="14.1" customHeight="1" x14ac:dyDescent="0.25">
      <c r="A216" s="34"/>
      <c r="B216" s="34"/>
      <c r="C216" s="53"/>
      <c r="D216" s="52">
        <v>2025</v>
      </c>
      <c r="E216" s="52">
        <v>2026</v>
      </c>
      <c r="F216" s="52">
        <v>2027</v>
      </c>
      <c r="G216" s="52">
        <v>2028</v>
      </c>
      <c r="H216" s="34"/>
      <c r="I216" s="34"/>
      <c r="J216" s="34"/>
      <c r="K216" s="34"/>
    </row>
    <row r="217" spans="1:11" ht="14.1" customHeight="1" x14ac:dyDescent="0.25">
      <c r="A217" s="34"/>
      <c r="B217" s="34"/>
      <c r="C217" s="51"/>
      <c r="D217" s="50" t="s">
        <v>17</v>
      </c>
      <c r="E217" s="50" t="s">
        <v>18</v>
      </c>
      <c r="F217" s="50" t="s">
        <v>18</v>
      </c>
      <c r="G217" s="50" t="s">
        <v>18</v>
      </c>
      <c r="H217" s="34"/>
      <c r="I217" s="34"/>
      <c r="J217" s="34"/>
      <c r="K217" s="34"/>
    </row>
    <row r="218" spans="1:11" ht="14.1" customHeight="1" x14ac:dyDescent="0.25">
      <c r="A218" s="34"/>
      <c r="B218" s="34"/>
      <c r="C218" s="49" t="s">
        <v>59</v>
      </c>
      <c r="D218" s="47">
        <v>0</v>
      </c>
      <c r="E218" s="47">
        <v>0</v>
      </c>
      <c r="F218" s="47">
        <v>0</v>
      </c>
      <c r="G218" s="47">
        <v>0</v>
      </c>
      <c r="H218" s="34"/>
      <c r="I218" s="34"/>
      <c r="J218" s="34"/>
      <c r="K218" s="34"/>
    </row>
    <row r="219" spans="1:11" ht="14.1" customHeight="1" x14ac:dyDescent="0.25">
      <c r="A219" s="34"/>
      <c r="B219" s="34"/>
      <c r="C219" s="49" t="s">
        <v>60</v>
      </c>
      <c r="D219" s="47">
        <v>0</v>
      </c>
      <c r="E219" s="47">
        <v>0</v>
      </c>
      <c r="F219" s="47">
        <v>0</v>
      </c>
      <c r="G219" s="47">
        <v>0</v>
      </c>
      <c r="H219" s="34"/>
      <c r="I219" s="34"/>
      <c r="J219" s="34"/>
      <c r="K219" s="34"/>
    </row>
    <row r="220" spans="1:11" ht="14.1" customHeight="1" x14ac:dyDescent="0.25">
      <c r="A220" s="34"/>
      <c r="B220" s="34"/>
      <c r="C220" s="49" t="s">
        <v>61</v>
      </c>
      <c r="D220" s="47">
        <v>0</v>
      </c>
      <c r="E220" s="47">
        <v>0</v>
      </c>
      <c r="F220" s="47">
        <v>0</v>
      </c>
      <c r="G220" s="47">
        <v>0</v>
      </c>
      <c r="H220" s="34"/>
      <c r="I220" s="34"/>
      <c r="J220" s="34"/>
      <c r="K220" s="34"/>
    </row>
    <row r="221" spans="1:11" ht="14.1" customHeight="1" x14ac:dyDescent="0.25">
      <c r="A221" s="34"/>
      <c r="B221" s="34"/>
      <c r="C221" s="49" t="s">
        <v>62</v>
      </c>
      <c r="D221" s="47">
        <v>0</v>
      </c>
      <c r="E221" s="47">
        <v>0</v>
      </c>
      <c r="F221" s="47">
        <v>0</v>
      </c>
      <c r="G221" s="47">
        <v>0</v>
      </c>
      <c r="H221" s="34"/>
      <c r="I221" s="34"/>
      <c r="J221" s="34"/>
      <c r="K221" s="34"/>
    </row>
    <row r="222" spans="1:11" ht="14.1" customHeight="1" x14ac:dyDescent="0.25">
      <c r="A222" s="34"/>
      <c r="B222" s="34"/>
      <c r="C222" s="49" t="s">
        <v>60</v>
      </c>
      <c r="D222" s="47">
        <v>0</v>
      </c>
      <c r="E222" s="47">
        <v>0</v>
      </c>
      <c r="F222" s="47">
        <v>0</v>
      </c>
      <c r="G222" s="47">
        <v>0</v>
      </c>
      <c r="H222" s="34"/>
      <c r="I222" s="34"/>
      <c r="J222" s="34"/>
      <c r="K222" s="34"/>
    </row>
    <row r="223" spans="1:11" ht="14.1" customHeight="1" x14ac:dyDescent="0.25">
      <c r="A223" s="34"/>
      <c r="B223" s="34"/>
      <c r="C223" s="49" t="s">
        <v>61</v>
      </c>
      <c r="D223" s="47">
        <v>0</v>
      </c>
      <c r="E223" s="47">
        <v>0</v>
      </c>
      <c r="F223" s="47">
        <v>0</v>
      </c>
      <c r="G223" s="47">
        <v>0</v>
      </c>
      <c r="H223" s="34"/>
      <c r="I223" s="34"/>
      <c r="J223" s="34"/>
      <c r="K223" s="34"/>
    </row>
    <row r="224" spans="1:11" ht="14.1" customHeight="1" x14ac:dyDescent="0.25">
      <c r="A224" s="34"/>
      <c r="B224" s="34"/>
      <c r="C224" s="49" t="s">
        <v>63</v>
      </c>
      <c r="D224" s="47">
        <v>0</v>
      </c>
      <c r="E224" s="47">
        <v>132084000</v>
      </c>
      <c r="F224" s="47">
        <v>132084000</v>
      </c>
      <c r="G224" s="47">
        <v>132464000</v>
      </c>
      <c r="H224" s="34"/>
      <c r="I224" s="34"/>
      <c r="J224" s="34"/>
      <c r="K224" s="34"/>
    </row>
    <row r="225" spans="1:11" ht="14.1" customHeight="1" x14ac:dyDescent="0.25">
      <c r="A225" s="34"/>
      <c r="B225" s="34"/>
      <c r="C225" s="49" t="s">
        <v>60</v>
      </c>
      <c r="D225" s="47">
        <v>0</v>
      </c>
      <c r="E225" s="47">
        <v>132084000</v>
      </c>
      <c r="F225" s="47">
        <v>132084000</v>
      </c>
      <c r="G225" s="47">
        <v>132464000</v>
      </c>
      <c r="H225" s="34"/>
      <c r="I225" s="34"/>
      <c r="J225" s="34"/>
      <c r="K225" s="34"/>
    </row>
    <row r="226" spans="1:11" ht="14.1" customHeight="1" x14ac:dyDescent="0.25">
      <c r="A226" s="34"/>
      <c r="B226" s="34"/>
      <c r="C226" s="49" t="s">
        <v>61</v>
      </c>
      <c r="D226" s="47">
        <v>0</v>
      </c>
      <c r="E226" s="47">
        <v>0</v>
      </c>
      <c r="F226" s="47">
        <v>0</v>
      </c>
      <c r="G226" s="47">
        <v>0</v>
      </c>
      <c r="H226" s="34"/>
      <c r="I226" s="34"/>
      <c r="J226" s="34"/>
      <c r="K226" s="34"/>
    </row>
    <row r="227" spans="1:11" ht="14.1" customHeight="1" x14ac:dyDescent="0.25">
      <c r="A227" s="34"/>
      <c r="B227" s="34"/>
      <c r="C227" s="49" t="s">
        <v>64</v>
      </c>
      <c r="D227" s="47">
        <v>0</v>
      </c>
      <c r="E227" s="47">
        <v>0</v>
      </c>
      <c r="F227" s="47">
        <v>0</v>
      </c>
      <c r="G227" s="47">
        <v>0</v>
      </c>
      <c r="H227" s="34"/>
      <c r="I227" s="34"/>
      <c r="J227" s="34"/>
      <c r="K227" s="34"/>
    </row>
    <row r="228" spans="1:11" ht="14.1" customHeight="1" x14ac:dyDescent="0.25">
      <c r="A228" s="34"/>
      <c r="B228" s="34"/>
      <c r="C228" s="49" t="s">
        <v>60</v>
      </c>
      <c r="D228" s="47">
        <v>0</v>
      </c>
      <c r="E228" s="47">
        <v>0</v>
      </c>
      <c r="F228" s="47">
        <v>0</v>
      </c>
      <c r="G228" s="47">
        <v>0</v>
      </c>
      <c r="H228" s="34"/>
      <c r="I228" s="34"/>
      <c r="J228" s="34"/>
      <c r="K228" s="34"/>
    </row>
    <row r="229" spans="1:11" ht="14.1" customHeight="1" x14ac:dyDescent="0.25">
      <c r="A229" s="34"/>
      <c r="B229" s="34"/>
      <c r="C229" s="49" t="s">
        <v>61</v>
      </c>
      <c r="D229" s="47">
        <v>0</v>
      </c>
      <c r="E229" s="47">
        <v>0</v>
      </c>
      <c r="F229" s="47">
        <v>0</v>
      </c>
      <c r="G229" s="47">
        <v>0</v>
      </c>
      <c r="H229" s="34"/>
      <c r="I229" s="34"/>
      <c r="J229" s="34"/>
      <c r="K229" s="34"/>
    </row>
    <row r="230" spans="1:11" ht="14.1" customHeight="1" x14ac:dyDescent="0.25">
      <c r="A230" s="34"/>
      <c r="B230" s="34"/>
      <c r="C230" s="49" t="s">
        <v>65</v>
      </c>
      <c r="D230" s="47">
        <v>0</v>
      </c>
      <c r="E230" s="47">
        <v>0</v>
      </c>
      <c r="F230" s="47">
        <v>0</v>
      </c>
      <c r="G230" s="47">
        <v>0</v>
      </c>
      <c r="H230" s="34"/>
      <c r="I230" s="34"/>
      <c r="J230" s="34"/>
      <c r="K230" s="34"/>
    </row>
    <row r="231" spans="1:11" ht="14.1" customHeight="1" x14ac:dyDescent="0.25">
      <c r="A231" s="34"/>
      <c r="B231" s="34"/>
      <c r="C231" s="49" t="s">
        <v>60</v>
      </c>
      <c r="D231" s="47">
        <v>0</v>
      </c>
      <c r="E231" s="47">
        <v>0</v>
      </c>
      <c r="F231" s="47">
        <v>0</v>
      </c>
      <c r="G231" s="47">
        <v>0</v>
      </c>
      <c r="H231" s="34"/>
      <c r="I231" s="34"/>
      <c r="J231" s="34"/>
      <c r="K231" s="34"/>
    </row>
    <row r="232" spans="1:11" ht="14.1" customHeight="1" x14ac:dyDescent="0.25">
      <c r="A232" s="34"/>
      <c r="B232" s="34"/>
      <c r="C232" s="49" t="s">
        <v>61</v>
      </c>
      <c r="D232" s="47">
        <v>0</v>
      </c>
      <c r="E232" s="47">
        <v>0</v>
      </c>
      <c r="F232" s="47">
        <v>0</v>
      </c>
      <c r="G232" s="47">
        <v>0</v>
      </c>
      <c r="H232" s="34"/>
      <c r="I232" s="34"/>
      <c r="J232" s="34"/>
      <c r="K232" s="34"/>
    </row>
    <row r="233" spans="1:11" ht="14.1" customHeight="1" x14ac:dyDescent="0.25">
      <c r="A233" s="34"/>
      <c r="B233" s="34"/>
      <c r="C233" s="49" t="s">
        <v>66</v>
      </c>
      <c r="D233" s="47">
        <v>0</v>
      </c>
      <c r="E233" s="47">
        <v>0</v>
      </c>
      <c r="F233" s="47">
        <v>0</v>
      </c>
      <c r="G233" s="47">
        <v>0</v>
      </c>
      <c r="H233" s="34"/>
      <c r="I233" s="34"/>
      <c r="J233" s="34"/>
      <c r="K233" s="34"/>
    </row>
    <row r="234" spans="1:11" ht="14.1" customHeight="1" x14ac:dyDescent="0.25">
      <c r="A234" s="34"/>
      <c r="B234" s="34"/>
      <c r="C234" s="49" t="s">
        <v>60</v>
      </c>
      <c r="D234" s="47">
        <v>0</v>
      </c>
      <c r="E234" s="47">
        <v>0</v>
      </c>
      <c r="F234" s="47">
        <v>0</v>
      </c>
      <c r="G234" s="47">
        <v>0</v>
      </c>
      <c r="H234" s="34"/>
      <c r="I234" s="34"/>
      <c r="J234" s="34"/>
      <c r="K234" s="34"/>
    </row>
    <row r="235" spans="1:11" ht="14.1" customHeight="1" x14ac:dyDescent="0.25">
      <c r="A235" s="34"/>
      <c r="B235" s="34"/>
      <c r="C235" s="49" t="s">
        <v>61</v>
      </c>
      <c r="D235" s="47">
        <v>0</v>
      </c>
      <c r="E235" s="47">
        <v>0</v>
      </c>
      <c r="F235" s="47">
        <v>0</v>
      </c>
      <c r="G235" s="47">
        <v>0</v>
      </c>
      <c r="H235" s="34"/>
      <c r="I235" s="34"/>
      <c r="J235" s="34"/>
      <c r="K235" s="34"/>
    </row>
    <row r="236" spans="1:11" ht="14.1" customHeight="1" x14ac:dyDescent="0.25">
      <c r="A236" s="34"/>
      <c r="B236" s="34"/>
      <c r="C236" s="49" t="s">
        <v>67</v>
      </c>
      <c r="D236" s="47">
        <v>0</v>
      </c>
      <c r="E236" s="47">
        <v>0</v>
      </c>
      <c r="F236" s="47">
        <v>0</v>
      </c>
      <c r="G236" s="47">
        <v>0</v>
      </c>
      <c r="H236" s="34"/>
      <c r="I236" s="34"/>
      <c r="J236" s="34"/>
      <c r="K236" s="34"/>
    </row>
    <row r="237" spans="1:11" ht="14.1" customHeight="1" x14ac:dyDescent="0.25">
      <c r="A237" s="34"/>
      <c r="B237" s="34"/>
      <c r="C237" s="49" t="s">
        <v>60</v>
      </c>
      <c r="D237" s="47">
        <v>0</v>
      </c>
      <c r="E237" s="47">
        <v>0</v>
      </c>
      <c r="F237" s="47">
        <v>0</v>
      </c>
      <c r="G237" s="47">
        <v>0</v>
      </c>
      <c r="H237" s="34"/>
      <c r="I237" s="34"/>
      <c r="J237" s="34"/>
      <c r="K237" s="34"/>
    </row>
    <row r="238" spans="1:11" ht="14.1" customHeight="1" x14ac:dyDescent="0.25">
      <c r="A238" s="34"/>
      <c r="B238" s="34"/>
      <c r="C238" s="49" t="s">
        <v>61</v>
      </c>
      <c r="D238" s="47">
        <v>0</v>
      </c>
      <c r="E238" s="47">
        <v>0</v>
      </c>
      <c r="F238" s="47">
        <v>0</v>
      </c>
      <c r="G238" s="47">
        <v>0</v>
      </c>
      <c r="H238" s="34"/>
      <c r="I238" s="34"/>
      <c r="J238" s="34"/>
      <c r="K238" s="34"/>
    </row>
    <row r="239" spans="1:11" ht="14.1" customHeight="1" x14ac:dyDescent="0.25">
      <c r="A239" s="34"/>
      <c r="B239" s="34"/>
      <c r="C239" s="49" t="s">
        <v>68</v>
      </c>
      <c r="D239" s="47">
        <v>0</v>
      </c>
      <c r="E239" s="47">
        <v>0</v>
      </c>
      <c r="F239" s="47">
        <v>0</v>
      </c>
      <c r="G239" s="47">
        <v>0</v>
      </c>
      <c r="H239" s="34"/>
      <c r="I239" s="34"/>
      <c r="J239" s="34"/>
      <c r="K239" s="34"/>
    </row>
    <row r="240" spans="1:11" ht="14.1" customHeight="1" x14ac:dyDescent="0.25">
      <c r="A240" s="34"/>
      <c r="B240" s="34"/>
      <c r="C240" s="49" t="s">
        <v>60</v>
      </c>
      <c r="D240" s="47">
        <v>0</v>
      </c>
      <c r="E240" s="47">
        <v>0</v>
      </c>
      <c r="F240" s="47">
        <v>0</v>
      </c>
      <c r="G240" s="47">
        <v>0</v>
      </c>
      <c r="H240" s="34"/>
      <c r="I240" s="34"/>
      <c r="J240" s="34"/>
      <c r="K240" s="34"/>
    </row>
    <row r="241" spans="1:11" ht="14.1" customHeight="1" x14ac:dyDescent="0.25">
      <c r="A241" s="34"/>
      <c r="B241" s="34"/>
      <c r="C241" s="49" t="s">
        <v>69</v>
      </c>
      <c r="D241" s="47">
        <v>0</v>
      </c>
      <c r="E241" s="47">
        <v>0</v>
      </c>
      <c r="F241" s="47">
        <v>0</v>
      </c>
      <c r="G241" s="47">
        <v>0</v>
      </c>
      <c r="H241" s="34"/>
      <c r="I241" s="34"/>
      <c r="J241" s="34"/>
      <c r="K241" s="34"/>
    </row>
    <row r="242" spans="1:11" ht="14.1" customHeight="1" x14ac:dyDescent="0.25">
      <c r="A242" s="34"/>
      <c r="B242" s="34"/>
      <c r="C242" s="49" t="s">
        <v>70</v>
      </c>
      <c r="D242" s="47">
        <v>0</v>
      </c>
      <c r="E242" s="47">
        <v>0</v>
      </c>
      <c r="F242" s="47">
        <v>0</v>
      </c>
      <c r="G242" s="47">
        <v>0</v>
      </c>
      <c r="H242" s="34"/>
      <c r="I242" s="34"/>
      <c r="J242" s="34"/>
      <c r="K242" s="34"/>
    </row>
    <row r="243" spans="1:11" ht="14.1" customHeight="1" x14ac:dyDescent="0.25">
      <c r="A243" s="34"/>
      <c r="B243" s="34"/>
      <c r="C243" s="49" t="s">
        <v>71</v>
      </c>
      <c r="D243" s="47">
        <v>0</v>
      </c>
      <c r="E243" s="47">
        <v>0</v>
      </c>
      <c r="F243" s="47">
        <v>0</v>
      </c>
      <c r="G243" s="47">
        <v>0</v>
      </c>
      <c r="H243" s="34"/>
      <c r="I243" s="34"/>
      <c r="J243" s="34"/>
      <c r="K243" s="34"/>
    </row>
    <row r="244" spans="1:11" ht="14.1" customHeight="1" x14ac:dyDescent="0.25">
      <c r="A244" s="34"/>
      <c r="B244" s="34"/>
      <c r="C244" s="49" t="s">
        <v>72</v>
      </c>
      <c r="D244" s="47">
        <v>0</v>
      </c>
      <c r="E244" s="47">
        <v>0</v>
      </c>
      <c r="F244" s="47">
        <v>0</v>
      </c>
      <c r="G244" s="47">
        <v>0</v>
      </c>
      <c r="H244" s="34"/>
      <c r="I244" s="34"/>
      <c r="J244" s="34"/>
      <c r="K244" s="34"/>
    </row>
    <row r="245" spans="1:11" ht="14.1" customHeight="1" x14ac:dyDescent="0.25">
      <c r="A245" s="34"/>
      <c r="B245" s="34"/>
      <c r="C245" s="49" t="s">
        <v>73</v>
      </c>
      <c r="D245" s="47">
        <v>0</v>
      </c>
      <c r="E245" s="47">
        <v>0</v>
      </c>
      <c r="F245" s="47">
        <v>0</v>
      </c>
      <c r="G245" s="47">
        <v>0</v>
      </c>
      <c r="H245" s="34"/>
      <c r="I245" s="34"/>
      <c r="J245" s="34"/>
      <c r="K245" s="34"/>
    </row>
    <row r="246" spans="1:11" ht="14.1" customHeight="1" x14ac:dyDescent="0.25">
      <c r="A246" s="34"/>
      <c r="B246" s="34"/>
      <c r="C246" s="49" t="s">
        <v>60</v>
      </c>
      <c r="D246" s="47">
        <v>0</v>
      </c>
      <c r="E246" s="47">
        <v>0</v>
      </c>
      <c r="F246" s="47">
        <v>0</v>
      </c>
      <c r="G246" s="47">
        <v>0</v>
      </c>
      <c r="H246" s="34"/>
      <c r="I246" s="34"/>
      <c r="J246" s="34"/>
      <c r="K246" s="34"/>
    </row>
    <row r="247" spans="1:11" ht="14.1" customHeight="1" x14ac:dyDescent="0.25">
      <c r="A247" s="34"/>
      <c r="B247" s="34"/>
      <c r="C247" s="49" t="s">
        <v>69</v>
      </c>
      <c r="D247" s="47">
        <v>0</v>
      </c>
      <c r="E247" s="47">
        <v>0</v>
      </c>
      <c r="F247" s="47">
        <v>0</v>
      </c>
      <c r="G247" s="47">
        <v>0</v>
      </c>
      <c r="H247" s="34"/>
      <c r="I247" s="34"/>
      <c r="J247" s="34"/>
      <c r="K247" s="34"/>
    </row>
    <row r="248" spans="1:11" ht="14.1" customHeight="1" x14ac:dyDescent="0.25">
      <c r="A248" s="34"/>
      <c r="B248" s="34"/>
      <c r="C248" s="49" t="s">
        <v>70</v>
      </c>
      <c r="D248" s="47">
        <v>0</v>
      </c>
      <c r="E248" s="47">
        <v>0</v>
      </c>
      <c r="F248" s="47">
        <v>0</v>
      </c>
      <c r="G248" s="47">
        <v>0</v>
      </c>
      <c r="H248" s="34"/>
      <c r="I248" s="34"/>
      <c r="J248" s="34"/>
      <c r="K248" s="34"/>
    </row>
    <row r="249" spans="1:11" ht="14.1" customHeight="1" x14ac:dyDescent="0.25">
      <c r="A249" s="34"/>
      <c r="B249" s="34"/>
      <c r="C249" s="49" t="s">
        <v>71</v>
      </c>
      <c r="D249" s="47">
        <v>0</v>
      </c>
      <c r="E249" s="47">
        <v>0</v>
      </c>
      <c r="F249" s="47">
        <v>0</v>
      </c>
      <c r="G249" s="47">
        <v>0</v>
      </c>
      <c r="H249" s="34"/>
      <c r="I249" s="34"/>
      <c r="J249" s="34"/>
      <c r="K249" s="34"/>
    </row>
    <row r="250" spans="1:11" ht="14.1" customHeight="1" x14ac:dyDescent="0.25">
      <c r="A250" s="34"/>
      <c r="B250" s="34"/>
      <c r="C250" s="49" t="s">
        <v>72</v>
      </c>
      <c r="D250" s="47">
        <v>0</v>
      </c>
      <c r="E250" s="47">
        <v>0</v>
      </c>
      <c r="F250" s="47">
        <v>0</v>
      </c>
      <c r="G250" s="47">
        <v>0</v>
      </c>
      <c r="H250" s="34"/>
      <c r="I250" s="34"/>
      <c r="J250" s="34"/>
      <c r="K250" s="34"/>
    </row>
    <row r="251" spans="1:11" ht="14.1" customHeight="1" x14ac:dyDescent="0.25">
      <c r="A251" s="34"/>
      <c r="B251" s="34"/>
      <c r="C251" s="49" t="s">
        <v>74</v>
      </c>
      <c r="D251" s="47">
        <v>0</v>
      </c>
      <c r="E251" s="47">
        <v>0</v>
      </c>
      <c r="F251" s="47">
        <v>0</v>
      </c>
      <c r="G251" s="47">
        <v>0</v>
      </c>
      <c r="H251" s="34"/>
      <c r="I251" s="34"/>
      <c r="J251" s="34"/>
      <c r="K251" s="34"/>
    </row>
    <row r="252" spans="1:11" ht="14.1" customHeight="1" x14ac:dyDescent="0.25">
      <c r="A252" s="34"/>
      <c r="B252" s="34"/>
      <c r="C252" s="49" t="s">
        <v>60</v>
      </c>
      <c r="D252" s="47">
        <v>0</v>
      </c>
      <c r="E252" s="47">
        <v>0</v>
      </c>
      <c r="F252" s="47">
        <v>0</v>
      </c>
      <c r="G252" s="47">
        <v>0</v>
      </c>
      <c r="H252" s="34"/>
      <c r="I252" s="34"/>
      <c r="J252" s="34"/>
      <c r="K252" s="34"/>
    </row>
    <row r="253" spans="1:11" ht="14.1" customHeight="1" x14ac:dyDescent="0.25">
      <c r="A253" s="34"/>
      <c r="B253" s="34"/>
      <c r="C253" s="49" t="s">
        <v>69</v>
      </c>
      <c r="D253" s="47">
        <v>0</v>
      </c>
      <c r="E253" s="47">
        <v>0</v>
      </c>
      <c r="F253" s="47">
        <v>0</v>
      </c>
      <c r="G253" s="47">
        <v>0</v>
      </c>
      <c r="H253" s="34"/>
      <c r="I253" s="34"/>
      <c r="J253" s="34"/>
      <c r="K253" s="34"/>
    </row>
    <row r="254" spans="1:11" ht="14.1" customHeight="1" x14ac:dyDescent="0.25">
      <c r="A254" s="34"/>
      <c r="B254" s="34"/>
      <c r="C254" s="49" t="s">
        <v>70</v>
      </c>
      <c r="D254" s="47">
        <v>0</v>
      </c>
      <c r="E254" s="47">
        <v>0</v>
      </c>
      <c r="F254" s="47">
        <v>0</v>
      </c>
      <c r="G254" s="47">
        <v>0</v>
      </c>
      <c r="H254" s="34"/>
      <c r="I254" s="34"/>
      <c r="J254" s="34"/>
      <c r="K254" s="34"/>
    </row>
    <row r="255" spans="1:11" ht="14.1" customHeight="1" x14ac:dyDescent="0.25">
      <c r="A255" s="34"/>
      <c r="B255" s="34"/>
      <c r="C255" s="49" t="s">
        <v>71</v>
      </c>
      <c r="D255" s="47">
        <v>0</v>
      </c>
      <c r="E255" s="47">
        <v>0</v>
      </c>
      <c r="F255" s="47">
        <v>0</v>
      </c>
      <c r="G255" s="47">
        <v>0</v>
      </c>
      <c r="H255" s="34"/>
      <c r="I255" s="34"/>
      <c r="J255" s="34"/>
      <c r="K255" s="34"/>
    </row>
    <row r="256" spans="1:11" ht="14.1" customHeight="1" x14ac:dyDescent="0.25">
      <c r="A256" s="34"/>
      <c r="B256" s="34"/>
      <c r="C256" s="49" t="s">
        <v>72</v>
      </c>
      <c r="D256" s="47">
        <v>0</v>
      </c>
      <c r="E256" s="47">
        <v>0</v>
      </c>
      <c r="F256" s="47">
        <v>0</v>
      </c>
      <c r="G256" s="47">
        <v>0</v>
      </c>
      <c r="H256" s="34"/>
      <c r="I256" s="34"/>
      <c r="J256" s="34"/>
      <c r="K256" s="34"/>
    </row>
    <row r="257" spans="1:11" ht="14.1" customHeight="1" x14ac:dyDescent="0.25">
      <c r="A257" s="34"/>
      <c r="B257" s="34"/>
      <c r="C257" s="49" t="s">
        <v>75</v>
      </c>
      <c r="D257" s="47">
        <v>0</v>
      </c>
      <c r="E257" s="47">
        <v>0</v>
      </c>
      <c r="F257" s="47">
        <v>0</v>
      </c>
      <c r="G257" s="47">
        <v>0</v>
      </c>
      <c r="H257" s="34"/>
      <c r="I257" s="34"/>
      <c r="J257" s="34"/>
      <c r="K257" s="34"/>
    </row>
    <row r="258" spans="1:11" ht="14.1" customHeight="1" x14ac:dyDescent="0.25">
      <c r="A258" s="34"/>
      <c r="B258" s="34"/>
      <c r="C258" s="49" t="s">
        <v>76</v>
      </c>
      <c r="D258" s="47">
        <v>0</v>
      </c>
      <c r="E258" s="47">
        <v>0</v>
      </c>
      <c r="F258" s="47">
        <v>0</v>
      </c>
      <c r="G258" s="47">
        <v>0</v>
      </c>
      <c r="H258" s="34"/>
      <c r="I258" s="34"/>
      <c r="J258" s="34"/>
      <c r="K258" s="34"/>
    </row>
    <row r="259" spans="1:11" ht="14.1" customHeight="1" x14ac:dyDescent="0.25">
      <c r="A259" s="34"/>
      <c r="B259" s="34"/>
      <c r="C259" s="48" t="s">
        <v>77</v>
      </c>
      <c r="D259" s="47">
        <v>0</v>
      </c>
      <c r="E259" s="47">
        <v>132084000</v>
      </c>
      <c r="F259" s="47">
        <v>132084000</v>
      </c>
      <c r="G259" s="47">
        <v>132464000</v>
      </c>
      <c r="H259" s="34"/>
      <c r="I259" s="34"/>
      <c r="J259" s="34"/>
      <c r="K259" s="34"/>
    </row>
    <row r="260" spans="1:11" ht="18" customHeight="1" x14ac:dyDescent="0.25">
      <c r="A260" s="34"/>
      <c r="B260" s="34"/>
      <c r="C260" s="55" t="s">
        <v>33</v>
      </c>
      <c r="D260" s="1325" t="s">
        <v>2462</v>
      </c>
      <c r="E260" s="1326"/>
      <c r="F260" s="1326"/>
      <c r="G260" s="1326"/>
      <c r="H260" s="34"/>
      <c r="I260" s="34"/>
      <c r="J260" s="34"/>
      <c r="K260" s="34"/>
    </row>
    <row r="261" spans="1:11" ht="18" customHeight="1" x14ac:dyDescent="0.25">
      <c r="A261" s="34"/>
      <c r="B261" s="34"/>
      <c r="C261" s="32" t="s">
        <v>35</v>
      </c>
      <c r="D261" s="1327" t="s">
        <v>2461</v>
      </c>
      <c r="E261" s="1328"/>
      <c r="F261" s="1328"/>
      <c r="G261" s="1328"/>
      <c r="H261" s="34"/>
      <c r="I261" s="34"/>
      <c r="J261" s="34"/>
      <c r="K261" s="34"/>
    </row>
    <row r="262" spans="1:11" ht="18" customHeight="1" x14ac:dyDescent="0.25">
      <c r="A262" s="34"/>
      <c r="B262" s="34"/>
      <c r="C262" s="32" t="s">
        <v>37</v>
      </c>
      <c r="D262" s="1327" t="s">
        <v>2460</v>
      </c>
      <c r="E262" s="1328"/>
      <c r="F262" s="1328"/>
      <c r="G262" s="1328"/>
      <c r="H262" s="34"/>
      <c r="I262" s="34"/>
      <c r="J262" s="34"/>
      <c r="K262" s="34"/>
    </row>
    <row r="263" spans="1:11" ht="15" customHeight="1" x14ac:dyDescent="0.25">
      <c r="A263" s="34"/>
      <c r="B263" s="34"/>
      <c r="C263" s="53"/>
      <c r="D263" s="52">
        <v>2025</v>
      </c>
      <c r="E263" s="52">
        <v>2026</v>
      </c>
      <c r="F263" s="52">
        <v>2027</v>
      </c>
      <c r="G263" s="52">
        <v>2028</v>
      </c>
      <c r="H263" s="34"/>
      <c r="I263" s="34"/>
      <c r="J263" s="34"/>
      <c r="K263" s="34"/>
    </row>
    <row r="264" spans="1:11" ht="15" customHeight="1" x14ac:dyDescent="0.25">
      <c r="A264" s="34"/>
      <c r="B264" s="34"/>
      <c r="C264" s="51"/>
      <c r="D264" s="50" t="s">
        <v>17</v>
      </c>
      <c r="E264" s="50" t="s">
        <v>18</v>
      </c>
      <c r="F264" s="50" t="s">
        <v>18</v>
      </c>
      <c r="G264" s="50" t="s">
        <v>18</v>
      </c>
      <c r="H264" s="34"/>
      <c r="I264" s="34"/>
      <c r="J264" s="34"/>
      <c r="K264" s="34"/>
    </row>
    <row r="265" spans="1:11" ht="14.1" customHeight="1" x14ac:dyDescent="0.25">
      <c r="A265" s="34"/>
      <c r="B265" s="34"/>
      <c r="C265" s="41" t="s">
        <v>39</v>
      </c>
      <c r="D265" s="54" t="s">
        <v>40</v>
      </c>
      <c r="E265" s="54" t="s">
        <v>599</v>
      </c>
      <c r="F265" s="54" t="s">
        <v>599</v>
      </c>
      <c r="G265" s="54" t="s">
        <v>599</v>
      </c>
      <c r="H265" s="34"/>
      <c r="I265" s="34"/>
      <c r="J265" s="34"/>
      <c r="K265" s="34"/>
    </row>
    <row r="266" spans="1:11" ht="14.1" customHeight="1" x14ac:dyDescent="0.25">
      <c r="A266" s="34"/>
      <c r="B266" s="34"/>
      <c r="C266" s="41" t="s">
        <v>41</v>
      </c>
      <c r="D266" s="54" t="s">
        <v>1209</v>
      </c>
      <c r="E266" s="54" t="s">
        <v>1209</v>
      </c>
      <c r="F266" s="54" t="s">
        <v>1209</v>
      </c>
      <c r="G266" s="54" t="s">
        <v>1209</v>
      </c>
      <c r="H266" s="34"/>
      <c r="I266" s="34"/>
      <c r="J266" s="34"/>
      <c r="K266" s="34"/>
    </row>
    <row r="267" spans="1:11" ht="14.1" customHeight="1" x14ac:dyDescent="0.25">
      <c r="A267" s="34"/>
      <c r="B267" s="34"/>
      <c r="C267" s="41" t="s">
        <v>45</v>
      </c>
      <c r="D267" s="54" t="s">
        <v>46</v>
      </c>
      <c r="E267" s="54" t="s">
        <v>168</v>
      </c>
      <c r="F267" s="54" t="s">
        <v>168</v>
      </c>
      <c r="G267" s="54" t="s">
        <v>168</v>
      </c>
      <c r="H267" s="34"/>
      <c r="I267" s="34"/>
      <c r="J267" s="34"/>
      <c r="K267" s="34"/>
    </row>
    <row r="268" spans="1:11" ht="14.1" customHeight="1" x14ac:dyDescent="0.25">
      <c r="A268" s="34"/>
      <c r="B268" s="34"/>
      <c r="C268" s="41" t="s">
        <v>50</v>
      </c>
      <c r="D268" s="54" t="s">
        <v>40</v>
      </c>
      <c r="E268" s="54" t="s">
        <v>40</v>
      </c>
      <c r="F268" s="54" t="s">
        <v>46</v>
      </c>
      <c r="G268" s="54" t="s">
        <v>46</v>
      </c>
      <c r="H268" s="34"/>
      <c r="I268" s="34"/>
      <c r="J268" s="34"/>
      <c r="K268" s="34"/>
    </row>
    <row r="269" spans="1:11" ht="14.1" customHeight="1" x14ac:dyDescent="0.25">
      <c r="A269" s="34"/>
      <c r="B269" s="34"/>
      <c r="C269" s="41" t="s">
        <v>52</v>
      </c>
      <c r="D269" s="54" t="s">
        <v>40</v>
      </c>
      <c r="E269" s="54" t="s">
        <v>46</v>
      </c>
      <c r="F269" s="54" t="s">
        <v>46</v>
      </c>
      <c r="G269" s="54" t="s">
        <v>46</v>
      </c>
      <c r="H269" s="34"/>
      <c r="I269" s="34"/>
      <c r="J269" s="34"/>
      <c r="K269" s="34"/>
    </row>
    <row r="270" spans="1:11" ht="14.1" customHeight="1" x14ac:dyDescent="0.25">
      <c r="A270" s="34"/>
      <c r="B270" s="34"/>
      <c r="C270" s="41" t="s">
        <v>55</v>
      </c>
      <c r="D270" s="54" t="s">
        <v>40</v>
      </c>
      <c r="E270" s="54" t="s">
        <v>40</v>
      </c>
      <c r="F270" s="54" t="s">
        <v>46</v>
      </c>
      <c r="G270" s="54" t="s">
        <v>46</v>
      </c>
      <c r="H270" s="34"/>
      <c r="I270" s="34"/>
      <c r="J270" s="34"/>
      <c r="K270" s="34"/>
    </row>
    <row r="271" spans="1:11" ht="14.1" customHeight="1" x14ac:dyDescent="0.25">
      <c r="A271" s="34"/>
      <c r="B271" s="34"/>
      <c r="C271" s="1329" t="s">
        <v>58</v>
      </c>
      <c r="D271" s="1330"/>
      <c r="E271" s="1330"/>
      <c r="F271" s="1330"/>
      <c r="G271" s="1330"/>
      <c r="H271" s="34"/>
      <c r="I271" s="34"/>
      <c r="J271" s="34"/>
      <c r="K271" s="34"/>
    </row>
    <row r="272" spans="1:11" ht="14.1" customHeight="1" x14ac:dyDescent="0.25">
      <c r="A272" s="34"/>
      <c r="B272" s="34"/>
      <c r="C272" s="53"/>
      <c r="D272" s="52">
        <v>2025</v>
      </c>
      <c r="E272" s="52">
        <v>2026</v>
      </c>
      <c r="F272" s="52">
        <v>2027</v>
      </c>
      <c r="G272" s="52">
        <v>2028</v>
      </c>
      <c r="H272" s="34"/>
      <c r="I272" s="34"/>
      <c r="J272" s="34"/>
      <c r="K272" s="34"/>
    </row>
    <row r="273" spans="1:11" ht="14.1" customHeight="1" x14ac:dyDescent="0.25">
      <c r="A273" s="34"/>
      <c r="B273" s="34"/>
      <c r="C273" s="51"/>
      <c r="D273" s="50" t="s">
        <v>17</v>
      </c>
      <c r="E273" s="50" t="s">
        <v>18</v>
      </c>
      <c r="F273" s="50" t="s">
        <v>18</v>
      </c>
      <c r="G273" s="50" t="s">
        <v>18</v>
      </c>
      <c r="H273" s="34"/>
      <c r="I273" s="34"/>
      <c r="J273" s="34"/>
      <c r="K273" s="34"/>
    </row>
    <row r="274" spans="1:11" ht="14.1" customHeight="1" x14ac:dyDescent="0.25">
      <c r="A274" s="34"/>
      <c r="B274" s="34"/>
      <c r="C274" s="49" t="s">
        <v>59</v>
      </c>
      <c r="D274" s="47">
        <v>0</v>
      </c>
      <c r="E274" s="47">
        <v>0</v>
      </c>
      <c r="F274" s="47">
        <v>0</v>
      </c>
      <c r="G274" s="47">
        <v>0</v>
      </c>
      <c r="H274" s="34"/>
      <c r="I274" s="34"/>
      <c r="J274" s="34"/>
      <c r="K274" s="34"/>
    </row>
    <row r="275" spans="1:11" ht="14.1" customHeight="1" x14ac:dyDescent="0.25">
      <c r="A275" s="34"/>
      <c r="B275" s="34"/>
      <c r="C275" s="49" t="s">
        <v>60</v>
      </c>
      <c r="D275" s="47">
        <v>0</v>
      </c>
      <c r="E275" s="47">
        <v>0</v>
      </c>
      <c r="F275" s="47">
        <v>0</v>
      </c>
      <c r="G275" s="47">
        <v>0</v>
      </c>
      <c r="H275" s="34"/>
      <c r="I275" s="34"/>
      <c r="J275" s="34"/>
      <c r="K275" s="34"/>
    </row>
    <row r="276" spans="1:11" ht="14.1" customHeight="1" x14ac:dyDescent="0.25">
      <c r="A276" s="34"/>
      <c r="B276" s="34"/>
      <c r="C276" s="49" t="s">
        <v>61</v>
      </c>
      <c r="D276" s="47">
        <v>0</v>
      </c>
      <c r="E276" s="47">
        <v>0</v>
      </c>
      <c r="F276" s="47">
        <v>0</v>
      </c>
      <c r="G276" s="47">
        <v>0</v>
      </c>
      <c r="H276" s="34"/>
      <c r="I276" s="34"/>
      <c r="J276" s="34"/>
      <c r="K276" s="34"/>
    </row>
    <row r="277" spans="1:11" ht="14.1" customHeight="1" x14ac:dyDescent="0.25">
      <c r="A277" s="34"/>
      <c r="B277" s="34"/>
      <c r="C277" s="49" t="s">
        <v>62</v>
      </c>
      <c r="D277" s="47">
        <v>0</v>
      </c>
      <c r="E277" s="47">
        <v>0</v>
      </c>
      <c r="F277" s="47">
        <v>0</v>
      </c>
      <c r="G277" s="47">
        <v>0</v>
      </c>
      <c r="H277" s="34"/>
      <c r="I277" s="34"/>
      <c r="J277" s="34"/>
      <c r="K277" s="34"/>
    </row>
    <row r="278" spans="1:11" ht="14.1" customHeight="1" x14ac:dyDescent="0.25">
      <c r="A278" s="34"/>
      <c r="B278" s="34"/>
      <c r="C278" s="49" t="s">
        <v>60</v>
      </c>
      <c r="D278" s="47">
        <v>0</v>
      </c>
      <c r="E278" s="47">
        <v>0</v>
      </c>
      <c r="F278" s="47">
        <v>0</v>
      </c>
      <c r="G278" s="47">
        <v>0</v>
      </c>
      <c r="H278" s="34"/>
      <c r="I278" s="34"/>
      <c r="J278" s="34"/>
      <c r="K278" s="34"/>
    </row>
    <row r="279" spans="1:11" ht="14.1" customHeight="1" x14ac:dyDescent="0.25">
      <c r="A279" s="34"/>
      <c r="B279" s="34"/>
      <c r="C279" s="49" t="s">
        <v>61</v>
      </c>
      <c r="D279" s="47">
        <v>0</v>
      </c>
      <c r="E279" s="47">
        <v>0</v>
      </c>
      <c r="F279" s="47">
        <v>0</v>
      </c>
      <c r="G279" s="47">
        <v>0</v>
      </c>
      <c r="H279" s="34"/>
      <c r="I279" s="34"/>
      <c r="J279" s="34"/>
      <c r="K279" s="34"/>
    </row>
    <row r="280" spans="1:11" ht="14.1" customHeight="1" x14ac:dyDescent="0.25">
      <c r="A280" s="34"/>
      <c r="B280" s="34"/>
      <c r="C280" s="49" t="s">
        <v>63</v>
      </c>
      <c r="D280" s="47">
        <v>0</v>
      </c>
      <c r="E280" s="47">
        <v>0</v>
      </c>
      <c r="F280" s="47">
        <v>0</v>
      </c>
      <c r="G280" s="47">
        <v>0</v>
      </c>
      <c r="H280" s="34"/>
      <c r="I280" s="34"/>
      <c r="J280" s="34"/>
      <c r="K280" s="34"/>
    </row>
    <row r="281" spans="1:11" ht="14.1" customHeight="1" x14ac:dyDescent="0.25">
      <c r="A281" s="34"/>
      <c r="B281" s="34"/>
      <c r="C281" s="49" t="s">
        <v>60</v>
      </c>
      <c r="D281" s="47">
        <v>0</v>
      </c>
      <c r="E281" s="47">
        <v>0</v>
      </c>
      <c r="F281" s="47">
        <v>0</v>
      </c>
      <c r="G281" s="47">
        <v>0</v>
      </c>
      <c r="H281" s="34"/>
      <c r="I281" s="34"/>
      <c r="J281" s="34"/>
      <c r="K281" s="34"/>
    </row>
    <row r="282" spans="1:11" ht="14.1" customHeight="1" x14ac:dyDescent="0.25">
      <c r="A282" s="34"/>
      <c r="B282" s="34"/>
      <c r="C282" s="49" t="s">
        <v>61</v>
      </c>
      <c r="D282" s="47">
        <v>0</v>
      </c>
      <c r="E282" s="47">
        <v>0</v>
      </c>
      <c r="F282" s="47">
        <v>0</v>
      </c>
      <c r="G282" s="47">
        <v>0</v>
      </c>
      <c r="H282" s="34"/>
      <c r="I282" s="34"/>
      <c r="J282" s="34"/>
      <c r="K282" s="34"/>
    </row>
    <row r="283" spans="1:11" ht="14.1" customHeight="1" x14ac:dyDescent="0.25">
      <c r="A283" s="34"/>
      <c r="B283" s="34"/>
      <c r="C283" s="49" t="s">
        <v>64</v>
      </c>
      <c r="D283" s="47">
        <v>0</v>
      </c>
      <c r="E283" s="47">
        <v>0</v>
      </c>
      <c r="F283" s="47">
        <v>0</v>
      </c>
      <c r="G283" s="47">
        <v>0</v>
      </c>
      <c r="H283" s="34"/>
      <c r="I283" s="34"/>
      <c r="J283" s="34"/>
      <c r="K283" s="34"/>
    </row>
    <row r="284" spans="1:11" ht="14.1" customHeight="1" x14ac:dyDescent="0.25">
      <c r="A284" s="34"/>
      <c r="B284" s="34"/>
      <c r="C284" s="49" t="s">
        <v>60</v>
      </c>
      <c r="D284" s="47">
        <v>0</v>
      </c>
      <c r="E284" s="47">
        <v>0</v>
      </c>
      <c r="F284" s="47">
        <v>0</v>
      </c>
      <c r="G284" s="47">
        <v>0</v>
      </c>
      <c r="H284" s="34"/>
      <c r="I284" s="34"/>
      <c r="J284" s="34"/>
      <c r="K284" s="34"/>
    </row>
    <row r="285" spans="1:11" ht="14.1" customHeight="1" x14ac:dyDescent="0.25">
      <c r="A285" s="34"/>
      <c r="B285" s="34"/>
      <c r="C285" s="49" t="s">
        <v>61</v>
      </c>
      <c r="D285" s="47">
        <v>0</v>
      </c>
      <c r="E285" s="47">
        <v>0</v>
      </c>
      <c r="F285" s="47">
        <v>0</v>
      </c>
      <c r="G285" s="47">
        <v>0</v>
      </c>
      <c r="H285" s="34"/>
      <c r="I285" s="34"/>
      <c r="J285" s="34"/>
      <c r="K285" s="34"/>
    </row>
    <row r="286" spans="1:11" ht="14.1" customHeight="1" x14ac:dyDescent="0.25">
      <c r="A286" s="34"/>
      <c r="B286" s="34"/>
      <c r="C286" s="49" t="s">
        <v>65</v>
      </c>
      <c r="D286" s="47">
        <v>0</v>
      </c>
      <c r="E286" s="47">
        <v>0</v>
      </c>
      <c r="F286" s="47">
        <v>0</v>
      </c>
      <c r="G286" s="47">
        <v>0</v>
      </c>
      <c r="H286" s="34"/>
      <c r="I286" s="34"/>
      <c r="J286" s="34"/>
      <c r="K286" s="34"/>
    </row>
    <row r="287" spans="1:11" ht="14.1" customHeight="1" x14ac:dyDescent="0.25">
      <c r="A287" s="34"/>
      <c r="B287" s="34"/>
      <c r="C287" s="49" t="s">
        <v>60</v>
      </c>
      <c r="D287" s="47">
        <v>0</v>
      </c>
      <c r="E287" s="47">
        <v>0</v>
      </c>
      <c r="F287" s="47">
        <v>0</v>
      </c>
      <c r="G287" s="47">
        <v>0</v>
      </c>
      <c r="H287" s="34"/>
      <c r="I287" s="34"/>
      <c r="J287" s="34"/>
      <c r="K287" s="34"/>
    </row>
    <row r="288" spans="1:11" ht="14.1" customHeight="1" x14ac:dyDescent="0.25">
      <c r="A288" s="34"/>
      <c r="B288" s="34"/>
      <c r="C288" s="49" t="s">
        <v>61</v>
      </c>
      <c r="D288" s="47">
        <v>0</v>
      </c>
      <c r="E288" s="47">
        <v>0</v>
      </c>
      <c r="F288" s="47">
        <v>0</v>
      </c>
      <c r="G288" s="47">
        <v>0</v>
      </c>
      <c r="H288" s="34"/>
      <c r="I288" s="34"/>
      <c r="J288" s="34"/>
      <c r="K288" s="34"/>
    </row>
    <row r="289" spans="1:11" ht="14.1" customHeight="1" x14ac:dyDescent="0.25">
      <c r="A289" s="34"/>
      <c r="B289" s="34"/>
      <c r="C289" s="49" t="s">
        <v>66</v>
      </c>
      <c r="D289" s="47">
        <v>0</v>
      </c>
      <c r="E289" s="47">
        <v>15000000</v>
      </c>
      <c r="F289" s="47">
        <v>15000000</v>
      </c>
      <c r="G289" s="47">
        <v>15000000</v>
      </c>
      <c r="H289" s="34"/>
      <c r="I289" s="34"/>
      <c r="J289" s="34"/>
      <c r="K289" s="34"/>
    </row>
    <row r="290" spans="1:11" ht="14.1" customHeight="1" x14ac:dyDescent="0.25">
      <c r="A290" s="34"/>
      <c r="B290" s="34"/>
      <c r="C290" s="49" t="s">
        <v>60</v>
      </c>
      <c r="D290" s="47">
        <v>0</v>
      </c>
      <c r="E290" s="47">
        <v>15000000</v>
      </c>
      <c r="F290" s="47">
        <v>15000000</v>
      </c>
      <c r="G290" s="47">
        <v>15000000</v>
      </c>
      <c r="H290" s="34"/>
      <c r="I290" s="34"/>
      <c r="J290" s="34"/>
      <c r="K290" s="34"/>
    </row>
    <row r="291" spans="1:11" ht="14.1" customHeight="1" x14ac:dyDescent="0.25">
      <c r="A291" s="34"/>
      <c r="B291" s="34"/>
      <c r="C291" s="49" t="s">
        <v>61</v>
      </c>
      <c r="D291" s="47">
        <v>0</v>
      </c>
      <c r="E291" s="47">
        <v>0</v>
      </c>
      <c r="F291" s="47">
        <v>0</v>
      </c>
      <c r="G291" s="47">
        <v>0</v>
      </c>
      <c r="H291" s="34"/>
      <c r="I291" s="34"/>
      <c r="J291" s="34"/>
      <c r="K291" s="34"/>
    </row>
    <row r="292" spans="1:11" ht="14.1" customHeight="1" x14ac:dyDescent="0.25">
      <c r="A292" s="34"/>
      <c r="B292" s="34"/>
      <c r="C292" s="49" t="s">
        <v>67</v>
      </c>
      <c r="D292" s="47">
        <v>0</v>
      </c>
      <c r="E292" s="47">
        <v>0</v>
      </c>
      <c r="F292" s="47">
        <v>0</v>
      </c>
      <c r="G292" s="47">
        <v>0</v>
      </c>
      <c r="H292" s="34"/>
      <c r="I292" s="34"/>
      <c r="J292" s="34"/>
      <c r="K292" s="34"/>
    </row>
    <row r="293" spans="1:11" ht="14.1" customHeight="1" x14ac:dyDescent="0.25">
      <c r="A293" s="34"/>
      <c r="B293" s="34"/>
      <c r="C293" s="49" t="s">
        <v>60</v>
      </c>
      <c r="D293" s="47">
        <v>0</v>
      </c>
      <c r="E293" s="47">
        <v>0</v>
      </c>
      <c r="F293" s="47">
        <v>0</v>
      </c>
      <c r="G293" s="47">
        <v>0</v>
      </c>
      <c r="H293" s="34"/>
      <c r="I293" s="34"/>
      <c r="J293" s="34"/>
      <c r="K293" s="34"/>
    </row>
    <row r="294" spans="1:11" ht="14.1" customHeight="1" x14ac:dyDescent="0.25">
      <c r="A294" s="34"/>
      <c r="B294" s="34"/>
      <c r="C294" s="49" t="s">
        <v>61</v>
      </c>
      <c r="D294" s="47">
        <v>0</v>
      </c>
      <c r="E294" s="47">
        <v>0</v>
      </c>
      <c r="F294" s="47">
        <v>0</v>
      </c>
      <c r="G294" s="47">
        <v>0</v>
      </c>
      <c r="H294" s="34"/>
      <c r="I294" s="34"/>
      <c r="J294" s="34"/>
      <c r="K294" s="34"/>
    </row>
    <row r="295" spans="1:11" ht="14.1" customHeight="1" x14ac:dyDescent="0.25">
      <c r="A295" s="34"/>
      <c r="B295" s="34"/>
      <c r="C295" s="49" t="s">
        <v>68</v>
      </c>
      <c r="D295" s="47">
        <v>0</v>
      </c>
      <c r="E295" s="47">
        <v>0</v>
      </c>
      <c r="F295" s="47">
        <v>0</v>
      </c>
      <c r="G295" s="47">
        <v>0</v>
      </c>
      <c r="H295" s="34"/>
      <c r="I295" s="34"/>
      <c r="J295" s="34"/>
      <c r="K295" s="34"/>
    </row>
    <row r="296" spans="1:11" ht="14.1" customHeight="1" x14ac:dyDescent="0.25">
      <c r="A296" s="34"/>
      <c r="B296" s="34"/>
      <c r="C296" s="49" t="s">
        <v>60</v>
      </c>
      <c r="D296" s="47">
        <v>0</v>
      </c>
      <c r="E296" s="47">
        <v>0</v>
      </c>
      <c r="F296" s="47">
        <v>0</v>
      </c>
      <c r="G296" s="47">
        <v>0</v>
      </c>
      <c r="H296" s="34"/>
      <c r="I296" s="34"/>
      <c r="J296" s="34"/>
      <c r="K296" s="34"/>
    </row>
    <row r="297" spans="1:11" ht="14.1" customHeight="1" x14ac:dyDescent="0.25">
      <c r="A297" s="34"/>
      <c r="B297" s="34"/>
      <c r="C297" s="49" t="s">
        <v>69</v>
      </c>
      <c r="D297" s="47">
        <v>0</v>
      </c>
      <c r="E297" s="47">
        <v>0</v>
      </c>
      <c r="F297" s="47">
        <v>0</v>
      </c>
      <c r="G297" s="47">
        <v>0</v>
      </c>
      <c r="H297" s="34"/>
      <c r="I297" s="34"/>
      <c r="J297" s="34"/>
      <c r="K297" s="34"/>
    </row>
    <row r="298" spans="1:11" ht="14.1" customHeight="1" x14ac:dyDescent="0.25">
      <c r="A298" s="34"/>
      <c r="B298" s="34"/>
      <c r="C298" s="49" t="s">
        <v>70</v>
      </c>
      <c r="D298" s="47">
        <v>0</v>
      </c>
      <c r="E298" s="47">
        <v>0</v>
      </c>
      <c r="F298" s="47">
        <v>0</v>
      </c>
      <c r="G298" s="47">
        <v>0</v>
      </c>
      <c r="H298" s="34"/>
      <c r="I298" s="34"/>
      <c r="J298" s="34"/>
      <c r="K298" s="34"/>
    </row>
    <row r="299" spans="1:11" ht="14.1" customHeight="1" x14ac:dyDescent="0.25">
      <c r="A299" s="34"/>
      <c r="B299" s="34"/>
      <c r="C299" s="49" t="s">
        <v>71</v>
      </c>
      <c r="D299" s="47">
        <v>0</v>
      </c>
      <c r="E299" s="47">
        <v>0</v>
      </c>
      <c r="F299" s="47">
        <v>0</v>
      </c>
      <c r="G299" s="47">
        <v>0</v>
      </c>
      <c r="H299" s="34"/>
      <c r="I299" s="34"/>
      <c r="J299" s="34"/>
      <c r="K299" s="34"/>
    </row>
    <row r="300" spans="1:11" ht="14.1" customHeight="1" x14ac:dyDescent="0.25">
      <c r="A300" s="34"/>
      <c r="B300" s="34"/>
      <c r="C300" s="49" t="s">
        <v>72</v>
      </c>
      <c r="D300" s="47">
        <v>0</v>
      </c>
      <c r="E300" s="47">
        <v>0</v>
      </c>
      <c r="F300" s="47">
        <v>0</v>
      </c>
      <c r="G300" s="47">
        <v>0</v>
      </c>
      <c r="H300" s="34"/>
      <c r="I300" s="34"/>
      <c r="J300" s="34"/>
      <c r="K300" s="34"/>
    </row>
    <row r="301" spans="1:11" ht="14.1" customHeight="1" x14ac:dyDescent="0.25">
      <c r="A301" s="34"/>
      <c r="B301" s="34"/>
      <c r="C301" s="49" t="s">
        <v>73</v>
      </c>
      <c r="D301" s="47">
        <v>0</v>
      </c>
      <c r="E301" s="47">
        <v>0</v>
      </c>
      <c r="F301" s="47">
        <v>0</v>
      </c>
      <c r="G301" s="47">
        <v>0</v>
      </c>
      <c r="H301" s="34"/>
      <c r="I301" s="34"/>
      <c r="J301" s="34"/>
      <c r="K301" s="34"/>
    </row>
    <row r="302" spans="1:11" ht="14.1" customHeight="1" x14ac:dyDescent="0.25">
      <c r="A302" s="34"/>
      <c r="B302" s="34"/>
      <c r="C302" s="49" t="s">
        <v>60</v>
      </c>
      <c r="D302" s="47">
        <v>0</v>
      </c>
      <c r="E302" s="47">
        <v>0</v>
      </c>
      <c r="F302" s="47">
        <v>0</v>
      </c>
      <c r="G302" s="47">
        <v>0</v>
      </c>
      <c r="H302" s="34"/>
      <c r="I302" s="34"/>
      <c r="J302" s="34"/>
      <c r="K302" s="34"/>
    </row>
    <row r="303" spans="1:11" ht="14.1" customHeight="1" x14ac:dyDescent="0.25">
      <c r="A303" s="34"/>
      <c r="B303" s="34"/>
      <c r="C303" s="49" t="s">
        <v>69</v>
      </c>
      <c r="D303" s="47">
        <v>0</v>
      </c>
      <c r="E303" s="47">
        <v>0</v>
      </c>
      <c r="F303" s="47">
        <v>0</v>
      </c>
      <c r="G303" s="47">
        <v>0</v>
      </c>
      <c r="H303" s="34"/>
      <c r="I303" s="34"/>
      <c r="J303" s="34"/>
      <c r="K303" s="34"/>
    </row>
    <row r="304" spans="1:11" ht="14.1" customHeight="1" x14ac:dyDescent="0.25">
      <c r="A304" s="34"/>
      <c r="B304" s="34"/>
      <c r="C304" s="49" t="s">
        <v>70</v>
      </c>
      <c r="D304" s="47">
        <v>0</v>
      </c>
      <c r="E304" s="47">
        <v>0</v>
      </c>
      <c r="F304" s="47">
        <v>0</v>
      </c>
      <c r="G304" s="47">
        <v>0</v>
      </c>
      <c r="H304" s="34"/>
      <c r="I304" s="34"/>
      <c r="J304" s="34"/>
      <c r="K304" s="34"/>
    </row>
    <row r="305" spans="1:11" ht="14.1" customHeight="1" x14ac:dyDescent="0.25">
      <c r="A305" s="34"/>
      <c r="B305" s="34"/>
      <c r="C305" s="49" t="s">
        <v>71</v>
      </c>
      <c r="D305" s="47">
        <v>0</v>
      </c>
      <c r="E305" s="47">
        <v>0</v>
      </c>
      <c r="F305" s="47">
        <v>0</v>
      </c>
      <c r="G305" s="47">
        <v>0</v>
      </c>
      <c r="H305" s="34"/>
      <c r="I305" s="34"/>
      <c r="J305" s="34"/>
      <c r="K305" s="34"/>
    </row>
    <row r="306" spans="1:11" ht="14.1" customHeight="1" x14ac:dyDescent="0.25">
      <c r="A306" s="34"/>
      <c r="B306" s="34"/>
      <c r="C306" s="49" t="s">
        <v>72</v>
      </c>
      <c r="D306" s="47">
        <v>0</v>
      </c>
      <c r="E306" s="47">
        <v>0</v>
      </c>
      <c r="F306" s="47">
        <v>0</v>
      </c>
      <c r="G306" s="47">
        <v>0</v>
      </c>
      <c r="H306" s="34"/>
      <c r="I306" s="34"/>
      <c r="J306" s="34"/>
      <c r="K306" s="34"/>
    </row>
    <row r="307" spans="1:11" ht="14.1" customHeight="1" x14ac:dyDescent="0.25">
      <c r="A307" s="34"/>
      <c r="B307" s="34"/>
      <c r="C307" s="49" t="s">
        <v>74</v>
      </c>
      <c r="D307" s="47">
        <v>0</v>
      </c>
      <c r="E307" s="47">
        <v>0</v>
      </c>
      <c r="F307" s="47">
        <v>0</v>
      </c>
      <c r="G307" s="47">
        <v>0</v>
      </c>
      <c r="H307" s="34"/>
      <c r="I307" s="34"/>
      <c r="J307" s="34"/>
      <c r="K307" s="34"/>
    </row>
    <row r="308" spans="1:11" ht="14.1" customHeight="1" x14ac:dyDescent="0.25">
      <c r="A308" s="34"/>
      <c r="B308" s="34"/>
      <c r="C308" s="49" t="s">
        <v>60</v>
      </c>
      <c r="D308" s="47">
        <v>0</v>
      </c>
      <c r="E308" s="47">
        <v>0</v>
      </c>
      <c r="F308" s="47">
        <v>0</v>
      </c>
      <c r="G308" s="47">
        <v>0</v>
      </c>
      <c r="H308" s="34"/>
      <c r="I308" s="34"/>
      <c r="J308" s="34"/>
      <c r="K308" s="34"/>
    </row>
    <row r="309" spans="1:11" ht="14.1" customHeight="1" x14ac:dyDescent="0.25">
      <c r="A309" s="34"/>
      <c r="B309" s="34"/>
      <c r="C309" s="49" t="s">
        <v>69</v>
      </c>
      <c r="D309" s="47">
        <v>0</v>
      </c>
      <c r="E309" s="47">
        <v>0</v>
      </c>
      <c r="F309" s="47">
        <v>0</v>
      </c>
      <c r="G309" s="47">
        <v>0</v>
      </c>
      <c r="H309" s="34"/>
      <c r="I309" s="34"/>
      <c r="J309" s="34"/>
      <c r="K309" s="34"/>
    </row>
    <row r="310" spans="1:11" ht="14.1" customHeight="1" x14ac:dyDescent="0.25">
      <c r="A310" s="34"/>
      <c r="B310" s="34"/>
      <c r="C310" s="49" t="s">
        <v>70</v>
      </c>
      <c r="D310" s="47">
        <v>0</v>
      </c>
      <c r="E310" s="47">
        <v>0</v>
      </c>
      <c r="F310" s="47">
        <v>0</v>
      </c>
      <c r="G310" s="47">
        <v>0</v>
      </c>
      <c r="H310" s="34"/>
      <c r="I310" s="34"/>
      <c r="J310" s="34"/>
      <c r="K310" s="34"/>
    </row>
    <row r="311" spans="1:11" ht="14.1" customHeight="1" x14ac:dyDescent="0.25">
      <c r="A311" s="34"/>
      <c r="B311" s="34"/>
      <c r="C311" s="49" t="s">
        <v>71</v>
      </c>
      <c r="D311" s="47">
        <v>0</v>
      </c>
      <c r="E311" s="47">
        <v>0</v>
      </c>
      <c r="F311" s="47">
        <v>0</v>
      </c>
      <c r="G311" s="47">
        <v>0</v>
      </c>
      <c r="H311" s="34"/>
      <c r="I311" s="34"/>
      <c r="J311" s="34"/>
      <c r="K311" s="34"/>
    </row>
    <row r="312" spans="1:11" ht="14.1" customHeight="1" x14ac:dyDescent="0.25">
      <c r="A312" s="34"/>
      <c r="B312" s="34"/>
      <c r="C312" s="49" t="s">
        <v>72</v>
      </c>
      <c r="D312" s="47">
        <v>0</v>
      </c>
      <c r="E312" s="47">
        <v>0</v>
      </c>
      <c r="F312" s="47">
        <v>0</v>
      </c>
      <c r="G312" s="47">
        <v>0</v>
      </c>
      <c r="H312" s="34"/>
      <c r="I312" s="34"/>
      <c r="J312" s="34"/>
      <c r="K312" s="34"/>
    </row>
    <row r="313" spans="1:11" ht="14.1" customHeight="1" x14ac:dyDescent="0.25">
      <c r="A313" s="34"/>
      <c r="B313" s="34"/>
      <c r="C313" s="49" t="s">
        <v>75</v>
      </c>
      <c r="D313" s="47">
        <v>0</v>
      </c>
      <c r="E313" s="47">
        <v>0</v>
      </c>
      <c r="F313" s="47">
        <v>0</v>
      </c>
      <c r="G313" s="47">
        <v>0</v>
      </c>
      <c r="H313" s="34"/>
      <c r="I313" s="34"/>
      <c r="J313" s="34"/>
      <c r="K313" s="34"/>
    </row>
    <row r="314" spans="1:11" ht="14.1" customHeight="1" x14ac:dyDescent="0.25">
      <c r="A314" s="34"/>
      <c r="B314" s="34"/>
      <c r="C314" s="49" t="s">
        <v>76</v>
      </c>
      <c r="D314" s="47">
        <v>0</v>
      </c>
      <c r="E314" s="47">
        <v>0</v>
      </c>
      <c r="F314" s="47">
        <v>0</v>
      </c>
      <c r="G314" s="47">
        <v>0</v>
      </c>
      <c r="H314" s="34"/>
      <c r="I314" s="34"/>
      <c r="J314" s="34"/>
      <c r="K314" s="34"/>
    </row>
    <row r="315" spans="1:11" ht="14.1" customHeight="1" x14ac:dyDescent="0.25">
      <c r="A315" s="34"/>
      <c r="B315" s="34"/>
      <c r="C315" s="48" t="s">
        <v>77</v>
      </c>
      <c r="D315" s="47">
        <v>0</v>
      </c>
      <c r="E315" s="47">
        <v>15000000</v>
      </c>
      <c r="F315" s="47">
        <v>15000000</v>
      </c>
      <c r="G315" s="47">
        <v>15000000</v>
      </c>
      <c r="H315" s="34"/>
      <c r="I315" s="34"/>
      <c r="J315" s="34"/>
      <c r="K315" s="34"/>
    </row>
    <row r="316" spans="1:11" ht="15" customHeight="1" x14ac:dyDescent="0.25">
      <c r="A316" s="34"/>
      <c r="B316" s="34"/>
      <c r="C316" s="46" t="s">
        <v>40</v>
      </c>
      <c r="D316" s="45" t="s">
        <v>40</v>
      </c>
      <c r="E316" s="45" t="s">
        <v>40</v>
      </c>
      <c r="F316" s="45" t="s">
        <v>40</v>
      </c>
      <c r="G316" s="45" t="s">
        <v>40</v>
      </c>
      <c r="H316" s="34"/>
      <c r="I316" s="34"/>
      <c r="J316" s="34"/>
      <c r="K316" s="34"/>
    </row>
    <row r="317" spans="1:11" ht="15" customHeight="1" x14ac:dyDescent="0.25">
      <c r="A317" s="34"/>
      <c r="B317" s="34"/>
      <c r="C317" s="44" t="s">
        <v>188</v>
      </c>
      <c r="D317" s="43">
        <v>0</v>
      </c>
      <c r="E317" s="43">
        <v>1115558000</v>
      </c>
      <c r="F317" s="43">
        <v>1115558000</v>
      </c>
      <c r="G317" s="43">
        <v>1117558000</v>
      </c>
      <c r="H317" s="34"/>
      <c r="I317" s="34"/>
      <c r="J317" s="34"/>
      <c r="K317" s="34"/>
    </row>
    <row r="318" spans="1:11" ht="15" customHeight="1" x14ac:dyDescent="0.25">
      <c r="A318" s="34"/>
      <c r="B318" s="34"/>
      <c r="C318" s="41" t="s">
        <v>59</v>
      </c>
      <c r="D318" s="40">
        <v>0</v>
      </c>
      <c r="E318" s="40">
        <v>685402000</v>
      </c>
      <c r="F318" s="40">
        <v>685402000</v>
      </c>
      <c r="G318" s="40">
        <v>685402000</v>
      </c>
      <c r="H318" s="34"/>
      <c r="I318" s="34"/>
      <c r="J318" s="34"/>
      <c r="K318" s="34"/>
    </row>
    <row r="319" spans="1:11" ht="15" customHeight="1" x14ac:dyDescent="0.25">
      <c r="A319" s="34"/>
      <c r="B319" s="34"/>
      <c r="C319" s="41" t="s">
        <v>60</v>
      </c>
      <c r="D319" s="40">
        <v>0</v>
      </c>
      <c r="E319" s="40">
        <v>685402000</v>
      </c>
      <c r="F319" s="40">
        <v>685402000</v>
      </c>
      <c r="G319" s="40">
        <v>685402000</v>
      </c>
      <c r="H319" s="34"/>
      <c r="I319" s="34"/>
      <c r="J319" s="34"/>
      <c r="K319" s="34"/>
    </row>
    <row r="320" spans="1:11" ht="15" customHeight="1" x14ac:dyDescent="0.25">
      <c r="A320" s="34"/>
      <c r="B320" s="34"/>
      <c r="C320" s="41" t="s">
        <v>61</v>
      </c>
      <c r="D320" s="40">
        <v>0</v>
      </c>
      <c r="E320" s="40">
        <v>0</v>
      </c>
      <c r="F320" s="40">
        <v>0</v>
      </c>
      <c r="G320" s="40">
        <v>0</v>
      </c>
      <c r="H320" s="34"/>
      <c r="I320" s="34"/>
      <c r="J320" s="34"/>
      <c r="K320" s="34"/>
    </row>
    <row r="321" spans="1:11" ht="15" customHeight="1" x14ac:dyDescent="0.25">
      <c r="A321" s="34"/>
      <c r="B321" s="34"/>
      <c r="C321" s="41" t="s">
        <v>62</v>
      </c>
      <c r="D321" s="40">
        <v>0</v>
      </c>
      <c r="E321" s="40">
        <v>74700000</v>
      </c>
      <c r="F321" s="40">
        <v>74700000</v>
      </c>
      <c r="G321" s="40">
        <v>74700000</v>
      </c>
      <c r="H321" s="34"/>
      <c r="I321" s="34"/>
      <c r="J321" s="34"/>
      <c r="K321" s="34"/>
    </row>
    <row r="322" spans="1:11" ht="15" customHeight="1" x14ac:dyDescent="0.25">
      <c r="A322" s="34"/>
      <c r="B322" s="34"/>
      <c r="C322" s="41" t="s">
        <v>60</v>
      </c>
      <c r="D322" s="40">
        <v>0</v>
      </c>
      <c r="E322" s="40">
        <v>74700000</v>
      </c>
      <c r="F322" s="40">
        <v>74700000</v>
      </c>
      <c r="G322" s="40">
        <v>74700000</v>
      </c>
      <c r="H322" s="34"/>
      <c r="I322" s="34"/>
      <c r="J322" s="34"/>
      <c r="K322" s="34"/>
    </row>
    <row r="323" spans="1:11" ht="15" customHeight="1" x14ac:dyDescent="0.25">
      <c r="A323" s="34"/>
      <c r="B323" s="34"/>
      <c r="C323" s="41" t="s">
        <v>61</v>
      </c>
      <c r="D323" s="40">
        <v>0</v>
      </c>
      <c r="E323" s="40">
        <v>0</v>
      </c>
      <c r="F323" s="40">
        <v>0</v>
      </c>
      <c r="G323" s="40">
        <v>0</v>
      </c>
      <c r="H323" s="34"/>
      <c r="I323" s="34"/>
      <c r="J323" s="34"/>
      <c r="K323" s="34"/>
    </row>
    <row r="324" spans="1:11" ht="15" customHeight="1" x14ac:dyDescent="0.25">
      <c r="A324" s="34"/>
      <c r="B324" s="34"/>
      <c r="C324" s="41" t="s">
        <v>63</v>
      </c>
      <c r="D324" s="40">
        <v>0</v>
      </c>
      <c r="E324" s="40">
        <v>340456000</v>
      </c>
      <c r="F324" s="40">
        <v>340456000</v>
      </c>
      <c r="G324" s="40">
        <v>342456000</v>
      </c>
      <c r="H324" s="34"/>
      <c r="I324" s="34"/>
      <c r="J324" s="34"/>
      <c r="K324" s="34"/>
    </row>
    <row r="325" spans="1:11" ht="15" customHeight="1" x14ac:dyDescent="0.25">
      <c r="A325" s="34"/>
      <c r="B325" s="34"/>
      <c r="C325" s="41" t="s">
        <v>60</v>
      </c>
      <c r="D325" s="40">
        <v>0</v>
      </c>
      <c r="E325" s="40">
        <v>340456000</v>
      </c>
      <c r="F325" s="40">
        <v>340456000</v>
      </c>
      <c r="G325" s="40">
        <v>342456000</v>
      </c>
      <c r="H325" s="34"/>
      <c r="I325" s="34"/>
      <c r="J325" s="34"/>
      <c r="K325" s="34"/>
    </row>
    <row r="326" spans="1:11" ht="15" customHeight="1" x14ac:dyDescent="0.25">
      <c r="A326" s="34"/>
      <c r="B326" s="34"/>
      <c r="C326" s="41" t="s">
        <v>61</v>
      </c>
      <c r="D326" s="40">
        <v>0</v>
      </c>
      <c r="E326" s="40">
        <v>0</v>
      </c>
      <c r="F326" s="40">
        <v>0</v>
      </c>
      <c r="G326" s="40">
        <v>0</v>
      </c>
      <c r="H326" s="34"/>
      <c r="I326" s="34"/>
      <c r="J326" s="34"/>
      <c r="K326" s="34"/>
    </row>
    <row r="327" spans="1:11" ht="15" customHeight="1" x14ac:dyDescent="0.25">
      <c r="A327" s="34"/>
      <c r="B327" s="34"/>
      <c r="C327" s="41" t="s">
        <v>64</v>
      </c>
      <c r="D327" s="40">
        <v>0</v>
      </c>
      <c r="E327" s="40">
        <v>0</v>
      </c>
      <c r="F327" s="40">
        <v>0</v>
      </c>
      <c r="G327" s="40">
        <v>0</v>
      </c>
      <c r="H327" s="34"/>
      <c r="I327" s="34"/>
      <c r="J327" s="34"/>
      <c r="K327" s="34"/>
    </row>
    <row r="328" spans="1:11" ht="15" customHeight="1" x14ac:dyDescent="0.25">
      <c r="A328" s="34"/>
      <c r="B328" s="34"/>
      <c r="C328" s="41" t="s">
        <v>60</v>
      </c>
      <c r="D328" s="40">
        <v>0</v>
      </c>
      <c r="E328" s="40">
        <v>0</v>
      </c>
      <c r="F328" s="40">
        <v>0</v>
      </c>
      <c r="G328" s="40">
        <v>0</v>
      </c>
      <c r="H328" s="34"/>
      <c r="I328" s="34"/>
      <c r="J328" s="34"/>
      <c r="K328" s="34"/>
    </row>
    <row r="329" spans="1:11" ht="15" customHeight="1" x14ac:dyDescent="0.25">
      <c r="A329" s="34"/>
      <c r="B329" s="34"/>
      <c r="C329" s="41" t="s">
        <v>61</v>
      </c>
      <c r="D329" s="40">
        <v>0</v>
      </c>
      <c r="E329" s="40">
        <v>0</v>
      </c>
      <c r="F329" s="40">
        <v>0</v>
      </c>
      <c r="G329" s="40">
        <v>0</v>
      </c>
      <c r="H329" s="34"/>
      <c r="I329" s="34"/>
      <c r="J329" s="34"/>
      <c r="K329" s="34"/>
    </row>
    <row r="330" spans="1:11" ht="20.100000000000001" customHeight="1" x14ac:dyDescent="0.25">
      <c r="A330" s="34"/>
      <c r="B330" s="34"/>
      <c r="C330" s="41" t="s">
        <v>189</v>
      </c>
      <c r="D330" s="42">
        <v>0</v>
      </c>
      <c r="E330" s="42">
        <v>0</v>
      </c>
      <c r="F330" s="42">
        <v>0</v>
      </c>
      <c r="G330" s="42">
        <v>0</v>
      </c>
      <c r="H330" s="34"/>
      <c r="I330" s="34"/>
      <c r="J330" s="34"/>
      <c r="K330" s="34"/>
    </row>
    <row r="331" spans="1:11" ht="15" customHeight="1" x14ac:dyDescent="0.25">
      <c r="A331" s="34"/>
      <c r="B331" s="34"/>
      <c r="C331" s="41" t="s">
        <v>60</v>
      </c>
      <c r="D331" s="40">
        <v>0</v>
      </c>
      <c r="E331" s="40">
        <v>0</v>
      </c>
      <c r="F331" s="40">
        <v>0</v>
      </c>
      <c r="G331" s="40">
        <v>0</v>
      </c>
      <c r="H331" s="34"/>
      <c r="I331" s="34"/>
      <c r="J331" s="34"/>
      <c r="K331" s="34"/>
    </row>
    <row r="332" spans="1:11" ht="15" customHeight="1" x14ac:dyDescent="0.25">
      <c r="A332" s="34"/>
      <c r="B332" s="34"/>
      <c r="C332" s="41" t="s">
        <v>61</v>
      </c>
      <c r="D332" s="40">
        <v>0</v>
      </c>
      <c r="E332" s="40">
        <v>0</v>
      </c>
      <c r="F332" s="40">
        <v>0</v>
      </c>
      <c r="G332" s="40">
        <v>0</v>
      </c>
      <c r="H332" s="34"/>
      <c r="I332" s="34"/>
      <c r="J332" s="34"/>
      <c r="K332" s="34"/>
    </row>
    <row r="333" spans="1:11" ht="15" customHeight="1" x14ac:dyDescent="0.25">
      <c r="A333" s="34"/>
      <c r="B333" s="34"/>
      <c r="C333" s="41" t="s">
        <v>66</v>
      </c>
      <c r="D333" s="40">
        <v>0</v>
      </c>
      <c r="E333" s="40">
        <v>15000000</v>
      </c>
      <c r="F333" s="40">
        <v>15000000</v>
      </c>
      <c r="G333" s="40">
        <v>15000000</v>
      </c>
      <c r="H333" s="34"/>
      <c r="I333" s="34"/>
      <c r="J333" s="34"/>
      <c r="K333" s="34"/>
    </row>
    <row r="334" spans="1:11" ht="15" customHeight="1" x14ac:dyDescent="0.25">
      <c r="A334" s="34"/>
      <c r="B334" s="34"/>
      <c r="C334" s="41" t="s">
        <v>60</v>
      </c>
      <c r="D334" s="40">
        <v>0</v>
      </c>
      <c r="E334" s="40">
        <v>15000000</v>
      </c>
      <c r="F334" s="40">
        <v>15000000</v>
      </c>
      <c r="G334" s="40">
        <v>15000000</v>
      </c>
      <c r="H334" s="34"/>
      <c r="I334" s="34"/>
      <c r="J334" s="34"/>
      <c r="K334" s="34"/>
    </row>
    <row r="335" spans="1:11" ht="15" customHeight="1" x14ac:dyDescent="0.25">
      <c r="A335" s="34"/>
      <c r="B335" s="34"/>
      <c r="C335" s="41" t="s">
        <v>61</v>
      </c>
      <c r="D335" s="40">
        <v>0</v>
      </c>
      <c r="E335" s="40">
        <v>0</v>
      </c>
      <c r="F335" s="40">
        <v>0</v>
      </c>
      <c r="G335" s="40">
        <v>0</v>
      </c>
      <c r="H335" s="34"/>
      <c r="I335" s="34"/>
      <c r="J335" s="34"/>
      <c r="K335" s="34"/>
    </row>
    <row r="336" spans="1:11" ht="15" customHeight="1" x14ac:dyDescent="0.25">
      <c r="A336" s="34"/>
      <c r="B336" s="34"/>
      <c r="C336" s="41" t="s">
        <v>67</v>
      </c>
      <c r="D336" s="40">
        <v>0</v>
      </c>
      <c r="E336" s="40">
        <v>0</v>
      </c>
      <c r="F336" s="40">
        <v>0</v>
      </c>
      <c r="G336" s="40">
        <v>0</v>
      </c>
      <c r="H336" s="34"/>
      <c r="I336" s="34"/>
      <c r="J336" s="34"/>
      <c r="K336" s="34"/>
    </row>
    <row r="337" spans="1:11" ht="15" customHeight="1" x14ac:dyDescent="0.25">
      <c r="A337" s="34"/>
      <c r="B337" s="34"/>
      <c r="C337" s="41" t="s">
        <v>60</v>
      </c>
      <c r="D337" s="40">
        <v>0</v>
      </c>
      <c r="E337" s="40">
        <v>0</v>
      </c>
      <c r="F337" s="40">
        <v>0</v>
      </c>
      <c r="G337" s="40">
        <v>0</v>
      </c>
      <c r="H337" s="34"/>
      <c r="I337" s="34"/>
      <c r="J337" s="34"/>
      <c r="K337" s="34"/>
    </row>
    <row r="338" spans="1:11" ht="15" customHeight="1" x14ac:dyDescent="0.25">
      <c r="A338" s="34"/>
      <c r="B338" s="34"/>
      <c r="C338" s="41" t="s">
        <v>61</v>
      </c>
      <c r="D338" s="40">
        <v>0</v>
      </c>
      <c r="E338" s="40">
        <v>0</v>
      </c>
      <c r="F338" s="40">
        <v>0</v>
      </c>
      <c r="G338" s="40">
        <v>0</v>
      </c>
      <c r="H338" s="34"/>
      <c r="I338" s="34"/>
      <c r="J338" s="34"/>
      <c r="K338" s="34"/>
    </row>
    <row r="339" spans="1:11" ht="15" customHeight="1" x14ac:dyDescent="0.25">
      <c r="A339" s="34"/>
      <c r="B339" s="34"/>
      <c r="C339" s="41" t="s">
        <v>68</v>
      </c>
      <c r="D339" s="40">
        <v>0</v>
      </c>
      <c r="E339" s="40">
        <v>0</v>
      </c>
      <c r="F339" s="40">
        <v>0</v>
      </c>
      <c r="G339" s="40">
        <v>0</v>
      </c>
      <c r="H339" s="34"/>
      <c r="I339" s="34"/>
      <c r="J339" s="34"/>
      <c r="K339" s="34"/>
    </row>
    <row r="340" spans="1:11" ht="15" customHeight="1" x14ac:dyDescent="0.25">
      <c r="A340" s="34"/>
      <c r="B340" s="34"/>
      <c r="C340" s="41" t="s">
        <v>60</v>
      </c>
      <c r="D340" s="40">
        <v>0</v>
      </c>
      <c r="E340" s="40">
        <v>0</v>
      </c>
      <c r="F340" s="40">
        <v>0</v>
      </c>
      <c r="G340" s="40">
        <v>0</v>
      </c>
      <c r="H340" s="34"/>
      <c r="I340" s="34"/>
      <c r="J340" s="34"/>
      <c r="K340" s="34"/>
    </row>
    <row r="341" spans="1:11" ht="15" customHeight="1" x14ac:dyDescent="0.25">
      <c r="A341" s="34"/>
      <c r="B341" s="34"/>
      <c r="C341" s="41" t="s">
        <v>69</v>
      </c>
      <c r="D341" s="40">
        <v>0</v>
      </c>
      <c r="E341" s="40">
        <v>0</v>
      </c>
      <c r="F341" s="40">
        <v>0</v>
      </c>
      <c r="G341" s="40">
        <v>0</v>
      </c>
      <c r="H341" s="34"/>
      <c r="I341" s="34"/>
      <c r="J341" s="34"/>
      <c r="K341" s="34"/>
    </row>
    <row r="342" spans="1:11" ht="15" customHeight="1" x14ac:dyDescent="0.25">
      <c r="A342" s="34"/>
      <c r="B342" s="34"/>
      <c r="C342" s="41" t="s">
        <v>70</v>
      </c>
      <c r="D342" s="40">
        <v>0</v>
      </c>
      <c r="E342" s="40">
        <v>0</v>
      </c>
      <c r="F342" s="40">
        <v>0</v>
      </c>
      <c r="G342" s="40">
        <v>0</v>
      </c>
      <c r="H342" s="34"/>
      <c r="I342" s="34"/>
      <c r="J342" s="34"/>
      <c r="K342" s="34"/>
    </row>
    <row r="343" spans="1:11" ht="15" customHeight="1" x14ac:dyDescent="0.25">
      <c r="A343" s="34"/>
      <c r="B343" s="34"/>
      <c r="C343" s="41" t="s">
        <v>71</v>
      </c>
      <c r="D343" s="40">
        <v>0</v>
      </c>
      <c r="E343" s="40">
        <v>0</v>
      </c>
      <c r="F343" s="40">
        <v>0</v>
      </c>
      <c r="G343" s="40">
        <v>0</v>
      </c>
      <c r="H343" s="34"/>
      <c r="I343" s="34"/>
      <c r="J343" s="34"/>
      <c r="K343" s="34"/>
    </row>
    <row r="344" spans="1:11" ht="15" customHeight="1" x14ac:dyDescent="0.25">
      <c r="A344" s="34"/>
      <c r="B344" s="34"/>
      <c r="C344" s="41" t="s">
        <v>72</v>
      </c>
      <c r="D344" s="40">
        <v>0</v>
      </c>
      <c r="E344" s="40">
        <v>0</v>
      </c>
      <c r="F344" s="40">
        <v>0</v>
      </c>
      <c r="G344" s="40">
        <v>0</v>
      </c>
      <c r="H344" s="34"/>
      <c r="I344" s="34"/>
      <c r="J344" s="34"/>
      <c r="K344" s="34"/>
    </row>
    <row r="345" spans="1:11" ht="15" customHeight="1" x14ac:dyDescent="0.25">
      <c r="A345" s="34"/>
      <c r="B345" s="34"/>
      <c r="C345" s="41" t="s">
        <v>73</v>
      </c>
      <c r="D345" s="40">
        <v>0</v>
      </c>
      <c r="E345" s="40">
        <v>0</v>
      </c>
      <c r="F345" s="40">
        <v>0</v>
      </c>
      <c r="G345" s="40">
        <v>0</v>
      </c>
      <c r="H345" s="34"/>
      <c r="I345" s="34"/>
      <c r="J345" s="34"/>
      <c r="K345" s="34"/>
    </row>
    <row r="346" spans="1:11" ht="15" customHeight="1" x14ac:dyDescent="0.25">
      <c r="A346" s="34"/>
      <c r="B346" s="34"/>
      <c r="C346" s="41" t="s">
        <v>60</v>
      </c>
      <c r="D346" s="40">
        <v>0</v>
      </c>
      <c r="E346" s="40">
        <v>0</v>
      </c>
      <c r="F346" s="40">
        <v>0</v>
      </c>
      <c r="G346" s="40">
        <v>0</v>
      </c>
      <c r="H346" s="34"/>
      <c r="I346" s="34"/>
      <c r="J346" s="34"/>
      <c r="K346" s="34"/>
    </row>
    <row r="347" spans="1:11" ht="15" customHeight="1" x14ac:dyDescent="0.25">
      <c r="A347" s="34"/>
      <c r="B347" s="34"/>
      <c r="C347" s="41" t="s">
        <v>69</v>
      </c>
      <c r="D347" s="40">
        <v>0</v>
      </c>
      <c r="E347" s="40">
        <v>0</v>
      </c>
      <c r="F347" s="40">
        <v>0</v>
      </c>
      <c r="G347" s="40">
        <v>0</v>
      </c>
      <c r="H347" s="34"/>
      <c r="I347" s="34"/>
      <c r="J347" s="34"/>
      <c r="K347" s="34"/>
    </row>
    <row r="348" spans="1:11" ht="15" customHeight="1" x14ac:dyDescent="0.25">
      <c r="A348" s="34"/>
      <c r="B348" s="34"/>
      <c r="C348" s="41" t="s">
        <v>70</v>
      </c>
      <c r="D348" s="40">
        <v>0</v>
      </c>
      <c r="E348" s="40">
        <v>0</v>
      </c>
      <c r="F348" s="40">
        <v>0</v>
      </c>
      <c r="G348" s="40">
        <v>0</v>
      </c>
      <c r="H348" s="34"/>
      <c r="I348" s="34"/>
      <c r="J348" s="34"/>
      <c r="K348" s="34"/>
    </row>
    <row r="349" spans="1:11" ht="15" customHeight="1" x14ac:dyDescent="0.25">
      <c r="A349" s="34"/>
      <c r="B349" s="34"/>
      <c r="C349" s="41" t="s">
        <v>71</v>
      </c>
      <c r="D349" s="40">
        <v>0</v>
      </c>
      <c r="E349" s="40">
        <v>0</v>
      </c>
      <c r="F349" s="40">
        <v>0</v>
      </c>
      <c r="G349" s="40">
        <v>0</v>
      </c>
      <c r="H349" s="34"/>
      <c r="I349" s="34"/>
      <c r="J349" s="34"/>
      <c r="K349" s="34"/>
    </row>
    <row r="350" spans="1:11" ht="15" customHeight="1" x14ac:dyDescent="0.25">
      <c r="A350" s="34"/>
      <c r="B350" s="34"/>
      <c r="C350" s="41" t="s">
        <v>72</v>
      </c>
      <c r="D350" s="40">
        <v>0</v>
      </c>
      <c r="E350" s="40">
        <v>0</v>
      </c>
      <c r="F350" s="40">
        <v>0</v>
      </c>
      <c r="G350" s="40">
        <v>0</v>
      </c>
      <c r="H350" s="34"/>
      <c r="I350" s="34"/>
      <c r="J350" s="34"/>
      <c r="K350" s="34"/>
    </row>
    <row r="351" spans="1:11" ht="15" customHeight="1" x14ac:dyDescent="0.25">
      <c r="A351" s="34"/>
      <c r="B351" s="34"/>
      <c r="C351" s="41" t="s">
        <v>74</v>
      </c>
      <c r="D351" s="40">
        <v>0</v>
      </c>
      <c r="E351" s="40">
        <v>0</v>
      </c>
      <c r="F351" s="40">
        <v>0</v>
      </c>
      <c r="G351" s="40">
        <v>0</v>
      </c>
      <c r="H351" s="34"/>
      <c r="I351" s="34"/>
      <c r="J351" s="34"/>
      <c r="K351" s="34"/>
    </row>
    <row r="352" spans="1:11" ht="15" customHeight="1" x14ac:dyDescent="0.25">
      <c r="A352" s="34"/>
      <c r="B352" s="34"/>
      <c r="C352" s="41" t="s">
        <v>60</v>
      </c>
      <c r="D352" s="40">
        <v>0</v>
      </c>
      <c r="E352" s="40">
        <v>0</v>
      </c>
      <c r="F352" s="40">
        <v>0</v>
      </c>
      <c r="G352" s="40">
        <v>0</v>
      </c>
      <c r="H352" s="34"/>
      <c r="I352" s="34"/>
      <c r="J352" s="34"/>
      <c r="K352" s="34"/>
    </row>
    <row r="353" spans="1:11" ht="15" customHeight="1" x14ac:dyDescent="0.25">
      <c r="A353" s="34"/>
      <c r="B353" s="34"/>
      <c r="C353" s="41" t="s">
        <v>69</v>
      </c>
      <c r="D353" s="40">
        <v>0</v>
      </c>
      <c r="E353" s="40">
        <v>0</v>
      </c>
      <c r="F353" s="40">
        <v>0</v>
      </c>
      <c r="G353" s="40">
        <v>0</v>
      </c>
      <c r="H353" s="34"/>
      <c r="I353" s="34"/>
      <c r="J353" s="34"/>
      <c r="K353" s="34"/>
    </row>
    <row r="354" spans="1:11" ht="15" customHeight="1" x14ac:dyDescent="0.25">
      <c r="A354" s="34"/>
      <c r="B354" s="34"/>
      <c r="C354" s="41" t="s">
        <v>70</v>
      </c>
      <c r="D354" s="40">
        <v>0</v>
      </c>
      <c r="E354" s="40">
        <v>0</v>
      </c>
      <c r="F354" s="40">
        <v>0</v>
      </c>
      <c r="G354" s="40">
        <v>0</v>
      </c>
      <c r="H354" s="34"/>
      <c r="I354" s="34"/>
      <c r="J354" s="34"/>
      <c r="K354" s="34"/>
    </row>
    <row r="355" spans="1:11" ht="15" customHeight="1" x14ac:dyDescent="0.25">
      <c r="A355" s="34"/>
      <c r="B355" s="34"/>
      <c r="C355" s="41" t="s">
        <v>71</v>
      </c>
      <c r="D355" s="40">
        <v>0</v>
      </c>
      <c r="E355" s="40">
        <v>0</v>
      </c>
      <c r="F355" s="40">
        <v>0</v>
      </c>
      <c r="G355" s="40">
        <v>0</v>
      </c>
      <c r="H355" s="34"/>
      <c r="I355" s="34"/>
      <c r="J355" s="34"/>
      <c r="K355" s="34"/>
    </row>
    <row r="356" spans="1:11" ht="15" customHeight="1" x14ac:dyDescent="0.25">
      <c r="A356" s="34"/>
      <c r="B356" s="34"/>
      <c r="C356" s="41" t="s">
        <v>72</v>
      </c>
      <c r="D356" s="40">
        <v>0</v>
      </c>
      <c r="E356" s="40">
        <v>0</v>
      </c>
      <c r="F356" s="40">
        <v>0</v>
      </c>
      <c r="G356" s="40">
        <v>0</v>
      </c>
      <c r="H356" s="34"/>
      <c r="I356" s="34"/>
      <c r="J356" s="34"/>
      <c r="K356" s="34"/>
    </row>
    <row r="357" spans="1:11" ht="15" customHeight="1" x14ac:dyDescent="0.25">
      <c r="A357" s="34"/>
      <c r="B357" s="34"/>
      <c r="C357" s="41" t="s">
        <v>75</v>
      </c>
      <c r="D357" s="40">
        <v>0</v>
      </c>
      <c r="E357" s="40">
        <v>0</v>
      </c>
      <c r="F357" s="40">
        <v>0</v>
      </c>
      <c r="G357" s="40">
        <v>0</v>
      </c>
      <c r="H357" s="34"/>
      <c r="I357" s="34"/>
      <c r="J357" s="34"/>
      <c r="K357" s="34"/>
    </row>
    <row r="358" spans="1:11" ht="15" customHeight="1" x14ac:dyDescent="0.25">
      <c r="A358" s="34"/>
      <c r="B358" s="34"/>
      <c r="C358" s="41" t="s">
        <v>76</v>
      </c>
      <c r="D358" s="40">
        <v>0</v>
      </c>
      <c r="E358" s="40">
        <v>0</v>
      </c>
      <c r="F358" s="40">
        <v>0</v>
      </c>
      <c r="G358" s="40">
        <v>0</v>
      </c>
      <c r="H358" s="34"/>
      <c r="I358" s="34"/>
      <c r="J358" s="34"/>
      <c r="K358" s="34"/>
    </row>
    <row r="359" spans="1:11" ht="20.100000000000001" customHeight="1" x14ac:dyDescent="0.25">
      <c r="A359" s="34"/>
      <c r="B359" s="34"/>
      <c r="C359" s="39" t="s">
        <v>40</v>
      </c>
      <c r="D359" s="34"/>
      <c r="E359" s="34"/>
      <c r="F359" s="34"/>
      <c r="G359" s="34"/>
      <c r="H359" s="34"/>
      <c r="I359" s="34"/>
      <c r="J359" s="34"/>
      <c r="K359" s="34"/>
    </row>
    <row r="360" spans="1:11" ht="20.100000000000001" customHeight="1" x14ac:dyDescent="0.25">
      <c r="A360" s="38" t="s">
        <v>190</v>
      </c>
      <c r="B360" s="32" t="s">
        <v>191</v>
      </c>
      <c r="C360" s="32" t="s">
        <v>40</v>
      </c>
      <c r="D360" s="34"/>
      <c r="E360" s="36" t="s">
        <v>40</v>
      </c>
      <c r="F360" s="32" t="s">
        <v>191</v>
      </c>
      <c r="G360" s="32" t="s">
        <v>40</v>
      </c>
      <c r="H360" s="37" t="s">
        <v>40</v>
      </c>
      <c r="I360" s="36" t="s">
        <v>40</v>
      </c>
      <c r="J360" s="32" t="s">
        <v>191</v>
      </c>
      <c r="K360" s="32" t="s">
        <v>40</v>
      </c>
    </row>
    <row r="361" spans="1:11" ht="20.100000000000001" customHeight="1" x14ac:dyDescent="0.25">
      <c r="A361" s="35" t="s">
        <v>192</v>
      </c>
      <c r="B361" s="32" t="s">
        <v>193</v>
      </c>
      <c r="C361" s="32" t="s">
        <v>40</v>
      </c>
      <c r="D361" s="34"/>
      <c r="E361" s="35" t="s">
        <v>194</v>
      </c>
      <c r="F361" s="32" t="s">
        <v>193</v>
      </c>
      <c r="G361" s="32" t="s">
        <v>40</v>
      </c>
      <c r="H361" s="34"/>
      <c r="I361" s="35" t="s">
        <v>195</v>
      </c>
      <c r="J361" s="32" t="s">
        <v>193</v>
      </c>
      <c r="K361" s="32" t="s">
        <v>40</v>
      </c>
    </row>
    <row r="362" spans="1:11" ht="20.100000000000001" customHeight="1" x14ac:dyDescent="0.25">
      <c r="A362" s="33" t="s">
        <v>40</v>
      </c>
      <c r="B362" s="32" t="s">
        <v>196</v>
      </c>
      <c r="C362" s="32" t="s">
        <v>40</v>
      </c>
      <c r="D362" s="34"/>
      <c r="E362" s="33" t="s">
        <v>40</v>
      </c>
      <c r="F362" s="32" t="s">
        <v>196</v>
      </c>
      <c r="G362" s="32" t="s">
        <v>40</v>
      </c>
      <c r="H362" s="34"/>
      <c r="I362" s="33" t="s">
        <v>40</v>
      </c>
      <c r="J362" s="32" t="s">
        <v>196</v>
      </c>
      <c r="K362" s="32" t="s">
        <v>40</v>
      </c>
    </row>
  </sheetData>
  <mergeCells count="36">
    <mergeCell ref="C271:G271"/>
    <mergeCell ref="D148:G148"/>
    <mergeCell ref="D149:G149"/>
    <mergeCell ref="D150:G150"/>
    <mergeCell ref="C159:G159"/>
    <mergeCell ref="D204:G204"/>
    <mergeCell ref="D205:G205"/>
    <mergeCell ref="D206:G206"/>
    <mergeCell ref="C215:G215"/>
    <mergeCell ref="D260:G260"/>
    <mergeCell ref="D261:G261"/>
    <mergeCell ref="D262:G262"/>
    <mergeCell ref="D147:G147"/>
    <mergeCell ref="D27:G27"/>
    <mergeCell ref="D28:G28"/>
    <mergeCell ref="D29:G29"/>
    <mergeCell ref="D30:G30"/>
    <mergeCell ref="C39:G39"/>
    <mergeCell ref="D84:G84"/>
    <mergeCell ref="D85:G85"/>
    <mergeCell ref="D86:G86"/>
    <mergeCell ref="C95:G95"/>
    <mergeCell ref="D140:G140"/>
    <mergeCell ref="C146:G146"/>
    <mergeCell ref="C26:G26"/>
    <mergeCell ref="C1:G1"/>
    <mergeCell ref="C2:G2"/>
    <mergeCell ref="D3:G3"/>
    <mergeCell ref="D4:G4"/>
    <mergeCell ref="D5:G5"/>
    <mergeCell ref="D6:G6"/>
    <mergeCell ref="D7:G7"/>
    <mergeCell ref="C8:G8"/>
    <mergeCell ref="C9:G9"/>
    <mergeCell ref="D10:G10"/>
    <mergeCell ref="D19:G19"/>
  </mergeCells>
  <pageMargins left="0" right="0" top="0" bottom="0" header="0" footer="0"/>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heetPr>
  <dimension ref="A1:K244"/>
  <sheetViews>
    <sheetView workbookViewId="0"/>
  </sheetViews>
  <sheetFormatPr defaultColWidth="9.140625" defaultRowHeight="15" x14ac:dyDescent="0.25"/>
  <cols>
    <col min="1" max="1" width="13.28515625" style="31" customWidth="1"/>
    <col min="2" max="2" width="9.7109375" style="31" customWidth="1"/>
    <col min="3" max="3" width="28.28515625" style="31" customWidth="1"/>
    <col min="4" max="6" width="15.85546875" style="31" customWidth="1"/>
    <col min="7" max="7" width="16.140625" style="31" customWidth="1"/>
    <col min="8" max="8" width="6.7109375" style="31" customWidth="1"/>
    <col min="9" max="9" width="18.28515625" style="31" customWidth="1"/>
    <col min="10" max="10" width="10.7109375" style="31" customWidth="1"/>
    <col min="11" max="11" width="17.42578125" style="31" customWidth="1"/>
    <col min="12" max="16384" width="9.140625" style="31"/>
  </cols>
  <sheetData>
    <row r="1" spans="1:11" ht="20.100000000000001" customHeight="1" x14ac:dyDescent="0.25">
      <c r="A1" s="34"/>
      <c r="B1" s="34"/>
      <c r="C1" s="1311" t="s">
        <v>0</v>
      </c>
      <c r="D1" s="1312"/>
      <c r="E1" s="1312"/>
      <c r="F1" s="1312"/>
      <c r="G1" s="1312"/>
      <c r="H1" s="34"/>
      <c r="I1" s="34"/>
      <c r="J1" s="34"/>
      <c r="K1" s="34"/>
    </row>
    <row r="2" spans="1:11" ht="24.95" customHeight="1" x14ac:dyDescent="0.25">
      <c r="A2" s="34"/>
      <c r="B2" s="34"/>
      <c r="C2" s="1313" t="s">
        <v>1</v>
      </c>
      <c r="D2" s="1314"/>
      <c r="E2" s="1314"/>
      <c r="F2" s="1314"/>
      <c r="G2" s="1314"/>
      <c r="H2" s="34"/>
      <c r="I2" s="34"/>
      <c r="J2" s="34"/>
      <c r="K2" s="34"/>
    </row>
    <row r="3" spans="1:11" ht="14.1" customHeight="1" x14ac:dyDescent="0.25">
      <c r="A3" s="34"/>
      <c r="B3" s="34"/>
      <c r="C3" s="60" t="s">
        <v>2</v>
      </c>
      <c r="D3" s="1315" t="s">
        <v>797</v>
      </c>
      <c r="E3" s="1316"/>
      <c r="F3" s="1316"/>
      <c r="G3" s="1316"/>
      <c r="H3" s="34"/>
      <c r="I3" s="34"/>
      <c r="J3" s="34"/>
      <c r="K3" s="34"/>
    </row>
    <row r="4" spans="1:11" ht="14.1" customHeight="1" x14ac:dyDescent="0.25">
      <c r="A4" s="34"/>
      <c r="B4" s="34"/>
      <c r="C4" s="60" t="s">
        <v>4</v>
      </c>
      <c r="D4" s="1315" t="s">
        <v>796</v>
      </c>
      <c r="E4" s="1316"/>
      <c r="F4" s="1316"/>
      <c r="G4" s="1316"/>
      <c r="H4" s="34"/>
      <c r="I4" s="34"/>
      <c r="J4" s="34"/>
      <c r="K4" s="34"/>
    </row>
    <row r="5" spans="1:11" ht="14.1" customHeight="1" x14ac:dyDescent="0.25">
      <c r="A5" s="34"/>
      <c r="B5" s="34"/>
      <c r="C5" s="60" t="s">
        <v>6</v>
      </c>
      <c r="D5" s="1315" t="s">
        <v>795</v>
      </c>
      <c r="E5" s="1316"/>
      <c r="F5" s="1316"/>
      <c r="G5" s="1316"/>
      <c r="H5" s="34"/>
      <c r="I5" s="34"/>
      <c r="J5" s="34"/>
      <c r="K5" s="34"/>
    </row>
    <row r="6" spans="1:11" ht="14.1" customHeight="1" x14ac:dyDescent="0.25">
      <c r="A6" s="34"/>
      <c r="B6" s="34"/>
      <c r="C6" s="60" t="s">
        <v>8</v>
      </c>
      <c r="D6" s="1315" t="s">
        <v>9</v>
      </c>
      <c r="E6" s="1316"/>
      <c r="F6" s="1316"/>
      <c r="G6" s="1316"/>
      <c r="H6" s="34"/>
      <c r="I6" s="34"/>
      <c r="J6" s="34"/>
      <c r="K6" s="34"/>
    </row>
    <row r="7" spans="1:11" ht="14.1" customHeight="1" x14ac:dyDescent="0.25">
      <c r="A7" s="34"/>
      <c r="B7" s="34"/>
      <c r="C7" s="60" t="s">
        <v>10</v>
      </c>
      <c r="D7" s="1317" t="s">
        <v>11</v>
      </c>
      <c r="E7" s="1318"/>
      <c r="F7" s="1318"/>
      <c r="G7" s="1318"/>
      <c r="H7" s="34"/>
      <c r="I7" s="34"/>
      <c r="J7" s="34"/>
      <c r="K7" s="34"/>
    </row>
    <row r="8" spans="1:11" ht="14.1" customHeight="1" x14ac:dyDescent="0.25">
      <c r="A8" s="34"/>
      <c r="B8" s="34"/>
      <c r="C8" s="1319" t="s">
        <v>12</v>
      </c>
      <c r="D8" s="1320"/>
      <c r="E8" s="1320"/>
      <c r="F8" s="1320"/>
      <c r="G8" s="1320"/>
      <c r="H8" s="34"/>
      <c r="I8" s="34"/>
      <c r="J8" s="34"/>
      <c r="K8" s="34"/>
    </row>
    <row r="9" spans="1:11" ht="62.1" customHeight="1" x14ac:dyDescent="0.25">
      <c r="A9" s="34"/>
      <c r="B9" s="34"/>
      <c r="C9" s="1321" t="s">
        <v>794</v>
      </c>
      <c r="D9" s="1322"/>
      <c r="E9" s="1322"/>
      <c r="F9" s="1322"/>
      <c r="G9" s="1322"/>
      <c r="H9" s="34"/>
      <c r="I9" s="34"/>
      <c r="J9" s="34"/>
      <c r="K9" s="34"/>
    </row>
    <row r="10" spans="1:11" ht="243.95" customHeight="1" x14ac:dyDescent="0.25">
      <c r="A10" s="34"/>
      <c r="B10" s="34"/>
      <c r="C10" s="44" t="s">
        <v>14</v>
      </c>
      <c r="D10" s="1323" t="s">
        <v>793</v>
      </c>
      <c r="E10" s="1324"/>
      <c r="F10" s="1324"/>
      <c r="G10" s="1324"/>
      <c r="H10" s="34"/>
      <c r="I10" s="34"/>
      <c r="J10" s="34"/>
      <c r="K10" s="34"/>
    </row>
    <row r="11" spans="1:11" ht="27.95" customHeight="1" x14ac:dyDescent="0.25">
      <c r="A11" s="34"/>
      <c r="B11" s="34"/>
      <c r="C11" s="41" t="s">
        <v>16</v>
      </c>
      <c r="D11" s="59">
        <v>2025</v>
      </c>
      <c r="E11" s="59">
        <v>2026</v>
      </c>
      <c r="F11" s="59">
        <v>2027</v>
      </c>
      <c r="G11" s="59">
        <v>2028</v>
      </c>
      <c r="H11" s="34"/>
      <c r="I11" s="34"/>
      <c r="J11" s="34"/>
      <c r="K11" s="34"/>
    </row>
    <row r="12" spans="1:11" ht="14.1" customHeight="1" x14ac:dyDescent="0.25">
      <c r="A12" s="34"/>
      <c r="B12" s="34"/>
      <c r="C12" s="58"/>
      <c r="D12" s="57" t="s">
        <v>17</v>
      </c>
      <c r="E12" s="57" t="s">
        <v>18</v>
      </c>
      <c r="F12" s="57" t="s">
        <v>18</v>
      </c>
      <c r="G12" s="57" t="s">
        <v>18</v>
      </c>
      <c r="H12" s="34"/>
      <c r="I12" s="34"/>
      <c r="J12" s="34"/>
      <c r="K12" s="34"/>
    </row>
    <row r="13" spans="1:11" ht="20.100000000000001" customHeight="1" x14ac:dyDescent="0.25">
      <c r="A13" s="34"/>
      <c r="B13" s="34"/>
      <c r="C13" s="41" t="s">
        <v>792</v>
      </c>
      <c r="D13" s="54" t="s">
        <v>788</v>
      </c>
      <c r="E13" s="54" t="s">
        <v>789</v>
      </c>
      <c r="F13" s="54" t="s">
        <v>791</v>
      </c>
      <c r="G13" s="54" t="s">
        <v>791</v>
      </c>
      <c r="H13" s="34"/>
      <c r="I13" s="34"/>
      <c r="J13" s="34"/>
      <c r="K13" s="34"/>
    </row>
    <row r="14" spans="1:11" ht="20.100000000000001" customHeight="1" x14ac:dyDescent="0.25">
      <c r="A14" s="34"/>
      <c r="B14" s="34"/>
      <c r="C14" s="41" t="s">
        <v>790</v>
      </c>
      <c r="D14" s="54" t="s">
        <v>789</v>
      </c>
      <c r="E14" s="54" t="s">
        <v>789</v>
      </c>
      <c r="F14" s="54" t="s">
        <v>788</v>
      </c>
      <c r="G14" s="54" t="s">
        <v>787</v>
      </c>
      <c r="H14" s="34"/>
      <c r="I14" s="34"/>
      <c r="J14" s="34"/>
      <c r="K14" s="34"/>
    </row>
    <row r="15" spans="1:11" ht="41.1" customHeight="1" x14ac:dyDescent="0.25">
      <c r="A15" s="34"/>
      <c r="B15" s="34"/>
      <c r="C15" s="41" t="s">
        <v>786</v>
      </c>
      <c r="D15" s="54" t="s">
        <v>564</v>
      </c>
      <c r="E15" s="54" t="s">
        <v>774</v>
      </c>
      <c r="F15" s="54" t="s">
        <v>773</v>
      </c>
      <c r="G15" s="54" t="s">
        <v>575</v>
      </c>
      <c r="H15" s="34"/>
      <c r="I15" s="34"/>
      <c r="J15" s="34"/>
      <c r="K15" s="34"/>
    </row>
    <row r="16" spans="1:11" ht="20.100000000000001" customHeight="1" x14ac:dyDescent="0.25">
      <c r="A16" s="34"/>
      <c r="B16" s="34"/>
      <c r="C16" s="41" t="s">
        <v>776</v>
      </c>
      <c r="D16" s="54" t="s">
        <v>565</v>
      </c>
      <c r="E16" s="54" t="s">
        <v>775</v>
      </c>
      <c r="F16" s="54" t="s">
        <v>774</v>
      </c>
      <c r="G16" s="54" t="s">
        <v>773</v>
      </c>
      <c r="H16" s="34"/>
      <c r="I16" s="34"/>
      <c r="J16" s="34"/>
      <c r="K16" s="34"/>
    </row>
    <row r="17" spans="1:11" ht="149.1" customHeight="1" x14ac:dyDescent="0.25">
      <c r="A17" s="34"/>
      <c r="B17" s="34"/>
      <c r="C17" s="44" t="s">
        <v>24</v>
      </c>
      <c r="D17" s="1323" t="s">
        <v>785</v>
      </c>
      <c r="E17" s="1324"/>
      <c r="F17" s="1324"/>
      <c r="G17" s="1324"/>
      <c r="H17" s="34"/>
      <c r="I17" s="34"/>
      <c r="J17" s="34"/>
      <c r="K17" s="34"/>
    </row>
    <row r="18" spans="1:11" ht="27.95" customHeight="1" x14ac:dyDescent="0.25">
      <c r="A18" s="34"/>
      <c r="B18" s="34"/>
      <c r="C18" s="41" t="s">
        <v>26</v>
      </c>
      <c r="D18" s="59">
        <v>2025</v>
      </c>
      <c r="E18" s="59">
        <v>2026</v>
      </c>
      <c r="F18" s="59">
        <v>2027</v>
      </c>
      <c r="G18" s="59">
        <v>2028</v>
      </c>
      <c r="H18" s="34"/>
      <c r="I18" s="34"/>
      <c r="J18" s="34"/>
      <c r="K18" s="34"/>
    </row>
    <row r="19" spans="1:11" ht="14.1" customHeight="1" x14ac:dyDescent="0.25">
      <c r="A19" s="34"/>
      <c r="B19" s="34"/>
      <c r="C19" s="58"/>
      <c r="D19" s="57" t="s">
        <v>17</v>
      </c>
      <c r="E19" s="57" t="s">
        <v>18</v>
      </c>
      <c r="F19" s="57" t="s">
        <v>18</v>
      </c>
      <c r="G19" s="57" t="s">
        <v>18</v>
      </c>
      <c r="H19" s="34"/>
      <c r="I19" s="34"/>
      <c r="J19" s="34"/>
      <c r="K19" s="34"/>
    </row>
    <row r="20" spans="1:11" ht="20.100000000000001" customHeight="1" x14ac:dyDescent="0.25">
      <c r="A20" s="34"/>
      <c r="B20" s="34"/>
      <c r="C20" s="41" t="s">
        <v>784</v>
      </c>
      <c r="D20" s="54" t="s">
        <v>783</v>
      </c>
      <c r="E20" s="54" t="s">
        <v>782</v>
      </c>
      <c r="F20" s="54" t="s">
        <v>781</v>
      </c>
      <c r="G20" s="54" t="s">
        <v>780</v>
      </c>
      <c r="H20" s="34"/>
      <c r="I20" s="34"/>
      <c r="J20" s="34"/>
      <c r="K20" s="34"/>
    </row>
    <row r="21" spans="1:11" ht="20.100000000000001" customHeight="1" x14ac:dyDescent="0.25">
      <c r="A21" s="34"/>
      <c r="B21" s="34"/>
      <c r="C21" s="41" t="s">
        <v>779</v>
      </c>
      <c r="D21" s="54" t="s">
        <v>411</v>
      </c>
      <c r="E21" s="54" t="s">
        <v>778</v>
      </c>
      <c r="F21" s="54" t="s">
        <v>316</v>
      </c>
      <c r="G21" s="54" t="s">
        <v>317</v>
      </c>
      <c r="H21" s="34"/>
      <c r="I21" s="34"/>
      <c r="J21" s="34"/>
      <c r="K21" s="34"/>
    </row>
    <row r="22" spans="1:11" ht="30.95" customHeight="1" x14ac:dyDescent="0.25">
      <c r="A22" s="34"/>
      <c r="B22" s="34"/>
      <c r="C22" s="41" t="s">
        <v>777</v>
      </c>
      <c r="D22" s="54" t="s">
        <v>564</v>
      </c>
      <c r="E22" s="54" t="s">
        <v>775</v>
      </c>
      <c r="F22" s="54" t="s">
        <v>774</v>
      </c>
      <c r="G22" s="54" t="s">
        <v>773</v>
      </c>
      <c r="H22" s="34"/>
      <c r="I22" s="34"/>
      <c r="J22" s="34"/>
      <c r="K22" s="34"/>
    </row>
    <row r="23" spans="1:11" ht="20.100000000000001" customHeight="1" x14ac:dyDescent="0.25">
      <c r="A23" s="34"/>
      <c r="B23" s="34"/>
      <c r="C23" s="41" t="s">
        <v>776</v>
      </c>
      <c r="D23" s="54" t="s">
        <v>565</v>
      </c>
      <c r="E23" s="54" t="s">
        <v>775</v>
      </c>
      <c r="F23" s="54" t="s">
        <v>774</v>
      </c>
      <c r="G23" s="54" t="s">
        <v>773</v>
      </c>
      <c r="H23" s="34"/>
      <c r="I23" s="34"/>
      <c r="J23" s="34"/>
      <c r="K23" s="34"/>
    </row>
    <row r="24" spans="1:11" ht="30.95" customHeight="1" x14ac:dyDescent="0.25">
      <c r="A24" s="34"/>
      <c r="B24" s="34"/>
      <c r="C24" s="41" t="s">
        <v>772</v>
      </c>
      <c r="D24" s="54" t="s">
        <v>771</v>
      </c>
      <c r="E24" s="54" t="s">
        <v>771</v>
      </c>
      <c r="F24" s="54" t="s">
        <v>565</v>
      </c>
      <c r="G24" s="54" t="s">
        <v>770</v>
      </c>
      <c r="H24" s="34"/>
      <c r="I24" s="34"/>
      <c r="J24" s="34"/>
      <c r="K24" s="34"/>
    </row>
    <row r="25" spans="1:11" ht="14.1" customHeight="1" x14ac:dyDescent="0.25">
      <c r="A25" s="34"/>
      <c r="B25" s="34"/>
      <c r="C25" s="1309" t="s">
        <v>30</v>
      </c>
      <c r="D25" s="1310"/>
      <c r="E25" s="1310"/>
      <c r="F25" s="1310"/>
      <c r="G25" s="1310"/>
      <c r="H25" s="34"/>
      <c r="I25" s="34"/>
      <c r="J25" s="34"/>
      <c r="K25" s="34"/>
    </row>
    <row r="26" spans="1:11" ht="14.1" customHeight="1" x14ac:dyDescent="0.25">
      <c r="A26" s="34"/>
      <c r="B26" s="34"/>
      <c r="C26" s="56" t="s">
        <v>769</v>
      </c>
      <c r="D26" s="1309" t="s">
        <v>768</v>
      </c>
      <c r="E26" s="1310"/>
      <c r="F26" s="1310"/>
      <c r="G26" s="1310"/>
      <c r="H26" s="34"/>
      <c r="I26" s="34"/>
      <c r="J26" s="34"/>
      <c r="K26" s="34"/>
    </row>
    <row r="27" spans="1:11" ht="18" customHeight="1" x14ac:dyDescent="0.25">
      <c r="A27" s="34"/>
      <c r="B27" s="34"/>
      <c r="C27" s="55" t="s">
        <v>33</v>
      </c>
      <c r="D27" s="1325" t="s">
        <v>767</v>
      </c>
      <c r="E27" s="1326"/>
      <c r="F27" s="1326"/>
      <c r="G27" s="1326"/>
      <c r="H27" s="34"/>
      <c r="I27" s="34"/>
      <c r="J27" s="34"/>
      <c r="K27" s="34"/>
    </row>
    <row r="28" spans="1:11" ht="18" customHeight="1" x14ac:dyDescent="0.25">
      <c r="A28" s="34"/>
      <c r="B28" s="34"/>
      <c r="C28" s="32" t="s">
        <v>35</v>
      </c>
      <c r="D28" s="1327" t="s">
        <v>766</v>
      </c>
      <c r="E28" s="1328"/>
      <c r="F28" s="1328"/>
      <c r="G28" s="1328"/>
      <c r="H28" s="34"/>
      <c r="I28" s="34"/>
      <c r="J28" s="34"/>
      <c r="K28" s="34"/>
    </row>
    <row r="29" spans="1:11" ht="18" customHeight="1" x14ac:dyDescent="0.25">
      <c r="A29" s="34"/>
      <c r="B29" s="34"/>
      <c r="C29" s="32" t="s">
        <v>37</v>
      </c>
      <c r="D29" s="1327" t="s">
        <v>754</v>
      </c>
      <c r="E29" s="1328"/>
      <c r="F29" s="1328"/>
      <c r="G29" s="1328"/>
      <c r="H29" s="34"/>
      <c r="I29" s="34"/>
      <c r="J29" s="34"/>
      <c r="K29" s="34"/>
    </row>
    <row r="30" spans="1:11" ht="15" customHeight="1" x14ac:dyDescent="0.25">
      <c r="A30" s="34"/>
      <c r="B30" s="34"/>
      <c r="C30" s="53"/>
      <c r="D30" s="52">
        <v>2025</v>
      </c>
      <c r="E30" s="52">
        <v>2026</v>
      </c>
      <c r="F30" s="52">
        <v>2027</v>
      </c>
      <c r="G30" s="52">
        <v>2028</v>
      </c>
      <c r="H30" s="34"/>
      <c r="I30" s="34"/>
      <c r="J30" s="34"/>
      <c r="K30" s="34"/>
    </row>
    <row r="31" spans="1:11" ht="15" customHeight="1" x14ac:dyDescent="0.25">
      <c r="A31" s="34"/>
      <c r="B31" s="34"/>
      <c r="C31" s="51"/>
      <c r="D31" s="50" t="s">
        <v>17</v>
      </c>
      <c r="E31" s="50" t="s">
        <v>18</v>
      </c>
      <c r="F31" s="50" t="s">
        <v>18</v>
      </c>
      <c r="G31" s="50" t="s">
        <v>18</v>
      </c>
      <c r="H31" s="34"/>
      <c r="I31" s="34"/>
      <c r="J31" s="34"/>
      <c r="K31" s="34"/>
    </row>
    <row r="32" spans="1:11" ht="14.1" customHeight="1" x14ac:dyDescent="0.25">
      <c r="A32" s="34"/>
      <c r="B32" s="34"/>
      <c r="C32" s="41" t="s">
        <v>39</v>
      </c>
      <c r="D32" s="54" t="s">
        <v>40</v>
      </c>
      <c r="E32" s="54" t="s">
        <v>765</v>
      </c>
      <c r="F32" s="54" t="s">
        <v>765</v>
      </c>
      <c r="G32" s="54" t="s">
        <v>765</v>
      </c>
      <c r="H32" s="34"/>
      <c r="I32" s="34"/>
      <c r="J32" s="34"/>
      <c r="K32" s="34"/>
    </row>
    <row r="33" spans="1:11" ht="14.1" customHeight="1" x14ac:dyDescent="0.25">
      <c r="A33" s="34"/>
      <c r="B33" s="34"/>
      <c r="C33" s="41" t="s">
        <v>41</v>
      </c>
      <c r="D33" s="54" t="s">
        <v>764</v>
      </c>
      <c r="E33" s="54" t="s">
        <v>763</v>
      </c>
      <c r="F33" s="54" t="s">
        <v>762</v>
      </c>
      <c r="G33" s="54" t="s">
        <v>762</v>
      </c>
      <c r="H33" s="34"/>
      <c r="I33" s="34"/>
      <c r="J33" s="34"/>
      <c r="K33" s="34"/>
    </row>
    <row r="34" spans="1:11" ht="14.1" customHeight="1" x14ac:dyDescent="0.25">
      <c r="A34" s="34"/>
      <c r="B34" s="34"/>
      <c r="C34" s="41" t="s">
        <v>45</v>
      </c>
      <c r="D34" s="54" t="s">
        <v>46</v>
      </c>
      <c r="E34" s="54" t="s">
        <v>761</v>
      </c>
      <c r="F34" s="54" t="s">
        <v>760</v>
      </c>
      <c r="G34" s="54" t="s">
        <v>760</v>
      </c>
      <c r="H34" s="34"/>
      <c r="I34" s="34"/>
      <c r="J34" s="34"/>
      <c r="K34" s="34"/>
    </row>
    <row r="35" spans="1:11" ht="14.1" customHeight="1" x14ac:dyDescent="0.25">
      <c r="A35" s="34"/>
      <c r="B35" s="34"/>
      <c r="C35" s="41" t="s">
        <v>50</v>
      </c>
      <c r="D35" s="54" t="s">
        <v>40</v>
      </c>
      <c r="E35" s="54" t="s">
        <v>40</v>
      </c>
      <c r="F35" s="54" t="s">
        <v>46</v>
      </c>
      <c r="G35" s="54" t="s">
        <v>46</v>
      </c>
      <c r="H35" s="34"/>
      <c r="I35" s="34"/>
      <c r="J35" s="34"/>
      <c r="K35" s="34"/>
    </row>
    <row r="36" spans="1:11" ht="14.1" customHeight="1" x14ac:dyDescent="0.25">
      <c r="A36" s="34"/>
      <c r="B36" s="34"/>
      <c r="C36" s="41" t="s">
        <v>52</v>
      </c>
      <c r="D36" s="54" t="s">
        <v>40</v>
      </c>
      <c r="E36" s="54" t="s">
        <v>759</v>
      </c>
      <c r="F36" s="54" t="s">
        <v>758</v>
      </c>
      <c r="G36" s="54" t="s">
        <v>46</v>
      </c>
      <c r="H36" s="34"/>
      <c r="I36" s="34"/>
      <c r="J36" s="34"/>
      <c r="K36" s="34"/>
    </row>
    <row r="37" spans="1:11" ht="14.1" customHeight="1" x14ac:dyDescent="0.25">
      <c r="A37" s="34"/>
      <c r="B37" s="34"/>
      <c r="C37" s="41" t="s">
        <v>55</v>
      </c>
      <c r="D37" s="54" t="s">
        <v>40</v>
      </c>
      <c r="E37" s="54" t="s">
        <v>40</v>
      </c>
      <c r="F37" s="54" t="s">
        <v>758</v>
      </c>
      <c r="G37" s="54" t="s">
        <v>46</v>
      </c>
      <c r="H37" s="34"/>
      <c r="I37" s="34"/>
      <c r="J37" s="34"/>
      <c r="K37" s="34"/>
    </row>
    <row r="38" spans="1:11" ht="14.1" customHeight="1" x14ac:dyDescent="0.25">
      <c r="A38" s="34"/>
      <c r="B38" s="34"/>
      <c r="C38" s="1329" t="s">
        <v>58</v>
      </c>
      <c r="D38" s="1330"/>
      <c r="E38" s="1330"/>
      <c r="F38" s="1330"/>
      <c r="G38" s="1330"/>
      <c r="H38" s="34"/>
      <c r="I38" s="34"/>
      <c r="J38" s="34"/>
      <c r="K38" s="34"/>
    </row>
    <row r="39" spans="1:11" ht="14.1" customHeight="1" x14ac:dyDescent="0.25">
      <c r="A39" s="34"/>
      <c r="B39" s="34"/>
      <c r="C39" s="53"/>
      <c r="D39" s="52">
        <v>2025</v>
      </c>
      <c r="E39" s="52">
        <v>2026</v>
      </c>
      <c r="F39" s="52">
        <v>2027</v>
      </c>
      <c r="G39" s="52">
        <v>2028</v>
      </c>
      <c r="H39" s="34"/>
      <c r="I39" s="34"/>
      <c r="J39" s="34"/>
      <c r="K39" s="34"/>
    </row>
    <row r="40" spans="1:11" ht="14.1" customHeight="1" x14ac:dyDescent="0.25">
      <c r="A40" s="34"/>
      <c r="B40" s="34"/>
      <c r="C40" s="51"/>
      <c r="D40" s="50" t="s">
        <v>17</v>
      </c>
      <c r="E40" s="50" t="s">
        <v>18</v>
      </c>
      <c r="F40" s="50" t="s">
        <v>18</v>
      </c>
      <c r="G40" s="50" t="s">
        <v>18</v>
      </c>
      <c r="H40" s="34"/>
      <c r="I40" s="34"/>
      <c r="J40" s="34"/>
      <c r="K40" s="34"/>
    </row>
    <row r="41" spans="1:11" ht="14.1" customHeight="1" x14ac:dyDescent="0.25">
      <c r="A41" s="34"/>
      <c r="B41" s="34"/>
      <c r="C41" s="49" t="s">
        <v>59</v>
      </c>
      <c r="D41" s="47">
        <v>0</v>
      </c>
      <c r="E41" s="47">
        <v>174150000</v>
      </c>
      <c r="F41" s="47">
        <v>174150000</v>
      </c>
      <c r="G41" s="47">
        <v>174150000</v>
      </c>
      <c r="H41" s="34"/>
      <c r="I41" s="34"/>
      <c r="J41" s="34"/>
      <c r="K41" s="34"/>
    </row>
    <row r="42" spans="1:11" ht="14.1" customHeight="1" x14ac:dyDescent="0.25">
      <c r="A42" s="34"/>
      <c r="B42" s="34"/>
      <c r="C42" s="49" t="s">
        <v>60</v>
      </c>
      <c r="D42" s="47">
        <v>0</v>
      </c>
      <c r="E42" s="47">
        <v>174150000</v>
      </c>
      <c r="F42" s="47">
        <v>174150000</v>
      </c>
      <c r="G42" s="47">
        <v>174150000</v>
      </c>
      <c r="H42" s="34"/>
      <c r="I42" s="34"/>
      <c r="J42" s="34"/>
      <c r="K42" s="34"/>
    </row>
    <row r="43" spans="1:11" ht="14.1" customHeight="1" x14ac:dyDescent="0.25">
      <c r="A43" s="34"/>
      <c r="B43" s="34"/>
      <c r="C43" s="49" t="s">
        <v>61</v>
      </c>
      <c r="D43" s="47">
        <v>0</v>
      </c>
      <c r="E43" s="47">
        <v>0</v>
      </c>
      <c r="F43" s="47">
        <v>0</v>
      </c>
      <c r="G43" s="47">
        <v>0</v>
      </c>
      <c r="H43" s="34"/>
      <c r="I43" s="34"/>
      <c r="J43" s="34"/>
      <c r="K43" s="34"/>
    </row>
    <row r="44" spans="1:11" ht="14.1" customHeight="1" x14ac:dyDescent="0.25">
      <c r="A44" s="34"/>
      <c r="B44" s="34"/>
      <c r="C44" s="49" t="s">
        <v>62</v>
      </c>
      <c r="D44" s="47">
        <v>0</v>
      </c>
      <c r="E44" s="47">
        <v>23350000</v>
      </c>
      <c r="F44" s="47">
        <v>23350000</v>
      </c>
      <c r="G44" s="47">
        <v>23350000</v>
      </c>
      <c r="H44" s="34"/>
      <c r="I44" s="34"/>
      <c r="J44" s="34"/>
      <c r="K44" s="34"/>
    </row>
    <row r="45" spans="1:11" ht="14.1" customHeight="1" x14ac:dyDescent="0.25">
      <c r="A45" s="34"/>
      <c r="B45" s="34"/>
      <c r="C45" s="49" t="s">
        <v>60</v>
      </c>
      <c r="D45" s="47">
        <v>0</v>
      </c>
      <c r="E45" s="47">
        <v>23350000</v>
      </c>
      <c r="F45" s="47">
        <v>23350000</v>
      </c>
      <c r="G45" s="47">
        <v>23350000</v>
      </c>
      <c r="H45" s="34"/>
      <c r="I45" s="34"/>
      <c r="J45" s="34"/>
      <c r="K45" s="34"/>
    </row>
    <row r="46" spans="1:11" ht="14.1" customHeight="1" x14ac:dyDescent="0.25">
      <c r="A46" s="34"/>
      <c r="B46" s="34"/>
      <c r="C46" s="49" t="s">
        <v>61</v>
      </c>
      <c r="D46" s="47">
        <v>0</v>
      </c>
      <c r="E46" s="47">
        <v>0</v>
      </c>
      <c r="F46" s="47">
        <v>0</v>
      </c>
      <c r="G46" s="47">
        <v>0</v>
      </c>
      <c r="H46" s="34"/>
      <c r="I46" s="34"/>
      <c r="J46" s="34"/>
      <c r="K46" s="34"/>
    </row>
    <row r="47" spans="1:11" ht="14.1" customHeight="1" x14ac:dyDescent="0.25">
      <c r="A47" s="34"/>
      <c r="B47" s="34"/>
      <c r="C47" s="49" t="s">
        <v>63</v>
      </c>
      <c r="D47" s="47">
        <v>0</v>
      </c>
      <c r="E47" s="47">
        <v>48340000</v>
      </c>
      <c r="F47" s="47">
        <v>52340000</v>
      </c>
      <c r="G47" s="47">
        <v>52340000</v>
      </c>
      <c r="H47" s="34"/>
      <c r="I47" s="34"/>
      <c r="J47" s="34"/>
      <c r="K47" s="34"/>
    </row>
    <row r="48" spans="1:11" ht="14.1" customHeight="1" x14ac:dyDescent="0.25">
      <c r="A48" s="34"/>
      <c r="B48" s="34"/>
      <c r="C48" s="49" t="s">
        <v>60</v>
      </c>
      <c r="D48" s="47">
        <v>0</v>
      </c>
      <c r="E48" s="47">
        <v>48340000</v>
      </c>
      <c r="F48" s="47">
        <v>52340000</v>
      </c>
      <c r="G48" s="47">
        <v>52340000</v>
      </c>
      <c r="H48" s="34"/>
      <c r="I48" s="34"/>
      <c r="J48" s="34"/>
      <c r="K48" s="34"/>
    </row>
    <row r="49" spans="1:11" ht="14.1" customHeight="1" x14ac:dyDescent="0.25">
      <c r="A49" s="34"/>
      <c r="B49" s="34"/>
      <c r="C49" s="49" t="s">
        <v>61</v>
      </c>
      <c r="D49" s="47">
        <v>0</v>
      </c>
      <c r="E49" s="47">
        <v>0</v>
      </c>
      <c r="F49" s="47">
        <v>0</v>
      </c>
      <c r="G49" s="47">
        <v>0</v>
      </c>
      <c r="H49" s="34"/>
      <c r="I49" s="34"/>
      <c r="J49" s="34"/>
      <c r="K49" s="34"/>
    </row>
    <row r="50" spans="1:11" ht="14.1" customHeight="1" x14ac:dyDescent="0.25">
      <c r="A50" s="34"/>
      <c r="B50" s="34"/>
      <c r="C50" s="49" t="s">
        <v>64</v>
      </c>
      <c r="D50" s="47">
        <v>0</v>
      </c>
      <c r="E50" s="47">
        <v>0</v>
      </c>
      <c r="F50" s="47">
        <v>0</v>
      </c>
      <c r="G50" s="47">
        <v>0</v>
      </c>
      <c r="H50" s="34"/>
      <c r="I50" s="34"/>
      <c r="J50" s="34"/>
      <c r="K50" s="34"/>
    </row>
    <row r="51" spans="1:11" ht="14.1" customHeight="1" x14ac:dyDescent="0.25">
      <c r="A51" s="34"/>
      <c r="B51" s="34"/>
      <c r="C51" s="49" t="s">
        <v>60</v>
      </c>
      <c r="D51" s="47">
        <v>0</v>
      </c>
      <c r="E51" s="47">
        <v>0</v>
      </c>
      <c r="F51" s="47">
        <v>0</v>
      </c>
      <c r="G51" s="47">
        <v>0</v>
      </c>
      <c r="H51" s="34"/>
      <c r="I51" s="34"/>
      <c r="J51" s="34"/>
      <c r="K51" s="34"/>
    </row>
    <row r="52" spans="1:11" ht="14.1" customHeight="1" x14ac:dyDescent="0.25">
      <c r="A52" s="34"/>
      <c r="B52" s="34"/>
      <c r="C52" s="49" t="s">
        <v>61</v>
      </c>
      <c r="D52" s="47">
        <v>0</v>
      </c>
      <c r="E52" s="47">
        <v>0</v>
      </c>
      <c r="F52" s="47">
        <v>0</v>
      </c>
      <c r="G52" s="47">
        <v>0</v>
      </c>
      <c r="H52" s="34"/>
      <c r="I52" s="34"/>
      <c r="J52" s="34"/>
      <c r="K52" s="34"/>
    </row>
    <row r="53" spans="1:11" ht="14.1" customHeight="1" x14ac:dyDescent="0.25">
      <c r="A53" s="34"/>
      <c r="B53" s="34"/>
      <c r="C53" s="49" t="s">
        <v>65</v>
      </c>
      <c r="D53" s="47">
        <v>0</v>
      </c>
      <c r="E53" s="47">
        <v>0</v>
      </c>
      <c r="F53" s="47">
        <v>0</v>
      </c>
      <c r="G53" s="47">
        <v>0</v>
      </c>
      <c r="H53" s="34"/>
      <c r="I53" s="34"/>
      <c r="J53" s="34"/>
      <c r="K53" s="34"/>
    </row>
    <row r="54" spans="1:11" ht="14.1" customHeight="1" x14ac:dyDescent="0.25">
      <c r="A54" s="34"/>
      <c r="B54" s="34"/>
      <c r="C54" s="49" t="s">
        <v>60</v>
      </c>
      <c r="D54" s="47">
        <v>0</v>
      </c>
      <c r="E54" s="47">
        <v>0</v>
      </c>
      <c r="F54" s="47">
        <v>0</v>
      </c>
      <c r="G54" s="47">
        <v>0</v>
      </c>
      <c r="H54" s="34"/>
      <c r="I54" s="34"/>
      <c r="J54" s="34"/>
      <c r="K54" s="34"/>
    </row>
    <row r="55" spans="1:11" ht="14.1" customHeight="1" x14ac:dyDescent="0.25">
      <c r="A55" s="34"/>
      <c r="B55" s="34"/>
      <c r="C55" s="49" t="s">
        <v>61</v>
      </c>
      <c r="D55" s="47">
        <v>0</v>
      </c>
      <c r="E55" s="47">
        <v>0</v>
      </c>
      <c r="F55" s="47">
        <v>0</v>
      </c>
      <c r="G55" s="47">
        <v>0</v>
      </c>
      <c r="H55" s="34"/>
      <c r="I55" s="34"/>
      <c r="J55" s="34"/>
      <c r="K55" s="34"/>
    </row>
    <row r="56" spans="1:11" ht="14.1" customHeight="1" x14ac:dyDescent="0.25">
      <c r="A56" s="34"/>
      <c r="B56" s="34"/>
      <c r="C56" s="49" t="s">
        <v>66</v>
      </c>
      <c r="D56" s="47">
        <v>0</v>
      </c>
      <c r="E56" s="47">
        <v>0</v>
      </c>
      <c r="F56" s="47">
        <v>0</v>
      </c>
      <c r="G56" s="47">
        <v>0</v>
      </c>
      <c r="H56" s="34"/>
      <c r="I56" s="34"/>
      <c r="J56" s="34"/>
      <c r="K56" s="34"/>
    </row>
    <row r="57" spans="1:11" ht="14.1" customHeight="1" x14ac:dyDescent="0.25">
      <c r="A57" s="34"/>
      <c r="B57" s="34"/>
      <c r="C57" s="49" t="s">
        <v>60</v>
      </c>
      <c r="D57" s="47">
        <v>0</v>
      </c>
      <c r="E57" s="47">
        <v>0</v>
      </c>
      <c r="F57" s="47">
        <v>0</v>
      </c>
      <c r="G57" s="47">
        <v>0</v>
      </c>
      <c r="H57" s="34"/>
      <c r="I57" s="34"/>
      <c r="J57" s="34"/>
      <c r="K57" s="34"/>
    </row>
    <row r="58" spans="1:11" ht="14.1" customHeight="1" x14ac:dyDescent="0.25">
      <c r="A58" s="34"/>
      <c r="B58" s="34"/>
      <c r="C58" s="49" t="s">
        <v>61</v>
      </c>
      <c r="D58" s="47">
        <v>0</v>
      </c>
      <c r="E58" s="47">
        <v>0</v>
      </c>
      <c r="F58" s="47">
        <v>0</v>
      </c>
      <c r="G58" s="47">
        <v>0</v>
      </c>
      <c r="H58" s="34"/>
      <c r="I58" s="34"/>
      <c r="J58" s="34"/>
      <c r="K58" s="34"/>
    </row>
    <row r="59" spans="1:11" ht="14.1" customHeight="1" x14ac:dyDescent="0.25">
      <c r="A59" s="34"/>
      <c r="B59" s="34"/>
      <c r="C59" s="49" t="s">
        <v>67</v>
      </c>
      <c r="D59" s="47">
        <v>0</v>
      </c>
      <c r="E59" s="47">
        <v>240000</v>
      </c>
      <c r="F59" s="47">
        <v>240000</v>
      </c>
      <c r="G59" s="47">
        <v>240000</v>
      </c>
      <c r="H59" s="34"/>
      <c r="I59" s="34"/>
      <c r="J59" s="34"/>
      <c r="K59" s="34"/>
    </row>
    <row r="60" spans="1:11" ht="14.1" customHeight="1" x14ac:dyDescent="0.25">
      <c r="A60" s="34"/>
      <c r="B60" s="34"/>
      <c r="C60" s="49" t="s">
        <v>60</v>
      </c>
      <c r="D60" s="47">
        <v>0</v>
      </c>
      <c r="E60" s="47">
        <v>240000</v>
      </c>
      <c r="F60" s="47">
        <v>240000</v>
      </c>
      <c r="G60" s="47">
        <v>240000</v>
      </c>
      <c r="H60" s="34"/>
      <c r="I60" s="34"/>
      <c r="J60" s="34"/>
      <c r="K60" s="34"/>
    </row>
    <row r="61" spans="1:11" ht="14.1" customHeight="1" x14ac:dyDescent="0.25">
      <c r="A61" s="34"/>
      <c r="B61" s="34"/>
      <c r="C61" s="49" t="s">
        <v>61</v>
      </c>
      <c r="D61" s="47">
        <v>0</v>
      </c>
      <c r="E61" s="47">
        <v>0</v>
      </c>
      <c r="F61" s="47">
        <v>0</v>
      </c>
      <c r="G61" s="47">
        <v>0</v>
      </c>
      <c r="H61" s="34"/>
      <c r="I61" s="34"/>
      <c r="J61" s="34"/>
      <c r="K61" s="34"/>
    </row>
    <row r="62" spans="1:11" ht="14.1" customHeight="1" x14ac:dyDescent="0.25">
      <c r="A62" s="34"/>
      <c r="B62" s="34"/>
      <c r="C62" s="49" t="s">
        <v>68</v>
      </c>
      <c r="D62" s="47">
        <v>0</v>
      </c>
      <c r="E62" s="47">
        <v>0</v>
      </c>
      <c r="F62" s="47">
        <v>0</v>
      </c>
      <c r="G62" s="47">
        <v>0</v>
      </c>
      <c r="H62" s="34"/>
      <c r="I62" s="34"/>
      <c r="J62" s="34"/>
      <c r="K62" s="34"/>
    </row>
    <row r="63" spans="1:11" ht="14.1" customHeight="1" x14ac:dyDescent="0.25">
      <c r="A63" s="34"/>
      <c r="B63" s="34"/>
      <c r="C63" s="49" t="s">
        <v>60</v>
      </c>
      <c r="D63" s="47">
        <v>0</v>
      </c>
      <c r="E63" s="47">
        <v>0</v>
      </c>
      <c r="F63" s="47">
        <v>0</v>
      </c>
      <c r="G63" s="47">
        <v>0</v>
      </c>
      <c r="H63" s="34"/>
      <c r="I63" s="34"/>
      <c r="J63" s="34"/>
      <c r="K63" s="34"/>
    </row>
    <row r="64" spans="1:11" ht="14.1" customHeight="1" x14ac:dyDescent="0.25">
      <c r="A64" s="34"/>
      <c r="B64" s="34"/>
      <c r="C64" s="49" t="s">
        <v>69</v>
      </c>
      <c r="D64" s="47">
        <v>0</v>
      </c>
      <c r="E64" s="47">
        <v>0</v>
      </c>
      <c r="F64" s="47">
        <v>0</v>
      </c>
      <c r="G64" s="47">
        <v>0</v>
      </c>
      <c r="H64" s="34"/>
      <c r="I64" s="34"/>
      <c r="J64" s="34"/>
      <c r="K64" s="34"/>
    </row>
    <row r="65" spans="1:11" ht="14.1" customHeight="1" x14ac:dyDescent="0.25">
      <c r="A65" s="34"/>
      <c r="B65" s="34"/>
      <c r="C65" s="49" t="s">
        <v>70</v>
      </c>
      <c r="D65" s="47">
        <v>0</v>
      </c>
      <c r="E65" s="47">
        <v>0</v>
      </c>
      <c r="F65" s="47">
        <v>0</v>
      </c>
      <c r="G65" s="47">
        <v>0</v>
      </c>
      <c r="H65" s="34"/>
      <c r="I65" s="34"/>
      <c r="J65" s="34"/>
      <c r="K65" s="34"/>
    </row>
    <row r="66" spans="1:11" ht="14.1" customHeight="1" x14ac:dyDescent="0.25">
      <c r="A66" s="34"/>
      <c r="B66" s="34"/>
      <c r="C66" s="49" t="s">
        <v>71</v>
      </c>
      <c r="D66" s="47">
        <v>0</v>
      </c>
      <c r="E66" s="47">
        <v>0</v>
      </c>
      <c r="F66" s="47">
        <v>0</v>
      </c>
      <c r="G66" s="47">
        <v>0</v>
      </c>
      <c r="H66" s="34"/>
      <c r="I66" s="34"/>
      <c r="J66" s="34"/>
      <c r="K66" s="34"/>
    </row>
    <row r="67" spans="1:11" ht="14.1" customHeight="1" x14ac:dyDescent="0.25">
      <c r="A67" s="34"/>
      <c r="B67" s="34"/>
      <c r="C67" s="49" t="s">
        <v>72</v>
      </c>
      <c r="D67" s="47">
        <v>0</v>
      </c>
      <c r="E67" s="47">
        <v>0</v>
      </c>
      <c r="F67" s="47">
        <v>0</v>
      </c>
      <c r="G67" s="47">
        <v>0</v>
      </c>
      <c r="H67" s="34"/>
      <c r="I67" s="34"/>
      <c r="J67" s="34"/>
      <c r="K67" s="34"/>
    </row>
    <row r="68" spans="1:11" ht="14.1" customHeight="1" x14ac:dyDescent="0.25">
      <c r="A68" s="34"/>
      <c r="B68" s="34"/>
      <c r="C68" s="49" t="s">
        <v>73</v>
      </c>
      <c r="D68" s="47">
        <v>0</v>
      </c>
      <c r="E68" s="47">
        <v>0</v>
      </c>
      <c r="F68" s="47">
        <v>0</v>
      </c>
      <c r="G68" s="47">
        <v>0</v>
      </c>
      <c r="H68" s="34"/>
      <c r="I68" s="34"/>
      <c r="J68" s="34"/>
      <c r="K68" s="34"/>
    </row>
    <row r="69" spans="1:11" ht="14.1" customHeight="1" x14ac:dyDescent="0.25">
      <c r="A69" s="34"/>
      <c r="B69" s="34"/>
      <c r="C69" s="49" t="s">
        <v>60</v>
      </c>
      <c r="D69" s="47">
        <v>0</v>
      </c>
      <c r="E69" s="47">
        <v>0</v>
      </c>
      <c r="F69" s="47">
        <v>0</v>
      </c>
      <c r="G69" s="47">
        <v>0</v>
      </c>
      <c r="H69" s="34"/>
      <c r="I69" s="34"/>
      <c r="J69" s="34"/>
      <c r="K69" s="34"/>
    </row>
    <row r="70" spans="1:11" ht="14.1" customHeight="1" x14ac:dyDescent="0.25">
      <c r="A70" s="34"/>
      <c r="B70" s="34"/>
      <c r="C70" s="49" t="s">
        <v>69</v>
      </c>
      <c r="D70" s="47">
        <v>0</v>
      </c>
      <c r="E70" s="47">
        <v>0</v>
      </c>
      <c r="F70" s="47">
        <v>0</v>
      </c>
      <c r="G70" s="47">
        <v>0</v>
      </c>
      <c r="H70" s="34"/>
      <c r="I70" s="34"/>
      <c r="J70" s="34"/>
      <c r="K70" s="34"/>
    </row>
    <row r="71" spans="1:11" ht="14.1" customHeight="1" x14ac:dyDescent="0.25">
      <c r="A71" s="34"/>
      <c r="B71" s="34"/>
      <c r="C71" s="49" t="s">
        <v>70</v>
      </c>
      <c r="D71" s="47">
        <v>0</v>
      </c>
      <c r="E71" s="47">
        <v>0</v>
      </c>
      <c r="F71" s="47">
        <v>0</v>
      </c>
      <c r="G71" s="47">
        <v>0</v>
      </c>
      <c r="H71" s="34"/>
      <c r="I71" s="34"/>
      <c r="J71" s="34"/>
      <c r="K71" s="34"/>
    </row>
    <row r="72" spans="1:11" ht="14.1" customHeight="1" x14ac:dyDescent="0.25">
      <c r="A72" s="34"/>
      <c r="B72" s="34"/>
      <c r="C72" s="49" t="s">
        <v>71</v>
      </c>
      <c r="D72" s="47">
        <v>0</v>
      </c>
      <c r="E72" s="47">
        <v>0</v>
      </c>
      <c r="F72" s="47">
        <v>0</v>
      </c>
      <c r="G72" s="47">
        <v>0</v>
      </c>
      <c r="H72" s="34"/>
      <c r="I72" s="34"/>
      <c r="J72" s="34"/>
      <c r="K72" s="34"/>
    </row>
    <row r="73" spans="1:11" ht="14.1" customHeight="1" x14ac:dyDescent="0.25">
      <c r="A73" s="34"/>
      <c r="B73" s="34"/>
      <c r="C73" s="49" t="s">
        <v>72</v>
      </c>
      <c r="D73" s="47">
        <v>0</v>
      </c>
      <c r="E73" s="47">
        <v>0</v>
      </c>
      <c r="F73" s="47">
        <v>0</v>
      </c>
      <c r="G73" s="47">
        <v>0</v>
      </c>
      <c r="H73" s="34"/>
      <c r="I73" s="34"/>
      <c r="J73" s="34"/>
      <c r="K73" s="34"/>
    </row>
    <row r="74" spans="1:11" ht="14.1" customHeight="1" x14ac:dyDescent="0.25">
      <c r="A74" s="34"/>
      <c r="B74" s="34"/>
      <c r="C74" s="49" t="s">
        <v>74</v>
      </c>
      <c r="D74" s="47">
        <v>0</v>
      </c>
      <c r="E74" s="47">
        <v>0</v>
      </c>
      <c r="F74" s="47">
        <v>0</v>
      </c>
      <c r="G74" s="47">
        <v>0</v>
      </c>
      <c r="H74" s="34"/>
      <c r="I74" s="34"/>
      <c r="J74" s="34"/>
      <c r="K74" s="34"/>
    </row>
    <row r="75" spans="1:11" ht="14.1" customHeight="1" x14ac:dyDescent="0.25">
      <c r="A75" s="34"/>
      <c r="B75" s="34"/>
      <c r="C75" s="49" t="s">
        <v>60</v>
      </c>
      <c r="D75" s="47">
        <v>0</v>
      </c>
      <c r="E75" s="47">
        <v>0</v>
      </c>
      <c r="F75" s="47">
        <v>0</v>
      </c>
      <c r="G75" s="47">
        <v>0</v>
      </c>
      <c r="H75" s="34"/>
      <c r="I75" s="34"/>
      <c r="J75" s="34"/>
      <c r="K75" s="34"/>
    </row>
    <row r="76" spans="1:11" ht="14.1" customHeight="1" x14ac:dyDescent="0.25">
      <c r="A76" s="34"/>
      <c r="B76" s="34"/>
      <c r="C76" s="49" t="s">
        <v>69</v>
      </c>
      <c r="D76" s="47">
        <v>0</v>
      </c>
      <c r="E76" s="47">
        <v>0</v>
      </c>
      <c r="F76" s="47">
        <v>0</v>
      </c>
      <c r="G76" s="47">
        <v>0</v>
      </c>
      <c r="H76" s="34"/>
      <c r="I76" s="34"/>
      <c r="J76" s="34"/>
      <c r="K76" s="34"/>
    </row>
    <row r="77" spans="1:11" ht="14.1" customHeight="1" x14ac:dyDescent="0.25">
      <c r="A77" s="34"/>
      <c r="B77" s="34"/>
      <c r="C77" s="49" t="s">
        <v>70</v>
      </c>
      <c r="D77" s="47">
        <v>0</v>
      </c>
      <c r="E77" s="47">
        <v>0</v>
      </c>
      <c r="F77" s="47">
        <v>0</v>
      </c>
      <c r="G77" s="47">
        <v>0</v>
      </c>
      <c r="H77" s="34"/>
      <c r="I77" s="34"/>
      <c r="J77" s="34"/>
      <c r="K77" s="34"/>
    </row>
    <row r="78" spans="1:11" ht="14.1" customHeight="1" x14ac:dyDescent="0.25">
      <c r="A78" s="34"/>
      <c r="B78" s="34"/>
      <c r="C78" s="49" t="s">
        <v>71</v>
      </c>
      <c r="D78" s="47">
        <v>0</v>
      </c>
      <c r="E78" s="47">
        <v>0</v>
      </c>
      <c r="F78" s="47">
        <v>0</v>
      </c>
      <c r="G78" s="47">
        <v>0</v>
      </c>
      <c r="H78" s="34"/>
      <c r="I78" s="34"/>
      <c r="J78" s="34"/>
      <c r="K78" s="34"/>
    </row>
    <row r="79" spans="1:11" ht="14.1" customHeight="1" x14ac:dyDescent="0.25">
      <c r="A79" s="34"/>
      <c r="B79" s="34"/>
      <c r="C79" s="49" t="s">
        <v>72</v>
      </c>
      <c r="D79" s="47">
        <v>0</v>
      </c>
      <c r="E79" s="47">
        <v>0</v>
      </c>
      <c r="F79" s="47">
        <v>0</v>
      </c>
      <c r="G79" s="47">
        <v>0</v>
      </c>
      <c r="H79" s="34"/>
      <c r="I79" s="34"/>
      <c r="J79" s="34"/>
      <c r="K79" s="34"/>
    </row>
    <row r="80" spans="1:11" ht="14.1" customHeight="1" x14ac:dyDescent="0.25">
      <c r="A80" s="34"/>
      <c r="B80" s="34"/>
      <c r="C80" s="49" t="s">
        <v>75</v>
      </c>
      <c r="D80" s="47">
        <v>0</v>
      </c>
      <c r="E80" s="47">
        <v>0</v>
      </c>
      <c r="F80" s="47">
        <v>0</v>
      </c>
      <c r="G80" s="47">
        <v>0</v>
      </c>
      <c r="H80" s="34"/>
      <c r="I80" s="34"/>
      <c r="J80" s="34"/>
      <c r="K80" s="34"/>
    </row>
    <row r="81" spans="1:11" ht="14.1" customHeight="1" x14ac:dyDescent="0.25">
      <c r="A81" s="34"/>
      <c r="B81" s="34"/>
      <c r="C81" s="49" t="s">
        <v>76</v>
      </c>
      <c r="D81" s="47">
        <v>0</v>
      </c>
      <c r="E81" s="47">
        <v>0</v>
      </c>
      <c r="F81" s="47">
        <v>0</v>
      </c>
      <c r="G81" s="47">
        <v>0</v>
      </c>
      <c r="H81" s="34"/>
      <c r="I81" s="34"/>
      <c r="J81" s="34"/>
      <c r="K81" s="34"/>
    </row>
    <row r="82" spans="1:11" ht="14.1" customHeight="1" x14ac:dyDescent="0.25">
      <c r="A82" s="34"/>
      <c r="B82" s="34"/>
      <c r="C82" s="48" t="s">
        <v>77</v>
      </c>
      <c r="D82" s="47">
        <v>0</v>
      </c>
      <c r="E82" s="47">
        <v>246080000</v>
      </c>
      <c r="F82" s="47">
        <v>250080000</v>
      </c>
      <c r="G82" s="47">
        <v>250080000</v>
      </c>
      <c r="H82" s="34"/>
      <c r="I82" s="34"/>
      <c r="J82" s="34"/>
      <c r="K82" s="34"/>
    </row>
    <row r="83" spans="1:11" ht="14.1" customHeight="1" x14ac:dyDescent="0.25">
      <c r="A83" s="34"/>
      <c r="B83" s="34"/>
      <c r="C83" s="1309" t="s">
        <v>78</v>
      </c>
      <c r="D83" s="1310"/>
      <c r="E83" s="1310"/>
      <c r="F83" s="1310"/>
      <c r="G83" s="1310"/>
      <c r="H83" s="34"/>
      <c r="I83" s="34"/>
      <c r="J83" s="34"/>
      <c r="K83" s="34"/>
    </row>
    <row r="84" spans="1:11" ht="14.1" customHeight="1" x14ac:dyDescent="0.25">
      <c r="A84" s="34"/>
      <c r="B84" s="34"/>
      <c r="C84" s="56" t="s">
        <v>757</v>
      </c>
      <c r="D84" s="1309" t="s">
        <v>361</v>
      </c>
      <c r="E84" s="1310"/>
      <c r="F84" s="1310"/>
      <c r="G84" s="1310"/>
      <c r="H84" s="34"/>
      <c r="I84" s="34"/>
      <c r="J84" s="34"/>
      <c r="K84" s="34"/>
    </row>
    <row r="85" spans="1:11" ht="18" customHeight="1" x14ac:dyDescent="0.25">
      <c r="A85" s="34"/>
      <c r="B85" s="34"/>
      <c r="C85" s="55" t="s">
        <v>33</v>
      </c>
      <c r="D85" s="1325" t="s">
        <v>756</v>
      </c>
      <c r="E85" s="1326"/>
      <c r="F85" s="1326"/>
      <c r="G85" s="1326"/>
      <c r="H85" s="34"/>
      <c r="I85" s="34"/>
      <c r="J85" s="34"/>
      <c r="K85" s="34"/>
    </row>
    <row r="86" spans="1:11" ht="18" customHeight="1" x14ac:dyDescent="0.25">
      <c r="A86" s="34"/>
      <c r="B86" s="34"/>
      <c r="C86" s="32" t="s">
        <v>35</v>
      </c>
      <c r="D86" s="1327" t="s">
        <v>755</v>
      </c>
      <c r="E86" s="1328"/>
      <c r="F86" s="1328"/>
      <c r="G86" s="1328"/>
      <c r="H86" s="34"/>
      <c r="I86" s="34"/>
      <c r="J86" s="34"/>
      <c r="K86" s="34"/>
    </row>
    <row r="87" spans="1:11" ht="18" customHeight="1" x14ac:dyDescent="0.25">
      <c r="A87" s="34"/>
      <c r="B87" s="34"/>
      <c r="C87" s="32" t="s">
        <v>37</v>
      </c>
      <c r="D87" s="1327" t="s">
        <v>754</v>
      </c>
      <c r="E87" s="1328"/>
      <c r="F87" s="1328"/>
      <c r="G87" s="1328"/>
      <c r="H87" s="34"/>
      <c r="I87" s="34"/>
      <c r="J87" s="34"/>
      <c r="K87" s="34"/>
    </row>
    <row r="88" spans="1:11" ht="15" customHeight="1" x14ac:dyDescent="0.25">
      <c r="A88" s="34"/>
      <c r="B88" s="34"/>
      <c r="C88" s="53"/>
      <c r="D88" s="52">
        <v>2025</v>
      </c>
      <c r="E88" s="52">
        <v>2026</v>
      </c>
      <c r="F88" s="52">
        <v>2027</v>
      </c>
      <c r="G88" s="52">
        <v>2028</v>
      </c>
      <c r="H88" s="34"/>
      <c r="I88" s="34"/>
      <c r="J88" s="34"/>
      <c r="K88" s="34"/>
    </row>
    <row r="89" spans="1:11" ht="15" customHeight="1" x14ac:dyDescent="0.25">
      <c r="A89" s="34"/>
      <c r="B89" s="34"/>
      <c r="C89" s="51"/>
      <c r="D89" s="50" t="s">
        <v>17</v>
      </c>
      <c r="E89" s="50" t="s">
        <v>18</v>
      </c>
      <c r="F89" s="50" t="s">
        <v>18</v>
      </c>
      <c r="G89" s="50" t="s">
        <v>18</v>
      </c>
      <c r="H89" s="34"/>
      <c r="I89" s="34"/>
      <c r="J89" s="34"/>
      <c r="K89" s="34"/>
    </row>
    <row r="90" spans="1:11" ht="14.1" customHeight="1" x14ac:dyDescent="0.25">
      <c r="A90" s="34"/>
      <c r="B90" s="34"/>
      <c r="C90" s="41" t="s">
        <v>39</v>
      </c>
      <c r="D90" s="54" t="s">
        <v>40</v>
      </c>
      <c r="E90" s="54" t="s">
        <v>269</v>
      </c>
      <c r="F90" s="54" t="s">
        <v>269</v>
      </c>
      <c r="G90" s="54" t="s">
        <v>269</v>
      </c>
      <c r="H90" s="34"/>
      <c r="I90" s="34"/>
      <c r="J90" s="34"/>
      <c r="K90" s="34"/>
    </row>
    <row r="91" spans="1:11" ht="14.1" customHeight="1" x14ac:dyDescent="0.25">
      <c r="A91" s="34"/>
      <c r="B91" s="34"/>
      <c r="C91" s="41" t="s">
        <v>41</v>
      </c>
      <c r="D91" s="54" t="s">
        <v>108</v>
      </c>
      <c r="E91" s="54" t="s">
        <v>753</v>
      </c>
      <c r="F91" s="54" t="s">
        <v>753</v>
      </c>
      <c r="G91" s="54" t="s">
        <v>753</v>
      </c>
      <c r="H91" s="34"/>
      <c r="I91" s="34"/>
      <c r="J91" s="34"/>
      <c r="K91" s="34"/>
    </row>
    <row r="92" spans="1:11" ht="14.1" customHeight="1" x14ac:dyDescent="0.25">
      <c r="A92" s="34"/>
      <c r="B92" s="34"/>
      <c r="C92" s="41" t="s">
        <v>45</v>
      </c>
      <c r="D92" s="54" t="s">
        <v>46</v>
      </c>
      <c r="E92" s="54" t="s">
        <v>136</v>
      </c>
      <c r="F92" s="54" t="s">
        <v>136</v>
      </c>
      <c r="G92" s="54" t="s">
        <v>136</v>
      </c>
      <c r="H92" s="34"/>
      <c r="I92" s="34"/>
      <c r="J92" s="34"/>
      <c r="K92" s="34"/>
    </row>
    <row r="93" spans="1:11" ht="14.1" customHeight="1" x14ac:dyDescent="0.25">
      <c r="A93" s="34"/>
      <c r="B93" s="34"/>
      <c r="C93" s="41" t="s">
        <v>50</v>
      </c>
      <c r="D93" s="54" t="s">
        <v>40</v>
      </c>
      <c r="E93" s="54" t="s">
        <v>40</v>
      </c>
      <c r="F93" s="54" t="s">
        <v>46</v>
      </c>
      <c r="G93" s="54" t="s">
        <v>46</v>
      </c>
      <c r="H93" s="34"/>
      <c r="I93" s="34"/>
      <c r="J93" s="34"/>
      <c r="K93" s="34"/>
    </row>
    <row r="94" spans="1:11" ht="14.1" customHeight="1" x14ac:dyDescent="0.25">
      <c r="A94" s="34"/>
      <c r="B94" s="34"/>
      <c r="C94" s="41" t="s">
        <v>52</v>
      </c>
      <c r="D94" s="54" t="s">
        <v>40</v>
      </c>
      <c r="E94" s="54" t="s">
        <v>752</v>
      </c>
      <c r="F94" s="54" t="s">
        <v>46</v>
      </c>
      <c r="G94" s="54" t="s">
        <v>46</v>
      </c>
      <c r="H94" s="34"/>
      <c r="I94" s="34"/>
      <c r="J94" s="34"/>
      <c r="K94" s="34"/>
    </row>
    <row r="95" spans="1:11" ht="14.1" customHeight="1" x14ac:dyDescent="0.25">
      <c r="A95" s="34"/>
      <c r="B95" s="34"/>
      <c r="C95" s="41" t="s">
        <v>55</v>
      </c>
      <c r="D95" s="54" t="s">
        <v>40</v>
      </c>
      <c r="E95" s="54" t="s">
        <v>40</v>
      </c>
      <c r="F95" s="54" t="s">
        <v>46</v>
      </c>
      <c r="G95" s="54" t="s">
        <v>46</v>
      </c>
      <c r="H95" s="34"/>
      <c r="I95" s="34"/>
      <c r="J95" s="34"/>
      <c r="K95" s="34"/>
    </row>
    <row r="96" spans="1:11" ht="14.1" customHeight="1" x14ac:dyDescent="0.25">
      <c r="A96" s="34"/>
      <c r="B96" s="34"/>
      <c r="C96" s="1329" t="s">
        <v>58</v>
      </c>
      <c r="D96" s="1330"/>
      <c r="E96" s="1330"/>
      <c r="F96" s="1330"/>
      <c r="G96" s="1330"/>
      <c r="H96" s="34"/>
      <c r="I96" s="34"/>
      <c r="J96" s="34"/>
      <c r="K96" s="34"/>
    </row>
    <row r="97" spans="1:11" ht="14.1" customHeight="1" x14ac:dyDescent="0.25">
      <c r="A97" s="34"/>
      <c r="B97" s="34"/>
      <c r="C97" s="53"/>
      <c r="D97" s="52">
        <v>2025</v>
      </c>
      <c r="E97" s="52">
        <v>2026</v>
      </c>
      <c r="F97" s="52">
        <v>2027</v>
      </c>
      <c r="G97" s="52">
        <v>2028</v>
      </c>
      <c r="H97" s="34"/>
      <c r="I97" s="34"/>
      <c r="J97" s="34"/>
      <c r="K97" s="34"/>
    </row>
    <row r="98" spans="1:11" ht="14.1" customHeight="1" x14ac:dyDescent="0.25">
      <c r="A98" s="34"/>
      <c r="B98" s="34"/>
      <c r="C98" s="51"/>
      <c r="D98" s="50" t="s">
        <v>17</v>
      </c>
      <c r="E98" s="50" t="s">
        <v>18</v>
      </c>
      <c r="F98" s="50" t="s">
        <v>18</v>
      </c>
      <c r="G98" s="50" t="s">
        <v>18</v>
      </c>
      <c r="H98" s="34"/>
      <c r="I98" s="34"/>
      <c r="J98" s="34"/>
      <c r="K98" s="34"/>
    </row>
    <row r="99" spans="1:11" ht="14.1" customHeight="1" x14ac:dyDescent="0.25">
      <c r="A99" s="34"/>
      <c r="B99" s="34"/>
      <c r="C99" s="49" t="s">
        <v>59</v>
      </c>
      <c r="D99" s="47">
        <v>0</v>
      </c>
      <c r="E99" s="47">
        <v>0</v>
      </c>
      <c r="F99" s="47">
        <v>0</v>
      </c>
      <c r="G99" s="47">
        <v>0</v>
      </c>
      <c r="H99" s="34"/>
      <c r="I99" s="34"/>
      <c r="J99" s="34"/>
      <c r="K99" s="34"/>
    </row>
    <row r="100" spans="1:11" ht="14.1" customHeight="1" x14ac:dyDescent="0.25">
      <c r="A100" s="34"/>
      <c r="B100" s="34"/>
      <c r="C100" s="49" t="s">
        <v>60</v>
      </c>
      <c r="D100" s="47">
        <v>0</v>
      </c>
      <c r="E100" s="47">
        <v>0</v>
      </c>
      <c r="F100" s="47">
        <v>0</v>
      </c>
      <c r="G100" s="47">
        <v>0</v>
      </c>
      <c r="H100" s="34"/>
      <c r="I100" s="34"/>
      <c r="J100" s="34"/>
      <c r="K100" s="34"/>
    </row>
    <row r="101" spans="1:11" ht="14.1" customHeight="1" x14ac:dyDescent="0.25">
      <c r="A101" s="34"/>
      <c r="B101" s="34"/>
      <c r="C101" s="49" t="s">
        <v>61</v>
      </c>
      <c r="D101" s="47">
        <v>0</v>
      </c>
      <c r="E101" s="47">
        <v>0</v>
      </c>
      <c r="F101" s="47">
        <v>0</v>
      </c>
      <c r="G101" s="47">
        <v>0</v>
      </c>
      <c r="H101" s="34"/>
      <c r="I101" s="34"/>
      <c r="J101" s="34"/>
      <c r="K101" s="34"/>
    </row>
    <row r="102" spans="1:11" ht="14.1" customHeight="1" x14ac:dyDescent="0.25">
      <c r="A102" s="34"/>
      <c r="B102" s="34"/>
      <c r="C102" s="49" t="s">
        <v>62</v>
      </c>
      <c r="D102" s="47">
        <v>0</v>
      </c>
      <c r="E102" s="47">
        <v>0</v>
      </c>
      <c r="F102" s="47">
        <v>0</v>
      </c>
      <c r="G102" s="47">
        <v>0</v>
      </c>
      <c r="H102" s="34"/>
      <c r="I102" s="34"/>
      <c r="J102" s="34"/>
      <c r="K102" s="34"/>
    </row>
    <row r="103" spans="1:11" ht="14.1" customHeight="1" x14ac:dyDescent="0.25">
      <c r="A103" s="34"/>
      <c r="B103" s="34"/>
      <c r="C103" s="49" t="s">
        <v>60</v>
      </c>
      <c r="D103" s="47">
        <v>0</v>
      </c>
      <c r="E103" s="47">
        <v>0</v>
      </c>
      <c r="F103" s="47">
        <v>0</v>
      </c>
      <c r="G103" s="47">
        <v>0</v>
      </c>
      <c r="H103" s="34"/>
      <c r="I103" s="34"/>
      <c r="J103" s="34"/>
      <c r="K103" s="34"/>
    </row>
    <row r="104" spans="1:11" ht="14.1" customHeight="1" x14ac:dyDescent="0.25">
      <c r="A104" s="34"/>
      <c r="B104" s="34"/>
      <c r="C104" s="49" t="s">
        <v>61</v>
      </c>
      <c r="D104" s="47">
        <v>0</v>
      </c>
      <c r="E104" s="47">
        <v>0</v>
      </c>
      <c r="F104" s="47">
        <v>0</v>
      </c>
      <c r="G104" s="47">
        <v>0</v>
      </c>
      <c r="H104" s="34"/>
      <c r="I104" s="34"/>
      <c r="J104" s="34"/>
      <c r="K104" s="34"/>
    </row>
    <row r="105" spans="1:11" ht="14.1" customHeight="1" x14ac:dyDescent="0.25">
      <c r="A105" s="34"/>
      <c r="B105" s="34"/>
      <c r="C105" s="49" t="s">
        <v>63</v>
      </c>
      <c r="D105" s="47">
        <v>0</v>
      </c>
      <c r="E105" s="47">
        <v>0</v>
      </c>
      <c r="F105" s="47">
        <v>0</v>
      </c>
      <c r="G105" s="47">
        <v>0</v>
      </c>
      <c r="H105" s="34"/>
      <c r="I105" s="34"/>
      <c r="J105" s="34"/>
      <c r="K105" s="34"/>
    </row>
    <row r="106" spans="1:11" ht="14.1" customHeight="1" x14ac:dyDescent="0.25">
      <c r="A106" s="34"/>
      <c r="B106" s="34"/>
      <c r="C106" s="49" t="s">
        <v>60</v>
      </c>
      <c r="D106" s="47">
        <v>0</v>
      </c>
      <c r="E106" s="47">
        <v>0</v>
      </c>
      <c r="F106" s="47">
        <v>0</v>
      </c>
      <c r="G106" s="47">
        <v>0</v>
      </c>
      <c r="H106" s="34"/>
      <c r="I106" s="34"/>
      <c r="J106" s="34"/>
      <c r="K106" s="34"/>
    </row>
    <row r="107" spans="1:11" ht="14.1" customHeight="1" x14ac:dyDescent="0.25">
      <c r="A107" s="34"/>
      <c r="B107" s="34"/>
      <c r="C107" s="49" t="s">
        <v>61</v>
      </c>
      <c r="D107" s="47">
        <v>0</v>
      </c>
      <c r="E107" s="47">
        <v>0</v>
      </c>
      <c r="F107" s="47">
        <v>0</v>
      </c>
      <c r="G107" s="47">
        <v>0</v>
      </c>
      <c r="H107" s="34"/>
      <c r="I107" s="34"/>
      <c r="J107" s="34"/>
      <c r="K107" s="34"/>
    </row>
    <row r="108" spans="1:11" ht="14.1" customHeight="1" x14ac:dyDescent="0.25">
      <c r="A108" s="34"/>
      <c r="B108" s="34"/>
      <c r="C108" s="49" t="s">
        <v>64</v>
      </c>
      <c r="D108" s="47">
        <v>0</v>
      </c>
      <c r="E108" s="47">
        <v>0</v>
      </c>
      <c r="F108" s="47">
        <v>0</v>
      </c>
      <c r="G108" s="47">
        <v>0</v>
      </c>
      <c r="H108" s="34"/>
      <c r="I108" s="34"/>
      <c r="J108" s="34"/>
      <c r="K108" s="34"/>
    </row>
    <row r="109" spans="1:11" ht="14.1" customHeight="1" x14ac:dyDescent="0.25">
      <c r="A109" s="34"/>
      <c r="B109" s="34"/>
      <c r="C109" s="49" t="s">
        <v>60</v>
      </c>
      <c r="D109" s="47">
        <v>0</v>
      </c>
      <c r="E109" s="47">
        <v>0</v>
      </c>
      <c r="F109" s="47">
        <v>0</v>
      </c>
      <c r="G109" s="47">
        <v>0</v>
      </c>
      <c r="H109" s="34"/>
      <c r="I109" s="34"/>
      <c r="J109" s="34"/>
      <c r="K109" s="34"/>
    </row>
    <row r="110" spans="1:11" ht="14.1" customHeight="1" x14ac:dyDescent="0.25">
      <c r="A110" s="34"/>
      <c r="B110" s="34"/>
      <c r="C110" s="49" t="s">
        <v>61</v>
      </c>
      <c r="D110" s="47">
        <v>0</v>
      </c>
      <c r="E110" s="47">
        <v>0</v>
      </c>
      <c r="F110" s="47">
        <v>0</v>
      </c>
      <c r="G110" s="47">
        <v>0</v>
      </c>
      <c r="H110" s="34"/>
      <c r="I110" s="34"/>
      <c r="J110" s="34"/>
      <c r="K110" s="34"/>
    </row>
    <row r="111" spans="1:11" ht="14.1" customHeight="1" x14ac:dyDescent="0.25">
      <c r="A111" s="34"/>
      <c r="B111" s="34"/>
      <c r="C111" s="49" t="s">
        <v>65</v>
      </c>
      <c r="D111" s="47">
        <v>0</v>
      </c>
      <c r="E111" s="47">
        <v>0</v>
      </c>
      <c r="F111" s="47">
        <v>0</v>
      </c>
      <c r="G111" s="47">
        <v>0</v>
      </c>
      <c r="H111" s="34"/>
      <c r="I111" s="34"/>
      <c r="J111" s="34"/>
      <c r="K111" s="34"/>
    </row>
    <row r="112" spans="1:11" ht="14.1" customHeight="1" x14ac:dyDescent="0.25">
      <c r="A112" s="34"/>
      <c r="B112" s="34"/>
      <c r="C112" s="49" t="s">
        <v>60</v>
      </c>
      <c r="D112" s="47">
        <v>0</v>
      </c>
      <c r="E112" s="47">
        <v>0</v>
      </c>
      <c r="F112" s="47">
        <v>0</v>
      </c>
      <c r="G112" s="47">
        <v>0</v>
      </c>
      <c r="H112" s="34"/>
      <c r="I112" s="34"/>
      <c r="J112" s="34"/>
      <c r="K112" s="34"/>
    </row>
    <row r="113" spans="1:11" ht="14.1" customHeight="1" x14ac:dyDescent="0.25">
      <c r="A113" s="34"/>
      <c r="B113" s="34"/>
      <c r="C113" s="49" t="s">
        <v>61</v>
      </c>
      <c r="D113" s="47">
        <v>0</v>
      </c>
      <c r="E113" s="47">
        <v>0</v>
      </c>
      <c r="F113" s="47">
        <v>0</v>
      </c>
      <c r="G113" s="47">
        <v>0</v>
      </c>
      <c r="H113" s="34"/>
      <c r="I113" s="34"/>
      <c r="J113" s="34"/>
      <c r="K113" s="34"/>
    </row>
    <row r="114" spans="1:11" ht="14.1" customHeight="1" x14ac:dyDescent="0.25">
      <c r="A114" s="34"/>
      <c r="B114" s="34"/>
      <c r="C114" s="49" t="s">
        <v>66</v>
      </c>
      <c r="D114" s="47">
        <v>0</v>
      </c>
      <c r="E114" s="47">
        <v>0</v>
      </c>
      <c r="F114" s="47">
        <v>0</v>
      </c>
      <c r="G114" s="47">
        <v>0</v>
      </c>
      <c r="H114" s="34"/>
      <c r="I114" s="34"/>
      <c r="J114" s="34"/>
      <c r="K114" s="34"/>
    </row>
    <row r="115" spans="1:11" ht="14.1" customHeight="1" x14ac:dyDescent="0.25">
      <c r="A115" s="34"/>
      <c r="B115" s="34"/>
      <c r="C115" s="49" t="s">
        <v>60</v>
      </c>
      <c r="D115" s="47">
        <v>0</v>
      </c>
      <c r="E115" s="47">
        <v>0</v>
      </c>
      <c r="F115" s="47">
        <v>0</v>
      </c>
      <c r="G115" s="47">
        <v>0</v>
      </c>
      <c r="H115" s="34"/>
      <c r="I115" s="34"/>
      <c r="J115" s="34"/>
      <c r="K115" s="34"/>
    </row>
    <row r="116" spans="1:11" ht="14.1" customHeight="1" x14ac:dyDescent="0.25">
      <c r="A116" s="34"/>
      <c r="B116" s="34"/>
      <c r="C116" s="49" t="s">
        <v>61</v>
      </c>
      <c r="D116" s="47">
        <v>0</v>
      </c>
      <c r="E116" s="47">
        <v>0</v>
      </c>
      <c r="F116" s="47">
        <v>0</v>
      </c>
      <c r="G116" s="47">
        <v>0</v>
      </c>
      <c r="H116" s="34"/>
      <c r="I116" s="34"/>
      <c r="J116" s="34"/>
      <c r="K116" s="34"/>
    </row>
    <row r="117" spans="1:11" ht="14.1" customHeight="1" x14ac:dyDescent="0.25">
      <c r="A117" s="34"/>
      <c r="B117" s="34"/>
      <c r="C117" s="49" t="s">
        <v>67</v>
      </c>
      <c r="D117" s="47">
        <v>0</v>
      </c>
      <c r="E117" s="47">
        <v>0</v>
      </c>
      <c r="F117" s="47">
        <v>0</v>
      </c>
      <c r="G117" s="47">
        <v>0</v>
      </c>
      <c r="H117" s="34"/>
      <c r="I117" s="34"/>
      <c r="J117" s="34"/>
      <c r="K117" s="34"/>
    </row>
    <row r="118" spans="1:11" ht="14.1" customHeight="1" x14ac:dyDescent="0.25">
      <c r="A118" s="34"/>
      <c r="B118" s="34"/>
      <c r="C118" s="49" t="s">
        <v>60</v>
      </c>
      <c r="D118" s="47">
        <v>0</v>
      </c>
      <c r="E118" s="47">
        <v>0</v>
      </c>
      <c r="F118" s="47">
        <v>0</v>
      </c>
      <c r="G118" s="47">
        <v>0</v>
      </c>
      <c r="H118" s="34"/>
      <c r="I118" s="34"/>
      <c r="J118" s="34"/>
      <c r="K118" s="34"/>
    </row>
    <row r="119" spans="1:11" ht="14.1" customHeight="1" x14ac:dyDescent="0.25">
      <c r="A119" s="34"/>
      <c r="B119" s="34"/>
      <c r="C119" s="49" t="s">
        <v>61</v>
      </c>
      <c r="D119" s="47">
        <v>0</v>
      </c>
      <c r="E119" s="47">
        <v>0</v>
      </c>
      <c r="F119" s="47">
        <v>0</v>
      </c>
      <c r="G119" s="47">
        <v>0</v>
      </c>
      <c r="H119" s="34"/>
      <c r="I119" s="34"/>
      <c r="J119" s="34"/>
      <c r="K119" s="34"/>
    </row>
    <row r="120" spans="1:11" ht="14.1" customHeight="1" x14ac:dyDescent="0.25">
      <c r="A120" s="34"/>
      <c r="B120" s="34"/>
      <c r="C120" s="49" t="s">
        <v>68</v>
      </c>
      <c r="D120" s="47">
        <v>0</v>
      </c>
      <c r="E120" s="47">
        <v>0</v>
      </c>
      <c r="F120" s="47">
        <v>0</v>
      </c>
      <c r="G120" s="47">
        <v>0</v>
      </c>
      <c r="H120" s="34"/>
      <c r="I120" s="34"/>
      <c r="J120" s="34"/>
      <c r="K120" s="34"/>
    </row>
    <row r="121" spans="1:11" ht="14.1" customHeight="1" x14ac:dyDescent="0.25">
      <c r="A121" s="34"/>
      <c r="B121" s="34"/>
      <c r="C121" s="49" t="s">
        <v>60</v>
      </c>
      <c r="D121" s="47">
        <v>0</v>
      </c>
      <c r="E121" s="47">
        <v>0</v>
      </c>
      <c r="F121" s="47">
        <v>0</v>
      </c>
      <c r="G121" s="47">
        <v>0</v>
      </c>
      <c r="H121" s="34"/>
      <c r="I121" s="34"/>
      <c r="J121" s="34"/>
      <c r="K121" s="34"/>
    </row>
    <row r="122" spans="1:11" ht="14.1" customHeight="1" x14ac:dyDescent="0.25">
      <c r="A122" s="34"/>
      <c r="B122" s="34"/>
      <c r="C122" s="49" t="s">
        <v>69</v>
      </c>
      <c r="D122" s="47">
        <v>0</v>
      </c>
      <c r="E122" s="47">
        <v>0</v>
      </c>
      <c r="F122" s="47">
        <v>0</v>
      </c>
      <c r="G122" s="47">
        <v>0</v>
      </c>
      <c r="H122" s="34"/>
      <c r="I122" s="34"/>
      <c r="J122" s="34"/>
      <c r="K122" s="34"/>
    </row>
    <row r="123" spans="1:11" ht="14.1" customHeight="1" x14ac:dyDescent="0.25">
      <c r="A123" s="34"/>
      <c r="B123" s="34"/>
      <c r="C123" s="49" t="s">
        <v>70</v>
      </c>
      <c r="D123" s="47">
        <v>0</v>
      </c>
      <c r="E123" s="47">
        <v>0</v>
      </c>
      <c r="F123" s="47">
        <v>0</v>
      </c>
      <c r="G123" s="47">
        <v>0</v>
      </c>
      <c r="H123" s="34"/>
      <c r="I123" s="34"/>
      <c r="J123" s="34"/>
      <c r="K123" s="34"/>
    </row>
    <row r="124" spans="1:11" ht="14.1" customHeight="1" x14ac:dyDescent="0.25">
      <c r="A124" s="34"/>
      <c r="B124" s="34"/>
      <c r="C124" s="49" t="s">
        <v>71</v>
      </c>
      <c r="D124" s="47">
        <v>0</v>
      </c>
      <c r="E124" s="47">
        <v>0</v>
      </c>
      <c r="F124" s="47">
        <v>0</v>
      </c>
      <c r="G124" s="47">
        <v>0</v>
      </c>
      <c r="H124" s="34"/>
      <c r="I124" s="34"/>
      <c r="J124" s="34"/>
      <c r="K124" s="34"/>
    </row>
    <row r="125" spans="1:11" ht="14.1" customHeight="1" x14ac:dyDescent="0.25">
      <c r="A125" s="34"/>
      <c r="B125" s="34"/>
      <c r="C125" s="49" t="s">
        <v>72</v>
      </c>
      <c r="D125" s="47">
        <v>0</v>
      </c>
      <c r="E125" s="47">
        <v>0</v>
      </c>
      <c r="F125" s="47">
        <v>0</v>
      </c>
      <c r="G125" s="47">
        <v>0</v>
      </c>
      <c r="H125" s="34"/>
      <c r="I125" s="34"/>
      <c r="J125" s="34"/>
      <c r="K125" s="34"/>
    </row>
    <row r="126" spans="1:11" ht="14.1" customHeight="1" x14ac:dyDescent="0.25">
      <c r="A126" s="34"/>
      <c r="B126" s="34"/>
      <c r="C126" s="49" t="s">
        <v>73</v>
      </c>
      <c r="D126" s="47">
        <v>0</v>
      </c>
      <c r="E126" s="47">
        <v>3000000</v>
      </c>
      <c r="F126" s="47">
        <v>3000000</v>
      </c>
      <c r="G126" s="47">
        <v>3000000</v>
      </c>
      <c r="H126" s="34"/>
      <c r="I126" s="34"/>
      <c r="J126" s="34"/>
      <c r="K126" s="34"/>
    </row>
    <row r="127" spans="1:11" ht="14.1" customHeight="1" x14ac:dyDescent="0.25">
      <c r="A127" s="34"/>
      <c r="B127" s="34"/>
      <c r="C127" s="49" t="s">
        <v>60</v>
      </c>
      <c r="D127" s="47">
        <v>0</v>
      </c>
      <c r="E127" s="47">
        <v>3000000</v>
      </c>
      <c r="F127" s="47">
        <v>3000000</v>
      </c>
      <c r="G127" s="47">
        <v>3000000</v>
      </c>
      <c r="H127" s="34"/>
      <c r="I127" s="34"/>
      <c r="J127" s="34"/>
      <c r="K127" s="34"/>
    </row>
    <row r="128" spans="1:11" ht="14.1" customHeight="1" x14ac:dyDescent="0.25">
      <c r="A128" s="34"/>
      <c r="B128" s="34"/>
      <c r="C128" s="49" t="s">
        <v>69</v>
      </c>
      <c r="D128" s="47">
        <v>0</v>
      </c>
      <c r="E128" s="47">
        <v>0</v>
      </c>
      <c r="F128" s="47">
        <v>0</v>
      </c>
      <c r="G128" s="47">
        <v>0</v>
      </c>
      <c r="H128" s="34"/>
      <c r="I128" s="34"/>
      <c r="J128" s="34"/>
      <c r="K128" s="34"/>
    </row>
    <row r="129" spans="1:11" ht="14.1" customHeight="1" x14ac:dyDescent="0.25">
      <c r="A129" s="34"/>
      <c r="B129" s="34"/>
      <c r="C129" s="49" t="s">
        <v>70</v>
      </c>
      <c r="D129" s="47">
        <v>0</v>
      </c>
      <c r="E129" s="47">
        <v>0</v>
      </c>
      <c r="F129" s="47">
        <v>0</v>
      </c>
      <c r="G129" s="47">
        <v>0</v>
      </c>
      <c r="H129" s="34"/>
      <c r="I129" s="34"/>
      <c r="J129" s="34"/>
      <c r="K129" s="34"/>
    </row>
    <row r="130" spans="1:11" ht="14.1" customHeight="1" x14ac:dyDescent="0.25">
      <c r="A130" s="34"/>
      <c r="B130" s="34"/>
      <c r="C130" s="49" t="s">
        <v>71</v>
      </c>
      <c r="D130" s="47">
        <v>0</v>
      </c>
      <c r="E130" s="47">
        <v>0</v>
      </c>
      <c r="F130" s="47">
        <v>0</v>
      </c>
      <c r="G130" s="47">
        <v>0</v>
      </c>
      <c r="H130" s="34"/>
      <c r="I130" s="34"/>
      <c r="J130" s="34"/>
      <c r="K130" s="34"/>
    </row>
    <row r="131" spans="1:11" ht="14.1" customHeight="1" x14ac:dyDescent="0.25">
      <c r="A131" s="34"/>
      <c r="B131" s="34"/>
      <c r="C131" s="49" t="s">
        <v>72</v>
      </c>
      <c r="D131" s="47">
        <v>0</v>
      </c>
      <c r="E131" s="47">
        <v>0</v>
      </c>
      <c r="F131" s="47">
        <v>0</v>
      </c>
      <c r="G131" s="47">
        <v>0</v>
      </c>
      <c r="H131" s="34"/>
      <c r="I131" s="34"/>
      <c r="J131" s="34"/>
      <c r="K131" s="34"/>
    </row>
    <row r="132" spans="1:11" ht="14.1" customHeight="1" x14ac:dyDescent="0.25">
      <c r="A132" s="34"/>
      <c r="B132" s="34"/>
      <c r="C132" s="49" t="s">
        <v>74</v>
      </c>
      <c r="D132" s="47">
        <v>0</v>
      </c>
      <c r="E132" s="47">
        <v>0</v>
      </c>
      <c r="F132" s="47">
        <v>0</v>
      </c>
      <c r="G132" s="47">
        <v>0</v>
      </c>
      <c r="H132" s="34"/>
      <c r="I132" s="34"/>
      <c r="J132" s="34"/>
      <c r="K132" s="34"/>
    </row>
    <row r="133" spans="1:11" ht="14.1" customHeight="1" x14ac:dyDescent="0.25">
      <c r="A133" s="34"/>
      <c r="B133" s="34"/>
      <c r="C133" s="49" t="s">
        <v>60</v>
      </c>
      <c r="D133" s="47">
        <v>0</v>
      </c>
      <c r="E133" s="47">
        <v>0</v>
      </c>
      <c r="F133" s="47">
        <v>0</v>
      </c>
      <c r="G133" s="47">
        <v>0</v>
      </c>
      <c r="H133" s="34"/>
      <c r="I133" s="34"/>
      <c r="J133" s="34"/>
      <c r="K133" s="34"/>
    </row>
    <row r="134" spans="1:11" ht="14.1" customHeight="1" x14ac:dyDescent="0.25">
      <c r="A134" s="34"/>
      <c r="B134" s="34"/>
      <c r="C134" s="49" t="s">
        <v>69</v>
      </c>
      <c r="D134" s="47">
        <v>0</v>
      </c>
      <c r="E134" s="47">
        <v>0</v>
      </c>
      <c r="F134" s="47">
        <v>0</v>
      </c>
      <c r="G134" s="47">
        <v>0</v>
      </c>
      <c r="H134" s="34"/>
      <c r="I134" s="34"/>
      <c r="J134" s="34"/>
      <c r="K134" s="34"/>
    </row>
    <row r="135" spans="1:11" ht="14.1" customHeight="1" x14ac:dyDescent="0.25">
      <c r="A135" s="34"/>
      <c r="B135" s="34"/>
      <c r="C135" s="49" t="s">
        <v>70</v>
      </c>
      <c r="D135" s="47">
        <v>0</v>
      </c>
      <c r="E135" s="47">
        <v>0</v>
      </c>
      <c r="F135" s="47">
        <v>0</v>
      </c>
      <c r="G135" s="47">
        <v>0</v>
      </c>
      <c r="H135" s="34"/>
      <c r="I135" s="34"/>
      <c r="J135" s="34"/>
      <c r="K135" s="34"/>
    </row>
    <row r="136" spans="1:11" ht="14.1" customHeight="1" x14ac:dyDescent="0.25">
      <c r="A136" s="34"/>
      <c r="B136" s="34"/>
      <c r="C136" s="49" t="s">
        <v>71</v>
      </c>
      <c r="D136" s="47">
        <v>0</v>
      </c>
      <c r="E136" s="47">
        <v>0</v>
      </c>
      <c r="F136" s="47">
        <v>0</v>
      </c>
      <c r="G136" s="47">
        <v>0</v>
      </c>
      <c r="H136" s="34"/>
      <c r="I136" s="34"/>
      <c r="J136" s="34"/>
      <c r="K136" s="34"/>
    </row>
    <row r="137" spans="1:11" ht="14.1" customHeight="1" x14ac:dyDescent="0.25">
      <c r="A137" s="34"/>
      <c r="B137" s="34"/>
      <c r="C137" s="49" t="s">
        <v>72</v>
      </c>
      <c r="D137" s="47">
        <v>0</v>
      </c>
      <c r="E137" s="47">
        <v>0</v>
      </c>
      <c r="F137" s="47">
        <v>0</v>
      </c>
      <c r="G137" s="47">
        <v>0</v>
      </c>
      <c r="H137" s="34"/>
      <c r="I137" s="34"/>
      <c r="J137" s="34"/>
      <c r="K137" s="34"/>
    </row>
    <row r="138" spans="1:11" ht="14.1" customHeight="1" x14ac:dyDescent="0.25">
      <c r="A138" s="34"/>
      <c r="B138" s="34"/>
      <c r="C138" s="49" t="s">
        <v>75</v>
      </c>
      <c r="D138" s="47">
        <v>0</v>
      </c>
      <c r="E138" s="47">
        <v>0</v>
      </c>
      <c r="F138" s="47">
        <v>0</v>
      </c>
      <c r="G138" s="47">
        <v>0</v>
      </c>
      <c r="H138" s="34"/>
      <c r="I138" s="34"/>
      <c r="J138" s="34"/>
      <c r="K138" s="34"/>
    </row>
    <row r="139" spans="1:11" ht="14.1" customHeight="1" x14ac:dyDescent="0.25">
      <c r="A139" s="34"/>
      <c r="B139" s="34"/>
      <c r="C139" s="49" t="s">
        <v>76</v>
      </c>
      <c r="D139" s="47">
        <v>0</v>
      </c>
      <c r="E139" s="47">
        <v>0</v>
      </c>
      <c r="F139" s="47">
        <v>0</v>
      </c>
      <c r="G139" s="47">
        <v>0</v>
      </c>
      <c r="H139" s="34"/>
      <c r="I139" s="34"/>
      <c r="J139" s="34"/>
      <c r="K139" s="34"/>
    </row>
    <row r="140" spans="1:11" ht="14.1" customHeight="1" x14ac:dyDescent="0.25">
      <c r="A140" s="34"/>
      <c r="B140" s="34"/>
      <c r="C140" s="48" t="s">
        <v>77</v>
      </c>
      <c r="D140" s="47">
        <v>0</v>
      </c>
      <c r="E140" s="47">
        <v>3000000</v>
      </c>
      <c r="F140" s="47">
        <v>3000000</v>
      </c>
      <c r="G140" s="47">
        <v>3000000</v>
      </c>
      <c r="H140" s="34"/>
      <c r="I140" s="34"/>
      <c r="J140" s="34"/>
      <c r="K140" s="34"/>
    </row>
    <row r="141" spans="1:11" ht="14.1" customHeight="1" x14ac:dyDescent="0.25">
      <c r="A141" s="34"/>
      <c r="B141" s="34"/>
      <c r="C141" s="56" t="s">
        <v>751</v>
      </c>
      <c r="D141" s="1309" t="s">
        <v>750</v>
      </c>
      <c r="E141" s="1310"/>
      <c r="F141" s="1310"/>
      <c r="G141" s="1310"/>
      <c r="H141" s="34"/>
      <c r="I141" s="34"/>
      <c r="J141" s="34"/>
      <c r="K141" s="34"/>
    </row>
    <row r="142" spans="1:11" ht="27" customHeight="1" x14ac:dyDescent="0.25">
      <c r="A142" s="34"/>
      <c r="B142" s="34"/>
      <c r="C142" s="55" t="s">
        <v>33</v>
      </c>
      <c r="D142" s="1325" t="s">
        <v>749</v>
      </c>
      <c r="E142" s="1326"/>
      <c r="F142" s="1326"/>
      <c r="G142" s="1326"/>
      <c r="H142" s="34"/>
      <c r="I142" s="34"/>
      <c r="J142" s="34"/>
      <c r="K142" s="34"/>
    </row>
    <row r="143" spans="1:11" ht="27" customHeight="1" x14ac:dyDescent="0.25">
      <c r="A143" s="34"/>
      <c r="B143" s="34"/>
      <c r="C143" s="32" t="s">
        <v>35</v>
      </c>
      <c r="D143" s="1327" t="s">
        <v>748</v>
      </c>
      <c r="E143" s="1328"/>
      <c r="F143" s="1328"/>
      <c r="G143" s="1328"/>
      <c r="H143" s="34"/>
      <c r="I143" s="34"/>
      <c r="J143" s="34"/>
      <c r="K143" s="34"/>
    </row>
    <row r="144" spans="1:11" ht="27" customHeight="1" x14ac:dyDescent="0.25">
      <c r="A144" s="34"/>
      <c r="B144" s="34"/>
      <c r="C144" s="32" t="s">
        <v>37</v>
      </c>
      <c r="D144" s="1327" t="s">
        <v>747</v>
      </c>
      <c r="E144" s="1328"/>
      <c r="F144" s="1328"/>
      <c r="G144" s="1328"/>
      <c r="H144" s="34"/>
      <c r="I144" s="34"/>
      <c r="J144" s="34"/>
      <c r="K144" s="34"/>
    </row>
    <row r="145" spans="1:11" ht="15" customHeight="1" x14ac:dyDescent="0.25">
      <c r="A145" s="34"/>
      <c r="B145" s="34"/>
      <c r="C145" s="53"/>
      <c r="D145" s="52">
        <v>2025</v>
      </c>
      <c r="E145" s="52">
        <v>2026</v>
      </c>
      <c r="F145" s="52">
        <v>2027</v>
      </c>
      <c r="G145" s="52">
        <v>2028</v>
      </c>
      <c r="H145" s="34"/>
      <c r="I145" s="34"/>
      <c r="J145" s="34"/>
      <c r="K145" s="34"/>
    </row>
    <row r="146" spans="1:11" ht="15" customHeight="1" x14ac:dyDescent="0.25">
      <c r="A146" s="34"/>
      <c r="B146" s="34"/>
      <c r="C146" s="51"/>
      <c r="D146" s="50" t="s">
        <v>17</v>
      </c>
      <c r="E146" s="50" t="s">
        <v>18</v>
      </c>
      <c r="F146" s="50" t="s">
        <v>18</v>
      </c>
      <c r="G146" s="50" t="s">
        <v>18</v>
      </c>
      <c r="H146" s="34"/>
      <c r="I146" s="34"/>
      <c r="J146" s="34"/>
      <c r="K146" s="34"/>
    </row>
    <row r="147" spans="1:11" ht="14.1" customHeight="1" x14ac:dyDescent="0.25">
      <c r="A147" s="34"/>
      <c r="B147" s="34"/>
      <c r="C147" s="41" t="s">
        <v>39</v>
      </c>
      <c r="D147" s="54" t="s">
        <v>40</v>
      </c>
      <c r="E147" s="54" t="s">
        <v>746</v>
      </c>
      <c r="F147" s="54" t="s">
        <v>745</v>
      </c>
      <c r="G147" s="54" t="s">
        <v>745</v>
      </c>
      <c r="H147" s="34"/>
      <c r="I147" s="34"/>
      <c r="J147" s="34"/>
      <c r="K147" s="34"/>
    </row>
    <row r="148" spans="1:11" ht="14.1" customHeight="1" x14ac:dyDescent="0.25">
      <c r="A148" s="34"/>
      <c r="B148" s="34"/>
      <c r="C148" s="41" t="s">
        <v>41</v>
      </c>
      <c r="D148" s="54" t="s">
        <v>287</v>
      </c>
      <c r="E148" s="54" t="s">
        <v>287</v>
      </c>
      <c r="F148" s="54" t="s">
        <v>502</v>
      </c>
      <c r="G148" s="54" t="s">
        <v>502</v>
      </c>
      <c r="H148" s="34"/>
      <c r="I148" s="34"/>
      <c r="J148" s="34"/>
      <c r="K148" s="34"/>
    </row>
    <row r="149" spans="1:11" ht="14.1" customHeight="1" x14ac:dyDescent="0.25">
      <c r="A149" s="34"/>
      <c r="B149" s="34"/>
      <c r="C149" s="41" t="s">
        <v>45</v>
      </c>
      <c r="D149" s="54" t="s">
        <v>46</v>
      </c>
      <c r="E149" s="54" t="s">
        <v>744</v>
      </c>
      <c r="F149" s="54" t="s">
        <v>743</v>
      </c>
      <c r="G149" s="54" t="s">
        <v>743</v>
      </c>
      <c r="H149" s="34"/>
      <c r="I149" s="34"/>
      <c r="J149" s="34"/>
      <c r="K149" s="34"/>
    </row>
    <row r="150" spans="1:11" ht="14.1" customHeight="1" x14ac:dyDescent="0.25">
      <c r="A150" s="34"/>
      <c r="B150" s="34"/>
      <c r="C150" s="41" t="s">
        <v>50</v>
      </c>
      <c r="D150" s="54" t="s">
        <v>40</v>
      </c>
      <c r="E150" s="54" t="s">
        <v>40</v>
      </c>
      <c r="F150" s="54" t="s">
        <v>544</v>
      </c>
      <c r="G150" s="54" t="s">
        <v>46</v>
      </c>
      <c r="H150" s="34"/>
      <c r="I150" s="34"/>
      <c r="J150" s="34"/>
      <c r="K150" s="34"/>
    </row>
    <row r="151" spans="1:11" ht="14.1" customHeight="1" x14ac:dyDescent="0.25">
      <c r="A151" s="34"/>
      <c r="B151" s="34"/>
      <c r="C151" s="41" t="s">
        <v>52</v>
      </c>
      <c r="D151" s="54" t="s">
        <v>40</v>
      </c>
      <c r="E151" s="54" t="s">
        <v>46</v>
      </c>
      <c r="F151" s="54" t="s">
        <v>500</v>
      </c>
      <c r="G151" s="54" t="s">
        <v>46</v>
      </c>
      <c r="H151" s="34"/>
      <c r="I151" s="34"/>
      <c r="J151" s="34"/>
      <c r="K151" s="34"/>
    </row>
    <row r="152" spans="1:11" ht="14.1" customHeight="1" x14ac:dyDescent="0.25">
      <c r="A152" s="34"/>
      <c r="B152" s="34"/>
      <c r="C152" s="41" t="s">
        <v>55</v>
      </c>
      <c r="D152" s="54" t="s">
        <v>40</v>
      </c>
      <c r="E152" s="54" t="s">
        <v>40</v>
      </c>
      <c r="F152" s="54" t="s">
        <v>742</v>
      </c>
      <c r="G152" s="54" t="s">
        <v>46</v>
      </c>
      <c r="H152" s="34"/>
      <c r="I152" s="34"/>
      <c r="J152" s="34"/>
      <c r="K152" s="34"/>
    </row>
    <row r="153" spans="1:11" ht="14.1" customHeight="1" x14ac:dyDescent="0.25">
      <c r="A153" s="34"/>
      <c r="B153" s="34"/>
      <c r="C153" s="1329" t="s">
        <v>58</v>
      </c>
      <c r="D153" s="1330"/>
      <c r="E153" s="1330"/>
      <c r="F153" s="1330"/>
      <c r="G153" s="1330"/>
      <c r="H153" s="34"/>
      <c r="I153" s="34"/>
      <c r="J153" s="34"/>
      <c r="K153" s="34"/>
    </row>
    <row r="154" spans="1:11" ht="14.1" customHeight="1" x14ac:dyDescent="0.25">
      <c r="A154" s="34"/>
      <c r="B154" s="34"/>
      <c r="C154" s="53"/>
      <c r="D154" s="52">
        <v>2025</v>
      </c>
      <c r="E154" s="52">
        <v>2026</v>
      </c>
      <c r="F154" s="52">
        <v>2027</v>
      </c>
      <c r="G154" s="52">
        <v>2028</v>
      </c>
      <c r="H154" s="34"/>
      <c r="I154" s="34"/>
      <c r="J154" s="34"/>
      <c r="K154" s="34"/>
    </row>
    <row r="155" spans="1:11" ht="14.1" customHeight="1" x14ac:dyDescent="0.25">
      <c r="A155" s="34"/>
      <c r="B155" s="34"/>
      <c r="C155" s="51"/>
      <c r="D155" s="50" t="s">
        <v>17</v>
      </c>
      <c r="E155" s="50" t="s">
        <v>18</v>
      </c>
      <c r="F155" s="50" t="s">
        <v>18</v>
      </c>
      <c r="G155" s="50" t="s">
        <v>18</v>
      </c>
      <c r="H155" s="34"/>
      <c r="I155" s="34"/>
      <c r="J155" s="34"/>
      <c r="K155" s="34"/>
    </row>
    <row r="156" spans="1:11" ht="14.1" customHeight="1" x14ac:dyDescent="0.25">
      <c r="A156" s="34"/>
      <c r="B156" s="34"/>
      <c r="C156" s="49" t="s">
        <v>59</v>
      </c>
      <c r="D156" s="47">
        <v>0</v>
      </c>
      <c r="E156" s="47">
        <v>0</v>
      </c>
      <c r="F156" s="47">
        <v>0</v>
      </c>
      <c r="G156" s="47">
        <v>0</v>
      </c>
      <c r="H156" s="34"/>
      <c r="I156" s="34"/>
      <c r="J156" s="34"/>
      <c r="K156" s="34"/>
    </row>
    <row r="157" spans="1:11" ht="14.1" customHeight="1" x14ac:dyDescent="0.25">
      <c r="A157" s="34"/>
      <c r="B157" s="34"/>
      <c r="C157" s="49" t="s">
        <v>60</v>
      </c>
      <c r="D157" s="47">
        <v>0</v>
      </c>
      <c r="E157" s="47">
        <v>0</v>
      </c>
      <c r="F157" s="47">
        <v>0</v>
      </c>
      <c r="G157" s="47">
        <v>0</v>
      </c>
      <c r="H157" s="34"/>
      <c r="I157" s="34"/>
      <c r="J157" s="34"/>
      <c r="K157" s="34"/>
    </row>
    <row r="158" spans="1:11" ht="14.1" customHeight="1" x14ac:dyDescent="0.25">
      <c r="A158" s="34"/>
      <c r="B158" s="34"/>
      <c r="C158" s="49" t="s">
        <v>61</v>
      </c>
      <c r="D158" s="47">
        <v>0</v>
      </c>
      <c r="E158" s="47">
        <v>0</v>
      </c>
      <c r="F158" s="47">
        <v>0</v>
      </c>
      <c r="G158" s="47">
        <v>0</v>
      </c>
      <c r="H158" s="34"/>
      <c r="I158" s="34"/>
      <c r="J158" s="34"/>
      <c r="K158" s="34"/>
    </row>
    <row r="159" spans="1:11" ht="14.1" customHeight="1" x14ac:dyDescent="0.25">
      <c r="A159" s="34"/>
      <c r="B159" s="34"/>
      <c r="C159" s="49" t="s">
        <v>62</v>
      </c>
      <c r="D159" s="47">
        <v>0</v>
      </c>
      <c r="E159" s="47">
        <v>0</v>
      </c>
      <c r="F159" s="47">
        <v>0</v>
      </c>
      <c r="G159" s="47">
        <v>0</v>
      </c>
      <c r="H159" s="34"/>
      <c r="I159" s="34"/>
      <c r="J159" s="34"/>
      <c r="K159" s="34"/>
    </row>
    <row r="160" spans="1:11" ht="14.1" customHeight="1" x14ac:dyDescent="0.25">
      <c r="A160" s="34"/>
      <c r="B160" s="34"/>
      <c r="C160" s="49" t="s">
        <v>60</v>
      </c>
      <c r="D160" s="47">
        <v>0</v>
      </c>
      <c r="E160" s="47">
        <v>0</v>
      </c>
      <c r="F160" s="47">
        <v>0</v>
      </c>
      <c r="G160" s="47">
        <v>0</v>
      </c>
      <c r="H160" s="34"/>
      <c r="I160" s="34"/>
      <c r="J160" s="34"/>
      <c r="K160" s="34"/>
    </row>
    <row r="161" spans="1:11" ht="14.1" customHeight="1" x14ac:dyDescent="0.25">
      <c r="A161" s="34"/>
      <c r="B161" s="34"/>
      <c r="C161" s="49" t="s">
        <v>61</v>
      </c>
      <c r="D161" s="47">
        <v>0</v>
      </c>
      <c r="E161" s="47">
        <v>0</v>
      </c>
      <c r="F161" s="47">
        <v>0</v>
      </c>
      <c r="G161" s="47">
        <v>0</v>
      </c>
      <c r="H161" s="34"/>
      <c r="I161" s="34"/>
      <c r="J161" s="34"/>
      <c r="K161" s="34"/>
    </row>
    <row r="162" spans="1:11" ht="14.1" customHeight="1" x14ac:dyDescent="0.25">
      <c r="A162" s="34"/>
      <c r="B162" s="34"/>
      <c r="C162" s="49" t="s">
        <v>63</v>
      </c>
      <c r="D162" s="47">
        <v>0</v>
      </c>
      <c r="E162" s="47">
        <v>0</v>
      </c>
      <c r="F162" s="47">
        <v>0</v>
      </c>
      <c r="G162" s="47">
        <v>0</v>
      </c>
      <c r="H162" s="34"/>
      <c r="I162" s="34"/>
      <c r="J162" s="34"/>
      <c r="K162" s="34"/>
    </row>
    <row r="163" spans="1:11" ht="14.1" customHeight="1" x14ac:dyDescent="0.25">
      <c r="A163" s="34"/>
      <c r="B163" s="34"/>
      <c r="C163" s="49" t="s">
        <v>60</v>
      </c>
      <c r="D163" s="47">
        <v>0</v>
      </c>
      <c r="E163" s="47">
        <v>0</v>
      </c>
      <c r="F163" s="47">
        <v>0</v>
      </c>
      <c r="G163" s="47">
        <v>0</v>
      </c>
      <c r="H163" s="34"/>
      <c r="I163" s="34"/>
      <c r="J163" s="34"/>
      <c r="K163" s="34"/>
    </row>
    <row r="164" spans="1:11" ht="14.1" customHeight="1" x14ac:dyDescent="0.25">
      <c r="A164" s="34"/>
      <c r="B164" s="34"/>
      <c r="C164" s="49" t="s">
        <v>61</v>
      </c>
      <c r="D164" s="47">
        <v>0</v>
      </c>
      <c r="E164" s="47">
        <v>0</v>
      </c>
      <c r="F164" s="47">
        <v>0</v>
      </c>
      <c r="G164" s="47">
        <v>0</v>
      </c>
      <c r="H164" s="34"/>
      <c r="I164" s="34"/>
      <c r="J164" s="34"/>
      <c r="K164" s="34"/>
    </row>
    <row r="165" spans="1:11" ht="14.1" customHeight="1" x14ac:dyDescent="0.25">
      <c r="A165" s="34"/>
      <c r="B165" s="34"/>
      <c r="C165" s="49" t="s">
        <v>64</v>
      </c>
      <c r="D165" s="47">
        <v>0</v>
      </c>
      <c r="E165" s="47">
        <v>0</v>
      </c>
      <c r="F165" s="47">
        <v>0</v>
      </c>
      <c r="G165" s="47">
        <v>0</v>
      </c>
      <c r="H165" s="34"/>
      <c r="I165" s="34"/>
      <c r="J165" s="34"/>
      <c r="K165" s="34"/>
    </row>
    <row r="166" spans="1:11" ht="14.1" customHeight="1" x14ac:dyDescent="0.25">
      <c r="A166" s="34"/>
      <c r="B166" s="34"/>
      <c r="C166" s="49" t="s">
        <v>60</v>
      </c>
      <c r="D166" s="47">
        <v>0</v>
      </c>
      <c r="E166" s="47">
        <v>0</v>
      </c>
      <c r="F166" s="47">
        <v>0</v>
      </c>
      <c r="G166" s="47">
        <v>0</v>
      </c>
      <c r="H166" s="34"/>
      <c r="I166" s="34"/>
      <c r="J166" s="34"/>
      <c r="K166" s="34"/>
    </row>
    <row r="167" spans="1:11" ht="14.1" customHeight="1" x14ac:dyDescent="0.25">
      <c r="A167" s="34"/>
      <c r="B167" s="34"/>
      <c r="C167" s="49" t="s">
        <v>61</v>
      </c>
      <c r="D167" s="47">
        <v>0</v>
      </c>
      <c r="E167" s="47">
        <v>0</v>
      </c>
      <c r="F167" s="47">
        <v>0</v>
      </c>
      <c r="G167" s="47">
        <v>0</v>
      </c>
      <c r="H167" s="34"/>
      <c r="I167" s="34"/>
      <c r="J167" s="34"/>
      <c r="K167" s="34"/>
    </row>
    <row r="168" spans="1:11" ht="14.1" customHeight="1" x14ac:dyDescent="0.25">
      <c r="A168" s="34"/>
      <c r="B168" s="34"/>
      <c r="C168" s="49" t="s">
        <v>65</v>
      </c>
      <c r="D168" s="47">
        <v>0</v>
      </c>
      <c r="E168" s="47">
        <v>0</v>
      </c>
      <c r="F168" s="47">
        <v>0</v>
      </c>
      <c r="G168" s="47">
        <v>0</v>
      </c>
      <c r="H168" s="34"/>
      <c r="I168" s="34"/>
      <c r="J168" s="34"/>
      <c r="K168" s="34"/>
    </row>
    <row r="169" spans="1:11" ht="14.1" customHeight="1" x14ac:dyDescent="0.25">
      <c r="A169" s="34"/>
      <c r="B169" s="34"/>
      <c r="C169" s="49" t="s">
        <v>60</v>
      </c>
      <c r="D169" s="47">
        <v>0</v>
      </c>
      <c r="E169" s="47">
        <v>0</v>
      </c>
      <c r="F169" s="47">
        <v>0</v>
      </c>
      <c r="G169" s="47">
        <v>0</v>
      </c>
      <c r="H169" s="34"/>
      <c r="I169" s="34"/>
      <c r="J169" s="34"/>
      <c r="K169" s="34"/>
    </row>
    <row r="170" spans="1:11" ht="14.1" customHeight="1" x14ac:dyDescent="0.25">
      <c r="A170" s="34"/>
      <c r="B170" s="34"/>
      <c r="C170" s="49" t="s">
        <v>61</v>
      </c>
      <c r="D170" s="47">
        <v>0</v>
      </c>
      <c r="E170" s="47">
        <v>0</v>
      </c>
      <c r="F170" s="47">
        <v>0</v>
      </c>
      <c r="G170" s="47">
        <v>0</v>
      </c>
      <c r="H170" s="34"/>
      <c r="I170" s="34"/>
      <c r="J170" s="34"/>
      <c r="K170" s="34"/>
    </row>
    <row r="171" spans="1:11" ht="14.1" customHeight="1" x14ac:dyDescent="0.25">
      <c r="A171" s="34"/>
      <c r="B171" s="34"/>
      <c r="C171" s="49" t="s">
        <v>66</v>
      </c>
      <c r="D171" s="47">
        <v>0</v>
      </c>
      <c r="E171" s="47">
        <v>0</v>
      </c>
      <c r="F171" s="47">
        <v>0</v>
      </c>
      <c r="G171" s="47">
        <v>0</v>
      </c>
      <c r="H171" s="34"/>
      <c r="I171" s="34"/>
      <c r="J171" s="34"/>
      <c r="K171" s="34"/>
    </row>
    <row r="172" spans="1:11" ht="14.1" customHeight="1" x14ac:dyDescent="0.25">
      <c r="A172" s="34"/>
      <c r="B172" s="34"/>
      <c r="C172" s="49" t="s">
        <v>60</v>
      </c>
      <c r="D172" s="47">
        <v>0</v>
      </c>
      <c r="E172" s="47">
        <v>0</v>
      </c>
      <c r="F172" s="47">
        <v>0</v>
      </c>
      <c r="G172" s="47">
        <v>0</v>
      </c>
      <c r="H172" s="34"/>
      <c r="I172" s="34"/>
      <c r="J172" s="34"/>
      <c r="K172" s="34"/>
    </row>
    <row r="173" spans="1:11" ht="14.1" customHeight="1" x14ac:dyDescent="0.25">
      <c r="A173" s="34"/>
      <c r="B173" s="34"/>
      <c r="C173" s="49" t="s">
        <v>61</v>
      </c>
      <c r="D173" s="47">
        <v>0</v>
      </c>
      <c r="E173" s="47">
        <v>0</v>
      </c>
      <c r="F173" s="47">
        <v>0</v>
      </c>
      <c r="G173" s="47">
        <v>0</v>
      </c>
      <c r="H173" s="34"/>
      <c r="I173" s="34"/>
      <c r="J173" s="34"/>
      <c r="K173" s="34"/>
    </row>
    <row r="174" spans="1:11" ht="14.1" customHeight="1" x14ac:dyDescent="0.25">
      <c r="A174" s="34"/>
      <c r="B174" s="34"/>
      <c r="C174" s="49" t="s">
        <v>67</v>
      </c>
      <c r="D174" s="47">
        <v>0</v>
      </c>
      <c r="E174" s="47">
        <v>0</v>
      </c>
      <c r="F174" s="47">
        <v>0</v>
      </c>
      <c r="G174" s="47">
        <v>0</v>
      </c>
      <c r="H174" s="34"/>
      <c r="I174" s="34"/>
      <c r="J174" s="34"/>
      <c r="K174" s="34"/>
    </row>
    <row r="175" spans="1:11" ht="14.1" customHeight="1" x14ac:dyDescent="0.25">
      <c r="A175" s="34"/>
      <c r="B175" s="34"/>
      <c r="C175" s="49" t="s">
        <v>60</v>
      </c>
      <c r="D175" s="47">
        <v>0</v>
      </c>
      <c r="E175" s="47">
        <v>0</v>
      </c>
      <c r="F175" s="47">
        <v>0</v>
      </c>
      <c r="G175" s="47">
        <v>0</v>
      </c>
      <c r="H175" s="34"/>
      <c r="I175" s="34"/>
      <c r="J175" s="34"/>
      <c r="K175" s="34"/>
    </row>
    <row r="176" spans="1:11" ht="14.1" customHeight="1" x14ac:dyDescent="0.25">
      <c r="A176" s="34"/>
      <c r="B176" s="34"/>
      <c r="C176" s="49" t="s">
        <v>61</v>
      </c>
      <c r="D176" s="47">
        <v>0</v>
      </c>
      <c r="E176" s="47">
        <v>0</v>
      </c>
      <c r="F176" s="47">
        <v>0</v>
      </c>
      <c r="G176" s="47">
        <v>0</v>
      </c>
      <c r="H176" s="34"/>
      <c r="I176" s="34"/>
      <c r="J176" s="34"/>
      <c r="K176" s="34"/>
    </row>
    <row r="177" spans="1:11" ht="14.1" customHeight="1" x14ac:dyDescent="0.25">
      <c r="A177" s="34"/>
      <c r="B177" s="34"/>
      <c r="C177" s="49" t="s">
        <v>68</v>
      </c>
      <c r="D177" s="47">
        <v>0</v>
      </c>
      <c r="E177" s="47">
        <v>0</v>
      </c>
      <c r="F177" s="47">
        <v>0</v>
      </c>
      <c r="G177" s="47">
        <v>0</v>
      </c>
      <c r="H177" s="34"/>
      <c r="I177" s="34"/>
      <c r="J177" s="34"/>
      <c r="K177" s="34"/>
    </row>
    <row r="178" spans="1:11" ht="14.1" customHeight="1" x14ac:dyDescent="0.25">
      <c r="A178" s="34"/>
      <c r="B178" s="34"/>
      <c r="C178" s="49" t="s">
        <v>60</v>
      </c>
      <c r="D178" s="47">
        <v>0</v>
      </c>
      <c r="E178" s="47">
        <v>0</v>
      </c>
      <c r="F178" s="47">
        <v>0</v>
      </c>
      <c r="G178" s="47">
        <v>0</v>
      </c>
      <c r="H178" s="34"/>
      <c r="I178" s="34"/>
      <c r="J178" s="34"/>
      <c r="K178" s="34"/>
    </row>
    <row r="179" spans="1:11" ht="14.1" customHeight="1" x14ac:dyDescent="0.25">
      <c r="A179" s="34"/>
      <c r="B179" s="34"/>
      <c r="C179" s="49" t="s">
        <v>69</v>
      </c>
      <c r="D179" s="47">
        <v>0</v>
      </c>
      <c r="E179" s="47">
        <v>0</v>
      </c>
      <c r="F179" s="47">
        <v>0</v>
      </c>
      <c r="G179" s="47">
        <v>0</v>
      </c>
      <c r="H179" s="34"/>
      <c r="I179" s="34"/>
      <c r="J179" s="34"/>
      <c r="K179" s="34"/>
    </row>
    <row r="180" spans="1:11" ht="14.1" customHeight="1" x14ac:dyDescent="0.25">
      <c r="A180" s="34"/>
      <c r="B180" s="34"/>
      <c r="C180" s="49" t="s">
        <v>70</v>
      </c>
      <c r="D180" s="47">
        <v>0</v>
      </c>
      <c r="E180" s="47">
        <v>0</v>
      </c>
      <c r="F180" s="47">
        <v>0</v>
      </c>
      <c r="G180" s="47">
        <v>0</v>
      </c>
      <c r="H180" s="34"/>
      <c r="I180" s="34"/>
      <c r="J180" s="34"/>
      <c r="K180" s="34"/>
    </row>
    <row r="181" spans="1:11" ht="14.1" customHeight="1" x14ac:dyDescent="0.25">
      <c r="A181" s="34"/>
      <c r="B181" s="34"/>
      <c r="C181" s="49" t="s">
        <v>71</v>
      </c>
      <c r="D181" s="47">
        <v>0</v>
      </c>
      <c r="E181" s="47">
        <v>0</v>
      </c>
      <c r="F181" s="47">
        <v>0</v>
      </c>
      <c r="G181" s="47">
        <v>0</v>
      </c>
      <c r="H181" s="34"/>
      <c r="I181" s="34"/>
      <c r="J181" s="34"/>
      <c r="K181" s="34"/>
    </row>
    <row r="182" spans="1:11" ht="14.1" customHeight="1" x14ac:dyDescent="0.25">
      <c r="A182" s="34"/>
      <c r="B182" s="34"/>
      <c r="C182" s="49" t="s">
        <v>72</v>
      </c>
      <c r="D182" s="47">
        <v>0</v>
      </c>
      <c r="E182" s="47">
        <v>0</v>
      </c>
      <c r="F182" s="47">
        <v>0</v>
      </c>
      <c r="G182" s="47">
        <v>0</v>
      </c>
      <c r="H182" s="34"/>
      <c r="I182" s="34"/>
      <c r="J182" s="34"/>
      <c r="K182" s="34"/>
    </row>
    <row r="183" spans="1:11" ht="14.1" customHeight="1" x14ac:dyDescent="0.25">
      <c r="A183" s="34"/>
      <c r="B183" s="34"/>
      <c r="C183" s="49" t="s">
        <v>73</v>
      </c>
      <c r="D183" s="47">
        <v>0</v>
      </c>
      <c r="E183" s="47">
        <v>50000000</v>
      </c>
      <c r="F183" s="47">
        <v>60000000</v>
      </c>
      <c r="G183" s="47">
        <v>60000000</v>
      </c>
      <c r="H183" s="34"/>
      <c r="I183" s="34"/>
      <c r="J183" s="34"/>
      <c r="K183" s="34"/>
    </row>
    <row r="184" spans="1:11" ht="14.1" customHeight="1" x14ac:dyDescent="0.25">
      <c r="A184" s="34"/>
      <c r="B184" s="34"/>
      <c r="C184" s="49" t="s">
        <v>60</v>
      </c>
      <c r="D184" s="47">
        <v>0</v>
      </c>
      <c r="E184" s="47">
        <v>50000000</v>
      </c>
      <c r="F184" s="47">
        <v>60000000</v>
      </c>
      <c r="G184" s="47">
        <v>60000000</v>
      </c>
      <c r="H184" s="34"/>
      <c r="I184" s="34"/>
      <c r="J184" s="34"/>
      <c r="K184" s="34"/>
    </row>
    <row r="185" spans="1:11" ht="14.1" customHeight="1" x14ac:dyDescent="0.25">
      <c r="A185" s="34"/>
      <c r="B185" s="34"/>
      <c r="C185" s="49" t="s">
        <v>69</v>
      </c>
      <c r="D185" s="47">
        <v>0</v>
      </c>
      <c r="E185" s="47">
        <v>0</v>
      </c>
      <c r="F185" s="47">
        <v>0</v>
      </c>
      <c r="G185" s="47">
        <v>0</v>
      </c>
      <c r="H185" s="34"/>
      <c r="I185" s="34"/>
      <c r="J185" s="34"/>
      <c r="K185" s="34"/>
    </row>
    <row r="186" spans="1:11" ht="14.1" customHeight="1" x14ac:dyDescent="0.25">
      <c r="A186" s="34"/>
      <c r="B186" s="34"/>
      <c r="C186" s="49" t="s">
        <v>70</v>
      </c>
      <c r="D186" s="47">
        <v>0</v>
      </c>
      <c r="E186" s="47">
        <v>0</v>
      </c>
      <c r="F186" s="47">
        <v>0</v>
      </c>
      <c r="G186" s="47">
        <v>0</v>
      </c>
      <c r="H186" s="34"/>
      <c r="I186" s="34"/>
      <c r="J186" s="34"/>
      <c r="K186" s="34"/>
    </row>
    <row r="187" spans="1:11" ht="14.1" customHeight="1" x14ac:dyDescent="0.25">
      <c r="A187" s="34"/>
      <c r="B187" s="34"/>
      <c r="C187" s="49" t="s">
        <v>71</v>
      </c>
      <c r="D187" s="47">
        <v>0</v>
      </c>
      <c r="E187" s="47">
        <v>0</v>
      </c>
      <c r="F187" s="47">
        <v>0</v>
      </c>
      <c r="G187" s="47">
        <v>0</v>
      </c>
      <c r="H187" s="34"/>
      <c r="I187" s="34"/>
      <c r="J187" s="34"/>
      <c r="K187" s="34"/>
    </row>
    <row r="188" spans="1:11" ht="14.1" customHeight="1" x14ac:dyDescent="0.25">
      <c r="A188" s="34"/>
      <c r="B188" s="34"/>
      <c r="C188" s="49" t="s">
        <v>72</v>
      </c>
      <c r="D188" s="47">
        <v>0</v>
      </c>
      <c r="E188" s="47">
        <v>0</v>
      </c>
      <c r="F188" s="47">
        <v>0</v>
      </c>
      <c r="G188" s="47">
        <v>0</v>
      </c>
      <c r="H188" s="34"/>
      <c r="I188" s="34"/>
      <c r="J188" s="34"/>
      <c r="K188" s="34"/>
    </row>
    <row r="189" spans="1:11" ht="14.1" customHeight="1" x14ac:dyDescent="0.25">
      <c r="A189" s="34"/>
      <c r="B189" s="34"/>
      <c r="C189" s="49" t="s">
        <v>74</v>
      </c>
      <c r="D189" s="47">
        <v>0</v>
      </c>
      <c r="E189" s="47">
        <v>0</v>
      </c>
      <c r="F189" s="47">
        <v>0</v>
      </c>
      <c r="G189" s="47">
        <v>0</v>
      </c>
      <c r="H189" s="34"/>
      <c r="I189" s="34"/>
      <c r="J189" s="34"/>
      <c r="K189" s="34"/>
    </row>
    <row r="190" spans="1:11" ht="14.1" customHeight="1" x14ac:dyDescent="0.25">
      <c r="A190" s="34"/>
      <c r="B190" s="34"/>
      <c r="C190" s="49" t="s">
        <v>60</v>
      </c>
      <c r="D190" s="47">
        <v>0</v>
      </c>
      <c r="E190" s="47">
        <v>0</v>
      </c>
      <c r="F190" s="47">
        <v>0</v>
      </c>
      <c r="G190" s="47">
        <v>0</v>
      </c>
      <c r="H190" s="34"/>
      <c r="I190" s="34"/>
      <c r="J190" s="34"/>
      <c r="K190" s="34"/>
    </row>
    <row r="191" spans="1:11" ht="14.1" customHeight="1" x14ac:dyDescent="0.25">
      <c r="A191" s="34"/>
      <c r="B191" s="34"/>
      <c r="C191" s="49" t="s">
        <v>69</v>
      </c>
      <c r="D191" s="47">
        <v>0</v>
      </c>
      <c r="E191" s="47">
        <v>0</v>
      </c>
      <c r="F191" s="47">
        <v>0</v>
      </c>
      <c r="G191" s="47">
        <v>0</v>
      </c>
      <c r="H191" s="34"/>
      <c r="I191" s="34"/>
      <c r="J191" s="34"/>
      <c r="K191" s="34"/>
    </row>
    <row r="192" spans="1:11" ht="14.1" customHeight="1" x14ac:dyDescent="0.25">
      <c r="A192" s="34"/>
      <c r="B192" s="34"/>
      <c r="C192" s="49" t="s">
        <v>70</v>
      </c>
      <c r="D192" s="47">
        <v>0</v>
      </c>
      <c r="E192" s="47">
        <v>0</v>
      </c>
      <c r="F192" s="47">
        <v>0</v>
      </c>
      <c r="G192" s="47">
        <v>0</v>
      </c>
      <c r="H192" s="34"/>
      <c r="I192" s="34"/>
      <c r="J192" s="34"/>
      <c r="K192" s="34"/>
    </row>
    <row r="193" spans="1:11" ht="14.1" customHeight="1" x14ac:dyDescent="0.25">
      <c r="A193" s="34"/>
      <c r="B193" s="34"/>
      <c r="C193" s="49" t="s">
        <v>71</v>
      </c>
      <c r="D193" s="47">
        <v>0</v>
      </c>
      <c r="E193" s="47">
        <v>0</v>
      </c>
      <c r="F193" s="47">
        <v>0</v>
      </c>
      <c r="G193" s="47">
        <v>0</v>
      </c>
      <c r="H193" s="34"/>
      <c r="I193" s="34"/>
      <c r="J193" s="34"/>
      <c r="K193" s="34"/>
    </row>
    <row r="194" spans="1:11" ht="14.1" customHeight="1" x14ac:dyDescent="0.25">
      <c r="A194" s="34"/>
      <c r="B194" s="34"/>
      <c r="C194" s="49" t="s">
        <v>72</v>
      </c>
      <c r="D194" s="47">
        <v>0</v>
      </c>
      <c r="E194" s="47">
        <v>0</v>
      </c>
      <c r="F194" s="47">
        <v>0</v>
      </c>
      <c r="G194" s="47">
        <v>0</v>
      </c>
      <c r="H194" s="34"/>
      <c r="I194" s="34"/>
      <c r="J194" s="34"/>
      <c r="K194" s="34"/>
    </row>
    <row r="195" spans="1:11" ht="14.1" customHeight="1" x14ac:dyDescent="0.25">
      <c r="A195" s="34"/>
      <c r="B195" s="34"/>
      <c r="C195" s="49" t="s">
        <v>75</v>
      </c>
      <c r="D195" s="47">
        <v>0</v>
      </c>
      <c r="E195" s="47">
        <v>0</v>
      </c>
      <c r="F195" s="47">
        <v>0</v>
      </c>
      <c r="G195" s="47">
        <v>0</v>
      </c>
      <c r="H195" s="34"/>
      <c r="I195" s="34"/>
      <c r="J195" s="34"/>
      <c r="K195" s="34"/>
    </row>
    <row r="196" spans="1:11" ht="14.1" customHeight="1" x14ac:dyDescent="0.25">
      <c r="A196" s="34"/>
      <c r="B196" s="34"/>
      <c r="C196" s="49" t="s">
        <v>76</v>
      </c>
      <c r="D196" s="47">
        <v>0</v>
      </c>
      <c r="E196" s="47">
        <v>0</v>
      </c>
      <c r="F196" s="47">
        <v>0</v>
      </c>
      <c r="G196" s="47">
        <v>0</v>
      </c>
      <c r="H196" s="34"/>
      <c r="I196" s="34"/>
      <c r="J196" s="34"/>
      <c r="K196" s="34"/>
    </row>
    <row r="197" spans="1:11" ht="14.1" customHeight="1" x14ac:dyDescent="0.25">
      <c r="A197" s="34"/>
      <c r="B197" s="34"/>
      <c r="C197" s="48" t="s">
        <v>77</v>
      </c>
      <c r="D197" s="47">
        <v>0</v>
      </c>
      <c r="E197" s="47">
        <v>50000000</v>
      </c>
      <c r="F197" s="47">
        <v>60000000</v>
      </c>
      <c r="G197" s="47">
        <v>60000000</v>
      </c>
      <c r="H197" s="34"/>
      <c r="I197" s="34"/>
      <c r="J197" s="34"/>
      <c r="K197" s="34"/>
    </row>
    <row r="198" spans="1:11" ht="15" customHeight="1" x14ac:dyDescent="0.25">
      <c r="A198" s="34"/>
      <c r="B198" s="34"/>
      <c r="C198" s="46" t="s">
        <v>40</v>
      </c>
      <c r="D198" s="45" t="s">
        <v>40</v>
      </c>
      <c r="E198" s="45" t="s">
        <v>40</v>
      </c>
      <c r="F198" s="45" t="s">
        <v>40</v>
      </c>
      <c r="G198" s="45" t="s">
        <v>40</v>
      </c>
      <c r="H198" s="34"/>
      <c r="I198" s="34"/>
      <c r="J198" s="34"/>
      <c r="K198" s="34"/>
    </row>
    <row r="199" spans="1:11" ht="15" customHeight="1" x14ac:dyDescent="0.25">
      <c r="A199" s="34"/>
      <c r="B199" s="34"/>
      <c r="C199" s="44" t="s">
        <v>188</v>
      </c>
      <c r="D199" s="43">
        <v>0</v>
      </c>
      <c r="E199" s="43">
        <v>299080000</v>
      </c>
      <c r="F199" s="43">
        <v>313080000</v>
      </c>
      <c r="G199" s="43">
        <v>313080000</v>
      </c>
      <c r="H199" s="34"/>
      <c r="I199" s="34"/>
      <c r="J199" s="34"/>
      <c r="K199" s="34"/>
    </row>
    <row r="200" spans="1:11" ht="15" customHeight="1" x14ac:dyDescent="0.25">
      <c r="A200" s="34"/>
      <c r="B200" s="34"/>
      <c r="C200" s="41" t="s">
        <v>59</v>
      </c>
      <c r="D200" s="40">
        <v>0</v>
      </c>
      <c r="E200" s="40">
        <v>174150000</v>
      </c>
      <c r="F200" s="40">
        <v>174150000</v>
      </c>
      <c r="G200" s="40">
        <v>174150000</v>
      </c>
      <c r="H200" s="34"/>
      <c r="I200" s="34"/>
      <c r="J200" s="34"/>
      <c r="K200" s="34"/>
    </row>
    <row r="201" spans="1:11" ht="15" customHeight="1" x14ac:dyDescent="0.25">
      <c r="A201" s="34"/>
      <c r="B201" s="34"/>
      <c r="C201" s="41" t="s">
        <v>60</v>
      </c>
      <c r="D201" s="40">
        <v>0</v>
      </c>
      <c r="E201" s="40">
        <v>174150000</v>
      </c>
      <c r="F201" s="40">
        <v>174150000</v>
      </c>
      <c r="G201" s="40">
        <v>174150000</v>
      </c>
      <c r="H201" s="34"/>
      <c r="I201" s="34"/>
      <c r="J201" s="34"/>
      <c r="K201" s="34"/>
    </row>
    <row r="202" spans="1:11" ht="15" customHeight="1" x14ac:dyDescent="0.25">
      <c r="A202" s="34"/>
      <c r="B202" s="34"/>
      <c r="C202" s="41" t="s">
        <v>61</v>
      </c>
      <c r="D202" s="40">
        <v>0</v>
      </c>
      <c r="E202" s="40">
        <v>0</v>
      </c>
      <c r="F202" s="40">
        <v>0</v>
      </c>
      <c r="G202" s="40">
        <v>0</v>
      </c>
      <c r="H202" s="34"/>
      <c r="I202" s="34"/>
      <c r="J202" s="34"/>
      <c r="K202" s="34"/>
    </row>
    <row r="203" spans="1:11" ht="15" customHeight="1" x14ac:dyDescent="0.25">
      <c r="A203" s="34"/>
      <c r="B203" s="34"/>
      <c r="C203" s="41" t="s">
        <v>62</v>
      </c>
      <c r="D203" s="40">
        <v>0</v>
      </c>
      <c r="E203" s="40">
        <v>23350000</v>
      </c>
      <c r="F203" s="40">
        <v>23350000</v>
      </c>
      <c r="G203" s="40">
        <v>23350000</v>
      </c>
      <c r="H203" s="34"/>
      <c r="I203" s="34"/>
      <c r="J203" s="34"/>
      <c r="K203" s="34"/>
    </row>
    <row r="204" spans="1:11" ht="15" customHeight="1" x14ac:dyDescent="0.25">
      <c r="A204" s="34"/>
      <c r="B204" s="34"/>
      <c r="C204" s="41" t="s">
        <v>60</v>
      </c>
      <c r="D204" s="40">
        <v>0</v>
      </c>
      <c r="E204" s="40">
        <v>23350000</v>
      </c>
      <c r="F204" s="40">
        <v>23350000</v>
      </c>
      <c r="G204" s="40">
        <v>23350000</v>
      </c>
      <c r="H204" s="34"/>
      <c r="I204" s="34"/>
      <c r="J204" s="34"/>
      <c r="K204" s="34"/>
    </row>
    <row r="205" spans="1:11" ht="15" customHeight="1" x14ac:dyDescent="0.25">
      <c r="A205" s="34"/>
      <c r="B205" s="34"/>
      <c r="C205" s="41" t="s">
        <v>61</v>
      </c>
      <c r="D205" s="40">
        <v>0</v>
      </c>
      <c r="E205" s="40">
        <v>0</v>
      </c>
      <c r="F205" s="40">
        <v>0</v>
      </c>
      <c r="G205" s="40">
        <v>0</v>
      </c>
      <c r="H205" s="34"/>
      <c r="I205" s="34"/>
      <c r="J205" s="34"/>
      <c r="K205" s="34"/>
    </row>
    <row r="206" spans="1:11" ht="15" customHeight="1" x14ac:dyDescent="0.25">
      <c r="A206" s="34"/>
      <c r="B206" s="34"/>
      <c r="C206" s="41" t="s">
        <v>63</v>
      </c>
      <c r="D206" s="40">
        <v>0</v>
      </c>
      <c r="E206" s="40">
        <v>48340000</v>
      </c>
      <c r="F206" s="40">
        <v>52340000</v>
      </c>
      <c r="G206" s="40">
        <v>52340000</v>
      </c>
      <c r="H206" s="34"/>
      <c r="I206" s="34"/>
      <c r="J206" s="34"/>
      <c r="K206" s="34"/>
    </row>
    <row r="207" spans="1:11" ht="15" customHeight="1" x14ac:dyDescent="0.25">
      <c r="A207" s="34"/>
      <c r="B207" s="34"/>
      <c r="C207" s="41" t="s">
        <v>60</v>
      </c>
      <c r="D207" s="40">
        <v>0</v>
      </c>
      <c r="E207" s="40">
        <v>48340000</v>
      </c>
      <c r="F207" s="40">
        <v>52340000</v>
      </c>
      <c r="G207" s="40">
        <v>52340000</v>
      </c>
      <c r="H207" s="34"/>
      <c r="I207" s="34"/>
      <c r="J207" s="34"/>
      <c r="K207" s="34"/>
    </row>
    <row r="208" spans="1:11" ht="15" customHeight="1" x14ac:dyDescent="0.25">
      <c r="A208" s="34"/>
      <c r="B208" s="34"/>
      <c r="C208" s="41" t="s">
        <v>61</v>
      </c>
      <c r="D208" s="40">
        <v>0</v>
      </c>
      <c r="E208" s="40">
        <v>0</v>
      </c>
      <c r="F208" s="40">
        <v>0</v>
      </c>
      <c r="G208" s="40">
        <v>0</v>
      </c>
      <c r="H208" s="34"/>
      <c r="I208" s="34"/>
      <c r="J208" s="34"/>
      <c r="K208" s="34"/>
    </row>
    <row r="209" spans="1:11" ht="15" customHeight="1" x14ac:dyDescent="0.25">
      <c r="A209" s="34"/>
      <c r="B209" s="34"/>
      <c r="C209" s="41" t="s">
        <v>64</v>
      </c>
      <c r="D209" s="40">
        <v>0</v>
      </c>
      <c r="E209" s="40">
        <v>0</v>
      </c>
      <c r="F209" s="40">
        <v>0</v>
      </c>
      <c r="G209" s="40">
        <v>0</v>
      </c>
      <c r="H209" s="34"/>
      <c r="I209" s="34"/>
      <c r="J209" s="34"/>
      <c r="K209" s="34"/>
    </row>
    <row r="210" spans="1:11" ht="15" customHeight="1" x14ac:dyDescent="0.25">
      <c r="A210" s="34"/>
      <c r="B210" s="34"/>
      <c r="C210" s="41" t="s">
        <v>60</v>
      </c>
      <c r="D210" s="40">
        <v>0</v>
      </c>
      <c r="E210" s="40">
        <v>0</v>
      </c>
      <c r="F210" s="40">
        <v>0</v>
      </c>
      <c r="G210" s="40">
        <v>0</v>
      </c>
      <c r="H210" s="34"/>
      <c r="I210" s="34"/>
      <c r="J210" s="34"/>
      <c r="K210" s="34"/>
    </row>
    <row r="211" spans="1:11" ht="15" customHeight="1" x14ac:dyDescent="0.25">
      <c r="A211" s="34"/>
      <c r="B211" s="34"/>
      <c r="C211" s="41" t="s">
        <v>61</v>
      </c>
      <c r="D211" s="40">
        <v>0</v>
      </c>
      <c r="E211" s="40">
        <v>0</v>
      </c>
      <c r="F211" s="40">
        <v>0</v>
      </c>
      <c r="G211" s="40">
        <v>0</v>
      </c>
      <c r="H211" s="34"/>
      <c r="I211" s="34"/>
      <c r="J211" s="34"/>
      <c r="K211" s="34"/>
    </row>
    <row r="212" spans="1:11" ht="20.100000000000001" customHeight="1" x14ac:dyDescent="0.25">
      <c r="A212" s="34"/>
      <c r="B212" s="34"/>
      <c r="C212" s="41" t="s">
        <v>189</v>
      </c>
      <c r="D212" s="42">
        <v>0</v>
      </c>
      <c r="E212" s="42">
        <v>0</v>
      </c>
      <c r="F212" s="42">
        <v>0</v>
      </c>
      <c r="G212" s="42">
        <v>0</v>
      </c>
      <c r="H212" s="34"/>
      <c r="I212" s="34"/>
      <c r="J212" s="34"/>
      <c r="K212" s="34"/>
    </row>
    <row r="213" spans="1:11" ht="15" customHeight="1" x14ac:dyDescent="0.25">
      <c r="A213" s="34"/>
      <c r="B213" s="34"/>
      <c r="C213" s="41" t="s">
        <v>60</v>
      </c>
      <c r="D213" s="40">
        <v>0</v>
      </c>
      <c r="E213" s="40">
        <v>0</v>
      </c>
      <c r="F213" s="40">
        <v>0</v>
      </c>
      <c r="G213" s="40">
        <v>0</v>
      </c>
      <c r="H213" s="34"/>
      <c r="I213" s="34"/>
      <c r="J213" s="34"/>
      <c r="K213" s="34"/>
    </row>
    <row r="214" spans="1:11" ht="15" customHeight="1" x14ac:dyDescent="0.25">
      <c r="A214" s="34"/>
      <c r="B214" s="34"/>
      <c r="C214" s="41" t="s">
        <v>61</v>
      </c>
      <c r="D214" s="40">
        <v>0</v>
      </c>
      <c r="E214" s="40">
        <v>0</v>
      </c>
      <c r="F214" s="40">
        <v>0</v>
      </c>
      <c r="G214" s="40">
        <v>0</v>
      </c>
      <c r="H214" s="34"/>
      <c r="I214" s="34"/>
      <c r="J214" s="34"/>
      <c r="K214" s="34"/>
    </row>
    <row r="215" spans="1:11" ht="15" customHeight="1" x14ac:dyDescent="0.25">
      <c r="A215" s="34"/>
      <c r="B215" s="34"/>
      <c r="C215" s="41" t="s">
        <v>66</v>
      </c>
      <c r="D215" s="40">
        <v>0</v>
      </c>
      <c r="E215" s="40">
        <v>0</v>
      </c>
      <c r="F215" s="40">
        <v>0</v>
      </c>
      <c r="G215" s="40">
        <v>0</v>
      </c>
      <c r="H215" s="34"/>
      <c r="I215" s="34"/>
      <c r="J215" s="34"/>
      <c r="K215" s="34"/>
    </row>
    <row r="216" spans="1:11" ht="15" customHeight="1" x14ac:dyDescent="0.25">
      <c r="A216" s="34"/>
      <c r="B216" s="34"/>
      <c r="C216" s="41" t="s">
        <v>60</v>
      </c>
      <c r="D216" s="40">
        <v>0</v>
      </c>
      <c r="E216" s="40">
        <v>0</v>
      </c>
      <c r="F216" s="40">
        <v>0</v>
      </c>
      <c r="G216" s="40">
        <v>0</v>
      </c>
      <c r="H216" s="34"/>
      <c r="I216" s="34"/>
      <c r="J216" s="34"/>
      <c r="K216" s="34"/>
    </row>
    <row r="217" spans="1:11" ht="15" customHeight="1" x14ac:dyDescent="0.25">
      <c r="A217" s="34"/>
      <c r="B217" s="34"/>
      <c r="C217" s="41" t="s">
        <v>61</v>
      </c>
      <c r="D217" s="40">
        <v>0</v>
      </c>
      <c r="E217" s="40">
        <v>0</v>
      </c>
      <c r="F217" s="40">
        <v>0</v>
      </c>
      <c r="G217" s="40">
        <v>0</v>
      </c>
      <c r="H217" s="34"/>
      <c r="I217" s="34"/>
      <c r="J217" s="34"/>
      <c r="K217" s="34"/>
    </row>
    <row r="218" spans="1:11" ht="15" customHeight="1" x14ac:dyDescent="0.25">
      <c r="A218" s="34"/>
      <c r="B218" s="34"/>
      <c r="C218" s="41" t="s">
        <v>67</v>
      </c>
      <c r="D218" s="40">
        <v>0</v>
      </c>
      <c r="E218" s="40">
        <v>240000</v>
      </c>
      <c r="F218" s="40">
        <v>240000</v>
      </c>
      <c r="G218" s="40">
        <v>240000</v>
      </c>
      <c r="H218" s="34"/>
      <c r="I218" s="34"/>
      <c r="J218" s="34"/>
      <c r="K218" s="34"/>
    </row>
    <row r="219" spans="1:11" ht="15" customHeight="1" x14ac:dyDescent="0.25">
      <c r="A219" s="34"/>
      <c r="B219" s="34"/>
      <c r="C219" s="41" t="s">
        <v>60</v>
      </c>
      <c r="D219" s="40">
        <v>0</v>
      </c>
      <c r="E219" s="40">
        <v>240000</v>
      </c>
      <c r="F219" s="40">
        <v>240000</v>
      </c>
      <c r="G219" s="40">
        <v>240000</v>
      </c>
      <c r="H219" s="34"/>
      <c r="I219" s="34"/>
      <c r="J219" s="34"/>
      <c r="K219" s="34"/>
    </row>
    <row r="220" spans="1:11" ht="15" customHeight="1" x14ac:dyDescent="0.25">
      <c r="A220" s="34"/>
      <c r="B220" s="34"/>
      <c r="C220" s="41" t="s">
        <v>61</v>
      </c>
      <c r="D220" s="40">
        <v>0</v>
      </c>
      <c r="E220" s="40">
        <v>0</v>
      </c>
      <c r="F220" s="40">
        <v>0</v>
      </c>
      <c r="G220" s="40">
        <v>0</v>
      </c>
      <c r="H220" s="34"/>
      <c r="I220" s="34"/>
      <c r="J220" s="34"/>
      <c r="K220" s="34"/>
    </row>
    <row r="221" spans="1:11" ht="15" customHeight="1" x14ac:dyDescent="0.25">
      <c r="A221" s="34"/>
      <c r="B221" s="34"/>
      <c r="C221" s="41" t="s">
        <v>68</v>
      </c>
      <c r="D221" s="40">
        <v>0</v>
      </c>
      <c r="E221" s="40">
        <v>0</v>
      </c>
      <c r="F221" s="40">
        <v>0</v>
      </c>
      <c r="G221" s="40">
        <v>0</v>
      </c>
      <c r="H221" s="34"/>
      <c r="I221" s="34"/>
      <c r="J221" s="34"/>
      <c r="K221" s="34"/>
    </row>
    <row r="222" spans="1:11" ht="15" customHeight="1" x14ac:dyDescent="0.25">
      <c r="A222" s="34"/>
      <c r="B222" s="34"/>
      <c r="C222" s="41" t="s">
        <v>60</v>
      </c>
      <c r="D222" s="40">
        <v>0</v>
      </c>
      <c r="E222" s="40">
        <v>0</v>
      </c>
      <c r="F222" s="40">
        <v>0</v>
      </c>
      <c r="G222" s="40">
        <v>0</v>
      </c>
      <c r="H222" s="34"/>
      <c r="I222" s="34"/>
      <c r="J222" s="34"/>
      <c r="K222" s="34"/>
    </row>
    <row r="223" spans="1:11" ht="15" customHeight="1" x14ac:dyDescent="0.25">
      <c r="A223" s="34"/>
      <c r="B223" s="34"/>
      <c r="C223" s="41" t="s">
        <v>69</v>
      </c>
      <c r="D223" s="40">
        <v>0</v>
      </c>
      <c r="E223" s="40">
        <v>0</v>
      </c>
      <c r="F223" s="40">
        <v>0</v>
      </c>
      <c r="G223" s="40">
        <v>0</v>
      </c>
      <c r="H223" s="34"/>
      <c r="I223" s="34"/>
      <c r="J223" s="34"/>
      <c r="K223" s="34"/>
    </row>
    <row r="224" spans="1:11" ht="15" customHeight="1" x14ac:dyDescent="0.25">
      <c r="A224" s="34"/>
      <c r="B224" s="34"/>
      <c r="C224" s="41" t="s">
        <v>70</v>
      </c>
      <c r="D224" s="40">
        <v>0</v>
      </c>
      <c r="E224" s="40">
        <v>0</v>
      </c>
      <c r="F224" s="40">
        <v>0</v>
      </c>
      <c r="G224" s="40">
        <v>0</v>
      </c>
      <c r="H224" s="34"/>
      <c r="I224" s="34"/>
      <c r="J224" s="34"/>
      <c r="K224" s="34"/>
    </row>
    <row r="225" spans="1:11" ht="15" customHeight="1" x14ac:dyDescent="0.25">
      <c r="A225" s="34"/>
      <c r="B225" s="34"/>
      <c r="C225" s="41" t="s">
        <v>71</v>
      </c>
      <c r="D225" s="40">
        <v>0</v>
      </c>
      <c r="E225" s="40">
        <v>0</v>
      </c>
      <c r="F225" s="40">
        <v>0</v>
      </c>
      <c r="G225" s="40">
        <v>0</v>
      </c>
      <c r="H225" s="34"/>
      <c r="I225" s="34"/>
      <c r="J225" s="34"/>
      <c r="K225" s="34"/>
    </row>
    <row r="226" spans="1:11" ht="15" customHeight="1" x14ac:dyDescent="0.25">
      <c r="A226" s="34"/>
      <c r="B226" s="34"/>
      <c r="C226" s="41" t="s">
        <v>72</v>
      </c>
      <c r="D226" s="40">
        <v>0</v>
      </c>
      <c r="E226" s="40">
        <v>0</v>
      </c>
      <c r="F226" s="40">
        <v>0</v>
      </c>
      <c r="G226" s="40">
        <v>0</v>
      </c>
      <c r="H226" s="34"/>
      <c r="I226" s="34"/>
      <c r="J226" s="34"/>
      <c r="K226" s="34"/>
    </row>
    <row r="227" spans="1:11" ht="15" customHeight="1" x14ac:dyDescent="0.25">
      <c r="A227" s="34"/>
      <c r="B227" s="34"/>
      <c r="C227" s="41" t="s">
        <v>73</v>
      </c>
      <c r="D227" s="40">
        <v>0</v>
      </c>
      <c r="E227" s="40">
        <v>53000000</v>
      </c>
      <c r="F227" s="40">
        <v>63000000</v>
      </c>
      <c r="G227" s="40">
        <v>63000000</v>
      </c>
      <c r="H227" s="34"/>
      <c r="I227" s="34"/>
      <c r="J227" s="34"/>
      <c r="K227" s="34"/>
    </row>
    <row r="228" spans="1:11" ht="15" customHeight="1" x14ac:dyDescent="0.25">
      <c r="A228" s="34"/>
      <c r="B228" s="34"/>
      <c r="C228" s="41" t="s">
        <v>60</v>
      </c>
      <c r="D228" s="40">
        <v>0</v>
      </c>
      <c r="E228" s="40">
        <v>53000000</v>
      </c>
      <c r="F228" s="40">
        <v>63000000</v>
      </c>
      <c r="G228" s="40">
        <v>63000000</v>
      </c>
      <c r="H228" s="34"/>
      <c r="I228" s="34"/>
      <c r="J228" s="34"/>
      <c r="K228" s="34"/>
    </row>
    <row r="229" spans="1:11" ht="15" customHeight="1" x14ac:dyDescent="0.25">
      <c r="A229" s="34"/>
      <c r="B229" s="34"/>
      <c r="C229" s="41" t="s">
        <v>69</v>
      </c>
      <c r="D229" s="40">
        <v>0</v>
      </c>
      <c r="E229" s="40">
        <v>0</v>
      </c>
      <c r="F229" s="40">
        <v>0</v>
      </c>
      <c r="G229" s="40">
        <v>0</v>
      </c>
      <c r="H229" s="34"/>
      <c r="I229" s="34"/>
      <c r="J229" s="34"/>
      <c r="K229" s="34"/>
    </row>
    <row r="230" spans="1:11" ht="15" customHeight="1" x14ac:dyDescent="0.25">
      <c r="A230" s="34"/>
      <c r="B230" s="34"/>
      <c r="C230" s="41" t="s">
        <v>70</v>
      </c>
      <c r="D230" s="40">
        <v>0</v>
      </c>
      <c r="E230" s="40">
        <v>0</v>
      </c>
      <c r="F230" s="40">
        <v>0</v>
      </c>
      <c r="G230" s="40">
        <v>0</v>
      </c>
      <c r="H230" s="34"/>
      <c r="I230" s="34"/>
      <c r="J230" s="34"/>
      <c r="K230" s="34"/>
    </row>
    <row r="231" spans="1:11" ht="15" customHeight="1" x14ac:dyDescent="0.25">
      <c r="A231" s="34"/>
      <c r="B231" s="34"/>
      <c r="C231" s="41" t="s">
        <v>71</v>
      </c>
      <c r="D231" s="40">
        <v>0</v>
      </c>
      <c r="E231" s="40">
        <v>0</v>
      </c>
      <c r="F231" s="40">
        <v>0</v>
      </c>
      <c r="G231" s="40">
        <v>0</v>
      </c>
      <c r="H231" s="34"/>
      <c r="I231" s="34"/>
      <c r="J231" s="34"/>
      <c r="K231" s="34"/>
    </row>
    <row r="232" spans="1:11" ht="15" customHeight="1" x14ac:dyDescent="0.25">
      <c r="A232" s="34"/>
      <c r="B232" s="34"/>
      <c r="C232" s="41" t="s">
        <v>72</v>
      </c>
      <c r="D232" s="40">
        <v>0</v>
      </c>
      <c r="E232" s="40">
        <v>0</v>
      </c>
      <c r="F232" s="40">
        <v>0</v>
      </c>
      <c r="G232" s="40">
        <v>0</v>
      </c>
      <c r="H232" s="34"/>
      <c r="I232" s="34"/>
      <c r="J232" s="34"/>
      <c r="K232" s="34"/>
    </row>
    <row r="233" spans="1:11" ht="15" customHeight="1" x14ac:dyDescent="0.25">
      <c r="A233" s="34"/>
      <c r="B233" s="34"/>
      <c r="C233" s="41" t="s">
        <v>74</v>
      </c>
      <c r="D233" s="40">
        <v>0</v>
      </c>
      <c r="E233" s="40">
        <v>0</v>
      </c>
      <c r="F233" s="40">
        <v>0</v>
      </c>
      <c r="G233" s="40">
        <v>0</v>
      </c>
      <c r="H233" s="34"/>
      <c r="I233" s="34"/>
      <c r="J233" s="34"/>
      <c r="K233" s="34"/>
    </row>
    <row r="234" spans="1:11" ht="15" customHeight="1" x14ac:dyDescent="0.25">
      <c r="A234" s="34"/>
      <c r="B234" s="34"/>
      <c r="C234" s="41" t="s">
        <v>60</v>
      </c>
      <c r="D234" s="40">
        <v>0</v>
      </c>
      <c r="E234" s="40">
        <v>0</v>
      </c>
      <c r="F234" s="40">
        <v>0</v>
      </c>
      <c r="G234" s="40">
        <v>0</v>
      </c>
      <c r="H234" s="34"/>
      <c r="I234" s="34"/>
      <c r="J234" s="34"/>
      <c r="K234" s="34"/>
    </row>
    <row r="235" spans="1:11" ht="15" customHeight="1" x14ac:dyDescent="0.25">
      <c r="A235" s="34"/>
      <c r="B235" s="34"/>
      <c r="C235" s="41" t="s">
        <v>69</v>
      </c>
      <c r="D235" s="40">
        <v>0</v>
      </c>
      <c r="E235" s="40">
        <v>0</v>
      </c>
      <c r="F235" s="40">
        <v>0</v>
      </c>
      <c r="G235" s="40">
        <v>0</v>
      </c>
      <c r="H235" s="34"/>
      <c r="I235" s="34"/>
      <c r="J235" s="34"/>
      <c r="K235" s="34"/>
    </row>
    <row r="236" spans="1:11" ht="15" customHeight="1" x14ac:dyDescent="0.25">
      <c r="A236" s="34"/>
      <c r="B236" s="34"/>
      <c r="C236" s="41" t="s">
        <v>70</v>
      </c>
      <c r="D236" s="40">
        <v>0</v>
      </c>
      <c r="E236" s="40">
        <v>0</v>
      </c>
      <c r="F236" s="40">
        <v>0</v>
      </c>
      <c r="G236" s="40">
        <v>0</v>
      </c>
      <c r="H236" s="34"/>
      <c r="I236" s="34"/>
      <c r="J236" s="34"/>
      <c r="K236" s="34"/>
    </row>
    <row r="237" spans="1:11" ht="15" customHeight="1" x14ac:dyDescent="0.25">
      <c r="A237" s="34"/>
      <c r="B237" s="34"/>
      <c r="C237" s="41" t="s">
        <v>71</v>
      </c>
      <c r="D237" s="40">
        <v>0</v>
      </c>
      <c r="E237" s="40">
        <v>0</v>
      </c>
      <c r="F237" s="40">
        <v>0</v>
      </c>
      <c r="G237" s="40">
        <v>0</v>
      </c>
      <c r="H237" s="34"/>
      <c r="I237" s="34"/>
      <c r="J237" s="34"/>
      <c r="K237" s="34"/>
    </row>
    <row r="238" spans="1:11" ht="15" customHeight="1" x14ac:dyDescent="0.25">
      <c r="A238" s="34"/>
      <c r="B238" s="34"/>
      <c r="C238" s="41" t="s">
        <v>72</v>
      </c>
      <c r="D238" s="40">
        <v>0</v>
      </c>
      <c r="E238" s="40">
        <v>0</v>
      </c>
      <c r="F238" s="40">
        <v>0</v>
      </c>
      <c r="G238" s="40">
        <v>0</v>
      </c>
      <c r="H238" s="34"/>
      <c r="I238" s="34"/>
      <c r="J238" s="34"/>
      <c r="K238" s="34"/>
    </row>
    <row r="239" spans="1:11" ht="15" customHeight="1" x14ac:dyDescent="0.25">
      <c r="A239" s="34"/>
      <c r="B239" s="34"/>
      <c r="C239" s="41" t="s">
        <v>75</v>
      </c>
      <c r="D239" s="40">
        <v>0</v>
      </c>
      <c r="E239" s="40">
        <v>0</v>
      </c>
      <c r="F239" s="40">
        <v>0</v>
      </c>
      <c r="G239" s="40">
        <v>0</v>
      </c>
      <c r="H239" s="34"/>
      <c r="I239" s="34"/>
      <c r="J239" s="34"/>
      <c r="K239" s="34"/>
    </row>
    <row r="240" spans="1:11" ht="15" customHeight="1" x14ac:dyDescent="0.25">
      <c r="A240" s="34"/>
      <c r="B240" s="34"/>
      <c r="C240" s="41" t="s">
        <v>76</v>
      </c>
      <c r="D240" s="40">
        <v>0</v>
      </c>
      <c r="E240" s="40">
        <v>0</v>
      </c>
      <c r="F240" s="40">
        <v>0</v>
      </c>
      <c r="G240" s="40">
        <v>0</v>
      </c>
      <c r="H240" s="34"/>
      <c r="I240" s="34"/>
      <c r="J240" s="34"/>
      <c r="K240" s="34"/>
    </row>
    <row r="241" spans="1:11" ht="20.100000000000001" customHeight="1" x14ac:dyDescent="0.25">
      <c r="A241" s="34"/>
      <c r="B241" s="34"/>
      <c r="C241" s="39" t="s">
        <v>40</v>
      </c>
      <c r="D241" s="34"/>
      <c r="E241" s="34"/>
      <c r="F241" s="34"/>
      <c r="G241" s="34"/>
      <c r="H241" s="34"/>
      <c r="I241" s="34"/>
      <c r="J241" s="34"/>
      <c r="K241" s="34"/>
    </row>
    <row r="242" spans="1:11" ht="20.100000000000001" customHeight="1" x14ac:dyDescent="0.25">
      <c r="A242" s="38" t="s">
        <v>190</v>
      </c>
      <c r="B242" s="32" t="s">
        <v>191</v>
      </c>
      <c r="C242" s="32" t="s">
        <v>40</v>
      </c>
      <c r="D242" s="34"/>
      <c r="E242" s="36" t="s">
        <v>40</v>
      </c>
      <c r="F242" s="32" t="s">
        <v>191</v>
      </c>
      <c r="G242" s="32" t="s">
        <v>40</v>
      </c>
      <c r="H242" s="37" t="s">
        <v>40</v>
      </c>
      <c r="I242" s="36" t="s">
        <v>40</v>
      </c>
      <c r="J242" s="32" t="s">
        <v>191</v>
      </c>
      <c r="K242" s="32" t="s">
        <v>40</v>
      </c>
    </row>
    <row r="243" spans="1:11" ht="20.100000000000001" customHeight="1" x14ac:dyDescent="0.25">
      <c r="A243" s="35" t="s">
        <v>192</v>
      </c>
      <c r="B243" s="32" t="s">
        <v>193</v>
      </c>
      <c r="C243" s="32" t="s">
        <v>40</v>
      </c>
      <c r="D243" s="34"/>
      <c r="E243" s="35" t="s">
        <v>194</v>
      </c>
      <c r="F243" s="32" t="s">
        <v>193</v>
      </c>
      <c r="G243" s="32" t="s">
        <v>40</v>
      </c>
      <c r="H243" s="34"/>
      <c r="I243" s="35" t="s">
        <v>195</v>
      </c>
      <c r="J243" s="32" t="s">
        <v>193</v>
      </c>
      <c r="K243" s="32" t="s">
        <v>40</v>
      </c>
    </row>
    <row r="244" spans="1:11" ht="20.100000000000001" customHeight="1" x14ac:dyDescent="0.25">
      <c r="A244" s="33" t="s">
        <v>40</v>
      </c>
      <c r="B244" s="32" t="s">
        <v>196</v>
      </c>
      <c r="C244" s="32" t="s">
        <v>40</v>
      </c>
      <c r="D244" s="34"/>
      <c r="E244" s="33" t="s">
        <v>40</v>
      </c>
      <c r="F244" s="32" t="s">
        <v>196</v>
      </c>
      <c r="G244" s="32" t="s">
        <v>40</v>
      </c>
      <c r="H244" s="34"/>
      <c r="I244" s="33" t="s">
        <v>40</v>
      </c>
      <c r="J244" s="32" t="s">
        <v>196</v>
      </c>
      <c r="K244" s="32" t="s">
        <v>40</v>
      </c>
    </row>
  </sheetData>
  <mergeCells count="28">
    <mergeCell ref="D6:G6"/>
    <mergeCell ref="D7:G7"/>
    <mergeCell ref="C8:G8"/>
    <mergeCell ref="C9:G9"/>
    <mergeCell ref="D10:G10"/>
    <mergeCell ref="C1:G1"/>
    <mergeCell ref="C2:G2"/>
    <mergeCell ref="D3:G3"/>
    <mergeCell ref="D4:G4"/>
    <mergeCell ref="D5:G5"/>
    <mergeCell ref="D29:G29"/>
    <mergeCell ref="C38:G38"/>
    <mergeCell ref="C83:G83"/>
    <mergeCell ref="D84:G84"/>
    <mergeCell ref="D85:G85"/>
    <mergeCell ref="D17:G17"/>
    <mergeCell ref="C25:G25"/>
    <mergeCell ref="D26:G26"/>
    <mergeCell ref="D27:G27"/>
    <mergeCell ref="D28:G28"/>
    <mergeCell ref="D143:G143"/>
    <mergeCell ref="D144:G144"/>
    <mergeCell ref="C153:G153"/>
    <mergeCell ref="D86:G86"/>
    <mergeCell ref="D87:G87"/>
    <mergeCell ref="C96:G96"/>
    <mergeCell ref="D141:G141"/>
    <mergeCell ref="D142:G142"/>
  </mergeCells>
  <pageMargins left="0" right="0" top="0" bottom="0" header="0" footer="0"/>
  <pageSetup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heetPr>
  <dimension ref="A1:K190"/>
  <sheetViews>
    <sheetView workbookViewId="0">
      <selection activeCell="M11" sqref="M11"/>
    </sheetView>
  </sheetViews>
  <sheetFormatPr defaultColWidth="9" defaultRowHeight="15" x14ac:dyDescent="0.25"/>
  <cols>
    <col min="1" max="1" width="11.5703125" style="154" customWidth="1"/>
    <col min="2" max="2" width="8.42578125" style="154" customWidth="1"/>
    <col min="3" max="3" width="24.7109375" style="154" customWidth="1"/>
    <col min="4" max="6" width="13.85546875" style="154" customWidth="1"/>
    <col min="7" max="7" width="14.140625" style="154" customWidth="1"/>
    <col min="8" max="8" width="5.85546875" style="154" customWidth="1"/>
    <col min="9" max="9" width="16" style="154" customWidth="1"/>
    <col min="10" max="10" width="9.42578125" style="154" customWidth="1"/>
    <col min="11" max="11" width="15.28515625" style="154" customWidth="1"/>
    <col min="12" max="16384" width="9" style="154"/>
  </cols>
  <sheetData>
    <row r="1" spans="1:11" ht="20.100000000000001" customHeight="1" x14ac:dyDescent="0.25">
      <c r="A1" s="279"/>
      <c r="B1" s="279"/>
      <c r="C1" s="1287" t="s">
        <v>0</v>
      </c>
      <c r="D1" s="1288"/>
      <c r="E1" s="1288"/>
      <c r="F1" s="1288"/>
      <c r="G1" s="1288"/>
      <c r="H1" s="279"/>
      <c r="I1" s="279"/>
      <c r="J1" s="279"/>
      <c r="K1" s="279"/>
    </row>
    <row r="2" spans="1:11" ht="24.95" customHeight="1" x14ac:dyDescent="0.25">
      <c r="A2" s="279"/>
      <c r="B2" s="279"/>
      <c r="C2" s="1289" t="s">
        <v>1</v>
      </c>
      <c r="D2" s="1290"/>
      <c r="E2" s="1290"/>
      <c r="F2" s="1290"/>
      <c r="G2" s="1290"/>
      <c r="H2" s="279"/>
      <c r="I2" s="279"/>
      <c r="J2" s="279"/>
      <c r="K2" s="279"/>
    </row>
    <row r="3" spans="1:11" ht="14.1" customHeight="1" x14ac:dyDescent="0.25">
      <c r="A3" s="279"/>
      <c r="B3" s="279"/>
      <c r="C3" s="301" t="s">
        <v>2</v>
      </c>
      <c r="D3" s="1291" t="s">
        <v>1214</v>
      </c>
      <c r="E3" s="1292"/>
      <c r="F3" s="1292"/>
      <c r="G3" s="1292"/>
      <c r="H3" s="279"/>
      <c r="I3" s="279"/>
      <c r="J3" s="279"/>
      <c r="K3" s="279"/>
    </row>
    <row r="4" spans="1:11" ht="14.1" customHeight="1" x14ac:dyDescent="0.25">
      <c r="A4" s="279"/>
      <c r="B4" s="279"/>
      <c r="C4" s="301" t="s">
        <v>4</v>
      </c>
      <c r="D4" s="1291" t="s">
        <v>1215</v>
      </c>
      <c r="E4" s="1292"/>
      <c r="F4" s="1292"/>
      <c r="G4" s="1292"/>
      <c r="H4" s="279"/>
      <c r="I4" s="279"/>
      <c r="J4" s="279"/>
      <c r="K4" s="279"/>
    </row>
    <row r="5" spans="1:11" ht="14.1" customHeight="1" x14ac:dyDescent="0.25">
      <c r="A5" s="279"/>
      <c r="B5" s="279"/>
      <c r="C5" s="301" t="s">
        <v>6</v>
      </c>
      <c r="D5" s="1291" t="s">
        <v>1216</v>
      </c>
      <c r="E5" s="1292"/>
      <c r="F5" s="1292"/>
      <c r="G5" s="1292"/>
      <c r="H5" s="279"/>
      <c r="I5" s="279"/>
      <c r="J5" s="279"/>
      <c r="K5" s="279"/>
    </row>
    <row r="6" spans="1:11" ht="14.1" customHeight="1" x14ac:dyDescent="0.25">
      <c r="A6" s="279"/>
      <c r="B6" s="279"/>
      <c r="C6" s="301" t="s">
        <v>8</v>
      </c>
      <c r="D6" s="1291" t="s">
        <v>1217</v>
      </c>
      <c r="E6" s="1292"/>
      <c r="F6" s="1292"/>
      <c r="G6" s="1292"/>
      <c r="H6" s="279"/>
      <c r="I6" s="279"/>
      <c r="J6" s="279"/>
      <c r="K6" s="279"/>
    </row>
    <row r="7" spans="1:11" ht="14.1" customHeight="1" x14ac:dyDescent="0.25">
      <c r="A7" s="279"/>
      <c r="B7" s="279"/>
      <c r="C7" s="301" t="s">
        <v>10</v>
      </c>
      <c r="D7" s="1299" t="s">
        <v>11</v>
      </c>
      <c r="E7" s="1300"/>
      <c r="F7" s="1300"/>
      <c r="G7" s="1300"/>
      <c r="H7" s="279"/>
      <c r="I7" s="279"/>
      <c r="J7" s="279"/>
      <c r="K7" s="279"/>
    </row>
    <row r="8" spans="1:11" ht="14.1" customHeight="1" x14ac:dyDescent="0.25">
      <c r="A8" s="279"/>
      <c r="B8" s="279"/>
      <c r="C8" s="1301" t="s">
        <v>12</v>
      </c>
      <c r="D8" s="1302"/>
      <c r="E8" s="1302"/>
      <c r="F8" s="1302"/>
      <c r="G8" s="1302"/>
      <c r="H8" s="279"/>
      <c r="I8" s="279"/>
      <c r="J8" s="279"/>
      <c r="K8" s="279"/>
    </row>
    <row r="9" spans="1:11" ht="20.100000000000001" customHeight="1" x14ac:dyDescent="0.25">
      <c r="A9" s="279"/>
      <c r="B9" s="279"/>
      <c r="C9" s="1303" t="s">
        <v>1218</v>
      </c>
      <c r="D9" s="1304"/>
      <c r="E9" s="1304"/>
      <c r="F9" s="1304"/>
      <c r="G9" s="1304"/>
      <c r="H9" s="279"/>
      <c r="I9" s="279"/>
      <c r="J9" s="279"/>
      <c r="K9" s="279"/>
    </row>
    <row r="10" spans="1:11" ht="168.95" customHeight="1" x14ac:dyDescent="0.25">
      <c r="A10" s="279"/>
      <c r="B10" s="279"/>
      <c r="C10" s="286" t="s">
        <v>14</v>
      </c>
      <c r="D10" s="1305" t="s">
        <v>1219</v>
      </c>
      <c r="E10" s="1306"/>
      <c r="F10" s="1306"/>
      <c r="G10" s="1306"/>
      <c r="H10" s="279"/>
      <c r="I10" s="279"/>
      <c r="J10" s="279"/>
      <c r="K10" s="279"/>
    </row>
    <row r="11" spans="1:11" ht="27.95" customHeight="1" x14ac:dyDescent="0.25">
      <c r="A11" s="279"/>
      <c r="B11" s="279"/>
      <c r="C11" s="284" t="s">
        <v>16</v>
      </c>
      <c r="D11" s="300">
        <v>2025</v>
      </c>
      <c r="E11" s="300">
        <v>2026</v>
      </c>
      <c r="F11" s="300">
        <v>2027</v>
      </c>
      <c r="G11" s="300">
        <v>2028</v>
      </c>
      <c r="H11" s="279"/>
      <c r="I11" s="279"/>
      <c r="J11" s="279"/>
      <c r="K11" s="279"/>
    </row>
    <row r="12" spans="1:11" ht="14.1" customHeight="1" x14ac:dyDescent="0.25">
      <c r="A12" s="279"/>
      <c r="B12" s="279"/>
      <c r="C12" s="299"/>
      <c r="D12" s="298" t="s">
        <v>17</v>
      </c>
      <c r="E12" s="298" t="s">
        <v>18</v>
      </c>
      <c r="F12" s="298" t="s">
        <v>18</v>
      </c>
      <c r="G12" s="298" t="s">
        <v>18</v>
      </c>
      <c r="H12" s="279"/>
      <c r="I12" s="279"/>
      <c r="J12" s="279"/>
      <c r="K12" s="279"/>
    </row>
    <row r="13" spans="1:11" ht="41.1" customHeight="1" x14ac:dyDescent="0.25">
      <c r="A13" s="279"/>
      <c r="B13" s="279"/>
      <c r="C13" s="284" t="s">
        <v>1220</v>
      </c>
      <c r="D13" s="295" t="s">
        <v>104</v>
      </c>
      <c r="E13" s="295" t="s">
        <v>237</v>
      </c>
      <c r="F13" s="295" t="s">
        <v>672</v>
      </c>
      <c r="G13" s="295" t="s">
        <v>517</v>
      </c>
      <c r="H13" s="279"/>
      <c r="I13" s="279"/>
      <c r="J13" s="279"/>
      <c r="K13" s="279"/>
    </row>
    <row r="14" spans="1:11" ht="30.95" customHeight="1" x14ac:dyDescent="0.25">
      <c r="A14" s="279"/>
      <c r="B14" s="279"/>
      <c r="C14" s="284" t="s">
        <v>1221</v>
      </c>
      <c r="D14" s="295" t="s">
        <v>104</v>
      </c>
      <c r="E14" s="295" t="s">
        <v>1222</v>
      </c>
      <c r="F14" s="295" t="s">
        <v>672</v>
      </c>
      <c r="G14" s="295" t="s">
        <v>517</v>
      </c>
      <c r="H14" s="279"/>
      <c r="I14" s="279"/>
      <c r="J14" s="279"/>
      <c r="K14" s="279"/>
    </row>
    <row r="15" spans="1:11" ht="30.95" customHeight="1" x14ac:dyDescent="0.25">
      <c r="A15" s="279"/>
      <c r="B15" s="279"/>
      <c r="C15" s="284" t="s">
        <v>1223</v>
      </c>
      <c r="D15" s="295" t="s">
        <v>385</v>
      </c>
      <c r="E15" s="295" t="s">
        <v>252</v>
      </c>
      <c r="F15" s="295" t="s">
        <v>104</v>
      </c>
      <c r="G15" s="295" t="s">
        <v>402</v>
      </c>
      <c r="H15" s="279"/>
      <c r="I15" s="279"/>
      <c r="J15" s="279"/>
      <c r="K15" s="279"/>
    </row>
    <row r="16" spans="1:11" ht="14.1" customHeight="1" x14ac:dyDescent="0.25">
      <c r="A16" s="279"/>
      <c r="B16" s="279"/>
      <c r="C16" s="284" t="s">
        <v>1224</v>
      </c>
      <c r="D16" s="295" t="s">
        <v>163</v>
      </c>
      <c r="E16" s="295" t="s">
        <v>163</v>
      </c>
      <c r="F16" s="295" t="s">
        <v>163</v>
      </c>
      <c r="G16" s="295" t="s">
        <v>163</v>
      </c>
      <c r="H16" s="279"/>
      <c r="I16" s="279"/>
      <c r="J16" s="279"/>
      <c r="K16" s="279"/>
    </row>
    <row r="17" spans="1:11" ht="14.1" customHeight="1" x14ac:dyDescent="0.25">
      <c r="A17" s="279"/>
      <c r="B17" s="279"/>
      <c r="C17" s="284" t="s">
        <v>1225</v>
      </c>
      <c r="D17" s="295" t="s">
        <v>46</v>
      </c>
      <c r="E17" s="295" t="s">
        <v>46</v>
      </c>
      <c r="F17" s="295" t="s">
        <v>46</v>
      </c>
      <c r="G17" s="295" t="s">
        <v>46</v>
      </c>
      <c r="H17" s="279"/>
      <c r="I17" s="279"/>
      <c r="J17" s="279"/>
      <c r="K17" s="279"/>
    </row>
    <row r="18" spans="1:11" ht="122.1" customHeight="1" x14ac:dyDescent="0.25">
      <c r="A18" s="279"/>
      <c r="B18" s="279"/>
      <c r="C18" s="286" t="s">
        <v>24</v>
      </c>
      <c r="D18" s="1305" t="s">
        <v>1226</v>
      </c>
      <c r="E18" s="1306"/>
      <c r="F18" s="1306"/>
      <c r="G18" s="1306"/>
      <c r="H18" s="279"/>
      <c r="I18" s="279"/>
      <c r="J18" s="279"/>
      <c r="K18" s="279"/>
    </row>
    <row r="19" spans="1:11" ht="27.95" customHeight="1" x14ac:dyDescent="0.25">
      <c r="A19" s="279"/>
      <c r="B19" s="279"/>
      <c r="C19" s="284" t="s">
        <v>26</v>
      </c>
      <c r="D19" s="300">
        <v>2025</v>
      </c>
      <c r="E19" s="300">
        <v>2026</v>
      </c>
      <c r="F19" s="300">
        <v>2027</v>
      </c>
      <c r="G19" s="300">
        <v>2028</v>
      </c>
      <c r="H19" s="279"/>
      <c r="I19" s="279"/>
      <c r="J19" s="279"/>
      <c r="K19" s="279"/>
    </row>
    <row r="20" spans="1:11" ht="14.1" customHeight="1" x14ac:dyDescent="0.25">
      <c r="A20" s="279"/>
      <c r="B20" s="279"/>
      <c r="C20" s="299"/>
      <c r="D20" s="298" t="s">
        <v>17</v>
      </c>
      <c r="E20" s="298" t="s">
        <v>18</v>
      </c>
      <c r="F20" s="298" t="s">
        <v>18</v>
      </c>
      <c r="G20" s="298" t="s">
        <v>18</v>
      </c>
      <c r="H20" s="279"/>
      <c r="I20" s="279"/>
      <c r="J20" s="279"/>
      <c r="K20" s="279"/>
    </row>
    <row r="21" spans="1:11" ht="20.100000000000001" customHeight="1" x14ac:dyDescent="0.25">
      <c r="A21" s="279"/>
      <c r="B21" s="279"/>
      <c r="C21" s="284" t="s">
        <v>1227</v>
      </c>
      <c r="D21" s="295" t="s">
        <v>163</v>
      </c>
      <c r="E21" s="295" t="s">
        <v>346</v>
      </c>
      <c r="F21" s="295" t="s">
        <v>346</v>
      </c>
      <c r="G21" s="295" t="s">
        <v>346</v>
      </c>
      <c r="H21" s="279"/>
      <c r="I21" s="279"/>
      <c r="J21" s="279"/>
      <c r="K21" s="279"/>
    </row>
    <row r="22" spans="1:11" ht="20.100000000000001" customHeight="1" x14ac:dyDescent="0.25">
      <c r="A22" s="279"/>
      <c r="B22" s="279"/>
      <c r="C22" s="284" t="s">
        <v>1228</v>
      </c>
      <c r="D22" s="295" t="s">
        <v>133</v>
      </c>
      <c r="E22" s="295" t="s">
        <v>1229</v>
      </c>
      <c r="F22" s="295" t="s">
        <v>1229</v>
      </c>
      <c r="G22" s="295" t="s">
        <v>1229</v>
      </c>
      <c r="H22" s="279"/>
      <c r="I22" s="279"/>
      <c r="J22" s="279"/>
      <c r="K22" s="279"/>
    </row>
    <row r="23" spans="1:11" ht="14.1" customHeight="1" x14ac:dyDescent="0.25">
      <c r="A23" s="279"/>
      <c r="B23" s="279"/>
      <c r="C23" s="284" t="s">
        <v>1230</v>
      </c>
      <c r="D23" s="295" t="s">
        <v>316</v>
      </c>
      <c r="E23" s="295" t="s">
        <v>394</v>
      </c>
      <c r="F23" s="295" t="s">
        <v>394</v>
      </c>
      <c r="G23" s="295" t="s">
        <v>394</v>
      </c>
      <c r="H23" s="279"/>
      <c r="I23" s="279"/>
      <c r="J23" s="279"/>
      <c r="K23" s="279"/>
    </row>
    <row r="24" spans="1:11" ht="14.1" customHeight="1" x14ac:dyDescent="0.25">
      <c r="A24" s="279"/>
      <c r="B24" s="279"/>
      <c r="C24" s="284" t="s">
        <v>1231</v>
      </c>
      <c r="D24" s="295" t="s">
        <v>143</v>
      </c>
      <c r="E24" s="295" t="s">
        <v>1232</v>
      </c>
      <c r="F24" s="295" t="s">
        <v>1232</v>
      </c>
      <c r="G24" s="295" t="s">
        <v>1232</v>
      </c>
      <c r="H24" s="279"/>
      <c r="I24" s="279"/>
      <c r="J24" s="279"/>
      <c r="K24" s="279"/>
    </row>
    <row r="25" spans="1:11" ht="14.1" customHeight="1" x14ac:dyDescent="0.25">
      <c r="A25" s="279"/>
      <c r="B25" s="279"/>
      <c r="C25" s="284" t="s">
        <v>1233</v>
      </c>
      <c r="D25" s="295" t="s">
        <v>358</v>
      </c>
      <c r="E25" s="295" t="s">
        <v>389</v>
      </c>
      <c r="F25" s="295" t="s">
        <v>389</v>
      </c>
      <c r="G25" s="295" t="s">
        <v>389</v>
      </c>
      <c r="H25" s="279"/>
      <c r="I25" s="279"/>
      <c r="J25" s="279"/>
      <c r="K25" s="279"/>
    </row>
    <row r="26" spans="1:11" ht="14.1" customHeight="1" x14ac:dyDescent="0.25">
      <c r="A26" s="279"/>
      <c r="B26" s="279"/>
      <c r="C26" s="284" t="s">
        <v>1234</v>
      </c>
      <c r="D26" s="295" t="s">
        <v>46</v>
      </c>
      <c r="E26" s="295" t="s">
        <v>164</v>
      </c>
      <c r="F26" s="295" t="s">
        <v>164</v>
      </c>
      <c r="G26" s="295" t="s">
        <v>164</v>
      </c>
      <c r="H26" s="279"/>
      <c r="I26" s="279"/>
      <c r="J26" s="279"/>
      <c r="K26" s="279"/>
    </row>
    <row r="27" spans="1:11" ht="14.1" customHeight="1" x14ac:dyDescent="0.25">
      <c r="A27" s="279"/>
      <c r="B27" s="279"/>
      <c r="C27" s="284" t="s">
        <v>1235</v>
      </c>
      <c r="D27" s="295" t="s">
        <v>394</v>
      </c>
      <c r="E27" s="295" t="s">
        <v>517</v>
      </c>
      <c r="F27" s="295" t="s">
        <v>517</v>
      </c>
      <c r="G27" s="295" t="s">
        <v>517</v>
      </c>
      <c r="H27" s="279"/>
      <c r="I27" s="279"/>
      <c r="J27" s="279"/>
      <c r="K27" s="279"/>
    </row>
    <row r="28" spans="1:11" ht="14.1" customHeight="1" x14ac:dyDescent="0.25">
      <c r="A28" s="279"/>
      <c r="B28" s="279"/>
      <c r="C28" s="1293" t="s">
        <v>30</v>
      </c>
      <c r="D28" s="1294"/>
      <c r="E28" s="1294"/>
      <c r="F28" s="1294"/>
      <c r="G28" s="1294"/>
      <c r="H28" s="279"/>
      <c r="I28" s="279"/>
      <c r="J28" s="279"/>
      <c r="K28" s="279"/>
    </row>
    <row r="29" spans="1:11" ht="14.1" customHeight="1" x14ac:dyDescent="0.25">
      <c r="A29" s="279"/>
      <c r="B29" s="279"/>
      <c r="C29" s="297" t="s">
        <v>1236</v>
      </c>
      <c r="D29" s="1293" t="s">
        <v>1237</v>
      </c>
      <c r="E29" s="1294"/>
      <c r="F29" s="1294"/>
      <c r="G29" s="1294"/>
      <c r="H29" s="279"/>
      <c r="I29" s="279"/>
      <c r="J29" s="279"/>
      <c r="K29" s="279"/>
    </row>
    <row r="30" spans="1:11" ht="18" customHeight="1" x14ac:dyDescent="0.25">
      <c r="A30" s="279"/>
      <c r="B30" s="279"/>
      <c r="C30" s="296" t="s">
        <v>33</v>
      </c>
      <c r="D30" s="1295" t="s">
        <v>1238</v>
      </c>
      <c r="E30" s="1296"/>
      <c r="F30" s="1296"/>
      <c r="G30" s="1296"/>
      <c r="H30" s="279"/>
      <c r="I30" s="279"/>
      <c r="J30" s="279"/>
      <c r="K30" s="279"/>
    </row>
    <row r="31" spans="1:11" ht="18" customHeight="1" x14ac:dyDescent="0.25">
      <c r="A31" s="279"/>
      <c r="B31" s="279"/>
      <c r="C31" s="277" t="s">
        <v>35</v>
      </c>
      <c r="D31" s="1297" t="s">
        <v>1239</v>
      </c>
      <c r="E31" s="1298"/>
      <c r="F31" s="1298"/>
      <c r="G31" s="1298"/>
      <c r="H31" s="279"/>
      <c r="I31" s="279"/>
      <c r="J31" s="279"/>
      <c r="K31" s="279"/>
    </row>
    <row r="32" spans="1:11" ht="18" customHeight="1" x14ac:dyDescent="0.25">
      <c r="A32" s="279"/>
      <c r="B32" s="279"/>
      <c r="C32" s="277" t="s">
        <v>37</v>
      </c>
      <c r="D32" s="1297" t="s">
        <v>1240</v>
      </c>
      <c r="E32" s="1298"/>
      <c r="F32" s="1298"/>
      <c r="G32" s="1298"/>
      <c r="H32" s="279"/>
      <c r="I32" s="279"/>
      <c r="J32" s="279"/>
      <c r="K32" s="279"/>
    </row>
    <row r="33" spans="1:11" ht="15" customHeight="1" x14ac:dyDescent="0.25">
      <c r="A33" s="279"/>
      <c r="B33" s="279"/>
      <c r="C33" s="294"/>
      <c r="D33" s="269">
        <v>2025</v>
      </c>
      <c r="E33" s="269">
        <v>2026</v>
      </c>
      <c r="F33" s="269">
        <v>2027</v>
      </c>
      <c r="G33" s="269">
        <v>2028</v>
      </c>
      <c r="H33" s="279"/>
      <c r="I33" s="279"/>
      <c r="J33" s="279"/>
      <c r="K33" s="279"/>
    </row>
    <row r="34" spans="1:11" ht="15" customHeight="1" x14ac:dyDescent="0.25">
      <c r="A34" s="279"/>
      <c r="B34" s="279"/>
      <c r="C34" s="293"/>
      <c r="D34" s="266" t="s">
        <v>17</v>
      </c>
      <c r="E34" s="266" t="s">
        <v>18</v>
      </c>
      <c r="F34" s="266" t="s">
        <v>18</v>
      </c>
      <c r="G34" s="266" t="s">
        <v>18</v>
      </c>
      <c r="H34" s="279"/>
      <c r="I34" s="279"/>
      <c r="J34" s="279"/>
      <c r="K34" s="279"/>
    </row>
    <row r="35" spans="1:11" ht="14.1" customHeight="1" x14ac:dyDescent="0.25">
      <c r="A35" s="279"/>
      <c r="B35" s="279"/>
      <c r="C35" s="284" t="s">
        <v>39</v>
      </c>
      <c r="D35" s="295" t="s">
        <v>40</v>
      </c>
      <c r="E35" s="295" t="s">
        <v>1241</v>
      </c>
      <c r="F35" s="295" t="s">
        <v>1241</v>
      </c>
      <c r="G35" s="295" t="s">
        <v>1241</v>
      </c>
      <c r="H35" s="279"/>
      <c r="I35" s="279"/>
      <c r="J35" s="279"/>
      <c r="K35" s="279"/>
    </row>
    <row r="36" spans="1:11" ht="14.1" customHeight="1" x14ac:dyDescent="0.25">
      <c r="A36" s="279"/>
      <c r="B36" s="279"/>
      <c r="C36" s="284" t="s">
        <v>41</v>
      </c>
      <c r="D36" s="295" t="s">
        <v>1242</v>
      </c>
      <c r="E36" s="295" t="s">
        <v>1243</v>
      </c>
      <c r="F36" s="295" t="s">
        <v>1244</v>
      </c>
      <c r="G36" s="295" t="s">
        <v>1245</v>
      </c>
      <c r="H36" s="279"/>
      <c r="I36" s="279"/>
      <c r="J36" s="279"/>
      <c r="K36" s="279"/>
    </row>
    <row r="37" spans="1:11" ht="14.1" customHeight="1" x14ac:dyDescent="0.25">
      <c r="A37" s="279"/>
      <c r="B37" s="279"/>
      <c r="C37" s="284" t="s">
        <v>45</v>
      </c>
      <c r="D37" s="295" t="s">
        <v>46</v>
      </c>
      <c r="E37" s="295" t="s">
        <v>1246</v>
      </c>
      <c r="F37" s="295" t="s">
        <v>1247</v>
      </c>
      <c r="G37" s="295" t="s">
        <v>1248</v>
      </c>
      <c r="H37" s="279"/>
      <c r="I37" s="279"/>
      <c r="J37" s="279"/>
      <c r="K37" s="279"/>
    </row>
    <row r="38" spans="1:11" ht="14.1" customHeight="1" x14ac:dyDescent="0.25">
      <c r="A38" s="279"/>
      <c r="B38" s="279"/>
      <c r="C38" s="284" t="s">
        <v>50</v>
      </c>
      <c r="D38" s="295" t="s">
        <v>40</v>
      </c>
      <c r="E38" s="295" t="s">
        <v>40</v>
      </c>
      <c r="F38" s="295" t="s">
        <v>46</v>
      </c>
      <c r="G38" s="295" t="s">
        <v>46</v>
      </c>
      <c r="H38" s="279"/>
      <c r="I38" s="279"/>
      <c r="J38" s="279"/>
      <c r="K38" s="279"/>
    </row>
    <row r="39" spans="1:11" ht="14.1" customHeight="1" x14ac:dyDescent="0.25">
      <c r="A39" s="279"/>
      <c r="B39" s="279"/>
      <c r="C39" s="284" t="s">
        <v>52</v>
      </c>
      <c r="D39" s="295" t="s">
        <v>40</v>
      </c>
      <c r="E39" s="295" t="s">
        <v>214</v>
      </c>
      <c r="F39" s="295" t="s">
        <v>1249</v>
      </c>
      <c r="G39" s="295" t="s">
        <v>541</v>
      </c>
      <c r="H39" s="279"/>
      <c r="I39" s="279"/>
      <c r="J39" s="279"/>
      <c r="K39" s="279"/>
    </row>
    <row r="40" spans="1:11" ht="14.1" customHeight="1" x14ac:dyDescent="0.25">
      <c r="A40" s="279"/>
      <c r="B40" s="279"/>
      <c r="C40" s="284" t="s">
        <v>55</v>
      </c>
      <c r="D40" s="295" t="s">
        <v>40</v>
      </c>
      <c r="E40" s="295" t="s">
        <v>40</v>
      </c>
      <c r="F40" s="295" t="s">
        <v>1249</v>
      </c>
      <c r="G40" s="295" t="s">
        <v>541</v>
      </c>
      <c r="H40" s="279"/>
      <c r="I40" s="279"/>
      <c r="J40" s="279"/>
      <c r="K40" s="279"/>
    </row>
    <row r="41" spans="1:11" ht="14.1" customHeight="1" x14ac:dyDescent="0.25">
      <c r="A41" s="279"/>
      <c r="B41" s="279"/>
      <c r="C41" s="1307" t="s">
        <v>58</v>
      </c>
      <c r="D41" s="1308"/>
      <c r="E41" s="1308"/>
      <c r="F41" s="1308"/>
      <c r="G41" s="1308"/>
      <c r="H41" s="279"/>
      <c r="I41" s="279"/>
      <c r="J41" s="279"/>
      <c r="K41" s="279"/>
    </row>
    <row r="42" spans="1:11" ht="14.1" customHeight="1" x14ac:dyDescent="0.25">
      <c r="A42" s="279"/>
      <c r="B42" s="279"/>
      <c r="C42" s="294"/>
      <c r="D42" s="269">
        <v>2025</v>
      </c>
      <c r="E42" s="269">
        <v>2026</v>
      </c>
      <c r="F42" s="269">
        <v>2027</v>
      </c>
      <c r="G42" s="269">
        <v>2028</v>
      </c>
      <c r="H42" s="279"/>
      <c r="I42" s="279"/>
      <c r="J42" s="279"/>
      <c r="K42" s="279"/>
    </row>
    <row r="43" spans="1:11" ht="14.1" customHeight="1" x14ac:dyDescent="0.25">
      <c r="A43" s="279"/>
      <c r="B43" s="279"/>
      <c r="C43" s="293"/>
      <c r="D43" s="266" t="s">
        <v>17</v>
      </c>
      <c r="E43" s="266" t="s">
        <v>18</v>
      </c>
      <c r="F43" s="266" t="s">
        <v>18</v>
      </c>
      <c r="G43" s="266" t="s">
        <v>18</v>
      </c>
      <c r="H43" s="279"/>
      <c r="I43" s="279"/>
      <c r="J43" s="279"/>
      <c r="K43" s="279"/>
    </row>
    <row r="44" spans="1:11" ht="14.1" customHeight="1" x14ac:dyDescent="0.25">
      <c r="A44" s="279"/>
      <c r="B44" s="279"/>
      <c r="C44" s="292" t="s">
        <v>59</v>
      </c>
      <c r="D44" s="289">
        <v>0</v>
      </c>
      <c r="E44" s="289">
        <v>88150000</v>
      </c>
      <c r="F44" s="289">
        <v>88150000</v>
      </c>
      <c r="G44" s="289">
        <v>88150000</v>
      </c>
      <c r="H44" s="279"/>
      <c r="I44" s="279"/>
      <c r="J44" s="279"/>
      <c r="K44" s="279"/>
    </row>
    <row r="45" spans="1:11" ht="14.1" customHeight="1" x14ac:dyDescent="0.25">
      <c r="A45" s="279"/>
      <c r="B45" s="279"/>
      <c r="C45" s="292" t="s">
        <v>60</v>
      </c>
      <c r="D45" s="289">
        <v>0</v>
      </c>
      <c r="E45" s="289">
        <v>88150000</v>
      </c>
      <c r="F45" s="289">
        <v>88150000</v>
      </c>
      <c r="G45" s="289">
        <v>88150000</v>
      </c>
      <c r="H45" s="279"/>
      <c r="I45" s="279"/>
      <c r="J45" s="279"/>
      <c r="K45" s="279"/>
    </row>
    <row r="46" spans="1:11" ht="14.1" customHeight="1" x14ac:dyDescent="0.25">
      <c r="A46" s="279"/>
      <c r="B46" s="279"/>
      <c r="C46" s="292" t="s">
        <v>61</v>
      </c>
      <c r="D46" s="289">
        <v>0</v>
      </c>
      <c r="E46" s="289">
        <v>0</v>
      </c>
      <c r="F46" s="289">
        <v>0</v>
      </c>
      <c r="G46" s="289">
        <v>0</v>
      </c>
      <c r="H46" s="279"/>
      <c r="I46" s="279"/>
      <c r="J46" s="279"/>
      <c r="K46" s="279"/>
    </row>
    <row r="47" spans="1:11" ht="14.1" customHeight="1" x14ac:dyDescent="0.25">
      <c r="A47" s="279"/>
      <c r="B47" s="279"/>
      <c r="C47" s="292" t="s">
        <v>62</v>
      </c>
      <c r="D47" s="289">
        <v>0</v>
      </c>
      <c r="E47" s="289">
        <v>13740000</v>
      </c>
      <c r="F47" s="289">
        <v>13740000</v>
      </c>
      <c r="G47" s="289">
        <v>13740000</v>
      </c>
      <c r="H47" s="279"/>
      <c r="I47" s="279"/>
      <c r="J47" s="279"/>
      <c r="K47" s="279"/>
    </row>
    <row r="48" spans="1:11" ht="14.1" customHeight="1" x14ac:dyDescent="0.25">
      <c r="A48" s="279"/>
      <c r="B48" s="279"/>
      <c r="C48" s="292" t="s">
        <v>60</v>
      </c>
      <c r="D48" s="289">
        <v>0</v>
      </c>
      <c r="E48" s="289">
        <v>13740000</v>
      </c>
      <c r="F48" s="289">
        <v>13740000</v>
      </c>
      <c r="G48" s="289">
        <v>13740000</v>
      </c>
      <c r="H48" s="279"/>
      <c r="I48" s="279"/>
      <c r="J48" s="279"/>
      <c r="K48" s="279"/>
    </row>
    <row r="49" spans="1:11" ht="14.1" customHeight="1" x14ac:dyDescent="0.25">
      <c r="A49" s="279"/>
      <c r="B49" s="279"/>
      <c r="C49" s="292" t="s">
        <v>61</v>
      </c>
      <c r="D49" s="289">
        <v>0</v>
      </c>
      <c r="E49" s="289">
        <v>0</v>
      </c>
      <c r="F49" s="289">
        <v>0</v>
      </c>
      <c r="G49" s="289">
        <v>0</v>
      </c>
      <c r="H49" s="279"/>
      <c r="I49" s="279"/>
      <c r="J49" s="279"/>
      <c r="K49" s="279"/>
    </row>
    <row r="50" spans="1:11" ht="14.1" customHeight="1" x14ac:dyDescent="0.25">
      <c r="A50" s="279"/>
      <c r="B50" s="279"/>
      <c r="C50" s="292" t="s">
        <v>63</v>
      </c>
      <c r="D50" s="289">
        <v>0</v>
      </c>
      <c r="E50" s="289">
        <v>12120000</v>
      </c>
      <c r="F50" s="289">
        <v>12979000</v>
      </c>
      <c r="G50" s="289">
        <v>13120000</v>
      </c>
      <c r="H50" s="279"/>
      <c r="I50" s="279"/>
      <c r="J50" s="279"/>
      <c r="K50" s="279"/>
    </row>
    <row r="51" spans="1:11" ht="14.1" customHeight="1" x14ac:dyDescent="0.25">
      <c r="A51" s="279"/>
      <c r="B51" s="279"/>
      <c r="C51" s="292" t="s">
        <v>60</v>
      </c>
      <c r="D51" s="289">
        <v>0</v>
      </c>
      <c r="E51" s="289">
        <v>12120000</v>
      </c>
      <c r="F51" s="289">
        <v>12979000</v>
      </c>
      <c r="G51" s="289">
        <v>13120000</v>
      </c>
      <c r="H51" s="279"/>
      <c r="I51" s="279"/>
      <c r="J51" s="279"/>
      <c r="K51" s="279"/>
    </row>
    <row r="52" spans="1:11" ht="14.1" customHeight="1" x14ac:dyDescent="0.25">
      <c r="A52" s="279"/>
      <c r="B52" s="279"/>
      <c r="C52" s="292" t="s">
        <v>61</v>
      </c>
      <c r="D52" s="289">
        <v>0</v>
      </c>
      <c r="E52" s="289">
        <v>0</v>
      </c>
      <c r="F52" s="289">
        <v>0</v>
      </c>
      <c r="G52" s="289">
        <v>0</v>
      </c>
      <c r="H52" s="279"/>
      <c r="I52" s="279"/>
      <c r="J52" s="279"/>
      <c r="K52" s="279"/>
    </row>
    <row r="53" spans="1:11" ht="14.1" customHeight="1" x14ac:dyDescent="0.25">
      <c r="A53" s="279"/>
      <c r="B53" s="279"/>
      <c r="C53" s="292" t="s">
        <v>64</v>
      </c>
      <c r="D53" s="289">
        <v>0</v>
      </c>
      <c r="E53" s="289">
        <v>0</v>
      </c>
      <c r="F53" s="289">
        <v>0</v>
      </c>
      <c r="G53" s="289">
        <v>0</v>
      </c>
      <c r="H53" s="279"/>
      <c r="I53" s="279"/>
      <c r="J53" s="279"/>
      <c r="K53" s="279"/>
    </row>
    <row r="54" spans="1:11" ht="14.1" customHeight="1" x14ac:dyDescent="0.25">
      <c r="A54" s="279"/>
      <c r="B54" s="279"/>
      <c r="C54" s="292" t="s">
        <v>60</v>
      </c>
      <c r="D54" s="289">
        <v>0</v>
      </c>
      <c r="E54" s="289">
        <v>0</v>
      </c>
      <c r="F54" s="289">
        <v>0</v>
      </c>
      <c r="G54" s="289">
        <v>0</v>
      </c>
      <c r="H54" s="279"/>
      <c r="I54" s="279"/>
      <c r="J54" s="279"/>
      <c r="K54" s="279"/>
    </row>
    <row r="55" spans="1:11" ht="14.1" customHeight="1" x14ac:dyDescent="0.25">
      <c r="A55" s="279"/>
      <c r="B55" s="279"/>
      <c r="C55" s="292" t="s">
        <v>61</v>
      </c>
      <c r="D55" s="289">
        <v>0</v>
      </c>
      <c r="E55" s="289">
        <v>0</v>
      </c>
      <c r="F55" s="289">
        <v>0</v>
      </c>
      <c r="G55" s="289">
        <v>0</v>
      </c>
      <c r="H55" s="279"/>
      <c r="I55" s="279"/>
      <c r="J55" s="279"/>
      <c r="K55" s="279"/>
    </row>
    <row r="56" spans="1:11" ht="14.1" customHeight="1" x14ac:dyDescent="0.25">
      <c r="A56" s="279"/>
      <c r="B56" s="279"/>
      <c r="C56" s="292" t="s">
        <v>65</v>
      </c>
      <c r="D56" s="289">
        <v>0</v>
      </c>
      <c r="E56" s="289">
        <v>0</v>
      </c>
      <c r="F56" s="289">
        <v>0</v>
      </c>
      <c r="G56" s="289">
        <v>0</v>
      </c>
      <c r="H56" s="279"/>
      <c r="I56" s="279"/>
      <c r="J56" s="279"/>
      <c r="K56" s="279"/>
    </row>
    <row r="57" spans="1:11" ht="14.1" customHeight="1" x14ac:dyDescent="0.25">
      <c r="A57" s="279"/>
      <c r="B57" s="279"/>
      <c r="C57" s="292" t="s">
        <v>60</v>
      </c>
      <c r="D57" s="289">
        <v>0</v>
      </c>
      <c r="E57" s="289">
        <v>0</v>
      </c>
      <c r="F57" s="289">
        <v>0</v>
      </c>
      <c r="G57" s="289">
        <v>0</v>
      </c>
      <c r="H57" s="279"/>
      <c r="I57" s="279"/>
      <c r="J57" s="279"/>
      <c r="K57" s="279"/>
    </row>
    <row r="58" spans="1:11" ht="14.1" customHeight="1" x14ac:dyDescent="0.25">
      <c r="A58" s="279"/>
      <c r="B58" s="279"/>
      <c r="C58" s="292" t="s">
        <v>61</v>
      </c>
      <c r="D58" s="289">
        <v>0</v>
      </c>
      <c r="E58" s="289">
        <v>0</v>
      </c>
      <c r="F58" s="289">
        <v>0</v>
      </c>
      <c r="G58" s="289">
        <v>0</v>
      </c>
      <c r="H58" s="279"/>
      <c r="I58" s="279"/>
      <c r="J58" s="279"/>
      <c r="K58" s="279"/>
    </row>
    <row r="59" spans="1:11" ht="14.1" customHeight="1" x14ac:dyDescent="0.25">
      <c r="A59" s="279"/>
      <c r="B59" s="279"/>
      <c r="C59" s="292" t="s">
        <v>66</v>
      </c>
      <c r="D59" s="289">
        <v>0</v>
      </c>
      <c r="E59" s="289">
        <v>0</v>
      </c>
      <c r="F59" s="289">
        <v>0</v>
      </c>
      <c r="G59" s="289">
        <v>0</v>
      </c>
      <c r="H59" s="279"/>
      <c r="I59" s="279"/>
      <c r="J59" s="279"/>
      <c r="K59" s="279"/>
    </row>
    <row r="60" spans="1:11" ht="14.1" customHeight="1" x14ac:dyDescent="0.25">
      <c r="A60" s="279"/>
      <c r="B60" s="279"/>
      <c r="C60" s="292" t="s">
        <v>60</v>
      </c>
      <c r="D60" s="289">
        <v>0</v>
      </c>
      <c r="E60" s="289">
        <v>0</v>
      </c>
      <c r="F60" s="289">
        <v>0</v>
      </c>
      <c r="G60" s="289">
        <v>0</v>
      </c>
      <c r="H60" s="279"/>
      <c r="I60" s="279"/>
      <c r="J60" s="279"/>
      <c r="K60" s="279"/>
    </row>
    <row r="61" spans="1:11" ht="14.1" customHeight="1" x14ac:dyDescent="0.25">
      <c r="A61" s="279"/>
      <c r="B61" s="279"/>
      <c r="C61" s="292" t="s">
        <v>61</v>
      </c>
      <c r="D61" s="289">
        <v>0</v>
      </c>
      <c r="E61" s="289">
        <v>0</v>
      </c>
      <c r="F61" s="289">
        <v>0</v>
      </c>
      <c r="G61" s="289">
        <v>0</v>
      </c>
      <c r="H61" s="279"/>
      <c r="I61" s="279"/>
      <c r="J61" s="279"/>
      <c r="K61" s="279"/>
    </row>
    <row r="62" spans="1:11" ht="14.1" customHeight="1" x14ac:dyDescent="0.25">
      <c r="A62" s="279"/>
      <c r="B62" s="279"/>
      <c r="C62" s="292" t="s">
        <v>67</v>
      </c>
      <c r="D62" s="289">
        <v>0</v>
      </c>
      <c r="E62" s="289">
        <v>240000</v>
      </c>
      <c r="F62" s="289">
        <v>240000</v>
      </c>
      <c r="G62" s="289">
        <v>240000</v>
      </c>
      <c r="H62" s="279"/>
      <c r="I62" s="279"/>
      <c r="J62" s="279"/>
      <c r="K62" s="279"/>
    </row>
    <row r="63" spans="1:11" ht="14.1" customHeight="1" x14ac:dyDescent="0.25">
      <c r="A63" s="279"/>
      <c r="B63" s="279"/>
      <c r="C63" s="292" t="s">
        <v>60</v>
      </c>
      <c r="D63" s="289">
        <v>0</v>
      </c>
      <c r="E63" s="289">
        <v>240000</v>
      </c>
      <c r="F63" s="289">
        <v>240000</v>
      </c>
      <c r="G63" s="289">
        <v>240000</v>
      </c>
      <c r="H63" s="279"/>
      <c r="I63" s="279"/>
      <c r="J63" s="279"/>
      <c r="K63" s="279"/>
    </row>
    <row r="64" spans="1:11" ht="14.1" customHeight="1" x14ac:dyDescent="0.25">
      <c r="A64" s="279"/>
      <c r="B64" s="279"/>
      <c r="C64" s="292" t="s">
        <v>61</v>
      </c>
      <c r="D64" s="289">
        <v>0</v>
      </c>
      <c r="E64" s="289">
        <v>0</v>
      </c>
      <c r="F64" s="289">
        <v>0</v>
      </c>
      <c r="G64" s="289">
        <v>0</v>
      </c>
      <c r="H64" s="279"/>
      <c r="I64" s="279"/>
      <c r="J64" s="279"/>
      <c r="K64" s="279"/>
    </row>
    <row r="65" spans="1:11" ht="14.1" customHeight="1" x14ac:dyDescent="0.25">
      <c r="A65" s="279"/>
      <c r="B65" s="279"/>
      <c r="C65" s="292" t="s">
        <v>68</v>
      </c>
      <c r="D65" s="289">
        <v>0</v>
      </c>
      <c r="E65" s="289">
        <v>0</v>
      </c>
      <c r="F65" s="289">
        <v>0</v>
      </c>
      <c r="G65" s="289">
        <v>0</v>
      </c>
      <c r="H65" s="279"/>
      <c r="I65" s="279"/>
      <c r="J65" s="279"/>
      <c r="K65" s="279"/>
    </row>
    <row r="66" spans="1:11" ht="14.1" customHeight="1" x14ac:dyDescent="0.25">
      <c r="A66" s="279"/>
      <c r="B66" s="279"/>
      <c r="C66" s="292" t="s">
        <v>60</v>
      </c>
      <c r="D66" s="289">
        <v>0</v>
      </c>
      <c r="E66" s="289">
        <v>0</v>
      </c>
      <c r="F66" s="289">
        <v>0</v>
      </c>
      <c r="G66" s="289">
        <v>0</v>
      </c>
      <c r="H66" s="279"/>
      <c r="I66" s="279"/>
      <c r="J66" s="279"/>
      <c r="K66" s="279"/>
    </row>
    <row r="67" spans="1:11" ht="14.1" customHeight="1" x14ac:dyDescent="0.25">
      <c r="A67" s="279"/>
      <c r="B67" s="279"/>
      <c r="C67" s="292" t="s">
        <v>69</v>
      </c>
      <c r="D67" s="289">
        <v>0</v>
      </c>
      <c r="E67" s="289">
        <v>0</v>
      </c>
      <c r="F67" s="289">
        <v>0</v>
      </c>
      <c r="G67" s="289">
        <v>0</v>
      </c>
      <c r="H67" s="279"/>
      <c r="I67" s="279"/>
      <c r="J67" s="279"/>
      <c r="K67" s="279"/>
    </row>
    <row r="68" spans="1:11" ht="14.1" customHeight="1" x14ac:dyDescent="0.25">
      <c r="A68" s="279"/>
      <c r="B68" s="279"/>
      <c r="C68" s="292" t="s">
        <v>70</v>
      </c>
      <c r="D68" s="289">
        <v>0</v>
      </c>
      <c r="E68" s="289">
        <v>0</v>
      </c>
      <c r="F68" s="289">
        <v>0</v>
      </c>
      <c r="G68" s="289">
        <v>0</v>
      </c>
      <c r="H68" s="279"/>
      <c r="I68" s="279"/>
      <c r="J68" s="279"/>
      <c r="K68" s="279"/>
    </row>
    <row r="69" spans="1:11" ht="14.1" customHeight="1" x14ac:dyDescent="0.25">
      <c r="A69" s="279"/>
      <c r="B69" s="279"/>
      <c r="C69" s="292" t="s">
        <v>71</v>
      </c>
      <c r="D69" s="289">
        <v>0</v>
      </c>
      <c r="E69" s="289">
        <v>0</v>
      </c>
      <c r="F69" s="289">
        <v>0</v>
      </c>
      <c r="G69" s="289">
        <v>0</v>
      </c>
      <c r="H69" s="279"/>
      <c r="I69" s="279"/>
      <c r="J69" s="279"/>
      <c r="K69" s="279"/>
    </row>
    <row r="70" spans="1:11" ht="14.1" customHeight="1" x14ac:dyDescent="0.25">
      <c r="A70" s="279"/>
      <c r="B70" s="279"/>
      <c r="C70" s="292" t="s">
        <v>72</v>
      </c>
      <c r="D70" s="289">
        <v>0</v>
      </c>
      <c r="E70" s="289">
        <v>0</v>
      </c>
      <c r="F70" s="289">
        <v>0</v>
      </c>
      <c r="G70" s="289">
        <v>0</v>
      </c>
      <c r="H70" s="279"/>
      <c r="I70" s="279"/>
      <c r="J70" s="279"/>
      <c r="K70" s="279"/>
    </row>
    <row r="71" spans="1:11" ht="14.1" customHeight="1" x14ac:dyDescent="0.25">
      <c r="A71" s="279"/>
      <c r="B71" s="279"/>
      <c r="C71" s="292" t="s">
        <v>73</v>
      </c>
      <c r="D71" s="289">
        <v>0</v>
      </c>
      <c r="E71" s="289">
        <v>0</v>
      </c>
      <c r="F71" s="289">
        <v>0</v>
      </c>
      <c r="G71" s="289">
        <v>0</v>
      </c>
      <c r="H71" s="279"/>
      <c r="I71" s="279"/>
      <c r="J71" s="279"/>
      <c r="K71" s="279"/>
    </row>
    <row r="72" spans="1:11" ht="14.1" customHeight="1" x14ac:dyDescent="0.25">
      <c r="A72" s="279"/>
      <c r="B72" s="279"/>
      <c r="C72" s="292" t="s">
        <v>60</v>
      </c>
      <c r="D72" s="289">
        <v>0</v>
      </c>
      <c r="E72" s="289">
        <v>0</v>
      </c>
      <c r="F72" s="289">
        <v>0</v>
      </c>
      <c r="G72" s="289">
        <v>0</v>
      </c>
      <c r="H72" s="279"/>
      <c r="I72" s="279"/>
      <c r="J72" s="279"/>
      <c r="K72" s="279"/>
    </row>
    <row r="73" spans="1:11" ht="14.1" customHeight="1" x14ac:dyDescent="0.25">
      <c r="A73" s="279"/>
      <c r="B73" s="279"/>
      <c r="C73" s="292" t="s">
        <v>69</v>
      </c>
      <c r="D73" s="289">
        <v>0</v>
      </c>
      <c r="E73" s="289">
        <v>0</v>
      </c>
      <c r="F73" s="289">
        <v>0</v>
      </c>
      <c r="G73" s="289">
        <v>0</v>
      </c>
      <c r="H73" s="279"/>
      <c r="I73" s="279"/>
      <c r="J73" s="279"/>
      <c r="K73" s="279"/>
    </row>
    <row r="74" spans="1:11" ht="14.1" customHeight="1" x14ac:dyDescent="0.25">
      <c r="A74" s="279"/>
      <c r="B74" s="279"/>
      <c r="C74" s="292" t="s">
        <v>70</v>
      </c>
      <c r="D74" s="289">
        <v>0</v>
      </c>
      <c r="E74" s="289">
        <v>0</v>
      </c>
      <c r="F74" s="289">
        <v>0</v>
      </c>
      <c r="G74" s="289">
        <v>0</v>
      </c>
      <c r="H74" s="279"/>
      <c r="I74" s="279"/>
      <c r="J74" s="279"/>
      <c r="K74" s="279"/>
    </row>
    <row r="75" spans="1:11" ht="14.1" customHeight="1" x14ac:dyDescent="0.25">
      <c r="A75" s="279"/>
      <c r="B75" s="279"/>
      <c r="C75" s="292" t="s">
        <v>71</v>
      </c>
      <c r="D75" s="289">
        <v>0</v>
      </c>
      <c r="E75" s="289">
        <v>0</v>
      </c>
      <c r="F75" s="289">
        <v>0</v>
      </c>
      <c r="G75" s="289">
        <v>0</v>
      </c>
      <c r="H75" s="279"/>
      <c r="I75" s="279"/>
      <c r="J75" s="279"/>
      <c r="K75" s="279"/>
    </row>
    <row r="76" spans="1:11" ht="14.1" customHeight="1" x14ac:dyDescent="0.25">
      <c r="A76" s="279"/>
      <c r="B76" s="279"/>
      <c r="C76" s="292" t="s">
        <v>72</v>
      </c>
      <c r="D76" s="289">
        <v>0</v>
      </c>
      <c r="E76" s="289">
        <v>0</v>
      </c>
      <c r="F76" s="289">
        <v>0</v>
      </c>
      <c r="G76" s="289">
        <v>0</v>
      </c>
      <c r="H76" s="279"/>
      <c r="I76" s="279"/>
      <c r="J76" s="279"/>
      <c r="K76" s="279"/>
    </row>
    <row r="77" spans="1:11" ht="14.1" customHeight="1" x14ac:dyDescent="0.25">
      <c r="A77" s="279"/>
      <c r="B77" s="279"/>
      <c r="C77" s="292" t="s">
        <v>74</v>
      </c>
      <c r="D77" s="289">
        <v>0</v>
      </c>
      <c r="E77" s="289">
        <v>0</v>
      </c>
      <c r="F77" s="289">
        <v>0</v>
      </c>
      <c r="G77" s="289">
        <v>0</v>
      </c>
      <c r="H77" s="279"/>
      <c r="I77" s="279"/>
      <c r="J77" s="279"/>
      <c r="K77" s="279"/>
    </row>
    <row r="78" spans="1:11" ht="14.1" customHeight="1" x14ac:dyDescent="0.25">
      <c r="A78" s="279"/>
      <c r="B78" s="279"/>
      <c r="C78" s="292" t="s">
        <v>60</v>
      </c>
      <c r="D78" s="289">
        <v>0</v>
      </c>
      <c r="E78" s="289">
        <v>0</v>
      </c>
      <c r="F78" s="289">
        <v>0</v>
      </c>
      <c r="G78" s="289">
        <v>0</v>
      </c>
      <c r="H78" s="279"/>
      <c r="I78" s="279"/>
      <c r="J78" s="279"/>
      <c r="K78" s="279"/>
    </row>
    <row r="79" spans="1:11" ht="14.1" customHeight="1" x14ac:dyDescent="0.25">
      <c r="A79" s="279"/>
      <c r="B79" s="279"/>
      <c r="C79" s="292" t="s">
        <v>69</v>
      </c>
      <c r="D79" s="289">
        <v>0</v>
      </c>
      <c r="E79" s="289">
        <v>0</v>
      </c>
      <c r="F79" s="289">
        <v>0</v>
      </c>
      <c r="G79" s="289">
        <v>0</v>
      </c>
      <c r="H79" s="279"/>
      <c r="I79" s="279"/>
      <c r="J79" s="279"/>
      <c r="K79" s="279"/>
    </row>
    <row r="80" spans="1:11" ht="14.1" customHeight="1" x14ac:dyDescent="0.25">
      <c r="A80" s="279"/>
      <c r="B80" s="279"/>
      <c r="C80" s="292" t="s">
        <v>70</v>
      </c>
      <c r="D80" s="289">
        <v>0</v>
      </c>
      <c r="E80" s="289">
        <v>0</v>
      </c>
      <c r="F80" s="289">
        <v>0</v>
      </c>
      <c r="G80" s="289">
        <v>0</v>
      </c>
      <c r="H80" s="279"/>
      <c r="I80" s="279"/>
      <c r="J80" s="279"/>
      <c r="K80" s="279"/>
    </row>
    <row r="81" spans="1:11" ht="14.1" customHeight="1" x14ac:dyDescent="0.25">
      <c r="A81" s="279"/>
      <c r="B81" s="279"/>
      <c r="C81" s="292" t="s">
        <v>71</v>
      </c>
      <c r="D81" s="289">
        <v>0</v>
      </c>
      <c r="E81" s="289">
        <v>0</v>
      </c>
      <c r="F81" s="289">
        <v>0</v>
      </c>
      <c r="G81" s="289">
        <v>0</v>
      </c>
      <c r="H81" s="279"/>
      <c r="I81" s="279"/>
      <c r="J81" s="279"/>
      <c r="K81" s="279"/>
    </row>
    <row r="82" spans="1:11" ht="14.1" customHeight="1" x14ac:dyDescent="0.25">
      <c r="A82" s="279"/>
      <c r="B82" s="279"/>
      <c r="C82" s="292" t="s">
        <v>72</v>
      </c>
      <c r="D82" s="289">
        <v>0</v>
      </c>
      <c r="E82" s="289">
        <v>0</v>
      </c>
      <c r="F82" s="289">
        <v>0</v>
      </c>
      <c r="G82" s="289">
        <v>0</v>
      </c>
      <c r="H82" s="279"/>
      <c r="I82" s="279"/>
      <c r="J82" s="279"/>
      <c r="K82" s="279"/>
    </row>
    <row r="83" spans="1:11" ht="14.1" customHeight="1" x14ac:dyDescent="0.25">
      <c r="A83" s="279"/>
      <c r="B83" s="279"/>
      <c r="C83" s="292" t="s">
        <v>75</v>
      </c>
      <c r="D83" s="289">
        <v>0</v>
      </c>
      <c r="E83" s="289">
        <v>0</v>
      </c>
      <c r="F83" s="289">
        <v>0</v>
      </c>
      <c r="G83" s="289">
        <v>0</v>
      </c>
      <c r="H83" s="279"/>
      <c r="I83" s="279"/>
      <c r="J83" s="279"/>
      <c r="K83" s="279"/>
    </row>
    <row r="84" spans="1:11" ht="14.1" customHeight="1" x14ac:dyDescent="0.25">
      <c r="A84" s="279"/>
      <c r="B84" s="279"/>
      <c r="C84" s="292" t="s">
        <v>76</v>
      </c>
      <c r="D84" s="289">
        <v>0</v>
      </c>
      <c r="E84" s="289">
        <v>0</v>
      </c>
      <c r="F84" s="289">
        <v>0</v>
      </c>
      <c r="G84" s="289">
        <v>0</v>
      </c>
      <c r="H84" s="279"/>
      <c r="I84" s="279"/>
      <c r="J84" s="279"/>
      <c r="K84" s="279"/>
    </row>
    <row r="85" spans="1:11" ht="14.1" customHeight="1" x14ac:dyDescent="0.25">
      <c r="A85" s="279"/>
      <c r="B85" s="279"/>
      <c r="C85" s="290" t="s">
        <v>77</v>
      </c>
      <c r="D85" s="289">
        <v>0</v>
      </c>
      <c r="E85" s="289">
        <v>114250000</v>
      </c>
      <c r="F85" s="289">
        <v>115109000</v>
      </c>
      <c r="G85" s="289">
        <v>115250000</v>
      </c>
      <c r="H85" s="279"/>
      <c r="I85" s="279"/>
      <c r="J85" s="279"/>
      <c r="K85" s="279"/>
    </row>
    <row r="86" spans="1:11" ht="14.1" customHeight="1" x14ac:dyDescent="0.25">
      <c r="A86" s="279"/>
      <c r="B86" s="279"/>
      <c r="C86" s="1293" t="s">
        <v>78</v>
      </c>
      <c r="D86" s="1294"/>
      <c r="E86" s="1294"/>
      <c r="F86" s="1294"/>
      <c r="G86" s="1294"/>
      <c r="H86" s="279"/>
      <c r="I86" s="279"/>
      <c r="J86" s="279"/>
      <c r="K86" s="279"/>
    </row>
    <row r="87" spans="1:11" ht="14.1" customHeight="1" x14ac:dyDescent="0.25">
      <c r="A87" s="279"/>
      <c r="B87" s="279"/>
      <c r="C87" s="297" t="s">
        <v>1250</v>
      </c>
      <c r="D87" s="1293" t="s">
        <v>1047</v>
      </c>
      <c r="E87" s="1294"/>
      <c r="F87" s="1294"/>
      <c r="G87" s="1294"/>
      <c r="H87" s="279"/>
      <c r="I87" s="279"/>
      <c r="J87" s="279"/>
      <c r="K87" s="279"/>
    </row>
    <row r="88" spans="1:11" ht="14.1" customHeight="1" x14ac:dyDescent="0.25">
      <c r="A88" s="279"/>
      <c r="B88" s="279"/>
      <c r="C88" s="296" t="s">
        <v>33</v>
      </c>
      <c r="D88" s="1295" t="s">
        <v>1251</v>
      </c>
      <c r="E88" s="1296"/>
      <c r="F88" s="1296"/>
      <c r="G88" s="1296"/>
      <c r="H88" s="279"/>
      <c r="I88" s="279"/>
      <c r="J88" s="279"/>
      <c r="K88" s="279"/>
    </row>
    <row r="89" spans="1:11" ht="14.1" customHeight="1" x14ac:dyDescent="0.25">
      <c r="A89" s="279"/>
      <c r="B89" s="279"/>
      <c r="C89" s="277" t="s">
        <v>35</v>
      </c>
      <c r="D89" s="1297" t="s">
        <v>1252</v>
      </c>
      <c r="E89" s="1298"/>
      <c r="F89" s="1298"/>
      <c r="G89" s="1298"/>
      <c r="H89" s="279"/>
      <c r="I89" s="279"/>
      <c r="J89" s="279"/>
      <c r="K89" s="279"/>
    </row>
    <row r="90" spans="1:11" ht="14.1" customHeight="1" x14ac:dyDescent="0.25">
      <c r="A90" s="279"/>
      <c r="B90" s="279"/>
      <c r="C90" s="277" t="s">
        <v>37</v>
      </c>
      <c r="D90" s="1297" t="s">
        <v>754</v>
      </c>
      <c r="E90" s="1298"/>
      <c r="F90" s="1298"/>
      <c r="G90" s="1298"/>
      <c r="H90" s="279"/>
      <c r="I90" s="279"/>
      <c r="J90" s="279"/>
      <c r="K90" s="279"/>
    </row>
    <row r="91" spans="1:11" ht="15" customHeight="1" x14ac:dyDescent="0.25">
      <c r="A91" s="279"/>
      <c r="B91" s="279"/>
      <c r="C91" s="294"/>
      <c r="D91" s="269">
        <v>2025</v>
      </c>
      <c r="E91" s="269">
        <v>2026</v>
      </c>
      <c r="F91" s="269">
        <v>2027</v>
      </c>
      <c r="G91" s="269">
        <v>2028</v>
      </c>
      <c r="H91" s="279"/>
      <c r="I91" s="279"/>
      <c r="J91" s="279"/>
      <c r="K91" s="279"/>
    </row>
    <row r="92" spans="1:11" ht="15" customHeight="1" x14ac:dyDescent="0.25">
      <c r="A92" s="279"/>
      <c r="B92" s="279"/>
      <c r="C92" s="293"/>
      <c r="D92" s="266" t="s">
        <v>17</v>
      </c>
      <c r="E92" s="266" t="s">
        <v>18</v>
      </c>
      <c r="F92" s="266" t="s">
        <v>18</v>
      </c>
      <c r="G92" s="266" t="s">
        <v>18</v>
      </c>
      <c r="H92" s="279"/>
      <c r="I92" s="279"/>
      <c r="J92" s="279"/>
      <c r="K92" s="279"/>
    </row>
    <row r="93" spans="1:11" ht="14.1" customHeight="1" x14ac:dyDescent="0.25">
      <c r="A93" s="279"/>
      <c r="B93" s="279"/>
      <c r="C93" s="284" t="s">
        <v>39</v>
      </c>
      <c r="D93" s="295" t="s">
        <v>40</v>
      </c>
      <c r="E93" s="295" t="s">
        <v>1232</v>
      </c>
      <c r="F93" s="295" t="s">
        <v>1232</v>
      </c>
      <c r="G93" s="295" t="s">
        <v>1232</v>
      </c>
      <c r="H93" s="279"/>
      <c r="I93" s="279"/>
      <c r="J93" s="279"/>
      <c r="K93" s="279"/>
    </row>
    <row r="94" spans="1:11" ht="14.1" customHeight="1" x14ac:dyDescent="0.25">
      <c r="A94" s="279"/>
      <c r="B94" s="279"/>
      <c r="C94" s="284" t="s">
        <v>41</v>
      </c>
      <c r="D94" s="295" t="s">
        <v>1253</v>
      </c>
      <c r="E94" s="295" t="s">
        <v>423</v>
      </c>
      <c r="F94" s="295" t="s">
        <v>423</v>
      </c>
      <c r="G94" s="295" t="s">
        <v>423</v>
      </c>
      <c r="H94" s="279"/>
      <c r="I94" s="279"/>
      <c r="J94" s="279"/>
      <c r="K94" s="279"/>
    </row>
    <row r="95" spans="1:11" ht="14.1" customHeight="1" x14ac:dyDescent="0.25">
      <c r="A95" s="279"/>
      <c r="B95" s="279"/>
      <c r="C95" s="284" t="s">
        <v>45</v>
      </c>
      <c r="D95" s="295" t="s">
        <v>46</v>
      </c>
      <c r="E95" s="295" t="s">
        <v>1254</v>
      </c>
      <c r="F95" s="295" t="s">
        <v>1254</v>
      </c>
      <c r="G95" s="295" t="s">
        <v>1254</v>
      </c>
      <c r="H95" s="279"/>
      <c r="I95" s="279"/>
      <c r="J95" s="279"/>
      <c r="K95" s="279"/>
    </row>
    <row r="96" spans="1:11" ht="14.1" customHeight="1" x14ac:dyDescent="0.25">
      <c r="A96" s="279"/>
      <c r="B96" s="279"/>
      <c r="C96" s="284" t="s">
        <v>50</v>
      </c>
      <c r="D96" s="295" t="s">
        <v>40</v>
      </c>
      <c r="E96" s="295" t="s">
        <v>40</v>
      </c>
      <c r="F96" s="295" t="s">
        <v>46</v>
      </c>
      <c r="G96" s="295" t="s">
        <v>46</v>
      </c>
      <c r="H96" s="279"/>
      <c r="I96" s="279"/>
      <c r="J96" s="279"/>
      <c r="K96" s="279"/>
    </row>
    <row r="97" spans="1:11" ht="14.1" customHeight="1" x14ac:dyDescent="0.25">
      <c r="A97" s="279"/>
      <c r="B97" s="279"/>
      <c r="C97" s="284" t="s">
        <v>52</v>
      </c>
      <c r="D97" s="295" t="s">
        <v>40</v>
      </c>
      <c r="E97" s="295" t="s">
        <v>1255</v>
      </c>
      <c r="F97" s="295" t="s">
        <v>46</v>
      </c>
      <c r="G97" s="295" t="s">
        <v>46</v>
      </c>
      <c r="H97" s="279"/>
      <c r="I97" s="279"/>
      <c r="J97" s="279"/>
      <c r="K97" s="279"/>
    </row>
    <row r="98" spans="1:11" ht="14.1" customHeight="1" x14ac:dyDescent="0.25">
      <c r="A98" s="279"/>
      <c r="B98" s="279"/>
      <c r="C98" s="284" t="s">
        <v>55</v>
      </c>
      <c r="D98" s="295" t="s">
        <v>40</v>
      </c>
      <c r="E98" s="295" t="s">
        <v>40</v>
      </c>
      <c r="F98" s="295" t="s">
        <v>46</v>
      </c>
      <c r="G98" s="295" t="s">
        <v>46</v>
      </c>
      <c r="H98" s="279"/>
      <c r="I98" s="279"/>
      <c r="J98" s="279"/>
      <c r="K98" s="279"/>
    </row>
    <row r="99" spans="1:11" ht="14.1" customHeight="1" x14ac:dyDescent="0.25">
      <c r="A99" s="279"/>
      <c r="B99" s="279"/>
      <c r="C99" s="1307" t="s">
        <v>58</v>
      </c>
      <c r="D99" s="1308"/>
      <c r="E99" s="1308"/>
      <c r="F99" s="1308"/>
      <c r="G99" s="1308"/>
      <c r="H99" s="279"/>
      <c r="I99" s="279"/>
      <c r="J99" s="279"/>
      <c r="K99" s="279"/>
    </row>
    <row r="100" spans="1:11" ht="14.1" customHeight="1" x14ac:dyDescent="0.25">
      <c r="A100" s="279"/>
      <c r="B100" s="279"/>
      <c r="C100" s="294"/>
      <c r="D100" s="269">
        <v>2025</v>
      </c>
      <c r="E100" s="269">
        <v>2026</v>
      </c>
      <c r="F100" s="269">
        <v>2027</v>
      </c>
      <c r="G100" s="269">
        <v>2028</v>
      </c>
      <c r="H100" s="279"/>
      <c r="I100" s="279"/>
      <c r="J100" s="279"/>
      <c r="K100" s="279"/>
    </row>
    <row r="101" spans="1:11" ht="14.1" customHeight="1" x14ac:dyDescent="0.25">
      <c r="A101" s="279"/>
      <c r="B101" s="279"/>
      <c r="C101" s="293"/>
      <c r="D101" s="266" t="s">
        <v>17</v>
      </c>
      <c r="E101" s="266" t="s">
        <v>18</v>
      </c>
      <c r="F101" s="266" t="s">
        <v>18</v>
      </c>
      <c r="G101" s="266" t="s">
        <v>18</v>
      </c>
      <c r="H101" s="279"/>
      <c r="I101" s="279"/>
      <c r="J101" s="279"/>
      <c r="K101" s="279"/>
    </row>
    <row r="102" spans="1:11" ht="14.1" customHeight="1" x14ac:dyDescent="0.25">
      <c r="A102" s="279"/>
      <c r="B102" s="279"/>
      <c r="C102" s="292" t="s">
        <v>59</v>
      </c>
      <c r="D102" s="289">
        <v>0</v>
      </c>
      <c r="E102" s="289">
        <v>0</v>
      </c>
      <c r="F102" s="289">
        <v>0</v>
      </c>
      <c r="G102" s="289">
        <v>0</v>
      </c>
      <c r="H102" s="279"/>
      <c r="I102" s="279"/>
      <c r="J102" s="279"/>
      <c r="K102" s="279"/>
    </row>
    <row r="103" spans="1:11" ht="14.1" customHeight="1" x14ac:dyDescent="0.25">
      <c r="A103" s="279"/>
      <c r="B103" s="279"/>
      <c r="C103" s="292" t="s">
        <v>60</v>
      </c>
      <c r="D103" s="289">
        <v>0</v>
      </c>
      <c r="E103" s="289">
        <v>0</v>
      </c>
      <c r="F103" s="289">
        <v>0</v>
      </c>
      <c r="G103" s="289">
        <v>0</v>
      </c>
      <c r="H103" s="279"/>
      <c r="I103" s="279"/>
      <c r="J103" s="279"/>
      <c r="K103" s="279"/>
    </row>
    <row r="104" spans="1:11" ht="14.1" customHeight="1" x14ac:dyDescent="0.25">
      <c r="A104" s="279"/>
      <c r="B104" s="279"/>
      <c r="C104" s="292" t="s">
        <v>61</v>
      </c>
      <c r="D104" s="289">
        <v>0</v>
      </c>
      <c r="E104" s="289">
        <v>0</v>
      </c>
      <c r="F104" s="289">
        <v>0</v>
      </c>
      <c r="G104" s="289">
        <v>0</v>
      </c>
      <c r="H104" s="279"/>
      <c r="I104" s="279"/>
      <c r="J104" s="279"/>
      <c r="K104" s="279"/>
    </row>
    <row r="105" spans="1:11" ht="14.1" customHeight="1" x14ac:dyDescent="0.25">
      <c r="A105" s="279"/>
      <c r="B105" s="279"/>
      <c r="C105" s="292" t="s">
        <v>62</v>
      </c>
      <c r="D105" s="289">
        <v>0</v>
      </c>
      <c r="E105" s="289">
        <v>0</v>
      </c>
      <c r="F105" s="289">
        <v>0</v>
      </c>
      <c r="G105" s="289">
        <v>0</v>
      </c>
      <c r="H105" s="279"/>
      <c r="I105" s="279"/>
      <c r="J105" s="279"/>
      <c r="K105" s="279"/>
    </row>
    <row r="106" spans="1:11" ht="14.1" customHeight="1" x14ac:dyDescent="0.25">
      <c r="A106" s="279"/>
      <c r="B106" s="279"/>
      <c r="C106" s="292" t="s">
        <v>60</v>
      </c>
      <c r="D106" s="289">
        <v>0</v>
      </c>
      <c r="E106" s="289">
        <v>0</v>
      </c>
      <c r="F106" s="289">
        <v>0</v>
      </c>
      <c r="G106" s="289">
        <v>0</v>
      </c>
      <c r="H106" s="279"/>
      <c r="I106" s="279"/>
      <c r="J106" s="279"/>
      <c r="K106" s="279"/>
    </row>
    <row r="107" spans="1:11" ht="14.1" customHeight="1" x14ac:dyDescent="0.25">
      <c r="A107" s="279"/>
      <c r="B107" s="279"/>
      <c r="C107" s="292" t="s">
        <v>61</v>
      </c>
      <c r="D107" s="289">
        <v>0</v>
      </c>
      <c r="E107" s="289">
        <v>0</v>
      </c>
      <c r="F107" s="289">
        <v>0</v>
      </c>
      <c r="G107" s="289">
        <v>0</v>
      </c>
      <c r="H107" s="279"/>
      <c r="I107" s="279"/>
      <c r="J107" s="279"/>
      <c r="K107" s="279"/>
    </row>
    <row r="108" spans="1:11" ht="14.1" customHeight="1" x14ac:dyDescent="0.25">
      <c r="A108" s="279"/>
      <c r="B108" s="279"/>
      <c r="C108" s="292" t="s">
        <v>63</v>
      </c>
      <c r="D108" s="289">
        <v>0</v>
      </c>
      <c r="E108" s="289">
        <v>0</v>
      </c>
      <c r="F108" s="289">
        <v>0</v>
      </c>
      <c r="G108" s="289">
        <v>0</v>
      </c>
      <c r="H108" s="279"/>
      <c r="I108" s="279"/>
      <c r="J108" s="279"/>
      <c r="K108" s="279"/>
    </row>
    <row r="109" spans="1:11" ht="14.1" customHeight="1" x14ac:dyDescent="0.25">
      <c r="A109" s="279"/>
      <c r="B109" s="279"/>
      <c r="C109" s="292" t="s">
        <v>60</v>
      </c>
      <c r="D109" s="289">
        <v>0</v>
      </c>
      <c r="E109" s="289">
        <v>0</v>
      </c>
      <c r="F109" s="289">
        <v>0</v>
      </c>
      <c r="G109" s="289">
        <v>0</v>
      </c>
      <c r="H109" s="279"/>
      <c r="I109" s="279"/>
      <c r="J109" s="279"/>
      <c r="K109" s="279"/>
    </row>
    <row r="110" spans="1:11" ht="14.1" customHeight="1" x14ac:dyDescent="0.25">
      <c r="A110" s="279"/>
      <c r="B110" s="279"/>
      <c r="C110" s="292" t="s">
        <v>61</v>
      </c>
      <c r="D110" s="289">
        <v>0</v>
      </c>
      <c r="E110" s="289">
        <v>0</v>
      </c>
      <c r="F110" s="289">
        <v>0</v>
      </c>
      <c r="G110" s="289">
        <v>0</v>
      </c>
      <c r="H110" s="279"/>
      <c r="I110" s="279"/>
      <c r="J110" s="279"/>
      <c r="K110" s="279"/>
    </row>
    <row r="111" spans="1:11" ht="14.1" customHeight="1" x14ac:dyDescent="0.25">
      <c r="A111" s="279"/>
      <c r="B111" s="279"/>
      <c r="C111" s="292" t="s">
        <v>64</v>
      </c>
      <c r="D111" s="289">
        <v>0</v>
      </c>
      <c r="E111" s="289">
        <v>0</v>
      </c>
      <c r="F111" s="289">
        <v>0</v>
      </c>
      <c r="G111" s="289">
        <v>0</v>
      </c>
      <c r="H111" s="279"/>
      <c r="I111" s="279"/>
      <c r="J111" s="279"/>
      <c r="K111" s="279"/>
    </row>
    <row r="112" spans="1:11" ht="14.1" customHeight="1" x14ac:dyDescent="0.25">
      <c r="A112" s="279"/>
      <c r="B112" s="279"/>
      <c r="C112" s="292" t="s">
        <v>60</v>
      </c>
      <c r="D112" s="289">
        <v>0</v>
      </c>
      <c r="E112" s="289">
        <v>0</v>
      </c>
      <c r="F112" s="289">
        <v>0</v>
      </c>
      <c r="G112" s="289">
        <v>0</v>
      </c>
      <c r="H112" s="279"/>
      <c r="I112" s="279"/>
      <c r="J112" s="279"/>
      <c r="K112" s="279"/>
    </row>
    <row r="113" spans="1:11" ht="14.1" customHeight="1" x14ac:dyDescent="0.25">
      <c r="A113" s="279"/>
      <c r="B113" s="279"/>
      <c r="C113" s="292" t="s">
        <v>61</v>
      </c>
      <c r="D113" s="289">
        <v>0</v>
      </c>
      <c r="E113" s="289">
        <v>0</v>
      </c>
      <c r="F113" s="289">
        <v>0</v>
      </c>
      <c r="G113" s="289">
        <v>0</v>
      </c>
      <c r="H113" s="279"/>
      <c r="I113" s="279"/>
      <c r="J113" s="279"/>
      <c r="K113" s="279"/>
    </row>
    <row r="114" spans="1:11" ht="14.1" customHeight="1" x14ac:dyDescent="0.25">
      <c r="A114" s="279"/>
      <c r="B114" s="279"/>
      <c r="C114" s="292" t="s">
        <v>65</v>
      </c>
      <c r="D114" s="289">
        <v>0</v>
      </c>
      <c r="E114" s="289">
        <v>0</v>
      </c>
      <c r="F114" s="289">
        <v>0</v>
      </c>
      <c r="G114" s="289">
        <v>0</v>
      </c>
      <c r="H114" s="279"/>
      <c r="I114" s="279"/>
      <c r="J114" s="279"/>
      <c r="K114" s="279"/>
    </row>
    <row r="115" spans="1:11" ht="14.1" customHeight="1" x14ac:dyDescent="0.25">
      <c r="A115" s="279"/>
      <c r="B115" s="279"/>
      <c r="C115" s="292" t="s">
        <v>60</v>
      </c>
      <c r="D115" s="289">
        <v>0</v>
      </c>
      <c r="E115" s="289">
        <v>0</v>
      </c>
      <c r="F115" s="289">
        <v>0</v>
      </c>
      <c r="G115" s="289">
        <v>0</v>
      </c>
      <c r="H115" s="279"/>
      <c r="I115" s="279"/>
      <c r="J115" s="279"/>
      <c r="K115" s="279"/>
    </row>
    <row r="116" spans="1:11" ht="14.1" customHeight="1" x14ac:dyDescent="0.25">
      <c r="A116" s="279"/>
      <c r="B116" s="279"/>
      <c r="C116" s="292" t="s">
        <v>61</v>
      </c>
      <c r="D116" s="289">
        <v>0</v>
      </c>
      <c r="E116" s="289">
        <v>0</v>
      </c>
      <c r="F116" s="289">
        <v>0</v>
      </c>
      <c r="G116" s="289">
        <v>0</v>
      </c>
      <c r="H116" s="279"/>
      <c r="I116" s="279"/>
      <c r="J116" s="279"/>
      <c r="K116" s="279"/>
    </row>
    <row r="117" spans="1:11" ht="14.1" customHeight="1" x14ac:dyDescent="0.25">
      <c r="A117" s="279"/>
      <c r="B117" s="279"/>
      <c r="C117" s="292" t="s">
        <v>66</v>
      </c>
      <c r="D117" s="289">
        <v>0</v>
      </c>
      <c r="E117" s="289">
        <v>0</v>
      </c>
      <c r="F117" s="289">
        <v>0</v>
      </c>
      <c r="G117" s="289">
        <v>0</v>
      </c>
      <c r="H117" s="279"/>
      <c r="I117" s="279"/>
      <c r="J117" s="279"/>
      <c r="K117" s="279"/>
    </row>
    <row r="118" spans="1:11" ht="14.1" customHeight="1" x14ac:dyDescent="0.25">
      <c r="A118" s="279"/>
      <c r="B118" s="279"/>
      <c r="C118" s="292" t="s">
        <v>60</v>
      </c>
      <c r="D118" s="289">
        <v>0</v>
      </c>
      <c r="E118" s="289">
        <v>0</v>
      </c>
      <c r="F118" s="289">
        <v>0</v>
      </c>
      <c r="G118" s="289">
        <v>0</v>
      </c>
      <c r="H118" s="279"/>
      <c r="I118" s="279"/>
      <c r="J118" s="279"/>
      <c r="K118" s="279"/>
    </row>
    <row r="119" spans="1:11" ht="14.1" customHeight="1" x14ac:dyDescent="0.25">
      <c r="A119" s="279"/>
      <c r="B119" s="279"/>
      <c r="C119" s="292" t="s">
        <v>61</v>
      </c>
      <c r="D119" s="289">
        <v>0</v>
      </c>
      <c r="E119" s="289">
        <v>0</v>
      </c>
      <c r="F119" s="289">
        <v>0</v>
      </c>
      <c r="G119" s="289">
        <v>0</v>
      </c>
      <c r="H119" s="279"/>
      <c r="I119" s="279"/>
      <c r="J119" s="279"/>
      <c r="K119" s="279"/>
    </row>
    <row r="120" spans="1:11" ht="14.1" customHeight="1" x14ac:dyDescent="0.25">
      <c r="A120" s="279"/>
      <c r="B120" s="279"/>
      <c r="C120" s="292" t="s">
        <v>67</v>
      </c>
      <c r="D120" s="289">
        <v>0</v>
      </c>
      <c r="E120" s="289">
        <v>0</v>
      </c>
      <c r="F120" s="289">
        <v>0</v>
      </c>
      <c r="G120" s="289">
        <v>0</v>
      </c>
      <c r="H120" s="279"/>
      <c r="I120" s="279"/>
      <c r="J120" s="279"/>
      <c r="K120" s="279"/>
    </row>
    <row r="121" spans="1:11" ht="14.1" customHeight="1" x14ac:dyDescent="0.25">
      <c r="A121" s="279"/>
      <c r="B121" s="279"/>
      <c r="C121" s="292" t="s">
        <v>60</v>
      </c>
      <c r="D121" s="289">
        <v>0</v>
      </c>
      <c r="E121" s="289">
        <v>0</v>
      </c>
      <c r="F121" s="289">
        <v>0</v>
      </c>
      <c r="G121" s="289">
        <v>0</v>
      </c>
      <c r="H121" s="279"/>
      <c r="I121" s="279"/>
      <c r="J121" s="279"/>
      <c r="K121" s="279"/>
    </row>
    <row r="122" spans="1:11" ht="14.1" customHeight="1" x14ac:dyDescent="0.25">
      <c r="A122" s="279"/>
      <c r="B122" s="279"/>
      <c r="C122" s="292" t="s">
        <v>61</v>
      </c>
      <c r="D122" s="289">
        <v>0</v>
      </c>
      <c r="E122" s="289">
        <v>0</v>
      </c>
      <c r="F122" s="289">
        <v>0</v>
      </c>
      <c r="G122" s="289">
        <v>0</v>
      </c>
      <c r="H122" s="279"/>
      <c r="I122" s="279"/>
      <c r="J122" s="279"/>
      <c r="K122" s="279"/>
    </row>
    <row r="123" spans="1:11" ht="14.1" customHeight="1" x14ac:dyDescent="0.25">
      <c r="A123" s="279"/>
      <c r="B123" s="279"/>
      <c r="C123" s="292" t="s">
        <v>68</v>
      </c>
      <c r="D123" s="289">
        <v>0</v>
      </c>
      <c r="E123" s="289">
        <v>0</v>
      </c>
      <c r="F123" s="289">
        <v>0</v>
      </c>
      <c r="G123" s="289">
        <v>0</v>
      </c>
      <c r="H123" s="279"/>
      <c r="I123" s="279"/>
      <c r="J123" s="279"/>
      <c r="K123" s="279"/>
    </row>
    <row r="124" spans="1:11" ht="14.1" customHeight="1" x14ac:dyDescent="0.25">
      <c r="A124" s="279"/>
      <c r="B124" s="279"/>
      <c r="C124" s="292" t="s">
        <v>60</v>
      </c>
      <c r="D124" s="289">
        <v>0</v>
      </c>
      <c r="E124" s="289">
        <v>0</v>
      </c>
      <c r="F124" s="289">
        <v>0</v>
      </c>
      <c r="G124" s="289">
        <v>0</v>
      </c>
      <c r="H124" s="279"/>
      <c r="I124" s="279"/>
      <c r="J124" s="279"/>
      <c r="K124" s="279"/>
    </row>
    <row r="125" spans="1:11" ht="14.1" customHeight="1" x14ac:dyDescent="0.25">
      <c r="A125" s="279"/>
      <c r="B125" s="279"/>
      <c r="C125" s="292" t="s">
        <v>69</v>
      </c>
      <c r="D125" s="289">
        <v>0</v>
      </c>
      <c r="E125" s="289">
        <v>0</v>
      </c>
      <c r="F125" s="289">
        <v>0</v>
      </c>
      <c r="G125" s="289">
        <v>0</v>
      </c>
      <c r="H125" s="279"/>
      <c r="I125" s="279"/>
      <c r="J125" s="279"/>
      <c r="K125" s="279"/>
    </row>
    <row r="126" spans="1:11" ht="14.1" customHeight="1" x14ac:dyDescent="0.25">
      <c r="A126" s="279"/>
      <c r="B126" s="279"/>
      <c r="C126" s="292" t="s">
        <v>70</v>
      </c>
      <c r="D126" s="289">
        <v>0</v>
      </c>
      <c r="E126" s="289">
        <v>0</v>
      </c>
      <c r="F126" s="289">
        <v>0</v>
      </c>
      <c r="G126" s="289">
        <v>0</v>
      </c>
      <c r="H126" s="279"/>
      <c r="I126" s="279"/>
      <c r="J126" s="279"/>
      <c r="K126" s="279"/>
    </row>
    <row r="127" spans="1:11" ht="14.1" customHeight="1" x14ac:dyDescent="0.25">
      <c r="A127" s="279"/>
      <c r="B127" s="279"/>
      <c r="C127" s="292" t="s">
        <v>71</v>
      </c>
      <c r="D127" s="289">
        <v>0</v>
      </c>
      <c r="E127" s="289">
        <v>0</v>
      </c>
      <c r="F127" s="289">
        <v>0</v>
      </c>
      <c r="G127" s="289">
        <v>0</v>
      </c>
      <c r="H127" s="279"/>
      <c r="I127" s="279"/>
      <c r="J127" s="279"/>
      <c r="K127" s="279"/>
    </row>
    <row r="128" spans="1:11" ht="14.1" customHeight="1" x14ac:dyDescent="0.25">
      <c r="A128" s="279"/>
      <c r="B128" s="279"/>
      <c r="C128" s="292" t="s">
        <v>72</v>
      </c>
      <c r="D128" s="289">
        <v>0</v>
      </c>
      <c r="E128" s="289">
        <v>0</v>
      </c>
      <c r="F128" s="289">
        <v>0</v>
      </c>
      <c r="G128" s="289">
        <v>0</v>
      </c>
      <c r="H128" s="279"/>
      <c r="I128" s="279"/>
      <c r="J128" s="279"/>
      <c r="K128" s="279"/>
    </row>
    <row r="129" spans="1:11" ht="14.1" customHeight="1" x14ac:dyDescent="0.25">
      <c r="A129" s="279"/>
      <c r="B129" s="279"/>
      <c r="C129" s="292" t="s">
        <v>73</v>
      </c>
      <c r="D129" s="289">
        <v>0</v>
      </c>
      <c r="E129" s="289">
        <v>1000000</v>
      </c>
      <c r="F129" s="289">
        <v>1000000</v>
      </c>
      <c r="G129" s="289">
        <v>1000000</v>
      </c>
      <c r="H129" s="279"/>
      <c r="I129" s="279"/>
      <c r="J129" s="279"/>
      <c r="K129" s="279"/>
    </row>
    <row r="130" spans="1:11" ht="14.1" customHeight="1" x14ac:dyDescent="0.25">
      <c r="A130" s="279"/>
      <c r="B130" s="279"/>
      <c r="C130" s="292" t="s">
        <v>60</v>
      </c>
      <c r="D130" s="289">
        <v>0</v>
      </c>
      <c r="E130" s="289">
        <v>1000000</v>
      </c>
      <c r="F130" s="289">
        <v>1000000</v>
      </c>
      <c r="G130" s="289">
        <v>1000000</v>
      </c>
      <c r="H130" s="279"/>
      <c r="I130" s="279"/>
      <c r="J130" s="279"/>
      <c r="K130" s="279"/>
    </row>
    <row r="131" spans="1:11" ht="14.1" customHeight="1" x14ac:dyDescent="0.25">
      <c r="A131" s="279"/>
      <c r="B131" s="279"/>
      <c r="C131" s="292" t="s">
        <v>69</v>
      </c>
      <c r="D131" s="289">
        <v>0</v>
      </c>
      <c r="E131" s="289">
        <v>0</v>
      </c>
      <c r="F131" s="289">
        <v>0</v>
      </c>
      <c r="G131" s="289">
        <v>0</v>
      </c>
      <c r="H131" s="279"/>
      <c r="I131" s="279"/>
      <c r="J131" s="279"/>
      <c r="K131" s="279"/>
    </row>
    <row r="132" spans="1:11" ht="14.1" customHeight="1" x14ac:dyDescent="0.25">
      <c r="A132" s="279"/>
      <c r="B132" s="279"/>
      <c r="C132" s="292" t="s">
        <v>70</v>
      </c>
      <c r="D132" s="289">
        <v>0</v>
      </c>
      <c r="E132" s="289">
        <v>0</v>
      </c>
      <c r="F132" s="289">
        <v>0</v>
      </c>
      <c r="G132" s="289">
        <v>0</v>
      </c>
      <c r="H132" s="279"/>
      <c r="I132" s="279"/>
      <c r="J132" s="279"/>
      <c r="K132" s="279"/>
    </row>
    <row r="133" spans="1:11" ht="14.1" customHeight="1" x14ac:dyDescent="0.25">
      <c r="A133" s="279"/>
      <c r="B133" s="279"/>
      <c r="C133" s="292" t="s">
        <v>71</v>
      </c>
      <c r="D133" s="289">
        <v>0</v>
      </c>
      <c r="E133" s="289">
        <v>0</v>
      </c>
      <c r="F133" s="289">
        <v>0</v>
      </c>
      <c r="G133" s="289">
        <v>0</v>
      </c>
      <c r="H133" s="279"/>
      <c r="I133" s="279"/>
      <c r="J133" s="279"/>
      <c r="K133" s="279"/>
    </row>
    <row r="134" spans="1:11" ht="14.1" customHeight="1" x14ac:dyDescent="0.25">
      <c r="A134" s="279"/>
      <c r="B134" s="279"/>
      <c r="C134" s="292" t="s">
        <v>72</v>
      </c>
      <c r="D134" s="289">
        <v>0</v>
      </c>
      <c r="E134" s="289">
        <v>0</v>
      </c>
      <c r="F134" s="289">
        <v>0</v>
      </c>
      <c r="G134" s="289">
        <v>0</v>
      </c>
      <c r="H134" s="279"/>
      <c r="I134" s="279"/>
      <c r="J134" s="279"/>
      <c r="K134" s="279"/>
    </row>
    <row r="135" spans="1:11" ht="14.1" customHeight="1" x14ac:dyDescent="0.25">
      <c r="A135" s="279"/>
      <c r="B135" s="279"/>
      <c r="C135" s="292" t="s">
        <v>74</v>
      </c>
      <c r="D135" s="289">
        <v>0</v>
      </c>
      <c r="E135" s="289">
        <v>0</v>
      </c>
      <c r="F135" s="289">
        <v>0</v>
      </c>
      <c r="G135" s="289">
        <v>0</v>
      </c>
      <c r="H135" s="279"/>
      <c r="I135" s="279"/>
      <c r="J135" s="279"/>
      <c r="K135" s="279"/>
    </row>
    <row r="136" spans="1:11" ht="14.1" customHeight="1" x14ac:dyDescent="0.25">
      <c r="A136" s="279"/>
      <c r="B136" s="279"/>
      <c r="C136" s="292" t="s">
        <v>60</v>
      </c>
      <c r="D136" s="289">
        <v>0</v>
      </c>
      <c r="E136" s="289">
        <v>0</v>
      </c>
      <c r="F136" s="289">
        <v>0</v>
      </c>
      <c r="G136" s="289">
        <v>0</v>
      </c>
      <c r="H136" s="279"/>
      <c r="I136" s="279"/>
      <c r="J136" s="279"/>
      <c r="K136" s="279"/>
    </row>
    <row r="137" spans="1:11" ht="14.1" customHeight="1" x14ac:dyDescent="0.25">
      <c r="A137" s="279"/>
      <c r="B137" s="279"/>
      <c r="C137" s="292" t="s">
        <v>69</v>
      </c>
      <c r="D137" s="289">
        <v>0</v>
      </c>
      <c r="E137" s="289">
        <v>0</v>
      </c>
      <c r="F137" s="289">
        <v>0</v>
      </c>
      <c r="G137" s="289">
        <v>0</v>
      </c>
      <c r="H137" s="279"/>
      <c r="I137" s="279"/>
      <c r="J137" s="279"/>
      <c r="K137" s="279"/>
    </row>
    <row r="138" spans="1:11" ht="14.1" customHeight="1" x14ac:dyDescent="0.25">
      <c r="A138" s="279"/>
      <c r="B138" s="279"/>
      <c r="C138" s="292" t="s">
        <v>70</v>
      </c>
      <c r="D138" s="289">
        <v>0</v>
      </c>
      <c r="E138" s="289">
        <v>0</v>
      </c>
      <c r="F138" s="289">
        <v>0</v>
      </c>
      <c r="G138" s="289">
        <v>0</v>
      </c>
      <c r="H138" s="279"/>
      <c r="I138" s="279"/>
      <c r="J138" s="279"/>
      <c r="K138" s="279"/>
    </row>
    <row r="139" spans="1:11" ht="14.1" customHeight="1" x14ac:dyDescent="0.25">
      <c r="A139" s="279"/>
      <c r="B139" s="279"/>
      <c r="C139" s="292" t="s">
        <v>71</v>
      </c>
      <c r="D139" s="289">
        <v>0</v>
      </c>
      <c r="E139" s="289">
        <v>0</v>
      </c>
      <c r="F139" s="289">
        <v>0</v>
      </c>
      <c r="G139" s="289">
        <v>0</v>
      </c>
      <c r="H139" s="279"/>
      <c r="I139" s="279"/>
      <c r="J139" s="279"/>
      <c r="K139" s="279"/>
    </row>
    <row r="140" spans="1:11" ht="14.1" customHeight="1" x14ac:dyDescent="0.25">
      <c r="A140" s="279"/>
      <c r="B140" s="279"/>
      <c r="C140" s="292" t="s">
        <v>72</v>
      </c>
      <c r="D140" s="289">
        <v>0</v>
      </c>
      <c r="E140" s="289">
        <v>0</v>
      </c>
      <c r="F140" s="289">
        <v>0</v>
      </c>
      <c r="G140" s="289">
        <v>0</v>
      </c>
      <c r="H140" s="279"/>
      <c r="I140" s="279"/>
      <c r="J140" s="279"/>
      <c r="K140" s="279"/>
    </row>
    <row r="141" spans="1:11" ht="14.1" customHeight="1" x14ac:dyDescent="0.25">
      <c r="A141" s="279"/>
      <c r="B141" s="279"/>
      <c r="C141" s="292" t="s">
        <v>75</v>
      </c>
      <c r="D141" s="289">
        <v>0</v>
      </c>
      <c r="E141" s="289">
        <v>0</v>
      </c>
      <c r="F141" s="289">
        <v>0</v>
      </c>
      <c r="G141" s="289">
        <v>0</v>
      </c>
      <c r="H141" s="279"/>
      <c r="I141" s="279"/>
      <c r="J141" s="279"/>
      <c r="K141" s="279"/>
    </row>
    <row r="142" spans="1:11" ht="14.1" customHeight="1" x14ac:dyDescent="0.25">
      <c r="A142" s="279"/>
      <c r="B142" s="279"/>
      <c r="C142" s="292" t="s">
        <v>76</v>
      </c>
      <c r="D142" s="289">
        <v>0</v>
      </c>
      <c r="E142" s="289">
        <v>0</v>
      </c>
      <c r="F142" s="289">
        <v>0</v>
      </c>
      <c r="G142" s="289">
        <v>0</v>
      </c>
      <c r="H142" s="279"/>
      <c r="I142" s="279"/>
      <c r="J142" s="279"/>
      <c r="K142" s="279"/>
    </row>
    <row r="143" spans="1:11" ht="14.1" customHeight="1" x14ac:dyDescent="0.25">
      <c r="A143" s="279"/>
      <c r="B143" s="279"/>
      <c r="C143" s="290" t="s">
        <v>77</v>
      </c>
      <c r="D143" s="289">
        <v>0</v>
      </c>
      <c r="E143" s="289">
        <v>1000000</v>
      </c>
      <c r="F143" s="289">
        <v>1000000</v>
      </c>
      <c r="G143" s="289">
        <v>1000000</v>
      </c>
      <c r="H143" s="279"/>
      <c r="I143" s="279"/>
      <c r="J143" s="279"/>
      <c r="K143" s="279"/>
    </row>
    <row r="144" spans="1:11" ht="15" customHeight="1" x14ac:dyDescent="0.25">
      <c r="A144" s="279"/>
      <c r="B144" s="279"/>
      <c r="C144" s="288" t="s">
        <v>40</v>
      </c>
      <c r="D144" s="287" t="s">
        <v>40</v>
      </c>
      <c r="E144" s="287" t="s">
        <v>40</v>
      </c>
      <c r="F144" s="287" t="s">
        <v>40</v>
      </c>
      <c r="G144" s="287" t="s">
        <v>40</v>
      </c>
      <c r="H144" s="279"/>
      <c r="I144" s="279"/>
      <c r="J144" s="279"/>
      <c r="K144" s="279"/>
    </row>
    <row r="145" spans="1:11" ht="15" customHeight="1" x14ac:dyDescent="0.25">
      <c r="A145" s="279"/>
      <c r="B145" s="279"/>
      <c r="C145" s="286" t="s">
        <v>188</v>
      </c>
      <c r="D145" s="256">
        <v>0</v>
      </c>
      <c r="E145" s="256">
        <v>115250000</v>
      </c>
      <c r="F145" s="256">
        <v>116109000</v>
      </c>
      <c r="G145" s="256">
        <v>116250000</v>
      </c>
      <c r="H145" s="279"/>
      <c r="I145" s="279"/>
      <c r="J145" s="279"/>
      <c r="K145" s="279"/>
    </row>
    <row r="146" spans="1:11" ht="15" customHeight="1" x14ac:dyDescent="0.25">
      <c r="A146" s="279"/>
      <c r="B146" s="279"/>
      <c r="C146" s="284" t="s">
        <v>59</v>
      </c>
      <c r="D146" s="283">
        <v>0</v>
      </c>
      <c r="E146" s="283">
        <v>88150000</v>
      </c>
      <c r="F146" s="283">
        <v>88150000</v>
      </c>
      <c r="G146" s="283">
        <v>88150000</v>
      </c>
      <c r="H146" s="279"/>
      <c r="I146" s="279"/>
      <c r="J146" s="279"/>
      <c r="K146" s="279"/>
    </row>
    <row r="147" spans="1:11" ht="15" customHeight="1" x14ac:dyDescent="0.25">
      <c r="A147" s="279"/>
      <c r="B147" s="279"/>
      <c r="C147" s="284" t="s">
        <v>60</v>
      </c>
      <c r="D147" s="283">
        <v>0</v>
      </c>
      <c r="E147" s="283">
        <v>88150000</v>
      </c>
      <c r="F147" s="283">
        <v>88150000</v>
      </c>
      <c r="G147" s="283">
        <v>88150000</v>
      </c>
      <c r="H147" s="279"/>
      <c r="I147" s="279"/>
      <c r="J147" s="279"/>
      <c r="K147" s="279"/>
    </row>
    <row r="148" spans="1:11" ht="15" customHeight="1" x14ac:dyDescent="0.25">
      <c r="A148" s="279"/>
      <c r="B148" s="279"/>
      <c r="C148" s="284" t="s">
        <v>61</v>
      </c>
      <c r="D148" s="283">
        <v>0</v>
      </c>
      <c r="E148" s="283">
        <v>0</v>
      </c>
      <c r="F148" s="283">
        <v>0</v>
      </c>
      <c r="G148" s="283">
        <v>0</v>
      </c>
      <c r="H148" s="279"/>
      <c r="I148" s="279"/>
      <c r="J148" s="279"/>
      <c r="K148" s="279"/>
    </row>
    <row r="149" spans="1:11" ht="15" customHeight="1" x14ac:dyDescent="0.25">
      <c r="A149" s="279"/>
      <c r="B149" s="279"/>
      <c r="C149" s="284" t="s">
        <v>62</v>
      </c>
      <c r="D149" s="283">
        <v>0</v>
      </c>
      <c r="E149" s="283">
        <v>13740000</v>
      </c>
      <c r="F149" s="283">
        <v>13740000</v>
      </c>
      <c r="G149" s="283">
        <v>13740000</v>
      </c>
      <c r="H149" s="279"/>
      <c r="I149" s="279"/>
      <c r="J149" s="279"/>
      <c r="K149" s="279"/>
    </row>
    <row r="150" spans="1:11" ht="15" customHeight="1" x14ac:dyDescent="0.25">
      <c r="A150" s="279"/>
      <c r="B150" s="279"/>
      <c r="C150" s="284" t="s">
        <v>60</v>
      </c>
      <c r="D150" s="283">
        <v>0</v>
      </c>
      <c r="E150" s="283">
        <v>13740000</v>
      </c>
      <c r="F150" s="283">
        <v>13740000</v>
      </c>
      <c r="G150" s="283">
        <v>13740000</v>
      </c>
      <c r="H150" s="279"/>
      <c r="I150" s="279"/>
      <c r="J150" s="279"/>
      <c r="K150" s="279"/>
    </row>
    <row r="151" spans="1:11" ht="15" customHeight="1" x14ac:dyDescent="0.25">
      <c r="A151" s="279"/>
      <c r="B151" s="279"/>
      <c r="C151" s="284" t="s">
        <v>61</v>
      </c>
      <c r="D151" s="283">
        <v>0</v>
      </c>
      <c r="E151" s="283">
        <v>0</v>
      </c>
      <c r="F151" s="283">
        <v>0</v>
      </c>
      <c r="G151" s="283">
        <v>0</v>
      </c>
      <c r="H151" s="279"/>
      <c r="I151" s="279"/>
      <c r="J151" s="279"/>
      <c r="K151" s="279"/>
    </row>
    <row r="152" spans="1:11" ht="15" customHeight="1" x14ac:dyDescent="0.25">
      <c r="A152" s="279"/>
      <c r="B152" s="279"/>
      <c r="C152" s="284" t="s">
        <v>63</v>
      </c>
      <c r="D152" s="283">
        <v>0</v>
      </c>
      <c r="E152" s="283">
        <v>12120000</v>
      </c>
      <c r="F152" s="283">
        <v>12979000</v>
      </c>
      <c r="G152" s="283">
        <v>13120000</v>
      </c>
      <c r="H152" s="279"/>
      <c r="I152" s="279"/>
      <c r="J152" s="279"/>
      <c r="K152" s="279"/>
    </row>
    <row r="153" spans="1:11" ht="15" customHeight="1" x14ac:dyDescent="0.25">
      <c r="A153" s="279"/>
      <c r="B153" s="279"/>
      <c r="C153" s="284" t="s">
        <v>60</v>
      </c>
      <c r="D153" s="283">
        <v>0</v>
      </c>
      <c r="E153" s="283">
        <v>12120000</v>
      </c>
      <c r="F153" s="283">
        <v>12979000</v>
      </c>
      <c r="G153" s="283">
        <v>13120000</v>
      </c>
      <c r="H153" s="279"/>
      <c r="I153" s="279"/>
      <c r="J153" s="279"/>
      <c r="K153" s="279"/>
    </row>
    <row r="154" spans="1:11" ht="15" customHeight="1" x14ac:dyDescent="0.25">
      <c r="A154" s="279"/>
      <c r="B154" s="279"/>
      <c r="C154" s="284" t="s">
        <v>61</v>
      </c>
      <c r="D154" s="283">
        <v>0</v>
      </c>
      <c r="E154" s="283">
        <v>0</v>
      </c>
      <c r="F154" s="283">
        <v>0</v>
      </c>
      <c r="G154" s="283">
        <v>0</v>
      </c>
      <c r="H154" s="279"/>
      <c r="I154" s="279"/>
      <c r="J154" s="279"/>
      <c r="K154" s="279"/>
    </row>
    <row r="155" spans="1:11" ht="15" customHeight="1" x14ac:dyDescent="0.25">
      <c r="A155" s="279"/>
      <c r="B155" s="279"/>
      <c r="C155" s="284" t="s">
        <v>64</v>
      </c>
      <c r="D155" s="283">
        <v>0</v>
      </c>
      <c r="E155" s="283">
        <v>0</v>
      </c>
      <c r="F155" s="283">
        <v>0</v>
      </c>
      <c r="G155" s="283">
        <v>0</v>
      </c>
      <c r="H155" s="279"/>
      <c r="I155" s="279"/>
      <c r="J155" s="279"/>
      <c r="K155" s="279"/>
    </row>
    <row r="156" spans="1:11" ht="15" customHeight="1" x14ac:dyDescent="0.25">
      <c r="A156" s="279"/>
      <c r="B156" s="279"/>
      <c r="C156" s="284" t="s">
        <v>60</v>
      </c>
      <c r="D156" s="283">
        <v>0</v>
      </c>
      <c r="E156" s="283">
        <v>0</v>
      </c>
      <c r="F156" s="283">
        <v>0</v>
      </c>
      <c r="G156" s="283">
        <v>0</v>
      </c>
      <c r="H156" s="279"/>
      <c r="I156" s="279"/>
      <c r="J156" s="279"/>
      <c r="K156" s="279"/>
    </row>
    <row r="157" spans="1:11" ht="15" customHeight="1" x14ac:dyDescent="0.25">
      <c r="A157" s="279"/>
      <c r="B157" s="279"/>
      <c r="C157" s="284" t="s">
        <v>61</v>
      </c>
      <c r="D157" s="283">
        <v>0</v>
      </c>
      <c r="E157" s="283">
        <v>0</v>
      </c>
      <c r="F157" s="283">
        <v>0</v>
      </c>
      <c r="G157" s="283">
        <v>0</v>
      </c>
      <c r="H157" s="279"/>
      <c r="I157" s="279"/>
      <c r="J157" s="279"/>
      <c r="K157" s="279"/>
    </row>
    <row r="158" spans="1:11" ht="20.100000000000001" customHeight="1" x14ac:dyDescent="0.25">
      <c r="A158" s="279"/>
      <c r="B158" s="279"/>
      <c r="C158" s="284" t="s">
        <v>189</v>
      </c>
      <c r="D158" s="285">
        <v>0</v>
      </c>
      <c r="E158" s="285">
        <v>0</v>
      </c>
      <c r="F158" s="285">
        <v>0</v>
      </c>
      <c r="G158" s="285">
        <v>0</v>
      </c>
      <c r="H158" s="279"/>
      <c r="I158" s="279"/>
      <c r="J158" s="279"/>
      <c r="K158" s="279"/>
    </row>
    <row r="159" spans="1:11" ht="15" customHeight="1" x14ac:dyDescent="0.25">
      <c r="A159" s="279"/>
      <c r="B159" s="279"/>
      <c r="C159" s="284" t="s">
        <v>60</v>
      </c>
      <c r="D159" s="283">
        <v>0</v>
      </c>
      <c r="E159" s="283">
        <v>0</v>
      </c>
      <c r="F159" s="283">
        <v>0</v>
      </c>
      <c r="G159" s="283">
        <v>0</v>
      </c>
      <c r="H159" s="279"/>
      <c r="I159" s="279"/>
      <c r="J159" s="279"/>
      <c r="K159" s="279"/>
    </row>
    <row r="160" spans="1:11" ht="15" customHeight="1" x14ac:dyDescent="0.25">
      <c r="A160" s="279"/>
      <c r="B160" s="279"/>
      <c r="C160" s="284" t="s">
        <v>61</v>
      </c>
      <c r="D160" s="283">
        <v>0</v>
      </c>
      <c r="E160" s="283">
        <v>0</v>
      </c>
      <c r="F160" s="283">
        <v>0</v>
      </c>
      <c r="G160" s="283">
        <v>0</v>
      </c>
      <c r="H160" s="279"/>
      <c r="I160" s="279"/>
      <c r="J160" s="279"/>
      <c r="K160" s="279"/>
    </row>
    <row r="161" spans="1:11" ht="15" customHeight="1" x14ac:dyDescent="0.25">
      <c r="A161" s="279"/>
      <c r="B161" s="279"/>
      <c r="C161" s="284" t="s">
        <v>66</v>
      </c>
      <c r="D161" s="283">
        <v>0</v>
      </c>
      <c r="E161" s="283">
        <v>0</v>
      </c>
      <c r="F161" s="283">
        <v>0</v>
      </c>
      <c r="G161" s="283">
        <v>0</v>
      </c>
      <c r="H161" s="279"/>
      <c r="I161" s="279"/>
      <c r="J161" s="279"/>
      <c r="K161" s="279"/>
    </row>
    <row r="162" spans="1:11" ht="15" customHeight="1" x14ac:dyDescent="0.25">
      <c r="A162" s="279"/>
      <c r="B162" s="279"/>
      <c r="C162" s="284" t="s">
        <v>60</v>
      </c>
      <c r="D162" s="283">
        <v>0</v>
      </c>
      <c r="E162" s="283">
        <v>0</v>
      </c>
      <c r="F162" s="283">
        <v>0</v>
      </c>
      <c r="G162" s="283">
        <v>0</v>
      </c>
      <c r="H162" s="279"/>
      <c r="I162" s="279"/>
      <c r="J162" s="279"/>
      <c r="K162" s="279"/>
    </row>
    <row r="163" spans="1:11" ht="15" customHeight="1" x14ac:dyDescent="0.25">
      <c r="A163" s="279"/>
      <c r="B163" s="279"/>
      <c r="C163" s="284" t="s">
        <v>61</v>
      </c>
      <c r="D163" s="283">
        <v>0</v>
      </c>
      <c r="E163" s="283">
        <v>0</v>
      </c>
      <c r="F163" s="283">
        <v>0</v>
      </c>
      <c r="G163" s="283">
        <v>0</v>
      </c>
      <c r="H163" s="279"/>
      <c r="I163" s="279"/>
      <c r="J163" s="279"/>
      <c r="K163" s="279"/>
    </row>
    <row r="164" spans="1:11" ht="15" customHeight="1" x14ac:dyDescent="0.25">
      <c r="A164" s="279"/>
      <c r="B164" s="279"/>
      <c r="C164" s="284" t="s">
        <v>67</v>
      </c>
      <c r="D164" s="283">
        <v>0</v>
      </c>
      <c r="E164" s="283">
        <v>240000</v>
      </c>
      <c r="F164" s="283">
        <v>240000</v>
      </c>
      <c r="G164" s="283">
        <v>240000</v>
      </c>
      <c r="H164" s="279"/>
      <c r="I164" s="279"/>
      <c r="J164" s="279"/>
      <c r="K164" s="279"/>
    </row>
    <row r="165" spans="1:11" ht="15" customHeight="1" x14ac:dyDescent="0.25">
      <c r="A165" s="279"/>
      <c r="B165" s="279"/>
      <c r="C165" s="284" t="s">
        <v>60</v>
      </c>
      <c r="D165" s="283">
        <v>0</v>
      </c>
      <c r="E165" s="283">
        <v>240000</v>
      </c>
      <c r="F165" s="283">
        <v>240000</v>
      </c>
      <c r="G165" s="283">
        <v>240000</v>
      </c>
      <c r="H165" s="279"/>
      <c r="I165" s="279"/>
      <c r="J165" s="279"/>
      <c r="K165" s="279"/>
    </row>
    <row r="166" spans="1:11" ht="15" customHeight="1" x14ac:dyDescent="0.25">
      <c r="A166" s="279"/>
      <c r="B166" s="279"/>
      <c r="C166" s="284" t="s">
        <v>61</v>
      </c>
      <c r="D166" s="283">
        <v>0</v>
      </c>
      <c r="E166" s="283">
        <v>0</v>
      </c>
      <c r="F166" s="283">
        <v>0</v>
      </c>
      <c r="G166" s="283">
        <v>0</v>
      </c>
      <c r="H166" s="279"/>
      <c r="I166" s="279"/>
      <c r="J166" s="279"/>
      <c r="K166" s="279"/>
    </row>
    <row r="167" spans="1:11" ht="15" customHeight="1" x14ac:dyDescent="0.25">
      <c r="A167" s="279"/>
      <c r="B167" s="279"/>
      <c r="C167" s="284" t="s">
        <v>68</v>
      </c>
      <c r="D167" s="283">
        <v>0</v>
      </c>
      <c r="E167" s="283">
        <v>0</v>
      </c>
      <c r="F167" s="283">
        <v>0</v>
      </c>
      <c r="G167" s="283">
        <v>0</v>
      </c>
      <c r="H167" s="279"/>
      <c r="I167" s="279"/>
      <c r="J167" s="279"/>
      <c r="K167" s="279"/>
    </row>
    <row r="168" spans="1:11" ht="15" customHeight="1" x14ac:dyDescent="0.25">
      <c r="A168" s="279"/>
      <c r="B168" s="279"/>
      <c r="C168" s="284" t="s">
        <v>60</v>
      </c>
      <c r="D168" s="283">
        <v>0</v>
      </c>
      <c r="E168" s="283">
        <v>0</v>
      </c>
      <c r="F168" s="283">
        <v>0</v>
      </c>
      <c r="G168" s="283">
        <v>0</v>
      </c>
      <c r="H168" s="279"/>
      <c r="I168" s="279"/>
      <c r="J168" s="279"/>
      <c r="K168" s="279"/>
    </row>
    <row r="169" spans="1:11" ht="15" customHeight="1" x14ac:dyDescent="0.25">
      <c r="A169" s="279"/>
      <c r="B169" s="279"/>
      <c r="C169" s="284" t="s">
        <v>69</v>
      </c>
      <c r="D169" s="283">
        <v>0</v>
      </c>
      <c r="E169" s="283">
        <v>0</v>
      </c>
      <c r="F169" s="283">
        <v>0</v>
      </c>
      <c r="G169" s="283">
        <v>0</v>
      </c>
      <c r="H169" s="279"/>
      <c r="I169" s="279"/>
      <c r="J169" s="279"/>
      <c r="K169" s="279"/>
    </row>
    <row r="170" spans="1:11" ht="15" customHeight="1" x14ac:dyDescent="0.25">
      <c r="A170" s="279"/>
      <c r="B170" s="279"/>
      <c r="C170" s="284" t="s">
        <v>70</v>
      </c>
      <c r="D170" s="283">
        <v>0</v>
      </c>
      <c r="E170" s="283">
        <v>0</v>
      </c>
      <c r="F170" s="283">
        <v>0</v>
      </c>
      <c r="G170" s="283">
        <v>0</v>
      </c>
      <c r="H170" s="279"/>
      <c r="I170" s="279"/>
      <c r="J170" s="279"/>
      <c r="K170" s="279"/>
    </row>
    <row r="171" spans="1:11" ht="15" customHeight="1" x14ac:dyDescent="0.25">
      <c r="A171" s="279"/>
      <c r="B171" s="279"/>
      <c r="C171" s="284" t="s">
        <v>71</v>
      </c>
      <c r="D171" s="283">
        <v>0</v>
      </c>
      <c r="E171" s="283">
        <v>0</v>
      </c>
      <c r="F171" s="283">
        <v>0</v>
      </c>
      <c r="G171" s="283">
        <v>0</v>
      </c>
      <c r="H171" s="279"/>
      <c r="I171" s="279"/>
      <c r="J171" s="279"/>
      <c r="K171" s="279"/>
    </row>
    <row r="172" spans="1:11" ht="15" customHeight="1" x14ac:dyDescent="0.25">
      <c r="A172" s="279"/>
      <c r="B172" s="279"/>
      <c r="C172" s="284" t="s">
        <v>72</v>
      </c>
      <c r="D172" s="283">
        <v>0</v>
      </c>
      <c r="E172" s="283">
        <v>0</v>
      </c>
      <c r="F172" s="283">
        <v>0</v>
      </c>
      <c r="G172" s="283">
        <v>0</v>
      </c>
      <c r="H172" s="279"/>
      <c r="I172" s="279"/>
      <c r="J172" s="279"/>
      <c r="K172" s="279"/>
    </row>
    <row r="173" spans="1:11" ht="15" customHeight="1" x14ac:dyDescent="0.25">
      <c r="A173" s="279"/>
      <c r="B173" s="279"/>
      <c r="C173" s="284" t="s">
        <v>73</v>
      </c>
      <c r="D173" s="283">
        <v>0</v>
      </c>
      <c r="E173" s="283">
        <v>1000000</v>
      </c>
      <c r="F173" s="283">
        <v>1000000</v>
      </c>
      <c r="G173" s="283">
        <v>1000000</v>
      </c>
      <c r="H173" s="279"/>
      <c r="I173" s="279"/>
      <c r="J173" s="279"/>
      <c r="K173" s="279"/>
    </row>
    <row r="174" spans="1:11" ht="15" customHeight="1" x14ac:dyDescent="0.25">
      <c r="A174" s="279"/>
      <c r="B174" s="279"/>
      <c r="C174" s="284" t="s">
        <v>60</v>
      </c>
      <c r="D174" s="283">
        <v>0</v>
      </c>
      <c r="E174" s="283">
        <v>1000000</v>
      </c>
      <c r="F174" s="283">
        <v>1000000</v>
      </c>
      <c r="G174" s="283">
        <v>1000000</v>
      </c>
      <c r="H174" s="279"/>
      <c r="I174" s="279"/>
      <c r="J174" s="279"/>
      <c r="K174" s="279"/>
    </row>
    <row r="175" spans="1:11" ht="15" customHeight="1" x14ac:dyDescent="0.25">
      <c r="A175" s="279"/>
      <c r="B175" s="279"/>
      <c r="C175" s="284" t="s">
        <v>69</v>
      </c>
      <c r="D175" s="283">
        <v>0</v>
      </c>
      <c r="E175" s="283">
        <v>0</v>
      </c>
      <c r="F175" s="283">
        <v>0</v>
      </c>
      <c r="G175" s="283">
        <v>0</v>
      </c>
      <c r="H175" s="279"/>
      <c r="I175" s="279"/>
      <c r="J175" s="279"/>
      <c r="K175" s="279"/>
    </row>
    <row r="176" spans="1:11" ht="15" customHeight="1" x14ac:dyDescent="0.25">
      <c r="A176" s="279"/>
      <c r="B176" s="279"/>
      <c r="C176" s="284" t="s">
        <v>70</v>
      </c>
      <c r="D176" s="283">
        <v>0</v>
      </c>
      <c r="E176" s="283">
        <v>0</v>
      </c>
      <c r="F176" s="283">
        <v>0</v>
      </c>
      <c r="G176" s="283">
        <v>0</v>
      </c>
      <c r="H176" s="279"/>
      <c r="I176" s="279"/>
      <c r="J176" s="279"/>
      <c r="K176" s="279"/>
    </row>
    <row r="177" spans="1:11" ht="15" customHeight="1" x14ac:dyDescent="0.25">
      <c r="A177" s="279"/>
      <c r="B177" s="279"/>
      <c r="C177" s="284" t="s">
        <v>71</v>
      </c>
      <c r="D177" s="283">
        <v>0</v>
      </c>
      <c r="E177" s="283">
        <v>0</v>
      </c>
      <c r="F177" s="283">
        <v>0</v>
      </c>
      <c r="G177" s="283">
        <v>0</v>
      </c>
      <c r="H177" s="279"/>
      <c r="I177" s="279"/>
      <c r="J177" s="279"/>
      <c r="K177" s="279"/>
    </row>
    <row r="178" spans="1:11" ht="15" customHeight="1" x14ac:dyDescent="0.25">
      <c r="A178" s="279"/>
      <c r="B178" s="279"/>
      <c r="C178" s="284" t="s">
        <v>72</v>
      </c>
      <c r="D178" s="283">
        <v>0</v>
      </c>
      <c r="E178" s="283">
        <v>0</v>
      </c>
      <c r="F178" s="283">
        <v>0</v>
      </c>
      <c r="G178" s="283">
        <v>0</v>
      </c>
      <c r="H178" s="279"/>
      <c r="I178" s="279"/>
      <c r="J178" s="279"/>
      <c r="K178" s="279"/>
    </row>
    <row r="179" spans="1:11" ht="15" customHeight="1" x14ac:dyDescent="0.25">
      <c r="A179" s="279"/>
      <c r="B179" s="279"/>
      <c r="C179" s="284" t="s">
        <v>74</v>
      </c>
      <c r="D179" s="283">
        <v>0</v>
      </c>
      <c r="E179" s="283">
        <v>0</v>
      </c>
      <c r="F179" s="283">
        <v>0</v>
      </c>
      <c r="G179" s="283">
        <v>0</v>
      </c>
      <c r="H179" s="279"/>
      <c r="I179" s="279"/>
      <c r="J179" s="279"/>
      <c r="K179" s="279"/>
    </row>
    <row r="180" spans="1:11" ht="15" customHeight="1" x14ac:dyDescent="0.25">
      <c r="A180" s="279"/>
      <c r="B180" s="279"/>
      <c r="C180" s="284" t="s">
        <v>60</v>
      </c>
      <c r="D180" s="283">
        <v>0</v>
      </c>
      <c r="E180" s="283">
        <v>0</v>
      </c>
      <c r="F180" s="283">
        <v>0</v>
      </c>
      <c r="G180" s="283">
        <v>0</v>
      </c>
      <c r="H180" s="279"/>
      <c r="I180" s="279"/>
      <c r="J180" s="279"/>
      <c r="K180" s="279"/>
    </row>
    <row r="181" spans="1:11" ht="15" customHeight="1" x14ac:dyDescent="0.25">
      <c r="A181" s="279"/>
      <c r="B181" s="279"/>
      <c r="C181" s="284" t="s">
        <v>69</v>
      </c>
      <c r="D181" s="283">
        <v>0</v>
      </c>
      <c r="E181" s="283">
        <v>0</v>
      </c>
      <c r="F181" s="283">
        <v>0</v>
      </c>
      <c r="G181" s="283">
        <v>0</v>
      </c>
      <c r="H181" s="279"/>
      <c r="I181" s="279"/>
      <c r="J181" s="279"/>
      <c r="K181" s="279"/>
    </row>
    <row r="182" spans="1:11" ht="15" customHeight="1" x14ac:dyDescent="0.25">
      <c r="A182" s="279"/>
      <c r="B182" s="279"/>
      <c r="C182" s="284" t="s">
        <v>70</v>
      </c>
      <c r="D182" s="283">
        <v>0</v>
      </c>
      <c r="E182" s="283">
        <v>0</v>
      </c>
      <c r="F182" s="283">
        <v>0</v>
      </c>
      <c r="G182" s="283">
        <v>0</v>
      </c>
      <c r="H182" s="279"/>
      <c r="I182" s="279"/>
      <c r="J182" s="279"/>
      <c r="K182" s="279"/>
    </row>
    <row r="183" spans="1:11" ht="15" customHeight="1" x14ac:dyDescent="0.25">
      <c r="A183" s="279"/>
      <c r="B183" s="279"/>
      <c r="C183" s="284" t="s">
        <v>71</v>
      </c>
      <c r="D183" s="283">
        <v>0</v>
      </c>
      <c r="E183" s="283">
        <v>0</v>
      </c>
      <c r="F183" s="283">
        <v>0</v>
      </c>
      <c r="G183" s="283">
        <v>0</v>
      </c>
      <c r="H183" s="279"/>
      <c r="I183" s="279"/>
      <c r="J183" s="279"/>
      <c r="K183" s="279"/>
    </row>
    <row r="184" spans="1:11" ht="15" customHeight="1" x14ac:dyDescent="0.25">
      <c r="A184" s="279"/>
      <c r="B184" s="279"/>
      <c r="C184" s="284" t="s">
        <v>72</v>
      </c>
      <c r="D184" s="283">
        <v>0</v>
      </c>
      <c r="E184" s="283">
        <v>0</v>
      </c>
      <c r="F184" s="283">
        <v>0</v>
      </c>
      <c r="G184" s="283">
        <v>0</v>
      </c>
      <c r="H184" s="279"/>
      <c r="I184" s="279"/>
      <c r="J184" s="279"/>
      <c r="K184" s="279"/>
    </row>
    <row r="185" spans="1:11" ht="15" customHeight="1" x14ac:dyDescent="0.25">
      <c r="A185" s="279"/>
      <c r="B185" s="279"/>
      <c r="C185" s="284" t="s">
        <v>75</v>
      </c>
      <c r="D185" s="283">
        <v>0</v>
      </c>
      <c r="E185" s="283">
        <v>0</v>
      </c>
      <c r="F185" s="283">
        <v>0</v>
      </c>
      <c r="G185" s="283">
        <v>0</v>
      </c>
      <c r="H185" s="279"/>
      <c r="I185" s="279"/>
      <c r="J185" s="279"/>
      <c r="K185" s="279"/>
    </row>
    <row r="186" spans="1:11" ht="15" customHeight="1" x14ac:dyDescent="0.25">
      <c r="A186" s="279"/>
      <c r="B186" s="279"/>
      <c r="C186" s="284" t="s">
        <v>76</v>
      </c>
      <c r="D186" s="283">
        <v>0</v>
      </c>
      <c r="E186" s="283">
        <v>0</v>
      </c>
      <c r="F186" s="283">
        <v>0</v>
      </c>
      <c r="G186" s="283">
        <v>0</v>
      </c>
      <c r="H186" s="279"/>
      <c r="I186" s="279"/>
      <c r="J186" s="279"/>
      <c r="K186" s="279"/>
    </row>
    <row r="187" spans="1:11" ht="20.100000000000001" customHeight="1" x14ac:dyDescent="0.25">
      <c r="A187" s="279"/>
      <c r="B187" s="279"/>
      <c r="C187" s="282" t="s">
        <v>40</v>
      </c>
      <c r="D187" s="279"/>
      <c r="E187" s="279"/>
      <c r="F187" s="279"/>
      <c r="G187" s="279"/>
      <c r="H187" s="279"/>
      <c r="I187" s="279"/>
      <c r="J187" s="279"/>
      <c r="K187" s="279"/>
    </row>
    <row r="188" spans="1:11" ht="20.100000000000001" customHeight="1" x14ac:dyDescent="0.25">
      <c r="A188" s="281" t="s">
        <v>190</v>
      </c>
      <c r="B188" s="277" t="s">
        <v>191</v>
      </c>
      <c r="C188" s="277" t="s">
        <v>40</v>
      </c>
      <c r="D188" s="279"/>
      <c r="E188" s="280" t="s">
        <v>40</v>
      </c>
      <c r="F188" s="277" t="s">
        <v>191</v>
      </c>
      <c r="G188" s="277" t="s">
        <v>40</v>
      </c>
      <c r="H188" s="241" t="s">
        <v>40</v>
      </c>
      <c r="I188" s="280" t="s">
        <v>40</v>
      </c>
      <c r="J188" s="277" t="s">
        <v>191</v>
      </c>
      <c r="K188" s="277" t="s">
        <v>40</v>
      </c>
    </row>
    <row r="189" spans="1:11" ht="20.100000000000001" customHeight="1" x14ac:dyDescent="0.25">
      <c r="A189" s="239" t="s">
        <v>192</v>
      </c>
      <c r="B189" s="277" t="s">
        <v>193</v>
      </c>
      <c r="C189" s="277" t="s">
        <v>40</v>
      </c>
      <c r="D189" s="279"/>
      <c r="E189" s="239" t="s">
        <v>194</v>
      </c>
      <c r="F189" s="277" t="s">
        <v>193</v>
      </c>
      <c r="G189" s="277" t="s">
        <v>40</v>
      </c>
      <c r="H189" s="279"/>
      <c r="I189" s="239" t="s">
        <v>195</v>
      </c>
      <c r="J189" s="277" t="s">
        <v>193</v>
      </c>
      <c r="K189" s="277" t="s">
        <v>40</v>
      </c>
    </row>
    <row r="190" spans="1:11" ht="20.100000000000001" customHeight="1" x14ac:dyDescent="0.25">
      <c r="A190" s="278" t="s">
        <v>40</v>
      </c>
      <c r="B190" s="277" t="s">
        <v>196</v>
      </c>
      <c r="C190" s="277" t="s">
        <v>40</v>
      </c>
      <c r="D190" s="279"/>
      <c r="E190" s="278" t="s">
        <v>40</v>
      </c>
      <c r="F190" s="277" t="s">
        <v>196</v>
      </c>
      <c r="G190" s="277" t="s">
        <v>40</v>
      </c>
      <c r="H190" s="279"/>
      <c r="I190" s="278" t="s">
        <v>40</v>
      </c>
      <c r="J190" s="277" t="s">
        <v>196</v>
      </c>
      <c r="K190" s="277" t="s">
        <v>40</v>
      </c>
    </row>
  </sheetData>
  <mergeCells count="23">
    <mergeCell ref="D87:G87"/>
    <mergeCell ref="D88:G88"/>
    <mergeCell ref="D89:G89"/>
    <mergeCell ref="D90:G90"/>
    <mergeCell ref="C99:G99"/>
    <mergeCell ref="C86:G86"/>
    <mergeCell ref="D7:G7"/>
    <mergeCell ref="C8:G8"/>
    <mergeCell ref="C9:G9"/>
    <mergeCell ref="D10:G10"/>
    <mergeCell ref="D18:G18"/>
    <mergeCell ref="C28:G28"/>
    <mergeCell ref="D29:G29"/>
    <mergeCell ref="D30:G30"/>
    <mergeCell ref="D31:G31"/>
    <mergeCell ref="D32:G32"/>
    <mergeCell ref="C41:G41"/>
    <mergeCell ref="D6:G6"/>
    <mergeCell ref="C1:G1"/>
    <mergeCell ref="C2:G2"/>
    <mergeCell ref="D3:G3"/>
    <mergeCell ref="D4:G4"/>
    <mergeCell ref="D5:G5"/>
  </mergeCells>
  <pageMargins left="0" right="0" top="0" bottom="0" header="0" footer="0"/>
  <pageSetup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heetPr>
  <dimension ref="A1:K188"/>
  <sheetViews>
    <sheetView workbookViewId="0">
      <selection activeCell="E185" sqref="E185"/>
    </sheetView>
  </sheetViews>
  <sheetFormatPr defaultColWidth="9" defaultRowHeight="15" x14ac:dyDescent="0.25"/>
  <cols>
    <col min="1" max="1" width="13.28515625" style="154" customWidth="1"/>
    <col min="2" max="2" width="9.7109375" style="154" customWidth="1"/>
    <col min="3" max="3" width="19" style="154" customWidth="1"/>
    <col min="4" max="5" width="15.85546875" style="154" customWidth="1"/>
    <col min="6" max="6" width="12.5703125" style="154" customWidth="1"/>
    <col min="7" max="7" width="13.5703125" style="154" customWidth="1"/>
    <col min="8" max="8" width="6.7109375" style="154" customWidth="1"/>
    <col min="9" max="9" width="18.28515625" style="154" customWidth="1"/>
    <col min="10" max="10" width="10.7109375" style="154" customWidth="1"/>
    <col min="11" max="11" width="17.42578125" style="154" customWidth="1"/>
    <col min="12" max="16384" width="9" style="154"/>
  </cols>
  <sheetData>
    <row r="1" spans="1:11" ht="20.100000000000001" customHeight="1" x14ac:dyDescent="0.25">
      <c r="A1" s="302"/>
      <c r="B1" s="302"/>
      <c r="C1" s="1287" t="s">
        <v>0</v>
      </c>
      <c r="D1" s="1288"/>
      <c r="E1" s="1288"/>
      <c r="F1" s="1288"/>
      <c r="G1" s="1288"/>
      <c r="H1" s="302"/>
      <c r="I1" s="302"/>
      <c r="J1" s="302"/>
      <c r="K1" s="302"/>
    </row>
    <row r="2" spans="1:11" ht="24.95" customHeight="1" x14ac:dyDescent="0.25">
      <c r="A2" s="302"/>
      <c r="B2" s="302"/>
      <c r="C2" s="1289" t="s">
        <v>1</v>
      </c>
      <c r="D2" s="1290"/>
      <c r="E2" s="1290"/>
      <c r="F2" s="1290"/>
      <c r="G2" s="1290"/>
      <c r="H2" s="302"/>
      <c r="I2" s="302"/>
      <c r="J2" s="302"/>
      <c r="K2" s="302"/>
    </row>
    <row r="3" spans="1:11" ht="14.1" customHeight="1" x14ac:dyDescent="0.25">
      <c r="A3" s="302"/>
      <c r="B3" s="302"/>
      <c r="C3" s="301" t="s">
        <v>2</v>
      </c>
      <c r="D3" s="1291" t="s">
        <v>1256</v>
      </c>
      <c r="E3" s="1292"/>
      <c r="F3" s="1292"/>
      <c r="G3" s="1292"/>
      <c r="H3" s="302"/>
      <c r="I3" s="302"/>
      <c r="J3" s="302"/>
      <c r="K3" s="302"/>
    </row>
    <row r="4" spans="1:11" ht="14.1" customHeight="1" x14ac:dyDescent="0.25">
      <c r="A4" s="302"/>
      <c r="B4" s="302"/>
      <c r="C4" s="301" t="s">
        <v>4</v>
      </c>
      <c r="D4" s="1291" t="s">
        <v>384</v>
      </c>
      <c r="E4" s="1292"/>
      <c r="F4" s="1292"/>
      <c r="G4" s="1292"/>
      <c r="H4" s="302"/>
      <c r="I4" s="302"/>
      <c r="J4" s="302"/>
      <c r="K4" s="302"/>
    </row>
    <row r="5" spans="1:11" ht="14.1" customHeight="1" x14ac:dyDescent="0.25">
      <c r="A5" s="302"/>
      <c r="B5" s="302"/>
      <c r="C5" s="301" t="s">
        <v>6</v>
      </c>
      <c r="D5" s="1291" t="s">
        <v>7</v>
      </c>
      <c r="E5" s="1292"/>
      <c r="F5" s="1292"/>
      <c r="G5" s="1292"/>
      <c r="H5" s="302"/>
      <c r="I5" s="302"/>
      <c r="J5" s="302"/>
      <c r="K5" s="302"/>
    </row>
    <row r="6" spans="1:11" ht="14.1" customHeight="1" x14ac:dyDescent="0.25">
      <c r="A6" s="302"/>
      <c r="B6" s="302"/>
      <c r="C6" s="301" t="s">
        <v>8</v>
      </c>
      <c r="D6" s="1291" t="s">
        <v>9</v>
      </c>
      <c r="E6" s="1292"/>
      <c r="F6" s="1292"/>
      <c r="G6" s="1292"/>
      <c r="H6" s="302"/>
      <c r="I6" s="302"/>
      <c r="J6" s="302"/>
      <c r="K6" s="302"/>
    </row>
    <row r="7" spans="1:11" ht="19.5" customHeight="1" x14ac:dyDescent="0.25">
      <c r="A7" s="302"/>
      <c r="B7" s="302"/>
      <c r="C7" s="301" t="s">
        <v>10</v>
      </c>
      <c r="D7" s="1299" t="s">
        <v>11</v>
      </c>
      <c r="E7" s="1300"/>
      <c r="F7" s="1300"/>
      <c r="G7" s="1300"/>
      <c r="H7" s="302"/>
      <c r="I7" s="302"/>
      <c r="J7" s="302"/>
      <c r="K7" s="302"/>
    </row>
    <row r="8" spans="1:11" ht="15" customHeight="1" x14ac:dyDescent="0.25">
      <c r="A8" s="302"/>
      <c r="B8" s="302"/>
      <c r="C8" s="1301" t="s">
        <v>12</v>
      </c>
      <c r="D8" s="1302"/>
      <c r="E8" s="1302"/>
      <c r="F8" s="1302"/>
      <c r="G8" s="1302"/>
      <c r="H8" s="302"/>
      <c r="I8" s="302"/>
      <c r="J8" s="302"/>
      <c r="K8" s="302"/>
    </row>
    <row r="9" spans="1:11" ht="79.5" customHeight="1" x14ac:dyDescent="0.25">
      <c r="A9" s="302"/>
      <c r="B9" s="302"/>
      <c r="C9" s="1303" t="s">
        <v>1257</v>
      </c>
      <c r="D9" s="1304"/>
      <c r="E9" s="1304"/>
      <c r="F9" s="1304"/>
      <c r="G9" s="1304"/>
      <c r="H9" s="302"/>
      <c r="I9" s="302"/>
      <c r="J9" s="302"/>
      <c r="K9" s="302"/>
    </row>
    <row r="10" spans="1:11" ht="108.95" customHeight="1" x14ac:dyDescent="0.25">
      <c r="A10" s="302"/>
      <c r="B10" s="302"/>
      <c r="C10" s="286" t="s">
        <v>14</v>
      </c>
      <c r="D10" s="1305" t="s">
        <v>1258</v>
      </c>
      <c r="E10" s="1306"/>
      <c r="F10" s="1306"/>
      <c r="G10" s="1306"/>
      <c r="H10" s="302"/>
      <c r="I10" s="302"/>
      <c r="J10" s="302"/>
      <c r="K10" s="302"/>
    </row>
    <row r="11" spans="1:11" ht="27.95" customHeight="1" x14ac:dyDescent="0.25">
      <c r="A11" s="302"/>
      <c r="B11" s="302"/>
      <c r="C11" s="284" t="s">
        <v>16</v>
      </c>
      <c r="D11" s="300">
        <v>2025</v>
      </c>
      <c r="E11" s="300">
        <v>2026</v>
      </c>
      <c r="F11" s="300">
        <v>2027</v>
      </c>
      <c r="G11" s="300">
        <v>2028</v>
      </c>
      <c r="H11" s="302"/>
      <c r="I11" s="302"/>
      <c r="J11" s="302"/>
      <c r="K11" s="302"/>
    </row>
    <row r="12" spans="1:11" ht="14.1" customHeight="1" x14ac:dyDescent="0.25">
      <c r="A12" s="302"/>
      <c r="B12" s="302"/>
      <c r="C12" s="299"/>
      <c r="D12" s="298" t="s">
        <v>17</v>
      </c>
      <c r="E12" s="298" t="s">
        <v>18</v>
      </c>
      <c r="F12" s="298" t="s">
        <v>18</v>
      </c>
      <c r="G12" s="298" t="s">
        <v>18</v>
      </c>
      <c r="H12" s="302"/>
      <c r="I12" s="302"/>
      <c r="J12" s="302"/>
      <c r="K12" s="302"/>
    </row>
    <row r="13" spans="1:11" ht="44.25" customHeight="1" x14ac:dyDescent="0.25">
      <c r="A13" s="302"/>
      <c r="B13" s="302"/>
      <c r="C13" s="284" t="s">
        <v>1259</v>
      </c>
      <c r="D13" s="295" t="s">
        <v>1260</v>
      </c>
      <c r="E13" s="295" t="s">
        <v>1260</v>
      </c>
      <c r="F13" s="295" t="s">
        <v>1260</v>
      </c>
      <c r="G13" s="295" t="s">
        <v>1260</v>
      </c>
      <c r="H13" s="302"/>
      <c r="I13" s="302"/>
      <c r="J13" s="302"/>
      <c r="K13" s="302"/>
    </row>
    <row r="14" spans="1:11" ht="42" customHeight="1" x14ac:dyDescent="0.25">
      <c r="A14" s="302"/>
      <c r="B14" s="302"/>
      <c r="C14" s="284" t="s">
        <v>1261</v>
      </c>
      <c r="D14" s="295" t="s">
        <v>1262</v>
      </c>
      <c r="E14" s="295" t="s">
        <v>1262</v>
      </c>
      <c r="F14" s="295" t="s">
        <v>1262</v>
      </c>
      <c r="G14" s="295" t="s">
        <v>1262</v>
      </c>
      <c r="H14" s="302"/>
      <c r="I14" s="302"/>
      <c r="J14" s="302"/>
      <c r="K14" s="302"/>
    </row>
    <row r="15" spans="1:11" ht="28.5" customHeight="1" x14ac:dyDescent="0.25">
      <c r="A15" s="302"/>
      <c r="B15" s="302"/>
      <c r="C15" s="284" t="s">
        <v>1263</v>
      </c>
      <c r="D15" s="295" t="s">
        <v>1264</v>
      </c>
      <c r="E15" s="295" t="s">
        <v>1264</v>
      </c>
      <c r="F15" s="295" t="s">
        <v>1264</v>
      </c>
      <c r="G15" s="295" t="s">
        <v>1264</v>
      </c>
      <c r="H15" s="302"/>
      <c r="I15" s="302"/>
      <c r="J15" s="302"/>
      <c r="K15" s="302"/>
    </row>
    <row r="16" spans="1:11" ht="93.95" customHeight="1" x14ac:dyDescent="0.25">
      <c r="A16" s="302"/>
      <c r="B16" s="302"/>
      <c r="C16" s="286" t="s">
        <v>24</v>
      </c>
      <c r="D16" s="1305" t="s">
        <v>25</v>
      </c>
      <c r="E16" s="1306"/>
      <c r="F16" s="1306"/>
      <c r="G16" s="1306"/>
      <c r="H16" s="302"/>
      <c r="I16" s="302"/>
      <c r="J16" s="302"/>
      <c r="K16" s="302"/>
    </row>
    <row r="17" spans="1:11" ht="27.95" customHeight="1" x14ac:dyDescent="0.25">
      <c r="A17" s="302"/>
      <c r="B17" s="302"/>
      <c r="C17" s="284" t="s">
        <v>26</v>
      </c>
      <c r="D17" s="300">
        <v>2025</v>
      </c>
      <c r="E17" s="300">
        <v>2026</v>
      </c>
      <c r="F17" s="300">
        <v>2027</v>
      </c>
      <c r="G17" s="300">
        <v>2028</v>
      </c>
      <c r="H17" s="302"/>
      <c r="I17" s="302"/>
      <c r="J17" s="302"/>
      <c r="K17" s="302"/>
    </row>
    <row r="18" spans="1:11" ht="14.1" customHeight="1" x14ac:dyDescent="0.25">
      <c r="A18" s="302"/>
      <c r="B18" s="302"/>
      <c r="C18" s="299"/>
      <c r="D18" s="298" t="s">
        <v>17</v>
      </c>
      <c r="E18" s="298" t="s">
        <v>18</v>
      </c>
      <c r="F18" s="298" t="s">
        <v>18</v>
      </c>
      <c r="G18" s="298" t="s">
        <v>18</v>
      </c>
      <c r="H18" s="302"/>
      <c r="I18" s="302"/>
      <c r="J18" s="302"/>
      <c r="K18" s="302"/>
    </row>
    <row r="19" spans="1:11" ht="31.5" customHeight="1" x14ac:dyDescent="0.25">
      <c r="A19" s="302"/>
      <c r="B19" s="302"/>
      <c r="C19" s="284" t="s">
        <v>1265</v>
      </c>
      <c r="D19" s="295" t="s">
        <v>469</v>
      </c>
      <c r="E19" s="295" t="s">
        <v>469</v>
      </c>
      <c r="F19" s="295" t="s">
        <v>479</v>
      </c>
      <c r="G19" s="295" t="s">
        <v>1266</v>
      </c>
      <c r="H19" s="302"/>
      <c r="I19" s="302"/>
      <c r="J19" s="302"/>
      <c r="K19" s="302"/>
    </row>
    <row r="20" spans="1:11" ht="52.5" customHeight="1" x14ac:dyDescent="0.25">
      <c r="A20" s="302"/>
      <c r="B20" s="302"/>
      <c r="C20" s="284" t="s">
        <v>1267</v>
      </c>
      <c r="D20" s="295" t="s">
        <v>516</v>
      </c>
      <c r="E20" s="295" t="s">
        <v>1268</v>
      </c>
      <c r="F20" s="295" t="s">
        <v>85</v>
      </c>
      <c r="G20" s="295" t="s">
        <v>1269</v>
      </c>
      <c r="H20" s="302"/>
      <c r="I20" s="302"/>
      <c r="J20" s="302"/>
      <c r="K20" s="302"/>
    </row>
    <row r="21" spans="1:11" ht="56.25" customHeight="1" x14ac:dyDescent="0.25">
      <c r="A21" s="302"/>
      <c r="B21" s="302"/>
      <c r="C21" s="284" t="s">
        <v>1270</v>
      </c>
      <c r="D21" s="295" t="s">
        <v>411</v>
      </c>
      <c r="E21" s="295" t="s">
        <v>245</v>
      </c>
      <c r="F21" s="295" t="s">
        <v>269</v>
      </c>
      <c r="G21" s="295" t="s">
        <v>246</v>
      </c>
      <c r="H21" s="302"/>
      <c r="I21" s="302"/>
      <c r="J21" s="302"/>
      <c r="K21" s="302"/>
    </row>
    <row r="22" spans="1:11" ht="14.1" customHeight="1" x14ac:dyDescent="0.25">
      <c r="A22" s="302"/>
      <c r="B22" s="302"/>
      <c r="C22" s="1293" t="s">
        <v>30</v>
      </c>
      <c r="D22" s="1294"/>
      <c r="E22" s="1294"/>
      <c r="F22" s="1294"/>
      <c r="G22" s="1294"/>
      <c r="H22" s="302"/>
      <c r="I22" s="302"/>
      <c r="J22" s="302"/>
      <c r="K22" s="302"/>
    </row>
    <row r="23" spans="1:11" ht="14.1" customHeight="1" x14ac:dyDescent="0.25">
      <c r="A23" s="302"/>
      <c r="B23" s="302"/>
      <c r="C23" s="297" t="s">
        <v>1271</v>
      </c>
      <c r="D23" s="1293" t="s">
        <v>1272</v>
      </c>
      <c r="E23" s="1294"/>
      <c r="F23" s="1294"/>
      <c r="G23" s="1294"/>
      <c r="H23" s="302"/>
      <c r="I23" s="302"/>
      <c r="J23" s="302"/>
      <c r="K23" s="302"/>
    </row>
    <row r="24" spans="1:11" ht="27" customHeight="1" x14ac:dyDescent="0.25">
      <c r="A24" s="302"/>
      <c r="B24" s="302"/>
      <c r="C24" s="296" t="s">
        <v>33</v>
      </c>
      <c r="D24" s="1295" t="s">
        <v>1273</v>
      </c>
      <c r="E24" s="1296"/>
      <c r="F24" s="1296"/>
      <c r="G24" s="1296"/>
      <c r="H24" s="302"/>
      <c r="I24" s="302"/>
      <c r="J24" s="302"/>
      <c r="K24" s="302"/>
    </row>
    <row r="25" spans="1:11" ht="27" customHeight="1" x14ac:dyDescent="0.25">
      <c r="A25" s="302"/>
      <c r="B25" s="302"/>
      <c r="C25" s="277" t="s">
        <v>35</v>
      </c>
      <c r="D25" s="1297" t="s">
        <v>1274</v>
      </c>
      <c r="E25" s="1298"/>
      <c r="F25" s="1298"/>
      <c r="G25" s="1298"/>
      <c r="H25" s="302"/>
      <c r="I25" s="302"/>
      <c r="J25" s="302"/>
      <c r="K25" s="302"/>
    </row>
    <row r="26" spans="1:11" ht="27" customHeight="1" x14ac:dyDescent="0.25">
      <c r="A26" s="302"/>
      <c r="B26" s="302"/>
      <c r="C26" s="277" t="s">
        <v>37</v>
      </c>
      <c r="D26" s="1297" t="s">
        <v>1275</v>
      </c>
      <c r="E26" s="1298"/>
      <c r="F26" s="1298"/>
      <c r="G26" s="1298"/>
      <c r="H26" s="302"/>
      <c r="I26" s="302"/>
      <c r="J26" s="302"/>
      <c r="K26" s="302"/>
    </row>
    <row r="27" spans="1:11" ht="15" customHeight="1" x14ac:dyDescent="0.25">
      <c r="A27" s="302"/>
      <c r="B27" s="302"/>
      <c r="C27" s="303"/>
      <c r="D27" s="269">
        <v>2025</v>
      </c>
      <c r="E27" s="269">
        <v>2026</v>
      </c>
      <c r="F27" s="269">
        <v>2027</v>
      </c>
      <c r="G27" s="269">
        <v>2028</v>
      </c>
      <c r="H27" s="302"/>
      <c r="I27" s="302"/>
      <c r="J27" s="302"/>
      <c r="K27" s="302"/>
    </row>
    <row r="28" spans="1:11" ht="15" customHeight="1" x14ac:dyDescent="0.25">
      <c r="A28" s="302"/>
      <c r="B28" s="302"/>
      <c r="C28" s="304"/>
      <c r="D28" s="266" t="s">
        <v>17</v>
      </c>
      <c r="E28" s="266" t="s">
        <v>18</v>
      </c>
      <c r="F28" s="266" t="s">
        <v>18</v>
      </c>
      <c r="G28" s="266" t="s">
        <v>18</v>
      </c>
      <c r="H28" s="302"/>
      <c r="I28" s="302"/>
      <c r="J28" s="302"/>
      <c r="K28" s="302"/>
    </row>
    <row r="29" spans="1:11" ht="14.1" customHeight="1" x14ac:dyDescent="0.25">
      <c r="A29" s="302"/>
      <c r="B29" s="302"/>
      <c r="C29" s="284" t="s">
        <v>39</v>
      </c>
      <c r="D29" s="295" t="s">
        <v>40</v>
      </c>
      <c r="E29" s="295" t="s">
        <v>151</v>
      </c>
      <c r="F29" s="295" t="s">
        <v>151</v>
      </c>
      <c r="G29" s="295" t="s">
        <v>151</v>
      </c>
      <c r="H29" s="302"/>
      <c r="I29" s="302"/>
      <c r="J29" s="302"/>
      <c r="K29" s="302"/>
    </row>
    <row r="30" spans="1:11" ht="14.1" customHeight="1" x14ac:dyDescent="0.25">
      <c r="A30" s="302"/>
      <c r="B30" s="302"/>
      <c r="C30" s="284" t="s">
        <v>41</v>
      </c>
      <c r="D30" s="295" t="s">
        <v>1276</v>
      </c>
      <c r="E30" s="295" t="s">
        <v>1277</v>
      </c>
      <c r="F30" s="295" t="s">
        <v>1277</v>
      </c>
      <c r="G30" s="295" t="s">
        <v>1278</v>
      </c>
      <c r="H30" s="302"/>
      <c r="I30" s="302"/>
      <c r="J30" s="302"/>
      <c r="K30" s="302"/>
    </row>
    <row r="31" spans="1:11" ht="14.1" customHeight="1" x14ac:dyDescent="0.25">
      <c r="A31" s="302"/>
      <c r="B31" s="302"/>
      <c r="C31" s="284" t="s">
        <v>45</v>
      </c>
      <c r="D31" s="295" t="s">
        <v>46</v>
      </c>
      <c r="E31" s="295" t="s">
        <v>1277</v>
      </c>
      <c r="F31" s="295" t="s">
        <v>1277</v>
      </c>
      <c r="G31" s="295" t="s">
        <v>1278</v>
      </c>
      <c r="H31" s="302"/>
      <c r="I31" s="302"/>
      <c r="J31" s="302"/>
      <c r="K31" s="302"/>
    </row>
    <row r="32" spans="1:11" ht="14.1" customHeight="1" x14ac:dyDescent="0.25">
      <c r="A32" s="302"/>
      <c r="B32" s="302"/>
      <c r="C32" s="284" t="s">
        <v>50</v>
      </c>
      <c r="D32" s="295" t="s">
        <v>40</v>
      </c>
      <c r="E32" s="295" t="s">
        <v>40</v>
      </c>
      <c r="F32" s="295" t="s">
        <v>46</v>
      </c>
      <c r="G32" s="295" t="s">
        <v>46</v>
      </c>
      <c r="H32" s="302"/>
      <c r="I32" s="302"/>
      <c r="J32" s="302"/>
      <c r="K32" s="302"/>
    </row>
    <row r="33" spans="1:11" ht="19.5" customHeight="1" x14ac:dyDescent="0.25">
      <c r="A33" s="302"/>
      <c r="B33" s="302"/>
      <c r="C33" s="284" t="s">
        <v>52</v>
      </c>
      <c r="D33" s="295" t="s">
        <v>40</v>
      </c>
      <c r="E33" s="295" t="s">
        <v>1279</v>
      </c>
      <c r="F33" s="295" t="s">
        <v>46</v>
      </c>
      <c r="G33" s="295" t="s">
        <v>1280</v>
      </c>
      <c r="H33" s="302"/>
      <c r="I33" s="302"/>
      <c r="J33" s="302"/>
      <c r="K33" s="302"/>
    </row>
    <row r="34" spans="1:11" ht="22.5" customHeight="1" x14ac:dyDescent="0.25">
      <c r="A34" s="302"/>
      <c r="B34" s="302"/>
      <c r="C34" s="284" t="s">
        <v>55</v>
      </c>
      <c r="D34" s="295" t="s">
        <v>40</v>
      </c>
      <c r="E34" s="295" t="s">
        <v>40</v>
      </c>
      <c r="F34" s="295" t="s">
        <v>46</v>
      </c>
      <c r="G34" s="295" t="s">
        <v>1280</v>
      </c>
      <c r="H34" s="302"/>
      <c r="I34" s="302"/>
      <c r="J34" s="302"/>
      <c r="K34" s="302"/>
    </row>
    <row r="35" spans="1:11" ht="14.1" customHeight="1" x14ac:dyDescent="0.25">
      <c r="A35" s="302"/>
      <c r="B35" s="302"/>
      <c r="C35" s="1307" t="s">
        <v>58</v>
      </c>
      <c r="D35" s="1308"/>
      <c r="E35" s="1308"/>
      <c r="F35" s="1308"/>
      <c r="G35" s="1308"/>
      <c r="H35" s="302"/>
      <c r="I35" s="302"/>
      <c r="J35" s="302"/>
      <c r="K35" s="302"/>
    </row>
    <row r="36" spans="1:11" ht="14.1" customHeight="1" x14ac:dyDescent="0.25">
      <c r="A36" s="302"/>
      <c r="B36" s="302"/>
      <c r="C36" s="303"/>
      <c r="D36" s="269">
        <v>2025</v>
      </c>
      <c r="E36" s="269">
        <v>2026</v>
      </c>
      <c r="F36" s="269">
        <v>2027</v>
      </c>
      <c r="G36" s="269">
        <v>2028</v>
      </c>
      <c r="H36" s="302"/>
      <c r="I36" s="302"/>
      <c r="J36" s="302"/>
      <c r="K36" s="302"/>
    </row>
    <row r="37" spans="1:11" ht="14.1" customHeight="1" x14ac:dyDescent="0.25">
      <c r="A37" s="302"/>
      <c r="B37" s="302"/>
      <c r="C37" s="304"/>
      <c r="D37" s="266" t="s">
        <v>17</v>
      </c>
      <c r="E37" s="266" t="s">
        <v>18</v>
      </c>
      <c r="F37" s="266" t="s">
        <v>18</v>
      </c>
      <c r="G37" s="266" t="s">
        <v>18</v>
      </c>
      <c r="H37" s="302"/>
      <c r="I37" s="302"/>
      <c r="J37" s="302"/>
      <c r="K37" s="302"/>
    </row>
    <row r="38" spans="1:11" ht="14.1" customHeight="1" x14ac:dyDescent="0.25">
      <c r="A38" s="302"/>
      <c r="B38" s="302"/>
      <c r="C38" s="292" t="s">
        <v>59</v>
      </c>
      <c r="D38" s="289">
        <v>0</v>
      </c>
      <c r="E38" s="289">
        <v>10910000</v>
      </c>
      <c r="F38" s="289">
        <v>10910000</v>
      </c>
      <c r="G38" s="289">
        <v>10910000</v>
      </c>
      <c r="H38" s="302"/>
      <c r="I38" s="302"/>
      <c r="J38" s="302"/>
      <c r="K38" s="302"/>
    </row>
    <row r="39" spans="1:11" ht="14.1" customHeight="1" x14ac:dyDescent="0.25">
      <c r="A39" s="302"/>
      <c r="B39" s="302"/>
      <c r="C39" s="292" t="s">
        <v>60</v>
      </c>
      <c r="D39" s="289">
        <v>0</v>
      </c>
      <c r="E39" s="289">
        <v>10910000</v>
      </c>
      <c r="F39" s="289">
        <v>10910000</v>
      </c>
      <c r="G39" s="289">
        <v>10910000</v>
      </c>
      <c r="H39" s="302"/>
      <c r="I39" s="302"/>
      <c r="J39" s="302"/>
      <c r="K39" s="302"/>
    </row>
    <row r="40" spans="1:11" ht="14.1" customHeight="1" x14ac:dyDescent="0.25">
      <c r="A40" s="302"/>
      <c r="B40" s="302"/>
      <c r="C40" s="292" t="s">
        <v>61</v>
      </c>
      <c r="D40" s="289">
        <v>0</v>
      </c>
      <c r="E40" s="289">
        <v>0</v>
      </c>
      <c r="F40" s="289">
        <v>0</v>
      </c>
      <c r="G40" s="289">
        <v>0</v>
      </c>
      <c r="H40" s="302"/>
      <c r="I40" s="302"/>
      <c r="J40" s="302"/>
      <c r="K40" s="302"/>
    </row>
    <row r="41" spans="1:11" ht="14.1" customHeight="1" x14ac:dyDescent="0.25">
      <c r="A41" s="302"/>
      <c r="B41" s="302"/>
      <c r="C41" s="292" t="s">
        <v>62</v>
      </c>
      <c r="D41" s="289">
        <v>0</v>
      </c>
      <c r="E41" s="289">
        <v>1800000</v>
      </c>
      <c r="F41" s="289">
        <v>1800000</v>
      </c>
      <c r="G41" s="289">
        <v>1800000</v>
      </c>
      <c r="H41" s="302"/>
      <c r="I41" s="302"/>
      <c r="J41" s="302"/>
      <c r="K41" s="302"/>
    </row>
    <row r="42" spans="1:11" ht="14.1" customHeight="1" x14ac:dyDescent="0.25">
      <c r="A42" s="302"/>
      <c r="B42" s="302"/>
      <c r="C42" s="292" t="s">
        <v>60</v>
      </c>
      <c r="D42" s="289">
        <v>0</v>
      </c>
      <c r="E42" s="289">
        <v>1800000</v>
      </c>
      <c r="F42" s="289">
        <v>1800000</v>
      </c>
      <c r="G42" s="289">
        <v>1800000</v>
      </c>
      <c r="H42" s="302"/>
      <c r="I42" s="302"/>
      <c r="J42" s="302"/>
      <c r="K42" s="302"/>
    </row>
    <row r="43" spans="1:11" ht="14.1" customHeight="1" x14ac:dyDescent="0.25">
      <c r="A43" s="302"/>
      <c r="B43" s="302"/>
      <c r="C43" s="292" t="s">
        <v>61</v>
      </c>
      <c r="D43" s="289">
        <v>0</v>
      </c>
      <c r="E43" s="289">
        <v>0</v>
      </c>
      <c r="F43" s="289">
        <v>0</v>
      </c>
      <c r="G43" s="289">
        <v>0</v>
      </c>
      <c r="H43" s="302"/>
      <c r="I43" s="302"/>
      <c r="J43" s="302"/>
      <c r="K43" s="302"/>
    </row>
    <row r="44" spans="1:11" ht="14.1" customHeight="1" x14ac:dyDescent="0.25">
      <c r="A44" s="302"/>
      <c r="B44" s="302"/>
      <c r="C44" s="292" t="s">
        <v>63</v>
      </c>
      <c r="D44" s="289">
        <v>0</v>
      </c>
      <c r="E44" s="289">
        <v>4040000</v>
      </c>
      <c r="F44" s="289">
        <v>4040000</v>
      </c>
      <c r="G44" s="289">
        <v>6040000</v>
      </c>
      <c r="H44" s="302"/>
      <c r="I44" s="302"/>
      <c r="J44" s="302"/>
      <c r="K44" s="302"/>
    </row>
    <row r="45" spans="1:11" ht="14.1" customHeight="1" x14ac:dyDescent="0.25">
      <c r="A45" s="302"/>
      <c r="B45" s="302"/>
      <c r="C45" s="292" t="s">
        <v>60</v>
      </c>
      <c r="D45" s="289">
        <v>0</v>
      </c>
      <c r="E45" s="289">
        <v>4040000</v>
      </c>
      <c r="F45" s="289">
        <v>4040000</v>
      </c>
      <c r="G45" s="289">
        <v>6040000</v>
      </c>
      <c r="H45" s="302"/>
      <c r="I45" s="302"/>
      <c r="J45" s="302"/>
      <c r="K45" s="302"/>
    </row>
    <row r="46" spans="1:11" ht="14.1" customHeight="1" x14ac:dyDescent="0.25">
      <c r="A46" s="302"/>
      <c r="B46" s="302"/>
      <c r="C46" s="292" t="s">
        <v>61</v>
      </c>
      <c r="D46" s="289">
        <v>0</v>
      </c>
      <c r="E46" s="289">
        <v>0</v>
      </c>
      <c r="F46" s="289">
        <v>0</v>
      </c>
      <c r="G46" s="289">
        <v>0</v>
      </c>
      <c r="H46" s="302"/>
      <c r="I46" s="302"/>
      <c r="J46" s="302"/>
      <c r="K46" s="302"/>
    </row>
    <row r="47" spans="1:11" ht="14.1" customHeight="1" x14ac:dyDescent="0.25">
      <c r="A47" s="302"/>
      <c r="B47" s="302"/>
      <c r="C47" s="292" t="s">
        <v>64</v>
      </c>
      <c r="D47" s="289">
        <v>0</v>
      </c>
      <c r="E47" s="289">
        <v>0</v>
      </c>
      <c r="F47" s="289">
        <v>0</v>
      </c>
      <c r="G47" s="289">
        <v>0</v>
      </c>
      <c r="H47" s="302"/>
      <c r="I47" s="302"/>
      <c r="J47" s="302"/>
      <c r="K47" s="302"/>
    </row>
    <row r="48" spans="1:11" ht="14.1" customHeight="1" x14ac:dyDescent="0.25">
      <c r="A48" s="302"/>
      <c r="B48" s="302"/>
      <c r="C48" s="292" t="s">
        <v>60</v>
      </c>
      <c r="D48" s="289">
        <v>0</v>
      </c>
      <c r="E48" s="289">
        <v>0</v>
      </c>
      <c r="F48" s="289">
        <v>0</v>
      </c>
      <c r="G48" s="289">
        <v>0</v>
      </c>
      <c r="H48" s="302"/>
      <c r="I48" s="302"/>
      <c r="J48" s="302"/>
      <c r="K48" s="302"/>
    </row>
    <row r="49" spans="1:11" ht="14.1" customHeight="1" x14ac:dyDescent="0.25">
      <c r="A49" s="302"/>
      <c r="B49" s="302"/>
      <c r="C49" s="292" t="s">
        <v>61</v>
      </c>
      <c r="D49" s="289">
        <v>0</v>
      </c>
      <c r="E49" s="289">
        <v>0</v>
      </c>
      <c r="F49" s="289">
        <v>0</v>
      </c>
      <c r="G49" s="289">
        <v>0</v>
      </c>
      <c r="H49" s="302"/>
      <c r="I49" s="302"/>
      <c r="J49" s="302"/>
      <c r="K49" s="302"/>
    </row>
    <row r="50" spans="1:11" ht="14.1" customHeight="1" x14ac:dyDescent="0.25">
      <c r="A50" s="302"/>
      <c r="B50" s="302"/>
      <c r="C50" s="292" t="s">
        <v>65</v>
      </c>
      <c r="D50" s="289">
        <v>0</v>
      </c>
      <c r="E50" s="289">
        <v>0</v>
      </c>
      <c r="F50" s="289">
        <v>0</v>
      </c>
      <c r="G50" s="289">
        <v>0</v>
      </c>
      <c r="H50" s="302"/>
      <c r="I50" s="302"/>
      <c r="J50" s="302"/>
      <c r="K50" s="302"/>
    </row>
    <row r="51" spans="1:11" ht="14.1" customHeight="1" x14ac:dyDescent="0.25">
      <c r="A51" s="302"/>
      <c r="B51" s="302"/>
      <c r="C51" s="292" t="s">
        <v>60</v>
      </c>
      <c r="D51" s="289">
        <v>0</v>
      </c>
      <c r="E51" s="289">
        <v>0</v>
      </c>
      <c r="F51" s="289">
        <v>0</v>
      </c>
      <c r="G51" s="289">
        <v>0</v>
      </c>
      <c r="H51" s="302"/>
      <c r="I51" s="302"/>
      <c r="J51" s="302"/>
      <c r="K51" s="302"/>
    </row>
    <row r="52" spans="1:11" ht="14.1" customHeight="1" x14ac:dyDescent="0.25">
      <c r="A52" s="302"/>
      <c r="B52" s="302"/>
      <c r="C52" s="292" t="s">
        <v>61</v>
      </c>
      <c r="D52" s="289">
        <v>0</v>
      </c>
      <c r="E52" s="289">
        <v>0</v>
      </c>
      <c r="F52" s="289">
        <v>0</v>
      </c>
      <c r="G52" s="289">
        <v>0</v>
      </c>
      <c r="H52" s="302"/>
      <c r="I52" s="302"/>
      <c r="J52" s="302"/>
      <c r="K52" s="302"/>
    </row>
    <row r="53" spans="1:11" ht="14.1" customHeight="1" x14ac:dyDescent="0.25">
      <c r="A53" s="302"/>
      <c r="B53" s="302"/>
      <c r="C53" s="292" t="s">
        <v>66</v>
      </c>
      <c r="D53" s="289">
        <v>0</v>
      </c>
      <c r="E53" s="289">
        <v>600000</v>
      </c>
      <c r="F53" s="289">
        <v>600000</v>
      </c>
      <c r="G53" s="289">
        <v>600000</v>
      </c>
      <c r="H53" s="302"/>
      <c r="I53" s="302"/>
      <c r="J53" s="302"/>
      <c r="K53" s="302"/>
    </row>
    <row r="54" spans="1:11" ht="14.1" customHeight="1" x14ac:dyDescent="0.25">
      <c r="A54" s="302"/>
      <c r="B54" s="302"/>
      <c r="C54" s="292" t="s">
        <v>60</v>
      </c>
      <c r="D54" s="289">
        <v>0</v>
      </c>
      <c r="E54" s="289">
        <v>600000</v>
      </c>
      <c r="F54" s="289">
        <v>600000</v>
      </c>
      <c r="G54" s="289">
        <v>600000</v>
      </c>
      <c r="H54" s="302"/>
      <c r="I54" s="302"/>
      <c r="J54" s="302"/>
      <c r="K54" s="302"/>
    </row>
    <row r="55" spans="1:11" ht="14.1" customHeight="1" x14ac:dyDescent="0.25">
      <c r="A55" s="302"/>
      <c r="B55" s="302"/>
      <c r="C55" s="292" t="s">
        <v>61</v>
      </c>
      <c r="D55" s="289">
        <v>0</v>
      </c>
      <c r="E55" s="289">
        <v>0</v>
      </c>
      <c r="F55" s="289">
        <v>0</v>
      </c>
      <c r="G55" s="289">
        <v>0</v>
      </c>
      <c r="H55" s="302"/>
      <c r="I55" s="302"/>
      <c r="J55" s="302"/>
      <c r="K55" s="302"/>
    </row>
    <row r="56" spans="1:11" ht="14.1" customHeight="1" x14ac:dyDescent="0.25">
      <c r="A56" s="302"/>
      <c r="B56" s="302"/>
      <c r="C56" s="292" t="s">
        <v>67</v>
      </c>
      <c r="D56" s="289">
        <v>0</v>
      </c>
      <c r="E56" s="289">
        <v>200000</v>
      </c>
      <c r="F56" s="289">
        <v>200000</v>
      </c>
      <c r="G56" s="289">
        <v>200000</v>
      </c>
      <c r="H56" s="302"/>
      <c r="I56" s="302"/>
      <c r="J56" s="302"/>
      <c r="K56" s="302"/>
    </row>
    <row r="57" spans="1:11" ht="14.1" customHeight="1" x14ac:dyDescent="0.25">
      <c r="A57" s="302"/>
      <c r="B57" s="302"/>
      <c r="C57" s="292" t="s">
        <v>60</v>
      </c>
      <c r="D57" s="289">
        <v>0</v>
      </c>
      <c r="E57" s="289">
        <v>200000</v>
      </c>
      <c r="F57" s="289">
        <v>200000</v>
      </c>
      <c r="G57" s="289">
        <v>200000</v>
      </c>
      <c r="H57" s="302"/>
      <c r="I57" s="302"/>
      <c r="J57" s="302"/>
      <c r="K57" s="302"/>
    </row>
    <row r="58" spans="1:11" ht="14.1" customHeight="1" x14ac:dyDescent="0.25">
      <c r="A58" s="302"/>
      <c r="B58" s="302"/>
      <c r="C58" s="292" t="s">
        <v>61</v>
      </c>
      <c r="D58" s="289">
        <v>0</v>
      </c>
      <c r="E58" s="289">
        <v>0</v>
      </c>
      <c r="F58" s="289">
        <v>0</v>
      </c>
      <c r="G58" s="289">
        <v>0</v>
      </c>
      <c r="H58" s="302"/>
      <c r="I58" s="302"/>
      <c r="J58" s="302"/>
      <c r="K58" s="302"/>
    </row>
    <row r="59" spans="1:11" ht="14.1" customHeight="1" x14ac:dyDescent="0.25">
      <c r="A59" s="302"/>
      <c r="B59" s="302"/>
      <c r="C59" s="292" t="s">
        <v>68</v>
      </c>
      <c r="D59" s="289">
        <v>0</v>
      </c>
      <c r="E59" s="289">
        <v>0</v>
      </c>
      <c r="F59" s="289">
        <v>0</v>
      </c>
      <c r="G59" s="289">
        <v>0</v>
      </c>
      <c r="H59" s="302"/>
      <c r="I59" s="302"/>
      <c r="J59" s="302"/>
      <c r="K59" s="302"/>
    </row>
    <row r="60" spans="1:11" ht="14.1" customHeight="1" x14ac:dyDescent="0.25">
      <c r="A60" s="302"/>
      <c r="B60" s="302"/>
      <c r="C60" s="292" t="s">
        <v>60</v>
      </c>
      <c r="D60" s="289">
        <v>0</v>
      </c>
      <c r="E60" s="289">
        <v>0</v>
      </c>
      <c r="F60" s="289">
        <v>0</v>
      </c>
      <c r="G60" s="289">
        <v>0</v>
      </c>
      <c r="H60" s="302"/>
      <c r="I60" s="302"/>
      <c r="J60" s="302"/>
      <c r="K60" s="302"/>
    </row>
    <row r="61" spans="1:11" ht="14.1" customHeight="1" x14ac:dyDescent="0.25">
      <c r="A61" s="302"/>
      <c r="B61" s="302"/>
      <c r="C61" s="292" t="s">
        <v>69</v>
      </c>
      <c r="D61" s="289">
        <v>0</v>
      </c>
      <c r="E61" s="289">
        <v>0</v>
      </c>
      <c r="F61" s="289">
        <v>0</v>
      </c>
      <c r="G61" s="289">
        <v>0</v>
      </c>
      <c r="H61" s="302"/>
      <c r="I61" s="302"/>
      <c r="J61" s="302"/>
      <c r="K61" s="302"/>
    </row>
    <row r="62" spans="1:11" ht="14.1" customHeight="1" x14ac:dyDescent="0.25">
      <c r="A62" s="302"/>
      <c r="B62" s="302"/>
      <c r="C62" s="292" t="s">
        <v>70</v>
      </c>
      <c r="D62" s="289">
        <v>0</v>
      </c>
      <c r="E62" s="289">
        <v>0</v>
      </c>
      <c r="F62" s="289">
        <v>0</v>
      </c>
      <c r="G62" s="289">
        <v>0</v>
      </c>
      <c r="H62" s="302"/>
      <c r="I62" s="302"/>
      <c r="J62" s="302"/>
      <c r="K62" s="302"/>
    </row>
    <row r="63" spans="1:11" ht="14.1" customHeight="1" x14ac:dyDescent="0.25">
      <c r="A63" s="302"/>
      <c r="B63" s="302"/>
      <c r="C63" s="292" t="s">
        <v>71</v>
      </c>
      <c r="D63" s="289">
        <v>0</v>
      </c>
      <c r="E63" s="289">
        <v>0</v>
      </c>
      <c r="F63" s="289">
        <v>0</v>
      </c>
      <c r="G63" s="289">
        <v>0</v>
      </c>
      <c r="H63" s="302"/>
      <c r="I63" s="302"/>
      <c r="J63" s="302"/>
      <c r="K63" s="302"/>
    </row>
    <row r="64" spans="1:11" ht="14.1" customHeight="1" x14ac:dyDescent="0.25">
      <c r="A64" s="302"/>
      <c r="B64" s="302"/>
      <c r="C64" s="292" t="s">
        <v>72</v>
      </c>
      <c r="D64" s="289">
        <v>0</v>
      </c>
      <c r="E64" s="289">
        <v>0</v>
      </c>
      <c r="F64" s="289">
        <v>0</v>
      </c>
      <c r="G64" s="289">
        <v>0</v>
      </c>
      <c r="H64" s="302"/>
      <c r="I64" s="302"/>
      <c r="J64" s="302"/>
      <c r="K64" s="302"/>
    </row>
    <row r="65" spans="1:11" ht="14.1" customHeight="1" x14ac:dyDescent="0.25">
      <c r="A65" s="302"/>
      <c r="B65" s="302"/>
      <c r="C65" s="292" t="s">
        <v>73</v>
      </c>
      <c r="D65" s="289">
        <v>0</v>
      </c>
      <c r="E65" s="289">
        <v>0</v>
      </c>
      <c r="F65" s="289">
        <v>0</v>
      </c>
      <c r="G65" s="289">
        <v>0</v>
      </c>
      <c r="H65" s="302"/>
      <c r="I65" s="302"/>
      <c r="J65" s="302"/>
      <c r="K65" s="302"/>
    </row>
    <row r="66" spans="1:11" ht="14.1" customHeight="1" x14ac:dyDescent="0.25">
      <c r="A66" s="302"/>
      <c r="B66" s="302"/>
      <c r="C66" s="292" t="s">
        <v>60</v>
      </c>
      <c r="D66" s="289">
        <v>0</v>
      </c>
      <c r="E66" s="289">
        <v>0</v>
      </c>
      <c r="F66" s="289">
        <v>0</v>
      </c>
      <c r="G66" s="289">
        <v>0</v>
      </c>
      <c r="H66" s="302"/>
      <c r="I66" s="302"/>
      <c r="J66" s="302"/>
      <c r="K66" s="302"/>
    </row>
    <row r="67" spans="1:11" ht="14.1" customHeight="1" x14ac:dyDescent="0.25">
      <c r="A67" s="302"/>
      <c r="B67" s="302"/>
      <c r="C67" s="292" t="s">
        <v>69</v>
      </c>
      <c r="D67" s="289">
        <v>0</v>
      </c>
      <c r="E67" s="289">
        <v>0</v>
      </c>
      <c r="F67" s="289">
        <v>0</v>
      </c>
      <c r="G67" s="289">
        <v>0</v>
      </c>
      <c r="H67" s="302"/>
      <c r="I67" s="302"/>
      <c r="J67" s="302"/>
      <c r="K67" s="302"/>
    </row>
    <row r="68" spans="1:11" ht="14.1" customHeight="1" x14ac:dyDescent="0.25">
      <c r="A68" s="302"/>
      <c r="B68" s="302"/>
      <c r="C68" s="292" t="s">
        <v>70</v>
      </c>
      <c r="D68" s="289">
        <v>0</v>
      </c>
      <c r="E68" s="289">
        <v>0</v>
      </c>
      <c r="F68" s="289">
        <v>0</v>
      </c>
      <c r="G68" s="289">
        <v>0</v>
      </c>
      <c r="H68" s="302"/>
      <c r="I68" s="302"/>
      <c r="J68" s="302"/>
      <c r="K68" s="302"/>
    </row>
    <row r="69" spans="1:11" ht="14.1" customHeight="1" x14ac:dyDescent="0.25">
      <c r="A69" s="302"/>
      <c r="B69" s="302"/>
      <c r="C69" s="292" t="s">
        <v>71</v>
      </c>
      <c r="D69" s="289">
        <v>0</v>
      </c>
      <c r="E69" s="289">
        <v>0</v>
      </c>
      <c r="F69" s="289">
        <v>0</v>
      </c>
      <c r="G69" s="289">
        <v>0</v>
      </c>
      <c r="H69" s="302"/>
      <c r="I69" s="302"/>
      <c r="J69" s="302"/>
      <c r="K69" s="302"/>
    </row>
    <row r="70" spans="1:11" ht="14.1" customHeight="1" x14ac:dyDescent="0.25">
      <c r="A70" s="302"/>
      <c r="B70" s="302"/>
      <c r="C70" s="292" t="s">
        <v>72</v>
      </c>
      <c r="D70" s="289">
        <v>0</v>
      </c>
      <c r="E70" s="289">
        <v>0</v>
      </c>
      <c r="F70" s="289">
        <v>0</v>
      </c>
      <c r="G70" s="289">
        <v>0</v>
      </c>
      <c r="H70" s="302"/>
      <c r="I70" s="302"/>
      <c r="J70" s="302"/>
      <c r="K70" s="302"/>
    </row>
    <row r="71" spans="1:11" ht="14.1" customHeight="1" x14ac:dyDescent="0.25">
      <c r="A71" s="302"/>
      <c r="B71" s="302"/>
      <c r="C71" s="292" t="s">
        <v>74</v>
      </c>
      <c r="D71" s="289">
        <v>0</v>
      </c>
      <c r="E71" s="289">
        <v>0</v>
      </c>
      <c r="F71" s="289">
        <v>0</v>
      </c>
      <c r="G71" s="289">
        <v>0</v>
      </c>
      <c r="H71" s="302"/>
      <c r="I71" s="302"/>
      <c r="J71" s="302"/>
      <c r="K71" s="302"/>
    </row>
    <row r="72" spans="1:11" ht="14.1" customHeight="1" x14ac:dyDescent="0.25">
      <c r="A72" s="302"/>
      <c r="B72" s="302"/>
      <c r="C72" s="292" t="s">
        <v>60</v>
      </c>
      <c r="D72" s="289">
        <v>0</v>
      </c>
      <c r="E72" s="289">
        <v>0</v>
      </c>
      <c r="F72" s="289">
        <v>0</v>
      </c>
      <c r="G72" s="289">
        <v>0</v>
      </c>
      <c r="H72" s="302"/>
      <c r="I72" s="302"/>
      <c r="J72" s="302"/>
      <c r="K72" s="302"/>
    </row>
    <row r="73" spans="1:11" ht="14.1" customHeight="1" x14ac:dyDescent="0.25">
      <c r="A73" s="302"/>
      <c r="B73" s="302"/>
      <c r="C73" s="292" t="s">
        <v>69</v>
      </c>
      <c r="D73" s="289">
        <v>0</v>
      </c>
      <c r="E73" s="289">
        <v>0</v>
      </c>
      <c r="F73" s="289">
        <v>0</v>
      </c>
      <c r="G73" s="289">
        <v>0</v>
      </c>
      <c r="H73" s="302"/>
      <c r="I73" s="302"/>
      <c r="J73" s="302"/>
      <c r="K73" s="302"/>
    </row>
    <row r="74" spans="1:11" ht="14.1" customHeight="1" x14ac:dyDescent="0.25">
      <c r="A74" s="302"/>
      <c r="B74" s="302"/>
      <c r="C74" s="292" t="s">
        <v>70</v>
      </c>
      <c r="D74" s="289">
        <v>0</v>
      </c>
      <c r="E74" s="289">
        <v>0</v>
      </c>
      <c r="F74" s="289">
        <v>0</v>
      </c>
      <c r="G74" s="289">
        <v>0</v>
      </c>
      <c r="H74" s="302"/>
      <c r="I74" s="302"/>
      <c r="J74" s="302"/>
      <c r="K74" s="302"/>
    </row>
    <row r="75" spans="1:11" ht="14.1" customHeight="1" x14ac:dyDescent="0.25">
      <c r="A75" s="302"/>
      <c r="B75" s="302"/>
      <c r="C75" s="292" t="s">
        <v>71</v>
      </c>
      <c r="D75" s="289">
        <v>0</v>
      </c>
      <c r="E75" s="289">
        <v>0</v>
      </c>
      <c r="F75" s="289">
        <v>0</v>
      </c>
      <c r="G75" s="289">
        <v>0</v>
      </c>
      <c r="H75" s="302"/>
      <c r="I75" s="302"/>
      <c r="J75" s="302"/>
      <c r="K75" s="302"/>
    </row>
    <row r="76" spans="1:11" ht="14.1" customHeight="1" x14ac:dyDescent="0.25">
      <c r="A76" s="302"/>
      <c r="B76" s="302"/>
      <c r="C76" s="292" t="s">
        <v>72</v>
      </c>
      <c r="D76" s="289">
        <v>0</v>
      </c>
      <c r="E76" s="289">
        <v>0</v>
      </c>
      <c r="F76" s="289">
        <v>0</v>
      </c>
      <c r="G76" s="289">
        <v>0</v>
      </c>
      <c r="H76" s="302"/>
      <c r="I76" s="302"/>
      <c r="J76" s="302"/>
      <c r="K76" s="302"/>
    </row>
    <row r="77" spans="1:11" ht="14.1" customHeight="1" x14ac:dyDescent="0.25">
      <c r="A77" s="302"/>
      <c r="B77" s="302"/>
      <c r="C77" s="292" t="s">
        <v>75</v>
      </c>
      <c r="D77" s="289">
        <v>0</v>
      </c>
      <c r="E77" s="289">
        <v>0</v>
      </c>
      <c r="F77" s="289">
        <v>0</v>
      </c>
      <c r="G77" s="289">
        <v>0</v>
      </c>
      <c r="H77" s="302"/>
      <c r="I77" s="302"/>
      <c r="J77" s="302"/>
      <c r="K77" s="302"/>
    </row>
    <row r="78" spans="1:11" ht="14.1" customHeight="1" x14ac:dyDescent="0.25">
      <c r="A78" s="302"/>
      <c r="B78" s="302"/>
      <c r="C78" s="292" t="s">
        <v>76</v>
      </c>
      <c r="D78" s="289">
        <v>0</v>
      </c>
      <c r="E78" s="289">
        <v>0</v>
      </c>
      <c r="F78" s="289">
        <v>0</v>
      </c>
      <c r="G78" s="289">
        <v>0</v>
      </c>
      <c r="H78" s="302"/>
      <c r="I78" s="302"/>
      <c r="J78" s="302"/>
      <c r="K78" s="302"/>
    </row>
    <row r="79" spans="1:11" ht="14.1" customHeight="1" x14ac:dyDescent="0.25">
      <c r="A79" s="302"/>
      <c r="B79" s="302"/>
      <c r="C79" s="290" t="s">
        <v>77</v>
      </c>
      <c r="D79" s="289">
        <v>0</v>
      </c>
      <c r="E79" s="289">
        <v>17550000</v>
      </c>
      <c r="F79" s="289">
        <v>17550000</v>
      </c>
      <c r="G79" s="289">
        <v>19550000</v>
      </c>
      <c r="H79" s="302"/>
      <c r="I79" s="302"/>
      <c r="J79" s="302"/>
      <c r="K79" s="302"/>
    </row>
    <row r="80" spans="1:11" ht="14.1" customHeight="1" x14ac:dyDescent="0.25">
      <c r="A80" s="302"/>
      <c r="B80" s="302"/>
      <c r="C80" s="1293" t="s">
        <v>78</v>
      </c>
      <c r="D80" s="1294"/>
      <c r="E80" s="1294"/>
      <c r="F80" s="1294"/>
      <c r="G80" s="1294"/>
      <c r="H80" s="302"/>
      <c r="I80" s="302"/>
      <c r="J80" s="302"/>
      <c r="K80" s="302"/>
    </row>
    <row r="81" spans="1:11" ht="14.1" customHeight="1" x14ac:dyDescent="0.25">
      <c r="A81" s="302"/>
      <c r="B81" s="302"/>
      <c r="C81" s="297" t="s">
        <v>1281</v>
      </c>
      <c r="D81" s="1293" t="s">
        <v>1282</v>
      </c>
      <c r="E81" s="1294"/>
      <c r="F81" s="1294"/>
      <c r="G81" s="1294"/>
      <c r="H81" s="302"/>
      <c r="I81" s="302"/>
      <c r="J81" s="302"/>
      <c r="K81" s="302"/>
    </row>
    <row r="82" spans="1:11" ht="14.1" customHeight="1" x14ac:dyDescent="0.25">
      <c r="A82" s="302"/>
      <c r="B82" s="302"/>
      <c r="C82" s="296" t="s">
        <v>33</v>
      </c>
      <c r="D82" s="1295" t="s">
        <v>1283</v>
      </c>
      <c r="E82" s="1296"/>
      <c r="F82" s="1296"/>
      <c r="G82" s="1296"/>
      <c r="H82" s="302"/>
      <c r="I82" s="302"/>
      <c r="J82" s="302"/>
      <c r="K82" s="302"/>
    </row>
    <row r="83" spans="1:11" ht="14.1" customHeight="1" x14ac:dyDescent="0.25">
      <c r="A83" s="302"/>
      <c r="B83" s="302"/>
      <c r="C83" s="277" t="s">
        <v>35</v>
      </c>
      <c r="D83" s="1297" t="s">
        <v>1282</v>
      </c>
      <c r="E83" s="1298"/>
      <c r="F83" s="1298"/>
      <c r="G83" s="1298"/>
      <c r="H83" s="302"/>
      <c r="I83" s="302"/>
      <c r="J83" s="302"/>
      <c r="K83" s="302"/>
    </row>
    <row r="84" spans="1:11" ht="14.1" customHeight="1" x14ac:dyDescent="0.25">
      <c r="A84" s="302"/>
      <c r="B84" s="302"/>
      <c r="C84" s="277" t="s">
        <v>37</v>
      </c>
      <c r="D84" s="1297" t="s">
        <v>1284</v>
      </c>
      <c r="E84" s="1298"/>
      <c r="F84" s="1298"/>
      <c r="G84" s="1298"/>
      <c r="H84" s="302"/>
      <c r="I84" s="302"/>
      <c r="J84" s="302"/>
      <c r="K84" s="302"/>
    </row>
    <row r="85" spans="1:11" ht="15" customHeight="1" x14ac:dyDescent="0.25">
      <c r="A85" s="302"/>
      <c r="B85" s="302"/>
      <c r="C85" s="303"/>
      <c r="D85" s="269">
        <v>2025</v>
      </c>
      <c r="E85" s="269">
        <v>2026</v>
      </c>
      <c r="F85" s="269">
        <v>2027</v>
      </c>
      <c r="G85" s="269">
        <v>2028</v>
      </c>
      <c r="H85" s="302"/>
      <c r="I85" s="302"/>
      <c r="J85" s="302"/>
      <c r="K85" s="302"/>
    </row>
    <row r="86" spans="1:11" ht="15" customHeight="1" x14ac:dyDescent="0.25">
      <c r="A86" s="302"/>
      <c r="B86" s="302"/>
      <c r="C86" s="304"/>
      <c r="D86" s="266" t="s">
        <v>17</v>
      </c>
      <c r="E86" s="266" t="s">
        <v>18</v>
      </c>
      <c r="F86" s="266" t="s">
        <v>18</v>
      </c>
      <c r="G86" s="266" t="s">
        <v>18</v>
      </c>
      <c r="H86" s="302"/>
      <c r="I86" s="302"/>
      <c r="J86" s="302"/>
      <c r="K86" s="302"/>
    </row>
    <row r="87" spans="1:11" ht="14.1" customHeight="1" x14ac:dyDescent="0.25">
      <c r="A87" s="302"/>
      <c r="B87" s="302"/>
      <c r="C87" s="284" t="s">
        <v>39</v>
      </c>
      <c r="D87" s="295" t="s">
        <v>40</v>
      </c>
      <c r="E87" s="295" t="s">
        <v>151</v>
      </c>
      <c r="F87" s="295" t="s">
        <v>151</v>
      </c>
      <c r="G87" s="295" t="s">
        <v>151</v>
      </c>
      <c r="H87" s="302"/>
      <c r="I87" s="302"/>
      <c r="J87" s="302"/>
      <c r="K87" s="302"/>
    </row>
    <row r="88" spans="1:11" ht="14.1" customHeight="1" x14ac:dyDescent="0.25">
      <c r="A88" s="302"/>
      <c r="B88" s="302"/>
      <c r="C88" s="284" t="s">
        <v>41</v>
      </c>
      <c r="D88" s="295" t="s">
        <v>423</v>
      </c>
      <c r="E88" s="295" t="s">
        <v>423</v>
      </c>
      <c r="F88" s="295" t="s">
        <v>423</v>
      </c>
      <c r="G88" s="295" t="s">
        <v>423</v>
      </c>
      <c r="H88" s="302"/>
      <c r="I88" s="302"/>
      <c r="J88" s="302"/>
      <c r="K88" s="302"/>
    </row>
    <row r="89" spans="1:11" ht="14.1" customHeight="1" x14ac:dyDescent="0.25">
      <c r="A89" s="302"/>
      <c r="B89" s="302"/>
      <c r="C89" s="284" t="s">
        <v>45</v>
      </c>
      <c r="D89" s="295" t="s">
        <v>46</v>
      </c>
      <c r="E89" s="295" t="s">
        <v>423</v>
      </c>
      <c r="F89" s="295" t="s">
        <v>423</v>
      </c>
      <c r="G89" s="295" t="s">
        <v>423</v>
      </c>
      <c r="H89" s="302"/>
      <c r="I89" s="302"/>
      <c r="J89" s="302"/>
      <c r="K89" s="302"/>
    </row>
    <row r="90" spans="1:11" ht="14.1" customHeight="1" x14ac:dyDescent="0.25">
      <c r="A90" s="302"/>
      <c r="B90" s="302"/>
      <c r="C90" s="284" t="s">
        <v>50</v>
      </c>
      <c r="D90" s="295" t="s">
        <v>40</v>
      </c>
      <c r="E90" s="295" t="s">
        <v>40</v>
      </c>
      <c r="F90" s="295" t="s">
        <v>46</v>
      </c>
      <c r="G90" s="295" t="s">
        <v>46</v>
      </c>
      <c r="H90" s="302"/>
      <c r="I90" s="302"/>
      <c r="J90" s="302"/>
      <c r="K90" s="302"/>
    </row>
    <row r="91" spans="1:11" ht="14.1" customHeight="1" x14ac:dyDescent="0.25">
      <c r="A91" s="302"/>
      <c r="B91" s="302"/>
      <c r="C91" s="284" t="s">
        <v>52</v>
      </c>
      <c r="D91" s="295" t="s">
        <v>40</v>
      </c>
      <c r="E91" s="295" t="s">
        <v>46</v>
      </c>
      <c r="F91" s="295" t="s">
        <v>46</v>
      </c>
      <c r="G91" s="295" t="s">
        <v>46</v>
      </c>
      <c r="H91" s="302"/>
      <c r="I91" s="302"/>
      <c r="J91" s="302"/>
      <c r="K91" s="302"/>
    </row>
    <row r="92" spans="1:11" ht="14.1" customHeight="1" x14ac:dyDescent="0.25">
      <c r="A92" s="302"/>
      <c r="B92" s="302"/>
      <c r="C92" s="284" t="s">
        <v>55</v>
      </c>
      <c r="D92" s="295" t="s">
        <v>40</v>
      </c>
      <c r="E92" s="295" t="s">
        <v>40</v>
      </c>
      <c r="F92" s="295" t="s">
        <v>46</v>
      </c>
      <c r="G92" s="295" t="s">
        <v>46</v>
      </c>
      <c r="H92" s="302"/>
      <c r="I92" s="302"/>
      <c r="J92" s="302"/>
      <c r="K92" s="302"/>
    </row>
    <row r="93" spans="1:11" ht="14.1" customHeight="1" x14ac:dyDescent="0.25">
      <c r="A93" s="302"/>
      <c r="B93" s="302"/>
      <c r="C93" s="1307" t="s">
        <v>58</v>
      </c>
      <c r="D93" s="1308"/>
      <c r="E93" s="1308"/>
      <c r="F93" s="1308"/>
      <c r="G93" s="1308"/>
      <c r="H93" s="302"/>
      <c r="I93" s="302"/>
      <c r="J93" s="302"/>
      <c r="K93" s="302"/>
    </row>
    <row r="94" spans="1:11" ht="14.1" customHeight="1" x14ac:dyDescent="0.25">
      <c r="A94" s="302"/>
      <c r="B94" s="302"/>
      <c r="C94" s="303"/>
      <c r="D94" s="269">
        <v>2025</v>
      </c>
      <c r="E94" s="269">
        <v>2026</v>
      </c>
      <c r="F94" s="269">
        <v>2027</v>
      </c>
      <c r="G94" s="269">
        <v>2028</v>
      </c>
      <c r="H94" s="302"/>
      <c r="I94" s="302"/>
      <c r="J94" s="302"/>
      <c r="K94" s="302"/>
    </row>
    <row r="95" spans="1:11" ht="14.1" customHeight="1" x14ac:dyDescent="0.25">
      <c r="A95" s="302"/>
      <c r="B95" s="302"/>
      <c r="C95" s="304"/>
      <c r="D95" s="266" t="s">
        <v>17</v>
      </c>
      <c r="E95" s="266" t="s">
        <v>18</v>
      </c>
      <c r="F95" s="266" t="s">
        <v>18</v>
      </c>
      <c r="G95" s="266" t="s">
        <v>18</v>
      </c>
      <c r="H95" s="302"/>
      <c r="I95" s="302"/>
      <c r="J95" s="302"/>
      <c r="K95" s="302"/>
    </row>
    <row r="96" spans="1:11" ht="14.1" customHeight="1" x14ac:dyDescent="0.25">
      <c r="A96" s="302"/>
      <c r="B96" s="302"/>
      <c r="C96" s="292" t="s">
        <v>59</v>
      </c>
      <c r="D96" s="289">
        <v>0</v>
      </c>
      <c r="E96" s="289">
        <v>0</v>
      </c>
      <c r="F96" s="289">
        <v>0</v>
      </c>
      <c r="G96" s="289">
        <v>0</v>
      </c>
      <c r="H96" s="302"/>
      <c r="I96" s="302"/>
      <c r="J96" s="302"/>
      <c r="K96" s="302"/>
    </row>
    <row r="97" spans="1:11" ht="14.1" customHeight="1" x14ac:dyDescent="0.25">
      <c r="A97" s="302"/>
      <c r="B97" s="302"/>
      <c r="C97" s="292" t="s">
        <v>60</v>
      </c>
      <c r="D97" s="289">
        <v>0</v>
      </c>
      <c r="E97" s="289">
        <v>0</v>
      </c>
      <c r="F97" s="289">
        <v>0</v>
      </c>
      <c r="G97" s="289">
        <v>0</v>
      </c>
      <c r="H97" s="302"/>
      <c r="I97" s="302"/>
      <c r="J97" s="302"/>
      <c r="K97" s="302"/>
    </row>
    <row r="98" spans="1:11" ht="14.1" customHeight="1" x14ac:dyDescent="0.25">
      <c r="A98" s="302"/>
      <c r="B98" s="302"/>
      <c r="C98" s="292" t="s">
        <v>61</v>
      </c>
      <c r="D98" s="289">
        <v>0</v>
      </c>
      <c r="E98" s="289">
        <v>0</v>
      </c>
      <c r="F98" s="289">
        <v>0</v>
      </c>
      <c r="G98" s="289">
        <v>0</v>
      </c>
      <c r="H98" s="302"/>
      <c r="I98" s="302"/>
      <c r="J98" s="302"/>
      <c r="K98" s="302"/>
    </row>
    <row r="99" spans="1:11" ht="14.1" customHeight="1" x14ac:dyDescent="0.25">
      <c r="A99" s="302"/>
      <c r="B99" s="302"/>
      <c r="C99" s="292" t="s">
        <v>62</v>
      </c>
      <c r="D99" s="289">
        <v>0</v>
      </c>
      <c r="E99" s="289">
        <v>0</v>
      </c>
      <c r="F99" s="289">
        <v>0</v>
      </c>
      <c r="G99" s="289">
        <v>0</v>
      </c>
      <c r="H99" s="302"/>
      <c r="I99" s="302"/>
      <c r="J99" s="302"/>
      <c r="K99" s="302"/>
    </row>
    <row r="100" spans="1:11" ht="14.1" customHeight="1" x14ac:dyDescent="0.25">
      <c r="A100" s="302"/>
      <c r="B100" s="302"/>
      <c r="C100" s="292" t="s">
        <v>60</v>
      </c>
      <c r="D100" s="289">
        <v>0</v>
      </c>
      <c r="E100" s="289">
        <v>0</v>
      </c>
      <c r="F100" s="289">
        <v>0</v>
      </c>
      <c r="G100" s="289">
        <v>0</v>
      </c>
      <c r="H100" s="302"/>
      <c r="I100" s="302"/>
      <c r="J100" s="302"/>
      <c r="K100" s="302"/>
    </row>
    <row r="101" spans="1:11" ht="14.1" customHeight="1" x14ac:dyDescent="0.25">
      <c r="A101" s="302"/>
      <c r="B101" s="302"/>
      <c r="C101" s="292" t="s">
        <v>61</v>
      </c>
      <c r="D101" s="289">
        <v>0</v>
      </c>
      <c r="E101" s="289">
        <v>0</v>
      </c>
      <c r="F101" s="289">
        <v>0</v>
      </c>
      <c r="G101" s="289">
        <v>0</v>
      </c>
      <c r="H101" s="302"/>
      <c r="I101" s="302"/>
      <c r="J101" s="302"/>
      <c r="K101" s="302"/>
    </row>
    <row r="102" spans="1:11" ht="14.1" customHeight="1" x14ac:dyDescent="0.25">
      <c r="A102" s="302"/>
      <c r="B102" s="302"/>
      <c r="C102" s="292" t="s">
        <v>63</v>
      </c>
      <c r="D102" s="289">
        <v>0</v>
      </c>
      <c r="E102" s="289">
        <v>0</v>
      </c>
      <c r="F102" s="289">
        <v>0</v>
      </c>
      <c r="G102" s="289">
        <v>0</v>
      </c>
      <c r="H102" s="302"/>
      <c r="I102" s="302"/>
      <c r="J102" s="302"/>
      <c r="K102" s="302"/>
    </row>
    <row r="103" spans="1:11" ht="14.1" customHeight="1" x14ac:dyDescent="0.25">
      <c r="A103" s="302"/>
      <c r="B103" s="302"/>
      <c r="C103" s="292" t="s">
        <v>60</v>
      </c>
      <c r="D103" s="289">
        <v>0</v>
      </c>
      <c r="E103" s="289">
        <v>0</v>
      </c>
      <c r="F103" s="289">
        <v>0</v>
      </c>
      <c r="G103" s="289">
        <v>0</v>
      </c>
      <c r="H103" s="302"/>
      <c r="I103" s="302"/>
      <c r="J103" s="302"/>
      <c r="K103" s="302"/>
    </row>
    <row r="104" spans="1:11" ht="14.1" customHeight="1" x14ac:dyDescent="0.25">
      <c r="A104" s="302"/>
      <c r="B104" s="302"/>
      <c r="C104" s="292" t="s">
        <v>61</v>
      </c>
      <c r="D104" s="289">
        <v>0</v>
      </c>
      <c r="E104" s="289">
        <v>0</v>
      </c>
      <c r="F104" s="289">
        <v>0</v>
      </c>
      <c r="G104" s="289">
        <v>0</v>
      </c>
      <c r="H104" s="302"/>
      <c r="I104" s="302"/>
      <c r="J104" s="302"/>
      <c r="K104" s="302"/>
    </row>
    <row r="105" spans="1:11" ht="14.1" customHeight="1" x14ac:dyDescent="0.25">
      <c r="A105" s="302"/>
      <c r="B105" s="302"/>
      <c r="C105" s="292" t="s">
        <v>64</v>
      </c>
      <c r="D105" s="289">
        <v>0</v>
      </c>
      <c r="E105" s="289">
        <v>0</v>
      </c>
      <c r="F105" s="289">
        <v>0</v>
      </c>
      <c r="G105" s="289">
        <v>0</v>
      </c>
      <c r="H105" s="302"/>
      <c r="I105" s="302"/>
      <c r="J105" s="302"/>
      <c r="K105" s="302"/>
    </row>
    <row r="106" spans="1:11" ht="14.1" customHeight="1" x14ac:dyDescent="0.25">
      <c r="A106" s="302"/>
      <c r="B106" s="302"/>
      <c r="C106" s="292" t="s">
        <v>60</v>
      </c>
      <c r="D106" s="289">
        <v>0</v>
      </c>
      <c r="E106" s="289">
        <v>0</v>
      </c>
      <c r="F106" s="289">
        <v>0</v>
      </c>
      <c r="G106" s="289">
        <v>0</v>
      </c>
      <c r="H106" s="302"/>
      <c r="I106" s="302"/>
      <c r="J106" s="302"/>
      <c r="K106" s="302"/>
    </row>
    <row r="107" spans="1:11" ht="14.1" customHeight="1" x14ac:dyDescent="0.25">
      <c r="A107" s="302"/>
      <c r="B107" s="302"/>
      <c r="C107" s="292" t="s">
        <v>61</v>
      </c>
      <c r="D107" s="289">
        <v>0</v>
      </c>
      <c r="E107" s="289">
        <v>0</v>
      </c>
      <c r="F107" s="289">
        <v>0</v>
      </c>
      <c r="G107" s="289">
        <v>0</v>
      </c>
      <c r="H107" s="302"/>
      <c r="I107" s="302"/>
      <c r="J107" s="302"/>
      <c r="K107" s="302"/>
    </row>
    <row r="108" spans="1:11" ht="14.1" customHeight="1" x14ac:dyDescent="0.25">
      <c r="A108" s="302"/>
      <c r="B108" s="302"/>
      <c r="C108" s="292" t="s">
        <v>65</v>
      </c>
      <c r="D108" s="289">
        <v>0</v>
      </c>
      <c r="E108" s="289">
        <v>0</v>
      </c>
      <c r="F108" s="289">
        <v>0</v>
      </c>
      <c r="G108" s="289">
        <v>0</v>
      </c>
      <c r="H108" s="302"/>
      <c r="I108" s="302"/>
      <c r="J108" s="302"/>
      <c r="K108" s="302"/>
    </row>
    <row r="109" spans="1:11" ht="14.1" customHeight="1" x14ac:dyDescent="0.25">
      <c r="A109" s="302"/>
      <c r="B109" s="302"/>
      <c r="C109" s="292" t="s">
        <v>60</v>
      </c>
      <c r="D109" s="289">
        <v>0</v>
      </c>
      <c r="E109" s="289">
        <v>0</v>
      </c>
      <c r="F109" s="289">
        <v>0</v>
      </c>
      <c r="G109" s="289">
        <v>0</v>
      </c>
      <c r="H109" s="302"/>
      <c r="I109" s="302"/>
      <c r="J109" s="302"/>
      <c r="K109" s="302"/>
    </row>
    <row r="110" spans="1:11" ht="14.1" customHeight="1" x14ac:dyDescent="0.25">
      <c r="A110" s="302"/>
      <c r="B110" s="302"/>
      <c r="C110" s="292" t="s">
        <v>61</v>
      </c>
      <c r="D110" s="289">
        <v>0</v>
      </c>
      <c r="E110" s="289">
        <v>0</v>
      </c>
      <c r="F110" s="289">
        <v>0</v>
      </c>
      <c r="G110" s="289">
        <v>0</v>
      </c>
      <c r="H110" s="302"/>
      <c r="I110" s="302"/>
      <c r="J110" s="302"/>
      <c r="K110" s="302"/>
    </row>
    <row r="111" spans="1:11" ht="14.1" customHeight="1" x14ac:dyDescent="0.25">
      <c r="A111" s="302"/>
      <c r="B111" s="302"/>
      <c r="C111" s="292" t="s">
        <v>66</v>
      </c>
      <c r="D111" s="289">
        <v>0</v>
      </c>
      <c r="E111" s="289">
        <v>0</v>
      </c>
      <c r="F111" s="289">
        <v>0</v>
      </c>
      <c r="G111" s="289">
        <v>0</v>
      </c>
      <c r="H111" s="302"/>
      <c r="I111" s="302"/>
      <c r="J111" s="302"/>
      <c r="K111" s="302"/>
    </row>
    <row r="112" spans="1:11" ht="14.1" customHeight="1" x14ac:dyDescent="0.25">
      <c r="A112" s="302"/>
      <c r="B112" s="302"/>
      <c r="C112" s="292" t="s">
        <v>60</v>
      </c>
      <c r="D112" s="289">
        <v>0</v>
      </c>
      <c r="E112" s="289">
        <v>0</v>
      </c>
      <c r="F112" s="289">
        <v>0</v>
      </c>
      <c r="G112" s="289">
        <v>0</v>
      </c>
      <c r="H112" s="302"/>
      <c r="I112" s="302"/>
      <c r="J112" s="302"/>
      <c r="K112" s="302"/>
    </row>
    <row r="113" spans="1:11" ht="14.1" customHeight="1" x14ac:dyDescent="0.25">
      <c r="A113" s="302"/>
      <c r="B113" s="302"/>
      <c r="C113" s="292" t="s">
        <v>61</v>
      </c>
      <c r="D113" s="289">
        <v>0</v>
      </c>
      <c r="E113" s="289">
        <v>0</v>
      </c>
      <c r="F113" s="289">
        <v>0</v>
      </c>
      <c r="G113" s="289">
        <v>0</v>
      </c>
      <c r="H113" s="302"/>
      <c r="I113" s="302"/>
      <c r="J113" s="302"/>
      <c r="K113" s="302"/>
    </row>
    <row r="114" spans="1:11" ht="14.1" customHeight="1" x14ac:dyDescent="0.25">
      <c r="A114" s="302"/>
      <c r="B114" s="302"/>
      <c r="C114" s="292" t="s">
        <v>67</v>
      </c>
      <c r="D114" s="289">
        <v>0</v>
      </c>
      <c r="E114" s="289">
        <v>0</v>
      </c>
      <c r="F114" s="289">
        <v>0</v>
      </c>
      <c r="G114" s="289">
        <v>0</v>
      </c>
      <c r="H114" s="302"/>
      <c r="I114" s="302"/>
      <c r="J114" s="302"/>
      <c r="K114" s="302"/>
    </row>
    <row r="115" spans="1:11" ht="14.1" customHeight="1" x14ac:dyDescent="0.25">
      <c r="A115" s="302"/>
      <c r="B115" s="302"/>
      <c r="C115" s="292" t="s">
        <v>60</v>
      </c>
      <c r="D115" s="289">
        <v>0</v>
      </c>
      <c r="E115" s="289">
        <v>0</v>
      </c>
      <c r="F115" s="289">
        <v>0</v>
      </c>
      <c r="G115" s="289">
        <v>0</v>
      </c>
      <c r="H115" s="302"/>
      <c r="I115" s="302"/>
      <c r="J115" s="302"/>
      <c r="K115" s="302"/>
    </row>
    <row r="116" spans="1:11" ht="14.1" customHeight="1" x14ac:dyDescent="0.25">
      <c r="A116" s="302"/>
      <c r="B116" s="302"/>
      <c r="C116" s="292" t="s">
        <v>61</v>
      </c>
      <c r="D116" s="289">
        <v>0</v>
      </c>
      <c r="E116" s="289">
        <v>0</v>
      </c>
      <c r="F116" s="289">
        <v>0</v>
      </c>
      <c r="G116" s="289">
        <v>0</v>
      </c>
      <c r="H116" s="302"/>
      <c r="I116" s="302"/>
      <c r="J116" s="302"/>
      <c r="K116" s="302"/>
    </row>
    <row r="117" spans="1:11" ht="14.1" customHeight="1" x14ac:dyDescent="0.25">
      <c r="A117" s="302"/>
      <c r="B117" s="302"/>
      <c r="C117" s="292" t="s">
        <v>68</v>
      </c>
      <c r="D117" s="289">
        <v>0</v>
      </c>
      <c r="E117" s="289">
        <v>0</v>
      </c>
      <c r="F117" s="289">
        <v>0</v>
      </c>
      <c r="G117" s="289">
        <v>0</v>
      </c>
      <c r="H117" s="302"/>
      <c r="I117" s="302"/>
      <c r="J117" s="302"/>
      <c r="K117" s="302"/>
    </row>
    <row r="118" spans="1:11" ht="14.1" customHeight="1" x14ac:dyDescent="0.25">
      <c r="A118" s="302"/>
      <c r="B118" s="302"/>
      <c r="C118" s="292" t="s">
        <v>60</v>
      </c>
      <c r="D118" s="289">
        <v>0</v>
      </c>
      <c r="E118" s="289">
        <v>0</v>
      </c>
      <c r="F118" s="289">
        <v>0</v>
      </c>
      <c r="G118" s="289">
        <v>0</v>
      </c>
      <c r="H118" s="302"/>
      <c r="I118" s="302"/>
      <c r="J118" s="302"/>
      <c r="K118" s="302"/>
    </row>
    <row r="119" spans="1:11" ht="14.1" customHeight="1" x14ac:dyDescent="0.25">
      <c r="A119" s="302"/>
      <c r="B119" s="302"/>
      <c r="C119" s="292" t="s">
        <v>69</v>
      </c>
      <c r="D119" s="289">
        <v>0</v>
      </c>
      <c r="E119" s="289">
        <v>0</v>
      </c>
      <c r="F119" s="289">
        <v>0</v>
      </c>
      <c r="G119" s="289">
        <v>0</v>
      </c>
      <c r="H119" s="302"/>
      <c r="I119" s="302"/>
      <c r="J119" s="302"/>
      <c r="K119" s="302"/>
    </row>
    <row r="120" spans="1:11" ht="14.1" customHeight="1" x14ac:dyDescent="0.25">
      <c r="A120" s="302"/>
      <c r="B120" s="302"/>
      <c r="C120" s="292" t="s">
        <v>70</v>
      </c>
      <c r="D120" s="289">
        <v>0</v>
      </c>
      <c r="E120" s="289">
        <v>0</v>
      </c>
      <c r="F120" s="289">
        <v>0</v>
      </c>
      <c r="G120" s="289">
        <v>0</v>
      </c>
      <c r="H120" s="302"/>
      <c r="I120" s="302"/>
      <c r="J120" s="302"/>
      <c r="K120" s="302"/>
    </row>
    <row r="121" spans="1:11" ht="14.1" customHeight="1" x14ac:dyDescent="0.25">
      <c r="A121" s="302"/>
      <c r="B121" s="302"/>
      <c r="C121" s="292" t="s">
        <v>71</v>
      </c>
      <c r="D121" s="289">
        <v>0</v>
      </c>
      <c r="E121" s="289">
        <v>0</v>
      </c>
      <c r="F121" s="289">
        <v>0</v>
      </c>
      <c r="G121" s="289">
        <v>0</v>
      </c>
      <c r="H121" s="302"/>
      <c r="I121" s="302"/>
      <c r="J121" s="302"/>
      <c r="K121" s="302"/>
    </row>
    <row r="122" spans="1:11" ht="14.1" customHeight="1" x14ac:dyDescent="0.25">
      <c r="A122" s="302"/>
      <c r="B122" s="302"/>
      <c r="C122" s="292" t="s">
        <v>72</v>
      </c>
      <c r="D122" s="289">
        <v>0</v>
      </c>
      <c r="E122" s="289">
        <v>0</v>
      </c>
      <c r="F122" s="289">
        <v>0</v>
      </c>
      <c r="G122" s="289">
        <v>0</v>
      </c>
      <c r="H122" s="302"/>
      <c r="I122" s="302"/>
      <c r="J122" s="302"/>
      <c r="K122" s="302"/>
    </row>
    <row r="123" spans="1:11" ht="14.1" customHeight="1" x14ac:dyDescent="0.25">
      <c r="A123" s="302"/>
      <c r="B123" s="302"/>
      <c r="C123" s="292" t="s">
        <v>73</v>
      </c>
      <c r="D123" s="289">
        <v>0</v>
      </c>
      <c r="E123" s="289">
        <v>1000000</v>
      </c>
      <c r="F123" s="289">
        <v>1000000</v>
      </c>
      <c r="G123" s="289">
        <v>1000000</v>
      </c>
      <c r="H123" s="302"/>
      <c r="I123" s="302"/>
      <c r="J123" s="302"/>
      <c r="K123" s="302"/>
    </row>
    <row r="124" spans="1:11" ht="14.1" customHeight="1" x14ac:dyDescent="0.25">
      <c r="A124" s="302"/>
      <c r="B124" s="302"/>
      <c r="C124" s="292" t="s">
        <v>60</v>
      </c>
      <c r="D124" s="289">
        <v>0</v>
      </c>
      <c r="E124" s="289">
        <v>1000000</v>
      </c>
      <c r="F124" s="289">
        <v>1000000</v>
      </c>
      <c r="G124" s="289">
        <v>1000000</v>
      </c>
      <c r="H124" s="302"/>
      <c r="I124" s="302"/>
      <c r="J124" s="302"/>
      <c r="K124" s="302"/>
    </row>
    <row r="125" spans="1:11" ht="14.1" customHeight="1" x14ac:dyDescent="0.25">
      <c r="A125" s="302"/>
      <c r="B125" s="302"/>
      <c r="C125" s="292" t="s">
        <v>69</v>
      </c>
      <c r="D125" s="289">
        <v>0</v>
      </c>
      <c r="E125" s="289">
        <v>0</v>
      </c>
      <c r="F125" s="289">
        <v>0</v>
      </c>
      <c r="G125" s="289">
        <v>0</v>
      </c>
      <c r="H125" s="302"/>
      <c r="I125" s="302"/>
      <c r="J125" s="302"/>
      <c r="K125" s="302"/>
    </row>
    <row r="126" spans="1:11" ht="14.1" customHeight="1" x14ac:dyDescent="0.25">
      <c r="A126" s="302"/>
      <c r="B126" s="302"/>
      <c r="C126" s="292" t="s">
        <v>70</v>
      </c>
      <c r="D126" s="289">
        <v>0</v>
      </c>
      <c r="E126" s="289">
        <v>0</v>
      </c>
      <c r="F126" s="289">
        <v>0</v>
      </c>
      <c r="G126" s="289">
        <v>0</v>
      </c>
      <c r="H126" s="302"/>
      <c r="I126" s="302"/>
      <c r="J126" s="302"/>
      <c r="K126" s="302"/>
    </row>
    <row r="127" spans="1:11" ht="14.1" customHeight="1" x14ac:dyDescent="0.25">
      <c r="A127" s="302"/>
      <c r="B127" s="302"/>
      <c r="C127" s="292" t="s">
        <v>71</v>
      </c>
      <c r="D127" s="289">
        <v>0</v>
      </c>
      <c r="E127" s="289">
        <v>0</v>
      </c>
      <c r="F127" s="289">
        <v>0</v>
      </c>
      <c r="G127" s="289">
        <v>0</v>
      </c>
      <c r="H127" s="302"/>
      <c r="I127" s="302"/>
      <c r="J127" s="302"/>
      <c r="K127" s="302"/>
    </row>
    <row r="128" spans="1:11" ht="14.1" customHeight="1" x14ac:dyDescent="0.25">
      <c r="A128" s="302"/>
      <c r="B128" s="302"/>
      <c r="C128" s="292" t="s">
        <v>72</v>
      </c>
      <c r="D128" s="289">
        <v>0</v>
      </c>
      <c r="E128" s="289">
        <v>0</v>
      </c>
      <c r="F128" s="289">
        <v>0</v>
      </c>
      <c r="G128" s="289">
        <v>0</v>
      </c>
      <c r="H128" s="302"/>
      <c r="I128" s="302"/>
      <c r="J128" s="302"/>
      <c r="K128" s="302"/>
    </row>
    <row r="129" spans="1:11" ht="14.1" customHeight="1" x14ac:dyDescent="0.25">
      <c r="A129" s="302"/>
      <c r="B129" s="302"/>
      <c r="C129" s="292" t="s">
        <v>74</v>
      </c>
      <c r="D129" s="289">
        <v>0</v>
      </c>
      <c r="E129" s="289">
        <v>0</v>
      </c>
      <c r="F129" s="289">
        <v>0</v>
      </c>
      <c r="G129" s="289">
        <v>0</v>
      </c>
      <c r="H129" s="302"/>
      <c r="I129" s="302"/>
      <c r="J129" s="302"/>
      <c r="K129" s="302"/>
    </row>
    <row r="130" spans="1:11" ht="14.1" customHeight="1" x14ac:dyDescent="0.25">
      <c r="A130" s="302"/>
      <c r="B130" s="302"/>
      <c r="C130" s="292" t="s">
        <v>60</v>
      </c>
      <c r="D130" s="289">
        <v>0</v>
      </c>
      <c r="E130" s="289">
        <v>0</v>
      </c>
      <c r="F130" s="289">
        <v>0</v>
      </c>
      <c r="G130" s="289">
        <v>0</v>
      </c>
      <c r="H130" s="302"/>
      <c r="I130" s="302"/>
      <c r="J130" s="302"/>
      <c r="K130" s="302"/>
    </row>
    <row r="131" spans="1:11" ht="14.1" customHeight="1" x14ac:dyDescent="0.25">
      <c r="A131" s="302"/>
      <c r="B131" s="302"/>
      <c r="C131" s="292" t="s">
        <v>69</v>
      </c>
      <c r="D131" s="289">
        <v>0</v>
      </c>
      <c r="E131" s="289">
        <v>0</v>
      </c>
      <c r="F131" s="289">
        <v>0</v>
      </c>
      <c r="G131" s="289">
        <v>0</v>
      </c>
      <c r="H131" s="302"/>
      <c r="I131" s="302"/>
      <c r="J131" s="302"/>
      <c r="K131" s="302"/>
    </row>
    <row r="132" spans="1:11" ht="14.1" customHeight="1" x14ac:dyDescent="0.25">
      <c r="A132" s="302"/>
      <c r="B132" s="302"/>
      <c r="C132" s="292" t="s">
        <v>70</v>
      </c>
      <c r="D132" s="289">
        <v>0</v>
      </c>
      <c r="E132" s="289">
        <v>0</v>
      </c>
      <c r="F132" s="289">
        <v>0</v>
      </c>
      <c r="G132" s="289">
        <v>0</v>
      </c>
      <c r="H132" s="302"/>
      <c r="I132" s="302"/>
      <c r="J132" s="302"/>
      <c r="K132" s="302"/>
    </row>
    <row r="133" spans="1:11" ht="14.1" customHeight="1" x14ac:dyDescent="0.25">
      <c r="A133" s="302"/>
      <c r="B133" s="302"/>
      <c r="C133" s="292" t="s">
        <v>71</v>
      </c>
      <c r="D133" s="289">
        <v>0</v>
      </c>
      <c r="E133" s="289">
        <v>0</v>
      </c>
      <c r="F133" s="289">
        <v>0</v>
      </c>
      <c r="G133" s="289">
        <v>0</v>
      </c>
      <c r="H133" s="302"/>
      <c r="I133" s="302"/>
      <c r="J133" s="302"/>
      <c r="K133" s="302"/>
    </row>
    <row r="134" spans="1:11" ht="14.1" customHeight="1" x14ac:dyDescent="0.25">
      <c r="A134" s="302"/>
      <c r="B134" s="302"/>
      <c r="C134" s="292" t="s">
        <v>72</v>
      </c>
      <c r="D134" s="289">
        <v>0</v>
      </c>
      <c r="E134" s="289">
        <v>0</v>
      </c>
      <c r="F134" s="289">
        <v>0</v>
      </c>
      <c r="G134" s="289">
        <v>0</v>
      </c>
      <c r="H134" s="302"/>
      <c r="I134" s="302"/>
      <c r="J134" s="302"/>
      <c r="K134" s="302"/>
    </row>
    <row r="135" spans="1:11" ht="14.1" customHeight="1" x14ac:dyDescent="0.25">
      <c r="A135" s="302"/>
      <c r="B135" s="302"/>
      <c r="C135" s="292" t="s">
        <v>75</v>
      </c>
      <c r="D135" s="289">
        <v>0</v>
      </c>
      <c r="E135" s="289">
        <v>0</v>
      </c>
      <c r="F135" s="289">
        <v>0</v>
      </c>
      <c r="G135" s="289">
        <v>0</v>
      </c>
      <c r="H135" s="302"/>
      <c r="I135" s="302"/>
      <c r="J135" s="302"/>
      <c r="K135" s="302"/>
    </row>
    <row r="136" spans="1:11" ht="14.1" customHeight="1" x14ac:dyDescent="0.25">
      <c r="A136" s="302"/>
      <c r="B136" s="302"/>
      <c r="C136" s="292" t="s">
        <v>76</v>
      </c>
      <c r="D136" s="289">
        <v>0</v>
      </c>
      <c r="E136" s="289">
        <v>0</v>
      </c>
      <c r="F136" s="289">
        <v>0</v>
      </c>
      <c r="G136" s="289">
        <v>0</v>
      </c>
      <c r="H136" s="302"/>
      <c r="I136" s="302"/>
      <c r="J136" s="302"/>
      <c r="K136" s="302"/>
    </row>
    <row r="137" spans="1:11" ht="14.1" customHeight="1" x14ac:dyDescent="0.25">
      <c r="A137" s="302"/>
      <c r="B137" s="302"/>
      <c r="C137" s="290" t="s">
        <v>77</v>
      </c>
      <c r="D137" s="289">
        <v>0</v>
      </c>
      <c r="E137" s="289">
        <v>1000000</v>
      </c>
      <c r="F137" s="289">
        <v>1000000</v>
      </c>
      <c r="G137" s="289">
        <v>1000000</v>
      </c>
      <c r="H137" s="302"/>
      <c r="I137" s="302"/>
      <c r="J137" s="302"/>
      <c r="K137" s="302"/>
    </row>
    <row r="138" spans="1:11" ht="15" customHeight="1" x14ac:dyDescent="0.25">
      <c r="A138" s="302"/>
      <c r="B138" s="302"/>
      <c r="C138" s="288" t="s">
        <v>40</v>
      </c>
      <c r="D138" s="287" t="s">
        <v>40</v>
      </c>
      <c r="E138" s="287" t="s">
        <v>40</v>
      </c>
      <c r="F138" s="287" t="s">
        <v>40</v>
      </c>
      <c r="G138" s="287" t="s">
        <v>40</v>
      </c>
      <c r="H138" s="302"/>
      <c r="I138" s="302"/>
      <c r="J138" s="302"/>
      <c r="K138" s="302"/>
    </row>
    <row r="139" spans="1:11" ht="15" customHeight="1" x14ac:dyDescent="0.25">
      <c r="A139" s="302"/>
      <c r="B139" s="302"/>
      <c r="C139" s="286" t="s">
        <v>188</v>
      </c>
      <c r="D139" s="256">
        <v>0</v>
      </c>
      <c r="E139" s="256">
        <v>18550000</v>
      </c>
      <c r="F139" s="256">
        <v>18550000</v>
      </c>
      <c r="G139" s="256">
        <v>20550000</v>
      </c>
      <c r="H139" s="302"/>
      <c r="I139" s="302"/>
      <c r="J139" s="302"/>
      <c r="K139" s="302"/>
    </row>
    <row r="140" spans="1:11" ht="15" customHeight="1" x14ac:dyDescent="0.25">
      <c r="A140" s="302"/>
      <c r="B140" s="302"/>
      <c r="C140" s="284" t="s">
        <v>59</v>
      </c>
      <c r="D140" s="283">
        <v>0</v>
      </c>
      <c r="E140" s="283">
        <v>10910000</v>
      </c>
      <c r="F140" s="283">
        <v>10910000</v>
      </c>
      <c r="G140" s="283">
        <v>10910000</v>
      </c>
      <c r="H140" s="302"/>
      <c r="I140" s="302"/>
      <c r="J140" s="302"/>
      <c r="K140" s="302"/>
    </row>
    <row r="141" spans="1:11" ht="15" customHeight="1" x14ac:dyDescent="0.25">
      <c r="A141" s="302"/>
      <c r="B141" s="302"/>
      <c r="C141" s="284" t="s">
        <v>60</v>
      </c>
      <c r="D141" s="283">
        <v>0</v>
      </c>
      <c r="E141" s="283">
        <v>10910000</v>
      </c>
      <c r="F141" s="283">
        <v>10910000</v>
      </c>
      <c r="G141" s="283">
        <v>10910000</v>
      </c>
      <c r="H141" s="302"/>
      <c r="I141" s="302"/>
      <c r="J141" s="302"/>
      <c r="K141" s="302"/>
    </row>
    <row r="142" spans="1:11" ht="15" customHeight="1" x14ac:dyDescent="0.25">
      <c r="A142" s="302"/>
      <c r="B142" s="302"/>
      <c r="C142" s="284" t="s">
        <v>61</v>
      </c>
      <c r="D142" s="283">
        <v>0</v>
      </c>
      <c r="E142" s="283">
        <v>0</v>
      </c>
      <c r="F142" s="283">
        <v>0</v>
      </c>
      <c r="G142" s="283">
        <v>0</v>
      </c>
      <c r="H142" s="302"/>
      <c r="I142" s="302"/>
      <c r="J142" s="302"/>
      <c r="K142" s="302"/>
    </row>
    <row r="143" spans="1:11" ht="15" customHeight="1" x14ac:dyDescent="0.25">
      <c r="A143" s="302"/>
      <c r="B143" s="302"/>
      <c r="C143" s="284" t="s">
        <v>62</v>
      </c>
      <c r="D143" s="283">
        <v>0</v>
      </c>
      <c r="E143" s="283">
        <v>1800000</v>
      </c>
      <c r="F143" s="283">
        <v>1800000</v>
      </c>
      <c r="G143" s="283">
        <v>1800000</v>
      </c>
      <c r="H143" s="302"/>
      <c r="I143" s="302"/>
      <c r="J143" s="302"/>
      <c r="K143" s="302"/>
    </row>
    <row r="144" spans="1:11" ht="15" customHeight="1" x14ac:dyDescent="0.25">
      <c r="A144" s="302"/>
      <c r="B144" s="302"/>
      <c r="C144" s="284" t="s">
        <v>60</v>
      </c>
      <c r="D144" s="283">
        <v>0</v>
      </c>
      <c r="E144" s="283">
        <v>1800000</v>
      </c>
      <c r="F144" s="283">
        <v>1800000</v>
      </c>
      <c r="G144" s="283">
        <v>1800000</v>
      </c>
      <c r="H144" s="302"/>
      <c r="I144" s="302"/>
      <c r="J144" s="302"/>
      <c r="K144" s="302"/>
    </row>
    <row r="145" spans="1:11" ht="15" customHeight="1" x14ac:dyDescent="0.25">
      <c r="A145" s="302"/>
      <c r="B145" s="302"/>
      <c r="C145" s="284" t="s">
        <v>61</v>
      </c>
      <c r="D145" s="283">
        <v>0</v>
      </c>
      <c r="E145" s="283">
        <v>0</v>
      </c>
      <c r="F145" s="283">
        <v>0</v>
      </c>
      <c r="G145" s="283">
        <v>0</v>
      </c>
      <c r="H145" s="302"/>
      <c r="I145" s="302"/>
      <c r="J145" s="302"/>
      <c r="K145" s="302"/>
    </row>
    <row r="146" spans="1:11" ht="15" customHeight="1" x14ac:dyDescent="0.25">
      <c r="A146" s="302"/>
      <c r="B146" s="302"/>
      <c r="C146" s="284" t="s">
        <v>63</v>
      </c>
      <c r="D146" s="283">
        <v>0</v>
      </c>
      <c r="E146" s="283">
        <v>4040000</v>
      </c>
      <c r="F146" s="283">
        <v>4040000</v>
      </c>
      <c r="G146" s="283">
        <v>6040000</v>
      </c>
      <c r="H146" s="302"/>
      <c r="I146" s="302"/>
      <c r="J146" s="302"/>
      <c r="K146" s="302"/>
    </row>
    <row r="147" spans="1:11" ht="15" customHeight="1" x14ac:dyDescent="0.25">
      <c r="A147" s="302"/>
      <c r="B147" s="302"/>
      <c r="C147" s="284" t="s">
        <v>60</v>
      </c>
      <c r="D147" s="283">
        <v>0</v>
      </c>
      <c r="E147" s="283">
        <v>4040000</v>
      </c>
      <c r="F147" s="283">
        <v>4040000</v>
      </c>
      <c r="G147" s="283">
        <v>6040000</v>
      </c>
      <c r="H147" s="302"/>
      <c r="I147" s="302"/>
      <c r="J147" s="302"/>
      <c r="K147" s="302"/>
    </row>
    <row r="148" spans="1:11" ht="15" customHeight="1" x14ac:dyDescent="0.25">
      <c r="A148" s="302"/>
      <c r="B148" s="302"/>
      <c r="C148" s="284" t="s">
        <v>61</v>
      </c>
      <c r="D148" s="283">
        <v>0</v>
      </c>
      <c r="E148" s="283">
        <v>0</v>
      </c>
      <c r="F148" s="283">
        <v>0</v>
      </c>
      <c r="G148" s="283">
        <v>0</v>
      </c>
      <c r="H148" s="302"/>
      <c r="I148" s="302"/>
      <c r="J148" s="302"/>
      <c r="K148" s="302"/>
    </row>
    <row r="149" spans="1:11" ht="15" customHeight="1" x14ac:dyDescent="0.25">
      <c r="A149" s="302"/>
      <c r="B149" s="302"/>
      <c r="C149" s="284" t="s">
        <v>64</v>
      </c>
      <c r="D149" s="283">
        <v>0</v>
      </c>
      <c r="E149" s="283">
        <v>0</v>
      </c>
      <c r="F149" s="283">
        <v>0</v>
      </c>
      <c r="G149" s="283">
        <v>0</v>
      </c>
      <c r="H149" s="302"/>
      <c r="I149" s="302"/>
      <c r="J149" s="302"/>
      <c r="K149" s="302"/>
    </row>
    <row r="150" spans="1:11" ht="15" customHeight="1" x14ac:dyDescent="0.25">
      <c r="A150" s="302"/>
      <c r="B150" s="302"/>
      <c r="C150" s="284" t="s">
        <v>60</v>
      </c>
      <c r="D150" s="283">
        <v>0</v>
      </c>
      <c r="E150" s="283">
        <v>0</v>
      </c>
      <c r="F150" s="283">
        <v>0</v>
      </c>
      <c r="G150" s="283">
        <v>0</v>
      </c>
      <c r="H150" s="302"/>
      <c r="I150" s="302"/>
      <c r="J150" s="302"/>
      <c r="K150" s="302"/>
    </row>
    <row r="151" spans="1:11" ht="15" customHeight="1" x14ac:dyDescent="0.25">
      <c r="A151" s="302"/>
      <c r="B151" s="302"/>
      <c r="C151" s="284" t="s">
        <v>61</v>
      </c>
      <c r="D151" s="283">
        <v>0</v>
      </c>
      <c r="E151" s="283">
        <v>0</v>
      </c>
      <c r="F151" s="283">
        <v>0</v>
      </c>
      <c r="G151" s="283">
        <v>0</v>
      </c>
      <c r="H151" s="302"/>
      <c r="I151" s="302"/>
      <c r="J151" s="302"/>
      <c r="K151" s="302"/>
    </row>
    <row r="152" spans="1:11" ht="20.100000000000001" customHeight="1" x14ac:dyDescent="0.25">
      <c r="A152" s="302"/>
      <c r="B152" s="302"/>
      <c r="C152" s="284" t="s">
        <v>189</v>
      </c>
      <c r="D152" s="285">
        <v>0</v>
      </c>
      <c r="E152" s="285">
        <v>0</v>
      </c>
      <c r="F152" s="285">
        <v>0</v>
      </c>
      <c r="G152" s="285">
        <v>0</v>
      </c>
      <c r="H152" s="302"/>
      <c r="I152" s="302"/>
      <c r="J152" s="302"/>
      <c r="K152" s="302"/>
    </row>
    <row r="153" spans="1:11" ht="15" customHeight="1" x14ac:dyDescent="0.25">
      <c r="A153" s="302"/>
      <c r="B153" s="302"/>
      <c r="C153" s="284" t="s">
        <v>60</v>
      </c>
      <c r="D153" s="283">
        <v>0</v>
      </c>
      <c r="E153" s="283">
        <v>0</v>
      </c>
      <c r="F153" s="283">
        <v>0</v>
      </c>
      <c r="G153" s="283">
        <v>0</v>
      </c>
      <c r="H153" s="302"/>
      <c r="I153" s="302"/>
      <c r="J153" s="302"/>
      <c r="K153" s="302"/>
    </row>
    <row r="154" spans="1:11" ht="15" customHeight="1" x14ac:dyDescent="0.25">
      <c r="A154" s="302"/>
      <c r="B154" s="302"/>
      <c r="C154" s="284" t="s">
        <v>61</v>
      </c>
      <c r="D154" s="283">
        <v>0</v>
      </c>
      <c r="E154" s="283">
        <v>0</v>
      </c>
      <c r="F154" s="283">
        <v>0</v>
      </c>
      <c r="G154" s="283">
        <v>0</v>
      </c>
      <c r="H154" s="302"/>
      <c r="I154" s="302"/>
      <c r="J154" s="302"/>
      <c r="K154" s="302"/>
    </row>
    <row r="155" spans="1:11" ht="15" customHeight="1" x14ac:dyDescent="0.25">
      <c r="A155" s="302"/>
      <c r="B155" s="302"/>
      <c r="C155" s="284" t="s">
        <v>66</v>
      </c>
      <c r="D155" s="283">
        <v>0</v>
      </c>
      <c r="E155" s="283">
        <v>600000</v>
      </c>
      <c r="F155" s="283">
        <v>600000</v>
      </c>
      <c r="G155" s="283">
        <v>600000</v>
      </c>
      <c r="H155" s="302"/>
      <c r="I155" s="302"/>
      <c r="J155" s="302"/>
      <c r="K155" s="302"/>
    </row>
    <row r="156" spans="1:11" ht="15" customHeight="1" x14ac:dyDescent="0.25">
      <c r="A156" s="302"/>
      <c r="B156" s="302"/>
      <c r="C156" s="284" t="s">
        <v>60</v>
      </c>
      <c r="D156" s="283">
        <v>0</v>
      </c>
      <c r="E156" s="283">
        <v>600000</v>
      </c>
      <c r="F156" s="283">
        <v>600000</v>
      </c>
      <c r="G156" s="283">
        <v>600000</v>
      </c>
      <c r="H156" s="302"/>
      <c r="I156" s="302"/>
      <c r="J156" s="302"/>
      <c r="K156" s="302"/>
    </row>
    <row r="157" spans="1:11" ht="15" customHeight="1" x14ac:dyDescent="0.25">
      <c r="A157" s="302"/>
      <c r="B157" s="302"/>
      <c r="C157" s="284" t="s">
        <v>61</v>
      </c>
      <c r="D157" s="283">
        <v>0</v>
      </c>
      <c r="E157" s="283">
        <v>0</v>
      </c>
      <c r="F157" s="283">
        <v>0</v>
      </c>
      <c r="G157" s="283">
        <v>0</v>
      </c>
      <c r="H157" s="302"/>
      <c r="I157" s="302"/>
      <c r="J157" s="302"/>
      <c r="K157" s="302"/>
    </row>
    <row r="158" spans="1:11" ht="15" customHeight="1" x14ac:dyDescent="0.25">
      <c r="A158" s="302"/>
      <c r="B158" s="302"/>
      <c r="C158" s="284" t="s">
        <v>67</v>
      </c>
      <c r="D158" s="283">
        <v>0</v>
      </c>
      <c r="E158" s="283">
        <v>200000</v>
      </c>
      <c r="F158" s="283">
        <v>200000</v>
      </c>
      <c r="G158" s="283">
        <v>200000</v>
      </c>
      <c r="H158" s="302"/>
      <c r="I158" s="302"/>
      <c r="J158" s="302"/>
      <c r="K158" s="302"/>
    </row>
    <row r="159" spans="1:11" ht="15" customHeight="1" x14ac:dyDescent="0.25">
      <c r="A159" s="302"/>
      <c r="B159" s="302"/>
      <c r="C159" s="284" t="s">
        <v>60</v>
      </c>
      <c r="D159" s="283">
        <v>0</v>
      </c>
      <c r="E159" s="283">
        <v>200000</v>
      </c>
      <c r="F159" s="283">
        <v>200000</v>
      </c>
      <c r="G159" s="283">
        <v>200000</v>
      </c>
      <c r="H159" s="302"/>
      <c r="I159" s="302"/>
      <c r="J159" s="302"/>
      <c r="K159" s="302"/>
    </row>
    <row r="160" spans="1:11" ht="15" customHeight="1" x14ac:dyDescent="0.25">
      <c r="A160" s="302"/>
      <c r="B160" s="302"/>
      <c r="C160" s="284" t="s">
        <v>61</v>
      </c>
      <c r="D160" s="283">
        <v>0</v>
      </c>
      <c r="E160" s="283">
        <v>0</v>
      </c>
      <c r="F160" s="283">
        <v>0</v>
      </c>
      <c r="G160" s="283">
        <v>0</v>
      </c>
      <c r="H160" s="302"/>
      <c r="I160" s="302"/>
      <c r="J160" s="302"/>
      <c r="K160" s="302"/>
    </row>
    <row r="161" spans="1:11" ht="15" customHeight="1" x14ac:dyDescent="0.25">
      <c r="A161" s="302"/>
      <c r="B161" s="302"/>
      <c r="C161" s="284" t="s">
        <v>68</v>
      </c>
      <c r="D161" s="283">
        <v>0</v>
      </c>
      <c r="E161" s="283">
        <v>0</v>
      </c>
      <c r="F161" s="283">
        <v>0</v>
      </c>
      <c r="G161" s="283">
        <v>0</v>
      </c>
      <c r="H161" s="302"/>
      <c r="I161" s="302"/>
      <c r="J161" s="302"/>
      <c r="K161" s="302"/>
    </row>
    <row r="162" spans="1:11" ht="15" customHeight="1" x14ac:dyDescent="0.25">
      <c r="A162" s="302"/>
      <c r="B162" s="302"/>
      <c r="C162" s="284" t="s">
        <v>60</v>
      </c>
      <c r="D162" s="283">
        <v>0</v>
      </c>
      <c r="E162" s="283">
        <v>0</v>
      </c>
      <c r="F162" s="283">
        <v>0</v>
      </c>
      <c r="G162" s="283">
        <v>0</v>
      </c>
      <c r="H162" s="302"/>
      <c r="I162" s="302"/>
      <c r="J162" s="302"/>
      <c r="K162" s="302"/>
    </row>
    <row r="163" spans="1:11" ht="15" customHeight="1" x14ac:dyDescent="0.25">
      <c r="A163" s="302"/>
      <c r="B163" s="302"/>
      <c r="C163" s="284" t="s">
        <v>69</v>
      </c>
      <c r="D163" s="283">
        <v>0</v>
      </c>
      <c r="E163" s="283">
        <v>0</v>
      </c>
      <c r="F163" s="283">
        <v>0</v>
      </c>
      <c r="G163" s="283">
        <v>0</v>
      </c>
      <c r="H163" s="302"/>
      <c r="I163" s="302"/>
      <c r="J163" s="302"/>
      <c r="K163" s="302"/>
    </row>
    <row r="164" spans="1:11" ht="15" customHeight="1" x14ac:dyDescent="0.25">
      <c r="A164" s="302"/>
      <c r="B164" s="302"/>
      <c r="C164" s="284" t="s">
        <v>70</v>
      </c>
      <c r="D164" s="283">
        <v>0</v>
      </c>
      <c r="E164" s="283">
        <v>0</v>
      </c>
      <c r="F164" s="283">
        <v>0</v>
      </c>
      <c r="G164" s="283">
        <v>0</v>
      </c>
      <c r="H164" s="302"/>
      <c r="I164" s="302"/>
      <c r="J164" s="302"/>
      <c r="K164" s="302"/>
    </row>
    <row r="165" spans="1:11" ht="15" customHeight="1" x14ac:dyDescent="0.25">
      <c r="A165" s="302"/>
      <c r="B165" s="302"/>
      <c r="C165" s="284" t="s">
        <v>71</v>
      </c>
      <c r="D165" s="283">
        <v>0</v>
      </c>
      <c r="E165" s="283">
        <v>0</v>
      </c>
      <c r="F165" s="283">
        <v>0</v>
      </c>
      <c r="G165" s="283">
        <v>0</v>
      </c>
      <c r="H165" s="302"/>
      <c r="I165" s="302"/>
      <c r="J165" s="302"/>
      <c r="K165" s="302"/>
    </row>
    <row r="166" spans="1:11" ht="15" customHeight="1" x14ac:dyDescent="0.25">
      <c r="A166" s="302"/>
      <c r="B166" s="302"/>
      <c r="C166" s="284" t="s">
        <v>72</v>
      </c>
      <c r="D166" s="283">
        <v>0</v>
      </c>
      <c r="E166" s="283">
        <v>0</v>
      </c>
      <c r="F166" s="283">
        <v>0</v>
      </c>
      <c r="G166" s="283">
        <v>0</v>
      </c>
      <c r="H166" s="302"/>
      <c r="I166" s="302"/>
      <c r="J166" s="302"/>
      <c r="K166" s="302"/>
    </row>
    <row r="167" spans="1:11" ht="15" customHeight="1" x14ac:dyDescent="0.25">
      <c r="A167" s="302"/>
      <c r="B167" s="302"/>
      <c r="C167" s="284" t="s">
        <v>73</v>
      </c>
      <c r="D167" s="283">
        <v>0</v>
      </c>
      <c r="E167" s="283">
        <v>1000000</v>
      </c>
      <c r="F167" s="283">
        <v>1000000</v>
      </c>
      <c r="G167" s="283">
        <v>1000000</v>
      </c>
      <c r="H167" s="302"/>
      <c r="I167" s="302"/>
      <c r="J167" s="302"/>
      <c r="K167" s="302"/>
    </row>
    <row r="168" spans="1:11" ht="15" customHeight="1" x14ac:dyDescent="0.25">
      <c r="A168" s="302"/>
      <c r="B168" s="302"/>
      <c r="C168" s="284" t="s">
        <v>60</v>
      </c>
      <c r="D168" s="283">
        <v>0</v>
      </c>
      <c r="E168" s="283">
        <v>1000000</v>
      </c>
      <c r="F168" s="283">
        <v>1000000</v>
      </c>
      <c r="G168" s="283">
        <v>1000000</v>
      </c>
      <c r="H168" s="302"/>
      <c r="I168" s="302"/>
      <c r="J168" s="302"/>
      <c r="K168" s="302"/>
    </row>
    <row r="169" spans="1:11" ht="15" customHeight="1" x14ac:dyDescent="0.25">
      <c r="A169" s="302"/>
      <c r="B169" s="302"/>
      <c r="C169" s="284" t="s">
        <v>69</v>
      </c>
      <c r="D169" s="283">
        <v>0</v>
      </c>
      <c r="E169" s="283">
        <v>0</v>
      </c>
      <c r="F169" s="283">
        <v>0</v>
      </c>
      <c r="G169" s="283">
        <v>0</v>
      </c>
      <c r="H169" s="302"/>
      <c r="I169" s="302"/>
      <c r="J169" s="302"/>
      <c r="K169" s="302"/>
    </row>
    <row r="170" spans="1:11" ht="15" customHeight="1" x14ac:dyDescent="0.25">
      <c r="A170" s="302"/>
      <c r="B170" s="302"/>
      <c r="C170" s="284" t="s">
        <v>70</v>
      </c>
      <c r="D170" s="283">
        <v>0</v>
      </c>
      <c r="E170" s="283">
        <v>0</v>
      </c>
      <c r="F170" s="283">
        <v>0</v>
      </c>
      <c r="G170" s="283">
        <v>0</v>
      </c>
      <c r="H170" s="302"/>
      <c r="I170" s="302"/>
      <c r="J170" s="302"/>
      <c r="K170" s="302"/>
    </row>
    <row r="171" spans="1:11" ht="15" customHeight="1" x14ac:dyDescent="0.25">
      <c r="A171" s="302"/>
      <c r="B171" s="302"/>
      <c r="C171" s="284" t="s">
        <v>71</v>
      </c>
      <c r="D171" s="283">
        <v>0</v>
      </c>
      <c r="E171" s="283">
        <v>0</v>
      </c>
      <c r="F171" s="283">
        <v>0</v>
      </c>
      <c r="G171" s="283">
        <v>0</v>
      </c>
      <c r="H171" s="302"/>
      <c r="I171" s="302"/>
      <c r="J171" s="302"/>
      <c r="K171" s="302"/>
    </row>
    <row r="172" spans="1:11" ht="15" customHeight="1" x14ac:dyDescent="0.25">
      <c r="A172" s="302"/>
      <c r="B172" s="302"/>
      <c r="C172" s="284" t="s">
        <v>72</v>
      </c>
      <c r="D172" s="283">
        <v>0</v>
      </c>
      <c r="E172" s="283">
        <v>0</v>
      </c>
      <c r="F172" s="283">
        <v>0</v>
      </c>
      <c r="G172" s="283">
        <v>0</v>
      </c>
      <c r="H172" s="302"/>
      <c r="I172" s="302"/>
      <c r="J172" s="302"/>
      <c r="K172" s="302"/>
    </row>
    <row r="173" spans="1:11" ht="15" customHeight="1" x14ac:dyDescent="0.25">
      <c r="A173" s="302"/>
      <c r="B173" s="302"/>
      <c r="C173" s="284" t="s">
        <v>74</v>
      </c>
      <c r="D173" s="283">
        <v>0</v>
      </c>
      <c r="E173" s="283">
        <v>0</v>
      </c>
      <c r="F173" s="283">
        <v>0</v>
      </c>
      <c r="G173" s="283">
        <v>0</v>
      </c>
      <c r="H173" s="302"/>
      <c r="I173" s="302"/>
      <c r="J173" s="302"/>
      <c r="K173" s="302"/>
    </row>
    <row r="174" spans="1:11" ht="15" customHeight="1" x14ac:dyDescent="0.25">
      <c r="A174" s="302"/>
      <c r="B174" s="302"/>
      <c r="C174" s="284" t="s">
        <v>60</v>
      </c>
      <c r="D174" s="283">
        <v>0</v>
      </c>
      <c r="E174" s="283">
        <v>0</v>
      </c>
      <c r="F174" s="283">
        <v>0</v>
      </c>
      <c r="G174" s="283">
        <v>0</v>
      </c>
      <c r="H174" s="302"/>
      <c r="I174" s="302"/>
      <c r="J174" s="302"/>
      <c r="K174" s="302"/>
    </row>
    <row r="175" spans="1:11" ht="15" customHeight="1" x14ac:dyDescent="0.25">
      <c r="A175" s="302"/>
      <c r="B175" s="302"/>
      <c r="C175" s="284" t="s">
        <v>69</v>
      </c>
      <c r="D175" s="283">
        <v>0</v>
      </c>
      <c r="E175" s="283">
        <v>0</v>
      </c>
      <c r="F175" s="283">
        <v>0</v>
      </c>
      <c r="G175" s="283">
        <v>0</v>
      </c>
      <c r="H175" s="302"/>
      <c r="I175" s="302"/>
      <c r="J175" s="302"/>
      <c r="K175" s="302"/>
    </row>
    <row r="176" spans="1:11" ht="15" customHeight="1" x14ac:dyDescent="0.25">
      <c r="A176" s="302"/>
      <c r="B176" s="302"/>
      <c r="C176" s="284" t="s">
        <v>70</v>
      </c>
      <c r="D176" s="283">
        <v>0</v>
      </c>
      <c r="E176" s="283">
        <v>0</v>
      </c>
      <c r="F176" s="283">
        <v>0</v>
      </c>
      <c r="G176" s="283">
        <v>0</v>
      </c>
      <c r="H176" s="302"/>
      <c r="I176" s="302"/>
      <c r="J176" s="302"/>
      <c r="K176" s="302"/>
    </row>
    <row r="177" spans="1:11" ht="15" customHeight="1" x14ac:dyDescent="0.25">
      <c r="A177" s="302"/>
      <c r="B177" s="302"/>
      <c r="C177" s="284" t="s">
        <v>71</v>
      </c>
      <c r="D177" s="283">
        <v>0</v>
      </c>
      <c r="E177" s="283">
        <v>0</v>
      </c>
      <c r="F177" s="283">
        <v>0</v>
      </c>
      <c r="G177" s="283">
        <v>0</v>
      </c>
      <c r="H177" s="302"/>
      <c r="I177" s="302"/>
      <c r="J177" s="302"/>
      <c r="K177" s="302"/>
    </row>
    <row r="178" spans="1:11" ht="15" customHeight="1" x14ac:dyDescent="0.25">
      <c r="A178" s="302"/>
      <c r="B178" s="302"/>
      <c r="C178" s="284" t="s">
        <v>72</v>
      </c>
      <c r="D178" s="283">
        <v>0</v>
      </c>
      <c r="E178" s="283">
        <v>0</v>
      </c>
      <c r="F178" s="283">
        <v>0</v>
      </c>
      <c r="G178" s="283">
        <v>0</v>
      </c>
      <c r="H178" s="302"/>
      <c r="I178" s="302"/>
      <c r="J178" s="302"/>
      <c r="K178" s="302"/>
    </row>
    <row r="179" spans="1:11" ht="15" customHeight="1" x14ac:dyDescent="0.25">
      <c r="A179" s="302"/>
      <c r="B179" s="302"/>
      <c r="C179" s="284" t="s">
        <v>75</v>
      </c>
      <c r="D179" s="283">
        <v>0</v>
      </c>
      <c r="E179" s="283">
        <v>0</v>
      </c>
      <c r="F179" s="283">
        <v>0</v>
      </c>
      <c r="G179" s="283">
        <v>0</v>
      </c>
      <c r="H179" s="302"/>
      <c r="I179" s="302"/>
      <c r="J179" s="302"/>
      <c r="K179" s="302"/>
    </row>
    <row r="180" spans="1:11" ht="15" customHeight="1" x14ac:dyDescent="0.25">
      <c r="A180" s="302"/>
      <c r="B180" s="302"/>
      <c r="C180" s="284" t="s">
        <v>76</v>
      </c>
      <c r="D180" s="283">
        <v>0</v>
      </c>
      <c r="E180" s="283">
        <v>0</v>
      </c>
      <c r="F180" s="283">
        <v>0</v>
      </c>
      <c r="G180" s="283">
        <v>0</v>
      </c>
      <c r="H180" s="302"/>
      <c r="I180" s="302"/>
      <c r="J180" s="302"/>
      <c r="K180" s="302"/>
    </row>
    <row r="181" spans="1:11" ht="20.100000000000001" customHeight="1" x14ac:dyDescent="0.25">
      <c r="A181" s="302"/>
      <c r="B181" s="302"/>
      <c r="C181" s="282" t="s">
        <v>40</v>
      </c>
      <c r="D181" s="302"/>
      <c r="E181" s="302"/>
      <c r="F181" s="302"/>
      <c r="G181" s="302"/>
      <c r="H181" s="302"/>
      <c r="I181" s="302"/>
      <c r="J181" s="302"/>
      <c r="K181" s="302"/>
    </row>
    <row r="182" spans="1:11" ht="20.100000000000001" customHeight="1" x14ac:dyDescent="0.25">
      <c r="A182" s="281" t="s">
        <v>190</v>
      </c>
      <c r="B182" s="277" t="s">
        <v>191</v>
      </c>
      <c r="C182" s="277" t="s">
        <v>40</v>
      </c>
      <c r="D182" s="302"/>
      <c r="E182" s="280" t="s">
        <v>40</v>
      </c>
      <c r="F182" s="277" t="s">
        <v>191</v>
      </c>
      <c r="G182" s="277" t="s">
        <v>40</v>
      </c>
      <c r="H182" s="241" t="s">
        <v>40</v>
      </c>
    </row>
    <row r="183" spans="1:11" ht="20.100000000000001" customHeight="1" x14ac:dyDescent="0.25">
      <c r="A183" s="239" t="s">
        <v>192</v>
      </c>
      <c r="B183" s="277" t="s">
        <v>193</v>
      </c>
      <c r="C183" s="277" t="s">
        <v>40</v>
      </c>
      <c r="D183" s="302"/>
      <c r="E183" s="239" t="s">
        <v>194</v>
      </c>
      <c r="F183" s="277" t="s">
        <v>193</v>
      </c>
      <c r="G183" s="277" t="s">
        <v>40</v>
      </c>
      <c r="H183" s="302"/>
    </row>
    <row r="184" spans="1:11" ht="20.100000000000001" customHeight="1" x14ac:dyDescent="0.25">
      <c r="A184" s="278" t="s">
        <v>40</v>
      </c>
      <c r="B184" s="277" t="s">
        <v>196</v>
      </c>
      <c r="C184" s="277" t="s">
        <v>40</v>
      </c>
      <c r="D184" s="302"/>
      <c r="E184" s="278" t="s">
        <v>40</v>
      </c>
      <c r="F184" s="277" t="s">
        <v>196</v>
      </c>
      <c r="G184" s="277" t="s">
        <v>40</v>
      </c>
      <c r="H184" s="302"/>
    </row>
    <row r="186" spans="1:11" x14ac:dyDescent="0.25">
      <c r="A186" s="280" t="s">
        <v>40</v>
      </c>
      <c r="B186" s="277" t="s">
        <v>191</v>
      </c>
      <c r="C186" s="277" t="s">
        <v>40</v>
      </c>
    </row>
    <row r="187" spans="1:11" ht="27" x14ac:dyDescent="0.25">
      <c r="A187" s="239" t="s">
        <v>195</v>
      </c>
      <c r="B187" s="277" t="s">
        <v>193</v>
      </c>
      <c r="C187" s="277" t="s">
        <v>40</v>
      </c>
    </row>
    <row r="188" spans="1:11" x14ac:dyDescent="0.25">
      <c r="A188" s="278" t="s">
        <v>40</v>
      </c>
      <c r="B188" s="277" t="s">
        <v>196</v>
      </c>
      <c r="C188" s="277" t="s">
        <v>40</v>
      </c>
    </row>
  </sheetData>
  <mergeCells count="23">
    <mergeCell ref="D81:G81"/>
    <mergeCell ref="D82:G82"/>
    <mergeCell ref="D83:G83"/>
    <mergeCell ref="D84:G84"/>
    <mergeCell ref="C93:G93"/>
    <mergeCell ref="C80:G80"/>
    <mergeCell ref="D7:G7"/>
    <mergeCell ref="C8:G8"/>
    <mergeCell ref="C9:G9"/>
    <mergeCell ref="D10:G10"/>
    <mergeCell ref="D16:G16"/>
    <mergeCell ref="C22:G22"/>
    <mergeCell ref="D23:G23"/>
    <mergeCell ref="D24:G24"/>
    <mergeCell ref="D25:G25"/>
    <mergeCell ref="D26:G26"/>
    <mergeCell ref="C35:G35"/>
    <mergeCell ref="D6:G6"/>
    <mergeCell ref="C1:G1"/>
    <mergeCell ref="C2:G2"/>
    <mergeCell ref="D3:G3"/>
    <mergeCell ref="D4:G4"/>
    <mergeCell ref="D5:G5"/>
  </mergeCells>
  <pageMargins left="0" right="0" top="0" bottom="0" header="0" footer="0"/>
  <pageSetup fitToWidth="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M185"/>
  <sheetViews>
    <sheetView topLeftCell="A21" zoomScaleNormal="100" workbookViewId="0">
      <selection activeCell="C30" sqref="C30:F30"/>
    </sheetView>
  </sheetViews>
  <sheetFormatPr defaultColWidth="9" defaultRowHeight="15" x14ac:dyDescent="0.25"/>
  <cols>
    <col min="1" max="1" width="13" style="154" customWidth="1"/>
    <col min="2" max="2" width="22" style="154" customWidth="1"/>
    <col min="3" max="3" width="18.85546875" style="154" customWidth="1"/>
    <col min="4" max="4" width="25.140625" style="154" customWidth="1"/>
    <col min="5" max="5" width="27.42578125" style="154" customWidth="1"/>
    <col min="6" max="6" width="23.7109375" style="154" customWidth="1"/>
    <col min="7" max="7" width="21.42578125" style="154" customWidth="1"/>
    <col min="8" max="8" width="13.140625" style="154" customWidth="1"/>
    <col min="9" max="9" width="18.42578125" style="154" customWidth="1"/>
    <col min="10" max="10" width="11" style="154" customWidth="1"/>
    <col min="11" max="11" width="11" style="154" bestFit="1" customWidth="1"/>
    <col min="12" max="16384" width="9" style="154"/>
  </cols>
  <sheetData>
    <row r="2" spans="1:8" ht="18" customHeight="1" x14ac:dyDescent="0.25">
      <c r="A2" s="1558" t="s">
        <v>922</v>
      </c>
      <c r="B2" s="1558"/>
      <c r="C2" s="1558"/>
      <c r="D2" s="1558"/>
      <c r="E2" s="1558"/>
      <c r="F2" s="1558"/>
      <c r="G2" s="1558"/>
      <c r="H2" s="231"/>
    </row>
    <row r="3" spans="1:8" ht="15.75" x14ac:dyDescent="0.25">
      <c r="A3" s="420"/>
      <c r="B3" s="1559" t="s">
        <v>1582</v>
      </c>
      <c r="C3" s="1559"/>
      <c r="D3" s="1559"/>
      <c r="E3" s="1559"/>
      <c r="F3" s="1559"/>
      <c r="G3" s="420"/>
    </row>
    <row r="4" spans="1:8" ht="16.5" thickBot="1" x14ac:dyDescent="0.3">
      <c r="A4" s="357"/>
      <c r="B4" s="357"/>
      <c r="C4" s="357"/>
      <c r="D4" s="357"/>
      <c r="E4" s="357"/>
      <c r="F4" s="357"/>
      <c r="G4" s="357"/>
    </row>
    <row r="5" spans="1:8" ht="32.25" thickBot="1" x14ac:dyDescent="0.3">
      <c r="A5" s="357"/>
      <c r="B5" s="419" t="s">
        <v>6</v>
      </c>
      <c r="C5" s="1560" t="s">
        <v>1581</v>
      </c>
      <c r="D5" s="1560"/>
      <c r="E5" s="1560"/>
      <c r="F5" s="1560"/>
      <c r="G5" s="357"/>
    </row>
    <row r="6" spans="1:8" ht="16.5" thickBot="1" x14ac:dyDescent="0.3">
      <c r="A6" s="357"/>
      <c r="B6" s="419" t="s">
        <v>8</v>
      </c>
      <c r="C6" s="1561" t="s">
        <v>408</v>
      </c>
      <c r="D6" s="1562"/>
      <c r="E6" s="1562"/>
      <c r="F6" s="1563"/>
      <c r="G6" s="357"/>
    </row>
    <row r="7" spans="1:8" ht="32.25" thickBot="1" x14ac:dyDescent="0.3">
      <c r="A7" s="357"/>
      <c r="B7" s="419" t="s">
        <v>10</v>
      </c>
      <c r="C7" s="1564" t="s">
        <v>919</v>
      </c>
      <c r="D7" s="1565"/>
      <c r="E7" s="1565"/>
      <c r="F7" s="1566"/>
      <c r="G7" s="415"/>
    </row>
    <row r="8" spans="1:8" ht="20.25" customHeight="1" thickBot="1" x14ac:dyDescent="0.3">
      <c r="A8" s="357"/>
      <c r="B8" s="1555" t="s">
        <v>12</v>
      </c>
      <c r="C8" s="1556"/>
      <c r="D8" s="1556"/>
      <c r="E8" s="1556"/>
      <c r="F8" s="1557"/>
      <c r="G8" s="357"/>
    </row>
    <row r="9" spans="1:8" ht="124.5" customHeight="1" thickBot="1" x14ac:dyDescent="0.3">
      <c r="A9" s="357"/>
      <c r="B9" s="1570" t="s">
        <v>1580</v>
      </c>
      <c r="C9" s="1571"/>
      <c r="D9" s="1571"/>
      <c r="E9" s="1571"/>
      <c r="F9" s="1572"/>
      <c r="G9" s="357"/>
    </row>
    <row r="10" spans="1:8" ht="23.25" hidden="1" customHeight="1" thickBot="1" x14ac:dyDescent="0.3">
      <c r="A10" s="357"/>
      <c r="B10" s="1570"/>
      <c r="C10" s="1571"/>
      <c r="D10" s="1571"/>
      <c r="E10" s="1571"/>
      <c r="F10" s="1572"/>
      <c r="G10" s="357"/>
    </row>
    <row r="11" spans="1:8" ht="24.75" customHeight="1" thickBot="1" x14ac:dyDescent="0.3">
      <c r="A11" s="357"/>
      <c r="B11" s="1570"/>
      <c r="C11" s="1571"/>
      <c r="D11" s="1571"/>
      <c r="E11" s="1571"/>
      <c r="F11" s="1572"/>
      <c r="G11" s="357"/>
    </row>
    <row r="12" spans="1:8" ht="65.25" customHeight="1" thickBot="1" x14ac:dyDescent="0.3">
      <c r="A12" s="357"/>
      <c r="B12" s="418" t="s">
        <v>14</v>
      </c>
      <c r="C12" s="1573" t="s">
        <v>1579</v>
      </c>
      <c r="D12" s="1574"/>
      <c r="E12" s="1574"/>
      <c r="F12" s="1575"/>
      <c r="G12" s="357"/>
    </row>
    <row r="13" spans="1:8" ht="15.75" x14ac:dyDescent="0.25">
      <c r="A13" s="357"/>
      <c r="B13" s="1576" t="s">
        <v>1578</v>
      </c>
      <c r="C13" s="392">
        <v>2025</v>
      </c>
      <c r="D13" s="392">
        <v>2026</v>
      </c>
      <c r="E13" s="392">
        <v>2027</v>
      </c>
      <c r="F13" s="392">
        <v>2028</v>
      </c>
      <c r="G13" s="357"/>
    </row>
    <row r="14" spans="1:8" ht="16.5" thickBot="1" x14ac:dyDescent="0.3">
      <c r="A14" s="357"/>
      <c r="B14" s="1577"/>
      <c r="C14" s="417" t="s">
        <v>17</v>
      </c>
      <c r="D14" s="417" t="s">
        <v>18</v>
      </c>
      <c r="E14" s="417" t="s">
        <v>18</v>
      </c>
      <c r="F14" s="417" t="s">
        <v>18</v>
      </c>
      <c r="G14" s="357"/>
    </row>
    <row r="15" spans="1:8" ht="63" customHeight="1" thickBot="1" x14ac:dyDescent="0.3">
      <c r="A15" s="357"/>
      <c r="B15" s="406" t="s">
        <v>1577</v>
      </c>
      <c r="C15" s="416">
        <v>0.8</v>
      </c>
      <c r="D15" s="413">
        <v>0.85</v>
      </c>
      <c r="E15" s="413">
        <v>0.85</v>
      </c>
      <c r="F15" s="413">
        <v>0.9</v>
      </c>
      <c r="G15" s="357"/>
    </row>
    <row r="16" spans="1:8" ht="17.25" customHeight="1" thickBot="1" x14ac:dyDescent="0.3">
      <c r="A16" s="415"/>
      <c r="B16" s="406" t="s">
        <v>1574</v>
      </c>
      <c r="C16" s="414" t="s">
        <v>1573</v>
      </c>
      <c r="D16" s="413" t="s">
        <v>1572</v>
      </c>
      <c r="E16" s="413" t="s">
        <v>1572</v>
      </c>
      <c r="F16" s="413" t="s">
        <v>1572</v>
      </c>
      <c r="G16" s="357"/>
    </row>
    <row r="17" spans="1:13" ht="29.25" customHeight="1" thickBot="1" x14ac:dyDescent="0.3">
      <c r="A17" s="357"/>
      <c r="B17" s="406" t="s">
        <v>1571</v>
      </c>
      <c r="C17" s="412" t="s">
        <v>1573</v>
      </c>
      <c r="D17" s="411" t="s">
        <v>1572</v>
      </c>
      <c r="E17" s="411" t="s">
        <v>1572</v>
      </c>
      <c r="F17" s="411" t="s">
        <v>1572</v>
      </c>
      <c r="G17" s="357"/>
    </row>
    <row r="18" spans="1:13" ht="37.5" customHeight="1" thickBot="1" x14ac:dyDescent="0.3">
      <c r="A18" s="357"/>
      <c r="B18" s="410" t="s">
        <v>914</v>
      </c>
      <c r="C18" s="1578" t="s">
        <v>1576</v>
      </c>
      <c r="D18" s="1579"/>
      <c r="E18" s="1579"/>
      <c r="F18" s="1580"/>
      <c r="G18" s="357"/>
    </row>
    <row r="19" spans="1:13" ht="16.5" thickBot="1" x14ac:dyDescent="0.3">
      <c r="A19" s="357"/>
      <c r="B19" s="1564" t="s">
        <v>912</v>
      </c>
      <c r="C19" s="1565"/>
      <c r="D19" s="1565"/>
      <c r="E19" s="1565"/>
      <c r="F19" s="1566"/>
      <c r="G19" s="357"/>
    </row>
    <row r="20" spans="1:13" ht="31.5" customHeight="1" thickBot="1" x14ac:dyDescent="0.3">
      <c r="A20" s="357"/>
      <c r="B20" s="406" t="s">
        <v>1575</v>
      </c>
      <c r="C20" s="409">
        <v>13000</v>
      </c>
      <c r="D20" s="409">
        <v>13500</v>
      </c>
      <c r="E20" s="409">
        <v>13500</v>
      </c>
      <c r="F20" s="409">
        <v>14000</v>
      </c>
      <c r="G20" s="357"/>
    </row>
    <row r="21" spans="1:13" ht="32.25" thickBot="1" x14ac:dyDescent="0.3">
      <c r="A21" s="357"/>
      <c r="B21" s="406" t="s">
        <v>1574</v>
      </c>
      <c r="C21" s="408" t="s">
        <v>1573</v>
      </c>
      <c r="D21" s="407" t="s">
        <v>1572</v>
      </c>
      <c r="E21" s="407" t="s">
        <v>1572</v>
      </c>
      <c r="F21" s="407" t="s">
        <v>1572</v>
      </c>
      <c r="G21" s="357"/>
    </row>
    <row r="22" spans="1:13" ht="29.25" customHeight="1" thickBot="1" x14ac:dyDescent="0.3">
      <c r="A22" s="357"/>
      <c r="B22" s="406" t="s">
        <v>1571</v>
      </c>
      <c r="C22" s="405"/>
      <c r="D22" s="404"/>
      <c r="E22" s="404"/>
      <c r="F22" s="403"/>
      <c r="G22" s="357"/>
    </row>
    <row r="23" spans="1:13" ht="16.5" thickBot="1" x14ac:dyDescent="0.3">
      <c r="A23" s="357"/>
      <c r="B23" s="1581" t="s">
        <v>989</v>
      </c>
      <c r="C23" s="1582"/>
      <c r="D23" s="1582"/>
      <c r="E23" s="1582"/>
      <c r="F23" s="1583"/>
      <c r="G23" s="357"/>
    </row>
    <row r="24" spans="1:13" ht="21.75" customHeight="1" thickBot="1" x14ac:dyDescent="0.3">
      <c r="A24" s="357"/>
      <c r="B24" s="1584" t="s">
        <v>901</v>
      </c>
      <c r="C24" s="1585"/>
      <c r="D24" s="1585"/>
      <c r="E24" s="1585"/>
      <c r="F24" s="1586"/>
      <c r="G24" s="357"/>
    </row>
    <row r="25" spans="1:13" ht="19.5" customHeight="1" thickBot="1" x14ac:dyDescent="0.3">
      <c r="A25" s="357"/>
      <c r="B25" s="396" t="s">
        <v>898</v>
      </c>
      <c r="C25" s="1587" t="s">
        <v>1570</v>
      </c>
      <c r="D25" s="1574"/>
      <c r="E25" s="1574"/>
      <c r="F25" s="1575"/>
      <c r="G25" s="357"/>
    </row>
    <row r="26" spans="1:13" ht="58.5" customHeight="1" thickBot="1" x14ac:dyDescent="0.3">
      <c r="A26" s="357"/>
      <c r="B26" s="402" t="s">
        <v>863</v>
      </c>
      <c r="C26" s="1588" t="s">
        <v>1569</v>
      </c>
      <c r="D26" s="1589"/>
      <c r="E26" s="1589"/>
      <c r="F26" s="1590"/>
      <c r="G26" s="357"/>
    </row>
    <row r="27" spans="1:13" ht="16.5" thickBot="1" x14ac:dyDescent="0.3">
      <c r="A27" s="357"/>
      <c r="B27" s="313" t="s">
        <v>37</v>
      </c>
      <c r="C27" s="1591" t="s">
        <v>1568</v>
      </c>
      <c r="D27" s="1592"/>
      <c r="E27" s="1592"/>
      <c r="F27" s="1593"/>
      <c r="G27" s="357"/>
    </row>
    <row r="28" spans="1:13" ht="15.75" x14ac:dyDescent="0.25">
      <c r="A28" s="357"/>
      <c r="B28" s="1576"/>
      <c r="C28" s="392">
        <v>2025</v>
      </c>
      <c r="D28" s="392">
        <v>2026</v>
      </c>
      <c r="E28" s="392">
        <v>2027</v>
      </c>
      <c r="F28" s="392">
        <v>2028</v>
      </c>
      <c r="G28" s="357"/>
    </row>
    <row r="29" spans="1:13" ht="16.5" thickBot="1" x14ac:dyDescent="0.3">
      <c r="A29" s="357"/>
      <c r="B29" s="1577"/>
      <c r="C29" s="384" t="s">
        <v>17</v>
      </c>
      <c r="D29" s="384" t="s">
        <v>18</v>
      </c>
      <c r="E29" s="384" t="s">
        <v>18</v>
      </c>
      <c r="F29" s="384" t="s">
        <v>18</v>
      </c>
      <c r="G29" s="357"/>
      <c r="I29" s="187"/>
      <c r="J29" s="187"/>
      <c r="K29" s="187"/>
      <c r="L29" s="187"/>
      <c r="M29" s="187"/>
    </row>
    <row r="30" spans="1:13" ht="16.5" thickBot="1" x14ac:dyDescent="0.3">
      <c r="A30" s="357"/>
      <c r="B30" s="313" t="s">
        <v>39</v>
      </c>
      <c r="C30" s="859">
        <v>8000</v>
      </c>
      <c r="D30" s="859">
        <v>8500</v>
      </c>
      <c r="E30" s="859">
        <v>8000</v>
      </c>
      <c r="F30" s="859">
        <v>8000</v>
      </c>
      <c r="G30" s="357"/>
    </row>
    <row r="31" spans="1:13" ht="32.25" thickBot="1" x14ac:dyDescent="0.3">
      <c r="A31" s="357"/>
      <c r="B31" s="313" t="s">
        <v>861</v>
      </c>
      <c r="C31" s="388">
        <f>280493+36871+19400+650</f>
        <v>337414</v>
      </c>
      <c r="D31" s="388">
        <v>336764</v>
      </c>
      <c r="E31" s="388">
        <v>340897</v>
      </c>
      <c r="F31" s="388">
        <v>338764</v>
      </c>
      <c r="G31" s="357"/>
    </row>
    <row r="32" spans="1:13" ht="26.25" customHeight="1" thickBot="1" x14ac:dyDescent="0.3">
      <c r="A32" s="357"/>
      <c r="B32" s="313" t="s">
        <v>860</v>
      </c>
      <c r="C32" s="388">
        <f>C31/C30</f>
        <v>42.176749999999998</v>
      </c>
      <c r="D32" s="388">
        <f>D31/D30</f>
        <v>39.619294117647058</v>
      </c>
      <c r="E32" s="388">
        <f>E31/E30</f>
        <v>42.612124999999999</v>
      </c>
      <c r="F32" s="388">
        <f>F31/F30</f>
        <v>42.345500000000001</v>
      </c>
      <c r="G32" s="357"/>
    </row>
    <row r="33" spans="1:9" ht="21" customHeight="1" thickBot="1" x14ac:dyDescent="0.3">
      <c r="A33" s="357"/>
      <c r="B33" s="313" t="s">
        <v>859</v>
      </c>
      <c r="C33" s="387" t="s">
        <v>884</v>
      </c>
      <c r="D33" s="386">
        <f t="shared" ref="D33:F35" si="0">D30/C30-1</f>
        <v>6.25E-2</v>
      </c>
      <c r="E33" s="386">
        <f t="shared" si="0"/>
        <v>-5.8823529411764719E-2</v>
      </c>
      <c r="F33" s="386">
        <f t="shared" si="0"/>
        <v>0</v>
      </c>
      <c r="G33" s="357"/>
      <c r="I33" s="187"/>
    </row>
    <row r="34" spans="1:9" ht="21" customHeight="1" thickBot="1" x14ac:dyDescent="0.3">
      <c r="A34" s="357"/>
      <c r="B34" s="313" t="s">
        <v>858</v>
      </c>
      <c r="C34" s="387" t="s">
        <v>884</v>
      </c>
      <c r="D34" s="386">
        <f t="shared" si="0"/>
        <v>-1.9264168054674569E-3</v>
      </c>
      <c r="E34" s="386">
        <f t="shared" si="0"/>
        <v>1.2272689479873256E-2</v>
      </c>
      <c r="F34" s="386">
        <f t="shared" si="0"/>
        <v>-6.2570219157106477E-3</v>
      </c>
      <c r="G34" s="357"/>
    </row>
    <row r="35" spans="1:9" ht="32.25" thickBot="1" x14ac:dyDescent="0.3">
      <c r="A35" s="357"/>
      <c r="B35" s="313" t="s">
        <v>55</v>
      </c>
      <c r="C35" s="387" t="s">
        <v>884</v>
      </c>
      <c r="D35" s="386">
        <f t="shared" si="0"/>
        <v>-6.0636627581616365E-2</v>
      </c>
      <c r="E35" s="386">
        <f t="shared" si="0"/>
        <v>7.5539732572365237E-2</v>
      </c>
      <c r="F35" s="386">
        <f t="shared" si="0"/>
        <v>-6.2570219157105367E-3</v>
      </c>
      <c r="G35" s="357"/>
    </row>
    <row r="36" spans="1:9" ht="27" customHeight="1" thickBot="1" x14ac:dyDescent="0.3">
      <c r="A36" s="357"/>
      <c r="B36" s="1567" t="s">
        <v>1565</v>
      </c>
      <c r="C36" s="1568"/>
      <c r="D36" s="1568"/>
      <c r="E36" s="1568"/>
      <c r="F36" s="1569"/>
      <c r="G36" s="357"/>
    </row>
    <row r="37" spans="1:9" ht="15.75" x14ac:dyDescent="0.25">
      <c r="A37" s="357"/>
      <c r="B37" s="1576"/>
      <c r="C37" s="392">
        <v>2025</v>
      </c>
      <c r="D37" s="392">
        <v>2026</v>
      </c>
      <c r="E37" s="392">
        <v>2027</v>
      </c>
      <c r="F37" s="392">
        <v>2028</v>
      </c>
      <c r="G37" s="357"/>
    </row>
    <row r="38" spans="1:9" ht="16.5" thickBot="1" x14ac:dyDescent="0.3">
      <c r="A38" s="357"/>
      <c r="B38" s="1577"/>
      <c r="C38" s="384" t="s">
        <v>17</v>
      </c>
      <c r="D38" s="384" t="s">
        <v>18</v>
      </c>
      <c r="E38" s="384" t="s">
        <v>18</v>
      </c>
      <c r="F38" s="384" t="s">
        <v>18</v>
      </c>
      <c r="G38" s="357"/>
    </row>
    <row r="39" spans="1:9" ht="16.5" thickBot="1" x14ac:dyDescent="0.3">
      <c r="A39" s="357"/>
      <c r="B39" s="374" t="s">
        <v>850</v>
      </c>
      <c r="C39" s="373">
        <f>C40</f>
        <v>280493</v>
      </c>
      <c r="D39" s="373">
        <f>D40</f>
        <v>280493</v>
      </c>
      <c r="E39" s="373">
        <f>E40</f>
        <v>280493</v>
      </c>
      <c r="F39" s="373">
        <f>F40</f>
        <v>280493</v>
      </c>
      <c r="G39" s="357"/>
    </row>
    <row r="40" spans="1:9" ht="16.5" thickBot="1" x14ac:dyDescent="0.3">
      <c r="A40" s="357"/>
      <c r="B40" s="372" t="s">
        <v>840</v>
      </c>
      <c r="C40" s="373">
        <v>280493</v>
      </c>
      <c r="D40" s="373">
        <v>280493</v>
      </c>
      <c r="E40" s="373">
        <v>280493</v>
      </c>
      <c r="F40" s="373">
        <v>280493</v>
      </c>
      <c r="G40" s="357"/>
    </row>
    <row r="41" spans="1:9" ht="16.5" thickBot="1" x14ac:dyDescent="0.3">
      <c r="A41" s="357"/>
      <c r="B41" s="372" t="s">
        <v>855</v>
      </c>
      <c r="C41" s="371"/>
      <c r="D41" s="370"/>
      <c r="E41" s="370"/>
      <c r="F41" s="370"/>
      <c r="G41" s="357"/>
    </row>
    <row r="42" spans="1:9" ht="48" thickBot="1" x14ac:dyDescent="0.3">
      <c r="A42" s="357"/>
      <c r="B42" s="374" t="s">
        <v>849</v>
      </c>
      <c r="C42" s="373">
        <f>C43</f>
        <v>36871</v>
      </c>
      <c r="D42" s="373">
        <f>D43</f>
        <v>36871</v>
      </c>
      <c r="E42" s="373">
        <f>E43</f>
        <v>36871</v>
      </c>
      <c r="F42" s="373">
        <f>F43</f>
        <v>36871</v>
      </c>
      <c r="G42" s="357"/>
    </row>
    <row r="43" spans="1:9" ht="16.5" thickBot="1" x14ac:dyDescent="0.3">
      <c r="A43" s="357"/>
      <c r="B43" s="372" t="s">
        <v>840</v>
      </c>
      <c r="C43" s="373">
        <v>36871</v>
      </c>
      <c r="D43" s="373">
        <v>36871</v>
      </c>
      <c r="E43" s="373">
        <v>36871</v>
      </c>
      <c r="F43" s="373">
        <v>36871</v>
      </c>
      <c r="G43" s="357"/>
    </row>
    <row r="44" spans="1:9" ht="16.5" thickBot="1" x14ac:dyDescent="0.3">
      <c r="A44" s="357"/>
      <c r="B44" s="372" t="s">
        <v>855</v>
      </c>
      <c r="C44" s="371"/>
      <c r="D44" s="373"/>
      <c r="E44" s="373"/>
      <c r="F44" s="373"/>
      <c r="G44" s="357"/>
    </row>
    <row r="45" spans="1:9" ht="32.25" thickBot="1" x14ac:dyDescent="0.3">
      <c r="A45" s="357"/>
      <c r="B45" s="374" t="s">
        <v>848</v>
      </c>
      <c r="C45" s="373">
        <f>C46</f>
        <v>19400</v>
      </c>
      <c r="D45" s="373">
        <f>D46</f>
        <v>19400</v>
      </c>
      <c r="E45" s="373">
        <f>E46</f>
        <v>23533</v>
      </c>
      <c r="F45" s="373">
        <f>F46</f>
        <v>21400</v>
      </c>
      <c r="G45" s="357"/>
    </row>
    <row r="46" spans="1:9" ht="16.5" thickBot="1" x14ac:dyDescent="0.3">
      <c r="A46" s="357"/>
      <c r="B46" s="372" t="s">
        <v>840</v>
      </c>
      <c r="C46" s="371">
        <v>19400</v>
      </c>
      <c r="D46" s="373">
        <v>19400</v>
      </c>
      <c r="E46" s="373">
        <v>23533</v>
      </c>
      <c r="F46" s="373">
        <v>21400</v>
      </c>
      <c r="G46" s="357"/>
    </row>
    <row r="47" spans="1:9" ht="16.5" thickBot="1" x14ac:dyDescent="0.3">
      <c r="A47" s="357"/>
      <c r="B47" s="372" t="s">
        <v>855</v>
      </c>
      <c r="C47" s="371"/>
      <c r="D47" s="373"/>
      <c r="E47" s="373"/>
      <c r="F47" s="373"/>
      <c r="G47" s="357"/>
    </row>
    <row r="48" spans="1:9" ht="24.75" customHeight="1" thickBot="1" x14ac:dyDescent="0.3">
      <c r="A48" s="357"/>
      <c r="B48" s="374" t="s">
        <v>847</v>
      </c>
      <c r="C48" s="371"/>
      <c r="D48" s="373"/>
      <c r="E48" s="373"/>
      <c r="F48" s="373"/>
      <c r="G48" s="357"/>
    </row>
    <row r="49" spans="1:13" ht="16.5" thickBot="1" x14ac:dyDescent="0.3">
      <c r="A49" s="357"/>
      <c r="B49" s="372" t="s">
        <v>840</v>
      </c>
      <c r="C49" s="371"/>
      <c r="D49" s="373"/>
      <c r="E49" s="373"/>
      <c r="F49" s="373"/>
      <c r="G49" s="357"/>
    </row>
    <row r="50" spans="1:13" ht="12.75" customHeight="1" thickBot="1" x14ac:dyDescent="0.3">
      <c r="A50" s="357"/>
      <c r="B50" s="372" t="s">
        <v>855</v>
      </c>
      <c r="C50" s="371"/>
      <c r="D50" s="373"/>
      <c r="E50" s="373"/>
      <c r="F50" s="373"/>
      <c r="G50" s="357"/>
    </row>
    <row r="51" spans="1:13" ht="15" customHeight="1" thickBot="1" x14ac:dyDescent="0.3">
      <c r="A51" s="357"/>
      <c r="B51" s="374" t="s">
        <v>846</v>
      </c>
      <c r="C51" s="371"/>
      <c r="D51" s="373"/>
      <c r="E51" s="373"/>
      <c r="F51" s="373"/>
      <c r="G51" s="357"/>
    </row>
    <row r="52" spans="1:13" ht="16.5" thickBot="1" x14ac:dyDescent="0.3">
      <c r="A52" s="357"/>
      <c r="B52" s="372" t="s">
        <v>840</v>
      </c>
      <c r="C52" s="371"/>
      <c r="D52" s="373"/>
      <c r="E52" s="373"/>
      <c r="F52" s="373"/>
      <c r="G52" s="357"/>
    </row>
    <row r="53" spans="1:13" ht="16.5" thickBot="1" x14ac:dyDescent="0.3">
      <c r="A53" s="357"/>
      <c r="B53" s="372" t="s">
        <v>855</v>
      </c>
      <c r="C53" s="371"/>
      <c r="D53" s="373"/>
      <c r="E53" s="373"/>
      <c r="F53" s="373"/>
      <c r="G53" s="357"/>
    </row>
    <row r="54" spans="1:13" ht="32.25" thickBot="1" x14ac:dyDescent="0.3">
      <c r="A54" s="357"/>
      <c r="B54" s="374" t="s">
        <v>845</v>
      </c>
      <c r="C54" s="371"/>
      <c r="D54" s="373"/>
      <c r="E54" s="373"/>
      <c r="F54" s="373"/>
      <c r="G54" s="357"/>
    </row>
    <row r="55" spans="1:13" ht="16.5" thickBot="1" x14ac:dyDescent="0.3">
      <c r="A55" s="357"/>
      <c r="B55" s="372" t="s">
        <v>840</v>
      </c>
      <c r="C55" s="371"/>
      <c r="D55" s="373"/>
      <c r="E55" s="373"/>
      <c r="F55" s="373"/>
      <c r="G55" s="357"/>
      <c r="I55" s="187"/>
      <c r="J55" s="187"/>
      <c r="K55" s="187"/>
      <c r="L55" s="187"/>
      <c r="M55" s="187"/>
    </row>
    <row r="56" spans="1:13" ht="16.5" thickBot="1" x14ac:dyDescent="0.3">
      <c r="A56" s="357"/>
      <c r="B56" s="372" t="s">
        <v>855</v>
      </c>
      <c r="C56" s="371"/>
      <c r="D56" s="373"/>
      <c r="E56" s="373"/>
      <c r="F56" s="373"/>
      <c r="G56" s="357"/>
    </row>
    <row r="57" spans="1:13" ht="32.25" thickBot="1" x14ac:dyDescent="0.3">
      <c r="A57" s="357"/>
      <c r="B57" s="374" t="s">
        <v>844</v>
      </c>
      <c r="C57" s="371">
        <v>650</v>
      </c>
      <c r="D57" s="373"/>
      <c r="E57" s="373"/>
      <c r="F57" s="373"/>
      <c r="G57" s="357"/>
    </row>
    <row r="58" spans="1:13" ht="15.75" customHeight="1" thickBot="1" x14ac:dyDescent="0.3">
      <c r="A58" s="357"/>
      <c r="B58" s="372" t="s">
        <v>840</v>
      </c>
      <c r="C58" s="371">
        <v>650</v>
      </c>
      <c r="D58" s="400"/>
      <c r="E58" s="400"/>
      <c r="F58" s="400"/>
      <c r="G58" s="357"/>
    </row>
    <row r="59" spans="1:13" ht="12.75" customHeight="1" thickBot="1" x14ac:dyDescent="0.3">
      <c r="A59" s="357"/>
      <c r="B59" s="372" t="s">
        <v>855</v>
      </c>
      <c r="C59" s="371"/>
      <c r="D59" s="401"/>
      <c r="E59" s="400"/>
      <c r="F59" s="400"/>
      <c r="G59" s="357"/>
    </row>
    <row r="60" spans="1:13" ht="36.75" customHeight="1" thickBot="1" x14ac:dyDescent="0.3">
      <c r="A60" s="357"/>
      <c r="B60" s="382" t="s">
        <v>873</v>
      </c>
      <c r="C60" s="371">
        <f>C57+C54+C51+C48+C45+C42+C39</f>
        <v>337414</v>
      </c>
      <c r="D60" s="399">
        <f>D57+D54+D51+D48+D45+D42+D39</f>
        <v>336764</v>
      </c>
      <c r="E60" s="371">
        <f>E57+E54+E51+E48+E45+E42+E39</f>
        <v>340897</v>
      </c>
      <c r="F60" s="371">
        <f>F57+F54+F51+F48+F45+F42+F39</f>
        <v>338764</v>
      </c>
      <c r="G60" s="357"/>
    </row>
    <row r="61" spans="1:13" ht="22.5" customHeight="1" thickBot="1" x14ac:dyDescent="0.3">
      <c r="A61" s="357"/>
      <c r="B61" s="369" t="s">
        <v>836</v>
      </c>
      <c r="C61" s="368">
        <f>IF(C60-C31=0,0,"Error")</f>
        <v>0</v>
      </c>
      <c r="D61" s="368">
        <f>IF(D60-D31=0,0,"Error")</f>
        <v>0</v>
      </c>
      <c r="E61" s="368">
        <f>IF(E60-E31=0,0,"Error")</f>
        <v>0</v>
      </c>
      <c r="F61" s="368">
        <f>IF(F60-F31=0,0,"Error")</f>
        <v>0</v>
      </c>
      <c r="G61" s="357"/>
    </row>
    <row r="62" spans="1:13" ht="16.5" thickBot="1" x14ac:dyDescent="0.3">
      <c r="A62" s="357"/>
      <c r="B62" s="1584" t="s">
        <v>894</v>
      </c>
      <c r="C62" s="1585"/>
      <c r="D62" s="1585"/>
      <c r="E62" s="1585"/>
      <c r="F62" s="1586"/>
      <c r="G62" s="357"/>
    </row>
    <row r="63" spans="1:13" ht="34.5" customHeight="1" thickBot="1" x14ac:dyDescent="0.3">
      <c r="A63" s="357"/>
      <c r="B63" s="1584" t="s">
        <v>893</v>
      </c>
      <c r="C63" s="1585"/>
      <c r="D63" s="1585"/>
      <c r="E63" s="1585"/>
      <c r="F63" s="1586"/>
      <c r="G63" s="357"/>
    </row>
    <row r="64" spans="1:13" ht="33.75" customHeight="1" thickBot="1" x14ac:dyDescent="0.3">
      <c r="A64" s="357"/>
      <c r="B64" s="397" t="s">
        <v>1314</v>
      </c>
      <c r="C64" s="1594" t="s">
        <v>1564</v>
      </c>
      <c r="D64" s="1597"/>
      <c r="E64" s="1595"/>
      <c r="F64" s="1596"/>
      <c r="G64" s="357"/>
    </row>
    <row r="65" spans="1:10" ht="32.25" thickBot="1" x14ac:dyDescent="0.3">
      <c r="A65" s="357"/>
      <c r="B65" s="396" t="s">
        <v>880</v>
      </c>
      <c r="C65" s="395" t="s">
        <v>1563</v>
      </c>
      <c r="D65" s="394" t="s">
        <v>864</v>
      </c>
      <c r="E65" s="1598" t="s">
        <v>1567</v>
      </c>
      <c r="F65" s="1599"/>
      <c r="G65" s="357"/>
    </row>
    <row r="66" spans="1:10" ht="16.5" thickBot="1" x14ac:dyDescent="0.3">
      <c r="A66" s="357"/>
      <c r="B66" s="393"/>
      <c r="C66" s="1594"/>
      <c r="D66" s="1600"/>
      <c r="E66" s="1595"/>
      <c r="F66" s="1596"/>
      <c r="G66" s="357"/>
    </row>
    <row r="67" spans="1:10" ht="23.25" customHeight="1" thickBot="1" x14ac:dyDescent="0.3">
      <c r="A67" s="357"/>
      <c r="B67" s="313" t="s">
        <v>863</v>
      </c>
      <c r="C67" s="1564" t="s">
        <v>1566</v>
      </c>
      <c r="D67" s="1565"/>
      <c r="E67" s="1565"/>
      <c r="F67" s="1566"/>
      <c r="G67" s="357"/>
    </row>
    <row r="68" spans="1:10" ht="12.75" customHeight="1" thickBot="1" x14ac:dyDescent="0.3">
      <c r="A68" s="357"/>
      <c r="B68" s="313" t="s">
        <v>37</v>
      </c>
      <c r="C68" s="1591" t="s">
        <v>1345</v>
      </c>
      <c r="D68" s="1592"/>
      <c r="E68" s="1592"/>
      <c r="F68" s="1593"/>
      <c r="G68" s="357"/>
    </row>
    <row r="69" spans="1:10" ht="26.25" customHeight="1" x14ac:dyDescent="0.25">
      <c r="A69" s="357"/>
      <c r="B69" s="1576"/>
      <c r="C69" s="392">
        <v>2025</v>
      </c>
      <c r="D69" s="392">
        <v>2026</v>
      </c>
      <c r="E69" s="392">
        <v>2027</v>
      </c>
      <c r="F69" s="392">
        <v>2028</v>
      </c>
      <c r="G69" s="357"/>
    </row>
    <row r="70" spans="1:10" ht="26.25" customHeight="1" thickBot="1" x14ac:dyDescent="0.3">
      <c r="A70" s="357"/>
      <c r="B70" s="1577"/>
      <c r="C70" s="384" t="s">
        <v>17</v>
      </c>
      <c r="D70" s="384" t="s">
        <v>18</v>
      </c>
      <c r="E70" s="384" t="s">
        <v>18</v>
      </c>
      <c r="F70" s="384" t="s">
        <v>18</v>
      </c>
      <c r="G70" s="357"/>
    </row>
    <row r="71" spans="1:10" ht="22.5" customHeight="1" thickBot="1" x14ac:dyDescent="0.3">
      <c r="A71" s="357"/>
      <c r="B71" s="313" t="s">
        <v>39</v>
      </c>
      <c r="C71" s="391">
        <v>38</v>
      </c>
      <c r="D71" s="391">
        <v>120</v>
      </c>
      <c r="E71" s="391">
        <v>47</v>
      </c>
      <c r="F71" s="391">
        <v>47</v>
      </c>
      <c r="G71" s="390"/>
      <c r="H71" s="389"/>
      <c r="I71" s="389"/>
      <c r="J71" s="389"/>
    </row>
    <row r="72" spans="1:10" ht="15.75" customHeight="1" thickBot="1" x14ac:dyDescent="0.3">
      <c r="A72" s="357"/>
      <c r="B72" s="313" t="s">
        <v>861</v>
      </c>
      <c r="C72" s="388">
        <v>1000</v>
      </c>
      <c r="D72" s="388">
        <v>1000</v>
      </c>
      <c r="E72" s="388">
        <v>1000</v>
      </c>
      <c r="F72" s="388">
        <v>1000</v>
      </c>
      <c r="G72" s="357"/>
    </row>
    <row r="73" spans="1:10" ht="32.25" thickBot="1" x14ac:dyDescent="0.3">
      <c r="A73" s="357"/>
      <c r="B73" s="313" t="s">
        <v>860</v>
      </c>
      <c r="C73" s="388">
        <f>C72/C71</f>
        <v>26.315789473684209</v>
      </c>
      <c r="D73" s="388">
        <f>D72/D71</f>
        <v>8.3333333333333339</v>
      </c>
      <c r="E73" s="388">
        <f>E72/E71</f>
        <v>21.276595744680851</v>
      </c>
      <c r="F73" s="388">
        <f>F72/F71</f>
        <v>21.276595744680851</v>
      </c>
      <c r="G73" s="357"/>
    </row>
    <row r="74" spans="1:10" ht="15.75" customHeight="1" thickBot="1" x14ac:dyDescent="0.3">
      <c r="A74" s="357"/>
      <c r="B74" s="313" t="s">
        <v>859</v>
      </c>
      <c r="C74" s="387" t="s">
        <v>884</v>
      </c>
      <c r="D74" s="386">
        <f t="shared" ref="D74:F76" si="1">D71/C71-1</f>
        <v>2.1578947368421053</v>
      </c>
      <c r="E74" s="386">
        <f t="shared" si="1"/>
        <v>-0.60833333333333339</v>
      </c>
      <c r="F74" s="386">
        <f t="shared" si="1"/>
        <v>0</v>
      </c>
      <c r="G74" s="357"/>
    </row>
    <row r="75" spans="1:10" ht="32.25" thickBot="1" x14ac:dyDescent="0.3">
      <c r="A75" s="357"/>
      <c r="B75" s="313" t="s">
        <v>858</v>
      </c>
      <c r="C75" s="387" t="s">
        <v>884</v>
      </c>
      <c r="D75" s="386">
        <f t="shared" si="1"/>
        <v>0</v>
      </c>
      <c r="E75" s="386">
        <f t="shared" si="1"/>
        <v>0</v>
      </c>
      <c r="F75" s="386">
        <f t="shared" si="1"/>
        <v>0</v>
      </c>
      <c r="G75" s="357"/>
    </row>
    <row r="76" spans="1:10" ht="32.25" thickBot="1" x14ac:dyDescent="0.3">
      <c r="A76" s="357"/>
      <c r="B76" s="313" t="s">
        <v>55</v>
      </c>
      <c r="C76" s="387" t="s">
        <v>884</v>
      </c>
      <c r="D76" s="386">
        <f t="shared" si="1"/>
        <v>-0.68333333333333335</v>
      </c>
      <c r="E76" s="386">
        <f t="shared" si="1"/>
        <v>1.5531914893617018</v>
      </c>
      <c r="F76" s="386">
        <f t="shared" si="1"/>
        <v>0</v>
      </c>
      <c r="G76" s="357"/>
    </row>
    <row r="77" spans="1:10" ht="16.5" thickBot="1" x14ac:dyDescent="0.3">
      <c r="A77" s="357"/>
      <c r="B77" s="1567" t="s">
        <v>1565</v>
      </c>
      <c r="C77" s="1568"/>
      <c r="D77" s="1568"/>
      <c r="E77" s="1568"/>
      <c r="F77" s="1569"/>
      <c r="G77" s="357"/>
    </row>
    <row r="78" spans="1:10" ht="15.75" x14ac:dyDescent="0.25">
      <c r="A78" s="357"/>
      <c r="B78" s="1576"/>
      <c r="C78" s="385">
        <v>2025</v>
      </c>
      <c r="D78" s="385">
        <v>2026</v>
      </c>
      <c r="E78" s="385">
        <v>2027</v>
      </c>
      <c r="F78" s="385">
        <v>2028</v>
      </c>
      <c r="G78" s="357"/>
    </row>
    <row r="79" spans="1:10" ht="16.5" thickBot="1" x14ac:dyDescent="0.3">
      <c r="A79" s="357"/>
      <c r="B79" s="1577"/>
      <c r="C79" s="384" t="s">
        <v>17</v>
      </c>
      <c r="D79" s="384" t="s">
        <v>18</v>
      </c>
      <c r="E79" s="384" t="s">
        <v>18</v>
      </c>
      <c r="F79" s="384" t="s">
        <v>18</v>
      </c>
      <c r="G79" s="357"/>
    </row>
    <row r="80" spans="1:10" ht="20.25" customHeight="1" thickBot="1" x14ac:dyDescent="0.3">
      <c r="A80" s="357"/>
      <c r="B80" s="374" t="s">
        <v>875</v>
      </c>
      <c r="C80" s="373"/>
      <c r="D80" s="373"/>
      <c r="E80" s="373"/>
      <c r="F80" s="373"/>
      <c r="G80" s="357"/>
    </row>
    <row r="81" spans="1:7" ht="23.25" customHeight="1" thickBot="1" x14ac:dyDescent="0.3">
      <c r="A81" s="357"/>
      <c r="B81" s="372" t="s">
        <v>840</v>
      </c>
      <c r="C81" s="373"/>
      <c r="D81" s="373"/>
      <c r="E81" s="373"/>
      <c r="F81" s="373"/>
      <c r="G81" s="357"/>
    </row>
    <row r="82" spans="1:7" ht="16.5" thickBot="1" x14ac:dyDescent="0.3">
      <c r="A82" s="357"/>
      <c r="B82" s="372" t="s">
        <v>839</v>
      </c>
      <c r="C82" s="371"/>
      <c r="D82" s="370"/>
      <c r="E82" s="370"/>
      <c r="F82" s="370"/>
      <c r="G82" s="357"/>
    </row>
    <row r="83" spans="1:7" ht="16.5" thickBot="1" x14ac:dyDescent="0.3">
      <c r="A83" s="357"/>
      <c r="B83" s="372" t="s">
        <v>838</v>
      </c>
      <c r="C83" s="373"/>
      <c r="D83" s="373"/>
      <c r="E83" s="373"/>
      <c r="F83" s="373"/>
      <c r="G83" s="357"/>
    </row>
    <row r="84" spans="1:7" ht="15.75" customHeight="1" thickBot="1" x14ac:dyDescent="0.3">
      <c r="A84" s="357"/>
      <c r="B84" s="372" t="s">
        <v>837</v>
      </c>
      <c r="C84" s="371"/>
      <c r="D84" s="370"/>
      <c r="E84" s="370"/>
      <c r="F84" s="370"/>
      <c r="G84" s="357"/>
    </row>
    <row r="85" spans="1:7" ht="32.25" thickBot="1" x14ac:dyDescent="0.3">
      <c r="A85" s="357"/>
      <c r="B85" s="374" t="s">
        <v>874</v>
      </c>
      <c r="C85" s="371">
        <v>1000</v>
      </c>
      <c r="D85" s="371">
        <v>1000</v>
      </c>
      <c r="E85" s="371">
        <v>1000</v>
      </c>
      <c r="F85" s="371">
        <v>1000</v>
      </c>
      <c r="G85" s="357"/>
    </row>
    <row r="86" spans="1:7" ht="16.5" thickBot="1" x14ac:dyDescent="0.3">
      <c r="A86" s="357"/>
      <c r="B86" s="372" t="s">
        <v>840</v>
      </c>
      <c r="C86" s="373">
        <v>1000</v>
      </c>
      <c r="D86" s="383">
        <v>1000</v>
      </c>
      <c r="E86" s="373">
        <v>1000</v>
      </c>
      <c r="F86" s="373">
        <v>1000</v>
      </c>
      <c r="G86" s="357"/>
    </row>
    <row r="87" spans="1:7" ht="16.5" thickBot="1" x14ac:dyDescent="0.3">
      <c r="A87" s="357"/>
      <c r="B87" s="372" t="s">
        <v>839</v>
      </c>
      <c r="C87" s="371"/>
      <c r="D87" s="370"/>
      <c r="E87" s="370"/>
      <c r="F87" s="370"/>
      <c r="G87" s="357"/>
    </row>
    <row r="88" spans="1:7" ht="16.5" thickBot="1" x14ac:dyDescent="0.3">
      <c r="A88" s="357"/>
      <c r="B88" s="372" t="s">
        <v>838</v>
      </c>
      <c r="C88" s="373"/>
      <c r="D88" s="373"/>
      <c r="E88" s="373"/>
      <c r="F88" s="373"/>
      <c r="G88" s="357"/>
    </row>
    <row r="89" spans="1:7" ht="16.5" thickBot="1" x14ac:dyDescent="0.3">
      <c r="A89" s="357"/>
      <c r="B89" s="372" t="s">
        <v>837</v>
      </c>
      <c r="C89" s="371"/>
      <c r="D89" s="370"/>
      <c r="E89" s="370"/>
      <c r="F89" s="370"/>
      <c r="G89" s="357"/>
    </row>
    <row r="90" spans="1:7" ht="32.25" thickBot="1" x14ac:dyDescent="0.3">
      <c r="A90" s="357"/>
      <c r="B90" s="382" t="s">
        <v>873</v>
      </c>
      <c r="C90" s="371">
        <f>C85+C80</f>
        <v>1000</v>
      </c>
      <c r="D90" s="371">
        <f>D85+D80</f>
        <v>1000</v>
      </c>
      <c r="E90" s="371">
        <f>E85+E80</f>
        <v>1000</v>
      </c>
      <c r="F90" s="371">
        <f>F85+F80</f>
        <v>1000</v>
      </c>
      <c r="G90" s="357"/>
    </row>
    <row r="91" spans="1:7" ht="37.5" hidden="1" customHeight="1" thickBot="1" x14ac:dyDescent="0.3">
      <c r="A91" s="357"/>
      <c r="B91" s="398" t="s">
        <v>949</v>
      </c>
      <c r="C91" s="1594"/>
      <c r="D91" s="1595"/>
      <c r="E91" s="1595"/>
      <c r="F91" s="1596"/>
      <c r="G91" s="357"/>
    </row>
    <row r="92" spans="1:7" ht="33.75" customHeight="1" thickBot="1" x14ac:dyDescent="0.3">
      <c r="A92" s="357"/>
      <c r="B92" s="397" t="s">
        <v>1314</v>
      </c>
      <c r="C92" s="1594" t="s">
        <v>1564</v>
      </c>
      <c r="D92" s="1597"/>
      <c r="E92" s="1595"/>
      <c r="F92" s="1596"/>
      <c r="G92" s="357"/>
    </row>
    <row r="93" spans="1:7" ht="32.25" thickBot="1" x14ac:dyDescent="0.3">
      <c r="A93" s="357"/>
      <c r="B93" s="396" t="s">
        <v>880</v>
      </c>
      <c r="C93" s="395" t="s">
        <v>1563</v>
      </c>
      <c r="D93" s="394" t="s">
        <v>864</v>
      </c>
      <c r="E93" s="1598" t="s">
        <v>1562</v>
      </c>
      <c r="F93" s="1599"/>
      <c r="G93" s="357"/>
    </row>
    <row r="94" spans="1:7" ht="16.5" thickBot="1" x14ac:dyDescent="0.3">
      <c r="A94" s="357"/>
      <c r="B94" s="393"/>
      <c r="C94" s="1594"/>
      <c r="D94" s="1600"/>
      <c r="E94" s="1595"/>
      <c r="F94" s="1596"/>
      <c r="G94" s="357"/>
    </row>
    <row r="95" spans="1:7" ht="23.25" customHeight="1" thickBot="1" x14ac:dyDescent="0.3">
      <c r="A95" s="357"/>
      <c r="B95" s="313" t="s">
        <v>863</v>
      </c>
      <c r="C95" s="1564" t="s">
        <v>1561</v>
      </c>
      <c r="D95" s="1565"/>
      <c r="E95" s="1565"/>
      <c r="F95" s="1566"/>
      <c r="G95" s="357"/>
    </row>
    <row r="96" spans="1:7" ht="12.75" customHeight="1" thickBot="1" x14ac:dyDescent="0.3">
      <c r="A96" s="357"/>
      <c r="B96" s="313" t="s">
        <v>37</v>
      </c>
      <c r="C96" s="1591" t="s">
        <v>1430</v>
      </c>
      <c r="D96" s="1592"/>
      <c r="E96" s="1592"/>
      <c r="F96" s="1593"/>
      <c r="G96" s="357"/>
    </row>
    <row r="97" spans="1:13" ht="26.25" customHeight="1" x14ac:dyDescent="0.25">
      <c r="A97" s="357"/>
      <c r="B97" s="1576"/>
      <c r="C97" s="392">
        <v>2025</v>
      </c>
      <c r="D97" s="392">
        <v>2026</v>
      </c>
      <c r="E97" s="392">
        <v>2027</v>
      </c>
      <c r="F97" s="392">
        <v>2028</v>
      </c>
      <c r="G97" s="357"/>
    </row>
    <row r="98" spans="1:13" ht="26.25" customHeight="1" thickBot="1" x14ac:dyDescent="0.3">
      <c r="A98" s="357"/>
      <c r="B98" s="1577"/>
      <c r="C98" s="384" t="s">
        <v>17</v>
      </c>
      <c r="D98" s="384" t="s">
        <v>18</v>
      </c>
      <c r="E98" s="384" t="s">
        <v>18</v>
      </c>
      <c r="F98" s="384" t="s">
        <v>18</v>
      </c>
      <c r="G98" s="357"/>
    </row>
    <row r="99" spans="1:13" ht="22.5" customHeight="1" thickBot="1" x14ac:dyDescent="0.3">
      <c r="A99" s="357"/>
      <c r="B99" s="313" t="s">
        <v>39</v>
      </c>
      <c r="C99" s="391">
        <v>8</v>
      </c>
      <c r="D99" s="391">
        <v>38</v>
      </c>
      <c r="E99" s="391">
        <v>20</v>
      </c>
      <c r="F99" s="391">
        <v>20</v>
      </c>
      <c r="G99" s="390"/>
      <c r="H99" s="389"/>
      <c r="I99" s="389"/>
      <c r="J99" s="389"/>
      <c r="K99" s="389"/>
      <c r="L99" s="389"/>
      <c r="M99" s="389"/>
    </row>
    <row r="100" spans="1:13" ht="15.75" customHeight="1" thickBot="1" x14ac:dyDescent="0.3">
      <c r="A100" s="357"/>
      <c r="B100" s="313" t="s">
        <v>861</v>
      </c>
      <c r="C100" s="388">
        <v>1000</v>
      </c>
      <c r="D100" s="388">
        <v>1000</v>
      </c>
      <c r="E100" s="388">
        <v>1000</v>
      </c>
      <c r="F100" s="388">
        <v>1000</v>
      </c>
      <c r="G100" s="357"/>
    </row>
    <row r="101" spans="1:13" ht="32.25" thickBot="1" x14ac:dyDescent="0.3">
      <c r="A101" s="357"/>
      <c r="B101" s="313" t="s">
        <v>860</v>
      </c>
      <c r="C101" s="388">
        <f>C100/C99</f>
        <v>125</v>
      </c>
      <c r="D101" s="388">
        <f>D100/D99</f>
        <v>26.315789473684209</v>
      </c>
      <c r="E101" s="388">
        <f>E100/E99</f>
        <v>50</v>
      </c>
      <c r="F101" s="388">
        <f>F100/F99</f>
        <v>50</v>
      </c>
      <c r="G101" s="357"/>
    </row>
    <row r="102" spans="1:13" ht="15.75" customHeight="1" thickBot="1" x14ac:dyDescent="0.3">
      <c r="A102" s="357"/>
      <c r="B102" s="313" t="s">
        <v>859</v>
      </c>
      <c r="C102" s="387" t="s">
        <v>884</v>
      </c>
      <c r="D102" s="386">
        <f t="shared" ref="D102:F104" si="2">D99/C99-1</f>
        <v>3.75</v>
      </c>
      <c r="E102" s="386">
        <f t="shared" si="2"/>
        <v>-0.47368421052631582</v>
      </c>
      <c r="F102" s="386">
        <f t="shared" si="2"/>
        <v>0</v>
      </c>
      <c r="G102" s="357"/>
    </row>
    <row r="103" spans="1:13" ht="32.25" thickBot="1" x14ac:dyDescent="0.3">
      <c r="A103" s="357"/>
      <c r="B103" s="313" t="s">
        <v>858</v>
      </c>
      <c r="C103" s="387" t="s">
        <v>884</v>
      </c>
      <c r="D103" s="386">
        <f t="shared" si="2"/>
        <v>0</v>
      </c>
      <c r="E103" s="386">
        <f t="shared" si="2"/>
        <v>0</v>
      </c>
      <c r="F103" s="386">
        <f t="shared" si="2"/>
        <v>0</v>
      </c>
      <c r="G103" s="357"/>
    </row>
    <row r="104" spans="1:13" ht="32.25" thickBot="1" x14ac:dyDescent="0.3">
      <c r="A104" s="357"/>
      <c r="B104" s="313" t="s">
        <v>55</v>
      </c>
      <c r="C104" s="387" t="s">
        <v>884</v>
      </c>
      <c r="D104" s="386">
        <f t="shared" si="2"/>
        <v>-0.78947368421052633</v>
      </c>
      <c r="E104" s="386">
        <f t="shared" si="2"/>
        <v>0.90000000000000013</v>
      </c>
      <c r="F104" s="386">
        <f t="shared" si="2"/>
        <v>0</v>
      </c>
      <c r="G104" s="357"/>
    </row>
    <row r="105" spans="1:13" ht="26.25" customHeight="1" thickBot="1" x14ac:dyDescent="0.3">
      <c r="A105" s="357"/>
      <c r="B105" s="1567" t="s">
        <v>1560</v>
      </c>
      <c r="C105" s="1568"/>
      <c r="D105" s="1568"/>
      <c r="E105" s="1568"/>
      <c r="F105" s="1569"/>
      <c r="G105" s="357"/>
    </row>
    <row r="106" spans="1:13" ht="21.75" customHeight="1" x14ac:dyDescent="0.25">
      <c r="A106" s="357"/>
      <c r="B106" s="1576"/>
      <c r="C106" s="385">
        <v>2025</v>
      </c>
      <c r="D106" s="385">
        <v>2026</v>
      </c>
      <c r="E106" s="385">
        <v>2027</v>
      </c>
      <c r="F106" s="385">
        <v>2028</v>
      </c>
      <c r="G106" s="357"/>
    </row>
    <row r="107" spans="1:13" ht="19.5" customHeight="1" thickBot="1" x14ac:dyDescent="0.3">
      <c r="A107" s="357"/>
      <c r="B107" s="1577"/>
      <c r="C107" s="384" t="s">
        <v>17</v>
      </c>
      <c r="D107" s="384" t="s">
        <v>18</v>
      </c>
      <c r="E107" s="384" t="s">
        <v>18</v>
      </c>
      <c r="F107" s="384" t="s">
        <v>18</v>
      </c>
      <c r="G107" s="357"/>
    </row>
    <row r="108" spans="1:13" ht="23.25" customHeight="1" thickBot="1" x14ac:dyDescent="0.3">
      <c r="A108" s="357"/>
      <c r="B108" s="374" t="s">
        <v>875</v>
      </c>
      <c r="C108" s="373"/>
      <c r="D108" s="373"/>
      <c r="E108" s="373"/>
      <c r="F108" s="373"/>
      <c r="G108" s="357"/>
    </row>
    <row r="109" spans="1:13" ht="23.25" customHeight="1" thickBot="1" x14ac:dyDescent="0.3">
      <c r="A109" s="357"/>
      <c r="B109" s="372" t="s">
        <v>840</v>
      </c>
      <c r="C109" s="373"/>
      <c r="D109" s="373"/>
      <c r="E109" s="373"/>
      <c r="F109" s="373"/>
      <c r="G109" s="357"/>
    </row>
    <row r="110" spans="1:13" ht="23.25" customHeight="1" thickBot="1" x14ac:dyDescent="0.3">
      <c r="A110" s="357"/>
      <c r="B110" s="372" t="s">
        <v>839</v>
      </c>
      <c r="C110" s="371"/>
      <c r="D110" s="370"/>
      <c r="E110" s="370"/>
      <c r="F110" s="370"/>
      <c r="G110" s="357"/>
    </row>
    <row r="111" spans="1:13" ht="23.25" customHeight="1" thickBot="1" x14ac:dyDescent="0.3">
      <c r="A111" s="357"/>
      <c r="B111" s="372" t="s">
        <v>838</v>
      </c>
      <c r="C111" s="373"/>
      <c r="D111" s="373"/>
      <c r="E111" s="373"/>
      <c r="F111" s="373"/>
      <c r="G111" s="357"/>
    </row>
    <row r="112" spans="1:13" ht="23.25" customHeight="1" thickBot="1" x14ac:dyDescent="0.3">
      <c r="A112" s="357"/>
      <c r="B112" s="372" t="s">
        <v>837</v>
      </c>
      <c r="C112" s="371"/>
      <c r="D112" s="370"/>
      <c r="E112" s="370"/>
      <c r="F112" s="370"/>
      <c r="G112" s="357"/>
    </row>
    <row r="113" spans="1:9" ht="23.25" customHeight="1" thickBot="1" x14ac:dyDescent="0.3">
      <c r="A113" s="357"/>
      <c r="B113" s="374" t="s">
        <v>874</v>
      </c>
      <c r="C113" s="371">
        <v>1000</v>
      </c>
      <c r="D113" s="371">
        <v>1000</v>
      </c>
      <c r="E113" s="371">
        <v>1000</v>
      </c>
      <c r="F113" s="371">
        <v>1000</v>
      </c>
      <c r="G113" s="357"/>
    </row>
    <row r="114" spans="1:9" ht="23.25" customHeight="1" thickBot="1" x14ac:dyDescent="0.3">
      <c r="A114" s="357"/>
      <c r="B114" s="372" t="s">
        <v>840</v>
      </c>
      <c r="C114" s="373">
        <v>1000</v>
      </c>
      <c r="D114" s="383">
        <v>1000</v>
      </c>
      <c r="E114" s="373">
        <v>1000</v>
      </c>
      <c r="F114" s="373">
        <v>1000</v>
      </c>
      <c r="G114" s="357"/>
    </row>
    <row r="115" spans="1:9" ht="23.25" customHeight="1" thickBot="1" x14ac:dyDescent="0.3">
      <c r="A115" s="357"/>
      <c r="B115" s="372" t="s">
        <v>839</v>
      </c>
      <c r="C115" s="371"/>
      <c r="D115" s="370"/>
      <c r="E115" s="370"/>
      <c r="F115" s="370"/>
      <c r="G115" s="357"/>
    </row>
    <row r="116" spans="1:9" ht="23.25" customHeight="1" thickBot="1" x14ac:dyDescent="0.3">
      <c r="A116" s="357"/>
      <c r="B116" s="372" t="s">
        <v>838</v>
      </c>
      <c r="C116" s="373"/>
      <c r="D116" s="373"/>
      <c r="E116" s="373"/>
      <c r="F116" s="373"/>
      <c r="G116" s="357"/>
    </row>
    <row r="117" spans="1:9" ht="23.25" customHeight="1" thickBot="1" x14ac:dyDescent="0.3">
      <c r="A117" s="357"/>
      <c r="B117" s="372" t="s">
        <v>837</v>
      </c>
      <c r="C117" s="371"/>
      <c r="D117" s="370"/>
      <c r="E117" s="370"/>
      <c r="F117" s="370"/>
      <c r="G117" s="357"/>
    </row>
    <row r="118" spans="1:9" ht="23.25" customHeight="1" thickBot="1" x14ac:dyDescent="0.3">
      <c r="A118" s="357"/>
      <c r="B118" s="382" t="s">
        <v>873</v>
      </c>
      <c r="C118" s="371">
        <f>C113+C108</f>
        <v>1000</v>
      </c>
      <c r="D118" s="371">
        <f>D113+D108</f>
        <v>1000</v>
      </c>
      <c r="E118" s="371">
        <f>E113+E108</f>
        <v>1000</v>
      </c>
      <c r="F118" s="371">
        <f>F113+F108</f>
        <v>1000</v>
      </c>
      <c r="G118" s="357"/>
    </row>
    <row r="119" spans="1:9" ht="51" customHeight="1" thickBot="1" x14ac:dyDescent="0.3">
      <c r="A119" s="357"/>
      <c r="B119" s="381" t="s">
        <v>852</v>
      </c>
      <c r="C119" s="380">
        <f>C72+C31+C100</f>
        <v>339414</v>
      </c>
      <c r="D119" s="380">
        <f>D72+D31+D100</f>
        <v>338764</v>
      </c>
      <c r="E119" s="380">
        <f>E72+E31+E100</f>
        <v>342897</v>
      </c>
      <c r="F119" s="380">
        <f>F72+F31+F100</f>
        <v>340764</v>
      </c>
      <c r="G119" s="357"/>
    </row>
    <row r="120" spans="1:9" ht="48" thickBot="1" x14ac:dyDescent="0.3">
      <c r="A120" s="357"/>
      <c r="B120" s="379" t="s">
        <v>851</v>
      </c>
      <c r="C120" s="378">
        <f>C121+C124+C127+C139+C147</f>
        <v>339414</v>
      </c>
      <c r="D120" s="378">
        <f>D121+D124+D127+D139+D147</f>
        <v>338764</v>
      </c>
      <c r="E120" s="378">
        <f>E121+E124+E127+E139+E147</f>
        <v>342897</v>
      </c>
      <c r="F120" s="378">
        <f>F121+F124+F127+F139+F147</f>
        <v>340764</v>
      </c>
      <c r="G120" s="376"/>
      <c r="H120" s="187"/>
      <c r="I120" s="187"/>
    </row>
    <row r="121" spans="1:9" ht="16.5" thickBot="1" x14ac:dyDescent="0.3">
      <c r="A121" s="357"/>
      <c r="B121" s="374" t="s">
        <v>850</v>
      </c>
      <c r="C121" s="375">
        <f>C122+C123</f>
        <v>280493</v>
      </c>
      <c r="D121" s="377">
        <f>D122+D123</f>
        <v>280493</v>
      </c>
      <c r="E121" s="377">
        <f>E122+E123</f>
        <v>280493</v>
      </c>
      <c r="F121" s="377">
        <f>F122+F123</f>
        <v>280493</v>
      </c>
      <c r="G121" s="376"/>
    </row>
    <row r="122" spans="1:9" ht="16.5" thickBot="1" x14ac:dyDescent="0.3">
      <c r="A122" s="357"/>
      <c r="B122" s="372" t="s">
        <v>840</v>
      </c>
      <c r="C122" s="371">
        <f t="shared" ref="C122:F123" si="3">C40</f>
        <v>280493</v>
      </c>
      <c r="D122" s="371">
        <f t="shared" si="3"/>
        <v>280493</v>
      </c>
      <c r="E122" s="371">
        <f t="shared" si="3"/>
        <v>280493</v>
      </c>
      <c r="F122" s="371">
        <f t="shared" si="3"/>
        <v>280493</v>
      </c>
      <c r="G122" s="357"/>
    </row>
    <row r="123" spans="1:9" ht="24.75" customHeight="1" thickBot="1" x14ac:dyDescent="0.3">
      <c r="A123" s="357"/>
      <c r="B123" s="372" t="s">
        <v>843</v>
      </c>
      <c r="C123" s="371">
        <f t="shared" si="3"/>
        <v>0</v>
      </c>
      <c r="D123" s="371">
        <f t="shared" si="3"/>
        <v>0</v>
      </c>
      <c r="E123" s="371">
        <f t="shared" si="3"/>
        <v>0</v>
      </c>
      <c r="F123" s="371">
        <f t="shared" si="3"/>
        <v>0</v>
      </c>
      <c r="G123" s="357"/>
    </row>
    <row r="124" spans="1:9" ht="15.75" customHeight="1" thickBot="1" x14ac:dyDescent="0.3">
      <c r="A124" s="357"/>
      <c r="B124" s="374" t="s">
        <v>849</v>
      </c>
      <c r="C124" s="375">
        <f>C125</f>
        <v>36871</v>
      </c>
      <c r="D124" s="375">
        <f>D125</f>
        <v>36871</v>
      </c>
      <c r="E124" s="375">
        <f>E125</f>
        <v>36871</v>
      </c>
      <c r="F124" s="375">
        <f>F125</f>
        <v>36871</v>
      </c>
      <c r="G124" s="376"/>
    </row>
    <row r="125" spans="1:9" ht="16.5" thickBot="1" x14ac:dyDescent="0.3">
      <c r="A125" s="357"/>
      <c r="B125" s="372" t="s">
        <v>840</v>
      </c>
      <c r="C125" s="373">
        <v>36871</v>
      </c>
      <c r="D125" s="373">
        <v>36871</v>
      </c>
      <c r="E125" s="373">
        <v>36871</v>
      </c>
      <c r="F125" s="373">
        <v>36871</v>
      </c>
      <c r="G125" s="357"/>
    </row>
    <row r="126" spans="1:9" ht="16.5" thickBot="1" x14ac:dyDescent="0.3">
      <c r="A126" s="357"/>
      <c r="B126" s="372" t="s">
        <v>843</v>
      </c>
      <c r="C126" s="371"/>
      <c r="D126" s="371"/>
      <c r="E126" s="371"/>
      <c r="F126" s="371"/>
      <c r="G126" s="357"/>
    </row>
    <row r="127" spans="1:9" ht="32.25" thickBot="1" x14ac:dyDescent="0.3">
      <c r="A127" s="357"/>
      <c r="B127" s="374" t="s">
        <v>848</v>
      </c>
      <c r="C127" s="375">
        <f>C128</f>
        <v>19400</v>
      </c>
      <c r="D127" s="375">
        <f>D128</f>
        <v>19400</v>
      </c>
      <c r="E127" s="375">
        <f>E128</f>
        <v>23533</v>
      </c>
      <c r="F127" s="375">
        <f>F128</f>
        <v>21400</v>
      </c>
      <c r="G127" s="357"/>
    </row>
    <row r="128" spans="1:9" ht="16.5" thickBot="1" x14ac:dyDescent="0.3">
      <c r="A128" s="357"/>
      <c r="B128" s="372" t="s">
        <v>840</v>
      </c>
      <c r="C128" s="371">
        <v>19400</v>
      </c>
      <c r="D128" s="371">
        <v>19400</v>
      </c>
      <c r="E128" s="371">
        <v>23533</v>
      </c>
      <c r="F128" s="371">
        <v>21400</v>
      </c>
      <c r="G128" s="357"/>
    </row>
    <row r="129" spans="1:7" ht="16.5" thickBot="1" x14ac:dyDescent="0.3">
      <c r="A129" s="357"/>
      <c r="B129" s="372" t="s">
        <v>843</v>
      </c>
      <c r="C129" s="371"/>
      <c r="D129" s="371"/>
      <c r="E129" s="371"/>
      <c r="F129" s="371"/>
      <c r="G129" s="357"/>
    </row>
    <row r="130" spans="1:7" ht="16.5" thickBot="1" x14ac:dyDescent="0.3">
      <c r="A130" s="357"/>
      <c r="B130" s="374" t="s">
        <v>847</v>
      </c>
      <c r="C130" s="375">
        <f>C131+C132</f>
        <v>0</v>
      </c>
      <c r="D130" s="375">
        <f>D131+D132</f>
        <v>0</v>
      </c>
      <c r="E130" s="375">
        <f>E131+E132</f>
        <v>0</v>
      </c>
      <c r="F130" s="375">
        <f>F131+F132</f>
        <v>0</v>
      </c>
      <c r="G130" s="357"/>
    </row>
    <row r="131" spans="1:7" ht="16.5" thickBot="1" x14ac:dyDescent="0.3">
      <c r="A131" s="357"/>
      <c r="B131" s="372" t="s">
        <v>840</v>
      </c>
      <c r="C131" s="373">
        <f t="shared" ref="C131:F132" si="4">C49</f>
        <v>0</v>
      </c>
      <c r="D131" s="373">
        <f t="shared" si="4"/>
        <v>0</v>
      </c>
      <c r="E131" s="373">
        <f t="shared" si="4"/>
        <v>0</v>
      </c>
      <c r="F131" s="373">
        <f t="shared" si="4"/>
        <v>0</v>
      </c>
      <c r="G131" s="357"/>
    </row>
    <row r="132" spans="1:7" ht="15.75" customHeight="1" thickBot="1" x14ac:dyDescent="0.3">
      <c r="A132" s="357"/>
      <c r="B132" s="372" t="s">
        <v>843</v>
      </c>
      <c r="C132" s="373">
        <f t="shared" si="4"/>
        <v>0</v>
      </c>
      <c r="D132" s="373">
        <f t="shared" si="4"/>
        <v>0</v>
      </c>
      <c r="E132" s="373">
        <f t="shared" si="4"/>
        <v>0</v>
      </c>
      <c r="F132" s="373">
        <f t="shared" si="4"/>
        <v>0</v>
      </c>
      <c r="G132" s="357"/>
    </row>
    <row r="133" spans="1:7" ht="32.25" thickBot="1" x14ac:dyDescent="0.3">
      <c r="A133" s="357"/>
      <c r="B133" s="374" t="s">
        <v>846</v>
      </c>
      <c r="C133" s="375">
        <f>C134+C135</f>
        <v>0</v>
      </c>
      <c r="D133" s="375">
        <f>D134+D135</f>
        <v>0</v>
      </c>
      <c r="E133" s="375">
        <f>E134+E135</f>
        <v>0</v>
      </c>
      <c r="F133" s="375">
        <f>F134+F135</f>
        <v>0</v>
      </c>
      <c r="G133" s="357"/>
    </row>
    <row r="134" spans="1:7" ht="16.5" thickBot="1" x14ac:dyDescent="0.3">
      <c r="A134" s="357"/>
      <c r="B134" s="372" t="s">
        <v>840</v>
      </c>
      <c r="C134" s="373">
        <f t="shared" ref="C134:F141" si="5">C52</f>
        <v>0</v>
      </c>
      <c r="D134" s="373">
        <f t="shared" si="5"/>
        <v>0</v>
      </c>
      <c r="E134" s="373">
        <f t="shared" si="5"/>
        <v>0</v>
      </c>
      <c r="F134" s="373">
        <f t="shared" si="5"/>
        <v>0</v>
      </c>
      <c r="G134" s="357"/>
    </row>
    <row r="135" spans="1:7" ht="16.5" thickBot="1" x14ac:dyDescent="0.3">
      <c r="A135" s="357"/>
      <c r="B135" s="372" t="s">
        <v>843</v>
      </c>
      <c r="C135" s="373">
        <f t="shared" si="5"/>
        <v>0</v>
      </c>
      <c r="D135" s="373">
        <f t="shared" si="5"/>
        <v>0</v>
      </c>
      <c r="E135" s="373">
        <f t="shared" si="5"/>
        <v>0</v>
      </c>
      <c r="F135" s="373">
        <f t="shared" si="5"/>
        <v>0</v>
      </c>
      <c r="G135" s="357"/>
    </row>
    <row r="136" spans="1:7" ht="32.25" thickBot="1" x14ac:dyDescent="0.3">
      <c r="A136" s="357"/>
      <c r="B136" s="374" t="s">
        <v>845</v>
      </c>
      <c r="C136" s="373">
        <f t="shared" si="5"/>
        <v>0</v>
      </c>
      <c r="D136" s="373">
        <f t="shared" si="5"/>
        <v>0</v>
      </c>
      <c r="E136" s="373">
        <f t="shared" si="5"/>
        <v>0</v>
      </c>
      <c r="F136" s="373">
        <f t="shared" si="5"/>
        <v>0</v>
      </c>
      <c r="G136" s="357"/>
    </row>
    <row r="137" spans="1:7" ht="16.5" thickBot="1" x14ac:dyDescent="0.3">
      <c r="A137" s="357"/>
      <c r="B137" s="372" t="s">
        <v>840</v>
      </c>
      <c r="C137" s="373">
        <f t="shared" si="5"/>
        <v>0</v>
      </c>
      <c r="D137" s="373">
        <f t="shared" si="5"/>
        <v>0</v>
      </c>
      <c r="E137" s="373">
        <f t="shared" si="5"/>
        <v>0</v>
      </c>
      <c r="F137" s="373">
        <f t="shared" si="5"/>
        <v>0</v>
      </c>
      <c r="G137" s="357"/>
    </row>
    <row r="138" spans="1:7" ht="16.5" thickBot="1" x14ac:dyDescent="0.3">
      <c r="A138" s="357"/>
      <c r="B138" s="372" t="s">
        <v>843</v>
      </c>
      <c r="C138" s="373">
        <f t="shared" si="5"/>
        <v>0</v>
      </c>
      <c r="D138" s="373">
        <f t="shared" si="5"/>
        <v>0</v>
      </c>
      <c r="E138" s="373">
        <f t="shared" si="5"/>
        <v>0</v>
      </c>
      <c r="F138" s="373">
        <f t="shared" si="5"/>
        <v>0</v>
      </c>
      <c r="G138" s="357"/>
    </row>
    <row r="139" spans="1:7" ht="26.25" customHeight="1" thickBot="1" x14ac:dyDescent="0.3">
      <c r="A139" s="357"/>
      <c r="B139" s="374" t="s">
        <v>844</v>
      </c>
      <c r="C139" s="373">
        <f t="shared" si="5"/>
        <v>650</v>
      </c>
      <c r="D139" s="373">
        <f t="shared" si="5"/>
        <v>0</v>
      </c>
      <c r="E139" s="373">
        <f t="shared" si="5"/>
        <v>0</v>
      </c>
      <c r="F139" s="373">
        <f t="shared" si="5"/>
        <v>0</v>
      </c>
      <c r="G139" s="357"/>
    </row>
    <row r="140" spans="1:7" ht="16.5" thickBot="1" x14ac:dyDescent="0.3">
      <c r="A140" s="357"/>
      <c r="B140" s="372" t="s">
        <v>840</v>
      </c>
      <c r="C140" s="373">
        <f t="shared" si="5"/>
        <v>650</v>
      </c>
      <c r="D140" s="373">
        <f t="shared" si="5"/>
        <v>0</v>
      </c>
      <c r="E140" s="373">
        <f t="shared" si="5"/>
        <v>0</v>
      </c>
      <c r="F140" s="373">
        <f t="shared" si="5"/>
        <v>0</v>
      </c>
      <c r="G140" s="357"/>
    </row>
    <row r="141" spans="1:7" ht="16.5" thickBot="1" x14ac:dyDescent="0.3">
      <c r="A141" s="357"/>
      <c r="B141" s="372" t="s">
        <v>843</v>
      </c>
      <c r="C141" s="373">
        <f t="shared" si="5"/>
        <v>0</v>
      </c>
      <c r="D141" s="373">
        <f t="shared" si="5"/>
        <v>0</v>
      </c>
      <c r="E141" s="373">
        <f t="shared" si="5"/>
        <v>0</v>
      </c>
      <c r="F141" s="373">
        <f t="shared" si="5"/>
        <v>0</v>
      </c>
      <c r="G141" s="357"/>
    </row>
    <row r="142" spans="1:7" ht="32.25" thickBot="1" x14ac:dyDescent="0.3">
      <c r="A142" s="357"/>
      <c r="B142" s="374" t="s">
        <v>842</v>
      </c>
      <c r="C142" s="373">
        <f>C80</f>
        <v>0</v>
      </c>
      <c r="D142" s="373">
        <f>D80</f>
        <v>0</v>
      </c>
      <c r="E142" s="373">
        <f>E80</f>
        <v>0</v>
      </c>
      <c r="F142" s="373">
        <f>F80</f>
        <v>0</v>
      </c>
      <c r="G142" s="357"/>
    </row>
    <row r="143" spans="1:7" ht="15" customHeight="1" thickBot="1" x14ac:dyDescent="0.3">
      <c r="A143" s="357"/>
      <c r="B143" s="372" t="s">
        <v>840</v>
      </c>
      <c r="C143" s="373">
        <v>0</v>
      </c>
      <c r="D143" s="373">
        <v>0</v>
      </c>
      <c r="E143" s="373">
        <v>0</v>
      </c>
      <c r="F143" s="373">
        <v>0</v>
      </c>
      <c r="G143" s="357"/>
    </row>
    <row r="144" spans="1:7" ht="15.75" customHeight="1" thickBot="1" x14ac:dyDescent="0.3">
      <c r="A144" s="357"/>
      <c r="B144" s="372" t="s">
        <v>839</v>
      </c>
      <c r="C144" s="371"/>
      <c r="D144" s="370"/>
      <c r="E144" s="370"/>
      <c r="F144" s="370"/>
      <c r="G144" s="357"/>
    </row>
    <row r="145" spans="1:8" ht="19.5" customHeight="1" thickBot="1" x14ac:dyDescent="0.3">
      <c r="A145" s="357"/>
      <c r="B145" s="372" t="s">
        <v>838</v>
      </c>
      <c r="C145" s="373"/>
      <c r="D145" s="373"/>
      <c r="E145" s="373"/>
      <c r="F145" s="373"/>
      <c r="G145" s="357"/>
    </row>
    <row r="146" spans="1:8" ht="16.5" thickBot="1" x14ac:dyDescent="0.3">
      <c r="A146" s="357"/>
      <c r="B146" s="372" t="s">
        <v>837</v>
      </c>
      <c r="C146" s="371"/>
      <c r="D146" s="370"/>
      <c r="E146" s="370"/>
      <c r="F146" s="370"/>
      <c r="G146" s="357"/>
      <c r="H146" s="158"/>
    </row>
    <row r="147" spans="1:8" ht="32.25" thickBot="1" x14ac:dyDescent="0.3">
      <c r="A147" s="357"/>
      <c r="B147" s="374" t="s">
        <v>841</v>
      </c>
      <c r="C147" s="373">
        <f>C148</f>
        <v>2000</v>
      </c>
      <c r="D147" s="373">
        <f>D148</f>
        <v>2000</v>
      </c>
      <c r="E147" s="373">
        <f>E148</f>
        <v>2000</v>
      </c>
      <c r="F147" s="373">
        <f>F148</f>
        <v>2000</v>
      </c>
      <c r="G147" s="357"/>
      <c r="H147" s="158"/>
    </row>
    <row r="148" spans="1:8" ht="21.75" customHeight="1" thickBot="1" x14ac:dyDescent="0.3">
      <c r="A148" s="357"/>
      <c r="B148" s="372" t="s">
        <v>840</v>
      </c>
      <c r="C148" s="373">
        <f>C118+C90</f>
        <v>2000</v>
      </c>
      <c r="D148" s="373">
        <f>D118+D90</f>
        <v>2000</v>
      </c>
      <c r="E148" s="373">
        <f>E118+E90</f>
        <v>2000</v>
      </c>
      <c r="F148" s="373">
        <f>F118+F90</f>
        <v>2000</v>
      </c>
      <c r="G148" s="357"/>
      <c r="H148" s="156"/>
    </row>
    <row r="149" spans="1:8" ht="19.5" customHeight="1" thickBot="1" x14ac:dyDescent="0.3">
      <c r="A149" s="357"/>
      <c r="B149" s="372" t="s">
        <v>839</v>
      </c>
      <c r="C149" s="371"/>
      <c r="D149" s="370"/>
      <c r="E149" s="370"/>
      <c r="F149" s="370"/>
      <c r="G149" s="357"/>
    </row>
    <row r="150" spans="1:8" ht="12" customHeight="1" thickBot="1" x14ac:dyDescent="0.3">
      <c r="A150" s="357"/>
      <c r="B150" s="372" t="s">
        <v>838</v>
      </c>
      <c r="C150" s="373"/>
      <c r="D150" s="373"/>
      <c r="E150" s="373"/>
      <c r="F150" s="373"/>
      <c r="G150" s="357"/>
    </row>
    <row r="151" spans="1:8" ht="16.5" thickBot="1" x14ac:dyDescent="0.3">
      <c r="A151" s="357"/>
      <c r="B151" s="372" t="s">
        <v>837</v>
      </c>
      <c r="C151" s="371"/>
      <c r="D151" s="370"/>
      <c r="E151" s="370"/>
      <c r="F151" s="370"/>
      <c r="G151" s="357"/>
    </row>
    <row r="152" spans="1:8" ht="16.5" thickBot="1" x14ac:dyDescent="0.3">
      <c r="A152" s="357"/>
      <c r="B152" s="369" t="s">
        <v>836</v>
      </c>
      <c r="C152" s="368">
        <f>IF(C120-C119=0,0,"Error")</f>
        <v>0</v>
      </c>
      <c r="D152" s="368">
        <f>IF(D120-D119=0,0,"Error")</f>
        <v>0</v>
      </c>
      <c r="E152" s="368">
        <f>IF(E120-E119=0,0,"Error")</f>
        <v>0</v>
      </c>
      <c r="F152" s="368">
        <f>IF(F120-F119=0,0,"Error")</f>
        <v>0</v>
      </c>
      <c r="G152" s="357"/>
    </row>
    <row r="153" spans="1:8" ht="16.5" thickBot="1" x14ac:dyDescent="0.3">
      <c r="A153" s="357"/>
      <c r="B153" s="367"/>
      <c r="C153" s="366"/>
      <c r="D153" s="366"/>
      <c r="E153" s="366"/>
      <c r="F153" s="366"/>
      <c r="G153" s="357"/>
    </row>
    <row r="154" spans="1:8" ht="15.75" x14ac:dyDescent="0.25">
      <c r="B154" s="1602" t="s">
        <v>1559</v>
      </c>
      <c r="C154" s="365" t="s">
        <v>191</v>
      </c>
      <c r="D154" s="364" t="s">
        <v>1558</v>
      </c>
      <c r="E154" s="1602" t="s">
        <v>832</v>
      </c>
      <c r="F154" s="365" t="s">
        <v>191</v>
      </c>
      <c r="G154" s="364" t="s">
        <v>1557</v>
      </c>
      <c r="H154" s="357"/>
    </row>
    <row r="155" spans="1:8" ht="26.25" customHeight="1" x14ac:dyDescent="0.25">
      <c r="B155" s="1603"/>
      <c r="C155" s="363" t="s">
        <v>830</v>
      </c>
      <c r="D155" s="362"/>
      <c r="E155" s="1603"/>
      <c r="F155" s="363" t="s">
        <v>830</v>
      </c>
      <c r="G155" s="362"/>
      <c r="H155" s="357"/>
    </row>
    <row r="156" spans="1:8" ht="36" customHeight="1" thickBot="1" x14ac:dyDescent="0.3">
      <c r="B156" s="1604"/>
      <c r="C156" s="361" t="s">
        <v>196</v>
      </c>
      <c r="D156" s="161" t="s">
        <v>1333</v>
      </c>
      <c r="E156" s="1604"/>
      <c r="F156" s="361" t="s">
        <v>196</v>
      </c>
      <c r="G156" s="161" t="s">
        <v>1333</v>
      </c>
      <c r="H156" s="357"/>
    </row>
    <row r="157" spans="1:8" ht="48.75" customHeight="1" thickBot="1" x14ac:dyDescent="0.3">
      <c r="A157" s="358"/>
      <c r="B157" s="358"/>
      <c r="C157" s="360"/>
      <c r="D157" s="359"/>
      <c r="E157" s="358"/>
      <c r="F157" s="358"/>
      <c r="G157" s="357"/>
    </row>
    <row r="158" spans="1:8" ht="36.75" customHeight="1" thickBot="1" x14ac:dyDescent="0.3">
      <c r="A158" s="357"/>
      <c r="B158" s="1605" t="s">
        <v>827</v>
      </c>
      <c r="C158" s="1606"/>
      <c r="D158" s="1606"/>
      <c r="E158" s="1606"/>
      <c r="F158" s="1607"/>
      <c r="G158" s="357"/>
    </row>
    <row r="177" spans="1:6" x14ac:dyDescent="0.25">
      <c r="A177" s="1601"/>
      <c r="B177" s="159"/>
    </row>
    <row r="178" spans="1:6" x14ac:dyDescent="0.25">
      <c r="A178" s="1601"/>
      <c r="B178" s="159"/>
    </row>
    <row r="179" spans="1:6" x14ac:dyDescent="0.25">
      <c r="A179" s="1601"/>
      <c r="B179" s="159"/>
    </row>
    <row r="181" spans="1:6" ht="15.75" thickBot="1" x14ac:dyDescent="0.3"/>
    <row r="182" spans="1:6" x14ac:dyDescent="0.25">
      <c r="B182" s="1493"/>
    </row>
    <row r="183" spans="1:6" x14ac:dyDescent="0.25">
      <c r="B183" s="1494"/>
    </row>
    <row r="184" spans="1:6" ht="15.75" thickBot="1" x14ac:dyDescent="0.3">
      <c r="B184" s="1495"/>
    </row>
    <row r="185" spans="1:6" x14ac:dyDescent="0.25">
      <c r="C185" s="159"/>
      <c r="D185" s="356"/>
      <c r="E185" s="157"/>
      <c r="F185" s="159"/>
    </row>
  </sheetData>
  <mergeCells count="43">
    <mergeCell ref="B182:B184"/>
    <mergeCell ref="B105:F105"/>
    <mergeCell ref="B106:B107"/>
    <mergeCell ref="B154:B156"/>
    <mergeCell ref="E154:E156"/>
    <mergeCell ref="B158:F158"/>
    <mergeCell ref="A177:A179"/>
    <mergeCell ref="C92:F92"/>
    <mergeCell ref="E93:F93"/>
    <mergeCell ref="C94:F94"/>
    <mergeCell ref="C95:F95"/>
    <mergeCell ref="C96:F96"/>
    <mergeCell ref="B97:B98"/>
    <mergeCell ref="C91:F91"/>
    <mergeCell ref="B37:B38"/>
    <mergeCell ref="B62:F62"/>
    <mergeCell ref="B63:F63"/>
    <mergeCell ref="C64:F64"/>
    <mergeCell ref="E65:F65"/>
    <mergeCell ref="C66:F66"/>
    <mergeCell ref="C67:F67"/>
    <mergeCell ref="C68:F68"/>
    <mergeCell ref="B69:B70"/>
    <mergeCell ref="B77:F77"/>
    <mergeCell ref="B78:B79"/>
    <mergeCell ref="B36:F36"/>
    <mergeCell ref="B9:F11"/>
    <mergeCell ref="C12:F12"/>
    <mergeCell ref="B13:B14"/>
    <mergeCell ref="C18:F18"/>
    <mergeCell ref="B19:F19"/>
    <mergeCell ref="B23:F23"/>
    <mergeCell ref="B24:F24"/>
    <mergeCell ref="C25:F25"/>
    <mergeCell ref="C26:F26"/>
    <mergeCell ref="C27:F27"/>
    <mergeCell ref="B28:B29"/>
    <mergeCell ref="B8:F8"/>
    <mergeCell ref="A2:G2"/>
    <mergeCell ref="B3:F3"/>
    <mergeCell ref="C5:F5"/>
    <mergeCell ref="C6:F6"/>
    <mergeCell ref="C7:F7"/>
  </mergeCells>
  <printOptions horizontalCentered="1" verticalCentered="1"/>
  <pageMargins left="0" right="0" top="0" bottom="0" header="0" footer="0"/>
  <pageSetup paperSize="9" scale="70" orientation="portrait" r:id="rId1"/>
  <rowBreaks count="2" manualBreakCount="2">
    <brk id="43" max="16383" man="1"/>
    <brk id="78" max="16383" man="1"/>
  </row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J169"/>
  <sheetViews>
    <sheetView topLeftCell="A157" zoomScale="136" zoomScaleNormal="136" workbookViewId="0">
      <selection activeCell="I13" sqref="I13"/>
    </sheetView>
  </sheetViews>
  <sheetFormatPr defaultColWidth="9" defaultRowHeight="15" x14ac:dyDescent="0.25"/>
  <cols>
    <col min="1" max="1" width="5.85546875" style="154" customWidth="1"/>
    <col min="2" max="2" width="28.5703125" style="154" customWidth="1"/>
    <col min="3" max="3" width="12.42578125" style="154" customWidth="1"/>
    <col min="4" max="6" width="11.7109375" style="154" customWidth="1"/>
    <col min="7" max="16384" width="9" style="154"/>
  </cols>
  <sheetData>
    <row r="1" spans="1:10" x14ac:dyDescent="0.25">
      <c r="A1" s="421"/>
      <c r="B1" s="421"/>
      <c r="C1" s="421"/>
      <c r="D1" s="421"/>
      <c r="E1" s="421"/>
      <c r="F1" s="421"/>
      <c r="G1" s="421"/>
      <c r="H1" s="421"/>
      <c r="I1" s="421"/>
      <c r="J1" s="421"/>
    </row>
    <row r="2" spans="1:10" ht="18" customHeight="1" x14ac:dyDescent="0.25">
      <c r="A2" s="1610" t="s">
        <v>922</v>
      </c>
      <c r="B2" s="1610"/>
      <c r="C2" s="1610"/>
      <c r="D2" s="1610"/>
      <c r="E2" s="1610"/>
      <c r="F2" s="1610"/>
      <c r="G2" s="1610"/>
      <c r="H2" s="421"/>
      <c r="I2" s="421"/>
      <c r="J2" s="421"/>
    </row>
    <row r="3" spans="1:10" ht="18" customHeight="1" x14ac:dyDescent="0.25">
      <c r="A3" s="486"/>
      <c r="B3" s="1611" t="s">
        <v>1582</v>
      </c>
      <c r="C3" s="1611"/>
      <c r="D3" s="1611"/>
      <c r="E3" s="1611"/>
      <c r="F3" s="1611"/>
      <c r="G3" s="486"/>
      <c r="H3" s="421"/>
      <c r="I3" s="421"/>
      <c r="J3" s="421"/>
    </row>
    <row r="4" spans="1:10" ht="15" customHeight="1" thickBot="1" x14ac:dyDescent="0.3">
      <c r="A4" s="421"/>
      <c r="B4" s="421"/>
      <c r="C4" s="421"/>
      <c r="D4" s="421"/>
      <c r="E4" s="421"/>
      <c r="F4" s="421"/>
      <c r="G4" s="421"/>
      <c r="H4" s="421"/>
      <c r="I4" s="421"/>
      <c r="J4" s="421"/>
    </row>
    <row r="5" spans="1:10" ht="15.75" thickBot="1" x14ac:dyDescent="0.3">
      <c r="A5" s="421"/>
      <c r="B5" s="485" t="s">
        <v>6</v>
      </c>
      <c r="C5" s="1612" t="s">
        <v>1608</v>
      </c>
      <c r="D5" s="1613"/>
      <c r="E5" s="1613"/>
      <c r="F5" s="1614"/>
      <c r="G5" s="421"/>
      <c r="H5" s="421"/>
      <c r="I5" s="421"/>
      <c r="J5" s="421"/>
    </row>
    <row r="6" spans="1:10" ht="15" customHeight="1" thickBot="1" x14ac:dyDescent="0.3">
      <c r="A6" s="421"/>
      <c r="B6" s="485" t="s">
        <v>8</v>
      </c>
      <c r="C6" s="1612">
        <v>1150</v>
      </c>
      <c r="D6" s="1613"/>
      <c r="E6" s="1613"/>
      <c r="F6" s="1613"/>
      <c r="G6" s="421"/>
      <c r="H6" s="421"/>
      <c r="I6" s="421"/>
      <c r="J6" s="421"/>
    </row>
    <row r="7" spans="1:10" ht="15.75" thickBot="1" x14ac:dyDescent="0.3">
      <c r="A7" s="421"/>
      <c r="B7" s="485" t="s">
        <v>10</v>
      </c>
      <c r="C7" s="1615" t="s">
        <v>919</v>
      </c>
      <c r="D7" s="1616"/>
      <c r="E7" s="1616"/>
      <c r="F7" s="1616"/>
      <c r="G7" s="421"/>
      <c r="H7" s="421"/>
      <c r="I7" s="421"/>
      <c r="J7" s="421"/>
    </row>
    <row r="8" spans="1:10" ht="15.75" thickBot="1" x14ac:dyDescent="0.3">
      <c r="A8" s="421"/>
      <c r="B8" s="1608" t="s">
        <v>12</v>
      </c>
      <c r="C8" s="1609"/>
      <c r="D8" s="1609"/>
      <c r="E8" s="1609"/>
      <c r="F8" s="1609"/>
      <c r="G8" s="421"/>
      <c r="H8" s="421"/>
      <c r="I8" s="421"/>
      <c r="J8" s="421"/>
    </row>
    <row r="9" spans="1:10" ht="15.75" customHeight="1" x14ac:dyDescent="0.25">
      <c r="A9" s="421"/>
      <c r="B9" s="1631" t="s">
        <v>1607</v>
      </c>
      <c r="C9" s="1632"/>
      <c r="D9" s="1632"/>
      <c r="E9" s="1632"/>
      <c r="F9" s="1632"/>
      <c r="G9" s="421"/>
      <c r="H9" s="421"/>
      <c r="I9" s="421"/>
      <c r="J9" s="421"/>
    </row>
    <row r="10" spans="1:10" ht="36.75" customHeight="1" x14ac:dyDescent="0.25">
      <c r="A10" s="421"/>
      <c r="B10" s="1633"/>
      <c r="C10" s="1634"/>
      <c r="D10" s="1634"/>
      <c r="E10" s="1634"/>
      <c r="F10" s="1634"/>
      <c r="G10" s="421"/>
      <c r="H10" s="421"/>
      <c r="I10" s="421"/>
      <c r="J10" s="421"/>
    </row>
    <row r="11" spans="1:10" ht="15.75" thickBot="1" x14ac:dyDescent="0.3">
      <c r="A11" s="421"/>
      <c r="B11" s="1635"/>
      <c r="C11" s="1636"/>
      <c r="D11" s="1636"/>
      <c r="E11" s="1636"/>
      <c r="F11" s="1636"/>
      <c r="G11" s="421"/>
      <c r="H11" s="421"/>
      <c r="I11" s="421"/>
      <c r="J11" s="421"/>
    </row>
    <row r="12" spans="1:10" ht="117.75" customHeight="1" thickBot="1" x14ac:dyDescent="0.3">
      <c r="A12" s="421"/>
      <c r="B12" s="484" t="s">
        <v>14</v>
      </c>
      <c r="C12" s="1637" t="s">
        <v>1606</v>
      </c>
      <c r="D12" s="1638"/>
      <c r="E12" s="1638"/>
      <c r="F12" s="1638"/>
      <c r="G12" s="421"/>
      <c r="H12" s="421"/>
      <c r="I12" s="421"/>
      <c r="J12" s="421"/>
    </row>
    <row r="13" spans="1:10" ht="23.25" customHeight="1" x14ac:dyDescent="0.25">
      <c r="A13" s="421"/>
      <c r="B13" s="1627" t="s">
        <v>16</v>
      </c>
      <c r="C13" s="459">
        <v>2025</v>
      </c>
      <c r="D13" s="459">
        <v>2026</v>
      </c>
      <c r="E13" s="459">
        <v>2027</v>
      </c>
      <c r="F13" s="459">
        <v>2028</v>
      </c>
      <c r="G13" s="421"/>
      <c r="H13" s="421"/>
      <c r="I13" s="421"/>
      <c r="J13" s="421"/>
    </row>
    <row r="14" spans="1:10" ht="15.75" thickBot="1" x14ac:dyDescent="0.3">
      <c r="A14" s="421"/>
      <c r="B14" s="1628"/>
      <c r="C14" s="483" t="s">
        <v>17</v>
      </c>
      <c r="D14" s="483" t="s">
        <v>18</v>
      </c>
      <c r="E14" s="483" t="s">
        <v>18</v>
      </c>
      <c r="F14" s="483" t="s">
        <v>18</v>
      </c>
      <c r="G14" s="421"/>
      <c r="H14" s="421"/>
      <c r="I14" s="421"/>
      <c r="J14" s="421"/>
    </row>
    <row r="15" spans="1:10" ht="21" customHeight="1" thickBot="1" x14ac:dyDescent="0.3">
      <c r="A15" s="421"/>
      <c r="B15" s="482" t="s">
        <v>1605</v>
      </c>
      <c r="C15" s="481">
        <v>0.87</v>
      </c>
      <c r="D15" s="481">
        <v>1</v>
      </c>
      <c r="E15" s="481">
        <v>1</v>
      </c>
      <c r="F15" s="481">
        <v>1</v>
      </c>
      <c r="G15" s="421"/>
      <c r="H15" s="480"/>
      <c r="I15" s="421"/>
      <c r="J15" s="421"/>
    </row>
    <row r="16" spans="1:10" ht="50.25" customHeight="1" thickBot="1" x14ac:dyDescent="0.3">
      <c r="A16" s="421"/>
      <c r="B16" s="453" t="s">
        <v>914</v>
      </c>
      <c r="C16" s="1639" t="s">
        <v>1604</v>
      </c>
      <c r="D16" s="1640"/>
      <c r="E16" s="1640"/>
      <c r="F16" s="1640"/>
      <c r="G16" s="421"/>
      <c r="H16" s="421"/>
      <c r="I16" s="421"/>
      <c r="J16" s="421"/>
    </row>
    <row r="17" spans="1:10" ht="23.25" customHeight="1" thickBot="1" x14ac:dyDescent="0.3">
      <c r="A17" s="421"/>
      <c r="B17" s="1641" t="s">
        <v>912</v>
      </c>
      <c r="C17" s="1642"/>
      <c r="D17" s="1642"/>
      <c r="E17" s="1642"/>
      <c r="F17" s="1642"/>
      <c r="G17" s="421"/>
      <c r="H17" s="421"/>
      <c r="I17" s="421"/>
      <c r="J17" s="421"/>
    </row>
    <row r="18" spans="1:10" ht="21" customHeight="1" thickBot="1" x14ac:dyDescent="0.3">
      <c r="A18" s="421"/>
      <c r="B18" s="477" t="s">
        <v>1603</v>
      </c>
      <c r="C18" s="479">
        <v>0.8125</v>
      </c>
      <c r="D18" s="478">
        <v>1</v>
      </c>
      <c r="E18" s="478">
        <v>1</v>
      </c>
      <c r="F18" s="478">
        <v>1</v>
      </c>
      <c r="G18" s="421"/>
      <c r="H18" s="421"/>
      <c r="I18" s="421"/>
      <c r="J18" s="421"/>
    </row>
    <row r="19" spans="1:10" ht="31.15" customHeight="1" thickBot="1" x14ac:dyDescent="0.3">
      <c r="A19" s="421"/>
      <c r="B19" s="477" t="s">
        <v>1602</v>
      </c>
      <c r="C19" s="476">
        <v>0.94799999999999995</v>
      </c>
      <c r="D19" s="475">
        <v>1</v>
      </c>
      <c r="E19" s="475">
        <v>1</v>
      </c>
      <c r="F19" s="475">
        <v>1</v>
      </c>
      <c r="G19" s="421"/>
      <c r="H19" s="421"/>
      <c r="I19" s="421"/>
      <c r="J19" s="421"/>
    </row>
    <row r="20" spans="1:10" ht="15.75" thickBot="1" x14ac:dyDescent="0.3">
      <c r="A20" s="421"/>
      <c r="B20" s="1617" t="s">
        <v>989</v>
      </c>
      <c r="C20" s="1618"/>
      <c r="D20" s="1618"/>
      <c r="E20" s="1618"/>
      <c r="F20" s="1618"/>
      <c r="G20" s="421"/>
      <c r="H20" s="421"/>
      <c r="I20" s="421"/>
      <c r="J20" s="421"/>
    </row>
    <row r="21" spans="1:10" ht="15" customHeight="1" thickBot="1" x14ac:dyDescent="0.3">
      <c r="A21" s="421"/>
      <c r="B21" s="1619" t="s">
        <v>901</v>
      </c>
      <c r="C21" s="1620"/>
      <c r="D21" s="1620"/>
      <c r="E21" s="1620"/>
      <c r="F21" s="1620"/>
      <c r="G21" s="421"/>
      <c r="H21" s="421"/>
      <c r="I21" s="421"/>
      <c r="J21" s="421"/>
    </row>
    <row r="22" spans="1:10" ht="30" customHeight="1" thickBot="1" x14ac:dyDescent="0.3">
      <c r="A22" s="421"/>
      <c r="B22" s="466" t="s">
        <v>898</v>
      </c>
      <c r="C22" s="1621" t="s">
        <v>1601</v>
      </c>
      <c r="D22" s="1622"/>
      <c r="E22" s="1622"/>
      <c r="F22" s="1622"/>
      <c r="G22" s="421"/>
      <c r="H22" s="421"/>
      <c r="I22" s="421"/>
      <c r="J22" s="421"/>
    </row>
    <row r="23" spans="1:10" ht="33.75" customHeight="1" thickBot="1" x14ac:dyDescent="0.3">
      <c r="A23" s="421"/>
      <c r="B23" s="462" t="s">
        <v>863</v>
      </c>
      <c r="C23" s="1623" t="s">
        <v>1600</v>
      </c>
      <c r="D23" s="1624"/>
      <c r="E23" s="1624"/>
      <c r="F23" s="1624"/>
      <c r="G23" s="421"/>
      <c r="H23" s="421"/>
      <c r="I23" s="421"/>
      <c r="J23" s="421"/>
    </row>
    <row r="24" spans="1:10" ht="15.75" thickBot="1" x14ac:dyDescent="0.3">
      <c r="A24" s="421"/>
      <c r="B24" s="462" t="s">
        <v>37</v>
      </c>
      <c r="C24" s="1625" t="s">
        <v>1599</v>
      </c>
      <c r="D24" s="1626"/>
      <c r="E24" s="1626"/>
      <c r="F24" s="1626"/>
      <c r="G24" s="421"/>
      <c r="H24" s="421"/>
      <c r="I24" s="421"/>
      <c r="J24" s="421"/>
    </row>
    <row r="25" spans="1:10" ht="12.75" customHeight="1" x14ac:dyDescent="0.25">
      <c r="A25" s="421"/>
      <c r="B25" s="1627"/>
      <c r="C25" s="459">
        <v>2025</v>
      </c>
      <c r="D25" s="459">
        <v>2026</v>
      </c>
      <c r="E25" s="459">
        <v>2027</v>
      </c>
      <c r="F25" s="459">
        <v>2028</v>
      </c>
      <c r="G25" s="421"/>
      <c r="H25" s="421"/>
      <c r="I25" s="421"/>
      <c r="J25" s="421"/>
    </row>
    <row r="26" spans="1:10" ht="9" customHeight="1" thickBot="1" x14ac:dyDescent="0.3">
      <c r="A26" s="421"/>
      <c r="B26" s="1628"/>
      <c r="C26" s="458" t="s">
        <v>17</v>
      </c>
      <c r="D26" s="458" t="s">
        <v>18</v>
      </c>
      <c r="E26" s="458" t="s">
        <v>18</v>
      </c>
      <c r="F26" s="458" t="s">
        <v>18</v>
      </c>
      <c r="G26" s="421"/>
      <c r="H26" s="421"/>
      <c r="I26" s="421"/>
      <c r="J26" s="421"/>
    </row>
    <row r="27" spans="1:10" ht="15" customHeight="1" thickBot="1" x14ac:dyDescent="0.3">
      <c r="A27" s="421"/>
      <c r="B27" s="462" t="s">
        <v>39</v>
      </c>
      <c r="C27" s="474">
        <v>81257</v>
      </c>
      <c r="D27" s="474">
        <v>85000</v>
      </c>
      <c r="E27" s="474">
        <v>85000</v>
      </c>
      <c r="F27" s="474">
        <v>85000</v>
      </c>
      <c r="G27" s="421"/>
      <c r="H27" s="421"/>
      <c r="I27" s="421"/>
      <c r="J27" s="421"/>
    </row>
    <row r="28" spans="1:10" ht="15.75" thickBot="1" x14ac:dyDescent="0.3">
      <c r="A28" s="421"/>
      <c r="B28" s="462" t="s">
        <v>861</v>
      </c>
      <c r="C28" s="473">
        <f>C45</f>
        <v>50661</v>
      </c>
      <c r="D28" s="473">
        <f>D45</f>
        <v>50661</v>
      </c>
      <c r="E28" s="473">
        <f>E45</f>
        <v>50661</v>
      </c>
      <c r="F28" s="473">
        <f>F45</f>
        <v>50661</v>
      </c>
      <c r="G28" s="421"/>
      <c r="H28" s="421"/>
      <c r="I28" s="421"/>
      <c r="J28" s="421"/>
    </row>
    <row r="29" spans="1:10" ht="15.75" thickBot="1" x14ac:dyDescent="0.3">
      <c r="A29" s="421"/>
      <c r="B29" s="462" t="s">
        <v>860</v>
      </c>
      <c r="C29" s="472">
        <f>C28/C27</f>
        <v>0.62346628598151543</v>
      </c>
      <c r="D29" s="472">
        <f>D28/D27</f>
        <v>0.59601176470588235</v>
      </c>
      <c r="E29" s="472">
        <f>E28/E27</f>
        <v>0.59601176470588235</v>
      </c>
      <c r="F29" s="472">
        <f>F28/F27</f>
        <v>0.59601176470588235</v>
      </c>
      <c r="G29" s="421"/>
      <c r="H29" s="421"/>
      <c r="I29" s="421"/>
      <c r="J29" s="421"/>
    </row>
    <row r="30" spans="1:10" ht="15.75" thickBot="1" x14ac:dyDescent="0.3">
      <c r="A30" s="421"/>
      <c r="B30" s="462" t="s">
        <v>859</v>
      </c>
      <c r="C30" s="461" t="s">
        <v>884</v>
      </c>
      <c r="D30" s="468">
        <f t="shared" ref="D30:F32" si="0">D27/C27-1</f>
        <v>4.6063723740723983E-2</v>
      </c>
      <c r="E30" s="468">
        <f t="shared" si="0"/>
        <v>0</v>
      </c>
      <c r="F30" s="468">
        <f t="shared" si="0"/>
        <v>0</v>
      </c>
      <c r="G30" s="421"/>
      <c r="H30" s="421"/>
      <c r="I30" s="421"/>
      <c r="J30" s="421"/>
    </row>
    <row r="31" spans="1:10" ht="15.75" thickBot="1" x14ac:dyDescent="0.3">
      <c r="A31" s="421"/>
      <c r="B31" s="462" t="s">
        <v>858</v>
      </c>
      <c r="C31" s="461" t="s">
        <v>884</v>
      </c>
      <c r="D31" s="468">
        <f t="shared" si="0"/>
        <v>0</v>
      </c>
      <c r="E31" s="468">
        <f t="shared" si="0"/>
        <v>0</v>
      </c>
      <c r="F31" s="468">
        <f t="shared" si="0"/>
        <v>0</v>
      </c>
      <c r="G31" s="421"/>
      <c r="H31" s="421"/>
      <c r="I31" s="421"/>
      <c r="J31" s="421"/>
    </row>
    <row r="32" spans="1:10" ht="15.75" thickBot="1" x14ac:dyDescent="0.3">
      <c r="A32" s="421"/>
      <c r="B32" s="462" t="s">
        <v>55</v>
      </c>
      <c r="C32" s="461" t="s">
        <v>884</v>
      </c>
      <c r="D32" s="468">
        <f t="shared" si="0"/>
        <v>-4.4035294117647061E-2</v>
      </c>
      <c r="E32" s="468">
        <f t="shared" si="0"/>
        <v>0</v>
      </c>
      <c r="F32" s="468">
        <f t="shared" si="0"/>
        <v>0</v>
      </c>
      <c r="G32" s="421"/>
      <c r="H32" s="421"/>
      <c r="I32" s="421"/>
      <c r="J32" s="421"/>
    </row>
    <row r="33" spans="1:10" ht="15.75" customHeight="1" thickBot="1" x14ac:dyDescent="0.3">
      <c r="A33" s="421"/>
      <c r="B33" s="1629" t="s">
        <v>1598</v>
      </c>
      <c r="C33" s="1630"/>
      <c r="D33" s="1630"/>
      <c r="E33" s="1630"/>
      <c r="F33" s="1630"/>
      <c r="G33" s="421"/>
      <c r="H33" s="421"/>
      <c r="I33" s="421"/>
      <c r="J33" s="421"/>
    </row>
    <row r="34" spans="1:10" ht="12.75" customHeight="1" x14ac:dyDescent="0.25">
      <c r="A34" s="421"/>
      <c r="B34" s="1627"/>
      <c r="C34" s="459">
        <v>2025</v>
      </c>
      <c r="D34" s="459">
        <v>2026</v>
      </c>
      <c r="E34" s="459">
        <v>2027</v>
      </c>
      <c r="F34" s="459">
        <v>2028</v>
      </c>
      <c r="G34" s="421"/>
      <c r="H34" s="421"/>
      <c r="I34" s="421"/>
      <c r="J34" s="421"/>
    </row>
    <row r="35" spans="1:10" ht="9" customHeight="1" thickBot="1" x14ac:dyDescent="0.3">
      <c r="A35" s="421"/>
      <c r="B35" s="1628"/>
      <c r="C35" s="458" t="s">
        <v>17</v>
      </c>
      <c r="D35" s="458" t="s">
        <v>18</v>
      </c>
      <c r="E35" s="458" t="s">
        <v>18</v>
      </c>
      <c r="F35" s="458" t="s">
        <v>18</v>
      </c>
      <c r="G35" s="421"/>
      <c r="H35" s="421"/>
      <c r="I35" s="421"/>
      <c r="J35" s="421"/>
    </row>
    <row r="36" spans="1:10" ht="15" customHeight="1" thickBot="1" x14ac:dyDescent="0.3">
      <c r="A36" s="421"/>
      <c r="B36" s="448" t="s">
        <v>850</v>
      </c>
      <c r="C36" s="445">
        <f>C37+C38</f>
        <v>32354</v>
      </c>
      <c r="D36" s="445">
        <f>D37+D38</f>
        <v>32354</v>
      </c>
      <c r="E36" s="445">
        <f>E37+E38</f>
        <v>32354</v>
      </c>
      <c r="F36" s="445">
        <f>F37+F38</f>
        <v>32354</v>
      </c>
      <c r="G36" s="421"/>
      <c r="H36" s="421"/>
      <c r="I36" s="421"/>
      <c r="J36" s="421"/>
    </row>
    <row r="37" spans="1:10" ht="15" customHeight="1" thickBot="1" x14ac:dyDescent="0.3">
      <c r="A37" s="421"/>
      <c r="B37" s="446" t="s">
        <v>840</v>
      </c>
      <c r="C37" s="456">
        <v>32354</v>
      </c>
      <c r="D37" s="456">
        <v>32354</v>
      </c>
      <c r="E37" s="456">
        <v>32354</v>
      </c>
      <c r="F37" s="456">
        <v>32354</v>
      </c>
      <c r="G37" s="421"/>
      <c r="H37" s="421"/>
      <c r="I37" s="421"/>
      <c r="J37" s="421"/>
    </row>
    <row r="38" spans="1:10" ht="15" customHeight="1" thickBot="1" x14ac:dyDescent="0.3">
      <c r="A38" s="421"/>
      <c r="B38" s="446" t="s">
        <v>855</v>
      </c>
      <c r="C38" s="456"/>
      <c r="D38" s="456"/>
      <c r="E38" s="456"/>
      <c r="F38" s="456"/>
      <c r="G38" s="421"/>
      <c r="H38" s="421"/>
      <c r="I38" s="421"/>
      <c r="J38" s="421"/>
    </row>
    <row r="39" spans="1:10" ht="24.75" thickBot="1" x14ac:dyDescent="0.3">
      <c r="A39" s="421"/>
      <c r="B39" s="448" t="s">
        <v>849</v>
      </c>
      <c r="C39" s="445">
        <f>C40+C41</f>
        <v>5307</v>
      </c>
      <c r="D39" s="445">
        <f>D40+D41</f>
        <v>5307</v>
      </c>
      <c r="E39" s="445">
        <f>E40+E41</f>
        <v>5307</v>
      </c>
      <c r="F39" s="445">
        <f>F40+F41</f>
        <v>5307</v>
      </c>
      <c r="G39" s="421"/>
      <c r="H39" s="421"/>
      <c r="I39" s="421"/>
      <c r="J39" s="421"/>
    </row>
    <row r="40" spans="1:10" ht="15" customHeight="1" thickBot="1" x14ac:dyDescent="0.3">
      <c r="A40" s="421"/>
      <c r="B40" s="446" t="s">
        <v>840</v>
      </c>
      <c r="C40" s="451">
        <v>5307</v>
      </c>
      <c r="D40" s="451">
        <v>5307</v>
      </c>
      <c r="E40" s="451">
        <v>5307</v>
      </c>
      <c r="F40" s="451">
        <v>5307</v>
      </c>
      <c r="G40" s="421"/>
      <c r="H40" s="421"/>
      <c r="I40" s="421"/>
      <c r="J40" s="421"/>
    </row>
    <row r="41" spans="1:10" ht="15" customHeight="1" thickBot="1" x14ac:dyDescent="0.3">
      <c r="A41" s="421"/>
      <c r="B41" s="446" t="s">
        <v>855</v>
      </c>
      <c r="C41" s="456"/>
      <c r="D41" s="449"/>
      <c r="E41" s="449"/>
      <c r="F41" s="449"/>
      <c r="G41" s="421"/>
      <c r="H41" s="421"/>
      <c r="I41" s="421"/>
      <c r="J41" s="421"/>
    </row>
    <row r="42" spans="1:10" ht="15.75" thickBot="1" x14ac:dyDescent="0.3">
      <c r="A42" s="421"/>
      <c r="B42" s="448" t="s">
        <v>848</v>
      </c>
      <c r="C42" s="445">
        <f>C43+C44</f>
        <v>13000</v>
      </c>
      <c r="D42" s="445">
        <f>D43+D44</f>
        <v>13000</v>
      </c>
      <c r="E42" s="445">
        <f>E43+E44</f>
        <v>13000</v>
      </c>
      <c r="F42" s="445">
        <f>F43+F44</f>
        <v>13000</v>
      </c>
      <c r="G42" s="421"/>
      <c r="H42" s="421"/>
      <c r="I42" s="421"/>
      <c r="J42" s="421"/>
    </row>
    <row r="43" spans="1:10" ht="15" customHeight="1" thickBot="1" x14ac:dyDescent="0.3">
      <c r="A43" s="421"/>
      <c r="B43" s="446" t="s">
        <v>840</v>
      </c>
      <c r="C43" s="445">
        <v>13000</v>
      </c>
      <c r="D43" s="445">
        <v>13000</v>
      </c>
      <c r="E43" s="445">
        <v>13000</v>
      </c>
      <c r="F43" s="445">
        <v>13000</v>
      </c>
      <c r="G43" s="421"/>
      <c r="H43" s="421"/>
      <c r="I43" s="421"/>
      <c r="J43" s="421"/>
    </row>
    <row r="44" spans="1:10" ht="15" customHeight="1" thickBot="1" x14ac:dyDescent="0.3">
      <c r="A44" s="421"/>
      <c r="B44" s="446" t="s">
        <v>855</v>
      </c>
      <c r="C44" s="456"/>
      <c r="D44" s="449"/>
      <c r="E44" s="449"/>
      <c r="F44" s="449"/>
      <c r="G44" s="421"/>
      <c r="H44" s="421"/>
      <c r="I44" s="421"/>
      <c r="J44" s="421"/>
    </row>
    <row r="45" spans="1:10" ht="15" customHeight="1" thickBot="1" x14ac:dyDescent="0.3">
      <c r="A45" s="421"/>
      <c r="B45" s="333" t="s">
        <v>873</v>
      </c>
      <c r="C45" s="451">
        <f>C36+C39+C42</f>
        <v>50661</v>
      </c>
      <c r="D45" s="451">
        <f>D36+D39+D42</f>
        <v>50661</v>
      </c>
      <c r="E45" s="451">
        <f>E36+E39+E42</f>
        <v>50661</v>
      </c>
      <c r="F45" s="451">
        <f>F36+F39+F42</f>
        <v>50661</v>
      </c>
      <c r="G45" s="421"/>
      <c r="H45" s="421"/>
      <c r="I45" s="421"/>
      <c r="J45" s="421"/>
    </row>
    <row r="46" spans="1:10" ht="15" customHeight="1" thickBot="1" x14ac:dyDescent="0.3">
      <c r="A46" s="421"/>
      <c r="B46" s="444" t="s">
        <v>836</v>
      </c>
      <c r="C46" s="443">
        <v>0</v>
      </c>
      <c r="D46" s="443">
        <v>0</v>
      </c>
      <c r="E46" s="443">
        <v>0</v>
      </c>
      <c r="F46" s="443">
        <v>0</v>
      </c>
      <c r="G46" s="421"/>
      <c r="H46" s="421"/>
      <c r="I46" s="421"/>
      <c r="J46" s="421"/>
    </row>
    <row r="47" spans="1:10" ht="15" customHeight="1" thickBot="1" x14ac:dyDescent="0.3">
      <c r="A47" s="421"/>
      <c r="B47" s="1619" t="s">
        <v>894</v>
      </c>
      <c r="C47" s="1620"/>
      <c r="D47" s="1620"/>
      <c r="E47" s="1620"/>
      <c r="F47" s="1620"/>
      <c r="G47" s="421"/>
      <c r="H47" s="421"/>
      <c r="I47" s="421"/>
      <c r="J47" s="421"/>
    </row>
    <row r="48" spans="1:10" ht="15" customHeight="1" thickBot="1" x14ac:dyDescent="0.3">
      <c r="A48" s="421"/>
      <c r="B48" s="1619" t="s">
        <v>893</v>
      </c>
      <c r="C48" s="1620"/>
      <c r="D48" s="1620"/>
      <c r="E48" s="1620"/>
      <c r="F48" s="1620"/>
      <c r="G48" s="421"/>
      <c r="H48" s="421"/>
      <c r="I48" s="421"/>
      <c r="J48" s="421"/>
    </row>
    <row r="49" spans="1:10" ht="15" customHeight="1" thickBot="1" x14ac:dyDescent="0.3">
      <c r="A49" s="421"/>
      <c r="B49" s="466" t="s">
        <v>1597</v>
      </c>
      <c r="C49" s="1643" t="s">
        <v>1047</v>
      </c>
      <c r="D49" s="1644"/>
      <c r="E49" s="1644"/>
      <c r="F49" s="1644"/>
      <c r="G49" s="421"/>
      <c r="H49" s="421"/>
      <c r="I49" s="421"/>
      <c r="J49" s="421"/>
    </row>
    <row r="50" spans="1:10" ht="35.25" customHeight="1" thickBot="1" x14ac:dyDescent="0.3">
      <c r="A50" s="421"/>
      <c r="B50" s="466" t="s">
        <v>880</v>
      </c>
      <c r="C50" s="466" t="s">
        <v>460</v>
      </c>
      <c r="D50" s="465" t="s">
        <v>864</v>
      </c>
      <c r="E50" s="1643" t="s">
        <v>1596</v>
      </c>
      <c r="F50" s="1644"/>
      <c r="G50" s="421"/>
      <c r="H50" s="421"/>
      <c r="I50" s="421"/>
      <c r="J50" s="421"/>
    </row>
    <row r="51" spans="1:10" ht="15" customHeight="1" thickBot="1" x14ac:dyDescent="0.3">
      <c r="A51" s="421"/>
      <c r="B51" s="464"/>
      <c r="C51" s="1643"/>
      <c r="D51" s="1644"/>
      <c r="E51" s="1644"/>
      <c r="F51" s="1644"/>
      <c r="G51" s="421"/>
      <c r="H51" s="421"/>
      <c r="I51" s="421"/>
      <c r="J51" s="421"/>
    </row>
    <row r="52" spans="1:10" ht="27" customHeight="1" thickBot="1" x14ac:dyDescent="0.3">
      <c r="A52" s="421"/>
      <c r="B52" s="462" t="s">
        <v>863</v>
      </c>
      <c r="C52" s="1645" t="s">
        <v>1595</v>
      </c>
      <c r="D52" s="1646"/>
      <c r="E52" s="1646"/>
      <c r="F52" s="1646"/>
      <c r="G52" s="421"/>
      <c r="H52" s="421"/>
      <c r="I52" s="421"/>
      <c r="J52" s="421"/>
    </row>
    <row r="53" spans="1:10" ht="15.75" thickBot="1" x14ac:dyDescent="0.3">
      <c r="A53" s="421"/>
      <c r="B53" s="462" t="s">
        <v>37</v>
      </c>
      <c r="C53" s="1625" t="s">
        <v>1430</v>
      </c>
      <c r="D53" s="1626"/>
      <c r="E53" s="1626"/>
      <c r="F53" s="1626"/>
      <c r="G53" s="421"/>
      <c r="H53" s="421"/>
      <c r="I53" s="421"/>
      <c r="J53" s="421"/>
    </row>
    <row r="54" spans="1:10" ht="12.75" customHeight="1" x14ac:dyDescent="0.25">
      <c r="A54" s="421"/>
      <c r="B54" s="1627"/>
      <c r="C54" s="459">
        <v>2025</v>
      </c>
      <c r="D54" s="459">
        <v>2026</v>
      </c>
      <c r="E54" s="459">
        <v>2027</v>
      </c>
      <c r="F54" s="459">
        <v>2028</v>
      </c>
      <c r="G54" s="421"/>
      <c r="H54" s="421"/>
      <c r="I54" s="421"/>
      <c r="J54" s="421"/>
    </row>
    <row r="55" spans="1:10" ht="9" customHeight="1" thickBot="1" x14ac:dyDescent="0.3">
      <c r="A55" s="421"/>
      <c r="B55" s="1628"/>
      <c r="C55" s="458" t="s">
        <v>17</v>
      </c>
      <c r="D55" s="458" t="s">
        <v>18</v>
      </c>
      <c r="E55" s="458" t="s">
        <v>18</v>
      </c>
      <c r="F55" s="458" t="s">
        <v>18</v>
      </c>
      <c r="G55" s="421"/>
      <c r="H55" s="421"/>
      <c r="I55" s="421"/>
      <c r="J55" s="421"/>
    </row>
    <row r="56" spans="1:10" ht="15" customHeight="1" thickBot="1" x14ac:dyDescent="0.3">
      <c r="A56" s="421"/>
      <c r="B56" s="462" t="s">
        <v>39</v>
      </c>
      <c r="C56" s="461">
        <v>73</v>
      </c>
      <c r="D56" s="471">
        <v>70</v>
      </c>
      <c r="E56" s="461">
        <v>70</v>
      </c>
      <c r="F56" s="461">
        <v>70</v>
      </c>
      <c r="G56" s="421"/>
      <c r="H56" s="421"/>
      <c r="I56" s="421"/>
      <c r="J56" s="421"/>
    </row>
    <row r="57" spans="1:10" ht="15.75" thickBot="1" x14ac:dyDescent="0.3">
      <c r="A57" s="421"/>
      <c r="B57" s="462" t="s">
        <v>861</v>
      </c>
      <c r="C57" s="470">
        <f>C75</f>
        <v>3000</v>
      </c>
      <c r="D57" s="470">
        <f>D75</f>
        <v>3000</v>
      </c>
      <c r="E57" s="470">
        <f>E75</f>
        <v>3000</v>
      </c>
      <c r="F57" s="470">
        <f>F75</f>
        <v>3000</v>
      </c>
      <c r="G57" s="421"/>
      <c r="H57" s="421"/>
      <c r="I57" s="421"/>
      <c r="J57" s="421"/>
    </row>
    <row r="58" spans="1:10" ht="15.75" thickBot="1" x14ac:dyDescent="0.3">
      <c r="A58" s="421"/>
      <c r="B58" s="462" t="s">
        <v>860</v>
      </c>
      <c r="C58" s="469">
        <f>C57/C56</f>
        <v>41.095890410958901</v>
      </c>
      <c r="D58" s="469">
        <f>D57/D56</f>
        <v>42.857142857142854</v>
      </c>
      <c r="E58" s="469">
        <f>E57/E56</f>
        <v>42.857142857142854</v>
      </c>
      <c r="F58" s="469">
        <f>F57/F56</f>
        <v>42.857142857142854</v>
      </c>
      <c r="G58" s="421"/>
      <c r="H58" s="421"/>
      <c r="I58" s="421"/>
      <c r="J58" s="421"/>
    </row>
    <row r="59" spans="1:10" ht="15.75" thickBot="1" x14ac:dyDescent="0.3">
      <c r="A59" s="421"/>
      <c r="B59" s="462" t="s">
        <v>859</v>
      </c>
      <c r="C59" s="461" t="s">
        <v>884</v>
      </c>
      <c r="D59" s="468">
        <f t="shared" ref="D59:F61" si="1">D56/C56-1</f>
        <v>-4.1095890410958957E-2</v>
      </c>
      <c r="E59" s="468">
        <f t="shared" si="1"/>
        <v>0</v>
      </c>
      <c r="F59" s="468">
        <f t="shared" si="1"/>
        <v>0</v>
      </c>
      <c r="G59" s="421"/>
      <c r="H59" s="421"/>
      <c r="I59" s="421"/>
      <c r="J59" s="421"/>
    </row>
    <row r="60" spans="1:10" ht="15.75" thickBot="1" x14ac:dyDescent="0.3">
      <c r="A60" s="421"/>
      <c r="B60" s="462" t="s">
        <v>858</v>
      </c>
      <c r="C60" s="461" t="s">
        <v>884</v>
      </c>
      <c r="D60" s="468">
        <f t="shared" si="1"/>
        <v>0</v>
      </c>
      <c r="E60" s="468">
        <f t="shared" si="1"/>
        <v>0</v>
      </c>
      <c r="F60" s="468">
        <f t="shared" si="1"/>
        <v>0</v>
      </c>
      <c r="G60" s="421"/>
      <c r="H60" s="421"/>
      <c r="I60" s="421"/>
      <c r="J60" s="421"/>
    </row>
    <row r="61" spans="1:10" ht="15.75" thickBot="1" x14ac:dyDescent="0.3">
      <c r="A61" s="421"/>
      <c r="B61" s="462" t="s">
        <v>55</v>
      </c>
      <c r="C61" s="461" t="s">
        <v>884</v>
      </c>
      <c r="D61" s="468">
        <f t="shared" si="1"/>
        <v>4.2857142857142927E-2</v>
      </c>
      <c r="E61" s="468">
        <f t="shared" si="1"/>
        <v>0</v>
      </c>
      <c r="F61" s="468">
        <f t="shared" si="1"/>
        <v>0</v>
      </c>
      <c r="G61" s="421"/>
      <c r="H61" s="421"/>
      <c r="I61" s="421"/>
      <c r="J61" s="421"/>
    </row>
    <row r="62" spans="1:10" ht="15.75" customHeight="1" thickBot="1" x14ac:dyDescent="0.3">
      <c r="A62" s="421"/>
      <c r="B62" s="1629" t="s">
        <v>1586</v>
      </c>
      <c r="C62" s="1630"/>
      <c r="D62" s="1630"/>
      <c r="E62" s="1630"/>
      <c r="F62" s="1630"/>
      <c r="G62" s="421"/>
      <c r="H62" s="421"/>
      <c r="I62" s="421"/>
      <c r="J62" s="421"/>
    </row>
    <row r="63" spans="1:10" ht="12.75" customHeight="1" x14ac:dyDescent="0.25">
      <c r="A63" s="421"/>
      <c r="B63" s="1627"/>
      <c r="C63" s="459">
        <v>2025</v>
      </c>
      <c r="D63" s="459">
        <v>2026</v>
      </c>
      <c r="E63" s="459">
        <v>2027</v>
      </c>
      <c r="F63" s="459">
        <v>2028</v>
      </c>
      <c r="G63" s="421"/>
      <c r="H63" s="421"/>
      <c r="I63" s="421"/>
      <c r="J63" s="421"/>
    </row>
    <row r="64" spans="1:10" ht="9" customHeight="1" thickBot="1" x14ac:dyDescent="0.3">
      <c r="A64" s="421"/>
      <c r="B64" s="1628"/>
      <c r="C64" s="458" t="s">
        <v>17</v>
      </c>
      <c r="D64" s="458" t="s">
        <v>18</v>
      </c>
      <c r="E64" s="458" t="s">
        <v>18</v>
      </c>
      <c r="F64" s="458" t="s">
        <v>18</v>
      </c>
      <c r="G64" s="421"/>
      <c r="H64" s="421"/>
      <c r="I64" s="421"/>
      <c r="J64" s="421"/>
    </row>
    <row r="65" spans="1:10" ht="15.75" thickBot="1" x14ac:dyDescent="0.3">
      <c r="A65" s="421"/>
      <c r="B65" s="448" t="s">
        <v>875</v>
      </c>
      <c r="C65" s="449">
        <f>C66+C67+C68+C69</f>
        <v>0</v>
      </c>
      <c r="D65" s="449">
        <f>D66+D67+D68+D69</f>
        <v>0</v>
      </c>
      <c r="E65" s="449">
        <f>E66+E67+E68+E69</f>
        <v>0</v>
      </c>
      <c r="F65" s="449">
        <f>F66+F67+F68+F69</f>
        <v>0</v>
      </c>
      <c r="G65" s="421"/>
      <c r="H65" s="421"/>
      <c r="I65" s="421"/>
      <c r="J65" s="421"/>
    </row>
    <row r="66" spans="1:10" ht="15" customHeight="1" thickBot="1" x14ac:dyDescent="0.3">
      <c r="A66" s="421"/>
      <c r="B66" s="446" t="s">
        <v>840</v>
      </c>
      <c r="C66" s="449"/>
      <c r="D66" s="449"/>
      <c r="E66" s="449"/>
      <c r="F66" s="449"/>
      <c r="G66" s="421"/>
      <c r="H66" s="421"/>
      <c r="I66" s="421"/>
      <c r="J66" s="421"/>
    </row>
    <row r="67" spans="1:10" ht="15" customHeight="1" thickBot="1" x14ac:dyDescent="0.3">
      <c r="A67" s="421"/>
      <c r="B67" s="446" t="s">
        <v>854</v>
      </c>
      <c r="C67" s="449"/>
      <c r="D67" s="449"/>
      <c r="E67" s="449"/>
      <c r="F67" s="449"/>
      <c r="G67" s="421"/>
      <c r="H67" s="421"/>
      <c r="I67" s="421"/>
      <c r="J67" s="421"/>
    </row>
    <row r="68" spans="1:10" ht="15" customHeight="1" thickBot="1" x14ac:dyDescent="0.3">
      <c r="A68" s="421"/>
      <c r="B68" s="446" t="s">
        <v>838</v>
      </c>
      <c r="C68" s="449"/>
      <c r="D68" s="449"/>
      <c r="E68" s="449"/>
      <c r="F68" s="449"/>
      <c r="G68" s="421"/>
      <c r="H68" s="421"/>
      <c r="I68" s="421"/>
      <c r="J68" s="421"/>
    </row>
    <row r="69" spans="1:10" ht="15" customHeight="1" thickBot="1" x14ac:dyDescent="0.3">
      <c r="A69" s="421"/>
      <c r="B69" s="446" t="s">
        <v>837</v>
      </c>
      <c r="C69" s="449"/>
      <c r="D69" s="449"/>
      <c r="E69" s="449"/>
      <c r="F69" s="449"/>
      <c r="G69" s="421"/>
      <c r="H69" s="421"/>
      <c r="I69" s="421"/>
      <c r="J69" s="421"/>
    </row>
    <row r="70" spans="1:10" ht="15.75" thickBot="1" x14ac:dyDescent="0.3">
      <c r="A70" s="421"/>
      <c r="B70" s="448" t="s">
        <v>874</v>
      </c>
      <c r="C70" s="451">
        <f>C71+C72+C73+C74</f>
        <v>3000</v>
      </c>
      <c r="D70" s="451">
        <f>D71+D72+D73+D74</f>
        <v>3000</v>
      </c>
      <c r="E70" s="451">
        <f>E71+E72+E73+E74</f>
        <v>3000</v>
      </c>
      <c r="F70" s="451">
        <f>F71+F72+F73+F74</f>
        <v>3000</v>
      </c>
      <c r="G70" s="421"/>
      <c r="H70" s="421"/>
      <c r="I70" s="421"/>
      <c r="J70" s="421"/>
    </row>
    <row r="71" spans="1:10" ht="15" customHeight="1" thickBot="1" x14ac:dyDescent="0.3">
      <c r="A71" s="421"/>
      <c r="B71" s="446" t="s">
        <v>840</v>
      </c>
      <c r="C71" s="451">
        <v>3000</v>
      </c>
      <c r="D71" s="445">
        <v>3000</v>
      </c>
      <c r="E71" s="445">
        <v>3000</v>
      </c>
      <c r="F71" s="445">
        <v>3000</v>
      </c>
      <c r="G71" s="421"/>
      <c r="H71" s="421"/>
      <c r="I71" s="421"/>
      <c r="J71" s="421"/>
    </row>
    <row r="72" spans="1:10" ht="15" customHeight="1" thickBot="1" x14ac:dyDescent="0.3">
      <c r="A72" s="421"/>
      <c r="B72" s="446" t="s">
        <v>854</v>
      </c>
      <c r="C72" s="456"/>
      <c r="D72" s="449"/>
      <c r="E72" s="449"/>
      <c r="F72" s="449"/>
      <c r="G72" s="421"/>
      <c r="H72" s="421"/>
      <c r="I72" s="421"/>
      <c r="J72" s="421"/>
    </row>
    <row r="73" spans="1:10" ht="15" customHeight="1" thickBot="1" x14ac:dyDescent="0.3">
      <c r="A73" s="421"/>
      <c r="B73" s="446" t="s">
        <v>838</v>
      </c>
      <c r="C73" s="456"/>
      <c r="D73" s="449"/>
      <c r="E73" s="449"/>
      <c r="F73" s="449"/>
      <c r="G73" s="421"/>
      <c r="H73" s="421"/>
      <c r="I73" s="421"/>
      <c r="J73" s="421"/>
    </row>
    <row r="74" spans="1:10" ht="15" customHeight="1" thickBot="1" x14ac:dyDescent="0.3">
      <c r="A74" s="421"/>
      <c r="B74" s="446" t="s">
        <v>837</v>
      </c>
      <c r="C74" s="456"/>
      <c r="D74" s="449"/>
      <c r="E74" s="449"/>
      <c r="F74" s="449"/>
      <c r="G74" s="421"/>
      <c r="H74" s="421"/>
      <c r="I74" s="421"/>
      <c r="J74" s="421"/>
    </row>
    <row r="75" spans="1:10" ht="15" customHeight="1" thickBot="1" x14ac:dyDescent="0.3">
      <c r="A75" s="421"/>
      <c r="B75" s="457" t="s">
        <v>873</v>
      </c>
      <c r="C75" s="451">
        <f>C65+C70</f>
        <v>3000</v>
      </c>
      <c r="D75" s="451">
        <f>D65+D70</f>
        <v>3000</v>
      </c>
      <c r="E75" s="451">
        <f>E65+E70</f>
        <v>3000</v>
      </c>
      <c r="F75" s="451">
        <f>F65+F70</f>
        <v>3000</v>
      </c>
      <c r="G75" s="421"/>
      <c r="H75" s="421"/>
      <c r="I75" s="421"/>
      <c r="J75" s="421"/>
    </row>
    <row r="76" spans="1:10" ht="31.15" customHeight="1" thickBot="1" x14ac:dyDescent="0.3">
      <c r="A76" s="421"/>
      <c r="B76" s="466" t="s">
        <v>963</v>
      </c>
      <c r="C76" s="466" t="s">
        <v>1594</v>
      </c>
      <c r="D76" s="465" t="s">
        <v>864</v>
      </c>
      <c r="E76" s="1643" t="s">
        <v>1593</v>
      </c>
      <c r="F76" s="1644"/>
      <c r="G76" s="421"/>
      <c r="H76" s="421"/>
      <c r="I76" s="421"/>
      <c r="J76" s="421"/>
    </row>
    <row r="77" spans="1:10" ht="17.25" customHeight="1" thickBot="1" x14ac:dyDescent="0.3">
      <c r="A77" s="421"/>
      <c r="B77" s="462" t="s">
        <v>863</v>
      </c>
      <c r="C77" s="1641" t="s">
        <v>1592</v>
      </c>
      <c r="D77" s="1642"/>
      <c r="E77" s="1642"/>
      <c r="F77" s="1642"/>
      <c r="G77" s="421"/>
      <c r="H77" s="421"/>
      <c r="I77" s="421"/>
      <c r="J77" s="421"/>
    </row>
    <row r="78" spans="1:10" ht="15.75" thickBot="1" x14ac:dyDescent="0.3">
      <c r="A78" s="421"/>
      <c r="B78" s="462" t="s">
        <v>37</v>
      </c>
      <c r="C78" s="1625" t="s">
        <v>1591</v>
      </c>
      <c r="D78" s="1626"/>
      <c r="E78" s="1626"/>
      <c r="F78" s="1626"/>
      <c r="G78" s="421"/>
      <c r="H78" s="421"/>
      <c r="I78" s="421"/>
      <c r="J78" s="421"/>
    </row>
    <row r="79" spans="1:10" ht="12.75" customHeight="1" x14ac:dyDescent="0.25">
      <c r="A79" s="421"/>
      <c r="B79" s="1627"/>
      <c r="C79" s="459">
        <v>2025</v>
      </c>
      <c r="D79" s="459">
        <v>2026</v>
      </c>
      <c r="E79" s="459">
        <v>2027</v>
      </c>
      <c r="F79" s="459">
        <v>2028</v>
      </c>
      <c r="G79" s="421"/>
      <c r="H79" s="421"/>
      <c r="I79" s="421"/>
      <c r="J79" s="421"/>
    </row>
    <row r="80" spans="1:10" ht="9" customHeight="1" thickBot="1" x14ac:dyDescent="0.3">
      <c r="A80" s="421"/>
      <c r="B80" s="1628"/>
      <c r="C80" s="458" t="s">
        <v>17</v>
      </c>
      <c r="D80" s="458" t="s">
        <v>18</v>
      </c>
      <c r="E80" s="458" t="s">
        <v>18</v>
      </c>
      <c r="F80" s="458" t="s">
        <v>18</v>
      </c>
      <c r="G80" s="421"/>
      <c r="H80" s="421"/>
      <c r="I80" s="421"/>
      <c r="J80" s="421"/>
    </row>
    <row r="81" spans="1:10" ht="15" customHeight="1" thickBot="1" x14ac:dyDescent="0.3">
      <c r="A81" s="421"/>
      <c r="B81" s="462" t="s">
        <v>39</v>
      </c>
      <c r="C81" s="467">
        <v>1</v>
      </c>
      <c r="D81" s="467">
        <v>0</v>
      </c>
      <c r="E81" s="467">
        <v>0</v>
      </c>
      <c r="F81" s="467">
        <v>0</v>
      </c>
      <c r="G81" s="421"/>
      <c r="H81" s="421"/>
      <c r="I81" s="421"/>
      <c r="J81" s="421"/>
    </row>
    <row r="82" spans="1:10" ht="15.75" thickBot="1" x14ac:dyDescent="0.3">
      <c r="A82" s="421"/>
      <c r="B82" s="462" t="s">
        <v>861</v>
      </c>
      <c r="C82" s="461">
        <f>C100</f>
        <v>0</v>
      </c>
      <c r="D82" s="461">
        <f>D100</f>
        <v>0</v>
      </c>
      <c r="E82" s="461">
        <f>E100</f>
        <v>0</v>
      </c>
      <c r="F82" s="461">
        <f>F100</f>
        <v>0</v>
      </c>
      <c r="G82" s="421"/>
      <c r="H82" s="421"/>
      <c r="I82" s="421"/>
      <c r="J82" s="421"/>
    </row>
    <row r="83" spans="1:10" ht="15.75" thickBot="1" x14ac:dyDescent="0.3">
      <c r="A83" s="421"/>
      <c r="B83" s="462" t="s">
        <v>860</v>
      </c>
      <c r="C83" s="461" t="e">
        <v>#DIV/0!</v>
      </c>
      <c r="D83" s="461" t="e">
        <v>#DIV/0!</v>
      </c>
      <c r="E83" s="461" t="e">
        <v>#DIV/0!</v>
      </c>
      <c r="F83" s="461">
        <v>0</v>
      </c>
      <c r="G83" s="421"/>
      <c r="H83" s="421"/>
      <c r="I83" s="421"/>
      <c r="J83" s="421"/>
    </row>
    <row r="84" spans="1:10" ht="15.75" thickBot="1" x14ac:dyDescent="0.3">
      <c r="A84" s="421"/>
      <c r="B84" s="462" t="s">
        <v>859</v>
      </c>
      <c r="C84" s="461" t="s">
        <v>884</v>
      </c>
      <c r="D84" s="460" t="e">
        <v>#DIV/0!</v>
      </c>
      <c r="E84" s="460" t="e">
        <v>#DIV/0!</v>
      </c>
      <c r="F84" s="460" t="e">
        <v>#DIV/0!</v>
      </c>
      <c r="G84" s="421"/>
      <c r="H84" s="421"/>
      <c r="I84" s="421"/>
      <c r="J84" s="421"/>
    </row>
    <row r="85" spans="1:10" ht="15.75" thickBot="1" x14ac:dyDescent="0.3">
      <c r="A85" s="421"/>
      <c r="B85" s="462" t="s">
        <v>858</v>
      </c>
      <c r="C85" s="461" t="s">
        <v>884</v>
      </c>
      <c r="D85" s="460" t="e">
        <v>#DIV/0!</v>
      </c>
      <c r="E85" s="460" t="e">
        <v>#DIV/0!</v>
      </c>
      <c r="F85" s="460" t="e">
        <v>#DIV/0!</v>
      </c>
      <c r="G85" s="421"/>
      <c r="H85" s="421"/>
      <c r="I85" s="421"/>
      <c r="J85" s="421"/>
    </row>
    <row r="86" spans="1:10" ht="15.75" thickBot="1" x14ac:dyDescent="0.3">
      <c r="A86" s="421"/>
      <c r="B86" s="462" t="s">
        <v>55</v>
      </c>
      <c r="C86" s="461" t="s">
        <v>884</v>
      </c>
      <c r="D86" s="460" t="e">
        <v>#DIV/0!</v>
      </c>
      <c r="E86" s="460" t="e">
        <v>#DIV/0!</v>
      </c>
      <c r="F86" s="460" t="e">
        <v>#DIV/0!</v>
      </c>
      <c r="G86" s="421"/>
      <c r="H86" s="421"/>
      <c r="I86" s="421"/>
      <c r="J86" s="421"/>
    </row>
    <row r="87" spans="1:10" ht="15.75" customHeight="1" thickBot="1" x14ac:dyDescent="0.3">
      <c r="A87" s="421"/>
      <c r="B87" s="1629" t="s">
        <v>1590</v>
      </c>
      <c r="C87" s="1630"/>
      <c r="D87" s="1630"/>
      <c r="E87" s="1630"/>
      <c r="F87" s="1630"/>
      <c r="G87" s="421"/>
      <c r="H87" s="421"/>
      <c r="I87" s="421"/>
      <c r="J87" s="421"/>
    </row>
    <row r="88" spans="1:10" ht="12.75" customHeight="1" x14ac:dyDescent="0.25">
      <c r="A88" s="421"/>
      <c r="B88" s="1627"/>
      <c r="C88" s="459">
        <v>2025</v>
      </c>
      <c r="D88" s="459">
        <v>2026</v>
      </c>
      <c r="E88" s="459">
        <v>2027</v>
      </c>
      <c r="F88" s="459">
        <v>2028</v>
      </c>
      <c r="G88" s="421"/>
      <c r="H88" s="421"/>
      <c r="I88" s="421"/>
      <c r="J88" s="421"/>
    </row>
    <row r="89" spans="1:10" ht="9" customHeight="1" thickBot="1" x14ac:dyDescent="0.3">
      <c r="A89" s="421"/>
      <c r="B89" s="1628"/>
      <c r="C89" s="458" t="s">
        <v>17</v>
      </c>
      <c r="D89" s="458" t="s">
        <v>18</v>
      </c>
      <c r="E89" s="458" t="s">
        <v>18</v>
      </c>
      <c r="F89" s="458" t="s">
        <v>18</v>
      </c>
      <c r="G89" s="421"/>
      <c r="H89" s="421"/>
      <c r="I89" s="421"/>
      <c r="J89" s="421"/>
    </row>
    <row r="90" spans="1:10" ht="15.75" thickBot="1" x14ac:dyDescent="0.3">
      <c r="A90" s="421"/>
      <c r="B90" s="448" t="s">
        <v>875</v>
      </c>
      <c r="C90" s="449">
        <f>C91+C92+C93+C94</f>
        <v>0</v>
      </c>
      <c r="D90" s="449">
        <f>D91+D92+D93+D94</f>
        <v>0</v>
      </c>
      <c r="E90" s="449">
        <f>E91+E92+E93+E94</f>
        <v>0</v>
      </c>
      <c r="F90" s="449">
        <f>F91+F92+F93+F94</f>
        <v>0</v>
      </c>
      <c r="G90" s="421"/>
      <c r="H90" s="421"/>
      <c r="I90" s="421"/>
      <c r="J90" s="421"/>
    </row>
    <row r="91" spans="1:10" ht="15" customHeight="1" thickBot="1" x14ac:dyDescent="0.3">
      <c r="A91" s="421"/>
      <c r="B91" s="446" t="s">
        <v>840</v>
      </c>
      <c r="C91" s="449"/>
      <c r="D91" s="449"/>
      <c r="E91" s="449"/>
      <c r="F91" s="449"/>
      <c r="G91" s="421"/>
      <c r="H91" s="421"/>
      <c r="I91" s="421"/>
      <c r="J91" s="421"/>
    </row>
    <row r="92" spans="1:10" ht="15" customHeight="1" thickBot="1" x14ac:dyDescent="0.3">
      <c r="A92" s="421"/>
      <c r="B92" s="446" t="s">
        <v>854</v>
      </c>
      <c r="C92" s="449"/>
      <c r="D92" s="449"/>
      <c r="E92" s="449"/>
      <c r="F92" s="449"/>
      <c r="G92" s="421"/>
      <c r="H92" s="421"/>
      <c r="I92" s="421"/>
      <c r="J92" s="421"/>
    </row>
    <row r="93" spans="1:10" ht="15" customHeight="1" thickBot="1" x14ac:dyDescent="0.3">
      <c r="A93" s="421"/>
      <c r="B93" s="446" t="s">
        <v>838</v>
      </c>
      <c r="C93" s="449"/>
      <c r="D93" s="449"/>
      <c r="E93" s="449"/>
      <c r="F93" s="449"/>
      <c r="G93" s="421"/>
      <c r="H93" s="421"/>
      <c r="I93" s="421"/>
      <c r="J93" s="421"/>
    </row>
    <row r="94" spans="1:10" ht="15" customHeight="1" thickBot="1" x14ac:dyDescent="0.3">
      <c r="A94" s="421"/>
      <c r="B94" s="446" t="s">
        <v>837</v>
      </c>
      <c r="C94" s="449"/>
      <c r="D94" s="449"/>
      <c r="E94" s="449"/>
      <c r="F94" s="449"/>
      <c r="G94" s="421"/>
      <c r="H94" s="421"/>
      <c r="I94" s="421"/>
      <c r="J94" s="421"/>
    </row>
    <row r="95" spans="1:10" ht="15.75" thickBot="1" x14ac:dyDescent="0.3">
      <c r="A95" s="421"/>
      <c r="B95" s="448" t="s">
        <v>874</v>
      </c>
      <c r="C95" s="456">
        <f>C96+C97+C98+C99</f>
        <v>0</v>
      </c>
      <c r="D95" s="456">
        <f>D96+D97+D98+D99</f>
        <v>0</v>
      </c>
      <c r="E95" s="456">
        <f>E96+E97+E98+E99</f>
        <v>0</v>
      </c>
      <c r="F95" s="456">
        <f>F96+F97+F98+F99</f>
        <v>0</v>
      </c>
      <c r="G95" s="421"/>
      <c r="H95" s="421"/>
      <c r="I95" s="421"/>
      <c r="J95" s="421"/>
    </row>
    <row r="96" spans="1:10" ht="15" customHeight="1" thickBot="1" x14ac:dyDescent="0.3">
      <c r="A96" s="421"/>
      <c r="B96" s="446" t="s">
        <v>840</v>
      </c>
      <c r="C96" s="456"/>
      <c r="D96" s="449"/>
      <c r="E96" s="449"/>
      <c r="F96" s="449"/>
      <c r="G96" s="421"/>
      <c r="H96" s="421"/>
      <c r="I96" s="421"/>
      <c r="J96" s="421"/>
    </row>
    <row r="97" spans="1:10" ht="15" customHeight="1" thickBot="1" x14ac:dyDescent="0.3">
      <c r="A97" s="421"/>
      <c r="B97" s="446" t="s">
        <v>854</v>
      </c>
      <c r="C97" s="456"/>
      <c r="D97" s="449"/>
      <c r="E97" s="449"/>
      <c r="F97" s="449"/>
      <c r="G97" s="421"/>
      <c r="H97" s="421"/>
      <c r="I97" s="421"/>
      <c r="J97" s="421"/>
    </row>
    <row r="98" spans="1:10" ht="15" customHeight="1" thickBot="1" x14ac:dyDescent="0.3">
      <c r="A98" s="421"/>
      <c r="B98" s="446" t="s">
        <v>838</v>
      </c>
      <c r="C98" s="456"/>
      <c r="D98" s="449"/>
      <c r="E98" s="449"/>
      <c r="F98" s="449"/>
      <c r="G98" s="421"/>
      <c r="H98" s="421"/>
      <c r="I98" s="421"/>
      <c r="J98" s="421"/>
    </row>
    <row r="99" spans="1:10" ht="15" customHeight="1" thickBot="1" x14ac:dyDescent="0.3">
      <c r="A99" s="421"/>
      <c r="B99" s="446" t="s">
        <v>837</v>
      </c>
      <c r="C99" s="456"/>
      <c r="D99" s="449"/>
      <c r="E99" s="449"/>
      <c r="F99" s="449"/>
      <c r="G99" s="421"/>
      <c r="H99" s="421"/>
      <c r="I99" s="421"/>
      <c r="J99" s="421"/>
    </row>
    <row r="100" spans="1:10" ht="15" customHeight="1" thickBot="1" x14ac:dyDescent="0.3">
      <c r="A100" s="421"/>
      <c r="B100" s="457" t="s">
        <v>886</v>
      </c>
      <c r="C100" s="456">
        <f>C95+C90</f>
        <v>0</v>
      </c>
      <c r="D100" s="456">
        <f>D95+D90</f>
        <v>0</v>
      </c>
      <c r="E100" s="456">
        <f>E95+E90</f>
        <v>0</v>
      </c>
      <c r="F100" s="456">
        <f>F95+F90</f>
        <v>0</v>
      </c>
      <c r="G100" s="421"/>
      <c r="H100" s="421"/>
      <c r="I100" s="421"/>
      <c r="J100" s="421"/>
    </row>
    <row r="101" spans="1:10" ht="15" customHeight="1" thickBot="1" x14ac:dyDescent="0.3">
      <c r="A101" s="421"/>
      <c r="B101" s="1619" t="s">
        <v>78</v>
      </c>
      <c r="C101" s="1620"/>
      <c r="D101" s="1620"/>
      <c r="E101" s="1620"/>
      <c r="F101" s="1620"/>
      <c r="G101" s="421"/>
      <c r="H101" s="421"/>
      <c r="I101" s="421"/>
      <c r="J101" s="421"/>
    </row>
    <row r="102" spans="1:10" ht="15.75" thickBot="1" x14ac:dyDescent="0.3">
      <c r="A102" s="421"/>
      <c r="B102" s="1619" t="s">
        <v>881</v>
      </c>
      <c r="C102" s="1620"/>
      <c r="D102" s="1620"/>
      <c r="E102" s="1620"/>
      <c r="F102" s="1620"/>
      <c r="G102" s="421"/>
      <c r="H102" s="421"/>
      <c r="I102" s="421"/>
      <c r="J102" s="421"/>
    </row>
    <row r="103" spans="1:10" ht="15" customHeight="1" thickBot="1" x14ac:dyDescent="0.3">
      <c r="A103" s="421"/>
      <c r="B103" s="466" t="s">
        <v>1589</v>
      </c>
      <c r="C103" s="1617" t="s">
        <v>1588</v>
      </c>
      <c r="D103" s="1618"/>
      <c r="E103" s="1618"/>
      <c r="F103" s="1618"/>
      <c r="G103" s="421"/>
      <c r="H103" s="421"/>
      <c r="I103" s="421"/>
      <c r="J103" s="421"/>
    </row>
    <row r="104" spans="1:10" ht="42.75" customHeight="1" thickBot="1" x14ac:dyDescent="0.3">
      <c r="A104" s="421"/>
      <c r="B104" s="466" t="s">
        <v>880</v>
      </c>
      <c r="C104" s="466"/>
      <c r="D104" s="465"/>
      <c r="E104" s="1643"/>
      <c r="F104" s="1644"/>
      <c r="G104" s="421"/>
      <c r="H104" s="421"/>
      <c r="I104" s="421"/>
      <c r="J104" s="421"/>
    </row>
    <row r="105" spans="1:10" ht="15" customHeight="1" thickBot="1" x14ac:dyDescent="0.3">
      <c r="A105" s="421"/>
      <c r="B105" s="464"/>
      <c r="C105" s="1643"/>
      <c r="D105" s="1644"/>
      <c r="E105" s="1644"/>
      <c r="F105" s="1644"/>
      <c r="G105" s="421"/>
      <c r="H105" s="421"/>
      <c r="I105" s="421"/>
      <c r="J105" s="421"/>
    </row>
    <row r="106" spans="1:10" ht="30.75" customHeight="1" thickBot="1" x14ac:dyDescent="0.3">
      <c r="A106" s="421"/>
      <c r="B106" s="462" t="s">
        <v>863</v>
      </c>
      <c r="C106" s="1645"/>
      <c r="D106" s="1646"/>
      <c r="E106" s="1646"/>
      <c r="F106" s="1646"/>
      <c r="G106" s="421"/>
      <c r="H106" s="421"/>
      <c r="I106" s="421"/>
      <c r="J106" s="421"/>
    </row>
    <row r="107" spans="1:10" ht="17.25" customHeight="1" thickBot="1" x14ac:dyDescent="0.3">
      <c r="A107" s="421"/>
      <c r="B107" s="463" t="s">
        <v>37</v>
      </c>
      <c r="C107" s="1643" t="s">
        <v>1587</v>
      </c>
      <c r="D107" s="1644"/>
      <c r="E107" s="1644"/>
      <c r="F107" s="1644"/>
      <c r="G107" s="421"/>
      <c r="H107" s="421"/>
      <c r="I107" s="421"/>
      <c r="J107" s="421"/>
    </row>
    <row r="108" spans="1:10" ht="12.75" customHeight="1" x14ac:dyDescent="0.25">
      <c r="A108" s="421"/>
      <c r="B108" s="1627"/>
      <c r="C108" s="459">
        <v>2025</v>
      </c>
      <c r="D108" s="459">
        <v>2026</v>
      </c>
      <c r="E108" s="459">
        <v>2027</v>
      </c>
      <c r="F108" s="459">
        <v>2028</v>
      </c>
      <c r="G108" s="421"/>
      <c r="H108" s="421"/>
      <c r="I108" s="421"/>
      <c r="J108" s="421"/>
    </row>
    <row r="109" spans="1:10" ht="9" customHeight="1" thickBot="1" x14ac:dyDescent="0.3">
      <c r="A109" s="421"/>
      <c r="B109" s="1628"/>
      <c r="C109" s="458" t="s">
        <v>17</v>
      </c>
      <c r="D109" s="458" t="s">
        <v>18</v>
      </c>
      <c r="E109" s="458" t="s">
        <v>18</v>
      </c>
      <c r="F109" s="458" t="s">
        <v>18</v>
      </c>
      <c r="G109" s="421"/>
      <c r="H109" s="421"/>
      <c r="I109" s="421"/>
      <c r="J109" s="421"/>
    </row>
    <row r="110" spans="1:10" ht="15" customHeight="1" thickBot="1" x14ac:dyDescent="0.3">
      <c r="A110" s="421"/>
      <c r="B110" s="462" t="s">
        <v>39</v>
      </c>
      <c r="C110" s="461">
        <v>0</v>
      </c>
      <c r="D110" s="461"/>
      <c r="E110" s="461"/>
      <c r="F110" s="461"/>
      <c r="G110" s="421"/>
      <c r="H110" s="421"/>
      <c r="I110" s="421"/>
      <c r="J110" s="421"/>
    </row>
    <row r="111" spans="1:10" ht="15.75" thickBot="1" x14ac:dyDescent="0.3">
      <c r="A111" s="421"/>
      <c r="B111" s="462" t="s">
        <v>861</v>
      </c>
      <c r="C111" s="461">
        <f>C129</f>
        <v>0</v>
      </c>
      <c r="D111" s="461">
        <f>D129</f>
        <v>0</v>
      </c>
      <c r="E111" s="461">
        <f>E129</f>
        <v>0</v>
      </c>
      <c r="F111" s="461">
        <f>F129</f>
        <v>0</v>
      </c>
      <c r="G111" s="421"/>
      <c r="H111" s="421"/>
      <c r="I111" s="421"/>
      <c r="J111" s="421"/>
    </row>
    <row r="112" spans="1:10" ht="15.75" thickBot="1" x14ac:dyDescent="0.3">
      <c r="A112" s="421"/>
      <c r="B112" s="462" t="s">
        <v>860</v>
      </c>
      <c r="C112" s="461" t="e">
        <v>#DIV/0!</v>
      </c>
      <c r="D112" s="461" t="e">
        <v>#DIV/0!</v>
      </c>
      <c r="E112" s="461" t="e">
        <v>#DIV/0!</v>
      </c>
      <c r="F112" s="461" t="e">
        <v>#DIV/0!</v>
      </c>
      <c r="G112" s="421"/>
      <c r="H112" s="421"/>
      <c r="I112" s="421"/>
      <c r="J112" s="421"/>
    </row>
    <row r="113" spans="1:10" ht="15.75" thickBot="1" x14ac:dyDescent="0.3">
      <c r="A113" s="421"/>
      <c r="B113" s="462" t="s">
        <v>859</v>
      </c>
      <c r="C113" s="461" t="s">
        <v>884</v>
      </c>
      <c r="D113" s="460" t="e">
        <v>#DIV/0!</v>
      </c>
      <c r="E113" s="460" t="e">
        <v>#DIV/0!</v>
      </c>
      <c r="F113" s="460" t="e">
        <v>#DIV/0!</v>
      </c>
      <c r="G113" s="421"/>
      <c r="H113" s="421"/>
      <c r="I113" s="421"/>
      <c r="J113" s="421"/>
    </row>
    <row r="114" spans="1:10" ht="15.75" thickBot="1" x14ac:dyDescent="0.3">
      <c r="A114" s="421"/>
      <c r="B114" s="462" t="s">
        <v>858</v>
      </c>
      <c r="C114" s="461" t="s">
        <v>884</v>
      </c>
      <c r="D114" s="460" t="e">
        <v>#DIV/0!</v>
      </c>
      <c r="E114" s="460" t="e">
        <v>#DIV/0!</v>
      </c>
      <c r="F114" s="460" t="e">
        <v>#DIV/0!</v>
      </c>
      <c r="G114" s="421"/>
      <c r="H114" s="421"/>
      <c r="I114" s="421"/>
      <c r="J114" s="421"/>
    </row>
    <row r="115" spans="1:10" ht="15.75" thickBot="1" x14ac:dyDescent="0.3">
      <c r="A115" s="421"/>
      <c r="B115" s="462" t="s">
        <v>55</v>
      </c>
      <c r="C115" s="461" t="s">
        <v>884</v>
      </c>
      <c r="D115" s="460" t="e">
        <v>#DIV/0!</v>
      </c>
      <c r="E115" s="460" t="e">
        <v>#DIV/0!</v>
      </c>
      <c r="F115" s="460" t="e">
        <v>#DIV/0!</v>
      </c>
      <c r="G115" s="421"/>
      <c r="H115" s="421"/>
      <c r="I115" s="421"/>
      <c r="J115" s="421"/>
    </row>
    <row r="116" spans="1:10" ht="15.75" customHeight="1" thickBot="1" x14ac:dyDescent="0.3">
      <c r="A116" s="421"/>
      <c r="B116" s="1629" t="s">
        <v>1586</v>
      </c>
      <c r="C116" s="1630"/>
      <c r="D116" s="1630"/>
      <c r="E116" s="1630"/>
      <c r="F116" s="1630"/>
      <c r="G116" s="421"/>
      <c r="H116" s="421"/>
      <c r="I116" s="421"/>
      <c r="J116" s="421"/>
    </row>
    <row r="117" spans="1:10" ht="12.75" customHeight="1" x14ac:dyDescent="0.25">
      <c r="A117" s="421"/>
      <c r="B117" s="1627"/>
      <c r="C117" s="459">
        <v>2025</v>
      </c>
      <c r="D117" s="459">
        <v>2026</v>
      </c>
      <c r="E117" s="459">
        <v>2027</v>
      </c>
      <c r="F117" s="459">
        <v>2028</v>
      </c>
      <c r="G117" s="421"/>
      <c r="H117" s="421"/>
      <c r="I117" s="421"/>
      <c r="J117" s="421"/>
    </row>
    <row r="118" spans="1:10" ht="9" customHeight="1" thickBot="1" x14ac:dyDescent="0.3">
      <c r="A118" s="421"/>
      <c r="B118" s="1628"/>
      <c r="C118" s="458" t="s">
        <v>17</v>
      </c>
      <c r="D118" s="458" t="s">
        <v>18</v>
      </c>
      <c r="E118" s="458" t="s">
        <v>18</v>
      </c>
      <c r="F118" s="458" t="s">
        <v>18</v>
      </c>
      <c r="G118" s="421"/>
      <c r="H118" s="421"/>
      <c r="I118" s="421"/>
      <c r="J118" s="421"/>
    </row>
    <row r="119" spans="1:10" ht="15.75" thickBot="1" x14ac:dyDescent="0.3">
      <c r="A119" s="421"/>
      <c r="B119" s="448" t="s">
        <v>875</v>
      </c>
      <c r="C119" s="449">
        <f>C120+C121+C122+C123</f>
        <v>0</v>
      </c>
      <c r="D119" s="449">
        <f>D120+D121+D122+D123</f>
        <v>0</v>
      </c>
      <c r="E119" s="449">
        <f>E120+E121+E122+E123</f>
        <v>0</v>
      </c>
      <c r="F119" s="449">
        <f>F120+F121+F122+F123</f>
        <v>0</v>
      </c>
      <c r="G119" s="421"/>
      <c r="H119" s="421"/>
      <c r="I119" s="421"/>
      <c r="J119" s="421"/>
    </row>
    <row r="120" spans="1:10" ht="15" customHeight="1" thickBot="1" x14ac:dyDescent="0.3">
      <c r="A120" s="421"/>
      <c r="B120" s="446" t="s">
        <v>840</v>
      </c>
      <c r="C120" s="449"/>
      <c r="D120" s="449"/>
      <c r="E120" s="449"/>
      <c r="F120" s="449"/>
      <c r="G120" s="421"/>
      <c r="H120" s="421"/>
      <c r="I120" s="421"/>
      <c r="J120" s="421"/>
    </row>
    <row r="121" spans="1:10" ht="15" customHeight="1" thickBot="1" x14ac:dyDescent="0.3">
      <c r="A121" s="421"/>
      <c r="B121" s="446" t="s">
        <v>854</v>
      </c>
      <c r="C121" s="449"/>
      <c r="D121" s="449"/>
      <c r="E121" s="449"/>
      <c r="F121" s="449"/>
      <c r="G121" s="421"/>
      <c r="H121" s="421"/>
      <c r="I121" s="421"/>
      <c r="J121" s="421"/>
    </row>
    <row r="122" spans="1:10" ht="15" customHeight="1" thickBot="1" x14ac:dyDescent="0.3">
      <c r="A122" s="421"/>
      <c r="B122" s="446" t="s">
        <v>838</v>
      </c>
      <c r="C122" s="449"/>
      <c r="D122" s="449"/>
      <c r="E122" s="449"/>
      <c r="F122" s="449"/>
      <c r="G122" s="421"/>
      <c r="H122" s="421"/>
      <c r="I122" s="421"/>
      <c r="J122" s="421"/>
    </row>
    <row r="123" spans="1:10" ht="15" customHeight="1" thickBot="1" x14ac:dyDescent="0.3">
      <c r="A123" s="421"/>
      <c r="B123" s="446" t="s">
        <v>837</v>
      </c>
      <c r="C123" s="449"/>
      <c r="D123" s="449"/>
      <c r="E123" s="449"/>
      <c r="F123" s="449"/>
      <c r="G123" s="421"/>
      <c r="H123" s="421"/>
      <c r="I123" s="421"/>
      <c r="J123" s="421"/>
    </row>
    <row r="124" spans="1:10" ht="15.75" thickBot="1" x14ac:dyDescent="0.3">
      <c r="A124" s="421"/>
      <c r="B124" s="448" t="s">
        <v>874</v>
      </c>
      <c r="C124" s="456">
        <f>C125+C126+C127+C128</f>
        <v>0</v>
      </c>
      <c r="D124" s="456">
        <f>D125+D126+D127+D128</f>
        <v>0</v>
      </c>
      <c r="E124" s="456">
        <f>E125+E126+E127+E128</f>
        <v>0</v>
      </c>
      <c r="F124" s="456">
        <f>F125+F126+F127+F128</f>
        <v>0</v>
      </c>
      <c r="G124" s="421"/>
      <c r="H124" s="421"/>
      <c r="I124" s="421"/>
      <c r="J124" s="421"/>
    </row>
    <row r="125" spans="1:10" ht="15" customHeight="1" thickBot="1" x14ac:dyDescent="0.3">
      <c r="A125" s="421"/>
      <c r="B125" s="446" t="s">
        <v>840</v>
      </c>
      <c r="C125" s="456"/>
      <c r="D125" s="449"/>
      <c r="E125" s="449"/>
      <c r="F125" s="449"/>
      <c r="G125" s="421"/>
      <c r="H125" s="421"/>
      <c r="I125" s="421"/>
      <c r="J125" s="421"/>
    </row>
    <row r="126" spans="1:10" ht="15.75" thickBot="1" x14ac:dyDescent="0.3">
      <c r="A126" s="421"/>
      <c r="B126" s="446" t="s">
        <v>854</v>
      </c>
      <c r="C126" s="456"/>
      <c r="D126" s="449"/>
      <c r="E126" s="449"/>
      <c r="F126" s="449"/>
      <c r="G126" s="421"/>
      <c r="H126" s="421"/>
      <c r="I126" s="421"/>
      <c r="J126" s="421"/>
    </row>
    <row r="127" spans="1:10" ht="15.75" thickBot="1" x14ac:dyDescent="0.3">
      <c r="A127" s="421"/>
      <c r="B127" s="446" t="s">
        <v>838</v>
      </c>
      <c r="C127" s="456"/>
      <c r="D127" s="449"/>
      <c r="E127" s="449"/>
      <c r="F127" s="449"/>
      <c r="G127" s="421"/>
      <c r="H127" s="421"/>
      <c r="I127" s="421"/>
      <c r="J127" s="421"/>
    </row>
    <row r="128" spans="1:10" ht="15.75" thickBot="1" x14ac:dyDescent="0.3">
      <c r="A128" s="421"/>
      <c r="B128" s="446" t="s">
        <v>837</v>
      </c>
      <c r="C128" s="456"/>
      <c r="D128" s="449"/>
      <c r="E128" s="449"/>
      <c r="F128" s="449"/>
      <c r="G128" s="421"/>
      <c r="H128" s="421"/>
      <c r="I128" s="421"/>
      <c r="J128" s="421"/>
    </row>
    <row r="129" spans="1:10" ht="15.75" thickBot="1" x14ac:dyDescent="0.3">
      <c r="A129" s="421"/>
      <c r="B129" s="457" t="s">
        <v>873</v>
      </c>
      <c r="C129" s="456">
        <f>C119+C124</f>
        <v>0</v>
      </c>
      <c r="D129" s="456">
        <v>0</v>
      </c>
      <c r="E129" s="456">
        <v>0</v>
      </c>
      <c r="F129" s="456">
        <v>0</v>
      </c>
      <c r="G129" s="421"/>
      <c r="H129" s="421"/>
      <c r="I129" s="421"/>
      <c r="J129" s="421"/>
    </row>
    <row r="130" spans="1:10" ht="15.75" thickBot="1" x14ac:dyDescent="0.3">
      <c r="A130" s="421"/>
      <c r="B130" s="455"/>
      <c r="C130" s="454">
        <v>2024</v>
      </c>
      <c r="D130" s="454">
        <v>2025</v>
      </c>
      <c r="E130" s="454">
        <v>2026</v>
      </c>
      <c r="F130" s="454">
        <v>2027</v>
      </c>
      <c r="G130" s="421"/>
      <c r="H130" s="421"/>
      <c r="I130" s="421"/>
      <c r="J130" s="421"/>
    </row>
    <row r="131" spans="1:10" ht="27" customHeight="1" thickBot="1" x14ac:dyDescent="0.3">
      <c r="A131" s="421"/>
      <c r="B131" s="453" t="s">
        <v>852</v>
      </c>
      <c r="C131" s="452">
        <f>C111+C82+C57+C28</f>
        <v>53661</v>
      </c>
      <c r="D131" s="452">
        <f>D111+D82+D57+D28</f>
        <v>53661</v>
      </c>
      <c r="E131" s="452">
        <f>E111+E82+E57+E28</f>
        <v>53661</v>
      </c>
      <c r="F131" s="452">
        <f>F111+F82+F57+F28</f>
        <v>53661</v>
      </c>
      <c r="G131" s="421"/>
      <c r="H131" s="421"/>
      <c r="I131" s="421"/>
      <c r="J131" s="421"/>
    </row>
    <row r="132" spans="1:10" ht="24.75" thickBot="1" x14ac:dyDescent="0.3">
      <c r="A132" s="421"/>
      <c r="B132" s="453" t="s">
        <v>851</v>
      </c>
      <c r="C132" s="452">
        <f>C133+C136+C139+C142+C147</f>
        <v>53661</v>
      </c>
      <c r="D132" s="452">
        <f>D133+D136+D139+D142+D147</f>
        <v>53661</v>
      </c>
      <c r="E132" s="452">
        <f>E133+E136+E139+E142+E147</f>
        <v>53661</v>
      </c>
      <c r="F132" s="452">
        <f>F133+F136+F139+F142+F147</f>
        <v>53661</v>
      </c>
      <c r="G132" s="421"/>
      <c r="H132" s="421"/>
      <c r="I132" s="421"/>
      <c r="J132" s="421"/>
    </row>
    <row r="133" spans="1:10" ht="15.75" thickBot="1" x14ac:dyDescent="0.3">
      <c r="A133" s="421"/>
      <c r="B133" s="448" t="s">
        <v>850</v>
      </c>
      <c r="C133" s="447">
        <f>C134+C135</f>
        <v>32354</v>
      </c>
      <c r="D133" s="447">
        <f>D134+D135</f>
        <v>32354</v>
      </c>
      <c r="E133" s="447">
        <f>E134+E135</f>
        <v>32354</v>
      </c>
      <c r="F133" s="447">
        <f>F134+F135</f>
        <v>32354</v>
      </c>
      <c r="G133" s="421"/>
      <c r="H133" s="421"/>
      <c r="I133" s="421"/>
      <c r="J133" s="421"/>
    </row>
    <row r="134" spans="1:10" ht="15.75" thickBot="1" x14ac:dyDescent="0.3">
      <c r="A134" s="421"/>
      <c r="B134" s="446" t="s">
        <v>840</v>
      </c>
      <c r="C134" s="451">
        <f t="shared" ref="C134:F135" si="2">C37</f>
        <v>32354</v>
      </c>
      <c r="D134" s="451">
        <f t="shared" si="2"/>
        <v>32354</v>
      </c>
      <c r="E134" s="451">
        <f t="shared" si="2"/>
        <v>32354</v>
      </c>
      <c r="F134" s="451">
        <f t="shared" si="2"/>
        <v>32354</v>
      </c>
      <c r="G134" s="421"/>
      <c r="H134" s="421"/>
      <c r="I134" s="421"/>
      <c r="J134" s="421"/>
    </row>
    <row r="135" spans="1:10" ht="15.75" thickBot="1" x14ac:dyDescent="0.3">
      <c r="A135" s="421"/>
      <c r="B135" s="446" t="s">
        <v>843</v>
      </c>
      <c r="C135" s="451">
        <f t="shared" si="2"/>
        <v>0</v>
      </c>
      <c r="D135" s="451">
        <f t="shared" si="2"/>
        <v>0</v>
      </c>
      <c r="E135" s="451">
        <f t="shared" si="2"/>
        <v>0</v>
      </c>
      <c r="F135" s="451">
        <f t="shared" si="2"/>
        <v>0</v>
      </c>
      <c r="G135" s="421"/>
      <c r="H135" s="421"/>
      <c r="I135" s="421"/>
      <c r="J135" s="421"/>
    </row>
    <row r="136" spans="1:10" ht="24.75" thickBot="1" x14ac:dyDescent="0.3">
      <c r="A136" s="421"/>
      <c r="B136" s="448" t="s">
        <v>849</v>
      </c>
      <c r="C136" s="447">
        <f>C137+C138</f>
        <v>5307</v>
      </c>
      <c r="D136" s="447">
        <f>D137+D138</f>
        <v>5307</v>
      </c>
      <c r="E136" s="447">
        <f>E137+E138</f>
        <v>5307</v>
      </c>
      <c r="F136" s="447">
        <f>F137+F138</f>
        <v>5307</v>
      </c>
      <c r="G136" s="421"/>
      <c r="H136" s="421"/>
      <c r="I136" s="421"/>
      <c r="J136" s="421"/>
    </row>
    <row r="137" spans="1:10" ht="15.75" thickBot="1" x14ac:dyDescent="0.3">
      <c r="A137" s="421"/>
      <c r="B137" s="446" t="s">
        <v>840</v>
      </c>
      <c r="C137" s="445">
        <f t="shared" ref="C137:F138" si="3">C40</f>
        <v>5307</v>
      </c>
      <c r="D137" s="445">
        <f t="shared" si="3"/>
        <v>5307</v>
      </c>
      <c r="E137" s="445">
        <f t="shared" si="3"/>
        <v>5307</v>
      </c>
      <c r="F137" s="445">
        <f t="shared" si="3"/>
        <v>5307</v>
      </c>
      <c r="G137" s="421"/>
      <c r="H137" s="421"/>
      <c r="I137" s="421"/>
      <c r="J137" s="421"/>
    </row>
    <row r="138" spans="1:10" ht="15.75" thickBot="1" x14ac:dyDescent="0.3">
      <c r="A138" s="421"/>
      <c r="B138" s="446" t="s">
        <v>843</v>
      </c>
      <c r="C138" s="445">
        <f t="shared" si="3"/>
        <v>0</v>
      </c>
      <c r="D138" s="445">
        <f t="shared" si="3"/>
        <v>0</v>
      </c>
      <c r="E138" s="445">
        <f t="shared" si="3"/>
        <v>0</v>
      </c>
      <c r="F138" s="445">
        <f t="shared" si="3"/>
        <v>0</v>
      </c>
      <c r="G138" s="421"/>
      <c r="H138" s="421"/>
      <c r="I138" s="421"/>
      <c r="J138" s="421"/>
    </row>
    <row r="139" spans="1:10" ht="15.75" thickBot="1" x14ac:dyDescent="0.3">
      <c r="A139" s="421"/>
      <c r="B139" s="448" t="s">
        <v>848</v>
      </c>
      <c r="C139" s="447">
        <f>C140+C141</f>
        <v>13000</v>
      </c>
      <c r="D139" s="447">
        <f>D140+D141</f>
        <v>13000</v>
      </c>
      <c r="E139" s="447">
        <f>E140+E141</f>
        <v>13000</v>
      </c>
      <c r="F139" s="447">
        <f>F140+F141</f>
        <v>13000</v>
      </c>
      <c r="G139" s="421"/>
      <c r="H139" s="421"/>
      <c r="I139" s="421"/>
      <c r="J139" s="421"/>
    </row>
    <row r="140" spans="1:10" ht="15.75" thickBot="1" x14ac:dyDescent="0.3">
      <c r="A140" s="421"/>
      <c r="B140" s="446" t="s">
        <v>840</v>
      </c>
      <c r="C140" s="451">
        <f t="shared" ref="C140:F141" si="4">C43</f>
        <v>13000</v>
      </c>
      <c r="D140" s="451">
        <f t="shared" si="4"/>
        <v>13000</v>
      </c>
      <c r="E140" s="451">
        <f t="shared" si="4"/>
        <v>13000</v>
      </c>
      <c r="F140" s="451">
        <f t="shared" si="4"/>
        <v>13000</v>
      </c>
      <c r="G140" s="421"/>
      <c r="H140" s="421"/>
      <c r="I140" s="421"/>
      <c r="J140" s="421"/>
    </row>
    <row r="141" spans="1:10" ht="15.75" thickBot="1" x14ac:dyDescent="0.3">
      <c r="A141" s="421"/>
      <c r="B141" s="446" t="s">
        <v>843</v>
      </c>
      <c r="C141" s="451">
        <f t="shared" si="4"/>
        <v>0</v>
      </c>
      <c r="D141" s="451">
        <f t="shared" si="4"/>
        <v>0</v>
      </c>
      <c r="E141" s="451">
        <f t="shared" si="4"/>
        <v>0</v>
      </c>
      <c r="F141" s="451">
        <f t="shared" si="4"/>
        <v>0</v>
      </c>
      <c r="G141" s="421"/>
      <c r="H141" s="421"/>
      <c r="I141" s="421"/>
      <c r="J141" s="421"/>
    </row>
    <row r="142" spans="1:10" ht="15.75" thickBot="1" x14ac:dyDescent="0.3">
      <c r="A142" s="421"/>
      <c r="B142" s="448" t="s">
        <v>842</v>
      </c>
      <c r="C142" s="450">
        <f>C143+C144+C145+C146</f>
        <v>0</v>
      </c>
      <c r="D142" s="450">
        <f>D143+D144+D145+D146</f>
        <v>0</v>
      </c>
      <c r="E142" s="450">
        <f>E143+E144+E145+E146</f>
        <v>0</v>
      </c>
      <c r="F142" s="450">
        <f>F143+F144+F145+F146</f>
        <v>0</v>
      </c>
      <c r="G142" s="421"/>
      <c r="H142" s="421"/>
      <c r="I142" s="421"/>
      <c r="J142" s="421"/>
    </row>
    <row r="143" spans="1:10" ht="15.75" thickBot="1" x14ac:dyDescent="0.3">
      <c r="A143" s="421"/>
      <c r="B143" s="446" t="s">
        <v>840</v>
      </c>
      <c r="C143" s="449">
        <f t="shared" ref="C143:F146" si="5">C120+C91+C66</f>
        <v>0</v>
      </c>
      <c r="D143" s="449">
        <f t="shared" si="5"/>
        <v>0</v>
      </c>
      <c r="E143" s="449">
        <f t="shared" si="5"/>
        <v>0</v>
      </c>
      <c r="F143" s="449">
        <f t="shared" si="5"/>
        <v>0</v>
      </c>
      <c r="G143" s="421"/>
      <c r="H143" s="421"/>
      <c r="I143" s="421"/>
      <c r="J143" s="421"/>
    </row>
    <row r="144" spans="1:10" ht="15.75" thickBot="1" x14ac:dyDescent="0.3">
      <c r="A144" s="421"/>
      <c r="B144" s="446" t="s">
        <v>839</v>
      </c>
      <c r="C144" s="449">
        <f t="shared" si="5"/>
        <v>0</v>
      </c>
      <c r="D144" s="449">
        <f t="shared" si="5"/>
        <v>0</v>
      </c>
      <c r="E144" s="449">
        <f t="shared" si="5"/>
        <v>0</v>
      </c>
      <c r="F144" s="449">
        <f t="shared" si="5"/>
        <v>0</v>
      </c>
      <c r="G144" s="421"/>
      <c r="H144" s="421"/>
      <c r="I144" s="421"/>
      <c r="J144" s="421"/>
    </row>
    <row r="145" spans="1:10" ht="15.75" thickBot="1" x14ac:dyDescent="0.3">
      <c r="A145" s="421"/>
      <c r="B145" s="446" t="s">
        <v>838</v>
      </c>
      <c r="C145" s="449">
        <f t="shared" si="5"/>
        <v>0</v>
      </c>
      <c r="D145" s="449">
        <f t="shared" si="5"/>
        <v>0</v>
      </c>
      <c r="E145" s="449">
        <f t="shared" si="5"/>
        <v>0</v>
      </c>
      <c r="F145" s="449">
        <f t="shared" si="5"/>
        <v>0</v>
      </c>
      <c r="G145" s="421"/>
      <c r="H145" s="421"/>
      <c r="I145" s="421"/>
      <c r="J145" s="421"/>
    </row>
    <row r="146" spans="1:10" ht="15.75" thickBot="1" x14ac:dyDescent="0.3">
      <c r="A146" s="421"/>
      <c r="B146" s="446" t="s">
        <v>837</v>
      </c>
      <c r="C146" s="449">
        <f t="shared" si="5"/>
        <v>0</v>
      </c>
      <c r="D146" s="449">
        <f t="shared" si="5"/>
        <v>0</v>
      </c>
      <c r="E146" s="449">
        <f t="shared" si="5"/>
        <v>0</v>
      </c>
      <c r="F146" s="449">
        <f t="shared" si="5"/>
        <v>0</v>
      </c>
      <c r="G146" s="421"/>
      <c r="H146" s="421"/>
      <c r="I146" s="421"/>
      <c r="J146" s="421"/>
    </row>
    <row r="147" spans="1:10" ht="15.75" thickBot="1" x14ac:dyDescent="0.3">
      <c r="A147" s="421"/>
      <c r="B147" s="448" t="s">
        <v>841</v>
      </c>
      <c r="C147" s="447">
        <f>C148+C149+C150+C151</f>
        <v>3000</v>
      </c>
      <c r="D147" s="447">
        <f>D148+D149+D150+D151</f>
        <v>3000</v>
      </c>
      <c r="E147" s="447">
        <f>E148+E149+E150+E151</f>
        <v>3000</v>
      </c>
      <c r="F147" s="447">
        <f>F148+F149+F150+F151</f>
        <v>3000</v>
      </c>
      <c r="G147" s="421"/>
      <c r="H147" s="421"/>
      <c r="I147" s="421"/>
      <c r="J147" s="421"/>
    </row>
    <row r="148" spans="1:10" ht="15.75" thickBot="1" x14ac:dyDescent="0.3">
      <c r="A148" s="421"/>
      <c r="B148" s="446" t="s">
        <v>840</v>
      </c>
      <c r="C148" s="445">
        <f t="shared" ref="C148:F151" si="6">C125+C96+C71</f>
        <v>3000</v>
      </c>
      <c r="D148" s="445">
        <f t="shared" si="6"/>
        <v>3000</v>
      </c>
      <c r="E148" s="445">
        <f t="shared" si="6"/>
        <v>3000</v>
      </c>
      <c r="F148" s="445">
        <f t="shared" si="6"/>
        <v>3000</v>
      </c>
      <c r="G148" s="421"/>
      <c r="H148" s="421"/>
      <c r="I148" s="421"/>
      <c r="J148" s="421"/>
    </row>
    <row r="149" spans="1:10" ht="15.75" thickBot="1" x14ac:dyDescent="0.3">
      <c r="A149" s="421"/>
      <c r="B149" s="446" t="s">
        <v>839</v>
      </c>
      <c r="C149" s="445">
        <f t="shared" si="6"/>
        <v>0</v>
      </c>
      <c r="D149" s="445">
        <f t="shared" si="6"/>
        <v>0</v>
      </c>
      <c r="E149" s="445">
        <f t="shared" si="6"/>
        <v>0</v>
      </c>
      <c r="F149" s="445">
        <f t="shared" si="6"/>
        <v>0</v>
      </c>
      <c r="G149" s="421"/>
      <c r="H149" s="421"/>
      <c r="I149" s="421"/>
      <c r="J149" s="421"/>
    </row>
    <row r="150" spans="1:10" ht="15.75" thickBot="1" x14ac:dyDescent="0.3">
      <c r="A150" s="421"/>
      <c r="B150" s="446" t="s">
        <v>838</v>
      </c>
      <c r="C150" s="445">
        <f t="shared" si="6"/>
        <v>0</v>
      </c>
      <c r="D150" s="445">
        <f t="shared" si="6"/>
        <v>0</v>
      </c>
      <c r="E150" s="445">
        <f t="shared" si="6"/>
        <v>0</v>
      </c>
      <c r="F150" s="445">
        <f t="shared" si="6"/>
        <v>0</v>
      </c>
      <c r="G150" s="421"/>
      <c r="H150" s="421"/>
      <c r="I150" s="421"/>
      <c r="J150" s="421"/>
    </row>
    <row r="151" spans="1:10" ht="15.75" thickBot="1" x14ac:dyDescent="0.3">
      <c r="A151" s="421"/>
      <c r="B151" s="446" t="s">
        <v>837</v>
      </c>
      <c r="C151" s="445">
        <f t="shared" si="6"/>
        <v>0</v>
      </c>
      <c r="D151" s="445">
        <f t="shared" si="6"/>
        <v>0</v>
      </c>
      <c r="E151" s="445">
        <f t="shared" si="6"/>
        <v>0</v>
      </c>
      <c r="F151" s="445">
        <f t="shared" si="6"/>
        <v>0</v>
      </c>
      <c r="G151" s="421"/>
      <c r="H151" s="421"/>
      <c r="I151" s="421"/>
      <c r="J151" s="421"/>
    </row>
    <row r="152" spans="1:10" ht="15.75" thickBot="1" x14ac:dyDescent="0.3">
      <c r="A152" s="421"/>
      <c r="B152" s="444" t="s">
        <v>836</v>
      </c>
      <c r="C152" s="443">
        <f>IF(C131-C132=0,0,"Error")</f>
        <v>0</v>
      </c>
      <c r="D152" s="443">
        <f>IF(D131-D132=0,0,"Error")</f>
        <v>0</v>
      </c>
      <c r="E152" s="443">
        <f>IF(E131-E132=0,0,"Error")</f>
        <v>0</v>
      </c>
      <c r="F152" s="443">
        <f>IF(F131-F132=0,0,"Error")</f>
        <v>0</v>
      </c>
      <c r="G152" s="421"/>
      <c r="H152" s="421"/>
      <c r="I152" s="421"/>
      <c r="J152" s="421"/>
    </row>
    <row r="153" spans="1:10" ht="15.75" thickBot="1" x14ac:dyDescent="0.3">
      <c r="A153" s="421"/>
      <c r="B153" s="442"/>
      <c r="C153" s="441"/>
      <c r="D153" s="441"/>
      <c r="E153" s="441"/>
      <c r="F153" s="441"/>
      <c r="G153" s="421"/>
      <c r="H153" s="421"/>
      <c r="I153" s="421"/>
      <c r="J153" s="421"/>
    </row>
    <row r="154" spans="1:10" ht="15" customHeight="1" thickBot="1" x14ac:dyDescent="0.3">
      <c r="A154" s="421"/>
      <c r="B154" s="1493" t="s">
        <v>934</v>
      </c>
      <c r="C154" s="434" t="s">
        <v>191</v>
      </c>
      <c r="D154" s="433"/>
      <c r="E154" s="440"/>
      <c r="F154" s="439"/>
      <c r="G154" s="421"/>
      <c r="H154" s="421"/>
      <c r="I154" s="421"/>
      <c r="J154" s="421"/>
    </row>
    <row r="155" spans="1:10" ht="15.75" thickBot="1" x14ac:dyDescent="0.3">
      <c r="A155" s="421"/>
      <c r="B155" s="1494"/>
      <c r="C155" s="430" t="s">
        <v>830</v>
      </c>
      <c r="D155" s="429"/>
      <c r="E155" s="438"/>
      <c r="F155" s="437"/>
      <c r="G155" s="421"/>
      <c r="H155" s="421"/>
      <c r="I155" s="421"/>
      <c r="J155" s="421"/>
    </row>
    <row r="156" spans="1:10" ht="19.5" customHeight="1" thickBot="1" x14ac:dyDescent="0.3">
      <c r="A156" s="421"/>
      <c r="B156" s="1495"/>
      <c r="C156" s="426" t="s">
        <v>196</v>
      </c>
      <c r="D156" s="425"/>
      <c r="E156" s="436"/>
      <c r="F156" s="435"/>
      <c r="G156" s="421"/>
      <c r="H156" s="421"/>
      <c r="I156" s="421"/>
      <c r="J156" s="421"/>
    </row>
    <row r="157" spans="1:10" ht="19.5" customHeight="1" thickBot="1" x14ac:dyDescent="0.3">
      <c r="A157" s="159"/>
      <c r="B157" s="1493" t="s">
        <v>834</v>
      </c>
      <c r="C157" s="434" t="s">
        <v>191</v>
      </c>
      <c r="D157" s="433"/>
      <c r="E157" s="432"/>
      <c r="F157" s="431"/>
      <c r="G157" s="421"/>
      <c r="H157" s="421"/>
      <c r="I157" s="421"/>
      <c r="J157" s="421"/>
    </row>
    <row r="158" spans="1:10" ht="19.5" customHeight="1" thickBot="1" x14ac:dyDescent="0.3">
      <c r="A158" s="159"/>
      <c r="B158" s="1494"/>
      <c r="C158" s="430" t="s">
        <v>830</v>
      </c>
      <c r="D158" s="429"/>
      <c r="E158" s="428"/>
      <c r="F158" s="427"/>
      <c r="G158" s="421"/>
      <c r="H158" s="421"/>
      <c r="I158" s="421"/>
      <c r="J158" s="421"/>
    </row>
    <row r="159" spans="1:10" ht="19.5" customHeight="1" thickBot="1" x14ac:dyDescent="0.3">
      <c r="A159" s="159"/>
      <c r="B159" s="1494"/>
      <c r="C159" s="426" t="s">
        <v>196</v>
      </c>
      <c r="D159" s="425"/>
      <c r="E159" s="424"/>
      <c r="F159" s="423"/>
      <c r="G159" s="421"/>
      <c r="H159" s="421"/>
      <c r="I159" s="421"/>
      <c r="J159" s="421"/>
    </row>
    <row r="160" spans="1:10" ht="19.5" customHeight="1" x14ac:dyDescent="0.25">
      <c r="A160" s="159"/>
      <c r="B160" s="159"/>
      <c r="C160" s="421"/>
      <c r="D160" s="157"/>
      <c r="E160" s="159"/>
      <c r="F160" s="159"/>
      <c r="G160" s="421"/>
      <c r="H160" s="421"/>
      <c r="I160" s="421"/>
      <c r="J160" s="421"/>
    </row>
    <row r="161" spans="1:10" ht="15.75" thickBot="1" x14ac:dyDescent="0.3">
      <c r="A161" s="159"/>
      <c r="B161" s="159"/>
      <c r="C161" s="422"/>
      <c r="D161" s="157"/>
      <c r="E161" s="159"/>
      <c r="F161" s="159"/>
      <c r="G161" s="421"/>
      <c r="H161" s="421"/>
      <c r="I161" s="421"/>
      <c r="J161" s="421"/>
    </row>
    <row r="162" spans="1:10" ht="48" customHeight="1" thickBot="1" x14ac:dyDescent="0.3">
      <c r="A162" s="421"/>
      <c r="B162" s="1651" t="s">
        <v>827</v>
      </c>
      <c r="C162" s="1652"/>
      <c r="D162" s="1652"/>
      <c r="E162" s="1652"/>
      <c r="F162" s="1652"/>
      <c r="G162" s="421"/>
      <c r="H162" s="421"/>
      <c r="I162" s="421"/>
      <c r="J162" s="421"/>
    </row>
    <row r="163" spans="1:10" ht="15.75" thickBot="1" x14ac:dyDescent="0.3">
      <c r="A163" s="421"/>
      <c r="B163" s="421"/>
      <c r="C163" s="421"/>
      <c r="D163" s="421"/>
      <c r="E163" s="421"/>
      <c r="F163" s="421"/>
      <c r="G163" s="421"/>
      <c r="H163" s="421"/>
      <c r="I163" s="421"/>
      <c r="J163" s="421"/>
    </row>
    <row r="164" spans="1:10" ht="24" customHeight="1" x14ac:dyDescent="0.25">
      <c r="A164" s="421"/>
      <c r="B164" s="1647" t="s">
        <v>1585</v>
      </c>
      <c r="C164" s="1648"/>
      <c r="D164" s="1648"/>
      <c r="E164" s="1648"/>
      <c r="F164" s="1648"/>
      <c r="G164" s="421"/>
      <c r="H164" s="421"/>
      <c r="I164" s="421"/>
      <c r="J164" s="421"/>
    </row>
    <row r="165" spans="1:10" x14ac:dyDescent="0.25">
      <c r="A165" s="421"/>
      <c r="B165" s="1649" t="s">
        <v>1584</v>
      </c>
      <c r="C165" s="1650"/>
      <c r="D165" s="1650"/>
      <c r="E165" s="1650"/>
      <c r="F165" s="1650"/>
      <c r="G165" s="421"/>
      <c r="H165" s="421"/>
      <c r="I165" s="421"/>
      <c r="J165" s="421"/>
    </row>
    <row r="166" spans="1:10" ht="22.5" customHeight="1" x14ac:dyDescent="0.25">
      <c r="A166" s="421"/>
      <c r="B166" s="1649" t="s">
        <v>1583</v>
      </c>
      <c r="C166" s="1650"/>
      <c r="D166" s="1650"/>
      <c r="E166" s="1650"/>
      <c r="F166" s="1650"/>
      <c r="G166" s="421"/>
      <c r="H166" s="421"/>
      <c r="I166" s="421"/>
      <c r="J166" s="421"/>
    </row>
    <row r="167" spans="1:10" x14ac:dyDescent="0.25">
      <c r="A167" s="421"/>
      <c r="B167" s="421"/>
      <c r="C167" s="421"/>
      <c r="D167" s="421"/>
      <c r="E167" s="421"/>
      <c r="F167" s="421"/>
      <c r="G167" s="421"/>
      <c r="H167" s="421"/>
      <c r="I167" s="421"/>
      <c r="J167" s="421"/>
    </row>
    <row r="168" spans="1:10" ht="15" customHeight="1" x14ac:dyDescent="0.25">
      <c r="A168" s="421"/>
      <c r="B168" s="421"/>
      <c r="C168" s="421"/>
      <c r="D168" s="421"/>
      <c r="E168" s="421"/>
      <c r="F168" s="421"/>
      <c r="G168" s="421"/>
      <c r="H168" s="421"/>
      <c r="I168" s="421"/>
      <c r="J168" s="421"/>
    </row>
    <row r="169" spans="1:10" x14ac:dyDescent="0.25">
      <c r="A169" s="421"/>
      <c r="B169" s="421"/>
      <c r="C169" s="421"/>
      <c r="D169" s="421"/>
      <c r="E169" s="421"/>
      <c r="F169" s="421"/>
      <c r="G169" s="421"/>
      <c r="H169" s="421"/>
      <c r="I169" s="421"/>
      <c r="J169" s="421"/>
    </row>
  </sheetData>
  <mergeCells count="51">
    <mergeCell ref="B164:F164"/>
    <mergeCell ref="B165:F165"/>
    <mergeCell ref="B166:F166"/>
    <mergeCell ref="B108:B109"/>
    <mergeCell ref="B116:F116"/>
    <mergeCell ref="B117:B118"/>
    <mergeCell ref="B154:B156"/>
    <mergeCell ref="B157:B159"/>
    <mergeCell ref="B162:F162"/>
    <mergeCell ref="C107:F107"/>
    <mergeCell ref="C77:F77"/>
    <mergeCell ref="C78:F78"/>
    <mergeCell ref="B79:B80"/>
    <mergeCell ref="B87:F87"/>
    <mergeCell ref="B88:B89"/>
    <mergeCell ref="B101:F101"/>
    <mergeCell ref="B102:F102"/>
    <mergeCell ref="C103:F103"/>
    <mergeCell ref="E104:F104"/>
    <mergeCell ref="C105:F105"/>
    <mergeCell ref="C106:F106"/>
    <mergeCell ref="E76:F76"/>
    <mergeCell ref="B34:B35"/>
    <mergeCell ref="B47:F47"/>
    <mergeCell ref="B48:F48"/>
    <mergeCell ref="C49:F49"/>
    <mergeCell ref="E50:F50"/>
    <mergeCell ref="C51:F51"/>
    <mergeCell ref="C52:F52"/>
    <mergeCell ref="B9:F11"/>
    <mergeCell ref="C12:F12"/>
    <mergeCell ref="B13:B14"/>
    <mergeCell ref="C16:F16"/>
    <mergeCell ref="B17:F17"/>
    <mergeCell ref="B25:B26"/>
    <mergeCell ref="C53:F53"/>
    <mergeCell ref="B54:B55"/>
    <mergeCell ref="B62:F62"/>
    <mergeCell ref="B63:B64"/>
    <mergeCell ref="B33:F33"/>
    <mergeCell ref="B20:F20"/>
    <mergeCell ref="B21:F21"/>
    <mergeCell ref="C22:F22"/>
    <mergeCell ref="C23:F23"/>
    <mergeCell ref="C24:F24"/>
    <mergeCell ref="B8:F8"/>
    <mergeCell ref="A2:G2"/>
    <mergeCell ref="B3:F3"/>
    <mergeCell ref="C5:F5"/>
    <mergeCell ref="C6:F6"/>
    <mergeCell ref="C7:F7"/>
  </mergeCells>
  <pageMargins left="0.25" right="0.25" top="0.75" bottom="0.75" header="0.3" footer="0.3"/>
  <pageSetup paperSize="9" scale="9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Y221"/>
  <sheetViews>
    <sheetView topLeftCell="A181" zoomScale="130" zoomScaleNormal="130" workbookViewId="0">
      <selection activeCell="H49" sqref="H49"/>
    </sheetView>
  </sheetViews>
  <sheetFormatPr defaultColWidth="9.140625" defaultRowHeight="12" x14ac:dyDescent="0.2"/>
  <cols>
    <col min="1" max="1" width="25.140625" style="487" customWidth="1"/>
    <col min="2" max="2" width="13.7109375" style="487" customWidth="1"/>
    <col min="3" max="3" width="10.85546875" style="487" customWidth="1"/>
    <col min="4" max="4" width="11.7109375" style="487" customWidth="1"/>
    <col min="5" max="5" width="17.42578125" style="487" customWidth="1"/>
    <col min="6" max="7" width="9.140625" style="487"/>
    <col min="8" max="8" width="15.5703125" style="487" bestFit="1" customWidth="1"/>
    <col min="9" max="9" width="17" style="488" bestFit="1" customWidth="1"/>
    <col min="10" max="10" width="11.85546875" style="488" bestFit="1" customWidth="1"/>
    <col min="11" max="11" width="15.85546875" style="488" bestFit="1" customWidth="1"/>
    <col min="12" max="12" width="15" style="488" bestFit="1" customWidth="1"/>
    <col min="13" max="13" width="10.85546875" style="488" bestFit="1" customWidth="1"/>
    <col min="14" max="14" width="9.5703125" style="488" bestFit="1" customWidth="1"/>
    <col min="15" max="16" width="11.85546875" style="488" bestFit="1" customWidth="1"/>
    <col min="17" max="25" width="9.140625" style="488"/>
    <col min="26" max="16384" width="9.140625" style="487"/>
  </cols>
  <sheetData>
    <row r="2" spans="1:5" x14ac:dyDescent="0.2">
      <c r="A2" s="567" t="s">
        <v>922</v>
      </c>
      <c r="B2" s="567"/>
      <c r="C2" s="567"/>
      <c r="D2" s="567"/>
      <c r="E2" s="567"/>
    </row>
    <row r="3" spans="1:5" x14ac:dyDescent="0.2">
      <c r="A3" s="1664" t="s">
        <v>1582</v>
      </c>
      <c r="B3" s="1664"/>
      <c r="C3" s="1664"/>
      <c r="D3" s="1664"/>
      <c r="E3" s="1664"/>
    </row>
    <row r="4" spans="1:5" ht="12.75" thickBot="1" x14ac:dyDescent="0.25"/>
    <row r="5" spans="1:5" ht="24.75" thickBot="1" x14ac:dyDescent="0.25">
      <c r="A5" s="566" t="s">
        <v>6</v>
      </c>
      <c r="B5" s="1665" t="s">
        <v>1671</v>
      </c>
      <c r="C5" s="1665"/>
      <c r="D5" s="1665"/>
      <c r="E5" s="1665"/>
    </row>
    <row r="6" spans="1:5" ht="12.75" thickBot="1" x14ac:dyDescent="0.25">
      <c r="A6" s="566" t="s">
        <v>8</v>
      </c>
      <c r="B6" s="1666" t="s">
        <v>1670</v>
      </c>
      <c r="C6" s="1667"/>
      <c r="D6" s="1667"/>
      <c r="E6" s="1668"/>
    </row>
    <row r="7" spans="1:5" ht="12.75" thickBot="1" x14ac:dyDescent="0.25">
      <c r="A7" s="566" t="s">
        <v>10</v>
      </c>
      <c r="B7" s="1653" t="s">
        <v>919</v>
      </c>
      <c r="C7" s="1654"/>
      <c r="D7" s="1654"/>
      <c r="E7" s="1655"/>
    </row>
    <row r="8" spans="1:5" ht="12.75" thickBot="1" x14ac:dyDescent="0.25">
      <c r="A8" s="1669" t="s">
        <v>12</v>
      </c>
      <c r="B8" s="1670"/>
      <c r="C8" s="1670"/>
      <c r="D8" s="1670"/>
      <c r="E8" s="1671"/>
    </row>
    <row r="9" spans="1:5" ht="12.75" thickBot="1" x14ac:dyDescent="0.25">
      <c r="A9" s="1672" t="s">
        <v>1669</v>
      </c>
      <c r="B9" s="1673"/>
      <c r="C9" s="1673"/>
      <c r="D9" s="1673"/>
      <c r="E9" s="1674"/>
    </row>
    <row r="10" spans="1:5" ht="12.75" thickBot="1" x14ac:dyDescent="0.25">
      <c r="A10" s="1672"/>
      <c r="B10" s="1673"/>
      <c r="C10" s="1673"/>
      <c r="D10" s="1673"/>
      <c r="E10" s="1674"/>
    </row>
    <row r="11" spans="1:5" ht="47.25" customHeight="1" thickBot="1" x14ac:dyDescent="0.25">
      <c r="A11" s="1672"/>
      <c r="B11" s="1673"/>
      <c r="C11" s="1673"/>
      <c r="D11" s="1673"/>
      <c r="E11" s="1674"/>
    </row>
    <row r="12" spans="1:5" ht="24.75" customHeight="1" thickBot="1" x14ac:dyDescent="0.25">
      <c r="A12" s="565" t="s">
        <v>14</v>
      </c>
      <c r="B12" s="1653" t="s">
        <v>1668</v>
      </c>
      <c r="C12" s="1654"/>
      <c r="D12" s="1654"/>
      <c r="E12" s="1655"/>
    </row>
    <row r="13" spans="1:5" x14ac:dyDescent="0.2">
      <c r="A13" s="1656" t="s">
        <v>16</v>
      </c>
      <c r="B13" s="564">
        <v>2025</v>
      </c>
      <c r="C13" s="564">
        <v>2026</v>
      </c>
      <c r="D13" s="564">
        <v>2027</v>
      </c>
      <c r="E13" s="564">
        <v>2028</v>
      </c>
    </row>
    <row r="14" spans="1:5" ht="12.75" thickBot="1" x14ac:dyDescent="0.25">
      <c r="A14" s="1657"/>
      <c r="B14" s="563" t="s">
        <v>17</v>
      </c>
      <c r="C14" s="563" t="s">
        <v>18</v>
      </c>
      <c r="D14" s="563" t="s">
        <v>18</v>
      </c>
      <c r="E14" s="563" t="s">
        <v>18</v>
      </c>
    </row>
    <row r="15" spans="1:5" ht="72.75" thickBot="1" x14ac:dyDescent="0.25">
      <c r="A15" s="562" t="s">
        <v>1667</v>
      </c>
      <c r="B15" s="561" t="s">
        <v>1666</v>
      </c>
      <c r="C15" s="561" t="s">
        <v>1665</v>
      </c>
      <c r="D15" s="561" t="s">
        <v>1664</v>
      </c>
      <c r="E15" s="561" t="s">
        <v>1663</v>
      </c>
    </row>
    <row r="16" spans="1:5" ht="48.75" thickBot="1" x14ac:dyDescent="0.25">
      <c r="A16" s="553" t="s">
        <v>1662</v>
      </c>
      <c r="B16" s="550" t="s">
        <v>1661</v>
      </c>
      <c r="C16" s="552" t="s">
        <v>1660</v>
      </c>
      <c r="D16" s="552" t="s">
        <v>1659</v>
      </c>
      <c r="E16" s="550" t="s">
        <v>1658</v>
      </c>
    </row>
    <row r="17" spans="1:5" ht="24.75" thickBot="1" x14ac:dyDescent="0.25">
      <c r="A17" s="311" t="s">
        <v>914</v>
      </c>
      <c r="B17" s="1658" t="s">
        <v>1657</v>
      </c>
      <c r="C17" s="1659"/>
      <c r="D17" s="1659"/>
      <c r="E17" s="1660"/>
    </row>
    <row r="18" spans="1:5" ht="12.75" thickBot="1" x14ac:dyDescent="0.25">
      <c r="A18" s="1653" t="s">
        <v>912</v>
      </c>
      <c r="B18" s="1654"/>
      <c r="C18" s="1654"/>
      <c r="D18" s="1654"/>
      <c r="E18" s="1655"/>
    </row>
    <row r="19" spans="1:5" ht="13.5" thickBot="1" x14ac:dyDescent="0.25">
      <c r="A19" s="560"/>
      <c r="B19" s="559" t="s">
        <v>1656</v>
      </c>
      <c r="C19" s="558" t="s">
        <v>1656</v>
      </c>
      <c r="D19" s="558" t="s">
        <v>1656</v>
      </c>
      <c r="E19" s="557" t="s">
        <v>1656</v>
      </c>
    </row>
    <row r="20" spans="1:5" ht="96.75" thickBot="1" x14ac:dyDescent="0.25">
      <c r="A20" s="556" t="s">
        <v>1655</v>
      </c>
      <c r="B20" s="554" t="s">
        <v>1654</v>
      </c>
      <c r="C20" s="554" t="s">
        <v>568</v>
      </c>
      <c r="D20" s="554" t="s">
        <v>562</v>
      </c>
      <c r="E20" s="554" t="s">
        <v>567</v>
      </c>
    </row>
    <row r="21" spans="1:5" ht="96.75" thickBot="1" x14ac:dyDescent="0.25">
      <c r="A21" s="556" t="s">
        <v>1653</v>
      </c>
      <c r="B21" s="554" t="s">
        <v>1026</v>
      </c>
      <c r="C21" s="554" t="s">
        <v>1026</v>
      </c>
      <c r="D21" s="554" t="s">
        <v>1372</v>
      </c>
      <c r="E21" s="554" t="s">
        <v>1372</v>
      </c>
    </row>
    <row r="22" spans="1:5" ht="54" customHeight="1" thickBot="1" x14ac:dyDescent="0.25">
      <c r="A22" s="555" t="s">
        <v>1652</v>
      </c>
      <c r="B22" s="554" t="s">
        <v>1651</v>
      </c>
      <c r="C22" s="554" t="s">
        <v>1650</v>
      </c>
      <c r="D22" s="554" t="s">
        <v>1650</v>
      </c>
      <c r="E22" s="554"/>
    </row>
    <row r="23" spans="1:5" ht="48.75" thickBot="1" x14ac:dyDescent="0.25">
      <c r="A23" s="553" t="s">
        <v>1649</v>
      </c>
      <c r="B23" s="552"/>
      <c r="C23" s="552" t="s">
        <v>1648</v>
      </c>
      <c r="D23" s="552"/>
      <c r="E23" s="550"/>
    </row>
    <row r="24" spans="1:5" ht="48.75" thickBot="1" x14ac:dyDescent="0.25">
      <c r="A24" s="553" t="s">
        <v>1647</v>
      </c>
      <c r="B24" s="552"/>
      <c r="C24" s="552"/>
      <c r="D24" s="552" t="s">
        <v>1645</v>
      </c>
      <c r="E24" s="550"/>
    </row>
    <row r="25" spans="1:5" ht="48.75" thickBot="1" x14ac:dyDescent="0.25">
      <c r="A25" s="553" t="s">
        <v>1646</v>
      </c>
      <c r="B25" s="552"/>
      <c r="C25" s="552"/>
      <c r="D25" s="552" t="s">
        <v>1645</v>
      </c>
      <c r="E25" s="550"/>
    </row>
    <row r="26" spans="1:5" ht="60.75" thickBot="1" x14ac:dyDescent="0.25">
      <c r="A26" s="553" t="s">
        <v>1644</v>
      </c>
      <c r="B26" s="552"/>
      <c r="C26" s="552"/>
      <c r="D26" s="551" t="s">
        <v>1643</v>
      </c>
      <c r="E26" s="550" t="s">
        <v>1642</v>
      </c>
    </row>
    <row r="27" spans="1:5" ht="60.75" thickBot="1" x14ac:dyDescent="0.25">
      <c r="A27" s="553" t="s">
        <v>1641</v>
      </c>
      <c r="B27" s="552"/>
      <c r="C27" s="552"/>
      <c r="D27" s="551" t="s">
        <v>1639</v>
      </c>
      <c r="E27" s="550" t="s">
        <v>1638</v>
      </c>
    </row>
    <row r="28" spans="1:5" ht="60.75" thickBot="1" x14ac:dyDescent="0.25">
      <c r="A28" s="553" t="s">
        <v>1640</v>
      </c>
      <c r="B28" s="552"/>
      <c r="C28" s="552"/>
      <c r="D28" s="551" t="s">
        <v>1639</v>
      </c>
      <c r="E28" s="550" t="s">
        <v>1638</v>
      </c>
    </row>
    <row r="29" spans="1:5" ht="60" x14ac:dyDescent="0.2">
      <c r="A29" s="549" t="s">
        <v>1637</v>
      </c>
      <c r="B29" s="548" t="s">
        <v>562</v>
      </c>
      <c r="C29" s="548" t="s">
        <v>791</v>
      </c>
      <c r="D29" s="548" t="s">
        <v>791</v>
      </c>
      <c r="E29" s="548" t="s">
        <v>791</v>
      </c>
    </row>
    <row r="30" spans="1:5" ht="24" x14ac:dyDescent="0.2">
      <c r="A30" s="546" t="s">
        <v>1636</v>
      </c>
      <c r="B30" s="544">
        <v>0.42</v>
      </c>
      <c r="C30" s="544">
        <v>0.45</v>
      </c>
      <c r="D30" s="543" t="s">
        <v>46</v>
      </c>
      <c r="E30" s="547" t="s">
        <v>46</v>
      </c>
    </row>
    <row r="31" spans="1:5" ht="24" x14ac:dyDescent="0.2">
      <c r="A31" s="546" t="s">
        <v>1635</v>
      </c>
      <c r="B31" s="544">
        <v>0</v>
      </c>
      <c r="C31" s="544">
        <v>0.1</v>
      </c>
      <c r="D31" s="544">
        <v>0.2</v>
      </c>
      <c r="E31" s="544">
        <v>0.3</v>
      </c>
    </row>
    <row r="32" spans="1:5" ht="24" x14ac:dyDescent="0.2">
      <c r="A32" s="546" t="s">
        <v>1634</v>
      </c>
      <c r="B32" s="544" t="s">
        <v>809</v>
      </c>
      <c r="C32" s="544">
        <v>0.1</v>
      </c>
      <c r="D32" s="544">
        <v>0.2</v>
      </c>
      <c r="E32" s="544">
        <v>0.3</v>
      </c>
    </row>
    <row r="33" spans="1:25" ht="24" x14ac:dyDescent="0.2">
      <c r="A33" s="546" t="s">
        <v>1633</v>
      </c>
      <c r="B33" s="544" t="s">
        <v>809</v>
      </c>
      <c r="C33" s="544">
        <v>0.1</v>
      </c>
      <c r="D33" s="544">
        <v>0.2</v>
      </c>
      <c r="E33" s="544">
        <v>0.3</v>
      </c>
    </row>
    <row r="34" spans="1:25" ht="24" x14ac:dyDescent="0.2">
      <c r="A34" s="545" t="s">
        <v>1632</v>
      </c>
      <c r="B34" s="544">
        <v>0.42</v>
      </c>
      <c r="C34" s="544">
        <v>0.45</v>
      </c>
      <c r="D34" s="543" t="s">
        <v>46</v>
      </c>
      <c r="E34" s="543" t="s">
        <v>46</v>
      </c>
    </row>
    <row r="35" spans="1:25" ht="12.75" thickBot="1" x14ac:dyDescent="0.25">
      <c r="A35" s="542"/>
      <c r="B35" s="541"/>
      <c r="C35" s="540"/>
      <c r="D35" s="540"/>
      <c r="E35" s="539"/>
    </row>
    <row r="36" spans="1:25" ht="30" customHeight="1" thickBot="1" x14ac:dyDescent="0.25">
      <c r="A36" s="512" t="s">
        <v>898</v>
      </c>
      <c r="B36" s="1661" t="s">
        <v>1631</v>
      </c>
      <c r="C36" s="1662"/>
      <c r="D36" s="1662"/>
      <c r="E36" s="1663"/>
      <c r="I36" s="538"/>
      <c r="J36" s="538"/>
      <c r="K36" s="538"/>
      <c r="L36" s="538"/>
      <c r="M36" s="538"/>
      <c r="N36" s="538"/>
      <c r="O36" s="538"/>
      <c r="P36" s="538"/>
    </row>
    <row r="37" spans="1:25" ht="65.25" customHeight="1" thickBot="1" x14ac:dyDescent="0.25">
      <c r="A37" s="507" t="s">
        <v>863</v>
      </c>
      <c r="B37" s="1675" t="s">
        <v>1630</v>
      </c>
      <c r="C37" s="1676"/>
      <c r="D37" s="1676"/>
      <c r="E37" s="1677"/>
      <c r="I37" s="487"/>
      <c r="J37" s="487"/>
      <c r="K37" s="487"/>
      <c r="L37" s="487"/>
      <c r="M37" s="487"/>
      <c r="N37" s="487"/>
      <c r="O37" s="487"/>
      <c r="P37" s="487"/>
      <c r="Q37" s="487"/>
      <c r="R37" s="487"/>
      <c r="S37" s="487"/>
      <c r="T37" s="487"/>
      <c r="U37" s="487"/>
      <c r="V37" s="487"/>
      <c r="W37" s="487"/>
      <c r="X37" s="487"/>
      <c r="Y37" s="487"/>
    </row>
    <row r="38" spans="1:25" ht="12.75" thickBot="1" x14ac:dyDescent="0.25">
      <c r="A38" s="507" t="s">
        <v>37</v>
      </c>
      <c r="B38" s="1678" t="s">
        <v>1629</v>
      </c>
      <c r="C38" s="1679"/>
      <c r="D38" s="1679"/>
      <c r="E38" s="1680"/>
      <c r="I38" s="487"/>
      <c r="J38" s="487"/>
      <c r="K38" s="487"/>
      <c r="L38" s="487"/>
      <c r="M38" s="487"/>
      <c r="N38" s="487"/>
      <c r="O38" s="487"/>
      <c r="P38" s="487"/>
      <c r="Q38" s="487"/>
      <c r="R38" s="487"/>
      <c r="S38" s="487"/>
      <c r="T38" s="487"/>
      <c r="U38" s="487"/>
      <c r="V38" s="487"/>
      <c r="W38" s="487"/>
      <c r="X38" s="487"/>
      <c r="Y38" s="487"/>
    </row>
    <row r="39" spans="1:25" x14ac:dyDescent="0.2">
      <c r="A39" s="1684"/>
      <c r="B39" s="504">
        <v>2025</v>
      </c>
      <c r="C39" s="504">
        <v>2026</v>
      </c>
      <c r="D39" s="504">
        <v>2027</v>
      </c>
      <c r="E39" s="504">
        <v>2028</v>
      </c>
      <c r="I39" s="487"/>
      <c r="J39" s="487"/>
      <c r="K39" s="487"/>
      <c r="L39" s="487"/>
      <c r="M39" s="487"/>
      <c r="N39" s="487"/>
      <c r="O39" s="487"/>
      <c r="P39" s="487"/>
      <c r="Q39" s="487"/>
      <c r="R39" s="487"/>
      <c r="S39" s="487"/>
      <c r="T39" s="487"/>
      <c r="U39" s="487"/>
      <c r="V39" s="487"/>
      <c r="W39" s="487"/>
      <c r="X39" s="487"/>
      <c r="Y39" s="487"/>
    </row>
    <row r="40" spans="1:25" ht="12.75" thickBot="1" x14ac:dyDescent="0.25">
      <c r="A40" s="1685"/>
      <c r="B40" s="503" t="s">
        <v>17</v>
      </c>
      <c r="C40" s="503" t="s">
        <v>18</v>
      </c>
      <c r="D40" s="503" t="s">
        <v>18</v>
      </c>
      <c r="E40" s="503" t="s">
        <v>18</v>
      </c>
      <c r="I40" s="487"/>
      <c r="J40" s="487"/>
      <c r="K40" s="487"/>
      <c r="L40" s="487"/>
      <c r="M40" s="487"/>
      <c r="N40" s="487"/>
      <c r="O40" s="487"/>
      <c r="P40" s="487"/>
      <c r="Q40" s="487"/>
      <c r="R40" s="487"/>
      <c r="S40" s="487"/>
      <c r="T40" s="487"/>
      <c r="U40" s="487"/>
      <c r="V40" s="487"/>
      <c r="W40" s="487"/>
      <c r="X40" s="487"/>
      <c r="Y40" s="487"/>
    </row>
    <row r="41" spans="1:25" ht="12.75" thickBot="1" x14ac:dyDescent="0.25">
      <c r="A41" s="507" t="s">
        <v>39</v>
      </c>
      <c r="B41" s="508">
        <v>12</v>
      </c>
      <c r="C41" s="508">
        <v>7</v>
      </c>
      <c r="D41" s="508">
        <v>4</v>
      </c>
      <c r="E41" s="508">
        <v>3</v>
      </c>
      <c r="I41" s="487"/>
      <c r="J41" s="487"/>
      <c r="K41" s="487"/>
      <c r="L41" s="487"/>
      <c r="M41" s="487"/>
      <c r="N41" s="487"/>
      <c r="O41" s="487"/>
      <c r="P41" s="487"/>
      <c r="Q41" s="487"/>
      <c r="R41" s="487"/>
      <c r="S41" s="487"/>
      <c r="T41" s="487"/>
      <c r="U41" s="487"/>
      <c r="V41" s="487"/>
      <c r="W41" s="487"/>
      <c r="X41" s="487"/>
      <c r="Y41" s="487"/>
    </row>
    <row r="42" spans="1:25" ht="12.75" thickBot="1" x14ac:dyDescent="0.25">
      <c r="A42" s="507" t="s">
        <v>861</v>
      </c>
      <c r="B42" s="508">
        <f>B50+B53+B56</f>
        <v>126983</v>
      </c>
      <c r="C42" s="508">
        <f>C50+C53+C56</f>
        <v>127363</v>
      </c>
      <c r="D42" s="508">
        <f>D50+D53+D56</f>
        <v>127363</v>
      </c>
      <c r="E42" s="508">
        <f>E50+E53+E56</f>
        <v>127363</v>
      </c>
      <c r="I42" s="487"/>
      <c r="J42" s="487"/>
      <c r="K42" s="487"/>
      <c r="L42" s="487"/>
      <c r="M42" s="487"/>
      <c r="N42" s="487"/>
      <c r="O42" s="487"/>
      <c r="P42" s="487"/>
      <c r="Q42" s="487"/>
      <c r="R42" s="487"/>
      <c r="S42" s="487"/>
      <c r="T42" s="487"/>
      <c r="U42" s="487"/>
      <c r="V42" s="487"/>
      <c r="W42" s="487"/>
      <c r="X42" s="487"/>
      <c r="Y42" s="487"/>
    </row>
    <row r="43" spans="1:25" ht="12.75" thickBot="1" x14ac:dyDescent="0.25">
      <c r="A43" s="507" t="s">
        <v>860</v>
      </c>
      <c r="B43" s="537">
        <f>B42/B41</f>
        <v>10581.916666666666</v>
      </c>
      <c r="C43" s="537">
        <f>C42/C41</f>
        <v>18194.714285714286</v>
      </c>
      <c r="D43" s="537">
        <f>D42/D41</f>
        <v>31840.75</v>
      </c>
      <c r="E43" s="537">
        <f>E42/E41</f>
        <v>42454.333333333336</v>
      </c>
    </row>
    <row r="44" spans="1:25" ht="12.75" thickBot="1" x14ac:dyDescent="0.25">
      <c r="A44" s="507" t="s">
        <v>859</v>
      </c>
      <c r="B44" s="533" t="s">
        <v>884</v>
      </c>
      <c r="C44" s="532"/>
      <c r="D44" s="532"/>
      <c r="E44" s="532"/>
      <c r="I44" s="536"/>
      <c r="J44" s="536"/>
      <c r="K44" s="535"/>
      <c r="L44" s="535"/>
    </row>
    <row r="45" spans="1:25" ht="12.75" thickBot="1" x14ac:dyDescent="0.25">
      <c r="A45" s="507" t="s">
        <v>858</v>
      </c>
      <c r="B45" s="533" t="s">
        <v>884</v>
      </c>
      <c r="C45" s="532"/>
      <c r="D45" s="532"/>
      <c r="E45" s="532"/>
      <c r="I45" s="534"/>
      <c r="J45" s="534"/>
    </row>
    <row r="46" spans="1:25" ht="12.75" thickBot="1" x14ac:dyDescent="0.25">
      <c r="A46" s="507" t="s">
        <v>55</v>
      </c>
      <c r="B46" s="533" t="s">
        <v>884</v>
      </c>
      <c r="C46" s="532"/>
      <c r="D46" s="532"/>
      <c r="E46" s="532"/>
    </row>
    <row r="47" spans="1:25" ht="12.75" thickBot="1" x14ac:dyDescent="0.25">
      <c r="A47" s="1686" t="s">
        <v>1628</v>
      </c>
      <c r="B47" s="1687"/>
      <c r="C47" s="1687"/>
      <c r="D47" s="1687"/>
      <c r="E47" s="1688"/>
      <c r="K47" s="531"/>
    </row>
    <row r="48" spans="1:25" x14ac:dyDescent="0.2">
      <c r="A48" s="1684"/>
      <c r="B48" s="504">
        <v>2025</v>
      </c>
      <c r="C48" s="504">
        <v>2026</v>
      </c>
      <c r="D48" s="504">
        <v>2027</v>
      </c>
      <c r="E48" s="504">
        <v>2028</v>
      </c>
    </row>
    <row r="49" spans="1:8" ht="12.75" thickBot="1" x14ac:dyDescent="0.25">
      <c r="A49" s="1685"/>
      <c r="B49" s="503" t="s">
        <v>17</v>
      </c>
      <c r="C49" s="503" t="s">
        <v>18</v>
      </c>
      <c r="D49" s="503" t="s">
        <v>18</v>
      </c>
      <c r="E49" s="503" t="s">
        <v>18</v>
      </c>
    </row>
    <row r="50" spans="1:8" ht="12.75" thickBot="1" x14ac:dyDescent="0.25">
      <c r="A50" s="324" t="s">
        <v>850</v>
      </c>
      <c r="B50" s="492">
        <f>B51</f>
        <v>107177</v>
      </c>
      <c r="C50" s="521">
        <f>C51</f>
        <v>107177</v>
      </c>
      <c r="D50" s="521">
        <f>D51</f>
        <v>107177</v>
      </c>
      <c r="E50" s="521">
        <f>E51</f>
        <v>107177</v>
      </c>
    </row>
    <row r="51" spans="1:8" ht="12.75" thickBot="1" x14ac:dyDescent="0.25">
      <c r="A51" s="326" t="s">
        <v>840</v>
      </c>
      <c r="B51" s="495">
        <v>107177</v>
      </c>
      <c r="C51" s="530">
        <v>107177</v>
      </c>
      <c r="D51" s="530">
        <v>107177</v>
      </c>
      <c r="E51" s="530">
        <v>107177</v>
      </c>
    </row>
    <row r="52" spans="1:8" ht="12.75" thickBot="1" x14ac:dyDescent="0.25">
      <c r="A52" s="326" t="s">
        <v>855</v>
      </c>
      <c r="B52" s="495"/>
      <c r="C52" s="515"/>
      <c r="D52" s="515"/>
      <c r="E52" s="529"/>
    </row>
    <row r="53" spans="1:8" ht="24.75" thickBot="1" x14ac:dyDescent="0.25">
      <c r="A53" s="324" t="s">
        <v>849</v>
      </c>
      <c r="B53" s="492">
        <f>B54+B55</f>
        <v>17186</v>
      </c>
      <c r="C53" s="521">
        <f>C54+C55</f>
        <v>17186</v>
      </c>
      <c r="D53" s="521">
        <f>D54+D55</f>
        <v>17186</v>
      </c>
      <c r="E53" s="521">
        <f>E54+E55</f>
        <v>17186</v>
      </c>
    </row>
    <row r="54" spans="1:8" ht="12.75" thickBot="1" x14ac:dyDescent="0.25">
      <c r="A54" s="326" t="s">
        <v>840</v>
      </c>
      <c r="B54" s="496">
        <v>17186</v>
      </c>
      <c r="C54" s="520">
        <v>17186</v>
      </c>
      <c r="D54" s="520">
        <v>17186</v>
      </c>
      <c r="E54" s="520">
        <v>17186</v>
      </c>
      <c r="H54" s="494"/>
    </row>
    <row r="55" spans="1:8" ht="12.75" thickBot="1" x14ac:dyDescent="0.25">
      <c r="A55" s="326" t="s">
        <v>855</v>
      </c>
      <c r="B55" s="495"/>
      <c r="C55" s="528"/>
      <c r="D55" s="528"/>
      <c r="E55" s="528"/>
    </row>
    <row r="56" spans="1:8" ht="12.75" thickBot="1" x14ac:dyDescent="0.25">
      <c r="A56" s="324" t="s">
        <v>848</v>
      </c>
      <c r="B56" s="492">
        <f>B57+B58</f>
        <v>2620</v>
      </c>
      <c r="C56" s="521">
        <f>C57+C58</f>
        <v>3000</v>
      </c>
      <c r="D56" s="521">
        <f>D57+D58</f>
        <v>3000</v>
      </c>
      <c r="E56" s="521">
        <f>E57+E58</f>
        <v>3000</v>
      </c>
      <c r="F56" s="494"/>
    </row>
    <row r="57" spans="1:8" ht="12.75" thickBot="1" x14ac:dyDescent="0.25">
      <c r="A57" s="326" t="s">
        <v>840</v>
      </c>
      <c r="B57" s="520">
        <v>2620</v>
      </c>
      <c r="C57" s="520">
        <v>3000</v>
      </c>
      <c r="D57" s="520">
        <v>3000</v>
      </c>
      <c r="E57" s="520">
        <v>3000</v>
      </c>
      <c r="H57" s="527"/>
    </row>
    <row r="58" spans="1:8" ht="12.75" thickBot="1" x14ac:dyDescent="0.25">
      <c r="A58" s="326" t="s">
        <v>855</v>
      </c>
      <c r="B58" s="495"/>
      <c r="C58" s="496"/>
      <c r="D58" s="496"/>
      <c r="E58" s="496"/>
    </row>
    <row r="59" spans="1:8" ht="12.75" thickBot="1" x14ac:dyDescent="0.25">
      <c r="A59" s="324" t="s">
        <v>847</v>
      </c>
      <c r="B59" s="500">
        <f>B60+B61</f>
        <v>0</v>
      </c>
      <c r="C59" s="500">
        <f>C60+C61</f>
        <v>0</v>
      </c>
      <c r="D59" s="500">
        <f>D60+D61</f>
        <v>0</v>
      </c>
      <c r="E59" s="500">
        <f>E60+E61</f>
        <v>0</v>
      </c>
    </row>
    <row r="60" spans="1:8" ht="12.75" thickBot="1" x14ac:dyDescent="0.25">
      <c r="A60" s="326" t="s">
        <v>840</v>
      </c>
      <c r="B60" s="495"/>
      <c r="C60" s="496"/>
      <c r="D60" s="496"/>
      <c r="E60" s="496"/>
    </row>
    <row r="61" spans="1:8" ht="12.75" thickBot="1" x14ac:dyDescent="0.25">
      <c r="A61" s="326" t="s">
        <v>855</v>
      </c>
      <c r="B61" s="495"/>
      <c r="C61" s="496"/>
      <c r="D61" s="496"/>
      <c r="E61" s="496"/>
    </row>
    <row r="62" spans="1:8" ht="12.75" thickBot="1" x14ac:dyDescent="0.25">
      <c r="A62" s="324" t="s">
        <v>846</v>
      </c>
      <c r="B62" s="492">
        <f>B63+B64</f>
        <v>0</v>
      </c>
      <c r="C62" s="492">
        <f>C63+C64</f>
        <v>0</v>
      </c>
      <c r="D62" s="492">
        <f>D63+D64</f>
        <v>0</v>
      </c>
      <c r="E62" s="492">
        <f>E63+E64</f>
        <v>0</v>
      </c>
    </row>
    <row r="63" spans="1:8" ht="12.75" thickBot="1" x14ac:dyDescent="0.25">
      <c r="A63" s="326" t="s">
        <v>840</v>
      </c>
      <c r="B63" s="495"/>
      <c r="C63" s="496"/>
      <c r="D63" s="496"/>
      <c r="E63" s="496"/>
    </row>
    <row r="64" spans="1:8" ht="12.75" thickBot="1" x14ac:dyDescent="0.25">
      <c r="A64" s="326" t="s">
        <v>855</v>
      </c>
      <c r="B64" s="495"/>
      <c r="C64" s="496"/>
      <c r="D64" s="496"/>
      <c r="E64" s="496"/>
    </row>
    <row r="65" spans="1:6" ht="12.75" thickBot="1" x14ac:dyDescent="0.25">
      <c r="A65" s="324" t="s">
        <v>845</v>
      </c>
      <c r="B65" s="492">
        <f>B66+B67</f>
        <v>0</v>
      </c>
      <c r="C65" s="492">
        <f>C66+C67</f>
        <v>0</v>
      </c>
      <c r="D65" s="492">
        <f>D66+D67</f>
        <v>0</v>
      </c>
      <c r="E65" s="492">
        <f>E66+E67</f>
        <v>0</v>
      </c>
    </row>
    <row r="66" spans="1:6" ht="12.75" thickBot="1" x14ac:dyDescent="0.25">
      <c r="A66" s="326" t="s">
        <v>840</v>
      </c>
      <c r="B66" s="495"/>
      <c r="C66" s="496"/>
      <c r="D66" s="496"/>
      <c r="E66" s="496"/>
    </row>
    <row r="67" spans="1:6" ht="12.75" thickBot="1" x14ac:dyDescent="0.25">
      <c r="A67" s="326" t="s">
        <v>855</v>
      </c>
      <c r="B67" s="495"/>
      <c r="C67" s="496"/>
      <c r="D67" s="496"/>
      <c r="E67" s="496"/>
    </row>
    <row r="68" spans="1:6" ht="24.75" thickBot="1" x14ac:dyDescent="0.25">
      <c r="A68" s="324" t="s">
        <v>844</v>
      </c>
      <c r="B68" s="492">
        <f>B69+B70</f>
        <v>0</v>
      </c>
      <c r="C68" s="492">
        <f>C69+C70</f>
        <v>0</v>
      </c>
      <c r="D68" s="492">
        <f>D69+D70</f>
        <v>0</v>
      </c>
      <c r="E68" s="492">
        <f>E69+E70</f>
        <v>0</v>
      </c>
    </row>
    <row r="69" spans="1:6" ht="12.75" thickBot="1" x14ac:dyDescent="0.25">
      <c r="A69" s="326" t="s">
        <v>840</v>
      </c>
      <c r="B69" s="495"/>
      <c r="C69" s="526"/>
      <c r="D69" s="526"/>
      <c r="E69" s="526"/>
    </row>
    <row r="70" spans="1:6" ht="12.75" thickBot="1" x14ac:dyDescent="0.25">
      <c r="A70" s="326" t="s">
        <v>855</v>
      </c>
      <c r="B70" s="495"/>
      <c r="C70" s="525"/>
      <c r="D70" s="524"/>
      <c r="E70" s="524"/>
    </row>
    <row r="71" spans="1:6" ht="12.75" thickBot="1" x14ac:dyDescent="0.25">
      <c r="A71" s="333" t="s">
        <v>873</v>
      </c>
      <c r="B71" s="500">
        <f>B68+B65+B62+B59+B56+B53+B50</f>
        <v>126983</v>
      </c>
      <c r="C71" s="500">
        <f>C68+C65+C62+C59+C56+C53+C50</f>
        <v>127363</v>
      </c>
      <c r="D71" s="500">
        <f>D68+D65+D62+D59+D56+D53+D50</f>
        <v>127363</v>
      </c>
      <c r="E71" s="500">
        <f>E68+E65+E62+E59+E56+E53+E50</f>
        <v>127363</v>
      </c>
    </row>
    <row r="72" spans="1:6" ht="12.75" thickBot="1" x14ac:dyDescent="0.25">
      <c r="A72" s="523" t="s">
        <v>836</v>
      </c>
      <c r="B72" s="491">
        <f>IF(B71-B42=0,0,)</f>
        <v>0</v>
      </c>
      <c r="C72" s="491">
        <f>IF(C71-C42=0,0,)</f>
        <v>0</v>
      </c>
      <c r="D72" s="491">
        <f>IF(D71-D42=0,0,)</f>
        <v>0</v>
      </c>
      <c r="E72" s="491">
        <f>IF(E71-E42=0,0,)</f>
        <v>0</v>
      </c>
    </row>
    <row r="73" spans="1:6" ht="12.75" thickBot="1" x14ac:dyDescent="0.25">
      <c r="A73" s="334" t="s">
        <v>1627</v>
      </c>
      <c r="B73" s="1689" t="s">
        <v>1626</v>
      </c>
      <c r="C73" s="1690"/>
      <c r="D73" s="1690"/>
      <c r="E73" s="1691"/>
    </row>
    <row r="74" spans="1:6" ht="31.5" customHeight="1" thickBot="1" x14ac:dyDescent="0.25">
      <c r="A74" s="518" t="s">
        <v>963</v>
      </c>
      <c r="B74" s="1692" t="s">
        <v>1625</v>
      </c>
      <c r="C74" s="1693"/>
      <c r="D74" s="1693"/>
      <c r="E74" s="1694"/>
    </row>
    <row r="75" spans="1:6" ht="92.25" customHeight="1" thickBot="1" x14ac:dyDescent="0.25">
      <c r="A75" s="507" t="s">
        <v>863</v>
      </c>
      <c r="B75" s="1653" t="s">
        <v>1624</v>
      </c>
      <c r="C75" s="1654"/>
      <c r="D75" s="1654"/>
      <c r="E75" s="1655"/>
      <c r="F75" s="517"/>
    </row>
    <row r="76" spans="1:6" ht="12.75" thickBot="1" x14ac:dyDescent="0.25">
      <c r="A76" s="507" t="s">
        <v>37</v>
      </c>
      <c r="B76" s="1681" t="s">
        <v>1623</v>
      </c>
      <c r="C76" s="1682"/>
      <c r="D76" s="1682"/>
      <c r="E76" s="1683"/>
    </row>
    <row r="77" spans="1:6" x14ac:dyDescent="0.2">
      <c r="A77" s="1684"/>
      <c r="B77" s="504">
        <v>2025</v>
      </c>
      <c r="C77" s="504">
        <v>2026</v>
      </c>
      <c r="D77" s="504">
        <v>2027</v>
      </c>
      <c r="E77" s="504">
        <v>2028</v>
      </c>
    </row>
    <row r="78" spans="1:6" ht="12.75" thickBot="1" x14ac:dyDescent="0.25">
      <c r="A78" s="1685"/>
      <c r="B78" s="503" t="s">
        <v>17</v>
      </c>
      <c r="C78" s="503" t="s">
        <v>18</v>
      </c>
      <c r="D78" s="503" t="s">
        <v>18</v>
      </c>
      <c r="E78" s="503" t="s">
        <v>18</v>
      </c>
    </row>
    <row r="79" spans="1:6" ht="12.75" thickBot="1" x14ac:dyDescent="0.25">
      <c r="A79" s="507" t="s">
        <v>39</v>
      </c>
      <c r="B79" s="522">
        <v>0.25</v>
      </c>
      <c r="C79" s="522">
        <v>0.25</v>
      </c>
      <c r="D79" s="522">
        <v>0.25</v>
      </c>
      <c r="E79" s="522">
        <v>0.3</v>
      </c>
    </row>
    <row r="80" spans="1:6" ht="12.75" thickBot="1" x14ac:dyDescent="0.25">
      <c r="A80" s="507" t="s">
        <v>861</v>
      </c>
      <c r="B80" s="508">
        <f>B109</f>
        <v>8000</v>
      </c>
      <c r="C80" s="508">
        <f>C109</f>
        <v>7620</v>
      </c>
      <c r="D80" s="508">
        <f>D109</f>
        <v>7620</v>
      </c>
      <c r="E80" s="508">
        <f>E109</f>
        <v>8810</v>
      </c>
    </row>
    <row r="81" spans="1:7" ht="12.75" thickBot="1" x14ac:dyDescent="0.25">
      <c r="A81" s="507" t="s">
        <v>860</v>
      </c>
      <c r="B81" s="508"/>
      <c r="C81" s="508"/>
      <c r="D81" s="508"/>
      <c r="E81" s="508"/>
    </row>
    <row r="82" spans="1:7" ht="12.75" thickBot="1" x14ac:dyDescent="0.25">
      <c r="A82" s="507" t="s">
        <v>859</v>
      </c>
      <c r="B82" s="506" t="s">
        <v>884</v>
      </c>
      <c r="C82" s="505"/>
      <c r="D82" s="505"/>
      <c r="E82" s="505"/>
    </row>
    <row r="83" spans="1:7" ht="12.75" thickBot="1" x14ac:dyDescent="0.25">
      <c r="A83" s="507" t="s">
        <v>858</v>
      </c>
      <c r="B83" s="506" t="s">
        <v>884</v>
      </c>
      <c r="C83" s="505"/>
      <c r="D83" s="505"/>
      <c r="E83" s="505"/>
    </row>
    <row r="84" spans="1:7" ht="12.75" thickBot="1" x14ac:dyDescent="0.25">
      <c r="A84" s="507" t="s">
        <v>55</v>
      </c>
      <c r="B84" s="506" t="s">
        <v>884</v>
      </c>
      <c r="C84" s="505"/>
      <c r="D84" s="505"/>
      <c r="E84" s="505"/>
    </row>
    <row r="85" spans="1:7" ht="12.75" thickBot="1" x14ac:dyDescent="0.25">
      <c r="A85" s="1686" t="s">
        <v>1622</v>
      </c>
      <c r="B85" s="1687"/>
      <c r="C85" s="1687"/>
      <c r="D85" s="1687"/>
      <c r="E85" s="1688"/>
    </row>
    <row r="86" spans="1:7" x14ac:dyDescent="0.2">
      <c r="A86" s="1684"/>
      <c r="B86" s="504">
        <v>2025</v>
      </c>
      <c r="C86" s="504">
        <v>2026</v>
      </c>
      <c r="D86" s="504">
        <v>2027</v>
      </c>
      <c r="E86" s="504">
        <v>2028</v>
      </c>
    </row>
    <row r="87" spans="1:7" ht="12.75" thickBot="1" x14ac:dyDescent="0.25">
      <c r="A87" s="1685"/>
      <c r="B87" s="503" t="s">
        <v>17</v>
      </c>
      <c r="C87" s="503" t="s">
        <v>18</v>
      </c>
      <c r="D87" s="503" t="s">
        <v>18</v>
      </c>
      <c r="E87" s="503" t="s">
        <v>18</v>
      </c>
    </row>
    <row r="88" spans="1:7" ht="12.75" thickBot="1" x14ac:dyDescent="0.25">
      <c r="A88" s="324" t="s">
        <v>850</v>
      </c>
      <c r="B88" s="492">
        <f>B89+B90</f>
        <v>0</v>
      </c>
      <c r="C88" s="492">
        <f>C89+C90</f>
        <v>0</v>
      </c>
      <c r="D88" s="492">
        <f>D89+D90</f>
        <v>0</v>
      </c>
      <c r="E88" s="492">
        <f>E89+E90</f>
        <v>0</v>
      </c>
    </row>
    <row r="89" spans="1:7" ht="12.75" thickBot="1" x14ac:dyDescent="0.25">
      <c r="A89" s="326" t="s">
        <v>840</v>
      </c>
      <c r="B89" s="496">
        <v>0</v>
      </c>
      <c r="C89" s="496">
        <v>0</v>
      </c>
      <c r="D89" s="496">
        <v>0</v>
      </c>
      <c r="E89" s="496">
        <v>0</v>
      </c>
    </row>
    <row r="90" spans="1:7" ht="12.75" thickBot="1" x14ac:dyDescent="0.25">
      <c r="A90" s="326" t="s">
        <v>855</v>
      </c>
      <c r="B90" s="495"/>
      <c r="C90" s="515"/>
      <c r="D90" s="515"/>
      <c r="E90" s="515"/>
    </row>
    <row r="91" spans="1:7" ht="24.75" thickBot="1" x14ac:dyDescent="0.25">
      <c r="A91" s="324" t="s">
        <v>849</v>
      </c>
      <c r="B91" s="492">
        <f>B92+B93</f>
        <v>0</v>
      </c>
      <c r="C91" s="492">
        <f>C92+C93</f>
        <v>0</v>
      </c>
      <c r="D91" s="492">
        <f>D92+D93</f>
        <v>0</v>
      </c>
      <c r="E91" s="492">
        <f>E92+E93</f>
        <v>0</v>
      </c>
    </row>
    <row r="92" spans="1:7" ht="12.75" thickBot="1" x14ac:dyDescent="0.25">
      <c r="A92" s="326" t="s">
        <v>840</v>
      </c>
      <c r="B92" s="496"/>
      <c r="C92" s="496"/>
      <c r="D92" s="496"/>
      <c r="E92" s="496"/>
    </row>
    <row r="93" spans="1:7" ht="12.75" thickBot="1" x14ac:dyDescent="0.25">
      <c r="A93" s="326" t="s">
        <v>855</v>
      </c>
      <c r="B93" s="495"/>
      <c r="C93" s="496"/>
      <c r="D93" s="496"/>
      <c r="E93" s="496"/>
    </row>
    <row r="94" spans="1:7" ht="12.75" thickBot="1" x14ac:dyDescent="0.25">
      <c r="A94" s="324" t="s">
        <v>848</v>
      </c>
      <c r="B94" s="492">
        <f>B95+B96</f>
        <v>8000</v>
      </c>
      <c r="C94" s="521">
        <f>C95+C96</f>
        <v>7620</v>
      </c>
      <c r="D94" s="521">
        <f>D95+D96</f>
        <v>7620</v>
      </c>
      <c r="E94" s="521">
        <f>E95+E96</f>
        <v>8810</v>
      </c>
    </row>
    <row r="95" spans="1:7" ht="12.75" thickBot="1" x14ac:dyDescent="0.25">
      <c r="A95" s="326" t="s">
        <v>840</v>
      </c>
      <c r="B95" s="514">
        <v>8000</v>
      </c>
      <c r="C95" s="520">
        <v>7620</v>
      </c>
      <c r="D95" s="520">
        <v>7620</v>
      </c>
      <c r="E95" s="520">
        <v>8810</v>
      </c>
      <c r="F95" s="494"/>
      <c r="G95" s="494"/>
    </row>
    <row r="96" spans="1:7" ht="12.75" thickBot="1" x14ac:dyDescent="0.25">
      <c r="A96" s="326" t="s">
        <v>855</v>
      </c>
      <c r="B96" s="495"/>
      <c r="C96" s="496"/>
      <c r="D96" s="496"/>
      <c r="E96" s="496"/>
    </row>
    <row r="97" spans="1:5" ht="12.75" thickBot="1" x14ac:dyDescent="0.25">
      <c r="A97" s="324" t="s">
        <v>847</v>
      </c>
      <c r="B97" s="492">
        <f>B98+B99</f>
        <v>0</v>
      </c>
      <c r="C97" s="492">
        <f>C98+C99</f>
        <v>0</v>
      </c>
      <c r="D97" s="492">
        <f>D98+D99</f>
        <v>0</v>
      </c>
      <c r="E97" s="492">
        <f>E98+E99</f>
        <v>0</v>
      </c>
    </row>
    <row r="98" spans="1:5" ht="12.75" thickBot="1" x14ac:dyDescent="0.25">
      <c r="A98" s="326" t="s">
        <v>840</v>
      </c>
      <c r="B98" s="495"/>
      <c r="C98" s="496"/>
      <c r="D98" s="496"/>
      <c r="E98" s="496"/>
    </row>
    <row r="99" spans="1:5" ht="12.75" thickBot="1" x14ac:dyDescent="0.25">
      <c r="A99" s="326" t="s">
        <v>855</v>
      </c>
      <c r="B99" s="495"/>
      <c r="C99" s="496"/>
      <c r="D99" s="496"/>
      <c r="E99" s="496"/>
    </row>
    <row r="100" spans="1:5" ht="12.75" thickBot="1" x14ac:dyDescent="0.25">
      <c r="A100" s="324" t="s">
        <v>846</v>
      </c>
      <c r="B100" s="492">
        <f>B101+B102</f>
        <v>0</v>
      </c>
      <c r="C100" s="492">
        <f>C101+C102</f>
        <v>0</v>
      </c>
      <c r="D100" s="492">
        <f>D101+D102</f>
        <v>0</v>
      </c>
      <c r="E100" s="492">
        <f>E101+E102</f>
        <v>0</v>
      </c>
    </row>
    <row r="101" spans="1:5" ht="12.75" thickBot="1" x14ac:dyDescent="0.25">
      <c r="A101" s="326" t="s">
        <v>840</v>
      </c>
      <c r="B101" s="495"/>
      <c r="C101" s="496"/>
      <c r="D101" s="496"/>
      <c r="E101" s="496"/>
    </row>
    <row r="102" spans="1:5" ht="12.75" thickBot="1" x14ac:dyDescent="0.25">
      <c r="A102" s="326" t="s">
        <v>855</v>
      </c>
      <c r="B102" s="495"/>
      <c r="C102" s="496"/>
      <c r="D102" s="496"/>
      <c r="E102" s="496"/>
    </row>
    <row r="103" spans="1:5" ht="12.75" thickBot="1" x14ac:dyDescent="0.25">
      <c r="A103" s="324" t="s">
        <v>845</v>
      </c>
      <c r="B103" s="492">
        <f>B104+B105</f>
        <v>0</v>
      </c>
      <c r="C103" s="492">
        <f>C104+C105</f>
        <v>0</v>
      </c>
      <c r="D103" s="492">
        <f>D104+D105</f>
        <v>0</v>
      </c>
      <c r="E103" s="492">
        <f>E104+E105</f>
        <v>0</v>
      </c>
    </row>
    <row r="104" spans="1:5" ht="12.75" thickBot="1" x14ac:dyDescent="0.25">
      <c r="A104" s="326" t="s">
        <v>840</v>
      </c>
      <c r="B104" s="495"/>
      <c r="C104" s="496"/>
      <c r="D104" s="496"/>
      <c r="E104" s="496"/>
    </row>
    <row r="105" spans="1:5" ht="12.75" thickBot="1" x14ac:dyDescent="0.25">
      <c r="A105" s="326" t="s">
        <v>855</v>
      </c>
      <c r="B105" s="495"/>
      <c r="C105" s="496"/>
      <c r="D105" s="496"/>
      <c r="E105" s="496"/>
    </row>
    <row r="106" spans="1:5" ht="24.75" thickBot="1" x14ac:dyDescent="0.25">
      <c r="A106" s="324" t="s">
        <v>844</v>
      </c>
      <c r="B106" s="492">
        <f>B107+B108</f>
        <v>0</v>
      </c>
      <c r="C106" s="492">
        <f>C107+C108</f>
        <v>0</v>
      </c>
      <c r="D106" s="492">
        <f>D107+D108</f>
        <v>0</v>
      </c>
      <c r="E106" s="492">
        <f>E107+E108</f>
        <v>0</v>
      </c>
    </row>
    <row r="107" spans="1:5" ht="12.75" thickBot="1" x14ac:dyDescent="0.25">
      <c r="A107" s="326" t="s">
        <v>840</v>
      </c>
      <c r="B107" s="495"/>
      <c r="C107" s="496"/>
      <c r="D107" s="496"/>
      <c r="E107" s="496"/>
    </row>
    <row r="108" spans="1:5" ht="12.75" thickBot="1" x14ac:dyDescent="0.25">
      <c r="A108" s="349" t="s">
        <v>855</v>
      </c>
      <c r="B108" s="495"/>
      <c r="C108" s="496"/>
      <c r="D108" s="496"/>
      <c r="E108" s="496"/>
    </row>
    <row r="109" spans="1:5" ht="12.75" thickBot="1" x14ac:dyDescent="0.25">
      <c r="A109" s="519" t="s">
        <v>958</v>
      </c>
      <c r="B109" s="500">
        <f>B106+B103+B100+B97+B94+B91+B88</f>
        <v>8000</v>
      </c>
      <c r="C109" s="500">
        <f>C106+C103+C100+C97+C94+C91+C88</f>
        <v>7620</v>
      </c>
      <c r="D109" s="500">
        <f>D106+D103+D100+D97+D94+D91+D88</f>
        <v>7620</v>
      </c>
      <c r="E109" s="500">
        <f>E106+E103+E100+E97+E94+E91+E88</f>
        <v>8810</v>
      </c>
    </row>
    <row r="110" spans="1:5" ht="12.75" thickBot="1" x14ac:dyDescent="0.25">
      <c r="A110" s="334" t="s">
        <v>836</v>
      </c>
      <c r="B110" s="491">
        <f>IF(B109-B80=0,0,)</f>
        <v>0</v>
      </c>
      <c r="C110" s="491">
        <f>IF(C109-C80=0,0,"Error")</f>
        <v>0</v>
      </c>
      <c r="D110" s="491">
        <f>IF(D109-D80=0,0,)</f>
        <v>0</v>
      </c>
      <c r="E110" s="491">
        <f>IF(E109-E80=0,0,)</f>
        <v>0</v>
      </c>
    </row>
    <row r="111" spans="1:5" ht="12.75" thickBot="1" x14ac:dyDescent="0.25">
      <c r="A111" s="334" t="s">
        <v>900</v>
      </c>
      <c r="B111" s="1698" t="s">
        <v>1621</v>
      </c>
      <c r="C111" s="1699"/>
      <c r="D111" s="1699"/>
      <c r="E111" s="1700"/>
    </row>
    <row r="112" spans="1:5" ht="40.5" customHeight="1" thickBot="1" x14ac:dyDescent="0.25">
      <c r="A112" s="518" t="s">
        <v>866</v>
      </c>
      <c r="B112" s="1661" t="s">
        <v>1620</v>
      </c>
      <c r="C112" s="1662"/>
      <c r="D112" s="1662"/>
      <c r="E112" s="1663"/>
    </row>
    <row r="113" spans="1:6" ht="72" customHeight="1" thickBot="1" x14ac:dyDescent="0.25">
      <c r="A113" s="507" t="s">
        <v>863</v>
      </c>
      <c r="B113" s="1653" t="s">
        <v>1619</v>
      </c>
      <c r="C113" s="1654"/>
      <c r="D113" s="1654"/>
      <c r="E113" s="1655"/>
      <c r="F113" s="517"/>
    </row>
    <row r="114" spans="1:6" ht="12.75" thickBot="1" x14ac:dyDescent="0.25">
      <c r="A114" s="507" t="s">
        <v>37</v>
      </c>
      <c r="B114" s="1681" t="s">
        <v>1618</v>
      </c>
      <c r="C114" s="1682"/>
      <c r="D114" s="1682"/>
      <c r="E114" s="1683"/>
    </row>
    <row r="115" spans="1:6" x14ac:dyDescent="0.2">
      <c r="A115" s="1684"/>
      <c r="B115" s="504">
        <v>2025</v>
      </c>
      <c r="C115" s="504">
        <v>2026</v>
      </c>
      <c r="D115" s="504">
        <v>2027</v>
      </c>
      <c r="E115" s="504">
        <v>2028</v>
      </c>
    </row>
    <row r="116" spans="1:6" ht="12.75" thickBot="1" x14ac:dyDescent="0.25">
      <c r="A116" s="1685"/>
      <c r="B116" s="503" t="s">
        <v>17</v>
      </c>
      <c r="C116" s="503" t="s">
        <v>18</v>
      </c>
      <c r="D116" s="503" t="s">
        <v>18</v>
      </c>
      <c r="E116" s="503" t="s">
        <v>18</v>
      </c>
    </row>
    <row r="117" spans="1:6" ht="12.75" thickBot="1" x14ac:dyDescent="0.25">
      <c r="A117" s="507" t="s">
        <v>39</v>
      </c>
      <c r="B117" s="508">
        <v>350</v>
      </c>
      <c r="C117" s="508">
        <v>385</v>
      </c>
      <c r="D117" s="508">
        <v>423</v>
      </c>
      <c r="E117" s="508">
        <v>460</v>
      </c>
    </row>
    <row r="118" spans="1:6" ht="12.75" thickBot="1" x14ac:dyDescent="0.25">
      <c r="A118" s="507" t="s">
        <v>861</v>
      </c>
      <c r="B118" s="516">
        <f>B132</f>
        <v>7880</v>
      </c>
      <c r="C118" s="516">
        <f>C132</f>
        <v>8000</v>
      </c>
      <c r="D118" s="516">
        <f>D132</f>
        <v>8000</v>
      </c>
      <c r="E118" s="516">
        <f>E132</f>
        <v>8810</v>
      </c>
    </row>
    <row r="119" spans="1:6" ht="12.75" thickBot="1" x14ac:dyDescent="0.25">
      <c r="A119" s="507" t="s">
        <v>860</v>
      </c>
      <c r="B119" s="508"/>
      <c r="C119" s="508"/>
      <c r="D119" s="508"/>
      <c r="E119" s="508"/>
    </row>
    <row r="120" spans="1:6" ht="12.75" thickBot="1" x14ac:dyDescent="0.25">
      <c r="A120" s="507" t="s">
        <v>859</v>
      </c>
      <c r="B120" s="506"/>
      <c r="C120" s="505"/>
      <c r="D120" s="505"/>
      <c r="E120" s="505"/>
    </row>
    <row r="121" spans="1:6" ht="12.75" thickBot="1" x14ac:dyDescent="0.25">
      <c r="A121" s="507" t="s">
        <v>858</v>
      </c>
      <c r="B121" s="506"/>
      <c r="C121" s="505"/>
      <c r="D121" s="505"/>
      <c r="E121" s="505"/>
    </row>
    <row r="122" spans="1:6" ht="12.75" thickBot="1" x14ac:dyDescent="0.25">
      <c r="A122" s="507" t="s">
        <v>55</v>
      </c>
      <c r="B122" s="506"/>
      <c r="C122" s="505"/>
      <c r="D122" s="505"/>
      <c r="E122" s="505"/>
    </row>
    <row r="123" spans="1:6" ht="12.75" thickBot="1" x14ac:dyDescent="0.25">
      <c r="A123" s="1686" t="s">
        <v>1617</v>
      </c>
      <c r="B123" s="1687"/>
      <c r="C123" s="1687"/>
      <c r="D123" s="1687"/>
      <c r="E123" s="1688"/>
    </row>
    <row r="124" spans="1:6" x14ac:dyDescent="0.2">
      <c r="A124" s="1684"/>
      <c r="B124" s="504">
        <v>2025</v>
      </c>
      <c r="C124" s="504">
        <v>2026</v>
      </c>
      <c r="D124" s="504">
        <v>2027</v>
      </c>
      <c r="E124" s="504">
        <v>2028</v>
      </c>
    </row>
    <row r="125" spans="1:6" ht="12.75" thickBot="1" x14ac:dyDescent="0.25">
      <c r="A125" s="1685"/>
      <c r="B125" s="503" t="s">
        <v>17</v>
      </c>
      <c r="C125" s="503" t="s">
        <v>18</v>
      </c>
      <c r="D125" s="503" t="s">
        <v>18</v>
      </c>
      <c r="E125" s="503" t="s">
        <v>18</v>
      </c>
    </row>
    <row r="126" spans="1:6" ht="12.75" thickBot="1" x14ac:dyDescent="0.25">
      <c r="A126" s="324" t="s">
        <v>850</v>
      </c>
      <c r="B126" s="492">
        <f>B127+B128</f>
        <v>0</v>
      </c>
      <c r="C126" s="492">
        <f>C127+C128</f>
        <v>0</v>
      </c>
      <c r="D126" s="492">
        <f>D127+D128</f>
        <v>0</v>
      </c>
      <c r="E126" s="492">
        <f>E127+E128</f>
        <v>0</v>
      </c>
    </row>
    <row r="127" spans="1:6" ht="12.75" thickBot="1" x14ac:dyDescent="0.25">
      <c r="A127" s="326" t="s">
        <v>840</v>
      </c>
      <c r="B127" s="496"/>
      <c r="C127" s="496"/>
      <c r="D127" s="496"/>
      <c r="E127" s="496">
        <v>0</v>
      </c>
    </row>
    <row r="128" spans="1:6" ht="12.75" thickBot="1" x14ac:dyDescent="0.25">
      <c r="A128" s="326" t="s">
        <v>855</v>
      </c>
      <c r="B128" s="495"/>
      <c r="C128" s="515"/>
      <c r="D128" s="515"/>
      <c r="E128" s="515"/>
    </row>
    <row r="129" spans="1:5" ht="24.75" thickBot="1" x14ac:dyDescent="0.25">
      <c r="A129" s="324" t="s">
        <v>849</v>
      </c>
      <c r="B129" s="492">
        <f>B130+B131</f>
        <v>0</v>
      </c>
      <c r="C129" s="492">
        <f>C130+C131</f>
        <v>0</v>
      </c>
      <c r="D129" s="492">
        <f>D130+D131</f>
        <v>0</v>
      </c>
      <c r="E129" s="492">
        <f>E130+E131</f>
        <v>0</v>
      </c>
    </row>
    <row r="130" spans="1:5" ht="12.75" thickBot="1" x14ac:dyDescent="0.25">
      <c r="A130" s="326" t="s">
        <v>840</v>
      </c>
      <c r="B130" s="496"/>
      <c r="C130" s="496"/>
      <c r="D130" s="496"/>
      <c r="E130" s="496">
        <v>0</v>
      </c>
    </row>
    <row r="131" spans="1:5" ht="12.75" thickBot="1" x14ac:dyDescent="0.25">
      <c r="A131" s="326" t="s">
        <v>855</v>
      </c>
      <c r="B131" s="495"/>
      <c r="C131" s="496"/>
      <c r="D131" s="496"/>
      <c r="E131" s="496"/>
    </row>
    <row r="132" spans="1:5" ht="12.75" thickBot="1" x14ac:dyDescent="0.25">
      <c r="A132" s="324" t="s">
        <v>848</v>
      </c>
      <c r="B132" s="492">
        <f>B133+B134</f>
        <v>7880</v>
      </c>
      <c r="C132" s="492">
        <f>C133+C134</f>
        <v>8000</v>
      </c>
      <c r="D132" s="492">
        <f>D133+D134</f>
        <v>8000</v>
      </c>
      <c r="E132" s="492">
        <f>E133+E134</f>
        <v>8810</v>
      </c>
    </row>
    <row r="133" spans="1:5" ht="12.75" thickBot="1" x14ac:dyDescent="0.25">
      <c r="A133" s="326" t="s">
        <v>840</v>
      </c>
      <c r="B133" s="514">
        <v>7880</v>
      </c>
      <c r="C133" s="502">
        <v>8000</v>
      </c>
      <c r="D133" s="502">
        <v>8000</v>
      </c>
      <c r="E133" s="502">
        <v>8810</v>
      </c>
    </row>
    <row r="134" spans="1:5" ht="12.75" thickBot="1" x14ac:dyDescent="0.25">
      <c r="A134" s="326" t="s">
        <v>855</v>
      </c>
      <c r="B134" s="495"/>
      <c r="C134" s="496"/>
      <c r="D134" s="496"/>
      <c r="E134" s="496"/>
    </row>
    <row r="135" spans="1:5" ht="12.75" thickBot="1" x14ac:dyDescent="0.25">
      <c r="A135" s="324" t="s">
        <v>847</v>
      </c>
      <c r="B135" s="492">
        <f>B136+B137</f>
        <v>0</v>
      </c>
      <c r="C135" s="492">
        <f>C136+C137</f>
        <v>0</v>
      </c>
      <c r="D135" s="492">
        <f>D136+D137</f>
        <v>0</v>
      </c>
      <c r="E135" s="492">
        <f>E136+E137</f>
        <v>0</v>
      </c>
    </row>
    <row r="136" spans="1:5" ht="12.75" thickBot="1" x14ac:dyDescent="0.25">
      <c r="A136" s="326" t="s">
        <v>840</v>
      </c>
      <c r="B136" s="495"/>
      <c r="C136" s="496"/>
      <c r="D136" s="496"/>
      <c r="E136" s="496"/>
    </row>
    <row r="137" spans="1:5" ht="12.75" thickBot="1" x14ac:dyDescent="0.25">
      <c r="A137" s="326" t="s">
        <v>855</v>
      </c>
      <c r="B137" s="495"/>
      <c r="C137" s="496"/>
      <c r="D137" s="496"/>
      <c r="E137" s="496"/>
    </row>
    <row r="138" spans="1:5" ht="12.75" thickBot="1" x14ac:dyDescent="0.25">
      <c r="A138" s="324" t="s">
        <v>846</v>
      </c>
      <c r="B138" s="492">
        <f>B139+B140</f>
        <v>0</v>
      </c>
      <c r="C138" s="492">
        <f>C139+C140</f>
        <v>0</v>
      </c>
      <c r="D138" s="492">
        <f>D139+D140</f>
        <v>0</v>
      </c>
      <c r="E138" s="492">
        <f>E139+E140</f>
        <v>0</v>
      </c>
    </row>
    <row r="139" spans="1:5" ht="12.75" thickBot="1" x14ac:dyDescent="0.25">
      <c r="A139" s="326" t="s">
        <v>840</v>
      </c>
      <c r="B139" s="495"/>
      <c r="C139" s="496"/>
      <c r="D139" s="496"/>
      <c r="E139" s="496"/>
    </row>
    <row r="140" spans="1:5" ht="12.75" thickBot="1" x14ac:dyDescent="0.25">
      <c r="A140" s="326" t="s">
        <v>855</v>
      </c>
      <c r="B140" s="495"/>
      <c r="C140" s="496"/>
      <c r="D140" s="496"/>
      <c r="E140" s="496"/>
    </row>
    <row r="141" spans="1:5" ht="12.75" thickBot="1" x14ac:dyDescent="0.25">
      <c r="A141" s="324" t="s">
        <v>845</v>
      </c>
      <c r="B141" s="492">
        <f>B142+B143</f>
        <v>0</v>
      </c>
      <c r="C141" s="492">
        <f>C142+C143</f>
        <v>0</v>
      </c>
      <c r="D141" s="492">
        <f>D142+D143</f>
        <v>0</v>
      </c>
      <c r="E141" s="492">
        <f>E142+E143</f>
        <v>0</v>
      </c>
    </row>
    <row r="142" spans="1:5" ht="12.75" thickBot="1" x14ac:dyDescent="0.25">
      <c r="A142" s="326" t="s">
        <v>840</v>
      </c>
      <c r="B142" s="495"/>
      <c r="C142" s="496"/>
      <c r="D142" s="496"/>
      <c r="E142" s="496"/>
    </row>
    <row r="143" spans="1:5" ht="12.75" thickBot="1" x14ac:dyDescent="0.25">
      <c r="A143" s="326" t="s">
        <v>855</v>
      </c>
      <c r="B143" s="495"/>
      <c r="C143" s="496"/>
      <c r="D143" s="496"/>
      <c r="E143" s="496"/>
    </row>
    <row r="144" spans="1:5" ht="24.75" thickBot="1" x14ac:dyDescent="0.25">
      <c r="A144" s="324" t="s">
        <v>844</v>
      </c>
      <c r="B144" s="492">
        <f>B145+B146</f>
        <v>0</v>
      </c>
      <c r="C144" s="492">
        <f>C145+C146</f>
        <v>0</v>
      </c>
      <c r="D144" s="492">
        <f>D145+D146</f>
        <v>0</v>
      </c>
      <c r="E144" s="492">
        <f>E145+E146</f>
        <v>0</v>
      </c>
    </row>
    <row r="145" spans="1:5" ht="12.75" thickBot="1" x14ac:dyDescent="0.25">
      <c r="A145" s="326" t="s">
        <v>840</v>
      </c>
      <c r="B145" s="495"/>
      <c r="C145" s="496"/>
      <c r="D145" s="496"/>
      <c r="E145" s="496"/>
    </row>
    <row r="146" spans="1:5" ht="12.75" thickBot="1" x14ac:dyDescent="0.25">
      <c r="A146" s="326" t="s">
        <v>855</v>
      </c>
      <c r="B146" s="495"/>
      <c r="C146" s="496"/>
      <c r="D146" s="496"/>
      <c r="E146" s="496"/>
    </row>
    <row r="147" spans="1:5" ht="12.75" thickBot="1" x14ac:dyDescent="0.25">
      <c r="A147" s="513" t="s">
        <v>950</v>
      </c>
      <c r="B147" s="500">
        <f>B144+B141+B138+B135+B132+B129+B126</f>
        <v>7880</v>
      </c>
      <c r="C147" s="500">
        <f>C144+C141+C138+C135+C132+C129+C126</f>
        <v>8000</v>
      </c>
      <c r="D147" s="500">
        <f>D144+D141+D138+D135+D132+D129+D126</f>
        <v>8000</v>
      </c>
      <c r="E147" s="500">
        <f>E144+E141+E138+E135+E132+E129+E126</f>
        <v>8810</v>
      </c>
    </row>
    <row r="148" spans="1:5" ht="12.75" thickBot="1" x14ac:dyDescent="0.25">
      <c r="A148" s="334" t="s">
        <v>836</v>
      </c>
      <c r="B148" s="491">
        <f>IF(B147-B118=0,0,)</f>
        <v>0</v>
      </c>
      <c r="C148" s="491">
        <f>IF(C147-C118=0,0,)</f>
        <v>0</v>
      </c>
      <c r="D148" s="491">
        <f>IF(D147-D118=0,0,)</f>
        <v>0</v>
      </c>
      <c r="E148" s="491">
        <f>IF(E147-E118=0,0,)</f>
        <v>0</v>
      </c>
    </row>
    <row r="149" spans="1:5" ht="12.75" thickBot="1" x14ac:dyDescent="0.25">
      <c r="A149" s="1695" t="s">
        <v>894</v>
      </c>
      <c r="B149" s="1696"/>
      <c r="C149" s="1696"/>
      <c r="D149" s="1696"/>
      <c r="E149" s="1697"/>
    </row>
    <row r="150" spans="1:5" ht="12.75" thickBot="1" x14ac:dyDescent="0.25">
      <c r="A150" s="1695" t="s">
        <v>893</v>
      </c>
      <c r="B150" s="1696"/>
      <c r="C150" s="1696"/>
      <c r="D150" s="1696"/>
      <c r="E150" s="1697"/>
    </row>
    <row r="151" spans="1:5" ht="24.75" thickBot="1" x14ac:dyDescent="0.25">
      <c r="A151" s="512" t="s">
        <v>1314</v>
      </c>
      <c r="B151" s="1704" t="s">
        <v>1616</v>
      </c>
      <c r="C151" s="1705"/>
      <c r="D151" s="1706"/>
      <c r="E151" s="1707"/>
    </row>
    <row r="152" spans="1:5" ht="60.75" thickBot="1" x14ac:dyDescent="0.25">
      <c r="A152" s="512" t="s">
        <v>880</v>
      </c>
      <c r="B152" s="511" t="s">
        <v>1615</v>
      </c>
      <c r="C152" s="510" t="s">
        <v>864</v>
      </c>
      <c r="D152" s="1708" t="s">
        <v>1614</v>
      </c>
      <c r="E152" s="1709"/>
    </row>
    <row r="153" spans="1:5" ht="12.75" thickBot="1" x14ac:dyDescent="0.25">
      <c r="A153" s="509"/>
      <c r="B153" s="1710"/>
      <c r="C153" s="1711"/>
      <c r="D153" s="1712"/>
      <c r="E153" s="1713"/>
    </row>
    <row r="154" spans="1:5" ht="107.25" customHeight="1" thickBot="1" x14ac:dyDescent="0.25">
      <c r="A154" s="507" t="s">
        <v>863</v>
      </c>
      <c r="B154" s="1714" t="s">
        <v>1613</v>
      </c>
      <c r="C154" s="1715"/>
      <c r="D154" s="1715"/>
      <c r="E154" s="1716"/>
    </row>
    <row r="155" spans="1:5" ht="17.25" customHeight="1" thickBot="1" x14ac:dyDescent="0.25">
      <c r="A155" s="507" t="s">
        <v>37</v>
      </c>
      <c r="B155" s="1717" t="s">
        <v>1612</v>
      </c>
      <c r="C155" s="1718"/>
      <c r="D155" s="1718"/>
      <c r="E155" s="1719"/>
    </row>
    <row r="156" spans="1:5" x14ac:dyDescent="0.2">
      <c r="A156" s="1684"/>
      <c r="B156" s="504">
        <v>2025</v>
      </c>
      <c r="C156" s="504">
        <v>2026</v>
      </c>
      <c r="D156" s="504">
        <v>2027</v>
      </c>
      <c r="E156" s="504">
        <v>2028</v>
      </c>
    </row>
    <row r="157" spans="1:5" ht="12.75" thickBot="1" x14ac:dyDescent="0.25">
      <c r="A157" s="1685"/>
      <c r="B157" s="503" t="s">
        <v>17</v>
      </c>
      <c r="C157" s="503" t="s">
        <v>18</v>
      </c>
      <c r="D157" s="503" t="s">
        <v>18</v>
      </c>
      <c r="E157" s="503" t="s">
        <v>18</v>
      </c>
    </row>
    <row r="158" spans="1:5" ht="12.75" thickBot="1" x14ac:dyDescent="0.25">
      <c r="A158" s="507" t="s">
        <v>39</v>
      </c>
      <c r="B158" s="508">
        <v>1</v>
      </c>
      <c r="C158" s="508">
        <v>1</v>
      </c>
      <c r="D158" s="508">
        <v>1</v>
      </c>
      <c r="E158" s="508">
        <v>1</v>
      </c>
    </row>
    <row r="159" spans="1:5" ht="12.75" thickBot="1" x14ac:dyDescent="0.25">
      <c r="A159" s="507" t="s">
        <v>861</v>
      </c>
      <c r="B159" s="508">
        <f>B177</f>
        <v>103000</v>
      </c>
      <c r="C159" s="508">
        <f>C177</f>
        <v>93000</v>
      </c>
      <c r="D159" s="508">
        <f>D177</f>
        <v>93000</v>
      </c>
      <c r="E159" s="508">
        <f>E177</f>
        <v>93000</v>
      </c>
    </row>
    <row r="160" spans="1:5" ht="12.75" thickBot="1" x14ac:dyDescent="0.25">
      <c r="A160" s="507" t="s">
        <v>860</v>
      </c>
      <c r="B160" s="508">
        <f>B159/B158</f>
        <v>103000</v>
      </c>
      <c r="C160" s="508">
        <f>C159/C158</f>
        <v>93000</v>
      </c>
      <c r="D160" s="508">
        <f>D159/D158</f>
        <v>93000</v>
      </c>
      <c r="E160" s="508">
        <f>E159/E158</f>
        <v>93000</v>
      </c>
    </row>
    <row r="161" spans="1:7" ht="12.75" thickBot="1" x14ac:dyDescent="0.25">
      <c r="A161" s="507" t="s">
        <v>859</v>
      </c>
      <c r="B161" s="506" t="s">
        <v>884</v>
      </c>
      <c r="C161" s="505"/>
      <c r="D161" s="505"/>
      <c r="E161" s="505"/>
    </row>
    <row r="162" spans="1:7" ht="12.75" thickBot="1" x14ac:dyDescent="0.25">
      <c r="A162" s="507" t="s">
        <v>858</v>
      </c>
      <c r="B162" s="506" t="s">
        <v>884</v>
      </c>
      <c r="C162" s="505"/>
      <c r="D162" s="505"/>
      <c r="E162" s="505"/>
    </row>
    <row r="163" spans="1:7" ht="12.75" thickBot="1" x14ac:dyDescent="0.25">
      <c r="A163" s="507" t="s">
        <v>55</v>
      </c>
      <c r="B163" s="506" t="s">
        <v>884</v>
      </c>
      <c r="C163" s="505"/>
      <c r="D163" s="505"/>
      <c r="E163" s="505"/>
    </row>
    <row r="164" spans="1:7" ht="12.75" thickBot="1" x14ac:dyDescent="0.25">
      <c r="A164" s="1686" t="s">
        <v>1611</v>
      </c>
      <c r="B164" s="1687"/>
      <c r="C164" s="1687"/>
      <c r="D164" s="1687"/>
      <c r="E164" s="1688"/>
    </row>
    <row r="165" spans="1:7" x14ac:dyDescent="0.2">
      <c r="A165" s="1684"/>
      <c r="B165" s="504">
        <v>2025</v>
      </c>
      <c r="C165" s="504">
        <v>2026</v>
      </c>
      <c r="D165" s="504">
        <v>2027</v>
      </c>
      <c r="E165" s="504">
        <v>2028</v>
      </c>
    </row>
    <row r="166" spans="1:7" ht="12.75" thickBot="1" x14ac:dyDescent="0.25">
      <c r="A166" s="1685"/>
      <c r="B166" s="503" t="s">
        <v>17</v>
      </c>
      <c r="C166" s="503" t="s">
        <v>18</v>
      </c>
      <c r="D166" s="503" t="s">
        <v>18</v>
      </c>
      <c r="E166" s="503" t="s">
        <v>18</v>
      </c>
    </row>
    <row r="167" spans="1:7" ht="12.75" thickBot="1" x14ac:dyDescent="0.25">
      <c r="A167" s="324" t="s">
        <v>875</v>
      </c>
      <c r="B167" s="492">
        <f>B168+B169+B170+B171</f>
        <v>103000</v>
      </c>
      <c r="C167" s="492">
        <f>C168+C169+C170+C171</f>
        <v>93000</v>
      </c>
      <c r="D167" s="492">
        <f>D168+D169+D170+D171</f>
        <v>93000</v>
      </c>
      <c r="E167" s="492">
        <f>E168+E169+E170+E171</f>
        <v>93000</v>
      </c>
    </row>
    <row r="168" spans="1:7" ht="12.75" thickBot="1" x14ac:dyDescent="0.25">
      <c r="A168" s="326" t="s">
        <v>840</v>
      </c>
      <c r="B168" s="496"/>
      <c r="C168" s="496"/>
      <c r="D168" s="496"/>
      <c r="E168" s="496"/>
    </row>
    <row r="169" spans="1:7" ht="12.75" thickBot="1" x14ac:dyDescent="0.25">
      <c r="A169" s="326" t="s">
        <v>854</v>
      </c>
      <c r="B169" s="492">
        <v>93000</v>
      </c>
      <c r="C169" s="492">
        <v>93000</v>
      </c>
      <c r="D169" s="492">
        <v>93000</v>
      </c>
      <c r="E169" s="492">
        <v>93000</v>
      </c>
    </row>
    <row r="170" spans="1:7" ht="12.75" thickBot="1" x14ac:dyDescent="0.25">
      <c r="A170" s="326" t="s">
        <v>838</v>
      </c>
      <c r="B170" s="496"/>
      <c r="C170" s="502"/>
      <c r="D170" s="502"/>
      <c r="E170" s="501"/>
    </row>
    <row r="171" spans="1:7" ht="12.75" thickBot="1" x14ac:dyDescent="0.25">
      <c r="A171" s="326" t="s">
        <v>837</v>
      </c>
      <c r="B171" s="492">
        <v>10000</v>
      </c>
      <c r="C171" s="492">
        <v>0</v>
      </c>
      <c r="D171" s="492">
        <v>0</v>
      </c>
      <c r="E171" s="492">
        <v>0</v>
      </c>
      <c r="G171" s="494"/>
    </row>
    <row r="172" spans="1:7" ht="12.75" thickBot="1" x14ac:dyDescent="0.25">
      <c r="A172" s="324" t="s">
        <v>874</v>
      </c>
      <c r="B172" s="500">
        <f>B173+B174+B175+B176</f>
        <v>0</v>
      </c>
      <c r="C172" s="500">
        <f>C173+C174+C175+C176</f>
        <v>0</v>
      </c>
      <c r="D172" s="500">
        <f>D173+D174+D175+D176</f>
        <v>0</v>
      </c>
      <c r="E172" s="500">
        <f>E173+E174+E175+E176</f>
        <v>0</v>
      </c>
    </row>
    <row r="173" spans="1:7" ht="12.75" thickBot="1" x14ac:dyDescent="0.25">
      <c r="A173" s="326" t="s">
        <v>840</v>
      </c>
      <c r="B173" s="495"/>
      <c r="C173" s="496"/>
      <c r="D173" s="496"/>
      <c r="E173" s="496"/>
    </row>
    <row r="174" spans="1:7" ht="12.75" thickBot="1" x14ac:dyDescent="0.25">
      <c r="A174" s="326" t="s">
        <v>854</v>
      </c>
      <c r="B174" s="495"/>
      <c r="C174" s="496"/>
      <c r="D174" s="496"/>
      <c r="E174" s="496"/>
    </row>
    <row r="175" spans="1:7" ht="12.75" thickBot="1" x14ac:dyDescent="0.25">
      <c r="A175" s="326" t="s">
        <v>838</v>
      </c>
      <c r="B175" s="495"/>
      <c r="C175" s="496"/>
      <c r="D175" s="496"/>
      <c r="E175" s="496"/>
    </row>
    <row r="176" spans="1:7" ht="12.75" thickBot="1" x14ac:dyDescent="0.25">
      <c r="A176" s="326" t="s">
        <v>837</v>
      </c>
      <c r="B176" s="495"/>
      <c r="C176" s="496"/>
      <c r="D176" s="496"/>
      <c r="E176" s="496"/>
    </row>
    <row r="177" spans="1:8" ht="12.75" thickBot="1" x14ac:dyDescent="0.25">
      <c r="A177" s="457" t="s">
        <v>873</v>
      </c>
      <c r="B177" s="500">
        <f>B167+B172</f>
        <v>103000</v>
      </c>
      <c r="C177" s="500">
        <f>C167+C172</f>
        <v>93000</v>
      </c>
      <c r="D177" s="500">
        <f>D167+D172</f>
        <v>93000</v>
      </c>
      <c r="E177" s="500">
        <f>E167+E172</f>
        <v>93000</v>
      </c>
    </row>
    <row r="178" spans="1:8" ht="12.75" thickBot="1" x14ac:dyDescent="0.25">
      <c r="A178" s="334" t="s">
        <v>836</v>
      </c>
      <c r="B178" s="491">
        <f>B177-B159</f>
        <v>0</v>
      </c>
      <c r="C178" s="491">
        <f>C177-C159</f>
        <v>0</v>
      </c>
      <c r="D178" s="491">
        <f>D177-D159</f>
        <v>0</v>
      </c>
      <c r="E178" s="491">
        <f>E177-E159</f>
        <v>0</v>
      </c>
    </row>
    <row r="179" spans="1:8" ht="12.75" thickBot="1" x14ac:dyDescent="0.25">
      <c r="A179" s="499"/>
      <c r="B179" s="498"/>
      <c r="C179" s="498"/>
      <c r="D179" s="498"/>
      <c r="E179" s="498"/>
    </row>
    <row r="180" spans="1:8" ht="36.75" thickBot="1" x14ac:dyDescent="0.25">
      <c r="A180" s="311" t="s">
        <v>852</v>
      </c>
      <c r="B180" s="493">
        <f>B71+B109+B147+B177</f>
        <v>245863</v>
      </c>
      <c r="C180" s="493">
        <f>C71+C109+C147+C177</f>
        <v>235983</v>
      </c>
      <c r="D180" s="493">
        <f>D71+D109+D147+D177</f>
        <v>235983</v>
      </c>
      <c r="E180" s="493">
        <f>E71+E109+E147+E177</f>
        <v>237983</v>
      </c>
    </row>
    <row r="181" spans="1:8" ht="24.75" thickBot="1" x14ac:dyDescent="0.25">
      <c r="A181" s="311" t="s">
        <v>851</v>
      </c>
      <c r="B181" s="497">
        <f>B182+B185+B188+B203+B208</f>
        <v>245863</v>
      </c>
      <c r="C181" s="497">
        <f>C182+C185+C188+C203+C208</f>
        <v>235983</v>
      </c>
      <c r="D181" s="497">
        <f>D182+D185+D188+D203+D208</f>
        <v>235983</v>
      </c>
      <c r="E181" s="497">
        <f>E182+E185+E188+E203+E208</f>
        <v>237983</v>
      </c>
    </row>
    <row r="182" spans="1:8" ht="12.75" thickBot="1" x14ac:dyDescent="0.25">
      <c r="A182" s="324" t="s">
        <v>850</v>
      </c>
      <c r="B182" s="493">
        <f>B183+B184</f>
        <v>107177</v>
      </c>
      <c r="C182" s="493">
        <f>C183+C184</f>
        <v>107177</v>
      </c>
      <c r="D182" s="493">
        <f>D183+D184</f>
        <v>107177</v>
      </c>
      <c r="E182" s="493">
        <f>E183+E184</f>
        <v>107177</v>
      </c>
    </row>
    <row r="183" spans="1:8" ht="12.75" thickBot="1" x14ac:dyDescent="0.25">
      <c r="A183" s="326" t="s">
        <v>840</v>
      </c>
      <c r="B183" s="495">
        <f t="shared" ref="B183:E186" si="0">B51+B89+B127</f>
        <v>107177</v>
      </c>
      <c r="C183" s="495">
        <f t="shared" si="0"/>
        <v>107177</v>
      </c>
      <c r="D183" s="495">
        <f t="shared" si="0"/>
        <v>107177</v>
      </c>
      <c r="E183" s="495">
        <f t="shared" si="0"/>
        <v>107177</v>
      </c>
      <c r="H183" s="494"/>
    </row>
    <row r="184" spans="1:8" ht="12.75" thickBot="1" x14ac:dyDescent="0.25">
      <c r="A184" s="326" t="s">
        <v>843</v>
      </c>
      <c r="B184" s="495">
        <f t="shared" si="0"/>
        <v>0</v>
      </c>
      <c r="C184" s="495">
        <f t="shared" si="0"/>
        <v>0</v>
      </c>
      <c r="D184" s="495">
        <f t="shared" si="0"/>
        <v>0</v>
      </c>
      <c r="E184" s="495">
        <f t="shared" si="0"/>
        <v>0</v>
      </c>
      <c r="G184" s="494"/>
      <c r="H184" s="494"/>
    </row>
    <row r="185" spans="1:8" ht="24.75" thickBot="1" x14ac:dyDescent="0.25">
      <c r="A185" s="324" t="s">
        <v>849</v>
      </c>
      <c r="B185" s="493">
        <f t="shared" si="0"/>
        <v>17186</v>
      </c>
      <c r="C185" s="493">
        <f t="shared" si="0"/>
        <v>17186</v>
      </c>
      <c r="D185" s="493">
        <f t="shared" si="0"/>
        <v>17186</v>
      </c>
      <c r="E185" s="493">
        <f t="shared" si="0"/>
        <v>17186</v>
      </c>
    </row>
    <row r="186" spans="1:8" ht="12.75" thickBot="1" x14ac:dyDescent="0.25">
      <c r="A186" s="326" t="s">
        <v>840</v>
      </c>
      <c r="B186" s="496">
        <f t="shared" si="0"/>
        <v>17186</v>
      </c>
      <c r="C186" s="496">
        <f t="shared" si="0"/>
        <v>17186</v>
      </c>
      <c r="D186" s="496">
        <f t="shared" si="0"/>
        <v>17186</v>
      </c>
      <c r="E186" s="496">
        <f t="shared" si="0"/>
        <v>17186</v>
      </c>
    </row>
    <row r="187" spans="1:8" ht="12.75" thickBot="1" x14ac:dyDescent="0.25">
      <c r="A187" s="326" t="s">
        <v>843</v>
      </c>
      <c r="B187" s="495">
        <f>B55+B93+B128</f>
        <v>0</v>
      </c>
      <c r="C187" s="495">
        <f>C55+C93+C128</f>
        <v>0</v>
      </c>
      <c r="D187" s="495">
        <f>D55+D93+D128</f>
        <v>0</v>
      </c>
      <c r="E187" s="495">
        <f>E55+E93+E128</f>
        <v>0</v>
      </c>
      <c r="G187" s="494"/>
    </row>
    <row r="188" spans="1:8" ht="12.75" thickBot="1" x14ac:dyDescent="0.25">
      <c r="A188" s="324" t="s">
        <v>848</v>
      </c>
      <c r="B188" s="493">
        <f t="shared" ref="B188:E199" si="1">B56+B94+B132</f>
        <v>18500</v>
      </c>
      <c r="C188" s="493">
        <f t="shared" si="1"/>
        <v>18620</v>
      </c>
      <c r="D188" s="493">
        <f t="shared" si="1"/>
        <v>18620</v>
      </c>
      <c r="E188" s="493">
        <f t="shared" si="1"/>
        <v>20620</v>
      </c>
    </row>
    <row r="189" spans="1:8" ht="12.75" thickBot="1" x14ac:dyDescent="0.25">
      <c r="A189" s="326" t="s">
        <v>840</v>
      </c>
      <c r="B189" s="495">
        <f t="shared" si="1"/>
        <v>18500</v>
      </c>
      <c r="C189" s="495">
        <f t="shared" si="1"/>
        <v>18620</v>
      </c>
      <c r="D189" s="495">
        <f t="shared" si="1"/>
        <v>18620</v>
      </c>
      <c r="E189" s="495">
        <f t="shared" si="1"/>
        <v>20620</v>
      </c>
    </row>
    <row r="190" spans="1:8" ht="12.75" thickBot="1" x14ac:dyDescent="0.25">
      <c r="A190" s="326" t="s">
        <v>843</v>
      </c>
      <c r="B190" s="495">
        <f t="shared" si="1"/>
        <v>0</v>
      </c>
      <c r="C190" s="495">
        <f t="shared" si="1"/>
        <v>0</v>
      </c>
      <c r="D190" s="495">
        <f t="shared" si="1"/>
        <v>0</v>
      </c>
      <c r="E190" s="495">
        <f t="shared" si="1"/>
        <v>0</v>
      </c>
    </row>
    <row r="191" spans="1:8" ht="12.75" thickBot="1" x14ac:dyDescent="0.25">
      <c r="A191" s="324" t="s">
        <v>847</v>
      </c>
      <c r="B191" s="493">
        <f t="shared" si="1"/>
        <v>0</v>
      </c>
      <c r="C191" s="493">
        <f t="shared" si="1"/>
        <v>0</v>
      </c>
      <c r="D191" s="493">
        <f t="shared" si="1"/>
        <v>0</v>
      </c>
      <c r="E191" s="493">
        <f t="shared" si="1"/>
        <v>0</v>
      </c>
    </row>
    <row r="192" spans="1:8" ht="12.75" thickBot="1" x14ac:dyDescent="0.25">
      <c r="A192" s="326" t="s">
        <v>840</v>
      </c>
      <c r="B192" s="496">
        <f t="shared" si="1"/>
        <v>0</v>
      </c>
      <c r="C192" s="496">
        <f t="shared" si="1"/>
        <v>0</v>
      </c>
      <c r="D192" s="496">
        <f t="shared" si="1"/>
        <v>0</v>
      </c>
      <c r="E192" s="496">
        <f t="shared" si="1"/>
        <v>0</v>
      </c>
    </row>
    <row r="193" spans="1:8" ht="12.75" thickBot="1" x14ac:dyDescent="0.25">
      <c r="A193" s="326" t="s">
        <v>843</v>
      </c>
      <c r="B193" s="495">
        <f t="shared" si="1"/>
        <v>0</v>
      </c>
      <c r="C193" s="495">
        <f t="shared" si="1"/>
        <v>0</v>
      </c>
      <c r="D193" s="495">
        <f t="shared" si="1"/>
        <v>0</v>
      </c>
      <c r="E193" s="495">
        <f t="shared" si="1"/>
        <v>0</v>
      </c>
    </row>
    <row r="194" spans="1:8" ht="12.75" thickBot="1" x14ac:dyDescent="0.25">
      <c r="A194" s="324" t="s">
        <v>846</v>
      </c>
      <c r="B194" s="493">
        <f t="shared" si="1"/>
        <v>0</v>
      </c>
      <c r="C194" s="493">
        <f t="shared" si="1"/>
        <v>0</v>
      </c>
      <c r="D194" s="493">
        <f t="shared" si="1"/>
        <v>0</v>
      </c>
      <c r="E194" s="493">
        <f t="shared" si="1"/>
        <v>0</v>
      </c>
    </row>
    <row r="195" spans="1:8" ht="12.75" thickBot="1" x14ac:dyDescent="0.25">
      <c r="A195" s="326" t="s">
        <v>840</v>
      </c>
      <c r="B195" s="496">
        <f t="shared" si="1"/>
        <v>0</v>
      </c>
      <c r="C195" s="496">
        <f t="shared" si="1"/>
        <v>0</v>
      </c>
      <c r="D195" s="496">
        <f t="shared" si="1"/>
        <v>0</v>
      </c>
      <c r="E195" s="496">
        <f t="shared" si="1"/>
        <v>0</v>
      </c>
    </row>
    <row r="196" spans="1:8" ht="12.75" thickBot="1" x14ac:dyDescent="0.25">
      <c r="A196" s="326" t="s">
        <v>843</v>
      </c>
      <c r="B196" s="495">
        <f t="shared" si="1"/>
        <v>0</v>
      </c>
      <c r="C196" s="495">
        <f t="shared" si="1"/>
        <v>0</v>
      </c>
      <c r="D196" s="495">
        <f t="shared" si="1"/>
        <v>0</v>
      </c>
      <c r="E196" s="495">
        <f t="shared" si="1"/>
        <v>0</v>
      </c>
    </row>
    <row r="197" spans="1:8" ht="12.75" thickBot="1" x14ac:dyDescent="0.25">
      <c r="A197" s="324" t="s">
        <v>845</v>
      </c>
      <c r="B197" s="493">
        <f t="shared" si="1"/>
        <v>0</v>
      </c>
      <c r="C197" s="493">
        <f t="shared" si="1"/>
        <v>0</v>
      </c>
      <c r="D197" s="493">
        <f t="shared" si="1"/>
        <v>0</v>
      </c>
      <c r="E197" s="493">
        <f t="shared" si="1"/>
        <v>0</v>
      </c>
    </row>
    <row r="198" spans="1:8" ht="12.75" thickBot="1" x14ac:dyDescent="0.25">
      <c r="A198" s="326" t="s">
        <v>840</v>
      </c>
      <c r="B198" s="496">
        <f t="shared" si="1"/>
        <v>0</v>
      </c>
      <c r="C198" s="496">
        <f t="shared" si="1"/>
        <v>0</v>
      </c>
      <c r="D198" s="496">
        <f t="shared" si="1"/>
        <v>0</v>
      </c>
      <c r="E198" s="496">
        <f t="shared" si="1"/>
        <v>0</v>
      </c>
    </row>
    <row r="199" spans="1:8" ht="12.75" thickBot="1" x14ac:dyDescent="0.25">
      <c r="A199" s="326" t="s">
        <v>843</v>
      </c>
      <c r="B199" s="495">
        <f t="shared" si="1"/>
        <v>0</v>
      </c>
      <c r="C199" s="495">
        <f t="shared" si="1"/>
        <v>0</v>
      </c>
      <c r="D199" s="495">
        <f t="shared" si="1"/>
        <v>0</v>
      </c>
      <c r="E199" s="495">
        <f t="shared" si="1"/>
        <v>0</v>
      </c>
    </row>
    <row r="200" spans="1:8" ht="24.75" thickBot="1" x14ac:dyDescent="0.25">
      <c r="A200" s="324" t="s">
        <v>844</v>
      </c>
      <c r="B200" s="493">
        <f>B201+B202</f>
        <v>0</v>
      </c>
      <c r="C200" s="493">
        <f>C201+C202</f>
        <v>0</v>
      </c>
      <c r="D200" s="493">
        <f>D201+D202</f>
        <v>0</v>
      </c>
      <c r="E200" s="493">
        <f>E201+E202</f>
        <v>0</v>
      </c>
    </row>
    <row r="201" spans="1:8" ht="12.75" thickBot="1" x14ac:dyDescent="0.25">
      <c r="A201" s="326" t="s">
        <v>840</v>
      </c>
      <c r="B201" s="496"/>
      <c r="C201" s="496">
        <f>C145+C107+C69</f>
        <v>0</v>
      </c>
      <c r="D201" s="496">
        <f>D69+D107+D145</f>
        <v>0</v>
      </c>
      <c r="E201" s="496">
        <f>E69+E107+E145</f>
        <v>0</v>
      </c>
    </row>
    <row r="202" spans="1:8" ht="12.75" thickBot="1" x14ac:dyDescent="0.25">
      <c r="A202" s="326" t="s">
        <v>843</v>
      </c>
      <c r="B202" s="495">
        <f>B70+B108+B146</f>
        <v>0</v>
      </c>
      <c r="C202" s="495">
        <f>C70+C108+C146</f>
        <v>0</v>
      </c>
      <c r="D202" s="495">
        <f>D70+D108+D146</f>
        <v>0</v>
      </c>
      <c r="E202" s="495">
        <f>E70+E108+E146</f>
        <v>0</v>
      </c>
    </row>
    <row r="203" spans="1:8" ht="12.75" thickBot="1" x14ac:dyDescent="0.25">
      <c r="A203" s="324" t="s">
        <v>842</v>
      </c>
      <c r="B203" s="493">
        <f>B205+B207</f>
        <v>103000</v>
      </c>
      <c r="C203" s="493">
        <f>C205+C207</f>
        <v>93000</v>
      </c>
      <c r="D203" s="493">
        <f>D205+D207</f>
        <v>93000</v>
      </c>
      <c r="E203" s="493">
        <f>E205+E207</f>
        <v>93000</v>
      </c>
    </row>
    <row r="204" spans="1:8" ht="12.75" thickBot="1" x14ac:dyDescent="0.25">
      <c r="A204" s="326" t="s">
        <v>840</v>
      </c>
      <c r="B204" s="493"/>
      <c r="C204" s="493"/>
      <c r="D204" s="493"/>
      <c r="E204" s="493"/>
    </row>
    <row r="205" spans="1:8" ht="12.75" thickBot="1" x14ac:dyDescent="0.25">
      <c r="A205" s="326" t="s">
        <v>839</v>
      </c>
      <c r="B205" s="493">
        <f>B169</f>
        <v>93000</v>
      </c>
      <c r="C205" s="493">
        <f>C169</f>
        <v>93000</v>
      </c>
      <c r="D205" s="493">
        <f>D169</f>
        <v>93000</v>
      </c>
      <c r="E205" s="493">
        <f>E169</f>
        <v>93000</v>
      </c>
      <c r="H205" s="494"/>
    </row>
    <row r="206" spans="1:8" ht="12.75" thickBot="1" x14ac:dyDescent="0.25">
      <c r="A206" s="326" t="s">
        <v>838</v>
      </c>
      <c r="B206" s="493"/>
      <c r="C206" s="493"/>
      <c r="D206" s="493"/>
      <c r="E206" s="493"/>
    </row>
    <row r="207" spans="1:8" ht="12.75" thickBot="1" x14ac:dyDescent="0.25">
      <c r="A207" s="326" t="s">
        <v>837</v>
      </c>
      <c r="B207" s="493">
        <f>B171</f>
        <v>10000</v>
      </c>
      <c r="C207" s="493">
        <f>C171</f>
        <v>0</v>
      </c>
      <c r="D207" s="493">
        <f>D171</f>
        <v>0</v>
      </c>
      <c r="E207" s="493">
        <f>E171</f>
        <v>0</v>
      </c>
    </row>
    <row r="208" spans="1:8" ht="12.75" thickBot="1" x14ac:dyDescent="0.25">
      <c r="A208" s="324" t="s">
        <v>841</v>
      </c>
      <c r="B208" s="492">
        <f>B210+B212</f>
        <v>0</v>
      </c>
      <c r="C208" s="492">
        <f>C210+C212</f>
        <v>0</v>
      </c>
      <c r="D208" s="492">
        <f>D210+D212</f>
        <v>0</v>
      </c>
      <c r="E208" s="492">
        <f>E210+E212</f>
        <v>0</v>
      </c>
    </row>
    <row r="209" spans="1:5" ht="12.75" thickBot="1" x14ac:dyDescent="0.25">
      <c r="A209" s="326" t="s">
        <v>840</v>
      </c>
      <c r="B209" s="492"/>
      <c r="C209" s="492"/>
      <c r="D209" s="492"/>
      <c r="E209" s="492"/>
    </row>
    <row r="210" spans="1:5" ht="12.75" thickBot="1" x14ac:dyDescent="0.25">
      <c r="A210" s="326" t="s">
        <v>839</v>
      </c>
      <c r="B210" s="492">
        <v>0</v>
      </c>
      <c r="C210" s="492"/>
      <c r="D210" s="492"/>
      <c r="E210" s="492"/>
    </row>
    <row r="211" spans="1:5" ht="12.75" thickBot="1" x14ac:dyDescent="0.25">
      <c r="A211" s="326" t="s">
        <v>838</v>
      </c>
      <c r="B211" s="492"/>
      <c r="C211" s="492"/>
      <c r="D211" s="492"/>
      <c r="E211" s="492"/>
    </row>
    <row r="212" spans="1:5" ht="12.75" thickBot="1" x14ac:dyDescent="0.25">
      <c r="A212" s="326" t="s">
        <v>837</v>
      </c>
      <c r="B212" s="492">
        <v>0</v>
      </c>
      <c r="C212" s="492"/>
      <c r="D212" s="492"/>
      <c r="E212" s="492"/>
    </row>
    <row r="213" spans="1:5" ht="12.75" thickBot="1" x14ac:dyDescent="0.25">
      <c r="A213" s="334" t="s">
        <v>836</v>
      </c>
      <c r="B213" s="491">
        <f>B208+B203+B200+B197+B194+B191+B188+B185+B182</f>
        <v>245863</v>
      </c>
      <c r="C213" s="491">
        <f>C208+C203+C200+C197+C194+C191+C188+C185+C182</f>
        <v>235983</v>
      </c>
      <c r="D213" s="491">
        <f>D208+D203+D200+D197+D194+D191+D188+D185+D182</f>
        <v>235983</v>
      </c>
      <c r="E213" s="491">
        <f>E208+E203+E200+E197+E194+E191+E188+E185+E182</f>
        <v>237983</v>
      </c>
    </row>
    <row r="214" spans="1:5" ht="12.75" thickBot="1" x14ac:dyDescent="0.25">
      <c r="A214" s="354"/>
      <c r="B214" s="490"/>
      <c r="C214" s="490"/>
      <c r="D214" s="490"/>
      <c r="E214" s="490"/>
    </row>
    <row r="215" spans="1:5" x14ac:dyDescent="0.2">
      <c r="A215" s="166" t="s">
        <v>191</v>
      </c>
      <c r="B215" s="167" t="s">
        <v>1610</v>
      </c>
      <c r="C215" s="1493" t="s">
        <v>834</v>
      </c>
      <c r="D215" s="166" t="s">
        <v>191</v>
      </c>
      <c r="E215" s="167" t="s">
        <v>1609</v>
      </c>
    </row>
    <row r="216" spans="1:5" x14ac:dyDescent="0.2">
      <c r="A216" s="164" t="s">
        <v>830</v>
      </c>
      <c r="B216" s="163"/>
      <c r="C216" s="1494"/>
      <c r="D216" s="164" t="s">
        <v>830</v>
      </c>
      <c r="E216" s="163"/>
    </row>
    <row r="217" spans="1:5" ht="12.75" thickBot="1" x14ac:dyDescent="0.25">
      <c r="A217" s="162" t="s">
        <v>196</v>
      </c>
      <c r="B217" s="161" t="s">
        <v>2880</v>
      </c>
      <c r="C217" s="1495"/>
      <c r="D217" s="162" t="s">
        <v>196</v>
      </c>
      <c r="E217" s="161" t="s">
        <v>2880</v>
      </c>
    </row>
    <row r="218" spans="1:5" ht="12.75" thickBot="1" x14ac:dyDescent="0.25">
      <c r="A218" s="159"/>
      <c r="B218" s="356"/>
      <c r="C218" s="157"/>
      <c r="D218" s="159"/>
      <c r="E218" s="159"/>
    </row>
    <row r="219" spans="1:5" ht="12.75" thickBot="1" x14ac:dyDescent="0.25">
      <c r="A219" s="1701" t="s">
        <v>827</v>
      </c>
      <c r="B219" s="1702"/>
      <c r="C219" s="1702"/>
      <c r="D219" s="1702"/>
      <c r="E219" s="1703"/>
    </row>
    <row r="221" spans="1:5" x14ac:dyDescent="0.2">
      <c r="C221" s="489"/>
      <c r="D221" s="489"/>
      <c r="E221" s="489"/>
    </row>
  </sheetData>
  <mergeCells count="42">
    <mergeCell ref="A164:E164"/>
    <mergeCell ref="A165:A166"/>
    <mergeCell ref="C215:C217"/>
    <mergeCell ref="A219:E219"/>
    <mergeCell ref="B151:E151"/>
    <mergeCell ref="D152:E152"/>
    <mergeCell ref="B153:E153"/>
    <mergeCell ref="B154:E154"/>
    <mergeCell ref="B155:E155"/>
    <mergeCell ref="A156:A157"/>
    <mergeCell ref="A150:E150"/>
    <mergeCell ref="A77:A78"/>
    <mergeCell ref="A85:E85"/>
    <mergeCell ref="A86:A87"/>
    <mergeCell ref="B111:E111"/>
    <mergeCell ref="B112:E112"/>
    <mergeCell ref="B113:E113"/>
    <mergeCell ref="B114:E114"/>
    <mergeCell ref="A115:A116"/>
    <mergeCell ref="A123:E123"/>
    <mergeCell ref="A124:A125"/>
    <mergeCell ref="A149:E149"/>
    <mergeCell ref="B76:E76"/>
    <mergeCell ref="A39:A40"/>
    <mergeCell ref="A47:E47"/>
    <mergeCell ref="A48:A49"/>
    <mergeCell ref="B73:E73"/>
    <mergeCell ref="B74:E74"/>
    <mergeCell ref="B75:E75"/>
    <mergeCell ref="A9:E11"/>
    <mergeCell ref="B37:E37"/>
    <mergeCell ref="B38:E38"/>
    <mergeCell ref="A3:E3"/>
    <mergeCell ref="B5:E5"/>
    <mergeCell ref="B6:E6"/>
    <mergeCell ref="B7:E7"/>
    <mergeCell ref="A8:E8"/>
    <mergeCell ref="B12:E12"/>
    <mergeCell ref="A13:A14"/>
    <mergeCell ref="B17:E17"/>
    <mergeCell ref="A18:E18"/>
    <mergeCell ref="B36:E36"/>
  </mergeCells>
  <pageMargins left="0.7" right="0.7" top="0.75" bottom="0.75" header="0.3" footer="0.3"/>
  <pageSetup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K391"/>
  <sheetViews>
    <sheetView topLeftCell="A164" zoomScaleNormal="100" workbookViewId="0">
      <selection activeCell="I147" sqref="I147"/>
    </sheetView>
  </sheetViews>
  <sheetFormatPr defaultRowHeight="15.75" x14ac:dyDescent="0.25"/>
  <cols>
    <col min="1" max="1" width="12.85546875" style="357" customWidth="1"/>
    <col min="2" max="2" width="35.28515625" style="357" customWidth="1"/>
    <col min="3" max="3" width="21" style="357" customWidth="1"/>
    <col min="4" max="4" width="19.42578125" style="357" customWidth="1"/>
    <col min="5" max="5" width="24.28515625" style="357" customWidth="1"/>
    <col min="6" max="6" width="23.7109375" style="357" customWidth="1"/>
    <col min="7" max="7" width="23.7109375" style="415" customWidth="1"/>
    <col min="8" max="256" width="9" style="357"/>
    <col min="257" max="257" width="12.85546875" style="357" customWidth="1"/>
    <col min="258" max="258" width="35.28515625" style="357" customWidth="1"/>
    <col min="259" max="259" width="21" style="357" customWidth="1"/>
    <col min="260" max="260" width="19.42578125" style="357" customWidth="1"/>
    <col min="261" max="261" width="24.28515625" style="357" customWidth="1"/>
    <col min="262" max="263" width="23.7109375" style="357" customWidth="1"/>
    <col min="264" max="512" width="9" style="357"/>
    <col min="513" max="513" width="12.85546875" style="357" customWidth="1"/>
    <col min="514" max="514" width="35.28515625" style="357" customWidth="1"/>
    <col min="515" max="515" width="21" style="357" customWidth="1"/>
    <col min="516" max="516" width="19.42578125" style="357" customWidth="1"/>
    <col min="517" max="517" width="24.28515625" style="357" customWidth="1"/>
    <col min="518" max="519" width="23.7109375" style="357" customWidth="1"/>
    <col min="520" max="768" width="9" style="357"/>
    <col min="769" max="769" width="12.85546875" style="357" customWidth="1"/>
    <col min="770" max="770" width="35.28515625" style="357" customWidth="1"/>
    <col min="771" max="771" width="21" style="357" customWidth="1"/>
    <col min="772" max="772" width="19.42578125" style="357" customWidth="1"/>
    <col min="773" max="773" width="24.28515625" style="357" customWidth="1"/>
    <col min="774" max="775" width="23.7109375" style="357" customWidth="1"/>
    <col min="776" max="1024" width="9" style="357"/>
    <col min="1025" max="1025" width="12.85546875" style="357" customWidth="1"/>
    <col min="1026" max="1026" width="35.28515625" style="357" customWidth="1"/>
    <col min="1027" max="1027" width="21" style="357" customWidth="1"/>
    <col min="1028" max="1028" width="19.42578125" style="357" customWidth="1"/>
    <col min="1029" max="1029" width="24.28515625" style="357" customWidth="1"/>
    <col min="1030" max="1031" width="23.7109375" style="357" customWidth="1"/>
    <col min="1032" max="1280" width="9" style="357"/>
    <col min="1281" max="1281" width="12.85546875" style="357" customWidth="1"/>
    <col min="1282" max="1282" width="35.28515625" style="357" customWidth="1"/>
    <col min="1283" max="1283" width="21" style="357" customWidth="1"/>
    <col min="1284" max="1284" width="19.42578125" style="357" customWidth="1"/>
    <col min="1285" max="1285" width="24.28515625" style="357" customWidth="1"/>
    <col min="1286" max="1287" width="23.7109375" style="357" customWidth="1"/>
    <col min="1288" max="1536" width="9" style="357"/>
    <col min="1537" max="1537" width="12.85546875" style="357" customWidth="1"/>
    <col min="1538" max="1538" width="35.28515625" style="357" customWidth="1"/>
    <col min="1539" max="1539" width="21" style="357" customWidth="1"/>
    <col min="1540" max="1540" width="19.42578125" style="357" customWidth="1"/>
    <col min="1541" max="1541" width="24.28515625" style="357" customWidth="1"/>
    <col min="1542" max="1543" width="23.7109375" style="357" customWidth="1"/>
    <col min="1544" max="1792" width="9" style="357"/>
    <col min="1793" max="1793" width="12.85546875" style="357" customWidth="1"/>
    <col min="1794" max="1794" width="35.28515625" style="357" customWidth="1"/>
    <col min="1795" max="1795" width="21" style="357" customWidth="1"/>
    <col min="1796" max="1796" width="19.42578125" style="357" customWidth="1"/>
    <col min="1797" max="1797" width="24.28515625" style="357" customWidth="1"/>
    <col min="1798" max="1799" width="23.7109375" style="357" customWidth="1"/>
    <col min="1800" max="2048" width="9" style="357"/>
    <col min="2049" max="2049" width="12.85546875" style="357" customWidth="1"/>
    <col min="2050" max="2050" width="35.28515625" style="357" customWidth="1"/>
    <col min="2051" max="2051" width="21" style="357" customWidth="1"/>
    <col min="2052" max="2052" width="19.42578125" style="357" customWidth="1"/>
    <col min="2053" max="2053" width="24.28515625" style="357" customWidth="1"/>
    <col min="2054" max="2055" width="23.7109375" style="357" customWidth="1"/>
    <col min="2056" max="2304" width="9" style="357"/>
    <col min="2305" max="2305" width="12.85546875" style="357" customWidth="1"/>
    <col min="2306" max="2306" width="35.28515625" style="357" customWidth="1"/>
    <col min="2307" max="2307" width="21" style="357" customWidth="1"/>
    <col min="2308" max="2308" width="19.42578125" style="357" customWidth="1"/>
    <col min="2309" max="2309" width="24.28515625" style="357" customWidth="1"/>
    <col min="2310" max="2311" width="23.7109375" style="357" customWidth="1"/>
    <col min="2312" max="2560" width="9" style="357"/>
    <col min="2561" max="2561" width="12.85546875" style="357" customWidth="1"/>
    <col min="2562" max="2562" width="35.28515625" style="357" customWidth="1"/>
    <col min="2563" max="2563" width="21" style="357" customWidth="1"/>
    <col min="2564" max="2564" width="19.42578125" style="357" customWidth="1"/>
    <col min="2565" max="2565" width="24.28515625" style="357" customWidth="1"/>
    <col min="2566" max="2567" width="23.7109375" style="357" customWidth="1"/>
    <col min="2568" max="2816" width="9" style="357"/>
    <col min="2817" max="2817" width="12.85546875" style="357" customWidth="1"/>
    <col min="2818" max="2818" width="35.28515625" style="357" customWidth="1"/>
    <col min="2819" max="2819" width="21" style="357" customWidth="1"/>
    <col min="2820" max="2820" width="19.42578125" style="357" customWidth="1"/>
    <col min="2821" max="2821" width="24.28515625" style="357" customWidth="1"/>
    <col min="2822" max="2823" width="23.7109375" style="357" customWidth="1"/>
    <col min="2824" max="3072" width="9" style="357"/>
    <col min="3073" max="3073" width="12.85546875" style="357" customWidth="1"/>
    <col min="3074" max="3074" width="35.28515625" style="357" customWidth="1"/>
    <col min="3075" max="3075" width="21" style="357" customWidth="1"/>
    <col min="3076" max="3076" width="19.42578125" style="357" customWidth="1"/>
    <col min="3077" max="3077" width="24.28515625" style="357" customWidth="1"/>
    <col min="3078" max="3079" width="23.7109375" style="357" customWidth="1"/>
    <col min="3080" max="3328" width="9" style="357"/>
    <col min="3329" max="3329" width="12.85546875" style="357" customWidth="1"/>
    <col min="3330" max="3330" width="35.28515625" style="357" customWidth="1"/>
    <col min="3331" max="3331" width="21" style="357" customWidth="1"/>
    <col min="3332" max="3332" width="19.42578125" style="357" customWidth="1"/>
    <col min="3333" max="3333" width="24.28515625" style="357" customWidth="1"/>
    <col min="3334" max="3335" width="23.7109375" style="357" customWidth="1"/>
    <col min="3336" max="3584" width="9" style="357"/>
    <col min="3585" max="3585" width="12.85546875" style="357" customWidth="1"/>
    <col min="3586" max="3586" width="35.28515625" style="357" customWidth="1"/>
    <col min="3587" max="3587" width="21" style="357" customWidth="1"/>
    <col min="3588" max="3588" width="19.42578125" style="357" customWidth="1"/>
    <col min="3589" max="3589" width="24.28515625" style="357" customWidth="1"/>
    <col min="3590" max="3591" width="23.7109375" style="357" customWidth="1"/>
    <col min="3592" max="3840" width="9" style="357"/>
    <col min="3841" max="3841" width="12.85546875" style="357" customWidth="1"/>
    <col min="3842" max="3842" width="35.28515625" style="357" customWidth="1"/>
    <col min="3843" max="3843" width="21" style="357" customWidth="1"/>
    <col min="3844" max="3844" width="19.42578125" style="357" customWidth="1"/>
    <col min="3845" max="3845" width="24.28515625" style="357" customWidth="1"/>
    <col min="3846" max="3847" width="23.7109375" style="357" customWidth="1"/>
    <col min="3848" max="4096" width="9" style="357"/>
    <col min="4097" max="4097" width="12.85546875" style="357" customWidth="1"/>
    <col min="4098" max="4098" width="35.28515625" style="357" customWidth="1"/>
    <col min="4099" max="4099" width="21" style="357" customWidth="1"/>
    <col min="4100" max="4100" width="19.42578125" style="357" customWidth="1"/>
    <col min="4101" max="4101" width="24.28515625" style="357" customWidth="1"/>
    <col min="4102" max="4103" width="23.7109375" style="357" customWidth="1"/>
    <col min="4104" max="4352" width="9" style="357"/>
    <col min="4353" max="4353" width="12.85546875" style="357" customWidth="1"/>
    <col min="4354" max="4354" width="35.28515625" style="357" customWidth="1"/>
    <col min="4355" max="4355" width="21" style="357" customWidth="1"/>
    <col min="4356" max="4356" width="19.42578125" style="357" customWidth="1"/>
    <col min="4357" max="4357" width="24.28515625" style="357" customWidth="1"/>
    <col min="4358" max="4359" width="23.7109375" style="357" customWidth="1"/>
    <col min="4360" max="4608" width="9" style="357"/>
    <col min="4609" max="4609" width="12.85546875" style="357" customWidth="1"/>
    <col min="4610" max="4610" width="35.28515625" style="357" customWidth="1"/>
    <col min="4611" max="4611" width="21" style="357" customWidth="1"/>
    <col min="4612" max="4612" width="19.42578125" style="357" customWidth="1"/>
    <col min="4613" max="4613" width="24.28515625" style="357" customWidth="1"/>
    <col min="4614" max="4615" width="23.7109375" style="357" customWidth="1"/>
    <col min="4616" max="4864" width="9" style="357"/>
    <col min="4865" max="4865" width="12.85546875" style="357" customWidth="1"/>
    <col min="4866" max="4866" width="35.28515625" style="357" customWidth="1"/>
    <col min="4867" max="4867" width="21" style="357" customWidth="1"/>
    <col min="4868" max="4868" width="19.42578125" style="357" customWidth="1"/>
    <col min="4869" max="4869" width="24.28515625" style="357" customWidth="1"/>
    <col min="4870" max="4871" width="23.7109375" style="357" customWidth="1"/>
    <col min="4872" max="5120" width="9" style="357"/>
    <col min="5121" max="5121" width="12.85546875" style="357" customWidth="1"/>
    <col min="5122" max="5122" width="35.28515625" style="357" customWidth="1"/>
    <col min="5123" max="5123" width="21" style="357" customWidth="1"/>
    <col min="5124" max="5124" width="19.42578125" style="357" customWidth="1"/>
    <col min="5125" max="5125" width="24.28515625" style="357" customWidth="1"/>
    <col min="5126" max="5127" width="23.7109375" style="357" customWidth="1"/>
    <col min="5128" max="5376" width="9" style="357"/>
    <col min="5377" max="5377" width="12.85546875" style="357" customWidth="1"/>
    <col min="5378" max="5378" width="35.28515625" style="357" customWidth="1"/>
    <col min="5379" max="5379" width="21" style="357" customWidth="1"/>
    <col min="5380" max="5380" width="19.42578125" style="357" customWidth="1"/>
    <col min="5381" max="5381" width="24.28515625" style="357" customWidth="1"/>
    <col min="5382" max="5383" width="23.7109375" style="357" customWidth="1"/>
    <col min="5384" max="5632" width="9" style="357"/>
    <col min="5633" max="5633" width="12.85546875" style="357" customWidth="1"/>
    <col min="5634" max="5634" width="35.28515625" style="357" customWidth="1"/>
    <col min="5635" max="5635" width="21" style="357" customWidth="1"/>
    <col min="5636" max="5636" width="19.42578125" style="357" customWidth="1"/>
    <col min="5637" max="5637" width="24.28515625" style="357" customWidth="1"/>
    <col min="5638" max="5639" width="23.7109375" style="357" customWidth="1"/>
    <col min="5640" max="5888" width="9" style="357"/>
    <col min="5889" max="5889" width="12.85546875" style="357" customWidth="1"/>
    <col min="5890" max="5890" width="35.28515625" style="357" customWidth="1"/>
    <col min="5891" max="5891" width="21" style="357" customWidth="1"/>
    <col min="5892" max="5892" width="19.42578125" style="357" customWidth="1"/>
    <col min="5893" max="5893" width="24.28515625" style="357" customWidth="1"/>
    <col min="5894" max="5895" width="23.7109375" style="357" customWidth="1"/>
    <col min="5896" max="6144" width="9" style="357"/>
    <col min="6145" max="6145" width="12.85546875" style="357" customWidth="1"/>
    <col min="6146" max="6146" width="35.28515625" style="357" customWidth="1"/>
    <col min="6147" max="6147" width="21" style="357" customWidth="1"/>
    <col min="6148" max="6148" width="19.42578125" style="357" customWidth="1"/>
    <col min="6149" max="6149" width="24.28515625" style="357" customWidth="1"/>
    <col min="6150" max="6151" width="23.7109375" style="357" customWidth="1"/>
    <col min="6152" max="6400" width="9" style="357"/>
    <col min="6401" max="6401" width="12.85546875" style="357" customWidth="1"/>
    <col min="6402" max="6402" width="35.28515625" style="357" customWidth="1"/>
    <col min="6403" max="6403" width="21" style="357" customWidth="1"/>
    <col min="6404" max="6404" width="19.42578125" style="357" customWidth="1"/>
    <col min="6405" max="6405" width="24.28515625" style="357" customWidth="1"/>
    <col min="6406" max="6407" width="23.7109375" style="357" customWidth="1"/>
    <col min="6408" max="6656" width="9" style="357"/>
    <col min="6657" max="6657" width="12.85546875" style="357" customWidth="1"/>
    <col min="6658" max="6658" width="35.28515625" style="357" customWidth="1"/>
    <col min="6659" max="6659" width="21" style="357" customWidth="1"/>
    <col min="6660" max="6660" width="19.42578125" style="357" customWidth="1"/>
    <col min="6661" max="6661" width="24.28515625" style="357" customWidth="1"/>
    <col min="6662" max="6663" width="23.7109375" style="357" customWidth="1"/>
    <col min="6664" max="6912" width="9" style="357"/>
    <col min="6913" max="6913" width="12.85546875" style="357" customWidth="1"/>
    <col min="6914" max="6914" width="35.28515625" style="357" customWidth="1"/>
    <col min="6915" max="6915" width="21" style="357" customWidth="1"/>
    <col min="6916" max="6916" width="19.42578125" style="357" customWidth="1"/>
    <col min="6917" max="6917" width="24.28515625" style="357" customWidth="1"/>
    <col min="6918" max="6919" width="23.7109375" style="357" customWidth="1"/>
    <col min="6920" max="7168" width="9" style="357"/>
    <col min="7169" max="7169" width="12.85546875" style="357" customWidth="1"/>
    <col min="7170" max="7170" width="35.28515625" style="357" customWidth="1"/>
    <col min="7171" max="7171" width="21" style="357" customWidth="1"/>
    <col min="7172" max="7172" width="19.42578125" style="357" customWidth="1"/>
    <col min="7173" max="7173" width="24.28515625" style="357" customWidth="1"/>
    <col min="7174" max="7175" width="23.7109375" style="357" customWidth="1"/>
    <col min="7176" max="7424" width="9" style="357"/>
    <col min="7425" max="7425" width="12.85546875" style="357" customWidth="1"/>
    <col min="7426" max="7426" width="35.28515625" style="357" customWidth="1"/>
    <col min="7427" max="7427" width="21" style="357" customWidth="1"/>
    <col min="7428" max="7428" width="19.42578125" style="357" customWidth="1"/>
    <col min="7429" max="7429" width="24.28515625" style="357" customWidth="1"/>
    <col min="7430" max="7431" width="23.7109375" style="357" customWidth="1"/>
    <col min="7432" max="7680" width="9" style="357"/>
    <col min="7681" max="7681" width="12.85546875" style="357" customWidth="1"/>
    <col min="7682" max="7682" width="35.28515625" style="357" customWidth="1"/>
    <col min="7683" max="7683" width="21" style="357" customWidth="1"/>
    <col min="7684" max="7684" width="19.42578125" style="357" customWidth="1"/>
    <col min="7685" max="7685" width="24.28515625" style="357" customWidth="1"/>
    <col min="7686" max="7687" width="23.7109375" style="357" customWidth="1"/>
    <col min="7688" max="7936" width="9" style="357"/>
    <col min="7937" max="7937" width="12.85546875" style="357" customWidth="1"/>
    <col min="7938" max="7938" width="35.28515625" style="357" customWidth="1"/>
    <col min="7939" max="7939" width="21" style="357" customWidth="1"/>
    <col min="7940" max="7940" width="19.42578125" style="357" customWidth="1"/>
    <col min="7941" max="7941" width="24.28515625" style="357" customWidth="1"/>
    <col min="7942" max="7943" width="23.7109375" style="357" customWidth="1"/>
    <col min="7944" max="8192" width="9" style="357"/>
    <col min="8193" max="8193" width="12.85546875" style="357" customWidth="1"/>
    <col min="8194" max="8194" width="35.28515625" style="357" customWidth="1"/>
    <col min="8195" max="8195" width="21" style="357" customWidth="1"/>
    <col min="8196" max="8196" width="19.42578125" style="357" customWidth="1"/>
    <col min="8197" max="8197" width="24.28515625" style="357" customWidth="1"/>
    <col min="8198" max="8199" width="23.7109375" style="357" customWidth="1"/>
    <col min="8200" max="8448" width="9" style="357"/>
    <col min="8449" max="8449" width="12.85546875" style="357" customWidth="1"/>
    <col min="8450" max="8450" width="35.28515625" style="357" customWidth="1"/>
    <col min="8451" max="8451" width="21" style="357" customWidth="1"/>
    <col min="8452" max="8452" width="19.42578125" style="357" customWidth="1"/>
    <col min="8453" max="8453" width="24.28515625" style="357" customWidth="1"/>
    <col min="8454" max="8455" width="23.7109375" style="357" customWidth="1"/>
    <col min="8456" max="8704" width="9" style="357"/>
    <col min="8705" max="8705" width="12.85546875" style="357" customWidth="1"/>
    <col min="8706" max="8706" width="35.28515625" style="357" customWidth="1"/>
    <col min="8707" max="8707" width="21" style="357" customWidth="1"/>
    <col min="8708" max="8708" width="19.42578125" style="357" customWidth="1"/>
    <col min="8709" max="8709" width="24.28515625" style="357" customWidth="1"/>
    <col min="8710" max="8711" width="23.7109375" style="357" customWidth="1"/>
    <col min="8712" max="8960" width="9" style="357"/>
    <col min="8961" max="8961" width="12.85546875" style="357" customWidth="1"/>
    <col min="8962" max="8962" width="35.28515625" style="357" customWidth="1"/>
    <col min="8963" max="8963" width="21" style="357" customWidth="1"/>
    <col min="8964" max="8964" width="19.42578125" style="357" customWidth="1"/>
    <col min="8965" max="8965" width="24.28515625" style="357" customWidth="1"/>
    <col min="8966" max="8967" width="23.7109375" style="357" customWidth="1"/>
    <col min="8968" max="9216" width="9" style="357"/>
    <col min="9217" max="9217" width="12.85546875" style="357" customWidth="1"/>
    <col min="9218" max="9218" width="35.28515625" style="357" customWidth="1"/>
    <col min="9219" max="9219" width="21" style="357" customWidth="1"/>
    <col min="9220" max="9220" width="19.42578125" style="357" customWidth="1"/>
    <col min="9221" max="9221" width="24.28515625" style="357" customWidth="1"/>
    <col min="9222" max="9223" width="23.7109375" style="357" customWidth="1"/>
    <col min="9224" max="9472" width="9" style="357"/>
    <col min="9473" max="9473" width="12.85546875" style="357" customWidth="1"/>
    <col min="9474" max="9474" width="35.28515625" style="357" customWidth="1"/>
    <col min="9475" max="9475" width="21" style="357" customWidth="1"/>
    <col min="9476" max="9476" width="19.42578125" style="357" customWidth="1"/>
    <col min="9477" max="9477" width="24.28515625" style="357" customWidth="1"/>
    <col min="9478" max="9479" width="23.7109375" style="357" customWidth="1"/>
    <col min="9480" max="9728" width="9" style="357"/>
    <col min="9729" max="9729" width="12.85546875" style="357" customWidth="1"/>
    <col min="9730" max="9730" width="35.28515625" style="357" customWidth="1"/>
    <col min="9731" max="9731" width="21" style="357" customWidth="1"/>
    <col min="9732" max="9732" width="19.42578125" style="357" customWidth="1"/>
    <col min="9733" max="9733" width="24.28515625" style="357" customWidth="1"/>
    <col min="9734" max="9735" width="23.7109375" style="357" customWidth="1"/>
    <col min="9736" max="9984" width="9" style="357"/>
    <col min="9985" max="9985" width="12.85546875" style="357" customWidth="1"/>
    <col min="9986" max="9986" width="35.28515625" style="357" customWidth="1"/>
    <col min="9987" max="9987" width="21" style="357" customWidth="1"/>
    <col min="9988" max="9988" width="19.42578125" style="357" customWidth="1"/>
    <col min="9989" max="9989" width="24.28515625" style="357" customWidth="1"/>
    <col min="9990" max="9991" width="23.7109375" style="357" customWidth="1"/>
    <col min="9992" max="10240" width="9" style="357"/>
    <col min="10241" max="10241" width="12.85546875" style="357" customWidth="1"/>
    <col min="10242" max="10242" width="35.28515625" style="357" customWidth="1"/>
    <col min="10243" max="10243" width="21" style="357" customWidth="1"/>
    <col min="10244" max="10244" width="19.42578125" style="357" customWidth="1"/>
    <col min="10245" max="10245" width="24.28515625" style="357" customWidth="1"/>
    <col min="10246" max="10247" width="23.7109375" style="357" customWidth="1"/>
    <col min="10248" max="10496" width="9" style="357"/>
    <col min="10497" max="10497" width="12.85546875" style="357" customWidth="1"/>
    <col min="10498" max="10498" width="35.28515625" style="357" customWidth="1"/>
    <col min="10499" max="10499" width="21" style="357" customWidth="1"/>
    <col min="10500" max="10500" width="19.42578125" style="357" customWidth="1"/>
    <col min="10501" max="10501" width="24.28515625" style="357" customWidth="1"/>
    <col min="10502" max="10503" width="23.7109375" style="357" customWidth="1"/>
    <col min="10504" max="10752" width="9" style="357"/>
    <col min="10753" max="10753" width="12.85546875" style="357" customWidth="1"/>
    <col min="10754" max="10754" width="35.28515625" style="357" customWidth="1"/>
    <col min="10755" max="10755" width="21" style="357" customWidth="1"/>
    <col min="10756" max="10756" width="19.42578125" style="357" customWidth="1"/>
    <col min="10757" max="10757" width="24.28515625" style="357" customWidth="1"/>
    <col min="10758" max="10759" width="23.7109375" style="357" customWidth="1"/>
    <col min="10760" max="11008" width="9" style="357"/>
    <col min="11009" max="11009" width="12.85546875" style="357" customWidth="1"/>
    <col min="11010" max="11010" width="35.28515625" style="357" customWidth="1"/>
    <col min="11011" max="11011" width="21" style="357" customWidth="1"/>
    <col min="11012" max="11012" width="19.42578125" style="357" customWidth="1"/>
    <col min="11013" max="11013" width="24.28515625" style="357" customWidth="1"/>
    <col min="11014" max="11015" width="23.7109375" style="357" customWidth="1"/>
    <col min="11016" max="11264" width="9" style="357"/>
    <col min="11265" max="11265" width="12.85546875" style="357" customWidth="1"/>
    <col min="11266" max="11266" width="35.28515625" style="357" customWidth="1"/>
    <col min="11267" max="11267" width="21" style="357" customWidth="1"/>
    <col min="11268" max="11268" width="19.42578125" style="357" customWidth="1"/>
    <col min="11269" max="11269" width="24.28515625" style="357" customWidth="1"/>
    <col min="11270" max="11271" width="23.7109375" style="357" customWidth="1"/>
    <col min="11272" max="11520" width="9" style="357"/>
    <col min="11521" max="11521" width="12.85546875" style="357" customWidth="1"/>
    <col min="11522" max="11522" width="35.28515625" style="357" customWidth="1"/>
    <col min="11523" max="11523" width="21" style="357" customWidth="1"/>
    <col min="11524" max="11524" width="19.42578125" style="357" customWidth="1"/>
    <col min="11525" max="11525" width="24.28515625" style="357" customWidth="1"/>
    <col min="11526" max="11527" width="23.7109375" style="357" customWidth="1"/>
    <col min="11528" max="11776" width="9" style="357"/>
    <col min="11777" max="11777" width="12.85546875" style="357" customWidth="1"/>
    <col min="11778" max="11778" width="35.28515625" style="357" customWidth="1"/>
    <col min="11779" max="11779" width="21" style="357" customWidth="1"/>
    <col min="11780" max="11780" width="19.42578125" style="357" customWidth="1"/>
    <col min="11781" max="11781" width="24.28515625" style="357" customWidth="1"/>
    <col min="11782" max="11783" width="23.7109375" style="357" customWidth="1"/>
    <col min="11784" max="12032" width="9" style="357"/>
    <col min="12033" max="12033" width="12.85546875" style="357" customWidth="1"/>
    <col min="12034" max="12034" width="35.28515625" style="357" customWidth="1"/>
    <col min="12035" max="12035" width="21" style="357" customWidth="1"/>
    <col min="12036" max="12036" width="19.42578125" style="357" customWidth="1"/>
    <col min="12037" max="12037" width="24.28515625" style="357" customWidth="1"/>
    <col min="12038" max="12039" width="23.7109375" style="357" customWidth="1"/>
    <col min="12040" max="12288" width="9" style="357"/>
    <col min="12289" max="12289" width="12.85546875" style="357" customWidth="1"/>
    <col min="12290" max="12290" width="35.28515625" style="357" customWidth="1"/>
    <col min="12291" max="12291" width="21" style="357" customWidth="1"/>
    <col min="12292" max="12292" width="19.42578125" style="357" customWidth="1"/>
    <col min="12293" max="12293" width="24.28515625" style="357" customWidth="1"/>
    <col min="12294" max="12295" width="23.7109375" style="357" customWidth="1"/>
    <col min="12296" max="12544" width="9" style="357"/>
    <col min="12545" max="12545" width="12.85546875" style="357" customWidth="1"/>
    <col min="12546" max="12546" width="35.28515625" style="357" customWidth="1"/>
    <col min="12547" max="12547" width="21" style="357" customWidth="1"/>
    <col min="12548" max="12548" width="19.42578125" style="357" customWidth="1"/>
    <col min="12549" max="12549" width="24.28515625" style="357" customWidth="1"/>
    <col min="12550" max="12551" width="23.7109375" style="357" customWidth="1"/>
    <col min="12552" max="12800" width="9" style="357"/>
    <col min="12801" max="12801" width="12.85546875" style="357" customWidth="1"/>
    <col min="12802" max="12802" width="35.28515625" style="357" customWidth="1"/>
    <col min="12803" max="12803" width="21" style="357" customWidth="1"/>
    <col min="12804" max="12804" width="19.42578125" style="357" customWidth="1"/>
    <col min="12805" max="12805" width="24.28515625" style="357" customWidth="1"/>
    <col min="12806" max="12807" width="23.7109375" style="357" customWidth="1"/>
    <col min="12808" max="13056" width="9" style="357"/>
    <col min="13057" max="13057" width="12.85546875" style="357" customWidth="1"/>
    <col min="13058" max="13058" width="35.28515625" style="357" customWidth="1"/>
    <col min="13059" max="13059" width="21" style="357" customWidth="1"/>
    <col min="13060" max="13060" width="19.42578125" style="357" customWidth="1"/>
    <col min="13061" max="13061" width="24.28515625" style="357" customWidth="1"/>
    <col min="13062" max="13063" width="23.7109375" style="357" customWidth="1"/>
    <col min="13064" max="13312" width="9" style="357"/>
    <col min="13313" max="13313" width="12.85546875" style="357" customWidth="1"/>
    <col min="13314" max="13314" width="35.28515625" style="357" customWidth="1"/>
    <col min="13315" max="13315" width="21" style="357" customWidth="1"/>
    <col min="13316" max="13316" width="19.42578125" style="357" customWidth="1"/>
    <col min="13317" max="13317" width="24.28515625" style="357" customWidth="1"/>
    <col min="13318" max="13319" width="23.7109375" style="357" customWidth="1"/>
    <col min="13320" max="13568" width="9" style="357"/>
    <col min="13569" max="13569" width="12.85546875" style="357" customWidth="1"/>
    <col min="13570" max="13570" width="35.28515625" style="357" customWidth="1"/>
    <col min="13571" max="13571" width="21" style="357" customWidth="1"/>
    <col min="13572" max="13572" width="19.42578125" style="357" customWidth="1"/>
    <col min="13573" max="13573" width="24.28515625" style="357" customWidth="1"/>
    <col min="13574" max="13575" width="23.7109375" style="357" customWidth="1"/>
    <col min="13576" max="13824" width="9" style="357"/>
    <col min="13825" max="13825" width="12.85546875" style="357" customWidth="1"/>
    <col min="13826" max="13826" width="35.28515625" style="357" customWidth="1"/>
    <col min="13827" max="13827" width="21" style="357" customWidth="1"/>
    <col min="13828" max="13828" width="19.42578125" style="357" customWidth="1"/>
    <col min="13829" max="13829" width="24.28515625" style="357" customWidth="1"/>
    <col min="13830" max="13831" width="23.7109375" style="357" customWidth="1"/>
    <col min="13832" max="14080" width="9" style="357"/>
    <col min="14081" max="14081" width="12.85546875" style="357" customWidth="1"/>
    <col min="14082" max="14082" width="35.28515625" style="357" customWidth="1"/>
    <col min="14083" max="14083" width="21" style="357" customWidth="1"/>
    <col min="14084" max="14084" width="19.42578125" style="357" customWidth="1"/>
    <col min="14085" max="14085" width="24.28515625" style="357" customWidth="1"/>
    <col min="14086" max="14087" width="23.7109375" style="357" customWidth="1"/>
    <col min="14088" max="14336" width="9" style="357"/>
    <col min="14337" max="14337" width="12.85546875" style="357" customWidth="1"/>
    <col min="14338" max="14338" width="35.28515625" style="357" customWidth="1"/>
    <col min="14339" max="14339" width="21" style="357" customWidth="1"/>
    <col min="14340" max="14340" width="19.42578125" style="357" customWidth="1"/>
    <col min="14341" max="14341" width="24.28515625" style="357" customWidth="1"/>
    <col min="14342" max="14343" width="23.7109375" style="357" customWidth="1"/>
    <col min="14344" max="14592" width="9" style="357"/>
    <col min="14593" max="14593" width="12.85546875" style="357" customWidth="1"/>
    <col min="14594" max="14594" width="35.28515625" style="357" customWidth="1"/>
    <col min="14595" max="14595" width="21" style="357" customWidth="1"/>
    <col min="14596" max="14596" width="19.42578125" style="357" customWidth="1"/>
    <col min="14597" max="14597" width="24.28515625" style="357" customWidth="1"/>
    <col min="14598" max="14599" width="23.7109375" style="357" customWidth="1"/>
    <col min="14600" max="14848" width="9" style="357"/>
    <col min="14849" max="14849" width="12.85546875" style="357" customWidth="1"/>
    <col min="14850" max="14850" width="35.28515625" style="357" customWidth="1"/>
    <col min="14851" max="14851" width="21" style="357" customWidth="1"/>
    <col min="14852" max="14852" width="19.42578125" style="357" customWidth="1"/>
    <col min="14853" max="14853" width="24.28515625" style="357" customWidth="1"/>
    <col min="14854" max="14855" width="23.7109375" style="357" customWidth="1"/>
    <col min="14856" max="15104" width="9" style="357"/>
    <col min="15105" max="15105" width="12.85546875" style="357" customWidth="1"/>
    <col min="15106" max="15106" width="35.28515625" style="357" customWidth="1"/>
    <col min="15107" max="15107" width="21" style="357" customWidth="1"/>
    <col min="15108" max="15108" width="19.42578125" style="357" customWidth="1"/>
    <col min="15109" max="15109" width="24.28515625" style="357" customWidth="1"/>
    <col min="15110" max="15111" width="23.7109375" style="357" customWidth="1"/>
    <col min="15112" max="15360" width="9" style="357"/>
    <col min="15361" max="15361" width="12.85546875" style="357" customWidth="1"/>
    <col min="15362" max="15362" width="35.28515625" style="357" customWidth="1"/>
    <col min="15363" max="15363" width="21" style="357" customWidth="1"/>
    <col min="15364" max="15364" width="19.42578125" style="357" customWidth="1"/>
    <col min="15365" max="15365" width="24.28515625" style="357" customWidth="1"/>
    <col min="15366" max="15367" width="23.7109375" style="357" customWidth="1"/>
    <col min="15368" max="15616" width="9" style="357"/>
    <col min="15617" max="15617" width="12.85546875" style="357" customWidth="1"/>
    <col min="15618" max="15618" width="35.28515625" style="357" customWidth="1"/>
    <col min="15619" max="15619" width="21" style="357" customWidth="1"/>
    <col min="15620" max="15620" width="19.42578125" style="357" customWidth="1"/>
    <col min="15621" max="15621" width="24.28515625" style="357" customWidth="1"/>
    <col min="15622" max="15623" width="23.7109375" style="357" customWidth="1"/>
    <col min="15624" max="15872" width="9" style="357"/>
    <col min="15873" max="15873" width="12.85546875" style="357" customWidth="1"/>
    <col min="15874" max="15874" width="35.28515625" style="357" customWidth="1"/>
    <col min="15875" max="15875" width="21" style="357" customWidth="1"/>
    <col min="15876" max="15876" width="19.42578125" style="357" customWidth="1"/>
    <col min="15877" max="15877" width="24.28515625" style="357" customWidth="1"/>
    <col min="15878" max="15879" width="23.7109375" style="357" customWidth="1"/>
    <col min="15880" max="16128" width="9" style="357"/>
    <col min="16129" max="16129" width="12.85546875" style="357" customWidth="1"/>
    <col min="16130" max="16130" width="35.28515625" style="357" customWidth="1"/>
    <col min="16131" max="16131" width="21" style="357" customWidth="1"/>
    <col min="16132" max="16132" width="19.42578125" style="357" customWidth="1"/>
    <col min="16133" max="16133" width="24.28515625" style="357" customWidth="1"/>
    <col min="16134" max="16135" width="23.7109375" style="357" customWidth="1"/>
    <col min="16136" max="16384" width="9" style="357"/>
  </cols>
  <sheetData>
    <row r="1" spans="1:7" x14ac:dyDescent="0.25">
      <c r="A1" s="358"/>
    </row>
    <row r="2" spans="1:7" ht="18" customHeight="1" x14ac:dyDescent="0.25">
      <c r="A2" s="1558" t="s">
        <v>922</v>
      </c>
      <c r="B2" s="1558"/>
      <c r="C2" s="1558"/>
      <c r="D2" s="1558"/>
      <c r="E2" s="1558"/>
      <c r="F2" s="1558"/>
      <c r="G2" s="617"/>
    </row>
    <row r="3" spans="1:7" ht="18" customHeight="1" x14ac:dyDescent="0.25">
      <c r="A3" s="420"/>
      <c r="B3" s="1559" t="s">
        <v>1582</v>
      </c>
      <c r="C3" s="1559"/>
      <c r="D3" s="1559"/>
      <c r="E3" s="1559"/>
      <c r="F3" s="1559"/>
      <c r="G3" s="619"/>
    </row>
    <row r="4" spans="1:7" ht="16.5" thickBot="1" x14ac:dyDescent="0.3"/>
    <row r="5" spans="1:7" ht="16.5" thickBot="1" x14ac:dyDescent="0.3">
      <c r="B5" s="419" t="s">
        <v>6</v>
      </c>
      <c r="C5" s="1560" t="s">
        <v>1726</v>
      </c>
      <c r="D5" s="1560"/>
      <c r="E5" s="1560"/>
      <c r="F5" s="1560"/>
      <c r="G5" s="580"/>
    </row>
    <row r="6" spans="1:7" ht="16.5" thickBot="1" x14ac:dyDescent="0.3">
      <c r="B6" s="419" t="s">
        <v>8</v>
      </c>
      <c r="C6" s="1561" t="s">
        <v>1725</v>
      </c>
      <c r="D6" s="1562"/>
      <c r="E6" s="1562"/>
      <c r="F6" s="1563"/>
      <c r="G6" s="618"/>
    </row>
    <row r="7" spans="1:7" ht="16.5" thickBot="1" x14ac:dyDescent="0.3">
      <c r="B7" s="419" t="s">
        <v>10</v>
      </c>
      <c r="C7" s="1564" t="s">
        <v>919</v>
      </c>
      <c r="D7" s="1565"/>
      <c r="E7" s="1565"/>
      <c r="F7" s="1566"/>
      <c r="G7" s="581"/>
    </row>
    <row r="8" spans="1:7" ht="16.5" thickBot="1" x14ac:dyDescent="0.3">
      <c r="B8" s="1555" t="s">
        <v>12</v>
      </c>
      <c r="C8" s="1556"/>
      <c r="D8" s="1556"/>
      <c r="E8" s="1556"/>
      <c r="F8" s="1557"/>
      <c r="G8" s="617"/>
    </row>
    <row r="9" spans="1:7" ht="16.5" thickBot="1" x14ac:dyDescent="0.3">
      <c r="B9" s="1724" t="s">
        <v>1724</v>
      </c>
      <c r="C9" s="1725"/>
      <c r="D9" s="1725"/>
      <c r="E9" s="1725"/>
      <c r="F9" s="1726"/>
      <c r="G9" s="581"/>
    </row>
    <row r="10" spans="1:7" ht="36.75" customHeight="1" thickBot="1" x14ac:dyDescent="0.3">
      <c r="B10" s="1724"/>
      <c r="C10" s="1725"/>
      <c r="D10" s="1725"/>
      <c r="E10" s="1725"/>
      <c r="F10" s="1726"/>
      <c r="G10" s="581"/>
    </row>
    <row r="11" spans="1:7" ht="26.25" customHeight="1" thickBot="1" x14ac:dyDescent="0.3">
      <c r="B11" s="1724"/>
      <c r="C11" s="1725"/>
      <c r="D11" s="1725"/>
      <c r="E11" s="1725"/>
      <c r="F11" s="1726"/>
      <c r="G11" s="581"/>
    </row>
    <row r="12" spans="1:7" ht="50.25" customHeight="1" thickBot="1" x14ac:dyDescent="0.3">
      <c r="B12" s="418" t="s">
        <v>14</v>
      </c>
      <c r="C12" s="1573" t="s">
        <v>1723</v>
      </c>
      <c r="D12" s="1574"/>
      <c r="E12" s="1574"/>
      <c r="F12" s="1575"/>
      <c r="G12" s="580"/>
    </row>
    <row r="13" spans="1:7" ht="23.25" customHeight="1" x14ac:dyDescent="0.25">
      <c r="B13" s="1576" t="s">
        <v>16</v>
      </c>
      <c r="C13" s="392">
        <v>2025</v>
      </c>
      <c r="D13" s="392">
        <v>2026</v>
      </c>
      <c r="E13" s="392">
        <v>2027</v>
      </c>
      <c r="F13" s="392">
        <v>2028</v>
      </c>
      <c r="G13" s="581"/>
    </row>
    <row r="14" spans="1:7" ht="16.5" thickBot="1" x14ac:dyDescent="0.3">
      <c r="B14" s="1577"/>
      <c r="C14" s="417" t="s">
        <v>17</v>
      </c>
      <c r="D14" s="417" t="s">
        <v>18</v>
      </c>
      <c r="E14" s="417" t="s">
        <v>18</v>
      </c>
      <c r="F14" s="417" t="s">
        <v>18</v>
      </c>
      <c r="G14" s="581"/>
    </row>
    <row r="15" spans="1:7" ht="52.5" customHeight="1" thickBot="1" x14ac:dyDescent="0.3">
      <c r="B15" s="615" t="s">
        <v>1722</v>
      </c>
      <c r="C15" s="613">
        <v>4.8000000000000001E-2</v>
      </c>
      <c r="D15" s="613">
        <v>5.5E-2</v>
      </c>
      <c r="E15" s="613">
        <v>7.0000000000000007E-2</v>
      </c>
      <c r="F15" s="613">
        <v>0.08</v>
      </c>
      <c r="G15" s="612"/>
    </row>
    <row r="16" spans="1:7" ht="50.25" customHeight="1" thickBot="1" x14ac:dyDescent="0.3">
      <c r="B16" s="616" t="s">
        <v>914</v>
      </c>
      <c r="C16" s="1727" t="s">
        <v>1721</v>
      </c>
      <c r="D16" s="1728"/>
      <c r="E16" s="1728"/>
      <c r="F16" s="1729"/>
      <c r="G16" s="586"/>
    </row>
    <row r="17" spans="2:7" ht="23.25" customHeight="1" thickBot="1" x14ac:dyDescent="0.3">
      <c r="B17" s="1720" t="s">
        <v>1720</v>
      </c>
      <c r="C17" s="1721"/>
      <c r="D17" s="1721"/>
      <c r="E17" s="1721"/>
      <c r="F17" s="1722"/>
      <c r="G17" s="586"/>
    </row>
    <row r="18" spans="2:7" ht="45" customHeight="1" thickBot="1" x14ac:dyDescent="0.3">
      <c r="B18" s="615" t="s">
        <v>1719</v>
      </c>
      <c r="C18" s="613">
        <v>0.45900000000000002</v>
      </c>
      <c r="D18" s="613">
        <v>0.47</v>
      </c>
      <c r="E18" s="613">
        <v>0.48</v>
      </c>
      <c r="F18" s="613">
        <v>0.49</v>
      </c>
      <c r="G18" s="612"/>
    </row>
    <row r="19" spans="2:7" ht="45.75" customHeight="1" thickBot="1" x14ac:dyDescent="0.3">
      <c r="B19" s="614" t="s">
        <v>1718</v>
      </c>
      <c r="C19" s="613">
        <v>0.43099999999999999</v>
      </c>
      <c r="D19" s="613">
        <v>0.45</v>
      </c>
      <c r="E19" s="613">
        <v>0.47</v>
      </c>
      <c r="F19" s="613">
        <v>0.49</v>
      </c>
      <c r="G19" s="612"/>
    </row>
    <row r="20" spans="2:7" ht="57.75" customHeight="1" thickBot="1" x14ac:dyDescent="0.3">
      <c r="B20" s="614" t="s">
        <v>1717</v>
      </c>
      <c r="C20" s="613">
        <v>0.09</v>
      </c>
      <c r="D20" s="613">
        <v>0.1</v>
      </c>
      <c r="E20" s="613">
        <v>0.11</v>
      </c>
      <c r="F20" s="613">
        <v>0.12</v>
      </c>
      <c r="G20" s="612"/>
    </row>
    <row r="21" spans="2:7" ht="30.75" customHeight="1" thickBot="1" x14ac:dyDescent="0.3">
      <c r="B21" s="614" t="s">
        <v>1716</v>
      </c>
      <c r="C21" s="613">
        <v>0.45</v>
      </c>
      <c r="D21" s="613">
        <v>0.47</v>
      </c>
      <c r="E21" s="613">
        <v>0.51</v>
      </c>
      <c r="F21" s="613">
        <v>0.52</v>
      </c>
      <c r="G21" s="612"/>
    </row>
    <row r="22" spans="2:7" ht="48" customHeight="1" thickBot="1" x14ac:dyDescent="0.3">
      <c r="B22" s="614" t="s">
        <v>1715</v>
      </c>
      <c r="C22" s="613">
        <v>0.02</v>
      </c>
      <c r="D22" s="613">
        <v>0.03</v>
      </c>
      <c r="E22" s="613">
        <v>0.04</v>
      </c>
      <c r="F22" s="613">
        <v>0.05</v>
      </c>
      <c r="G22" s="612"/>
    </row>
    <row r="23" spans="2:7" ht="43.5" customHeight="1" thickBot="1" x14ac:dyDescent="0.3">
      <c r="B23" s="614" t="s">
        <v>1714</v>
      </c>
      <c r="C23" s="613">
        <v>0.4</v>
      </c>
      <c r="D23" s="613">
        <v>0.41</v>
      </c>
      <c r="E23" s="613">
        <v>0.42</v>
      </c>
      <c r="F23" s="613">
        <v>0.43</v>
      </c>
      <c r="G23" s="612"/>
    </row>
    <row r="24" spans="2:7" ht="52.5" customHeight="1" thickBot="1" x14ac:dyDescent="0.3">
      <c r="B24" s="614" t="s">
        <v>1713</v>
      </c>
      <c r="C24" s="613">
        <v>0.4</v>
      </c>
      <c r="D24" s="613">
        <v>0.41</v>
      </c>
      <c r="E24" s="613">
        <v>0.42</v>
      </c>
      <c r="F24" s="613">
        <v>0.43</v>
      </c>
      <c r="G24" s="612"/>
    </row>
    <row r="25" spans="2:7" ht="65.25" customHeight="1" thickBot="1" x14ac:dyDescent="0.3">
      <c r="B25" s="614" t="s">
        <v>1712</v>
      </c>
      <c r="C25" s="613">
        <v>0.96</v>
      </c>
      <c r="D25" s="613">
        <v>0.97</v>
      </c>
      <c r="E25" s="613">
        <v>0.98</v>
      </c>
      <c r="F25" s="613">
        <v>0.998</v>
      </c>
      <c r="G25" s="612"/>
    </row>
    <row r="26" spans="2:7" ht="45.75" customHeight="1" thickBot="1" x14ac:dyDescent="0.3">
      <c r="B26" s="614" t="s">
        <v>1711</v>
      </c>
      <c r="C26" s="613">
        <v>0</v>
      </c>
      <c r="D26" s="613">
        <v>0.01</v>
      </c>
      <c r="E26" s="613">
        <v>0.02</v>
      </c>
      <c r="F26" s="613">
        <v>0.03</v>
      </c>
      <c r="G26" s="612"/>
    </row>
    <row r="27" spans="2:7" ht="45.75" customHeight="1" thickBot="1" x14ac:dyDescent="0.3">
      <c r="B27" s="614" t="s">
        <v>1710</v>
      </c>
      <c r="C27" s="613">
        <v>1.7999999999999999E-2</v>
      </c>
      <c r="D27" s="613">
        <v>0.03</v>
      </c>
      <c r="E27" s="613">
        <v>0.04</v>
      </c>
      <c r="F27" s="613">
        <v>0.05</v>
      </c>
      <c r="G27" s="612"/>
    </row>
    <row r="28" spans="2:7" ht="24" customHeight="1" thickBot="1" x14ac:dyDescent="0.3">
      <c r="B28" s="1584" t="s">
        <v>1709</v>
      </c>
      <c r="C28" s="1585"/>
      <c r="D28" s="1585"/>
      <c r="E28" s="1585"/>
      <c r="F28" s="1586"/>
      <c r="G28" s="590"/>
    </row>
    <row r="29" spans="2:7" ht="16.5" thickBot="1" x14ac:dyDescent="0.3">
      <c r="B29" s="1584" t="s">
        <v>901</v>
      </c>
      <c r="C29" s="1585"/>
      <c r="D29" s="1585"/>
      <c r="E29" s="1585"/>
      <c r="F29" s="1586"/>
      <c r="G29" s="590"/>
    </row>
    <row r="30" spans="2:7" ht="18.75" customHeight="1" thickBot="1" x14ac:dyDescent="0.3">
      <c r="B30" s="396" t="s">
        <v>898</v>
      </c>
      <c r="C30" s="1587" t="s">
        <v>1708</v>
      </c>
      <c r="D30" s="1574"/>
      <c r="E30" s="1574"/>
      <c r="F30" s="1575"/>
      <c r="G30" s="580"/>
    </row>
    <row r="31" spans="2:7" ht="31.5" customHeight="1" thickBot="1" x14ac:dyDescent="0.3">
      <c r="B31" s="313" t="s">
        <v>863</v>
      </c>
      <c r="C31" s="1720" t="s">
        <v>1707</v>
      </c>
      <c r="D31" s="1721"/>
      <c r="E31" s="1721"/>
      <c r="F31" s="1722"/>
      <c r="G31" s="586"/>
    </row>
    <row r="32" spans="2:7" ht="16.5" thickBot="1" x14ac:dyDescent="0.3">
      <c r="B32" s="313" t="s">
        <v>37</v>
      </c>
      <c r="C32" s="1591" t="s">
        <v>1706</v>
      </c>
      <c r="D32" s="1592"/>
      <c r="E32" s="1592"/>
      <c r="F32" s="1593"/>
      <c r="G32" s="580"/>
    </row>
    <row r="33" spans="2:7" ht="12.75" customHeight="1" x14ac:dyDescent="0.25">
      <c r="B33" s="1576"/>
      <c r="C33" s="392">
        <v>2025</v>
      </c>
      <c r="D33" s="392">
        <v>2026</v>
      </c>
      <c r="E33" s="392">
        <v>2027</v>
      </c>
      <c r="F33" s="392">
        <v>2028</v>
      </c>
      <c r="G33" s="581"/>
    </row>
    <row r="34" spans="2:7" ht="29.25" customHeight="1" thickBot="1" x14ac:dyDescent="0.3">
      <c r="B34" s="1577"/>
      <c r="C34" s="384" t="s">
        <v>17</v>
      </c>
      <c r="D34" s="384" t="s">
        <v>18</v>
      </c>
      <c r="E34" s="384" t="s">
        <v>18</v>
      </c>
      <c r="F34" s="384" t="s">
        <v>18</v>
      </c>
      <c r="G34" s="576"/>
    </row>
    <row r="35" spans="2:7" ht="26.25" customHeight="1" thickBot="1" x14ac:dyDescent="0.3">
      <c r="B35" s="313" t="s">
        <v>39</v>
      </c>
      <c r="C35" s="611">
        <v>22000</v>
      </c>
      <c r="D35" s="611">
        <v>23000</v>
      </c>
      <c r="E35" s="611">
        <v>24000</v>
      </c>
      <c r="F35" s="611">
        <v>25000</v>
      </c>
      <c r="G35" s="610"/>
    </row>
    <row r="36" spans="2:7" ht="16.5" thickBot="1" x14ac:dyDescent="0.3">
      <c r="B36" s="313" t="s">
        <v>861</v>
      </c>
      <c r="C36" s="388">
        <f>C65</f>
        <v>71270</v>
      </c>
      <c r="D36" s="388">
        <f>D65</f>
        <v>68719</v>
      </c>
      <c r="E36" s="388">
        <f>E65</f>
        <v>67719</v>
      </c>
      <c r="F36" s="388">
        <f>F65</f>
        <v>72719</v>
      </c>
      <c r="G36" s="578"/>
    </row>
    <row r="37" spans="2:7" ht="16.5" thickBot="1" x14ac:dyDescent="0.3">
      <c r="B37" s="313" t="s">
        <v>860</v>
      </c>
      <c r="C37" s="388">
        <f>C36/C35</f>
        <v>3.2395454545454547</v>
      </c>
      <c r="D37" s="388">
        <f>D36/D35</f>
        <v>2.9877826086956523</v>
      </c>
      <c r="E37" s="388">
        <f>E36/E35</f>
        <v>2.821625</v>
      </c>
      <c r="F37" s="388">
        <f>F36/F35</f>
        <v>2.90876</v>
      </c>
      <c r="G37" s="578"/>
    </row>
    <row r="38" spans="2:7" ht="16.5" thickBot="1" x14ac:dyDescent="0.3">
      <c r="B38" s="313" t="s">
        <v>859</v>
      </c>
      <c r="C38" s="387" t="s">
        <v>884</v>
      </c>
      <c r="D38" s="386">
        <f t="shared" ref="D38:F40" si="0">D35/C35-1</f>
        <v>4.5454545454545414E-2</v>
      </c>
      <c r="E38" s="386">
        <f t="shared" si="0"/>
        <v>4.3478260869565188E-2</v>
      </c>
      <c r="F38" s="386">
        <f t="shared" si="0"/>
        <v>4.1666666666666741E-2</v>
      </c>
      <c r="G38" s="577"/>
    </row>
    <row r="39" spans="2:7" ht="16.5" thickBot="1" x14ac:dyDescent="0.3">
      <c r="B39" s="313" t="s">
        <v>858</v>
      </c>
      <c r="C39" s="387" t="s">
        <v>884</v>
      </c>
      <c r="D39" s="386">
        <f t="shared" si="0"/>
        <v>-3.5793461484495581E-2</v>
      </c>
      <c r="E39" s="386">
        <f t="shared" si="0"/>
        <v>-1.4552016181841987E-2</v>
      </c>
      <c r="F39" s="386">
        <f t="shared" si="0"/>
        <v>7.3834522069138542E-2</v>
      </c>
      <c r="G39" s="577"/>
    </row>
    <row r="40" spans="2:7" ht="16.5" thickBot="1" x14ac:dyDescent="0.3">
      <c r="B40" s="313" t="s">
        <v>55</v>
      </c>
      <c r="C40" s="387" t="s">
        <v>884</v>
      </c>
      <c r="D40" s="386">
        <f t="shared" si="0"/>
        <v>-7.7715484898213227E-2</v>
      </c>
      <c r="E40" s="386">
        <f t="shared" si="0"/>
        <v>-5.5612348840931913E-2</v>
      </c>
      <c r="F40" s="386">
        <f t="shared" si="0"/>
        <v>3.0881141186373195E-2</v>
      </c>
      <c r="G40" s="577"/>
    </row>
    <row r="41" spans="2:7" ht="16.5" thickBot="1" x14ac:dyDescent="0.3">
      <c r="B41" s="1567" t="s">
        <v>1705</v>
      </c>
      <c r="C41" s="1568"/>
      <c r="D41" s="1568"/>
      <c r="E41" s="1568"/>
      <c r="F41" s="1569"/>
      <c r="G41" s="576"/>
    </row>
    <row r="42" spans="2:7" ht="21.75" customHeight="1" x14ac:dyDescent="0.25">
      <c r="B42" s="1576"/>
      <c r="C42" s="392">
        <v>2025</v>
      </c>
      <c r="D42" s="392">
        <v>2026</v>
      </c>
      <c r="E42" s="392">
        <v>2027</v>
      </c>
      <c r="F42" s="392">
        <v>2028</v>
      </c>
      <c r="G42" s="581"/>
    </row>
    <row r="43" spans="2:7" ht="18.75" customHeight="1" thickBot="1" x14ac:dyDescent="0.3">
      <c r="B43" s="1577"/>
      <c r="C43" s="384" t="s">
        <v>17</v>
      </c>
      <c r="D43" s="384" t="s">
        <v>18</v>
      </c>
      <c r="E43" s="384" t="s">
        <v>18</v>
      </c>
      <c r="F43" s="384" t="s">
        <v>18</v>
      </c>
      <c r="G43" s="576"/>
    </row>
    <row r="44" spans="2:7" ht="16.5" thickBot="1" x14ac:dyDescent="0.3">
      <c r="B44" s="374" t="s">
        <v>850</v>
      </c>
      <c r="C44" s="383">
        <f>C45+C46</f>
        <v>32231</v>
      </c>
      <c r="D44" s="373">
        <f>D45+D46</f>
        <v>32231</v>
      </c>
      <c r="E44" s="373">
        <f>E45+E46</f>
        <v>32231</v>
      </c>
      <c r="F44" s="373">
        <f>F45+F46</f>
        <v>32231</v>
      </c>
      <c r="G44" s="572"/>
    </row>
    <row r="45" spans="2:7" ht="16.5" thickBot="1" x14ac:dyDescent="0.3">
      <c r="B45" s="372" t="s">
        <v>840</v>
      </c>
      <c r="C45" s="609">
        <v>32231</v>
      </c>
      <c r="D45" s="371">
        <v>32231</v>
      </c>
      <c r="E45" s="371">
        <v>32231</v>
      </c>
      <c r="F45" s="371">
        <v>32231</v>
      </c>
      <c r="G45" s="574"/>
    </row>
    <row r="46" spans="2:7" ht="16.5" thickBot="1" x14ac:dyDescent="0.3">
      <c r="B46" s="372" t="s">
        <v>855</v>
      </c>
      <c r="C46" s="371"/>
      <c r="D46" s="371"/>
      <c r="E46" s="371"/>
      <c r="F46" s="371"/>
      <c r="G46" s="574"/>
    </row>
    <row r="47" spans="2:7" ht="32.25" thickBot="1" x14ac:dyDescent="0.3">
      <c r="B47" s="374" t="s">
        <v>849</v>
      </c>
      <c r="C47" s="373">
        <f>C48+C49</f>
        <v>4839</v>
      </c>
      <c r="D47" s="373">
        <f>D48+D49</f>
        <v>4839</v>
      </c>
      <c r="E47" s="373">
        <f>E48+E49</f>
        <v>4839</v>
      </c>
      <c r="F47" s="373">
        <f>F48+F49</f>
        <v>4839</v>
      </c>
      <c r="G47" s="572"/>
    </row>
    <row r="48" spans="2:7" ht="16.5" thickBot="1" x14ac:dyDescent="0.3">
      <c r="B48" s="372" t="s">
        <v>840</v>
      </c>
      <c r="C48" s="609">
        <v>4839</v>
      </c>
      <c r="D48" s="609">
        <v>4839</v>
      </c>
      <c r="E48" s="609">
        <v>4839</v>
      </c>
      <c r="F48" s="609">
        <v>4839</v>
      </c>
      <c r="G48" s="595"/>
    </row>
    <row r="49" spans="2:7" ht="16.5" thickBot="1" x14ac:dyDescent="0.3">
      <c r="B49" s="372" t="s">
        <v>855</v>
      </c>
      <c r="C49" s="371"/>
      <c r="D49" s="373"/>
      <c r="E49" s="373"/>
      <c r="F49" s="373"/>
      <c r="G49" s="572"/>
    </row>
    <row r="50" spans="2:7" ht="16.5" thickBot="1" x14ac:dyDescent="0.3">
      <c r="B50" s="374" t="s">
        <v>848</v>
      </c>
      <c r="C50" s="371">
        <f>C51+C52</f>
        <v>33880</v>
      </c>
      <c r="D50" s="373">
        <f>D51+D52</f>
        <v>31529</v>
      </c>
      <c r="E50" s="373">
        <f>E51+E52</f>
        <v>30529</v>
      </c>
      <c r="F50" s="373">
        <f>F51+F52</f>
        <v>35529</v>
      </c>
      <c r="G50" s="572"/>
    </row>
    <row r="51" spans="2:7" ht="16.5" thickBot="1" x14ac:dyDescent="0.3">
      <c r="B51" s="372" t="s">
        <v>840</v>
      </c>
      <c r="C51" s="609">
        <v>33880</v>
      </c>
      <c r="D51" s="371">
        <v>29529</v>
      </c>
      <c r="E51" s="371">
        <v>28529</v>
      </c>
      <c r="F51" s="371">
        <v>33529</v>
      </c>
      <c r="G51" s="574"/>
    </row>
    <row r="52" spans="2:7" ht="16.5" thickBot="1" x14ac:dyDescent="0.3">
      <c r="B52" s="372" t="s">
        <v>855</v>
      </c>
      <c r="C52" s="371"/>
      <c r="D52" s="371">
        <v>2000</v>
      </c>
      <c r="E52" s="371">
        <v>2000</v>
      </c>
      <c r="F52" s="371">
        <v>2000</v>
      </c>
      <c r="G52" s="574"/>
    </row>
    <row r="53" spans="2:7" ht="16.5" thickBot="1" x14ac:dyDescent="0.3">
      <c r="B53" s="374" t="s">
        <v>847</v>
      </c>
      <c r="C53" s="371"/>
      <c r="D53" s="373"/>
      <c r="E53" s="373"/>
      <c r="F53" s="373"/>
      <c r="G53" s="572"/>
    </row>
    <row r="54" spans="2:7" ht="16.5" thickBot="1" x14ac:dyDescent="0.3">
      <c r="B54" s="372" t="s">
        <v>840</v>
      </c>
      <c r="C54" s="371"/>
      <c r="D54" s="373"/>
      <c r="E54" s="373"/>
      <c r="F54" s="373"/>
      <c r="G54" s="572"/>
    </row>
    <row r="55" spans="2:7" ht="16.5" thickBot="1" x14ac:dyDescent="0.3">
      <c r="B55" s="372" t="s">
        <v>855</v>
      </c>
      <c r="C55" s="371"/>
      <c r="D55" s="373"/>
      <c r="E55" s="373"/>
      <c r="F55" s="373"/>
      <c r="G55" s="572"/>
    </row>
    <row r="56" spans="2:7" ht="16.5" thickBot="1" x14ac:dyDescent="0.3">
      <c r="B56" s="374" t="s">
        <v>846</v>
      </c>
      <c r="C56" s="371"/>
      <c r="D56" s="373"/>
      <c r="E56" s="373"/>
      <c r="F56" s="373"/>
      <c r="G56" s="572"/>
    </row>
    <row r="57" spans="2:7" ht="16.5" thickBot="1" x14ac:dyDescent="0.3">
      <c r="B57" s="372" t="s">
        <v>840</v>
      </c>
      <c r="C57" s="371"/>
      <c r="D57" s="373"/>
      <c r="E57" s="373"/>
      <c r="F57" s="373"/>
      <c r="G57" s="572"/>
    </row>
    <row r="58" spans="2:7" ht="16.5" thickBot="1" x14ac:dyDescent="0.3">
      <c r="B58" s="372" t="s">
        <v>855</v>
      </c>
      <c r="C58" s="371"/>
      <c r="D58" s="373"/>
      <c r="E58" s="373"/>
      <c r="F58" s="373"/>
      <c r="G58" s="572"/>
    </row>
    <row r="59" spans="2:7" ht="16.5" thickBot="1" x14ac:dyDescent="0.3">
      <c r="B59" s="374" t="s">
        <v>845</v>
      </c>
      <c r="C59" s="371">
        <f>C60+C61</f>
        <v>0</v>
      </c>
      <c r="D59" s="373">
        <f>D60+D61</f>
        <v>0</v>
      </c>
      <c r="E59" s="373">
        <f>E60+E61</f>
        <v>0</v>
      </c>
      <c r="F59" s="373">
        <f>F60+F61</f>
        <v>0</v>
      </c>
      <c r="G59" s="572"/>
    </row>
    <row r="60" spans="2:7" ht="16.5" thickBot="1" x14ac:dyDescent="0.3">
      <c r="B60" s="372" t="s">
        <v>840</v>
      </c>
      <c r="C60" s="399"/>
      <c r="D60" s="373">
        <v>0</v>
      </c>
      <c r="E60" s="383">
        <v>0</v>
      </c>
      <c r="F60" s="383">
        <v>0</v>
      </c>
      <c r="G60" s="572"/>
    </row>
    <row r="61" spans="2:7" ht="16.5" thickBot="1" x14ac:dyDescent="0.3">
      <c r="B61" s="372" t="s">
        <v>855</v>
      </c>
      <c r="C61" s="371"/>
      <c r="D61" s="371"/>
      <c r="E61" s="371"/>
      <c r="F61" s="371"/>
      <c r="G61" s="574"/>
    </row>
    <row r="62" spans="2:7" ht="32.25" thickBot="1" x14ac:dyDescent="0.3">
      <c r="B62" s="374" t="s">
        <v>844</v>
      </c>
      <c r="C62" s="371">
        <f>C63+C64</f>
        <v>320</v>
      </c>
      <c r="D62" s="371">
        <f>D63+D64</f>
        <v>120</v>
      </c>
      <c r="E62" s="371">
        <f>E63+E64</f>
        <v>120</v>
      </c>
      <c r="F62" s="371">
        <f>F63+F64</f>
        <v>120</v>
      </c>
      <c r="G62" s="574"/>
    </row>
    <row r="63" spans="2:7" ht="16.5" thickBot="1" x14ac:dyDescent="0.3">
      <c r="B63" s="372" t="s">
        <v>840</v>
      </c>
      <c r="C63" s="371">
        <v>320</v>
      </c>
      <c r="D63" s="371">
        <v>120</v>
      </c>
      <c r="E63" s="371">
        <v>120</v>
      </c>
      <c r="F63" s="371">
        <v>120</v>
      </c>
      <c r="G63" s="574"/>
    </row>
    <row r="64" spans="2:7" ht="16.5" thickBot="1" x14ac:dyDescent="0.3">
      <c r="B64" s="372" t="s">
        <v>855</v>
      </c>
      <c r="C64" s="371"/>
      <c r="D64" s="401"/>
      <c r="E64" s="400"/>
      <c r="F64" s="400"/>
      <c r="G64" s="608"/>
    </row>
    <row r="65" spans="2:11" ht="16.5" thickBot="1" x14ac:dyDescent="0.3">
      <c r="B65" s="382" t="s">
        <v>873</v>
      </c>
      <c r="C65" s="371">
        <f>C62+C59+C56+C53+C50+C47+C44</f>
        <v>71270</v>
      </c>
      <c r="D65" s="371">
        <f>D62+D59+D56+D53+D50+D47+D44</f>
        <v>68719</v>
      </c>
      <c r="E65" s="371">
        <f>E62+E59+E56+E53+E50+E47+E44</f>
        <v>67719</v>
      </c>
      <c r="F65" s="371">
        <f>F62+F59+F56+F53+F50+F47+F44</f>
        <v>72719</v>
      </c>
      <c r="G65" s="574"/>
      <c r="H65" s="1730"/>
      <c r="I65" s="1731"/>
      <c r="J65" s="1731"/>
      <c r="K65" s="1732"/>
    </row>
    <row r="66" spans="2:11" ht="16.5" thickBot="1" x14ac:dyDescent="0.3">
      <c r="B66" s="607" t="s">
        <v>836</v>
      </c>
      <c r="C66" s="368">
        <f>IF(C65-C36=0,0,"Error")</f>
        <v>0</v>
      </c>
      <c r="D66" s="368">
        <f>IF(D65-D36=0,0,"Error")</f>
        <v>0</v>
      </c>
      <c r="E66" s="368">
        <f>IF(E65-E36=0,0,"Error")</f>
        <v>0</v>
      </c>
      <c r="F66" s="368">
        <f>IF(F65-F36=0,0,"Error")</f>
        <v>0</v>
      </c>
      <c r="G66" s="573"/>
    </row>
    <row r="67" spans="2:11" ht="16.5" hidden="1" thickBot="1" x14ac:dyDescent="0.3">
      <c r="B67" s="606" t="s">
        <v>1704</v>
      </c>
      <c r="C67" s="1723"/>
      <c r="D67" s="1574"/>
      <c r="E67" s="1574"/>
      <c r="F67" s="1575"/>
      <c r="G67" s="580"/>
    </row>
    <row r="68" spans="2:11" ht="26.25" hidden="1" customHeight="1" thickBot="1" x14ac:dyDescent="0.3">
      <c r="B68" s="313" t="s">
        <v>863</v>
      </c>
      <c r="C68" s="1564"/>
      <c r="D68" s="1565"/>
      <c r="E68" s="1565"/>
      <c r="F68" s="1566"/>
      <c r="G68" s="581"/>
    </row>
    <row r="69" spans="2:11" ht="16.5" hidden="1" thickBot="1" x14ac:dyDescent="0.3">
      <c r="B69" s="313" t="s">
        <v>37</v>
      </c>
      <c r="C69" s="1591"/>
      <c r="D69" s="1592"/>
      <c r="E69" s="1592"/>
      <c r="F69" s="1593"/>
      <c r="G69" s="580"/>
    </row>
    <row r="70" spans="2:11" ht="12.75" hidden="1" customHeight="1" thickBot="1" x14ac:dyDescent="0.3">
      <c r="B70" s="1576"/>
      <c r="C70" s="385">
        <v>2018</v>
      </c>
      <c r="D70" s="385">
        <v>2019</v>
      </c>
      <c r="E70" s="385">
        <v>2020</v>
      </c>
      <c r="F70" s="385">
        <v>2021</v>
      </c>
      <c r="G70" s="576"/>
    </row>
    <row r="71" spans="2:11" ht="9" hidden="1" customHeight="1" thickBot="1" x14ac:dyDescent="0.3">
      <c r="B71" s="1577"/>
      <c r="C71" s="384" t="s">
        <v>17</v>
      </c>
      <c r="D71" s="384" t="s">
        <v>18</v>
      </c>
      <c r="E71" s="384" t="s">
        <v>18</v>
      </c>
      <c r="F71" s="384" t="s">
        <v>18</v>
      </c>
      <c r="G71" s="576"/>
    </row>
    <row r="72" spans="2:11" ht="16.5" hidden="1" thickBot="1" x14ac:dyDescent="0.3">
      <c r="B72" s="313" t="s">
        <v>39</v>
      </c>
      <c r="C72" s="313"/>
      <c r="D72" s="313"/>
      <c r="E72" s="313"/>
      <c r="F72" s="313"/>
      <c r="G72" s="579"/>
    </row>
    <row r="73" spans="2:11" ht="16.5" hidden="1" thickBot="1" x14ac:dyDescent="0.3">
      <c r="B73" s="313" t="s">
        <v>861</v>
      </c>
      <c r="C73" s="388">
        <f>C102</f>
        <v>0</v>
      </c>
      <c r="D73" s="388">
        <f>D102</f>
        <v>0</v>
      </c>
      <c r="E73" s="388">
        <f>E102</f>
        <v>0</v>
      </c>
      <c r="F73" s="388">
        <f>F102</f>
        <v>0</v>
      </c>
      <c r="G73" s="578"/>
    </row>
    <row r="74" spans="2:11" ht="16.5" hidden="1" thickBot="1" x14ac:dyDescent="0.3">
      <c r="B74" s="313" t="s">
        <v>860</v>
      </c>
      <c r="C74" s="388" t="e">
        <f>C73/C72</f>
        <v>#DIV/0!</v>
      </c>
      <c r="D74" s="388" t="e">
        <f>D73/D72</f>
        <v>#DIV/0!</v>
      </c>
      <c r="E74" s="388" t="e">
        <f>E73/E72</f>
        <v>#DIV/0!</v>
      </c>
      <c r="F74" s="388" t="e">
        <f>F73/F72</f>
        <v>#DIV/0!</v>
      </c>
      <c r="G74" s="578"/>
    </row>
    <row r="75" spans="2:11" ht="16.5" hidden="1" thickBot="1" x14ac:dyDescent="0.3">
      <c r="B75" s="313" t="s">
        <v>859</v>
      </c>
      <c r="C75" s="387"/>
      <c r="D75" s="386" t="e">
        <f t="shared" ref="D75:F77" si="1">D72/C72-1</f>
        <v>#DIV/0!</v>
      </c>
      <c r="E75" s="386" t="e">
        <f t="shared" si="1"/>
        <v>#DIV/0!</v>
      </c>
      <c r="F75" s="386" t="e">
        <f t="shared" si="1"/>
        <v>#DIV/0!</v>
      </c>
      <c r="G75" s="577"/>
    </row>
    <row r="76" spans="2:11" ht="16.5" hidden="1" thickBot="1" x14ac:dyDescent="0.3">
      <c r="B76" s="313" t="s">
        <v>858</v>
      </c>
      <c r="C76" s="387"/>
      <c r="D76" s="386" t="e">
        <f t="shared" si="1"/>
        <v>#DIV/0!</v>
      </c>
      <c r="E76" s="386" t="e">
        <f t="shared" si="1"/>
        <v>#DIV/0!</v>
      </c>
      <c r="F76" s="386" t="e">
        <f t="shared" si="1"/>
        <v>#DIV/0!</v>
      </c>
      <c r="G76" s="577"/>
    </row>
    <row r="77" spans="2:11" ht="16.5" hidden="1" thickBot="1" x14ac:dyDescent="0.3">
      <c r="B77" s="313" t="s">
        <v>55</v>
      </c>
      <c r="C77" s="387"/>
      <c r="D77" s="386" t="e">
        <f t="shared" si="1"/>
        <v>#DIV/0!</v>
      </c>
      <c r="E77" s="386" t="e">
        <f t="shared" si="1"/>
        <v>#DIV/0!</v>
      </c>
      <c r="F77" s="386" t="e">
        <f t="shared" si="1"/>
        <v>#DIV/0!</v>
      </c>
      <c r="G77" s="577"/>
    </row>
    <row r="78" spans="2:11" ht="24.75" hidden="1" customHeight="1" x14ac:dyDescent="0.25">
      <c r="B78" s="1567" t="s">
        <v>1702</v>
      </c>
      <c r="C78" s="1568"/>
      <c r="D78" s="1568"/>
      <c r="E78" s="1568"/>
      <c r="F78" s="1569"/>
      <c r="G78" s="576"/>
    </row>
    <row r="79" spans="2:11" ht="12.75" hidden="1" customHeight="1" thickBot="1" x14ac:dyDescent="0.3">
      <c r="B79" s="1576"/>
      <c r="C79" s="385">
        <v>2018</v>
      </c>
      <c r="D79" s="385">
        <v>2019</v>
      </c>
      <c r="E79" s="385">
        <v>2020</v>
      </c>
      <c r="F79" s="385">
        <v>2021</v>
      </c>
      <c r="G79" s="576"/>
    </row>
    <row r="80" spans="2:11" ht="9" hidden="1" customHeight="1" thickBot="1" x14ac:dyDescent="0.3">
      <c r="B80" s="1577"/>
      <c r="C80" s="384" t="s">
        <v>17</v>
      </c>
      <c r="D80" s="384" t="s">
        <v>18</v>
      </c>
      <c r="E80" s="384" t="s">
        <v>18</v>
      </c>
      <c r="F80" s="384" t="s">
        <v>18</v>
      </c>
      <c r="G80" s="576"/>
    </row>
    <row r="81" spans="2:7" ht="24.75" hidden="1" customHeight="1" thickBot="1" x14ac:dyDescent="0.3">
      <c r="B81" s="374" t="s">
        <v>850</v>
      </c>
      <c r="C81" s="373"/>
      <c r="D81" s="373"/>
      <c r="E81" s="373"/>
      <c r="F81" s="373"/>
      <c r="G81" s="572"/>
    </row>
    <row r="82" spans="2:7" ht="38.25" hidden="1" customHeight="1" thickBot="1" x14ac:dyDescent="0.3">
      <c r="B82" s="372" t="s">
        <v>840</v>
      </c>
      <c r="C82" s="371"/>
      <c r="D82" s="370"/>
      <c r="E82" s="370"/>
      <c r="F82" s="370"/>
      <c r="G82" s="604"/>
    </row>
    <row r="83" spans="2:7" ht="24.75" hidden="1" customHeight="1" thickBot="1" x14ac:dyDescent="0.3">
      <c r="B83" s="372" t="s">
        <v>855</v>
      </c>
      <c r="C83" s="371"/>
      <c r="D83" s="370"/>
      <c r="E83" s="370"/>
      <c r="F83" s="370"/>
      <c r="G83" s="604"/>
    </row>
    <row r="84" spans="2:7" ht="24.75" hidden="1" customHeight="1" thickBot="1" x14ac:dyDescent="0.3">
      <c r="B84" s="374" t="s">
        <v>849</v>
      </c>
      <c r="C84" s="373"/>
      <c r="D84" s="373"/>
      <c r="E84" s="373"/>
      <c r="F84" s="373"/>
      <c r="G84" s="572"/>
    </row>
    <row r="85" spans="2:7" ht="16.5" hidden="1" thickBot="1" x14ac:dyDescent="0.3">
      <c r="B85" s="372" t="s">
        <v>840</v>
      </c>
      <c r="C85" s="371"/>
      <c r="D85" s="373"/>
      <c r="E85" s="373"/>
      <c r="F85" s="373"/>
      <c r="G85" s="572"/>
    </row>
    <row r="86" spans="2:7" ht="16.5" hidden="1" thickBot="1" x14ac:dyDescent="0.3">
      <c r="B86" s="372" t="s">
        <v>855</v>
      </c>
      <c r="C86" s="371"/>
      <c r="D86" s="373"/>
      <c r="E86" s="373"/>
      <c r="F86" s="373"/>
      <c r="G86" s="572"/>
    </row>
    <row r="87" spans="2:7" ht="24.75" hidden="1" customHeight="1" thickBot="1" x14ac:dyDescent="0.3">
      <c r="B87" s="374" t="s">
        <v>848</v>
      </c>
      <c r="C87" s="371">
        <v>0</v>
      </c>
      <c r="D87" s="373">
        <v>0</v>
      </c>
      <c r="E87" s="373">
        <v>0</v>
      </c>
      <c r="F87" s="373">
        <v>0</v>
      </c>
      <c r="G87" s="572"/>
    </row>
    <row r="88" spans="2:7" ht="16.5" hidden="1" thickBot="1" x14ac:dyDescent="0.3">
      <c r="B88" s="372" t="s">
        <v>840</v>
      </c>
      <c r="C88" s="371"/>
      <c r="D88" s="373"/>
      <c r="E88" s="373"/>
      <c r="F88" s="373"/>
      <c r="G88" s="572"/>
    </row>
    <row r="89" spans="2:7" ht="16.5" hidden="1" thickBot="1" x14ac:dyDescent="0.3">
      <c r="B89" s="372" t="s">
        <v>855</v>
      </c>
      <c r="C89" s="371"/>
      <c r="D89" s="373"/>
      <c r="E89" s="373"/>
      <c r="F89" s="373"/>
      <c r="G89" s="572"/>
    </row>
    <row r="90" spans="2:7" ht="16.5" hidden="1" thickBot="1" x14ac:dyDescent="0.3">
      <c r="B90" s="374" t="s">
        <v>847</v>
      </c>
      <c r="C90" s="371"/>
      <c r="D90" s="373"/>
      <c r="E90" s="373"/>
      <c r="F90" s="373"/>
      <c r="G90" s="572"/>
    </row>
    <row r="91" spans="2:7" ht="16.5" hidden="1" thickBot="1" x14ac:dyDescent="0.3">
      <c r="B91" s="372" t="s">
        <v>840</v>
      </c>
      <c r="C91" s="371"/>
      <c r="D91" s="373"/>
      <c r="E91" s="373"/>
      <c r="F91" s="373"/>
      <c r="G91" s="572"/>
    </row>
    <row r="92" spans="2:7" ht="16.5" hidden="1" thickBot="1" x14ac:dyDescent="0.3">
      <c r="B92" s="372" t="s">
        <v>855</v>
      </c>
      <c r="C92" s="371"/>
      <c r="D92" s="373"/>
      <c r="E92" s="373"/>
      <c r="F92" s="373"/>
      <c r="G92" s="572"/>
    </row>
    <row r="93" spans="2:7" ht="16.5" hidden="1" thickBot="1" x14ac:dyDescent="0.3">
      <c r="B93" s="374" t="s">
        <v>846</v>
      </c>
      <c r="C93" s="371"/>
      <c r="D93" s="373"/>
      <c r="E93" s="373"/>
      <c r="F93" s="373"/>
      <c r="G93" s="572"/>
    </row>
    <row r="94" spans="2:7" ht="16.5" hidden="1" thickBot="1" x14ac:dyDescent="0.3">
      <c r="B94" s="372" t="s">
        <v>840</v>
      </c>
      <c r="C94" s="371"/>
      <c r="D94" s="373"/>
      <c r="E94" s="373"/>
      <c r="F94" s="373"/>
      <c r="G94" s="572"/>
    </row>
    <row r="95" spans="2:7" ht="16.5" hidden="1" thickBot="1" x14ac:dyDescent="0.3">
      <c r="B95" s="372" t="s">
        <v>855</v>
      </c>
      <c r="C95" s="371"/>
      <c r="D95" s="373"/>
      <c r="E95" s="373"/>
      <c r="F95" s="373"/>
      <c r="G95" s="572"/>
    </row>
    <row r="96" spans="2:7" ht="16.5" hidden="1" thickBot="1" x14ac:dyDescent="0.3">
      <c r="B96" s="374" t="s">
        <v>845</v>
      </c>
      <c r="C96" s="371"/>
      <c r="D96" s="373"/>
      <c r="E96" s="373"/>
      <c r="F96" s="373"/>
      <c r="G96" s="572"/>
    </row>
    <row r="97" spans="2:7" ht="16.5" hidden="1" thickBot="1" x14ac:dyDescent="0.3">
      <c r="B97" s="372" t="s">
        <v>840</v>
      </c>
      <c r="C97" s="371"/>
      <c r="D97" s="373"/>
      <c r="E97" s="373"/>
      <c r="F97" s="373"/>
      <c r="G97" s="572"/>
    </row>
    <row r="98" spans="2:7" ht="16.5" hidden="1" thickBot="1" x14ac:dyDescent="0.3">
      <c r="B98" s="372" t="s">
        <v>855</v>
      </c>
      <c r="C98" s="371"/>
      <c r="D98" s="373"/>
      <c r="E98" s="373"/>
      <c r="F98" s="373"/>
      <c r="G98" s="572"/>
    </row>
    <row r="99" spans="2:7" ht="32.25" hidden="1" thickBot="1" x14ac:dyDescent="0.3">
      <c r="B99" s="374" t="s">
        <v>844</v>
      </c>
      <c r="C99" s="371"/>
      <c r="D99" s="373"/>
      <c r="E99" s="373"/>
      <c r="F99" s="373"/>
      <c r="G99" s="572"/>
    </row>
    <row r="100" spans="2:7" ht="16.5" hidden="1" thickBot="1" x14ac:dyDescent="0.3">
      <c r="B100" s="372" t="s">
        <v>840</v>
      </c>
      <c r="C100" s="371"/>
      <c r="D100" s="373"/>
      <c r="E100" s="373"/>
      <c r="F100" s="373"/>
      <c r="G100" s="572"/>
    </row>
    <row r="101" spans="2:7" ht="16.5" hidden="1" thickBot="1" x14ac:dyDescent="0.3">
      <c r="B101" s="372" t="s">
        <v>855</v>
      </c>
      <c r="C101" s="371"/>
      <c r="D101" s="373"/>
      <c r="E101" s="373"/>
      <c r="F101" s="373"/>
      <c r="G101" s="572"/>
    </row>
    <row r="102" spans="2:7" ht="16.5" hidden="1" thickBot="1" x14ac:dyDescent="0.3">
      <c r="B102" s="603" t="s">
        <v>1676</v>
      </c>
      <c r="C102" s="371">
        <f>C99+C96+C93+C90+C87+C84+C81</f>
        <v>0</v>
      </c>
      <c r="D102" s="371">
        <f>D99+D96+D93+D90+D87+D84+D81</f>
        <v>0</v>
      </c>
      <c r="E102" s="371">
        <f>E99+E96+E93+E90+E87+E84+E81</f>
        <v>0</v>
      </c>
      <c r="F102" s="371">
        <f>F99+F96+F93+F90+F87+F84+F81</f>
        <v>0</v>
      </c>
      <c r="G102" s="574"/>
    </row>
    <row r="103" spans="2:7" ht="17.25" hidden="1" customHeight="1" thickBot="1" x14ac:dyDescent="0.3">
      <c r="B103" s="369" t="s">
        <v>836</v>
      </c>
      <c r="C103" s="368">
        <f>IF(C102-C73=0,0,"Error")</f>
        <v>0</v>
      </c>
      <c r="D103" s="368">
        <f>IF(D102-D73=0,0,"Error")</f>
        <v>0</v>
      </c>
      <c r="E103" s="368">
        <f>IF(E102-E73=0,0,"Error")</f>
        <v>0</v>
      </c>
      <c r="F103" s="368">
        <f>IF(F102-F73=0,0,"Error")</f>
        <v>0</v>
      </c>
      <c r="G103" s="573"/>
    </row>
    <row r="104" spans="2:7" ht="16.5" hidden="1" thickBot="1" x14ac:dyDescent="0.3">
      <c r="B104" s="606" t="s">
        <v>1703</v>
      </c>
      <c r="C104" s="1723"/>
      <c r="D104" s="1574"/>
      <c r="E104" s="1574"/>
      <c r="F104" s="1575"/>
      <c r="G104" s="580"/>
    </row>
    <row r="105" spans="2:7" ht="26.25" hidden="1" customHeight="1" thickBot="1" x14ac:dyDescent="0.3">
      <c r="B105" s="313" t="s">
        <v>863</v>
      </c>
      <c r="C105" s="1564"/>
      <c r="D105" s="1565"/>
      <c r="E105" s="1565"/>
      <c r="F105" s="1566"/>
      <c r="G105" s="581"/>
    </row>
    <row r="106" spans="2:7" ht="16.5" hidden="1" thickBot="1" x14ac:dyDescent="0.3">
      <c r="B106" s="313" t="s">
        <v>37</v>
      </c>
      <c r="C106" s="1591"/>
      <c r="D106" s="1592"/>
      <c r="E106" s="1592"/>
      <c r="F106" s="1593"/>
      <c r="G106" s="580"/>
    </row>
    <row r="107" spans="2:7" ht="12.75" hidden="1" customHeight="1" thickBot="1" x14ac:dyDescent="0.3">
      <c r="B107" s="1576"/>
      <c r="C107" s="385">
        <v>2018</v>
      </c>
      <c r="D107" s="385">
        <v>2019</v>
      </c>
      <c r="E107" s="385">
        <v>2020</v>
      </c>
      <c r="F107" s="385">
        <v>2021</v>
      </c>
      <c r="G107" s="576"/>
    </row>
    <row r="108" spans="2:7" ht="9" hidden="1" customHeight="1" thickBot="1" x14ac:dyDescent="0.3">
      <c r="B108" s="1577"/>
      <c r="C108" s="384" t="s">
        <v>17</v>
      </c>
      <c r="D108" s="384" t="s">
        <v>18</v>
      </c>
      <c r="E108" s="384" t="s">
        <v>18</v>
      </c>
      <c r="F108" s="384" t="s">
        <v>18</v>
      </c>
      <c r="G108" s="576"/>
    </row>
    <row r="109" spans="2:7" ht="16.5" hidden="1" thickBot="1" x14ac:dyDescent="0.3">
      <c r="B109" s="313" t="s">
        <v>39</v>
      </c>
      <c r="C109" s="605"/>
      <c r="D109" s="605"/>
      <c r="E109" s="605"/>
      <c r="F109" s="605"/>
      <c r="G109" s="578"/>
    </row>
    <row r="110" spans="2:7" ht="16.5" hidden="1" thickBot="1" x14ac:dyDescent="0.3">
      <c r="B110" s="313" t="s">
        <v>861</v>
      </c>
      <c r="C110" s="388">
        <f>C139</f>
        <v>0</v>
      </c>
      <c r="D110" s="388">
        <f>D139</f>
        <v>0</v>
      </c>
      <c r="E110" s="388">
        <f>E139</f>
        <v>0</v>
      </c>
      <c r="F110" s="388">
        <f>F139</f>
        <v>0</v>
      </c>
      <c r="G110" s="578"/>
    </row>
    <row r="111" spans="2:7" ht="16.5" hidden="1" thickBot="1" x14ac:dyDescent="0.3">
      <c r="B111" s="313" t="s">
        <v>860</v>
      </c>
      <c r="C111" s="388" t="e">
        <f>C110/C109</f>
        <v>#DIV/0!</v>
      </c>
      <c r="D111" s="388" t="e">
        <f>D110/D109</f>
        <v>#DIV/0!</v>
      </c>
      <c r="E111" s="388" t="e">
        <f>E110/E109</f>
        <v>#DIV/0!</v>
      </c>
      <c r="F111" s="388" t="e">
        <f>F110/F109</f>
        <v>#DIV/0!</v>
      </c>
      <c r="G111" s="578"/>
    </row>
    <row r="112" spans="2:7" ht="16.5" hidden="1" thickBot="1" x14ac:dyDescent="0.3">
      <c r="B112" s="313" t="s">
        <v>859</v>
      </c>
      <c r="C112" s="387"/>
      <c r="D112" s="386" t="e">
        <f t="shared" ref="D112:F114" si="2">D109/C109-1</f>
        <v>#DIV/0!</v>
      </c>
      <c r="E112" s="386" t="e">
        <f t="shared" si="2"/>
        <v>#DIV/0!</v>
      </c>
      <c r="F112" s="386" t="e">
        <f t="shared" si="2"/>
        <v>#DIV/0!</v>
      </c>
      <c r="G112" s="577"/>
    </row>
    <row r="113" spans="2:7" ht="16.5" hidden="1" thickBot="1" x14ac:dyDescent="0.3">
      <c r="B113" s="313" t="s">
        <v>858</v>
      </c>
      <c r="C113" s="387"/>
      <c r="D113" s="386" t="e">
        <f t="shared" si="2"/>
        <v>#DIV/0!</v>
      </c>
      <c r="E113" s="386" t="e">
        <f t="shared" si="2"/>
        <v>#DIV/0!</v>
      </c>
      <c r="F113" s="386" t="e">
        <f t="shared" si="2"/>
        <v>#DIV/0!</v>
      </c>
      <c r="G113" s="577"/>
    </row>
    <row r="114" spans="2:7" ht="16.5" hidden="1" thickBot="1" x14ac:dyDescent="0.3">
      <c r="B114" s="313" t="s">
        <v>55</v>
      </c>
      <c r="C114" s="387"/>
      <c r="D114" s="386" t="e">
        <f t="shared" si="2"/>
        <v>#DIV/0!</v>
      </c>
      <c r="E114" s="386" t="e">
        <f t="shared" si="2"/>
        <v>#DIV/0!</v>
      </c>
      <c r="F114" s="386" t="e">
        <f t="shared" si="2"/>
        <v>#DIV/0!</v>
      </c>
      <c r="G114" s="577"/>
    </row>
    <row r="115" spans="2:7" ht="24.75" hidden="1" customHeight="1" x14ac:dyDescent="0.25">
      <c r="B115" s="1567" t="s">
        <v>1702</v>
      </c>
      <c r="C115" s="1568"/>
      <c r="D115" s="1568"/>
      <c r="E115" s="1568"/>
      <c r="F115" s="1569"/>
      <c r="G115" s="576"/>
    </row>
    <row r="116" spans="2:7" ht="12.75" hidden="1" customHeight="1" thickBot="1" x14ac:dyDescent="0.3">
      <c r="B116" s="1576"/>
      <c r="C116" s="385">
        <v>2018</v>
      </c>
      <c r="D116" s="385">
        <v>2019</v>
      </c>
      <c r="E116" s="385">
        <v>2020</v>
      </c>
      <c r="F116" s="385">
        <v>2021</v>
      </c>
      <c r="G116" s="576"/>
    </row>
    <row r="117" spans="2:7" ht="9" hidden="1" customHeight="1" thickBot="1" x14ac:dyDescent="0.3">
      <c r="B117" s="1577"/>
      <c r="C117" s="384" t="s">
        <v>17</v>
      </c>
      <c r="D117" s="384" t="s">
        <v>18</v>
      </c>
      <c r="E117" s="384" t="s">
        <v>18</v>
      </c>
      <c r="F117" s="384" t="s">
        <v>18</v>
      </c>
      <c r="G117" s="576"/>
    </row>
    <row r="118" spans="2:7" ht="24.75" hidden="1" customHeight="1" thickBot="1" x14ac:dyDescent="0.3">
      <c r="B118" s="374" t="s">
        <v>850</v>
      </c>
      <c r="C118" s="373"/>
      <c r="D118" s="373"/>
      <c r="E118" s="373"/>
      <c r="F118" s="373"/>
      <c r="G118" s="572"/>
    </row>
    <row r="119" spans="2:7" ht="16.5" hidden="1" thickBot="1" x14ac:dyDescent="0.3">
      <c r="B119" s="372" t="s">
        <v>840</v>
      </c>
      <c r="C119" s="371"/>
      <c r="D119" s="370"/>
      <c r="E119" s="370"/>
      <c r="F119" s="370"/>
      <c r="G119" s="604"/>
    </row>
    <row r="120" spans="2:7" ht="16.5" hidden="1" thickBot="1" x14ac:dyDescent="0.3">
      <c r="B120" s="372" t="s">
        <v>855</v>
      </c>
      <c r="C120" s="371"/>
      <c r="D120" s="370"/>
      <c r="E120" s="370"/>
      <c r="F120" s="370"/>
      <c r="G120" s="604"/>
    </row>
    <row r="121" spans="2:7" ht="24.75" hidden="1" customHeight="1" thickBot="1" x14ac:dyDescent="0.3">
      <c r="B121" s="374" t="s">
        <v>849</v>
      </c>
      <c r="C121" s="373"/>
      <c r="D121" s="373"/>
      <c r="E121" s="373"/>
      <c r="F121" s="373"/>
      <c r="G121" s="572"/>
    </row>
    <row r="122" spans="2:7" ht="16.5" hidden="1" thickBot="1" x14ac:dyDescent="0.3">
      <c r="B122" s="372" t="s">
        <v>840</v>
      </c>
      <c r="C122" s="371"/>
      <c r="D122" s="373"/>
      <c r="E122" s="373"/>
      <c r="F122" s="373"/>
      <c r="G122" s="572"/>
    </row>
    <row r="123" spans="2:7" ht="16.5" hidden="1" thickBot="1" x14ac:dyDescent="0.3">
      <c r="B123" s="372" t="s">
        <v>855</v>
      </c>
      <c r="C123" s="371"/>
      <c r="D123" s="373"/>
      <c r="E123" s="373"/>
      <c r="F123" s="373"/>
      <c r="G123" s="572"/>
    </row>
    <row r="124" spans="2:7" ht="24.75" hidden="1" customHeight="1" thickBot="1" x14ac:dyDescent="0.3">
      <c r="B124" s="374" t="s">
        <v>848</v>
      </c>
      <c r="C124" s="371">
        <v>0</v>
      </c>
      <c r="D124" s="373">
        <v>0</v>
      </c>
      <c r="E124" s="373">
        <v>0</v>
      </c>
      <c r="F124" s="373">
        <v>0</v>
      </c>
      <c r="G124" s="572"/>
    </row>
    <row r="125" spans="2:7" ht="16.5" hidden="1" thickBot="1" x14ac:dyDescent="0.3">
      <c r="B125" s="372" t="s">
        <v>840</v>
      </c>
      <c r="C125" s="371"/>
      <c r="D125" s="373"/>
      <c r="E125" s="373"/>
      <c r="F125" s="373"/>
      <c r="G125" s="572"/>
    </row>
    <row r="126" spans="2:7" ht="16.5" hidden="1" thickBot="1" x14ac:dyDescent="0.3">
      <c r="B126" s="372" t="s">
        <v>855</v>
      </c>
      <c r="C126" s="371"/>
      <c r="D126" s="373"/>
      <c r="E126" s="373"/>
      <c r="F126" s="373"/>
      <c r="G126" s="572"/>
    </row>
    <row r="127" spans="2:7" ht="16.5" hidden="1" thickBot="1" x14ac:dyDescent="0.3">
      <c r="B127" s="374" t="s">
        <v>847</v>
      </c>
      <c r="C127" s="371"/>
      <c r="D127" s="373"/>
      <c r="E127" s="373"/>
      <c r="F127" s="373"/>
      <c r="G127" s="572"/>
    </row>
    <row r="128" spans="2:7" ht="16.5" hidden="1" thickBot="1" x14ac:dyDescent="0.3">
      <c r="B128" s="372" t="s">
        <v>840</v>
      </c>
      <c r="C128" s="371"/>
      <c r="D128" s="373"/>
      <c r="E128" s="373"/>
      <c r="F128" s="373"/>
      <c r="G128" s="572"/>
    </row>
    <row r="129" spans="2:7" ht="16.5" hidden="1" thickBot="1" x14ac:dyDescent="0.3">
      <c r="B129" s="372" t="s">
        <v>855</v>
      </c>
      <c r="C129" s="371"/>
      <c r="D129" s="373"/>
      <c r="E129" s="373"/>
      <c r="F129" s="373"/>
      <c r="G129" s="572"/>
    </row>
    <row r="130" spans="2:7" ht="16.5" hidden="1" thickBot="1" x14ac:dyDescent="0.3">
      <c r="B130" s="374" t="s">
        <v>846</v>
      </c>
      <c r="C130" s="371"/>
      <c r="D130" s="373"/>
      <c r="E130" s="373"/>
      <c r="F130" s="373"/>
      <c r="G130" s="572"/>
    </row>
    <row r="131" spans="2:7" ht="16.5" hidden="1" thickBot="1" x14ac:dyDescent="0.3">
      <c r="B131" s="372" t="s">
        <v>840</v>
      </c>
      <c r="C131" s="371"/>
      <c r="D131" s="373"/>
      <c r="E131" s="373"/>
      <c r="F131" s="373"/>
      <c r="G131" s="572"/>
    </row>
    <row r="132" spans="2:7" ht="15" hidden="1" customHeight="1" thickBot="1" x14ac:dyDescent="0.3">
      <c r="B132" s="372" t="s">
        <v>855</v>
      </c>
      <c r="C132" s="371"/>
      <c r="D132" s="373"/>
      <c r="E132" s="373"/>
      <c r="F132" s="373"/>
      <c r="G132" s="572"/>
    </row>
    <row r="133" spans="2:7" ht="16.5" hidden="1" thickBot="1" x14ac:dyDescent="0.3">
      <c r="B133" s="374" t="s">
        <v>845</v>
      </c>
      <c r="C133" s="371">
        <v>0</v>
      </c>
      <c r="D133" s="373">
        <v>0</v>
      </c>
      <c r="E133" s="373">
        <v>0</v>
      </c>
      <c r="F133" s="373">
        <v>0</v>
      </c>
      <c r="G133" s="572"/>
    </row>
    <row r="134" spans="2:7" ht="16.5" hidden="1" thickBot="1" x14ac:dyDescent="0.3">
      <c r="B134" s="372" t="s">
        <v>840</v>
      </c>
      <c r="C134" s="371"/>
      <c r="D134" s="373"/>
      <c r="E134" s="373"/>
      <c r="F134" s="373"/>
      <c r="G134" s="572"/>
    </row>
    <row r="135" spans="2:7" ht="16.5" hidden="1" thickBot="1" x14ac:dyDescent="0.3">
      <c r="B135" s="372" t="s">
        <v>855</v>
      </c>
      <c r="C135" s="371"/>
      <c r="D135" s="373"/>
      <c r="E135" s="373"/>
      <c r="F135" s="373"/>
      <c r="G135" s="572"/>
    </row>
    <row r="136" spans="2:7" ht="32.25" hidden="1" thickBot="1" x14ac:dyDescent="0.3">
      <c r="B136" s="374" t="s">
        <v>844</v>
      </c>
      <c r="C136" s="371"/>
      <c r="D136" s="373"/>
      <c r="E136" s="373"/>
      <c r="F136" s="373"/>
      <c r="G136" s="572"/>
    </row>
    <row r="137" spans="2:7" ht="16.5" hidden="1" thickBot="1" x14ac:dyDescent="0.3">
      <c r="B137" s="372" t="s">
        <v>840</v>
      </c>
      <c r="C137" s="371"/>
      <c r="D137" s="373"/>
      <c r="E137" s="373"/>
      <c r="F137" s="373"/>
      <c r="G137" s="572"/>
    </row>
    <row r="138" spans="2:7" ht="16.5" hidden="1" thickBot="1" x14ac:dyDescent="0.3">
      <c r="B138" s="372" t="s">
        <v>855</v>
      </c>
      <c r="C138" s="371"/>
      <c r="D138" s="373"/>
      <c r="E138" s="373"/>
      <c r="F138" s="373"/>
      <c r="G138" s="572"/>
    </row>
    <row r="139" spans="2:7" ht="16.5" hidden="1" thickBot="1" x14ac:dyDescent="0.3">
      <c r="B139" s="603" t="s">
        <v>1676</v>
      </c>
      <c r="C139" s="371">
        <f>C136+C133+C130+C127+C124+C121+C118</f>
        <v>0</v>
      </c>
      <c r="D139" s="371">
        <f>D136+D133+D130+D127+D124+D121+D118</f>
        <v>0</v>
      </c>
      <c r="E139" s="371">
        <f>E136+E133+E130+E127+E124+E121+E118</f>
        <v>0</v>
      </c>
      <c r="F139" s="371">
        <f>F136+F133+F130+F127+F124+F121+F118</f>
        <v>0</v>
      </c>
      <c r="G139" s="574"/>
    </row>
    <row r="140" spans="2:7" ht="17.25" hidden="1" customHeight="1" thickBot="1" x14ac:dyDescent="0.3">
      <c r="B140" s="369" t="s">
        <v>836</v>
      </c>
      <c r="C140" s="368">
        <f>IF(C139-C110=0,0,"Error")</f>
        <v>0</v>
      </c>
      <c r="D140" s="368">
        <f>IF(D139-D110=0,0,"Error")</f>
        <v>0</v>
      </c>
      <c r="E140" s="368">
        <f>IF(E139-E110=0,0,"Error")</f>
        <v>0</v>
      </c>
      <c r="F140" s="368">
        <f>IF(F139-F110=0,0,"Error")</f>
        <v>0</v>
      </c>
      <c r="G140" s="573"/>
    </row>
    <row r="141" spans="2:7" ht="16.5" thickBot="1" x14ac:dyDescent="0.3">
      <c r="B141" s="1584" t="s">
        <v>894</v>
      </c>
      <c r="C141" s="1585"/>
      <c r="D141" s="1585"/>
      <c r="E141" s="1585"/>
      <c r="F141" s="1586"/>
      <c r="G141" s="590"/>
    </row>
    <row r="142" spans="2:7" ht="16.5" thickBot="1" x14ac:dyDescent="0.3">
      <c r="B142" s="1584" t="s">
        <v>893</v>
      </c>
      <c r="C142" s="1585"/>
      <c r="D142" s="1585"/>
      <c r="E142" s="1585"/>
      <c r="F142" s="1586"/>
      <c r="G142" s="590"/>
    </row>
    <row r="143" spans="2:7" ht="30.75" customHeight="1" thickBot="1" x14ac:dyDescent="0.3">
      <c r="B143" s="589" t="s">
        <v>1701</v>
      </c>
      <c r="C143" s="1730" t="s">
        <v>1700</v>
      </c>
      <c r="D143" s="1731"/>
      <c r="E143" s="1731"/>
      <c r="F143" s="1732"/>
      <c r="G143" s="588"/>
    </row>
    <row r="144" spans="2:7" ht="48.75" customHeight="1" thickBot="1" x14ac:dyDescent="0.3">
      <c r="B144" s="396" t="s">
        <v>880</v>
      </c>
      <c r="C144" s="396"/>
      <c r="D144" s="394" t="s">
        <v>864</v>
      </c>
      <c r="E144" s="1733" t="s">
        <v>1697</v>
      </c>
      <c r="F144" s="1734"/>
      <c r="G144" s="588"/>
    </row>
    <row r="145" spans="2:7" ht="16.5" thickBot="1" x14ac:dyDescent="0.3">
      <c r="B145" s="393"/>
      <c r="C145" s="1723"/>
      <c r="D145" s="1574"/>
      <c r="E145" s="1574"/>
      <c r="F145" s="1575"/>
      <c r="G145" s="580"/>
    </row>
    <row r="146" spans="2:7" ht="27.75" customHeight="1" thickBot="1" x14ac:dyDescent="0.3">
      <c r="B146" s="587" t="s">
        <v>863</v>
      </c>
      <c r="C146" s="1735" t="s">
        <v>1699</v>
      </c>
      <c r="D146" s="1736"/>
      <c r="E146" s="1736"/>
      <c r="F146" s="1737"/>
      <c r="G146" s="602"/>
    </row>
    <row r="147" spans="2:7" ht="16.5" thickBot="1" x14ac:dyDescent="0.3">
      <c r="B147" s="313" t="s">
        <v>37</v>
      </c>
      <c r="C147" s="1591"/>
      <c r="D147" s="1592"/>
      <c r="E147" s="1592"/>
      <c r="F147" s="1593"/>
      <c r="G147" s="580"/>
    </row>
    <row r="148" spans="2:7" ht="12.75" customHeight="1" x14ac:dyDescent="0.25">
      <c r="B148" s="1576"/>
      <c r="C148" s="392">
        <v>2025</v>
      </c>
      <c r="D148" s="392">
        <v>2026</v>
      </c>
      <c r="E148" s="392">
        <v>2027</v>
      </c>
      <c r="F148" s="392">
        <v>2028</v>
      </c>
      <c r="G148" s="581"/>
    </row>
    <row r="149" spans="2:7" ht="15.75" customHeight="1" thickBot="1" x14ac:dyDescent="0.3">
      <c r="B149" s="1577"/>
      <c r="C149" s="384" t="s">
        <v>17</v>
      </c>
      <c r="D149" s="384" t="s">
        <v>18</v>
      </c>
      <c r="E149" s="384" t="s">
        <v>18</v>
      </c>
      <c r="F149" s="384" t="s">
        <v>18</v>
      </c>
      <c r="G149" s="576"/>
    </row>
    <row r="150" spans="2:7" ht="16.5" thickBot="1" x14ac:dyDescent="0.3">
      <c r="B150" s="313" t="s">
        <v>39</v>
      </c>
      <c r="C150" s="601">
        <v>22</v>
      </c>
      <c r="D150" s="388">
        <v>22</v>
      </c>
      <c r="E150" s="601">
        <v>22</v>
      </c>
      <c r="F150" s="388">
        <v>22</v>
      </c>
      <c r="G150" s="578"/>
    </row>
    <row r="151" spans="2:7" ht="16.5" thickBot="1" x14ac:dyDescent="0.3">
      <c r="B151" s="313" t="s">
        <v>861</v>
      </c>
      <c r="C151" s="388">
        <f>C169</f>
        <v>0</v>
      </c>
      <c r="D151" s="388">
        <f>D169</f>
        <v>5000</v>
      </c>
      <c r="E151" s="388">
        <f>E169</f>
        <v>5000</v>
      </c>
      <c r="F151" s="388">
        <f>F169</f>
        <v>5000</v>
      </c>
      <c r="G151" s="578"/>
    </row>
    <row r="152" spans="2:7" ht="16.5" thickBot="1" x14ac:dyDescent="0.3">
      <c r="B152" s="313" t="s">
        <v>860</v>
      </c>
      <c r="C152" s="388">
        <f>C151/C150</f>
        <v>0</v>
      </c>
      <c r="D152" s="388">
        <f>D151/D150</f>
        <v>227.27272727272728</v>
      </c>
      <c r="E152" s="388">
        <f>E151/E150</f>
        <v>227.27272727272728</v>
      </c>
      <c r="F152" s="388">
        <f>F151/F150</f>
        <v>227.27272727272728</v>
      </c>
      <c r="G152" s="578"/>
    </row>
    <row r="153" spans="2:7" ht="16.5" thickBot="1" x14ac:dyDescent="0.3">
      <c r="B153" s="313" t="s">
        <v>859</v>
      </c>
      <c r="C153" s="387" t="s">
        <v>884</v>
      </c>
      <c r="D153" s="386">
        <f t="shared" ref="D153:F155" si="3">D150/C150-1</f>
        <v>0</v>
      </c>
      <c r="E153" s="386">
        <f t="shared" si="3"/>
        <v>0</v>
      </c>
      <c r="F153" s="386">
        <f t="shared" si="3"/>
        <v>0</v>
      </c>
      <c r="G153" s="577"/>
    </row>
    <row r="154" spans="2:7" ht="16.5" thickBot="1" x14ac:dyDescent="0.3">
      <c r="B154" s="313" t="s">
        <v>858</v>
      </c>
      <c r="C154" s="387" t="s">
        <v>884</v>
      </c>
      <c r="D154" s="386" t="e">
        <f t="shared" si="3"/>
        <v>#DIV/0!</v>
      </c>
      <c r="E154" s="386">
        <f t="shared" si="3"/>
        <v>0</v>
      </c>
      <c r="F154" s="386">
        <f t="shared" si="3"/>
        <v>0</v>
      </c>
      <c r="G154" s="577"/>
    </row>
    <row r="155" spans="2:7" ht="16.5" thickBot="1" x14ac:dyDescent="0.3">
      <c r="B155" s="313" t="s">
        <v>55</v>
      </c>
      <c r="C155" s="387" t="s">
        <v>884</v>
      </c>
      <c r="D155" s="386" t="e">
        <f t="shared" si="3"/>
        <v>#DIV/0!</v>
      </c>
      <c r="E155" s="386">
        <f t="shared" si="3"/>
        <v>0</v>
      </c>
      <c r="F155" s="386">
        <f t="shared" si="3"/>
        <v>0</v>
      </c>
      <c r="G155" s="577"/>
    </row>
    <row r="156" spans="2:7" ht="19.5" customHeight="1" thickBot="1" x14ac:dyDescent="0.3">
      <c r="B156" s="1567" t="s">
        <v>1681</v>
      </c>
      <c r="C156" s="1568"/>
      <c r="D156" s="1568"/>
      <c r="E156" s="1568"/>
      <c r="F156" s="1569"/>
      <c r="G156" s="576"/>
    </row>
    <row r="157" spans="2:7" ht="12.75" customHeight="1" x14ac:dyDescent="0.25">
      <c r="B157" s="1576"/>
      <c r="C157" s="392">
        <v>2025</v>
      </c>
      <c r="D157" s="392">
        <v>2026</v>
      </c>
      <c r="E157" s="392">
        <v>2027</v>
      </c>
      <c r="F157" s="392">
        <v>2028</v>
      </c>
      <c r="G157" s="581"/>
    </row>
    <row r="158" spans="2:7" ht="18" customHeight="1" thickBot="1" x14ac:dyDescent="0.3">
      <c r="B158" s="1577"/>
      <c r="C158" s="384" t="s">
        <v>17</v>
      </c>
      <c r="D158" s="384" t="s">
        <v>18</v>
      </c>
      <c r="E158" s="384" t="s">
        <v>18</v>
      </c>
      <c r="F158" s="384" t="s">
        <v>18</v>
      </c>
      <c r="G158" s="576"/>
    </row>
    <row r="159" spans="2:7" ht="16.5" thickBot="1" x14ac:dyDescent="0.3">
      <c r="B159" s="374" t="s">
        <v>875</v>
      </c>
      <c r="C159" s="373">
        <f>C160+C161+C162+C163</f>
        <v>0</v>
      </c>
      <c r="D159" s="373">
        <f>D160+D161+D162+D163</f>
        <v>0</v>
      </c>
      <c r="E159" s="373">
        <f>E160+E161+E162+E163</f>
        <v>0</v>
      </c>
      <c r="F159" s="373">
        <f>F160+F161+F162+F163</f>
        <v>0</v>
      </c>
      <c r="G159" s="572"/>
    </row>
    <row r="160" spans="2:7" ht="16.5" thickBot="1" x14ac:dyDescent="0.3">
      <c r="B160" s="372" t="s">
        <v>840</v>
      </c>
      <c r="C160" s="373"/>
      <c r="D160" s="373"/>
      <c r="E160" s="373"/>
      <c r="F160" s="373"/>
      <c r="G160" s="572"/>
    </row>
    <row r="161" spans="2:7" ht="16.5" thickBot="1" x14ac:dyDescent="0.3">
      <c r="B161" s="372" t="s">
        <v>854</v>
      </c>
      <c r="C161" s="373"/>
      <c r="D161" s="373"/>
      <c r="E161" s="373"/>
      <c r="F161" s="373"/>
      <c r="G161" s="572"/>
    </row>
    <row r="162" spans="2:7" ht="16.5" thickBot="1" x14ac:dyDescent="0.3">
      <c r="B162" s="372" t="s">
        <v>838</v>
      </c>
      <c r="C162" s="373"/>
      <c r="D162" s="373"/>
      <c r="E162" s="373"/>
      <c r="F162" s="373"/>
      <c r="G162" s="572"/>
    </row>
    <row r="163" spans="2:7" ht="16.5" thickBot="1" x14ac:dyDescent="0.3">
      <c r="B163" s="372" t="s">
        <v>837</v>
      </c>
      <c r="C163" s="373"/>
      <c r="D163" s="373"/>
      <c r="E163" s="373"/>
      <c r="F163" s="373"/>
      <c r="G163" s="572"/>
    </row>
    <row r="164" spans="2:7" ht="16.5" thickBot="1" x14ac:dyDescent="0.3">
      <c r="B164" s="374" t="s">
        <v>874</v>
      </c>
      <c r="C164" s="371">
        <f>C165+C166+C167+C168</f>
        <v>0</v>
      </c>
      <c r="D164" s="371">
        <f>D165+D166+D167+D168</f>
        <v>5000</v>
      </c>
      <c r="E164" s="371">
        <f>E165+E166+E167+E168</f>
        <v>5000</v>
      </c>
      <c r="F164" s="371">
        <f>F165+F166+F167+F168</f>
        <v>5000</v>
      </c>
      <c r="G164" s="574"/>
    </row>
    <row r="165" spans="2:7" ht="16.5" thickBot="1" x14ac:dyDescent="0.3">
      <c r="B165" s="372" t="s">
        <v>840</v>
      </c>
      <c r="C165" s="600">
        <v>0</v>
      </c>
      <c r="D165" s="600">
        <v>5000</v>
      </c>
      <c r="E165" s="600">
        <v>5000</v>
      </c>
      <c r="F165" s="600">
        <v>5000</v>
      </c>
      <c r="G165" s="599"/>
    </row>
    <row r="166" spans="2:7" ht="16.5" thickBot="1" x14ac:dyDescent="0.3">
      <c r="B166" s="372" t="s">
        <v>854</v>
      </c>
      <c r="C166" s="371"/>
      <c r="D166" s="373"/>
      <c r="E166" s="373"/>
      <c r="F166" s="373"/>
      <c r="G166" s="572"/>
    </row>
    <row r="167" spans="2:7" ht="16.5" thickBot="1" x14ac:dyDescent="0.3">
      <c r="B167" s="372" t="s">
        <v>838</v>
      </c>
      <c r="C167" s="371"/>
      <c r="D167" s="373"/>
      <c r="E167" s="373"/>
      <c r="F167" s="373"/>
      <c r="G167" s="572"/>
    </row>
    <row r="168" spans="2:7" ht="16.5" thickBot="1" x14ac:dyDescent="0.3">
      <c r="B168" s="372" t="s">
        <v>837</v>
      </c>
      <c r="C168" s="371"/>
      <c r="D168" s="373"/>
      <c r="E168" s="373"/>
      <c r="F168" s="373"/>
      <c r="G168" s="572"/>
    </row>
    <row r="169" spans="2:7" ht="16.5" thickBot="1" x14ac:dyDescent="0.3">
      <c r="B169" s="585" t="s">
        <v>873</v>
      </c>
      <c r="C169" s="371">
        <f>C159+C164</f>
        <v>0</v>
      </c>
      <c r="D169" s="371">
        <f>D159+D164</f>
        <v>5000</v>
      </c>
      <c r="E169" s="371">
        <f>E159+E164</f>
        <v>5000</v>
      </c>
      <c r="F169" s="371">
        <f>F159+F164</f>
        <v>5000</v>
      </c>
      <c r="G169" s="574"/>
    </row>
    <row r="170" spans="2:7" ht="48" hidden="1" thickBot="1" x14ac:dyDescent="0.3">
      <c r="B170" s="396" t="s">
        <v>1698</v>
      </c>
      <c r="C170" s="396"/>
      <c r="D170" s="394" t="s">
        <v>864</v>
      </c>
      <c r="E170" s="1594" t="s">
        <v>1697</v>
      </c>
      <c r="F170" s="1596"/>
      <c r="G170" s="584"/>
    </row>
    <row r="171" spans="2:7" ht="33" hidden="1" customHeight="1" thickBot="1" x14ac:dyDescent="0.3">
      <c r="B171" s="313" t="s">
        <v>1696</v>
      </c>
      <c r="C171" s="1587" t="s">
        <v>1695</v>
      </c>
      <c r="D171" s="1573"/>
      <c r="E171" s="1573"/>
      <c r="F171" s="1738"/>
      <c r="G171" s="581"/>
    </row>
    <row r="172" spans="2:7" ht="16.5" hidden="1" thickBot="1" x14ac:dyDescent="0.3">
      <c r="B172" s="313" t="s">
        <v>37</v>
      </c>
      <c r="C172" s="1591" t="s">
        <v>83</v>
      </c>
      <c r="D172" s="1592"/>
      <c r="E172" s="1592"/>
      <c r="F172" s="1593"/>
      <c r="G172" s="580"/>
    </row>
    <row r="173" spans="2:7" ht="12.75" hidden="1" customHeight="1" thickBot="1" x14ac:dyDescent="0.3">
      <c r="B173" s="1576"/>
      <c r="C173" s="392">
        <v>2025</v>
      </c>
      <c r="D173" s="392">
        <v>2026</v>
      </c>
      <c r="E173" s="392">
        <v>2027</v>
      </c>
      <c r="F173" s="392">
        <v>2028</v>
      </c>
      <c r="G173" s="581"/>
    </row>
    <row r="174" spans="2:7" ht="15.75" hidden="1" customHeight="1" thickBot="1" x14ac:dyDescent="0.3">
      <c r="B174" s="1577"/>
      <c r="C174" s="384" t="s">
        <v>17</v>
      </c>
      <c r="D174" s="384" t="s">
        <v>18</v>
      </c>
      <c r="E174" s="384" t="s">
        <v>18</v>
      </c>
      <c r="F174" s="384" t="s">
        <v>18</v>
      </c>
      <c r="G174" s="576"/>
    </row>
    <row r="175" spans="2:7" ht="16.5" hidden="1" thickBot="1" x14ac:dyDescent="0.3">
      <c r="B175" s="313" t="s">
        <v>39</v>
      </c>
      <c r="C175" s="591"/>
      <c r="D175" s="591"/>
      <c r="E175" s="387"/>
      <c r="F175" s="387"/>
      <c r="G175" s="581"/>
    </row>
    <row r="176" spans="2:7" ht="16.5" hidden="1" thickBot="1" x14ac:dyDescent="0.3">
      <c r="B176" s="313" t="s">
        <v>861</v>
      </c>
      <c r="C176" s="388">
        <f>C194</f>
        <v>0</v>
      </c>
      <c r="D176" s="388">
        <f>D194</f>
        <v>0</v>
      </c>
      <c r="E176" s="388">
        <f>E194</f>
        <v>0</v>
      </c>
      <c r="F176" s="388">
        <f>F194</f>
        <v>0</v>
      </c>
      <c r="G176" s="578"/>
    </row>
    <row r="177" spans="2:7" ht="16.5" hidden="1" thickBot="1" x14ac:dyDescent="0.3">
      <c r="B177" s="313" t="s">
        <v>860</v>
      </c>
      <c r="C177" s="388" t="e">
        <f>C176/C175</f>
        <v>#DIV/0!</v>
      </c>
      <c r="D177" s="388" t="e">
        <f>D176/D175</f>
        <v>#DIV/0!</v>
      </c>
      <c r="E177" s="388" t="e">
        <f>E176/E175</f>
        <v>#DIV/0!</v>
      </c>
      <c r="F177" s="388" t="e">
        <f>F176/F175</f>
        <v>#DIV/0!</v>
      </c>
      <c r="G177" s="578"/>
    </row>
    <row r="178" spans="2:7" ht="16.5" hidden="1" thickBot="1" x14ac:dyDescent="0.3">
      <c r="B178" s="313" t="s">
        <v>859</v>
      </c>
      <c r="C178" s="387" t="s">
        <v>884</v>
      </c>
      <c r="D178" s="386" t="e">
        <f t="shared" ref="D178:F180" si="4">D175/C175-1</f>
        <v>#DIV/0!</v>
      </c>
      <c r="E178" s="386" t="e">
        <f t="shared" si="4"/>
        <v>#DIV/0!</v>
      </c>
      <c r="F178" s="386" t="e">
        <f t="shared" si="4"/>
        <v>#DIV/0!</v>
      </c>
      <c r="G178" s="577"/>
    </row>
    <row r="179" spans="2:7" ht="16.5" hidden="1" thickBot="1" x14ac:dyDescent="0.3">
      <c r="B179" s="313" t="s">
        <v>858</v>
      </c>
      <c r="C179" s="387" t="s">
        <v>884</v>
      </c>
      <c r="D179" s="386" t="e">
        <f t="shared" si="4"/>
        <v>#DIV/0!</v>
      </c>
      <c r="E179" s="386" t="e">
        <f t="shared" si="4"/>
        <v>#DIV/0!</v>
      </c>
      <c r="F179" s="386" t="e">
        <f t="shared" si="4"/>
        <v>#DIV/0!</v>
      </c>
      <c r="G179" s="577"/>
    </row>
    <row r="180" spans="2:7" ht="16.5" hidden="1" thickBot="1" x14ac:dyDescent="0.3">
      <c r="B180" s="313" t="s">
        <v>55</v>
      </c>
      <c r="C180" s="387" t="s">
        <v>884</v>
      </c>
      <c r="D180" s="386" t="e">
        <f t="shared" si="4"/>
        <v>#DIV/0!</v>
      </c>
      <c r="E180" s="386" t="e">
        <f t="shared" si="4"/>
        <v>#DIV/0!</v>
      </c>
      <c r="F180" s="386" t="e">
        <f t="shared" si="4"/>
        <v>#DIV/0!</v>
      </c>
      <c r="G180" s="577"/>
    </row>
    <row r="181" spans="2:7" ht="15.75" hidden="1" customHeight="1" x14ac:dyDescent="0.25">
      <c r="B181" s="1567" t="s">
        <v>1680</v>
      </c>
      <c r="C181" s="1568"/>
      <c r="D181" s="1568"/>
      <c r="E181" s="1568"/>
      <c r="F181" s="1569"/>
      <c r="G181" s="576"/>
    </row>
    <row r="182" spans="2:7" ht="12.75" hidden="1" customHeight="1" thickBot="1" x14ac:dyDescent="0.3">
      <c r="B182" s="1576"/>
      <c r="C182" s="392">
        <v>2025</v>
      </c>
      <c r="D182" s="392">
        <v>2026</v>
      </c>
      <c r="E182" s="392">
        <v>2027</v>
      </c>
      <c r="F182" s="392">
        <v>2028</v>
      </c>
      <c r="G182" s="581"/>
    </row>
    <row r="183" spans="2:7" ht="9" hidden="1" customHeight="1" thickBot="1" x14ac:dyDescent="0.3">
      <c r="B183" s="1577"/>
      <c r="C183" s="384" t="s">
        <v>17</v>
      </c>
      <c r="D183" s="384" t="s">
        <v>18</v>
      </c>
      <c r="E183" s="384" t="s">
        <v>18</v>
      </c>
      <c r="F183" s="384" t="s">
        <v>18</v>
      </c>
      <c r="G183" s="576"/>
    </row>
    <row r="184" spans="2:7" ht="16.5" hidden="1" thickBot="1" x14ac:dyDescent="0.3">
      <c r="B184" s="374" t="s">
        <v>875</v>
      </c>
      <c r="C184" s="373">
        <f>C185+C186+C187+C188</f>
        <v>0</v>
      </c>
      <c r="D184" s="373">
        <f>D185+D186+D187+D188</f>
        <v>0</v>
      </c>
      <c r="E184" s="373">
        <f>E185+E186+E187+E188</f>
        <v>0</v>
      </c>
      <c r="F184" s="373">
        <f>F185+F186+F187+F188</f>
        <v>0</v>
      </c>
      <c r="G184" s="572"/>
    </row>
    <row r="185" spans="2:7" ht="16.5" hidden="1" thickBot="1" x14ac:dyDescent="0.3">
      <c r="B185" s="372" t="s">
        <v>840</v>
      </c>
      <c r="C185" s="598"/>
      <c r="D185" s="373"/>
      <c r="E185" s="373"/>
      <c r="F185" s="373"/>
      <c r="G185" s="572"/>
    </row>
    <row r="186" spans="2:7" ht="16.5" hidden="1" thickBot="1" x14ac:dyDescent="0.3">
      <c r="B186" s="372" t="s">
        <v>854</v>
      </c>
      <c r="C186" s="373"/>
      <c r="D186" s="373"/>
      <c r="E186" s="373"/>
      <c r="F186" s="373"/>
      <c r="G186" s="572"/>
    </row>
    <row r="187" spans="2:7" ht="16.5" hidden="1" thickBot="1" x14ac:dyDescent="0.3">
      <c r="B187" s="372" t="s">
        <v>838</v>
      </c>
      <c r="C187" s="373"/>
      <c r="D187" s="373"/>
      <c r="E187" s="373"/>
      <c r="F187" s="373"/>
      <c r="G187" s="572"/>
    </row>
    <row r="188" spans="2:7" ht="16.5" hidden="1" thickBot="1" x14ac:dyDescent="0.3">
      <c r="B188" s="372" t="s">
        <v>837</v>
      </c>
      <c r="C188" s="373"/>
      <c r="D188" s="373"/>
      <c r="E188" s="373"/>
      <c r="F188" s="373"/>
      <c r="G188" s="572"/>
    </row>
    <row r="189" spans="2:7" ht="16.5" hidden="1" thickBot="1" x14ac:dyDescent="0.3">
      <c r="B189" s="374" t="s">
        <v>874</v>
      </c>
      <c r="C189" s="371">
        <f>C190+C191+C192+C193</f>
        <v>0</v>
      </c>
      <c r="D189" s="371">
        <f>D190+D191+D192+D193</f>
        <v>0</v>
      </c>
      <c r="E189" s="371">
        <f>E190+E191+E192+E193</f>
        <v>0</v>
      </c>
      <c r="F189" s="371">
        <f>F190+F191+F192+F193</f>
        <v>0</v>
      </c>
      <c r="G189" s="574"/>
    </row>
    <row r="190" spans="2:7" ht="16.5" hidden="1" thickBot="1" x14ac:dyDescent="0.3">
      <c r="B190" s="372" t="s">
        <v>840</v>
      </c>
      <c r="C190" s="597"/>
      <c r="D190" s="373"/>
      <c r="E190" s="373"/>
      <c r="F190" s="373"/>
      <c r="G190" s="572"/>
    </row>
    <row r="191" spans="2:7" ht="16.5" hidden="1" thickBot="1" x14ac:dyDescent="0.3">
      <c r="B191" s="372" t="s">
        <v>854</v>
      </c>
      <c r="C191" s="371"/>
      <c r="D191" s="373"/>
      <c r="E191" s="373"/>
      <c r="F191" s="373"/>
      <c r="G191" s="572"/>
    </row>
    <row r="192" spans="2:7" ht="16.5" hidden="1" thickBot="1" x14ac:dyDescent="0.3">
      <c r="B192" s="372" t="s">
        <v>838</v>
      </c>
      <c r="C192" s="371"/>
      <c r="D192" s="373"/>
      <c r="E192" s="373"/>
      <c r="F192" s="373"/>
      <c r="G192" s="572"/>
    </row>
    <row r="193" spans="2:7" ht="16.5" hidden="1" thickBot="1" x14ac:dyDescent="0.3">
      <c r="B193" s="372" t="s">
        <v>837</v>
      </c>
      <c r="C193" s="371"/>
      <c r="D193" s="373"/>
      <c r="E193" s="373"/>
      <c r="F193" s="373"/>
      <c r="G193" s="572"/>
    </row>
    <row r="194" spans="2:7" ht="16.5" hidden="1" thickBot="1" x14ac:dyDescent="0.3">
      <c r="B194" s="585" t="s">
        <v>886</v>
      </c>
      <c r="C194" s="371">
        <f>C184+C189</f>
        <v>0</v>
      </c>
      <c r="D194" s="371">
        <f>D184+D189</f>
        <v>0</v>
      </c>
      <c r="E194" s="371">
        <f>E184+E189</f>
        <v>0</v>
      </c>
      <c r="F194" s="371">
        <f>F184+F189</f>
        <v>0</v>
      </c>
      <c r="G194" s="574"/>
    </row>
    <row r="195" spans="2:7" ht="48" hidden="1" thickBot="1" x14ac:dyDescent="0.3">
      <c r="B195" s="396" t="s">
        <v>1694</v>
      </c>
      <c r="C195" s="583"/>
      <c r="D195" s="582" t="s">
        <v>864</v>
      </c>
      <c r="E195" s="1723" t="s">
        <v>1693</v>
      </c>
      <c r="F195" s="1575"/>
      <c r="G195" s="580"/>
    </row>
    <row r="196" spans="2:7" ht="17.25" hidden="1" customHeight="1" thickBot="1" x14ac:dyDescent="0.3">
      <c r="B196" s="313" t="s">
        <v>863</v>
      </c>
      <c r="C196" s="1564" t="s">
        <v>1692</v>
      </c>
      <c r="D196" s="1565"/>
      <c r="E196" s="1565"/>
      <c r="F196" s="1566"/>
      <c r="G196" s="581"/>
    </row>
    <row r="197" spans="2:7" ht="16.5" hidden="1" thickBot="1" x14ac:dyDescent="0.3">
      <c r="B197" s="313" t="s">
        <v>37</v>
      </c>
      <c r="C197" s="1591" t="s">
        <v>1691</v>
      </c>
      <c r="D197" s="1592"/>
      <c r="E197" s="1592"/>
      <c r="F197" s="1593"/>
      <c r="G197" s="580"/>
    </row>
    <row r="198" spans="2:7" ht="12.75" hidden="1" customHeight="1" thickBot="1" x14ac:dyDescent="0.3">
      <c r="B198" s="1576"/>
      <c r="C198" s="392">
        <v>2025</v>
      </c>
      <c r="D198" s="392">
        <v>2026</v>
      </c>
      <c r="E198" s="392">
        <v>2027</v>
      </c>
      <c r="F198" s="392">
        <v>2028</v>
      </c>
      <c r="G198" s="581"/>
    </row>
    <row r="199" spans="2:7" ht="9" hidden="1" customHeight="1" thickBot="1" x14ac:dyDescent="0.3">
      <c r="B199" s="1577"/>
      <c r="C199" s="384" t="s">
        <v>17</v>
      </c>
      <c r="D199" s="384" t="s">
        <v>18</v>
      </c>
      <c r="E199" s="384" t="s">
        <v>18</v>
      </c>
      <c r="F199" s="384" t="s">
        <v>18</v>
      </c>
      <c r="G199" s="576"/>
    </row>
    <row r="200" spans="2:7" ht="16.5" hidden="1" thickBot="1" x14ac:dyDescent="0.3">
      <c r="B200" s="313" t="s">
        <v>39</v>
      </c>
      <c r="C200" s="591">
        <v>646</v>
      </c>
      <c r="D200" s="387">
        <v>646</v>
      </c>
      <c r="E200" s="387">
        <v>646</v>
      </c>
      <c r="F200" s="387">
        <v>646</v>
      </c>
      <c r="G200" s="581"/>
    </row>
    <row r="201" spans="2:7" ht="16.5" hidden="1" thickBot="1" x14ac:dyDescent="0.3">
      <c r="B201" s="313" t="s">
        <v>861</v>
      </c>
      <c r="C201" s="388">
        <f>C219</f>
        <v>0</v>
      </c>
      <c r="D201" s="388">
        <f>D219</f>
        <v>0</v>
      </c>
      <c r="E201" s="388">
        <f>E219</f>
        <v>0</v>
      </c>
      <c r="F201" s="388">
        <f>F219</f>
        <v>0</v>
      </c>
      <c r="G201" s="578"/>
    </row>
    <row r="202" spans="2:7" ht="16.5" hidden="1" thickBot="1" x14ac:dyDescent="0.3">
      <c r="B202" s="313" t="s">
        <v>860</v>
      </c>
      <c r="C202" s="388">
        <f>C201/C200</f>
        <v>0</v>
      </c>
      <c r="D202" s="388">
        <f>D201/D200</f>
        <v>0</v>
      </c>
      <c r="E202" s="388">
        <f>E201/E200</f>
        <v>0</v>
      </c>
      <c r="F202" s="388">
        <f>F201/F200</f>
        <v>0</v>
      </c>
      <c r="G202" s="578"/>
    </row>
    <row r="203" spans="2:7" ht="16.5" hidden="1" thickBot="1" x14ac:dyDescent="0.3">
      <c r="B203" s="313" t="s">
        <v>859</v>
      </c>
      <c r="C203" s="387" t="s">
        <v>884</v>
      </c>
      <c r="D203" s="386">
        <f t="shared" ref="D203:F205" si="5">D200/C200-1</f>
        <v>0</v>
      </c>
      <c r="E203" s="386">
        <f t="shared" si="5"/>
        <v>0</v>
      </c>
      <c r="F203" s="386">
        <f t="shared" si="5"/>
        <v>0</v>
      </c>
      <c r="G203" s="577"/>
    </row>
    <row r="204" spans="2:7" ht="16.5" hidden="1" thickBot="1" x14ac:dyDescent="0.3">
      <c r="B204" s="313" t="s">
        <v>858</v>
      </c>
      <c r="C204" s="387" t="s">
        <v>884</v>
      </c>
      <c r="D204" s="386" t="e">
        <f t="shared" si="5"/>
        <v>#DIV/0!</v>
      </c>
      <c r="E204" s="386" t="e">
        <f t="shared" si="5"/>
        <v>#DIV/0!</v>
      </c>
      <c r="F204" s="386" t="e">
        <f t="shared" si="5"/>
        <v>#DIV/0!</v>
      </c>
      <c r="G204" s="577"/>
    </row>
    <row r="205" spans="2:7" ht="16.5" hidden="1" thickBot="1" x14ac:dyDescent="0.3">
      <c r="B205" s="313" t="s">
        <v>55</v>
      </c>
      <c r="C205" s="387" t="s">
        <v>884</v>
      </c>
      <c r="D205" s="386" t="e">
        <f t="shared" si="5"/>
        <v>#DIV/0!</v>
      </c>
      <c r="E205" s="386" t="e">
        <f t="shared" si="5"/>
        <v>#DIV/0!</v>
      </c>
      <c r="F205" s="386" t="e">
        <f t="shared" si="5"/>
        <v>#DIV/0!</v>
      </c>
      <c r="G205" s="577"/>
    </row>
    <row r="206" spans="2:7" ht="16.5" hidden="1" thickBot="1" x14ac:dyDescent="0.3">
      <c r="B206" s="1567" t="s">
        <v>1690</v>
      </c>
      <c r="C206" s="1568"/>
      <c r="D206" s="1568"/>
      <c r="E206" s="1568"/>
      <c r="F206" s="1569"/>
      <c r="G206" s="576"/>
    </row>
    <row r="207" spans="2:7" ht="12.75" hidden="1" customHeight="1" thickBot="1" x14ac:dyDescent="0.3">
      <c r="B207" s="1576"/>
      <c r="C207" s="392">
        <v>2025</v>
      </c>
      <c r="D207" s="392">
        <v>2026</v>
      </c>
      <c r="E207" s="392">
        <v>2027</v>
      </c>
      <c r="F207" s="392">
        <v>2028</v>
      </c>
      <c r="G207" s="581"/>
    </row>
    <row r="208" spans="2:7" ht="9" hidden="1" customHeight="1" thickBot="1" x14ac:dyDescent="0.3">
      <c r="B208" s="1577"/>
      <c r="C208" s="384" t="s">
        <v>17</v>
      </c>
      <c r="D208" s="384" t="s">
        <v>18</v>
      </c>
      <c r="E208" s="384" t="s">
        <v>18</v>
      </c>
      <c r="F208" s="384" t="s">
        <v>18</v>
      </c>
      <c r="G208" s="576"/>
    </row>
    <row r="209" spans="2:7" ht="16.5" hidden="1" thickBot="1" x14ac:dyDescent="0.3">
      <c r="B209" s="374" t="s">
        <v>875</v>
      </c>
      <c r="C209" s="373">
        <f>C210+C211+C212+C213</f>
        <v>0</v>
      </c>
      <c r="D209" s="373">
        <f>D210+D211+D212+D213</f>
        <v>0</v>
      </c>
      <c r="E209" s="373">
        <f>E210+E211+E212+E213</f>
        <v>0</v>
      </c>
      <c r="F209" s="373">
        <f>F210+F211+F212+F213</f>
        <v>0</v>
      </c>
      <c r="G209" s="572"/>
    </row>
    <row r="210" spans="2:7" ht="16.5" hidden="1" thickBot="1" x14ac:dyDescent="0.3">
      <c r="B210" s="372" t="s">
        <v>840</v>
      </c>
      <c r="C210" s="373"/>
      <c r="D210" s="373"/>
      <c r="E210" s="373"/>
      <c r="F210" s="373"/>
      <c r="G210" s="572"/>
    </row>
    <row r="211" spans="2:7" ht="16.5" hidden="1" thickBot="1" x14ac:dyDescent="0.3">
      <c r="B211" s="372" t="s">
        <v>854</v>
      </c>
      <c r="C211" s="373"/>
      <c r="D211" s="373"/>
      <c r="E211" s="373"/>
      <c r="F211" s="373"/>
      <c r="G211" s="572"/>
    </row>
    <row r="212" spans="2:7" ht="16.5" hidden="1" thickBot="1" x14ac:dyDescent="0.3">
      <c r="B212" s="372" t="s">
        <v>838</v>
      </c>
      <c r="C212" s="373"/>
      <c r="D212" s="373"/>
      <c r="E212" s="373"/>
      <c r="F212" s="373"/>
      <c r="G212" s="572"/>
    </row>
    <row r="213" spans="2:7" ht="16.5" hidden="1" thickBot="1" x14ac:dyDescent="0.3">
      <c r="B213" s="372" t="s">
        <v>837</v>
      </c>
      <c r="C213" s="373"/>
      <c r="D213" s="373"/>
      <c r="E213" s="373"/>
      <c r="F213" s="373"/>
      <c r="G213" s="572"/>
    </row>
    <row r="214" spans="2:7" ht="16.5" hidden="1" thickBot="1" x14ac:dyDescent="0.3">
      <c r="B214" s="374" t="s">
        <v>874</v>
      </c>
      <c r="C214" s="371">
        <f>C215+C216+C217+C218</f>
        <v>0</v>
      </c>
      <c r="D214" s="371">
        <f>D215+D216+D217+D218</f>
        <v>0</v>
      </c>
      <c r="E214" s="371">
        <f>E215+E216+E217+E218</f>
        <v>0</v>
      </c>
      <c r="F214" s="371">
        <f>F215+F216+F217+F218</f>
        <v>0</v>
      </c>
      <c r="G214" s="574"/>
    </row>
    <row r="215" spans="2:7" ht="16.5" hidden="1" thickBot="1" x14ac:dyDescent="0.3">
      <c r="B215" s="372" t="s">
        <v>840</v>
      </c>
      <c r="C215" s="596"/>
      <c r="D215" s="596"/>
      <c r="E215" s="596"/>
      <c r="F215" s="596"/>
      <c r="G215" s="595"/>
    </row>
    <row r="216" spans="2:7" ht="16.5" hidden="1" thickBot="1" x14ac:dyDescent="0.3">
      <c r="B216" s="372" t="s">
        <v>854</v>
      </c>
      <c r="C216" s="371"/>
      <c r="D216" s="373"/>
      <c r="E216" s="373"/>
      <c r="F216" s="373"/>
      <c r="G216" s="572"/>
    </row>
    <row r="217" spans="2:7" ht="16.5" hidden="1" thickBot="1" x14ac:dyDescent="0.3">
      <c r="B217" s="372" t="s">
        <v>838</v>
      </c>
      <c r="C217" s="371"/>
      <c r="D217" s="373"/>
      <c r="E217" s="373"/>
      <c r="F217" s="373"/>
      <c r="G217" s="572"/>
    </row>
    <row r="218" spans="2:7" ht="16.5" hidden="1" thickBot="1" x14ac:dyDescent="0.3">
      <c r="B218" s="372" t="s">
        <v>837</v>
      </c>
      <c r="C218" s="371"/>
      <c r="D218" s="373"/>
      <c r="E218" s="373"/>
      <c r="F218" s="373"/>
      <c r="G218" s="572"/>
    </row>
    <row r="219" spans="2:7" ht="16.5" hidden="1" thickBot="1" x14ac:dyDescent="0.3">
      <c r="B219" s="382" t="s">
        <v>1689</v>
      </c>
      <c r="C219" s="371">
        <f>C209+C214</f>
        <v>0</v>
      </c>
      <c r="D219" s="371">
        <f>D209+D214</f>
        <v>0</v>
      </c>
      <c r="E219" s="371">
        <f>E209+E214</f>
        <v>0</v>
      </c>
      <c r="F219" s="371">
        <f>F209+F214</f>
        <v>0</v>
      </c>
      <c r="G219" s="574"/>
    </row>
    <row r="220" spans="2:7" ht="25.5" hidden="1" customHeight="1" thickBot="1" x14ac:dyDescent="0.3">
      <c r="B220" s="398" t="s">
        <v>949</v>
      </c>
      <c r="C220" s="1594" t="s">
        <v>1688</v>
      </c>
      <c r="D220" s="1595"/>
      <c r="E220" s="1595"/>
      <c r="F220" s="1596"/>
      <c r="G220" s="584"/>
    </row>
    <row r="221" spans="2:7" ht="48" hidden="1" thickBot="1" x14ac:dyDescent="0.3">
      <c r="B221" s="396" t="s">
        <v>1315</v>
      </c>
      <c r="C221" s="583"/>
      <c r="D221" s="582" t="s">
        <v>864</v>
      </c>
      <c r="E221" s="594"/>
      <c r="F221" s="593"/>
      <c r="G221" s="592"/>
    </row>
    <row r="222" spans="2:7" ht="17.25" hidden="1" customHeight="1" thickBot="1" x14ac:dyDescent="0.3">
      <c r="B222" s="313" t="s">
        <v>863</v>
      </c>
      <c r="C222" s="1564" t="s">
        <v>1687</v>
      </c>
      <c r="D222" s="1565"/>
      <c r="E222" s="1565"/>
      <c r="F222" s="1566"/>
      <c r="G222" s="581"/>
    </row>
    <row r="223" spans="2:7" ht="16.5" hidden="1" thickBot="1" x14ac:dyDescent="0.3">
      <c r="B223" s="313" t="s">
        <v>37</v>
      </c>
      <c r="C223" s="1739" t="s">
        <v>1686</v>
      </c>
      <c r="D223" s="1592"/>
      <c r="E223" s="1592"/>
      <c r="F223" s="1593"/>
      <c r="G223" s="580"/>
    </row>
    <row r="224" spans="2:7" ht="12.75" hidden="1" customHeight="1" thickBot="1" x14ac:dyDescent="0.3">
      <c r="B224" s="1576"/>
      <c r="C224" s="385">
        <v>2023</v>
      </c>
      <c r="D224" s="385">
        <v>2024</v>
      </c>
      <c r="E224" s="385">
        <v>2025</v>
      </c>
      <c r="F224" s="385">
        <v>2026</v>
      </c>
      <c r="G224" s="576"/>
    </row>
    <row r="225" spans="2:7" ht="9" hidden="1" customHeight="1" thickBot="1" x14ac:dyDescent="0.3">
      <c r="B225" s="1577"/>
      <c r="C225" s="384" t="s">
        <v>17</v>
      </c>
      <c r="D225" s="384" t="s">
        <v>18</v>
      </c>
      <c r="E225" s="384" t="s">
        <v>18</v>
      </c>
      <c r="F225" s="384" t="s">
        <v>18</v>
      </c>
      <c r="G225" s="576"/>
    </row>
    <row r="226" spans="2:7" ht="16.5" hidden="1" thickBot="1" x14ac:dyDescent="0.3">
      <c r="B226" s="313" t="s">
        <v>39</v>
      </c>
      <c r="C226" s="591">
        <v>0</v>
      </c>
      <c r="D226" s="387">
        <v>0</v>
      </c>
      <c r="E226" s="387">
        <v>0</v>
      </c>
      <c r="F226" s="387">
        <v>5</v>
      </c>
      <c r="G226" s="581"/>
    </row>
    <row r="227" spans="2:7" ht="16.5" hidden="1" thickBot="1" x14ac:dyDescent="0.3">
      <c r="B227" s="313" t="s">
        <v>861</v>
      </c>
      <c r="C227" s="388">
        <f>C245</f>
        <v>0</v>
      </c>
      <c r="D227" s="388">
        <f>D245</f>
        <v>0</v>
      </c>
      <c r="E227" s="388">
        <f>E245</f>
        <v>0</v>
      </c>
      <c r="F227" s="388">
        <f>F245</f>
        <v>0</v>
      </c>
      <c r="G227" s="578"/>
    </row>
    <row r="228" spans="2:7" ht="16.5" hidden="1" thickBot="1" x14ac:dyDescent="0.3">
      <c r="B228" s="313" t="s">
        <v>860</v>
      </c>
      <c r="C228" s="388" t="e">
        <f>C227/C226</f>
        <v>#DIV/0!</v>
      </c>
      <c r="D228" s="388" t="e">
        <f>D227/D226</f>
        <v>#DIV/0!</v>
      </c>
      <c r="E228" s="388" t="e">
        <f>E227/E226</f>
        <v>#DIV/0!</v>
      </c>
      <c r="F228" s="388">
        <f>F227/F226</f>
        <v>0</v>
      </c>
      <c r="G228" s="578"/>
    </row>
    <row r="229" spans="2:7" ht="16.5" hidden="1" thickBot="1" x14ac:dyDescent="0.3">
      <c r="B229" s="313" t="s">
        <v>859</v>
      </c>
      <c r="C229" s="387" t="s">
        <v>884</v>
      </c>
      <c r="D229" s="386" t="e">
        <f t="shared" ref="D229:F231" si="6">D226/C226-1</f>
        <v>#DIV/0!</v>
      </c>
      <c r="E229" s="386" t="e">
        <f t="shared" si="6"/>
        <v>#DIV/0!</v>
      </c>
      <c r="F229" s="386" t="e">
        <f t="shared" si="6"/>
        <v>#DIV/0!</v>
      </c>
      <c r="G229" s="577"/>
    </row>
    <row r="230" spans="2:7" ht="16.5" hidden="1" thickBot="1" x14ac:dyDescent="0.3">
      <c r="B230" s="313" t="s">
        <v>858</v>
      </c>
      <c r="C230" s="387" t="s">
        <v>884</v>
      </c>
      <c r="D230" s="386" t="e">
        <f t="shared" si="6"/>
        <v>#DIV/0!</v>
      </c>
      <c r="E230" s="386" t="e">
        <f t="shared" si="6"/>
        <v>#DIV/0!</v>
      </c>
      <c r="F230" s="386" t="e">
        <f t="shared" si="6"/>
        <v>#DIV/0!</v>
      </c>
      <c r="G230" s="577"/>
    </row>
    <row r="231" spans="2:7" ht="16.5" hidden="1" thickBot="1" x14ac:dyDescent="0.3">
      <c r="B231" s="313" t="s">
        <v>55</v>
      </c>
      <c r="C231" s="387" t="s">
        <v>884</v>
      </c>
      <c r="D231" s="386" t="e">
        <f t="shared" si="6"/>
        <v>#DIV/0!</v>
      </c>
      <c r="E231" s="386" t="e">
        <f t="shared" si="6"/>
        <v>#DIV/0!</v>
      </c>
      <c r="F231" s="386" t="e">
        <f t="shared" si="6"/>
        <v>#DIV/0!</v>
      </c>
      <c r="G231" s="577"/>
    </row>
    <row r="232" spans="2:7" ht="16.5" hidden="1" thickBot="1" x14ac:dyDescent="0.3">
      <c r="B232" s="1567" t="s">
        <v>1677</v>
      </c>
      <c r="C232" s="1568"/>
      <c r="D232" s="1568"/>
      <c r="E232" s="1568"/>
      <c r="F232" s="1569"/>
      <c r="G232" s="576"/>
    </row>
    <row r="233" spans="2:7" ht="12.75" hidden="1" customHeight="1" thickBot="1" x14ac:dyDescent="0.3">
      <c r="B233" s="1576"/>
      <c r="C233" s="385">
        <v>2023</v>
      </c>
      <c r="D233" s="385">
        <v>2024</v>
      </c>
      <c r="E233" s="385">
        <v>2025</v>
      </c>
      <c r="F233" s="385">
        <v>2026</v>
      </c>
      <c r="G233" s="576"/>
    </row>
    <row r="234" spans="2:7" ht="9" hidden="1" customHeight="1" thickBot="1" x14ac:dyDescent="0.3">
      <c r="B234" s="1577"/>
      <c r="C234" s="384" t="s">
        <v>17</v>
      </c>
      <c r="D234" s="384" t="s">
        <v>18</v>
      </c>
      <c r="E234" s="384" t="s">
        <v>18</v>
      </c>
      <c r="F234" s="384" t="s">
        <v>18</v>
      </c>
      <c r="G234" s="576"/>
    </row>
    <row r="235" spans="2:7" ht="16.5" hidden="1" thickBot="1" x14ac:dyDescent="0.3">
      <c r="B235" s="374" t="s">
        <v>875</v>
      </c>
      <c r="C235" s="373">
        <f>C236+C237+C238+C239</f>
        <v>0</v>
      </c>
      <c r="D235" s="373">
        <f>D236+D237+D238+D239</f>
        <v>0</v>
      </c>
      <c r="E235" s="373">
        <f>E236+E237+E238+E239</f>
        <v>0</v>
      </c>
      <c r="F235" s="373">
        <f>F236+F237+F238+F239</f>
        <v>0</v>
      </c>
      <c r="G235" s="572"/>
    </row>
    <row r="236" spans="2:7" ht="16.5" hidden="1" thickBot="1" x14ac:dyDescent="0.3">
      <c r="B236" s="372" t="s">
        <v>840</v>
      </c>
      <c r="C236" s="373"/>
      <c r="D236" s="373"/>
      <c r="E236" s="373"/>
      <c r="F236" s="373"/>
      <c r="G236" s="572"/>
    </row>
    <row r="237" spans="2:7" ht="16.5" hidden="1" thickBot="1" x14ac:dyDescent="0.3">
      <c r="B237" s="372" t="s">
        <v>854</v>
      </c>
      <c r="C237" s="373"/>
      <c r="D237" s="373"/>
      <c r="E237" s="373"/>
      <c r="F237" s="373"/>
      <c r="G237" s="572"/>
    </row>
    <row r="238" spans="2:7" ht="16.5" hidden="1" thickBot="1" x14ac:dyDescent="0.3">
      <c r="B238" s="372" t="s">
        <v>838</v>
      </c>
      <c r="C238" s="373"/>
      <c r="D238" s="373"/>
      <c r="E238" s="373"/>
      <c r="F238" s="373"/>
      <c r="G238" s="572"/>
    </row>
    <row r="239" spans="2:7" ht="16.5" hidden="1" thickBot="1" x14ac:dyDescent="0.3">
      <c r="B239" s="372" t="s">
        <v>837</v>
      </c>
      <c r="C239" s="373"/>
      <c r="D239" s="373"/>
      <c r="E239" s="373"/>
      <c r="F239" s="373"/>
      <c r="G239" s="572"/>
    </row>
    <row r="240" spans="2:7" ht="16.5" hidden="1" thickBot="1" x14ac:dyDescent="0.3">
      <c r="B240" s="374" t="s">
        <v>874</v>
      </c>
      <c r="C240" s="371">
        <f>C241+C242+C243+C244</f>
        <v>0</v>
      </c>
      <c r="D240" s="371">
        <f>D241+D242+D243+D244</f>
        <v>0</v>
      </c>
      <c r="E240" s="371">
        <f>E241+E242+E243+E244</f>
        <v>0</v>
      </c>
      <c r="F240" s="371">
        <f>F241+F242+F243+F244</f>
        <v>0</v>
      </c>
      <c r="G240" s="574"/>
    </row>
    <row r="241" spans="2:7" ht="16.5" hidden="1" thickBot="1" x14ac:dyDescent="0.3">
      <c r="B241" s="372" t="s">
        <v>840</v>
      </c>
      <c r="C241" s="371"/>
      <c r="D241" s="371">
        <v>0</v>
      </c>
      <c r="E241" s="371">
        <v>0</v>
      </c>
      <c r="F241" s="371">
        <v>0</v>
      </c>
      <c r="G241" s="574"/>
    </row>
    <row r="242" spans="2:7" ht="16.5" hidden="1" thickBot="1" x14ac:dyDescent="0.3">
      <c r="B242" s="372" t="s">
        <v>854</v>
      </c>
      <c r="C242" s="371"/>
      <c r="D242" s="371"/>
      <c r="E242" s="371"/>
      <c r="F242" s="371"/>
      <c r="G242" s="574"/>
    </row>
    <row r="243" spans="2:7" ht="16.5" hidden="1" thickBot="1" x14ac:dyDescent="0.3">
      <c r="B243" s="372" t="s">
        <v>838</v>
      </c>
      <c r="C243" s="371"/>
      <c r="D243" s="371"/>
      <c r="E243" s="371"/>
      <c r="F243" s="371"/>
      <c r="G243" s="574"/>
    </row>
    <row r="244" spans="2:7" ht="16.5" hidden="1" thickBot="1" x14ac:dyDescent="0.3">
      <c r="B244" s="372" t="s">
        <v>837</v>
      </c>
      <c r="C244" s="371"/>
      <c r="D244" s="371"/>
      <c r="E244" s="371"/>
      <c r="F244" s="371"/>
      <c r="G244" s="574"/>
    </row>
    <row r="245" spans="2:7" ht="16.5" hidden="1" thickBot="1" x14ac:dyDescent="0.3">
      <c r="B245" s="382" t="s">
        <v>1676</v>
      </c>
      <c r="C245" s="371">
        <f>C235+C240</f>
        <v>0</v>
      </c>
      <c r="D245" s="371">
        <f>D235+D240</f>
        <v>0</v>
      </c>
      <c r="E245" s="371">
        <f>E235+E240</f>
        <v>0</v>
      </c>
      <c r="F245" s="371">
        <f>F235+F240</f>
        <v>0</v>
      </c>
      <c r="G245" s="574"/>
    </row>
    <row r="246" spans="2:7" ht="16.5" thickBot="1" x14ac:dyDescent="0.3">
      <c r="B246" s="1584" t="s">
        <v>78</v>
      </c>
      <c r="C246" s="1585"/>
      <c r="D246" s="1585"/>
      <c r="E246" s="1585"/>
      <c r="F246" s="1586"/>
      <c r="G246" s="590"/>
    </row>
    <row r="247" spans="2:7" ht="16.5" thickBot="1" x14ac:dyDescent="0.3">
      <c r="B247" s="1584" t="s">
        <v>881</v>
      </c>
      <c r="C247" s="1585"/>
      <c r="D247" s="1585"/>
      <c r="E247" s="1585"/>
      <c r="F247" s="1586"/>
      <c r="G247" s="590"/>
    </row>
    <row r="248" spans="2:7" ht="32.25" thickBot="1" x14ac:dyDescent="0.3">
      <c r="B248" s="589" t="s">
        <v>1685</v>
      </c>
      <c r="C248" s="1730" t="s">
        <v>1683</v>
      </c>
      <c r="D248" s="1731"/>
      <c r="E248" s="1731"/>
      <c r="F248" s="1732"/>
      <c r="G248" s="588"/>
    </row>
    <row r="249" spans="2:7" ht="30.75" customHeight="1" thickBot="1" x14ac:dyDescent="0.3">
      <c r="B249" s="396" t="s">
        <v>880</v>
      </c>
      <c r="C249" s="396"/>
      <c r="D249" s="394" t="s">
        <v>864</v>
      </c>
      <c r="E249" s="1733" t="s">
        <v>1684</v>
      </c>
      <c r="F249" s="1734"/>
      <c r="G249" s="588"/>
    </row>
    <row r="250" spans="2:7" ht="16.5" thickBot="1" x14ac:dyDescent="0.3">
      <c r="B250" s="393"/>
      <c r="C250" s="1723"/>
      <c r="D250" s="1574"/>
      <c r="E250" s="1574"/>
      <c r="F250" s="1575"/>
      <c r="G250" s="580"/>
    </row>
    <row r="251" spans="2:7" ht="41.25" customHeight="1" thickBot="1" x14ac:dyDescent="0.3">
      <c r="B251" s="587" t="s">
        <v>863</v>
      </c>
      <c r="C251" s="1727" t="s">
        <v>1683</v>
      </c>
      <c r="D251" s="1728"/>
      <c r="E251" s="1728"/>
      <c r="F251" s="1729"/>
      <c r="G251" s="586"/>
    </row>
    <row r="252" spans="2:7" ht="16.5" thickBot="1" x14ac:dyDescent="0.3">
      <c r="B252" s="313" t="s">
        <v>37</v>
      </c>
      <c r="C252" s="1591"/>
      <c r="D252" s="1592"/>
      <c r="E252" s="1592"/>
      <c r="F252" s="1593"/>
      <c r="G252" s="580"/>
    </row>
    <row r="253" spans="2:7" ht="19.5" customHeight="1" x14ac:dyDescent="0.25">
      <c r="B253" s="1576"/>
      <c r="C253" s="392">
        <v>2025</v>
      </c>
      <c r="D253" s="392">
        <v>2026</v>
      </c>
      <c r="E253" s="392">
        <v>2027</v>
      </c>
      <c r="F253" s="392">
        <v>2028</v>
      </c>
      <c r="G253" s="581"/>
    </row>
    <row r="254" spans="2:7" ht="14.25" customHeight="1" thickBot="1" x14ac:dyDescent="0.3">
      <c r="B254" s="1577"/>
      <c r="C254" s="384" t="s">
        <v>17</v>
      </c>
      <c r="D254" s="384" t="s">
        <v>18</v>
      </c>
      <c r="E254" s="384" t="s">
        <v>18</v>
      </c>
      <c r="F254" s="384" t="s">
        <v>18</v>
      </c>
      <c r="G254" s="576"/>
    </row>
    <row r="255" spans="2:7" ht="16.5" thickBot="1" x14ac:dyDescent="0.3">
      <c r="B255" s="313" t="s">
        <v>39</v>
      </c>
      <c r="C255" s="388">
        <v>22</v>
      </c>
      <c r="D255" s="388" t="s">
        <v>1682</v>
      </c>
      <c r="E255" s="388"/>
      <c r="F255" s="388"/>
      <c r="G255" s="578"/>
    </row>
    <row r="256" spans="2:7" ht="16.5" thickBot="1" x14ac:dyDescent="0.3">
      <c r="B256" s="313" t="s">
        <v>861</v>
      </c>
      <c r="C256" s="388">
        <f>C274</f>
        <v>5000</v>
      </c>
      <c r="D256" s="388">
        <f>D319-D281</f>
        <v>0</v>
      </c>
      <c r="E256" s="388">
        <f>E319-E281</f>
        <v>0</v>
      </c>
      <c r="F256" s="388">
        <f>F274</f>
        <v>0</v>
      </c>
      <c r="G256" s="578"/>
    </row>
    <row r="257" spans="2:7" ht="16.5" thickBot="1" x14ac:dyDescent="0.3">
      <c r="B257" s="313" t="s">
        <v>860</v>
      </c>
      <c r="C257" s="388">
        <f>C256/C255</f>
        <v>227.27272727272728</v>
      </c>
      <c r="D257" s="388" t="e">
        <f>D256/D255</f>
        <v>#VALUE!</v>
      </c>
      <c r="E257" s="388" t="e">
        <f>E256/E255</f>
        <v>#DIV/0!</v>
      </c>
      <c r="F257" s="388" t="e">
        <f>F256/F255</f>
        <v>#DIV/0!</v>
      </c>
      <c r="G257" s="578"/>
    </row>
    <row r="258" spans="2:7" ht="16.5" thickBot="1" x14ac:dyDescent="0.3">
      <c r="B258" s="313" t="s">
        <v>859</v>
      </c>
      <c r="C258" s="387" t="s">
        <v>884</v>
      </c>
      <c r="D258" s="386" t="e">
        <f t="shared" ref="D258:F260" si="7">D255/C255-1</f>
        <v>#VALUE!</v>
      </c>
      <c r="E258" s="386" t="e">
        <f t="shared" si="7"/>
        <v>#VALUE!</v>
      </c>
      <c r="F258" s="386" t="e">
        <f t="shared" si="7"/>
        <v>#DIV/0!</v>
      </c>
      <c r="G258" s="577"/>
    </row>
    <row r="259" spans="2:7" ht="16.5" thickBot="1" x14ac:dyDescent="0.3">
      <c r="B259" s="313" t="s">
        <v>858</v>
      </c>
      <c r="C259" s="387" t="s">
        <v>884</v>
      </c>
      <c r="D259" s="386">
        <f t="shared" si="7"/>
        <v>-1</v>
      </c>
      <c r="E259" s="386" t="e">
        <f t="shared" si="7"/>
        <v>#DIV/0!</v>
      </c>
      <c r="F259" s="386" t="e">
        <f t="shared" si="7"/>
        <v>#DIV/0!</v>
      </c>
      <c r="G259" s="577"/>
    </row>
    <row r="260" spans="2:7" ht="16.5" thickBot="1" x14ac:dyDescent="0.3">
      <c r="B260" s="313" t="s">
        <v>55</v>
      </c>
      <c r="C260" s="387" t="s">
        <v>884</v>
      </c>
      <c r="D260" s="386" t="e">
        <f t="shared" si="7"/>
        <v>#VALUE!</v>
      </c>
      <c r="E260" s="386" t="e">
        <f t="shared" si="7"/>
        <v>#DIV/0!</v>
      </c>
      <c r="F260" s="386" t="e">
        <f t="shared" si="7"/>
        <v>#DIV/0!</v>
      </c>
      <c r="G260" s="577"/>
    </row>
    <row r="261" spans="2:7" ht="16.5" thickBot="1" x14ac:dyDescent="0.3">
      <c r="B261" s="1567" t="s">
        <v>1681</v>
      </c>
      <c r="C261" s="1568"/>
      <c r="D261" s="1568"/>
      <c r="E261" s="1568"/>
      <c r="F261" s="1569"/>
      <c r="G261" s="576"/>
    </row>
    <row r="262" spans="2:7" ht="12.75" customHeight="1" x14ac:dyDescent="0.25">
      <c r="B262" s="1576"/>
      <c r="C262" s="392">
        <v>2025</v>
      </c>
      <c r="D262" s="392">
        <v>2026</v>
      </c>
      <c r="E262" s="392">
        <v>2027</v>
      </c>
      <c r="F262" s="392">
        <v>2028</v>
      </c>
      <c r="G262" s="581"/>
    </row>
    <row r="263" spans="2:7" ht="15" customHeight="1" thickBot="1" x14ac:dyDescent="0.3">
      <c r="B263" s="1577"/>
      <c r="C263" s="384" t="s">
        <v>17</v>
      </c>
      <c r="D263" s="384" t="s">
        <v>18</v>
      </c>
      <c r="E263" s="384" t="s">
        <v>18</v>
      </c>
      <c r="F263" s="384" t="s">
        <v>18</v>
      </c>
      <c r="G263" s="576"/>
    </row>
    <row r="264" spans="2:7" ht="16.5" thickBot="1" x14ac:dyDescent="0.3">
      <c r="B264" s="374" t="s">
        <v>875</v>
      </c>
      <c r="C264" s="373">
        <f>C265+C266+C267+C268</f>
        <v>0</v>
      </c>
      <c r="D264" s="373">
        <f>D265+D266+D267+D268</f>
        <v>0</v>
      </c>
      <c r="E264" s="373">
        <f>E265+E266+E267+E268</f>
        <v>0</v>
      </c>
      <c r="F264" s="373">
        <f>F265+F266+F267+F268</f>
        <v>0</v>
      </c>
      <c r="G264" s="572"/>
    </row>
    <row r="265" spans="2:7" ht="16.5" thickBot="1" x14ac:dyDescent="0.3">
      <c r="B265" s="372" t="s">
        <v>840</v>
      </c>
      <c r="C265" s="373"/>
      <c r="D265" s="373"/>
      <c r="E265" s="373"/>
      <c r="F265" s="373"/>
      <c r="G265" s="572"/>
    </row>
    <row r="266" spans="2:7" ht="16.5" thickBot="1" x14ac:dyDescent="0.3">
      <c r="B266" s="372" t="s">
        <v>854</v>
      </c>
      <c r="C266" s="373"/>
      <c r="D266" s="373"/>
      <c r="E266" s="373"/>
      <c r="F266" s="373"/>
      <c r="G266" s="572"/>
    </row>
    <row r="267" spans="2:7" ht="16.5" thickBot="1" x14ac:dyDescent="0.3">
      <c r="B267" s="372" t="s">
        <v>838</v>
      </c>
      <c r="C267" s="373"/>
      <c r="D267" s="373"/>
      <c r="E267" s="373"/>
      <c r="F267" s="373"/>
      <c r="G267" s="572"/>
    </row>
    <row r="268" spans="2:7" ht="16.5" thickBot="1" x14ac:dyDescent="0.3">
      <c r="B268" s="372" t="s">
        <v>837</v>
      </c>
      <c r="C268" s="373"/>
      <c r="D268" s="373"/>
      <c r="E268" s="373"/>
      <c r="F268" s="373"/>
      <c r="G268" s="572"/>
    </row>
    <row r="269" spans="2:7" ht="16.5" thickBot="1" x14ac:dyDescent="0.3">
      <c r="B269" s="374" t="s">
        <v>874</v>
      </c>
      <c r="C269" s="371">
        <f>C270+C271+C272+C273</f>
        <v>5000</v>
      </c>
      <c r="D269" s="371">
        <f>D270+D271+D272+D273</f>
        <v>0</v>
      </c>
      <c r="E269" s="371">
        <f>E270+E271+E272+E273</f>
        <v>0</v>
      </c>
      <c r="F269" s="371">
        <f>F270+F271+F272+F273</f>
        <v>0</v>
      </c>
      <c r="G269" s="574"/>
    </row>
    <row r="270" spans="2:7" ht="16.5" thickBot="1" x14ac:dyDescent="0.3">
      <c r="B270" s="372" t="s">
        <v>840</v>
      </c>
      <c r="C270" s="373">
        <v>5000</v>
      </c>
      <c r="D270" s="373"/>
      <c r="E270" s="373"/>
      <c r="F270" s="373">
        <v>0</v>
      </c>
      <c r="G270" s="572"/>
    </row>
    <row r="271" spans="2:7" ht="16.5" thickBot="1" x14ac:dyDescent="0.3">
      <c r="B271" s="372" t="s">
        <v>854</v>
      </c>
      <c r="C271" s="371"/>
      <c r="D271" s="373"/>
      <c r="E271" s="373"/>
      <c r="F271" s="373"/>
      <c r="G271" s="572"/>
    </row>
    <row r="272" spans="2:7" ht="16.5" thickBot="1" x14ac:dyDescent="0.3">
      <c r="B272" s="372" t="s">
        <v>838</v>
      </c>
      <c r="C272" s="371"/>
      <c r="D272" s="373"/>
      <c r="E272" s="373"/>
      <c r="F272" s="373"/>
      <c r="G272" s="572"/>
    </row>
    <row r="273" spans="2:7" ht="16.5" thickBot="1" x14ac:dyDescent="0.3">
      <c r="B273" s="372" t="s">
        <v>837</v>
      </c>
      <c r="C273" s="371"/>
      <c r="D273" s="373"/>
      <c r="E273" s="373"/>
      <c r="F273" s="373"/>
      <c r="G273" s="572"/>
    </row>
    <row r="274" spans="2:7" ht="23.25" customHeight="1" thickBot="1" x14ac:dyDescent="0.3">
      <c r="B274" s="585" t="s">
        <v>873</v>
      </c>
      <c r="C274" s="371">
        <f>C264+C269</f>
        <v>5000</v>
      </c>
      <c r="D274" s="371">
        <f>D264+D269</f>
        <v>0</v>
      </c>
      <c r="E274" s="371">
        <f>E264+E269</f>
        <v>0</v>
      </c>
      <c r="F274" s="371">
        <f>F264+F269</f>
        <v>0</v>
      </c>
      <c r="G274" s="574"/>
    </row>
    <row r="275" spans="2:7" ht="48" hidden="1" thickBot="1" x14ac:dyDescent="0.3">
      <c r="B275" s="396" t="s">
        <v>963</v>
      </c>
      <c r="C275" s="396"/>
      <c r="D275" s="394" t="s">
        <v>864</v>
      </c>
      <c r="E275" s="1595"/>
      <c r="F275" s="1596"/>
      <c r="G275" s="584"/>
    </row>
    <row r="276" spans="2:7" ht="17.25" hidden="1" customHeight="1" thickBot="1" x14ac:dyDescent="0.3">
      <c r="B276" s="313" t="s">
        <v>863</v>
      </c>
      <c r="C276" s="1564"/>
      <c r="D276" s="1565"/>
      <c r="E276" s="1565"/>
      <c r="F276" s="1566"/>
      <c r="G276" s="581"/>
    </row>
    <row r="277" spans="2:7" ht="16.5" hidden="1" thickBot="1" x14ac:dyDescent="0.3">
      <c r="B277" s="313" t="s">
        <v>37</v>
      </c>
      <c r="C277" s="1591"/>
      <c r="D277" s="1592"/>
      <c r="E277" s="1592"/>
      <c r="F277" s="1593"/>
      <c r="G277" s="580"/>
    </row>
    <row r="278" spans="2:7" ht="12.75" hidden="1" customHeight="1" thickBot="1" x14ac:dyDescent="0.3">
      <c r="B278" s="1576"/>
      <c r="C278" s="385">
        <v>2023</v>
      </c>
      <c r="D278" s="385">
        <v>2024</v>
      </c>
      <c r="E278" s="385">
        <v>2025</v>
      </c>
      <c r="F278" s="385">
        <v>2026</v>
      </c>
      <c r="G278" s="576"/>
    </row>
    <row r="279" spans="2:7" ht="9" hidden="1" customHeight="1" thickBot="1" x14ac:dyDescent="0.3">
      <c r="B279" s="1577"/>
      <c r="C279" s="384" t="s">
        <v>17</v>
      </c>
      <c r="D279" s="384" t="s">
        <v>18</v>
      </c>
      <c r="E279" s="384" t="s">
        <v>18</v>
      </c>
      <c r="F279" s="384" t="s">
        <v>18</v>
      </c>
      <c r="G279" s="576"/>
    </row>
    <row r="280" spans="2:7" ht="16.5" hidden="1" thickBot="1" x14ac:dyDescent="0.3">
      <c r="B280" s="313" t="s">
        <v>39</v>
      </c>
      <c r="C280" s="313"/>
      <c r="D280" s="313"/>
      <c r="E280" s="313"/>
      <c r="F280" s="313"/>
      <c r="G280" s="579"/>
    </row>
    <row r="281" spans="2:7" ht="16.5" hidden="1" thickBot="1" x14ac:dyDescent="0.3">
      <c r="B281" s="313" t="s">
        <v>861</v>
      </c>
      <c r="C281" s="388">
        <v>0</v>
      </c>
      <c r="D281" s="388"/>
      <c r="E281" s="388"/>
      <c r="F281" s="388"/>
      <c r="G281" s="578"/>
    </row>
    <row r="282" spans="2:7" ht="16.5" hidden="1" thickBot="1" x14ac:dyDescent="0.3">
      <c r="B282" s="313" t="s">
        <v>860</v>
      </c>
      <c r="C282" s="388" t="e">
        <f>C281/C280</f>
        <v>#DIV/0!</v>
      </c>
      <c r="D282" s="388" t="e">
        <f>D281/D280</f>
        <v>#DIV/0!</v>
      </c>
      <c r="E282" s="388" t="e">
        <f>E281/E280</f>
        <v>#DIV/0!</v>
      </c>
      <c r="F282" s="388" t="e">
        <f>F281/F280</f>
        <v>#DIV/0!</v>
      </c>
      <c r="G282" s="578"/>
    </row>
    <row r="283" spans="2:7" ht="16.5" hidden="1" thickBot="1" x14ac:dyDescent="0.3">
      <c r="B283" s="313" t="s">
        <v>859</v>
      </c>
      <c r="C283" s="387" t="s">
        <v>884</v>
      </c>
      <c r="D283" s="386" t="e">
        <f t="shared" ref="D283:F285" si="8">D280/C280-1</f>
        <v>#DIV/0!</v>
      </c>
      <c r="E283" s="386" t="e">
        <f t="shared" si="8"/>
        <v>#DIV/0!</v>
      </c>
      <c r="F283" s="386" t="e">
        <f t="shared" si="8"/>
        <v>#DIV/0!</v>
      </c>
      <c r="G283" s="577"/>
    </row>
    <row r="284" spans="2:7" ht="16.5" hidden="1" thickBot="1" x14ac:dyDescent="0.3">
      <c r="B284" s="313" t="s">
        <v>858</v>
      </c>
      <c r="C284" s="387" t="s">
        <v>884</v>
      </c>
      <c r="D284" s="386" t="e">
        <f t="shared" si="8"/>
        <v>#DIV/0!</v>
      </c>
      <c r="E284" s="386" t="e">
        <f t="shared" si="8"/>
        <v>#DIV/0!</v>
      </c>
      <c r="F284" s="386" t="e">
        <f t="shared" si="8"/>
        <v>#DIV/0!</v>
      </c>
      <c r="G284" s="577"/>
    </row>
    <row r="285" spans="2:7" ht="16.5" hidden="1" thickBot="1" x14ac:dyDescent="0.3">
      <c r="B285" s="313" t="s">
        <v>55</v>
      </c>
      <c r="C285" s="387" t="s">
        <v>884</v>
      </c>
      <c r="D285" s="386" t="e">
        <f t="shared" si="8"/>
        <v>#DIV/0!</v>
      </c>
      <c r="E285" s="386" t="e">
        <f t="shared" si="8"/>
        <v>#DIV/0!</v>
      </c>
      <c r="F285" s="386" t="e">
        <f t="shared" si="8"/>
        <v>#DIV/0!</v>
      </c>
      <c r="G285" s="577"/>
    </row>
    <row r="286" spans="2:7" ht="16.5" hidden="1" thickBot="1" x14ac:dyDescent="0.3">
      <c r="B286" s="1567" t="s">
        <v>1680</v>
      </c>
      <c r="C286" s="1568"/>
      <c r="D286" s="1568"/>
      <c r="E286" s="1568"/>
      <c r="F286" s="1569"/>
      <c r="G286" s="576"/>
    </row>
    <row r="287" spans="2:7" ht="12.75" hidden="1" customHeight="1" thickBot="1" x14ac:dyDescent="0.3">
      <c r="B287" s="1576"/>
      <c r="C287" s="385">
        <v>2023</v>
      </c>
      <c r="D287" s="385">
        <v>2024</v>
      </c>
      <c r="E287" s="385">
        <v>2025</v>
      </c>
      <c r="F287" s="385">
        <v>2026</v>
      </c>
      <c r="G287" s="576"/>
    </row>
    <row r="288" spans="2:7" ht="9" hidden="1" customHeight="1" thickBot="1" x14ac:dyDescent="0.3">
      <c r="B288" s="1577"/>
      <c r="C288" s="384" t="s">
        <v>17</v>
      </c>
      <c r="D288" s="384" t="s">
        <v>18</v>
      </c>
      <c r="E288" s="384" t="s">
        <v>18</v>
      </c>
      <c r="F288" s="384" t="s">
        <v>18</v>
      </c>
      <c r="G288" s="576"/>
    </row>
    <row r="289" spans="2:7" ht="16.5" hidden="1" thickBot="1" x14ac:dyDescent="0.3">
      <c r="B289" s="374" t="s">
        <v>875</v>
      </c>
      <c r="C289" s="373">
        <f>C290+C291+C292+C293</f>
        <v>0</v>
      </c>
      <c r="D289" s="373">
        <f>D290+D291+D292+D293</f>
        <v>0</v>
      </c>
      <c r="E289" s="373">
        <f>E290+E291+E292+E293</f>
        <v>0</v>
      </c>
      <c r="F289" s="373">
        <f>F290+F291+F292+F293</f>
        <v>0</v>
      </c>
      <c r="G289" s="572"/>
    </row>
    <row r="290" spans="2:7" ht="16.5" hidden="1" thickBot="1" x14ac:dyDescent="0.3">
      <c r="B290" s="372" t="s">
        <v>840</v>
      </c>
      <c r="C290" s="373"/>
      <c r="D290" s="373"/>
      <c r="E290" s="373"/>
      <c r="F290" s="373"/>
      <c r="G290" s="572"/>
    </row>
    <row r="291" spans="2:7" ht="16.5" hidden="1" thickBot="1" x14ac:dyDescent="0.3">
      <c r="B291" s="372" t="s">
        <v>854</v>
      </c>
      <c r="C291" s="373"/>
      <c r="D291" s="373"/>
      <c r="E291" s="373"/>
      <c r="F291" s="373"/>
      <c r="G291" s="572"/>
    </row>
    <row r="292" spans="2:7" ht="16.5" hidden="1" thickBot="1" x14ac:dyDescent="0.3">
      <c r="B292" s="372" t="s">
        <v>838</v>
      </c>
      <c r="C292" s="373"/>
      <c r="D292" s="373"/>
      <c r="E292" s="373"/>
      <c r="F292" s="373"/>
      <c r="G292" s="572"/>
    </row>
    <row r="293" spans="2:7" ht="16.5" hidden="1" thickBot="1" x14ac:dyDescent="0.3">
      <c r="B293" s="372" t="s">
        <v>837</v>
      </c>
      <c r="C293" s="373"/>
      <c r="D293" s="373"/>
      <c r="E293" s="373"/>
      <c r="F293" s="373"/>
      <c r="G293" s="572"/>
    </row>
    <row r="294" spans="2:7" ht="16.5" hidden="1" thickBot="1" x14ac:dyDescent="0.3">
      <c r="B294" s="374" t="s">
        <v>874</v>
      </c>
      <c r="C294" s="371">
        <f>C295+C296+C297+C298</f>
        <v>0</v>
      </c>
      <c r="D294" s="371">
        <f>D295+D296+D297+D298</f>
        <v>0</v>
      </c>
      <c r="E294" s="371">
        <f>E295+E296+E297+E298</f>
        <v>0</v>
      </c>
      <c r="F294" s="371">
        <f>F295+F296+F297+F298</f>
        <v>0</v>
      </c>
      <c r="G294" s="574"/>
    </row>
    <row r="295" spans="2:7" ht="16.5" hidden="1" thickBot="1" x14ac:dyDescent="0.3">
      <c r="B295" s="372" t="s">
        <v>840</v>
      </c>
      <c r="C295" s="371"/>
      <c r="D295" s="373"/>
      <c r="E295" s="373"/>
      <c r="F295" s="373"/>
      <c r="G295" s="572"/>
    </row>
    <row r="296" spans="2:7" ht="16.5" hidden="1" thickBot="1" x14ac:dyDescent="0.3">
      <c r="B296" s="372" t="s">
        <v>854</v>
      </c>
      <c r="C296" s="371"/>
      <c r="D296" s="373"/>
      <c r="E296" s="373"/>
      <c r="F296" s="373"/>
      <c r="G296" s="572"/>
    </row>
    <row r="297" spans="2:7" ht="16.5" hidden="1" thickBot="1" x14ac:dyDescent="0.3">
      <c r="B297" s="372" t="s">
        <v>838</v>
      </c>
      <c r="C297" s="371"/>
      <c r="D297" s="373"/>
      <c r="E297" s="373"/>
      <c r="F297" s="373"/>
      <c r="G297" s="572"/>
    </row>
    <row r="298" spans="2:7" ht="16.5" hidden="1" thickBot="1" x14ac:dyDescent="0.3">
      <c r="B298" s="372" t="s">
        <v>837</v>
      </c>
      <c r="C298" s="371"/>
      <c r="D298" s="373"/>
      <c r="E298" s="373"/>
      <c r="F298" s="373"/>
      <c r="G298" s="572"/>
    </row>
    <row r="299" spans="2:7" ht="16.5" hidden="1" thickBot="1" x14ac:dyDescent="0.3">
      <c r="B299" s="585" t="s">
        <v>886</v>
      </c>
      <c r="C299" s="371">
        <f>C289+C294</f>
        <v>0</v>
      </c>
      <c r="D299" s="371">
        <f>D289+D294</f>
        <v>0</v>
      </c>
      <c r="E299" s="371">
        <f>E289+E294</f>
        <v>0</v>
      </c>
      <c r="F299" s="371">
        <f>F289+F294</f>
        <v>0</v>
      </c>
      <c r="G299" s="574"/>
    </row>
    <row r="300" spans="2:7" ht="48" hidden="1" thickBot="1" x14ac:dyDescent="0.3">
      <c r="B300" s="396" t="s">
        <v>1678</v>
      </c>
      <c r="C300" s="583"/>
      <c r="D300" s="582" t="s">
        <v>864</v>
      </c>
      <c r="E300" s="1723"/>
      <c r="F300" s="1575"/>
      <c r="G300" s="580"/>
    </row>
    <row r="301" spans="2:7" ht="17.25" hidden="1" customHeight="1" thickBot="1" x14ac:dyDescent="0.3">
      <c r="B301" s="313" t="s">
        <v>863</v>
      </c>
      <c r="C301" s="1723"/>
      <c r="D301" s="1574"/>
      <c r="E301" s="1574"/>
      <c r="F301" s="1575"/>
      <c r="G301" s="580"/>
    </row>
    <row r="302" spans="2:7" ht="16.5" hidden="1" thickBot="1" x14ac:dyDescent="0.3">
      <c r="B302" s="313" t="s">
        <v>37</v>
      </c>
      <c r="C302" s="1591"/>
      <c r="D302" s="1592"/>
      <c r="E302" s="1592"/>
      <c r="F302" s="1593"/>
      <c r="G302" s="580"/>
    </row>
    <row r="303" spans="2:7" ht="12.75" hidden="1" customHeight="1" thickBot="1" x14ac:dyDescent="0.3">
      <c r="B303" s="1576"/>
      <c r="C303" s="385">
        <v>2023</v>
      </c>
      <c r="D303" s="385">
        <v>2024</v>
      </c>
      <c r="E303" s="385">
        <v>2025</v>
      </c>
      <c r="F303" s="385">
        <v>2026</v>
      </c>
      <c r="G303" s="576"/>
    </row>
    <row r="304" spans="2:7" ht="9" hidden="1" customHeight="1" thickBot="1" x14ac:dyDescent="0.3">
      <c r="B304" s="1577"/>
      <c r="C304" s="384" t="s">
        <v>17</v>
      </c>
      <c r="D304" s="384" t="s">
        <v>18</v>
      </c>
      <c r="E304" s="384" t="s">
        <v>18</v>
      </c>
      <c r="F304" s="384" t="s">
        <v>18</v>
      </c>
      <c r="G304" s="576"/>
    </row>
    <row r="305" spans="2:7" ht="16.5" hidden="1" thickBot="1" x14ac:dyDescent="0.3">
      <c r="B305" s="313" t="s">
        <v>39</v>
      </c>
      <c r="C305" s="313"/>
      <c r="D305" s="387">
        <v>0</v>
      </c>
      <c r="E305" s="313"/>
      <c r="F305" s="313"/>
      <c r="G305" s="579"/>
    </row>
    <row r="306" spans="2:7" ht="16.5" hidden="1" thickBot="1" x14ac:dyDescent="0.3">
      <c r="B306" s="313" t="s">
        <v>861</v>
      </c>
      <c r="C306" s="388">
        <f>C324</f>
        <v>0</v>
      </c>
      <c r="D306" s="388">
        <f>D324</f>
        <v>0</v>
      </c>
      <c r="E306" s="388">
        <f>E324</f>
        <v>0</v>
      </c>
      <c r="F306" s="388">
        <f>F324</f>
        <v>0</v>
      </c>
      <c r="G306" s="578"/>
    </row>
    <row r="307" spans="2:7" ht="16.5" hidden="1" thickBot="1" x14ac:dyDescent="0.3">
      <c r="B307" s="313" t="s">
        <v>860</v>
      </c>
      <c r="C307" s="388" t="e">
        <f>C306/C305</f>
        <v>#DIV/0!</v>
      </c>
      <c r="D307" s="388" t="e">
        <f>D306/D305</f>
        <v>#DIV/0!</v>
      </c>
      <c r="E307" s="388" t="e">
        <f>E306/E305</f>
        <v>#DIV/0!</v>
      </c>
      <c r="F307" s="388" t="e">
        <f>F306/F305</f>
        <v>#DIV/0!</v>
      </c>
      <c r="G307" s="578"/>
    </row>
    <row r="308" spans="2:7" ht="16.5" hidden="1" thickBot="1" x14ac:dyDescent="0.3">
      <c r="B308" s="313" t="s">
        <v>859</v>
      </c>
      <c r="C308" s="387" t="s">
        <v>884</v>
      </c>
      <c r="D308" s="386" t="e">
        <f t="shared" ref="D308:F310" si="9">D305/C305-1</f>
        <v>#DIV/0!</v>
      </c>
      <c r="E308" s="386" t="e">
        <f t="shared" si="9"/>
        <v>#DIV/0!</v>
      </c>
      <c r="F308" s="386" t="e">
        <f t="shared" si="9"/>
        <v>#DIV/0!</v>
      </c>
      <c r="G308" s="577"/>
    </row>
    <row r="309" spans="2:7" ht="16.5" hidden="1" thickBot="1" x14ac:dyDescent="0.3">
      <c r="B309" s="313" t="s">
        <v>858</v>
      </c>
      <c r="C309" s="387" t="s">
        <v>884</v>
      </c>
      <c r="D309" s="386" t="e">
        <f t="shared" si="9"/>
        <v>#DIV/0!</v>
      </c>
      <c r="E309" s="386" t="e">
        <f t="shared" si="9"/>
        <v>#DIV/0!</v>
      </c>
      <c r="F309" s="386" t="e">
        <f t="shared" si="9"/>
        <v>#DIV/0!</v>
      </c>
      <c r="G309" s="577"/>
    </row>
    <row r="310" spans="2:7" ht="16.5" hidden="1" thickBot="1" x14ac:dyDescent="0.3">
      <c r="B310" s="313" t="s">
        <v>55</v>
      </c>
      <c r="C310" s="387" t="s">
        <v>884</v>
      </c>
      <c r="D310" s="386" t="e">
        <f t="shared" si="9"/>
        <v>#DIV/0!</v>
      </c>
      <c r="E310" s="386" t="e">
        <f t="shared" si="9"/>
        <v>#DIV/0!</v>
      </c>
      <c r="F310" s="386" t="e">
        <f t="shared" si="9"/>
        <v>#DIV/0!</v>
      </c>
      <c r="G310" s="577"/>
    </row>
    <row r="311" spans="2:7" ht="16.5" hidden="1" thickBot="1" x14ac:dyDescent="0.3">
      <c r="B311" s="1567" t="s">
        <v>1679</v>
      </c>
      <c r="C311" s="1568"/>
      <c r="D311" s="1568"/>
      <c r="E311" s="1568"/>
      <c r="F311" s="1569"/>
      <c r="G311" s="576"/>
    </row>
    <row r="312" spans="2:7" ht="12.75" hidden="1" customHeight="1" thickBot="1" x14ac:dyDescent="0.3">
      <c r="B312" s="1576"/>
      <c r="C312" s="385">
        <v>2023</v>
      </c>
      <c r="D312" s="385">
        <v>2024</v>
      </c>
      <c r="E312" s="385">
        <v>2025</v>
      </c>
      <c r="F312" s="385">
        <v>2026</v>
      </c>
      <c r="G312" s="576"/>
    </row>
    <row r="313" spans="2:7" ht="9" hidden="1" customHeight="1" thickBot="1" x14ac:dyDescent="0.3">
      <c r="B313" s="1577"/>
      <c r="C313" s="384" t="s">
        <v>17</v>
      </c>
      <c r="D313" s="384" t="s">
        <v>18</v>
      </c>
      <c r="E313" s="384" t="s">
        <v>18</v>
      </c>
      <c r="F313" s="384" t="s">
        <v>18</v>
      </c>
      <c r="G313" s="576"/>
    </row>
    <row r="314" spans="2:7" ht="16.5" hidden="1" thickBot="1" x14ac:dyDescent="0.3">
      <c r="B314" s="374" t="s">
        <v>875</v>
      </c>
      <c r="C314" s="373">
        <f>C315+C316+C317+C318</f>
        <v>0</v>
      </c>
      <c r="D314" s="373">
        <f>D315+D316+D317+D318</f>
        <v>0</v>
      </c>
      <c r="E314" s="373">
        <f>E315+E316+E317+E318</f>
        <v>0</v>
      </c>
      <c r="F314" s="373">
        <f>F315+F316+F317+F318</f>
        <v>0</v>
      </c>
      <c r="G314" s="572"/>
    </row>
    <row r="315" spans="2:7" ht="16.5" hidden="1" thickBot="1" x14ac:dyDescent="0.3">
      <c r="B315" s="372" t="s">
        <v>840</v>
      </c>
      <c r="C315" s="373"/>
      <c r="D315" s="373"/>
      <c r="E315" s="373"/>
      <c r="F315" s="373"/>
      <c r="G315" s="572"/>
    </row>
    <row r="316" spans="2:7" ht="16.5" hidden="1" thickBot="1" x14ac:dyDescent="0.3">
      <c r="B316" s="372" t="s">
        <v>854</v>
      </c>
      <c r="C316" s="373"/>
      <c r="D316" s="373"/>
      <c r="E316" s="373"/>
      <c r="F316" s="373"/>
      <c r="G316" s="572"/>
    </row>
    <row r="317" spans="2:7" ht="16.5" hidden="1" thickBot="1" x14ac:dyDescent="0.3">
      <c r="B317" s="372" t="s">
        <v>838</v>
      </c>
      <c r="C317" s="373"/>
      <c r="D317" s="373"/>
      <c r="E317" s="373"/>
      <c r="F317" s="373"/>
      <c r="G317" s="572"/>
    </row>
    <row r="318" spans="2:7" ht="16.5" hidden="1" thickBot="1" x14ac:dyDescent="0.3">
      <c r="B318" s="372" t="s">
        <v>837</v>
      </c>
      <c r="C318" s="373"/>
      <c r="D318" s="373"/>
      <c r="E318" s="373"/>
      <c r="F318" s="373"/>
      <c r="G318" s="572"/>
    </row>
    <row r="319" spans="2:7" ht="16.5" hidden="1" thickBot="1" x14ac:dyDescent="0.3">
      <c r="B319" s="374" t="s">
        <v>874</v>
      </c>
      <c r="C319" s="371">
        <f>C320+C321+C322+C323</f>
        <v>0</v>
      </c>
      <c r="D319" s="371">
        <f>D320+D321+D322+D323</f>
        <v>0</v>
      </c>
      <c r="E319" s="371">
        <f>E320+E321+E322+E323</f>
        <v>0</v>
      </c>
      <c r="F319" s="371">
        <f>F320+F321+F322+F323</f>
        <v>0</v>
      </c>
      <c r="G319" s="574"/>
    </row>
    <row r="320" spans="2:7" ht="16.5" hidden="1" thickBot="1" x14ac:dyDescent="0.3">
      <c r="B320" s="372" t="s">
        <v>840</v>
      </c>
      <c r="C320" s="371"/>
      <c r="D320" s="373"/>
      <c r="E320" s="373"/>
      <c r="F320" s="373"/>
      <c r="G320" s="572"/>
    </row>
    <row r="321" spans="2:7" ht="16.5" hidden="1" thickBot="1" x14ac:dyDescent="0.3">
      <c r="B321" s="372" t="s">
        <v>854</v>
      </c>
      <c r="C321" s="371"/>
      <c r="D321" s="373"/>
      <c r="E321" s="373"/>
      <c r="F321" s="373"/>
      <c r="G321" s="572"/>
    </row>
    <row r="322" spans="2:7" ht="16.5" hidden="1" thickBot="1" x14ac:dyDescent="0.3">
      <c r="B322" s="372" t="s">
        <v>838</v>
      </c>
      <c r="C322" s="371"/>
      <c r="D322" s="373"/>
      <c r="E322" s="373"/>
      <c r="F322" s="373"/>
      <c r="G322" s="572"/>
    </row>
    <row r="323" spans="2:7" ht="16.5" hidden="1" thickBot="1" x14ac:dyDescent="0.3">
      <c r="B323" s="372" t="s">
        <v>837</v>
      </c>
      <c r="C323" s="371"/>
      <c r="D323" s="373"/>
      <c r="E323" s="373"/>
      <c r="F323" s="373"/>
      <c r="G323" s="572"/>
    </row>
    <row r="324" spans="2:7" ht="16.5" hidden="1" thickBot="1" x14ac:dyDescent="0.3">
      <c r="B324" s="382" t="s">
        <v>77</v>
      </c>
      <c r="C324" s="371">
        <f>C314+C319</f>
        <v>0</v>
      </c>
      <c r="D324" s="371">
        <f>D314+D319</f>
        <v>0</v>
      </c>
      <c r="E324" s="371">
        <f>E314+E319</f>
        <v>0</v>
      </c>
      <c r="F324" s="371">
        <f>F314+F319</f>
        <v>0</v>
      </c>
      <c r="G324" s="574"/>
    </row>
    <row r="325" spans="2:7" ht="25.5" hidden="1" customHeight="1" thickBot="1" x14ac:dyDescent="0.3">
      <c r="B325" s="398" t="s">
        <v>949</v>
      </c>
      <c r="C325" s="1594"/>
      <c r="D325" s="1595"/>
      <c r="E325" s="1595"/>
      <c r="F325" s="1596"/>
      <c r="G325" s="584"/>
    </row>
    <row r="326" spans="2:7" ht="48" hidden="1" thickBot="1" x14ac:dyDescent="0.3">
      <c r="B326" s="396" t="s">
        <v>1678</v>
      </c>
      <c r="C326" s="583"/>
      <c r="D326" s="582" t="s">
        <v>864</v>
      </c>
      <c r="E326" s="1723"/>
      <c r="F326" s="1575"/>
      <c r="G326" s="580"/>
    </row>
    <row r="327" spans="2:7" ht="17.25" hidden="1" customHeight="1" thickBot="1" x14ac:dyDescent="0.3">
      <c r="B327" s="313" t="s">
        <v>863</v>
      </c>
      <c r="C327" s="1564"/>
      <c r="D327" s="1565"/>
      <c r="E327" s="1565"/>
      <c r="F327" s="1566"/>
      <c r="G327" s="581"/>
    </row>
    <row r="328" spans="2:7" ht="16.5" hidden="1" thickBot="1" x14ac:dyDescent="0.3">
      <c r="B328" s="313" t="s">
        <v>37</v>
      </c>
      <c r="C328" s="1591"/>
      <c r="D328" s="1592"/>
      <c r="E328" s="1592"/>
      <c r="F328" s="1593"/>
      <c r="G328" s="580"/>
    </row>
    <row r="329" spans="2:7" ht="12.75" hidden="1" customHeight="1" thickBot="1" x14ac:dyDescent="0.3">
      <c r="B329" s="1576"/>
      <c r="C329" s="385">
        <v>2023</v>
      </c>
      <c r="D329" s="385">
        <v>2024</v>
      </c>
      <c r="E329" s="385">
        <v>2025</v>
      </c>
      <c r="F329" s="385">
        <v>2026</v>
      </c>
      <c r="G329" s="576"/>
    </row>
    <row r="330" spans="2:7" ht="9" hidden="1" customHeight="1" thickBot="1" x14ac:dyDescent="0.3">
      <c r="B330" s="1577"/>
      <c r="C330" s="384" t="s">
        <v>17</v>
      </c>
      <c r="D330" s="384" t="s">
        <v>18</v>
      </c>
      <c r="E330" s="384" t="s">
        <v>18</v>
      </c>
      <c r="F330" s="384" t="s">
        <v>18</v>
      </c>
      <c r="G330" s="576"/>
    </row>
    <row r="331" spans="2:7" ht="16.5" hidden="1" thickBot="1" x14ac:dyDescent="0.3">
      <c r="B331" s="313" t="s">
        <v>39</v>
      </c>
      <c r="C331" s="313"/>
      <c r="D331" s="313"/>
      <c r="E331" s="313"/>
      <c r="F331" s="313"/>
      <c r="G331" s="579"/>
    </row>
    <row r="332" spans="2:7" ht="16.5" hidden="1" thickBot="1" x14ac:dyDescent="0.3">
      <c r="B332" s="313" t="s">
        <v>861</v>
      </c>
      <c r="C332" s="388">
        <f>C350</f>
        <v>0</v>
      </c>
      <c r="D332" s="388">
        <f>D350</f>
        <v>0</v>
      </c>
      <c r="E332" s="388">
        <f>E350</f>
        <v>0</v>
      </c>
      <c r="F332" s="388">
        <f>F350</f>
        <v>0</v>
      </c>
      <c r="G332" s="578"/>
    </row>
    <row r="333" spans="2:7" ht="16.5" hidden="1" thickBot="1" x14ac:dyDescent="0.3">
      <c r="B333" s="313" t="s">
        <v>860</v>
      </c>
      <c r="C333" s="388" t="e">
        <f>C332/C331</f>
        <v>#DIV/0!</v>
      </c>
      <c r="D333" s="388" t="e">
        <f>D332/D331</f>
        <v>#DIV/0!</v>
      </c>
      <c r="E333" s="388" t="e">
        <f>E332/E331</f>
        <v>#DIV/0!</v>
      </c>
      <c r="F333" s="388" t="e">
        <f>F332/F331</f>
        <v>#DIV/0!</v>
      </c>
      <c r="G333" s="578"/>
    </row>
    <row r="334" spans="2:7" ht="16.5" hidden="1" thickBot="1" x14ac:dyDescent="0.3">
      <c r="B334" s="313" t="s">
        <v>859</v>
      </c>
      <c r="C334" s="387" t="s">
        <v>884</v>
      </c>
      <c r="D334" s="386" t="e">
        <f t="shared" ref="D334:F336" si="10">D331/C331-1</f>
        <v>#DIV/0!</v>
      </c>
      <c r="E334" s="386" t="e">
        <f t="shared" si="10"/>
        <v>#DIV/0!</v>
      </c>
      <c r="F334" s="386" t="e">
        <f t="shared" si="10"/>
        <v>#DIV/0!</v>
      </c>
      <c r="G334" s="577"/>
    </row>
    <row r="335" spans="2:7" ht="16.5" hidden="1" thickBot="1" x14ac:dyDescent="0.3">
      <c r="B335" s="313" t="s">
        <v>858</v>
      </c>
      <c r="C335" s="387" t="s">
        <v>884</v>
      </c>
      <c r="D335" s="386" t="e">
        <f t="shared" si="10"/>
        <v>#DIV/0!</v>
      </c>
      <c r="E335" s="386" t="e">
        <f t="shared" si="10"/>
        <v>#DIV/0!</v>
      </c>
      <c r="F335" s="386" t="e">
        <f t="shared" si="10"/>
        <v>#DIV/0!</v>
      </c>
      <c r="G335" s="577"/>
    </row>
    <row r="336" spans="2:7" ht="16.5" hidden="1" thickBot="1" x14ac:dyDescent="0.3">
      <c r="B336" s="313" t="s">
        <v>55</v>
      </c>
      <c r="C336" s="387" t="s">
        <v>884</v>
      </c>
      <c r="D336" s="386" t="e">
        <f t="shared" si="10"/>
        <v>#DIV/0!</v>
      </c>
      <c r="E336" s="386" t="e">
        <f t="shared" si="10"/>
        <v>#DIV/0!</v>
      </c>
      <c r="F336" s="386" t="e">
        <f t="shared" si="10"/>
        <v>#DIV/0!</v>
      </c>
      <c r="G336" s="577"/>
    </row>
    <row r="337" spans="2:7" ht="16.5" hidden="1" thickBot="1" x14ac:dyDescent="0.3">
      <c r="B337" s="1567" t="s">
        <v>1677</v>
      </c>
      <c r="C337" s="1568"/>
      <c r="D337" s="1568"/>
      <c r="E337" s="1568"/>
      <c r="F337" s="1569"/>
      <c r="G337" s="576"/>
    </row>
    <row r="338" spans="2:7" ht="12.75" hidden="1" customHeight="1" thickBot="1" x14ac:dyDescent="0.3">
      <c r="B338" s="1576"/>
      <c r="C338" s="385">
        <v>2023</v>
      </c>
      <c r="D338" s="385">
        <v>2024</v>
      </c>
      <c r="E338" s="385">
        <v>2025</v>
      </c>
      <c r="F338" s="385">
        <v>2026</v>
      </c>
      <c r="G338" s="576"/>
    </row>
    <row r="339" spans="2:7" ht="9" hidden="1" customHeight="1" thickBot="1" x14ac:dyDescent="0.3">
      <c r="B339" s="1577"/>
      <c r="C339" s="384" t="s">
        <v>17</v>
      </c>
      <c r="D339" s="384" t="s">
        <v>18</v>
      </c>
      <c r="E339" s="384" t="s">
        <v>18</v>
      </c>
      <c r="F339" s="384" t="s">
        <v>18</v>
      </c>
      <c r="G339" s="576"/>
    </row>
    <row r="340" spans="2:7" ht="16.5" hidden="1" thickBot="1" x14ac:dyDescent="0.3">
      <c r="B340" s="374" t="s">
        <v>875</v>
      </c>
      <c r="C340" s="373">
        <f>C341+C342+C343+C344</f>
        <v>0</v>
      </c>
      <c r="D340" s="373">
        <f>D341+D342+D343+D344</f>
        <v>0</v>
      </c>
      <c r="E340" s="373">
        <f>E341+E342+E343+E344</f>
        <v>0</v>
      </c>
      <c r="F340" s="373">
        <f>F341+F342+F343+F344</f>
        <v>0</v>
      </c>
      <c r="G340" s="572"/>
    </row>
    <row r="341" spans="2:7" ht="16.5" hidden="1" thickBot="1" x14ac:dyDescent="0.3">
      <c r="B341" s="372" t="s">
        <v>840</v>
      </c>
      <c r="C341" s="373"/>
      <c r="D341" s="373"/>
      <c r="E341" s="373"/>
      <c r="F341" s="373"/>
      <c r="G341" s="572"/>
    </row>
    <row r="342" spans="2:7" ht="16.5" hidden="1" thickBot="1" x14ac:dyDescent="0.3">
      <c r="B342" s="372" t="s">
        <v>854</v>
      </c>
      <c r="C342" s="373"/>
      <c r="D342" s="373"/>
      <c r="E342" s="373"/>
      <c r="F342" s="373"/>
      <c r="G342" s="572"/>
    </row>
    <row r="343" spans="2:7" ht="16.5" hidden="1" thickBot="1" x14ac:dyDescent="0.3">
      <c r="B343" s="372" t="s">
        <v>838</v>
      </c>
      <c r="C343" s="373"/>
      <c r="D343" s="373"/>
      <c r="E343" s="373"/>
      <c r="F343" s="373"/>
      <c r="G343" s="572"/>
    </row>
    <row r="344" spans="2:7" ht="16.5" hidden="1" thickBot="1" x14ac:dyDescent="0.3">
      <c r="B344" s="372" t="s">
        <v>837</v>
      </c>
      <c r="C344" s="373"/>
      <c r="D344" s="373"/>
      <c r="E344" s="373"/>
      <c r="F344" s="373"/>
      <c r="G344" s="572"/>
    </row>
    <row r="345" spans="2:7" ht="16.5" hidden="1" thickBot="1" x14ac:dyDescent="0.3">
      <c r="B345" s="374" t="s">
        <v>874</v>
      </c>
      <c r="C345" s="371">
        <f>C346+C347+C348+C349</f>
        <v>0</v>
      </c>
      <c r="D345" s="371">
        <f>D346+D347+D348+D349</f>
        <v>0</v>
      </c>
      <c r="E345" s="371">
        <f>E346+E347+E348+E349</f>
        <v>0</v>
      </c>
      <c r="F345" s="371">
        <f>F346+F347+F348+F349</f>
        <v>0</v>
      </c>
      <c r="G345" s="574"/>
    </row>
    <row r="346" spans="2:7" ht="16.5" hidden="1" thickBot="1" x14ac:dyDescent="0.3">
      <c r="B346" s="372" t="s">
        <v>840</v>
      </c>
      <c r="C346" s="371"/>
      <c r="D346" s="371"/>
      <c r="E346" s="371"/>
      <c r="F346" s="371"/>
      <c r="G346" s="574"/>
    </row>
    <row r="347" spans="2:7" ht="16.5" hidden="1" thickBot="1" x14ac:dyDescent="0.3">
      <c r="B347" s="372" t="s">
        <v>854</v>
      </c>
      <c r="C347" s="371"/>
      <c r="D347" s="371"/>
      <c r="E347" s="371"/>
      <c r="F347" s="371"/>
      <c r="G347" s="574"/>
    </row>
    <row r="348" spans="2:7" ht="16.5" hidden="1" thickBot="1" x14ac:dyDescent="0.3">
      <c r="B348" s="372" t="s">
        <v>838</v>
      </c>
      <c r="C348" s="371"/>
      <c r="D348" s="371"/>
      <c r="E348" s="371"/>
      <c r="F348" s="371"/>
      <c r="G348" s="574"/>
    </row>
    <row r="349" spans="2:7" ht="10.5" hidden="1" customHeight="1" thickBot="1" x14ac:dyDescent="0.3">
      <c r="B349" s="372" t="s">
        <v>837</v>
      </c>
      <c r="C349" s="371"/>
      <c r="D349" s="371"/>
      <c r="E349" s="371"/>
      <c r="F349" s="371"/>
      <c r="G349" s="574"/>
    </row>
    <row r="350" spans="2:7" ht="12" hidden="1" customHeight="1" thickBot="1" x14ac:dyDescent="0.3">
      <c r="B350" s="382" t="s">
        <v>1676</v>
      </c>
      <c r="C350" s="371">
        <f>C340+C345</f>
        <v>0</v>
      </c>
      <c r="D350" s="371">
        <f>D340+D345</f>
        <v>0</v>
      </c>
      <c r="E350" s="371">
        <f>E340+E345</f>
        <v>0</v>
      </c>
      <c r="F350" s="371">
        <f>F340+F345</f>
        <v>0</v>
      </c>
      <c r="G350" s="574"/>
    </row>
    <row r="351" spans="2:7" ht="16.5" hidden="1" thickBot="1" x14ac:dyDescent="0.3">
      <c r="B351" s="575"/>
      <c r="C351" s="377"/>
      <c r="D351" s="377"/>
      <c r="E351" s="377"/>
      <c r="F351" s="377"/>
      <c r="G351" s="573"/>
    </row>
    <row r="352" spans="2:7" ht="27" customHeight="1" thickBot="1" x14ac:dyDescent="0.3">
      <c r="B352" s="379" t="s">
        <v>852</v>
      </c>
      <c r="C352" s="378">
        <f>+C227+C151+C73+C36+C176+C110+C332+C306+C281+C256+C201</f>
        <v>76270</v>
      </c>
      <c r="D352" s="378">
        <f>+D227+D151+D73+D36+D176+D110+D332+D306+D281+D256+D201</f>
        <v>73719</v>
      </c>
      <c r="E352" s="378">
        <f>+E227+E151+E73+E36+E176+E110+E332+E306+E281+E256+E201</f>
        <v>72719</v>
      </c>
      <c r="F352" s="378">
        <f>+F227+F151+F73+F36+F176+F110+F332+F306+F281+F256+F201</f>
        <v>77719</v>
      </c>
      <c r="G352" s="573"/>
    </row>
    <row r="353" spans="2:7" ht="32.25" thickBot="1" x14ac:dyDescent="0.3">
      <c r="B353" s="379" t="s">
        <v>851</v>
      </c>
      <c r="C353" s="378">
        <f>+C245+C219+C139+C102+C65+C350+C324+C299+C274+C194+C169</f>
        <v>76270</v>
      </c>
      <c r="D353" s="378">
        <f>+D245+D219+D139+D102+D65+D350+D324+D299+D274+D194+D169</f>
        <v>73719</v>
      </c>
      <c r="E353" s="378">
        <f>+E245+E219+E139+E102+E65+E350+E324+E299+E274+E194+E169</f>
        <v>72719</v>
      </c>
      <c r="F353" s="378">
        <f>+F245+F219+F139+F102+F65+F350+F324+F299+F274+F194+F169</f>
        <v>77719</v>
      </c>
      <c r="G353" s="573"/>
    </row>
    <row r="354" spans="2:7" ht="16.5" thickBot="1" x14ac:dyDescent="0.3">
      <c r="B354" s="374" t="s">
        <v>850</v>
      </c>
      <c r="C354" s="375">
        <f>C355+C356</f>
        <v>32231</v>
      </c>
      <c r="D354" s="375">
        <f>D355+D356</f>
        <v>32231</v>
      </c>
      <c r="E354" s="375">
        <f>E355+E356</f>
        <v>32231</v>
      </c>
      <c r="F354" s="375">
        <f>F355+F356</f>
        <v>32231</v>
      </c>
      <c r="G354" s="573"/>
    </row>
    <row r="355" spans="2:7" ht="16.5" thickBot="1" x14ac:dyDescent="0.3">
      <c r="B355" s="372" t="s">
        <v>840</v>
      </c>
      <c r="C355" s="371">
        <f t="shared" ref="C355:F356" si="11">C45+C82+C119</f>
        <v>32231</v>
      </c>
      <c r="D355" s="371">
        <f t="shared" si="11"/>
        <v>32231</v>
      </c>
      <c r="E355" s="371">
        <f t="shared" si="11"/>
        <v>32231</v>
      </c>
      <c r="F355" s="371">
        <f t="shared" si="11"/>
        <v>32231</v>
      </c>
      <c r="G355" s="574"/>
    </row>
    <row r="356" spans="2:7" ht="16.5" thickBot="1" x14ac:dyDescent="0.3">
      <c r="B356" s="372" t="s">
        <v>843</v>
      </c>
      <c r="C356" s="371">
        <f t="shared" si="11"/>
        <v>0</v>
      </c>
      <c r="D356" s="371">
        <f t="shared" si="11"/>
        <v>0</v>
      </c>
      <c r="E356" s="371">
        <f t="shared" si="11"/>
        <v>0</v>
      </c>
      <c r="F356" s="371">
        <f t="shared" si="11"/>
        <v>0</v>
      </c>
      <c r="G356" s="574"/>
    </row>
    <row r="357" spans="2:7" ht="32.25" thickBot="1" x14ac:dyDescent="0.3">
      <c r="B357" s="374" t="s">
        <v>849</v>
      </c>
      <c r="C357" s="375">
        <f>C358+C359</f>
        <v>4839</v>
      </c>
      <c r="D357" s="375">
        <f>D358+D359</f>
        <v>4839</v>
      </c>
      <c r="E357" s="375">
        <f>E358+E359</f>
        <v>4839</v>
      </c>
      <c r="F357" s="375">
        <f>F358+F359</f>
        <v>4839</v>
      </c>
      <c r="G357" s="573"/>
    </row>
    <row r="358" spans="2:7" ht="16.5" thickBot="1" x14ac:dyDescent="0.3">
      <c r="B358" s="372" t="s">
        <v>840</v>
      </c>
      <c r="C358" s="373">
        <f>C48+C85+C122</f>
        <v>4839</v>
      </c>
      <c r="D358" s="373">
        <f>D48+D85+D122</f>
        <v>4839</v>
      </c>
      <c r="E358" s="373">
        <f>E48+E85+E122</f>
        <v>4839</v>
      </c>
      <c r="F358" s="373">
        <f>F48+F85+F122</f>
        <v>4839</v>
      </c>
      <c r="G358" s="572"/>
    </row>
    <row r="359" spans="2:7" ht="16.5" thickBot="1" x14ac:dyDescent="0.3">
      <c r="B359" s="372" t="s">
        <v>843</v>
      </c>
      <c r="C359" s="371">
        <f>C49+C86+C120</f>
        <v>0</v>
      </c>
      <c r="D359" s="371">
        <f>D49+D86+D120</f>
        <v>0</v>
      </c>
      <c r="E359" s="371">
        <f>E49+E86+E120</f>
        <v>0</v>
      </c>
      <c r="F359" s="371">
        <f>F49+F86+F120</f>
        <v>0</v>
      </c>
      <c r="G359" s="574"/>
    </row>
    <row r="360" spans="2:7" ht="16.5" thickBot="1" x14ac:dyDescent="0.3">
      <c r="B360" s="374" t="s">
        <v>848</v>
      </c>
      <c r="C360" s="375">
        <f>C361+C362</f>
        <v>33880</v>
      </c>
      <c r="D360" s="375">
        <f>D361+D362</f>
        <v>31529</v>
      </c>
      <c r="E360" s="375">
        <f>E361+E362</f>
        <v>30529</v>
      </c>
      <c r="F360" s="375">
        <f>F361+F362</f>
        <v>35529</v>
      </c>
      <c r="G360" s="573"/>
    </row>
    <row r="361" spans="2:7" ht="16.5" thickBot="1" x14ac:dyDescent="0.3">
      <c r="B361" s="372" t="s">
        <v>840</v>
      </c>
      <c r="C361" s="371">
        <f t="shared" ref="C361:F362" si="12">C51+C88+C125</f>
        <v>33880</v>
      </c>
      <c r="D361" s="371">
        <f t="shared" si="12"/>
        <v>29529</v>
      </c>
      <c r="E361" s="371">
        <f t="shared" si="12"/>
        <v>28529</v>
      </c>
      <c r="F361" s="371">
        <f t="shared" si="12"/>
        <v>33529</v>
      </c>
      <c r="G361" s="574"/>
    </row>
    <row r="362" spans="2:7" ht="16.5" thickBot="1" x14ac:dyDescent="0.3">
      <c r="B362" s="372" t="s">
        <v>843</v>
      </c>
      <c r="C362" s="371">
        <f t="shared" si="12"/>
        <v>0</v>
      </c>
      <c r="D362" s="371">
        <f t="shared" si="12"/>
        <v>2000</v>
      </c>
      <c r="E362" s="371">
        <f t="shared" si="12"/>
        <v>2000</v>
      </c>
      <c r="F362" s="371">
        <f t="shared" si="12"/>
        <v>2000</v>
      </c>
      <c r="G362" s="574"/>
    </row>
    <row r="363" spans="2:7" ht="16.5" thickBot="1" x14ac:dyDescent="0.3">
      <c r="B363" s="374" t="s">
        <v>847</v>
      </c>
      <c r="C363" s="375">
        <f>C364+C365</f>
        <v>0</v>
      </c>
      <c r="D363" s="375">
        <f>D364+D365</f>
        <v>0</v>
      </c>
      <c r="E363" s="375">
        <f>E364+E365</f>
        <v>0</v>
      </c>
      <c r="F363" s="375">
        <f>F364+F365</f>
        <v>0</v>
      </c>
      <c r="G363" s="573"/>
    </row>
    <row r="364" spans="2:7" ht="16.5" thickBot="1" x14ac:dyDescent="0.3">
      <c r="B364" s="372" t="s">
        <v>840</v>
      </c>
      <c r="C364" s="373">
        <f t="shared" ref="C364:F365" si="13">C54+C91+C128</f>
        <v>0</v>
      </c>
      <c r="D364" s="373">
        <f t="shared" si="13"/>
        <v>0</v>
      </c>
      <c r="E364" s="373">
        <f t="shared" si="13"/>
        <v>0</v>
      </c>
      <c r="F364" s="373">
        <f t="shared" si="13"/>
        <v>0</v>
      </c>
      <c r="G364" s="572"/>
    </row>
    <row r="365" spans="2:7" ht="16.5" thickBot="1" x14ac:dyDescent="0.3">
      <c r="B365" s="372" t="s">
        <v>843</v>
      </c>
      <c r="C365" s="371">
        <f t="shared" si="13"/>
        <v>0</v>
      </c>
      <c r="D365" s="371">
        <f t="shared" si="13"/>
        <v>0</v>
      </c>
      <c r="E365" s="371">
        <f t="shared" si="13"/>
        <v>0</v>
      </c>
      <c r="F365" s="371">
        <f t="shared" si="13"/>
        <v>0</v>
      </c>
      <c r="G365" s="574"/>
    </row>
    <row r="366" spans="2:7" ht="16.5" thickBot="1" x14ac:dyDescent="0.3">
      <c r="B366" s="374" t="s">
        <v>846</v>
      </c>
      <c r="C366" s="375">
        <f>C367+C368</f>
        <v>0</v>
      </c>
      <c r="D366" s="375">
        <f>D367+D368</f>
        <v>0</v>
      </c>
      <c r="E366" s="375">
        <f>E367+E368</f>
        <v>0</v>
      </c>
      <c r="F366" s="375">
        <f>F367+F368</f>
        <v>0</v>
      </c>
      <c r="G366" s="573"/>
    </row>
    <row r="367" spans="2:7" ht="16.5" thickBot="1" x14ac:dyDescent="0.3">
      <c r="B367" s="372" t="s">
        <v>840</v>
      </c>
      <c r="C367" s="373">
        <f t="shared" ref="C367:F368" si="14">C57+C94+C131</f>
        <v>0</v>
      </c>
      <c r="D367" s="373">
        <f t="shared" si="14"/>
        <v>0</v>
      </c>
      <c r="E367" s="373">
        <f t="shared" si="14"/>
        <v>0</v>
      </c>
      <c r="F367" s="373">
        <f t="shared" si="14"/>
        <v>0</v>
      </c>
      <c r="G367" s="572"/>
    </row>
    <row r="368" spans="2:7" ht="16.5" thickBot="1" x14ac:dyDescent="0.3">
      <c r="B368" s="372" t="s">
        <v>843</v>
      </c>
      <c r="C368" s="371">
        <f t="shared" si="14"/>
        <v>0</v>
      </c>
      <c r="D368" s="371">
        <f t="shared" si="14"/>
        <v>0</v>
      </c>
      <c r="E368" s="371">
        <f t="shared" si="14"/>
        <v>0</v>
      </c>
      <c r="F368" s="371">
        <f t="shared" si="14"/>
        <v>0</v>
      </c>
      <c r="G368" s="574"/>
    </row>
    <row r="369" spans="2:7" ht="16.5" thickBot="1" x14ac:dyDescent="0.3">
      <c r="B369" s="374" t="s">
        <v>845</v>
      </c>
      <c r="C369" s="375">
        <f>C370+C371</f>
        <v>0</v>
      </c>
      <c r="D369" s="375">
        <f>D370+D371</f>
        <v>0</v>
      </c>
      <c r="E369" s="375">
        <f>E370+E371</f>
        <v>0</v>
      </c>
      <c r="F369" s="375">
        <f>F370+F371</f>
        <v>0</v>
      </c>
      <c r="G369" s="573"/>
    </row>
    <row r="370" spans="2:7" ht="16.5" thickBot="1" x14ac:dyDescent="0.3">
      <c r="B370" s="372" t="s">
        <v>840</v>
      </c>
      <c r="C370" s="373">
        <f t="shared" ref="C370:F371" si="15">C60+C97+C134</f>
        <v>0</v>
      </c>
      <c r="D370" s="373">
        <f t="shared" si="15"/>
        <v>0</v>
      </c>
      <c r="E370" s="373">
        <f t="shared" si="15"/>
        <v>0</v>
      </c>
      <c r="F370" s="373">
        <f t="shared" si="15"/>
        <v>0</v>
      </c>
      <c r="G370" s="572"/>
    </row>
    <row r="371" spans="2:7" ht="16.5" thickBot="1" x14ac:dyDescent="0.3">
      <c r="B371" s="372" t="s">
        <v>843</v>
      </c>
      <c r="C371" s="371">
        <f t="shared" si="15"/>
        <v>0</v>
      </c>
      <c r="D371" s="371">
        <f t="shared" si="15"/>
        <v>0</v>
      </c>
      <c r="E371" s="371">
        <f t="shared" si="15"/>
        <v>0</v>
      </c>
      <c r="F371" s="371">
        <f t="shared" si="15"/>
        <v>0</v>
      </c>
      <c r="G371" s="574"/>
    </row>
    <row r="372" spans="2:7" ht="32.25" thickBot="1" x14ac:dyDescent="0.3">
      <c r="B372" s="374" t="s">
        <v>844</v>
      </c>
      <c r="C372" s="375">
        <f>C99+C62</f>
        <v>320</v>
      </c>
      <c r="D372" s="375">
        <f>D99+D62</f>
        <v>120</v>
      </c>
      <c r="E372" s="375">
        <f>E99+E62</f>
        <v>120</v>
      </c>
      <c r="F372" s="375">
        <f>F99+F62</f>
        <v>120</v>
      </c>
      <c r="G372" s="573"/>
    </row>
    <row r="373" spans="2:7" ht="16.5" thickBot="1" x14ac:dyDescent="0.3">
      <c r="B373" s="372" t="s">
        <v>840</v>
      </c>
      <c r="C373" s="373">
        <f>C63+C100+C137</f>
        <v>320</v>
      </c>
      <c r="D373" s="373">
        <v>0</v>
      </c>
      <c r="E373" s="373">
        <v>0</v>
      </c>
      <c r="F373" s="373">
        <v>0</v>
      </c>
      <c r="G373" s="572"/>
    </row>
    <row r="374" spans="2:7" ht="16.5" thickBot="1" x14ac:dyDescent="0.3">
      <c r="B374" s="372" t="s">
        <v>843</v>
      </c>
      <c r="C374" s="371">
        <f>C64+C101+C138</f>
        <v>0</v>
      </c>
      <c r="D374" s="371">
        <f>D64+D101+D138</f>
        <v>0</v>
      </c>
      <c r="E374" s="371">
        <f>E64+E101+E138</f>
        <v>0</v>
      </c>
      <c r="F374" s="371">
        <f>F64+F101+F138</f>
        <v>0</v>
      </c>
      <c r="G374" s="574"/>
    </row>
    <row r="375" spans="2:7" ht="16.5" thickBot="1" x14ac:dyDescent="0.3">
      <c r="B375" s="374" t="s">
        <v>842</v>
      </c>
      <c r="C375" s="375">
        <f>C376+C377+C378+C379</f>
        <v>0</v>
      </c>
      <c r="D375" s="375">
        <f>D376+D377+D378+D379</f>
        <v>0</v>
      </c>
      <c r="E375" s="375">
        <f>E376+E377+E378+E379</f>
        <v>0</v>
      </c>
      <c r="F375" s="375">
        <f>F376+F377+F378+F379</f>
        <v>0</v>
      </c>
      <c r="G375" s="573"/>
    </row>
    <row r="376" spans="2:7" ht="16.5" thickBot="1" x14ac:dyDescent="0.3">
      <c r="B376" s="372" t="s">
        <v>840</v>
      </c>
      <c r="C376" s="373">
        <f t="shared" ref="C376:F379" si="16">C160+C185+C210+C236+C265+C290+C315+C341</f>
        <v>0</v>
      </c>
      <c r="D376" s="373">
        <f t="shared" si="16"/>
        <v>0</v>
      </c>
      <c r="E376" s="373">
        <f t="shared" si="16"/>
        <v>0</v>
      </c>
      <c r="F376" s="373">
        <f t="shared" si="16"/>
        <v>0</v>
      </c>
      <c r="G376" s="572"/>
    </row>
    <row r="377" spans="2:7" ht="16.5" thickBot="1" x14ac:dyDescent="0.3">
      <c r="B377" s="372" t="s">
        <v>839</v>
      </c>
      <c r="C377" s="373">
        <f t="shared" si="16"/>
        <v>0</v>
      </c>
      <c r="D377" s="373">
        <f t="shared" si="16"/>
        <v>0</v>
      </c>
      <c r="E377" s="373">
        <f t="shared" si="16"/>
        <v>0</v>
      </c>
      <c r="F377" s="373">
        <f t="shared" si="16"/>
        <v>0</v>
      </c>
      <c r="G377" s="572"/>
    </row>
    <row r="378" spans="2:7" ht="16.5" thickBot="1" x14ac:dyDescent="0.3">
      <c r="B378" s="372" t="s">
        <v>838</v>
      </c>
      <c r="C378" s="373">
        <f t="shared" si="16"/>
        <v>0</v>
      </c>
      <c r="D378" s="373">
        <f t="shared" si="16"/>
        <v>0</v>
      </c>
      <c r="E378" s="373">
        <f t="shared" si="16"/>
        <v>0</v>
      </c>
      <c r="F378" s="373">
        <f t="shared" si="16"/>
        <v>0</v>
      </c>
      <c r="G378" s="572"/>
    </row>
    <row r="379" spans="2:7" ht="16.5" thickBot="1" x14ac:dyDescent="0.3">
      <c r="B379" s="372" t="s">
        <v>837</v>
      </c>
      <c r="C379" s="373">
        <f t="shared" si="16"/>
        <v>0</v>
      </c>
      <c r="D379" s="373">
        <f t="shared" si="16"/>
        <v>0</v>
      </c>
      <c r="E379" s="373">
        <f t="shared" si="16"/>
        <v>0</v>
      </c>
      <c r="F379" s="373">
        <f t="shared" si="16"/>
        <v>0</v>
      </c>
      <c r="G379" s="572"/>
    </row>
    <row r="380" spans="2:7" ht="16.5" thickBot="1" x14ac:dyDescent="0.3">
      <c r="B380" s="374" t="s">
        <v>841</v>
      </c>
      <c r="C380" s="375">
        <f>C381+C382+C383+C384</f>
        <v>5000</v>
      </c>
      <c r="D380" s="375">
        <f>D381+D382+D383+D384</f>
        <v>5000</v>
      </c>
      <c r="E380" s="375">
        <f>E381+E382+E383+E384</f>
        <v>5000</v>
      </c>
      <c r="F380" s="375">
        <f>F381+F382+F383+F384</f>
        <v>5000</v>
      </c>
      <c r="G380" s="573"/>
    </row>
    <row r="381" spans="2:7" ht="16.5" thickBot="1" x14ac:dyDescent="0.3">
      <c r="B381" s="372" t="s">
        <v>840</v>
      </c>
      <c r="C381" s="373">
        <f t="shared" ref="C381:F384" si="17">C165+C190+C215+C241+C270+C295+C320+C346</f>
        <v>5000</v>
      </c>
      <c r="D381" s="373">
        <f t="shared" si="17"/>
        <v>5000</v>
      </c>
      <c r="E381" s="373">
        <f t="shared" si="17"/>
        <v>5000</v>
      </c>
      <c r="F381" s="373">
        <f t="shared" si="17"/>
        <v>5000</v>
      </c>
      <c r="G381" s="572"/>
    </row>
    <row r="382" spans="2:7" ht="16.5" thickBot="1" x14ac:dyDescent="0.3">
      <c r="B382" s="372" t="s">
        <v>839</v>
      </c>
      <c r="C382" s="373">
        <f t="shared" si="17"/>
        <v>0</v>
      </c>
      <c r="D382" s="373">
        <f t="shared" si="17"/>
        <v>0</v>
      </c>
      <c r="E382" s="373">
        <f t="shared" si="17"/>
        <v>0</v>
      </c>
      <c r="F382" s="373">
        <f t="shared" si="17"/>
        <v>0</v>
      </c>
      <c r="G382" s="572"/>
    </row>
    <row r="383" spans="2:7" ht="16.5" thickBot="1" x14ac:dyDescent="0.3">
      <c r="B383" s="372" t="s">
        <v>838</v>
      </c>
      <c r="C383" s="373">
        <f t="shared" si="17"/>
        <v>0</v>
      </c>
      <c r="D383" s="373">
        <f t="shared" si="17"/>
        <v>0</v>
      </c>
      <c r="E383" s="373">
        <f t="shared" si="17"/>
        <v>0</v>
      </c>
      <c r="F383" s="373">
        <f t="shared" si="17"/>
        <v>0</v>
      </c>
      <c r="G383" s="572"/>
    </row>
    <row r="384" spans="2:7" ht="16.5" thickBot="1" x14ac:dyDescent="0.3">
      <c r="B384" s="372" t="s">
        <v>837</v>
      </c>
      <c r="C384" s="373">
        <f t="shared" si="17"/>
        <v>0</v>
      </c>
      <c r="D384" s="373">
        <f t="shared" si="17"/>
        <v>0</v>
      </c>
      <c r="E384" s="373">
        <f t="shared" si="17"/>
        <v>0</v>
      </c>
      <c r="F384" s="373">
        <f t="shared" si="17"/>
        <v>0</v>
      </c>
      <c r="G384" s="572"/>
    </row>
    <row r="385" spans="1:7" ht="16.5" thickBot="1" x14ac:dyDescent="0.3">
      <c r="B385" s="369" t="s">
        <v>836</v>
      </c>
      <c r="C385" s="368">
        <f>IF(C353-C352=0,0,"Error")</f>
        <v>0</v>
      </c>
      <c r="D385" s="368">
        <f>IF(D353-D352=0,0,"Error")</f>
        <v>0</v>
      </c>
      <c r="E385" s="368">
        <f>IF(E353-E352=0,0,"Error")</f>
        <v>0</v>
      </c>
      <c r="F385" s="368">
        <f>IF(F353-F352=0,0,"Error")</f>
        <v>0</v>
      </c>
      <c r="G385" s="573"/>
    </row>
    <row r="386" spans="1:7" ht="16.5" thickBot="1" x14ac:dyDescent="0.3">
      <c r="B386" s="367"/>
      <c r="C386" s="366"/>
      <c r="D386" s="366"/>
      <c r="E386" s="366"/>
      <c r="F386" s="366"/>
      <c r="G386" s="572"/>
    </row>
    <row r="387" spans="1:7" ht="19.5" customHeight="1" x14ac:dyDescent="0.25">
      <c r="A387" s="1602" t="s">
        <v>1675</v>
      </c>
      <c r="B387" s="365" t="s">
        <v>191</v>
      </c>
      <c r="C387" s="364" t="s">
        <v>1674</v>
      </c>
      <c r="E387" s="1602" t="s">
        <v>1673</v>
      </c>
      <c r="F387" s="365" t="s">
        <v>191</v>
      </c>
      <c r="G387" s="364" t="s">
        <v>1672</v>
      </c>
    </row>
    <row r="388" spans="1:7" ht="19.5" customHeight="1" x14ac:dyDescent="0.25">
      <c r="A388" s="1603"/>
      <c r="B388" s="363" t="s">
        <v>830</v>
      </c>
      <c r="C388" s="362"/>
      <c r="E388" s="1603"/>
      <c r="F388" s="363" t="s">
        <v>830</v>
      </c>
      <c r="G388" s="362"/>
    </row>
    <row r="389" spans="1:7" ht="19.5" customHeight="1" thickBot="1" x14ac:dyDescent="0.3">
      <c r="A389" s="1604"/>
      <c r="B389" s="571" t="s">
        <v>196</v>
      </c>
      <c r="C389" s="570" t="s">
        <v>1333</v>
      </c>
      <c r="E389" s="1604"/>
      <c r="F389" s="571" t="s">
        <v>196</v>
      </c>
      <c r="G389" s="570" t="s">
        <v>1333</v>
      </c>
    </row>
    <row r="390" spans="1:7" ht="16.5" thickBot="1" x14ac:dyDescent="0.3">
      <c r="A390" s="358"/>
      <c r="B390" s="358"/>
      <c r="C390" s="360"/>
      <c r="D390" s="359"/>
      <c r="E390" s="358"/>
      <c r="F390" s="358"/>
      <c r="G390" s="569"/>
    </row>
    <row r="391" spans="1:7" ht="47.25" customHeight="1" thickBot="1" x14ac:dyDescent="0.3">
      <c r="B391" s="1605" t="s">
        <v>827</v>
      </c>
      <c r="C391" s="1606"/>
      <c r="D391" s="1606"/>
      <c r="E391" s="1606"/>
      <c r="F391" s="1607"/>
      <c r="G391" s="568"/>
    </row>
  </sheetData>
  <mergeCells count="92">
    <mergeCell ref="B391:F391"/>
    <mergeCell ref="C327:F327"/>
    <mergeCell ref="C328:F328"/>
    <mergeCell ref="B329:B330"/>
    <mergeCell ref="B337:F337"/>
    <mergeCell ref="B338:B339"/>
    <mergeCell ref="A387:A389"/>
    <mergeCell ref="E387:E389"/>
    <mergeCell ref="C302:F302"/>
    <mergeCell ref="B303:B304"/>
    <mergeCell ref="B311:F311"/>
    <mergeCell ref="B312:B313"/>
    <mergeCell ref="C325:F325"/>
    <mergeCell ref="E326:F326"/>
    <mergeCell ref="C301:F301"/>
    <mergeCell ref="C252:F252"/>
    <mergeCell ref="B253:B254"/>
    <mergeCell ref="B261:F261"/>
    <mergeCell ref="B262:B263"/>
    <mergeCell ref="E275:F275"/>
    <mergeCell ref="C276:F276"/>
    <mergeCell ref="C277:F277"/>
    <mergeCell ref="B278:B279"/>
    <mergeCell ref="B286:F286"/>
    <mergeCell ref="B287:B288"/>
    <mergeCell ref="E300:F300"/>
    <mergeCell ref="C251:F251"/>
    <mergeCell ref="C220:F220"/>
    <mergeCell ref="C222:F222"/>
    <mergeCell ref="C223:F223"/>
    <mergeCell ref="B224:B225"/>
    <mergeCell ref="B232:F232"/>
    <mergeCell ref="B233:B234"/>
    <mergeCell ref="B246:F246"/>
    <mergeCell ref="E170:F170"/>
    <mergeCell ref="C171:F171"/>
    <mergeCell ref="C172:F172"/>
    <mergeCell ref="B173:B174"/>
    <mergeCell ref="B181:F181"/>
    <mergeCell ref="B206:F206"/>
    <mergeCell ref="B247:F247"/>
    <mergeCell ref="C248:F248"/>
    <mergeCell ref="E249:F249"/>
    <mergeCell ref="C250:F250"/>
    <mergeCell ref="B207:B208"/>
    <mergeCell ref="B182:B183"/>
    <mergeCell ref="E195:F195"/>
    <mergeCell ref="C196:F196"/>
    <mergeCell ref="C197:F197"/>
    <mergeCell ref="B198:B199"/>
    <mergeCell ref="B157:B158"/>
    <mergeCell ref="B115:F115"/>
    <mergeCell ref="B116:B117"/>
    <mergeCell ref="B141:F141"/>
    <mergeCell ref="B142:F142"/>
    <mergeCell ref="C143:F143"/>
    <mergeCell ref="E144:F144"/>
    <mergeCell ref="C145:F145"/>
    <mergeCell ref="C146:F146"/>
    <mergeCell ref="C147:F147"/>
    <mergeCell ref="B148:B149"/>
    <mergeCell ref="B156:F156"/>
    <mergeCell ref="B107:B108"/>
    <mergeCell ref="B42:B43"/>
    <mergeCell ref="H65:K65"/>
    <mergeCell ref="C67:F67"/>
    <mergeCell ref="C68:F68"/>
    <mergeCell ref="C69:F69"/>
    <mergeCell ref="B70:B71"/>
    <mergeCell ref="B78:F78"/>
    <mergeCell ref="B9:F11"/>
    <mergeCell ref="C12:F12"/>
    <mergeCell ref="B13:B14"/>
    <mergeCell ref="C16:F16"/>
    <mergeCell ref="B17:F17"/>
    <mergeCell ref="B33:B34"/>
    <mergeCell ref="B79:B80"/>
    <mergeCell ref="C104:F104"/>
    <mergeCell ref="C105:F105"/>
    <mergeCell ref="C106:F106"/>
    <mergeCell ref="B41:F41"/>
    <mergeCell ref="B28:F28"/>
    <mergeCell ref="B29:F29"/>
    <mergeCell ref="C30:F30"/>
    <mergeCell ref="C31:F31"/>
    <mergeCell ref="C32:F32"/>
    <mergeCell ref="B8:F8"/>
    <mergeCell ref="A2:F2"/>
    <mergeCell ref="B3:F3"/>
    <mergeCell ref="C5:F5"/>
    <mergeCell ref="C6:F6"/>
    <mergeCell ref="C7:F7"/>
  </mergeCells>
  <pageMargins left="0.7" right="0.7" top="0.75" bottom="0.75" header="0.3" footer="0.3"/>
  <pageSetup scale="37" fitToHeight="4" orientation="portrait" r:id="rId1"/>
  <rowBreaks count="3" manualBreakCount="3">
    <brk id="61" max="11" man="1"/>
    <brk id="240" max="11" man="1"/>
    <brk id="319" max="1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M241"/>
  <sheetViews>
    <sheetView showGridLines="0" topLeftCell="A233" zoomScale="140" zoomScaleNormal="140" workbookViewId="0">
      <selection activeCell="I147" sqref="I147"/>
    </sheetView>
  </sheetViews>
  <sheetFormatPr defaultColWidth="8.85546875" defaultRowHeight="15" x14ac:dyDescent="0.25"/>
  <cols>
    <col min="1" max="1" width="12" style="154" customWidth="1"/>
    <col min="2" max="2" width="28.42578125" style="154" customWidth="1"/>
    <col min="3" max="3" width="11.7109375" style="154" customWidth="1"/>
    <col min="4" max="4" width="13.42578125" style="154" customWidth="1"/>
    <col min="5" max="5" width="13.85546875" style="154" customWidth="1"/>
    <col min="6" max="6" width="20.7109375" style="154" customWidth="1"/>
    <col min="7" max="7" width="8.85546875" style="154"/>
    <col min="8" max="8" width="17" style="154" customWidth="1"/>
    <col min="9" max="9" width="15.42578125" style="154" customWidth="1"/>
    <col min="10" max="10" width="11" style="154" bestFit="1" customWidth="1"/>
    <col min="11" max="16384" width="8.85546875" style="154"/>
  </cols>
  <sheetData>
    <row r="1" spans="1:12" ht="15.75" x14ac:dyDescent="0.25">
      <c r="A1" s="620"/>
      <c r="B1" s="620"/>
      <c r="C1" s="620"/>
      <c r="D1" s="620"/>
      <c r="E1" s="620"/>
      <c r="F1" s="620"/>
      <c r="G1" s="620"/>
      <c r="H1" s="620"/>
      <c r="I1" s="620"/>
      <c r="J1" s="620"/>
      <c r="K1" s="620"/>
      <c r="L1" s="620"/>
    </row>
    <row r="2" spans="1:12" ht="18" customHeight="1" x14ac:dyDescent="0.25">
      <c r="A2" s="1763" t="s">
        <v>1751</v>
      </c>
      <c r="B2" s="1763"/>
      <c r="C2" s="1763"/>
      <c r="D2" s="1763"/>
      <c r="E2" s="1763"/>
      <c r="F2" s="1763"/>
      <c r="G2" s="1763"/>
      <c r="H2" s="620"/>
      <c r="I2" s="620"/>
      <c r="J2" s="620"/>
      <c r="K2" s="620"/>
      <c r="L2" s="620"/>
    </row>
    <row r="3" spans="1:12" ht="18" customHeight="1" x14ac:dyDescent="0.25">
      <c r="A3" s="677"/>
      <c r="B3" s="1764" t="s">
        <v>1750</v>
      </c>
      <c r="C3" s="1764"/>
      <c r="D3" s="1764"/>
      <c r="E3" s="1764"/>
      <c r="F3" s="1764"/>
      <c r="G3" s="677"/>
      <c r="H3" s="620"/>
      <c r="I3" s="620"/>
      <c r="J3" s="620"/>
      <c r="K3" s="620"/>
      <c r="L3" s="620"/>
    </row>
    <row r="4" spans="1:12" ht="16.5" thickBot="1" x14ac:dyDescent="0.3">
      <c r="A4" s="620"/>
      <c r="B4" s="620"/>
      <c r="C4" s="620"/>
      <c r="D4" s="620"/>
      <c r="E4" s="620"/>
      <c r="F4" s="620"/>
      <c r="G4" s="620"/>
      <c r="H4" s="620"/>
      <c r="I4" s="620"/>
      <c r="J4" s="620"/>
      <c r="K4" s="620"/>
      <c r="L4" s="620"/>
    </row>
    <row r="5" spans="1:12" ht="32.25" thickBot="1" x14ac:dyDescent="0.3">
      <c r="A5" s="620"/>
      <c r="B5" s="676" t="s">
        <v>6</v>
      </c>
      <c r="C5" s="1765" t="s">
        <v>1748</v>
      </c>
      <c r="D5" s="1765"/>
      <c r="E5" s="1765"/>
      <c r="F5" s="1765"/>
      <c r="G5" s="620"/>
      <c r="H5" s="620"/>
      <c r="I5" s="620"/>
      <c r="J5" s="620"/>
      <c r="K5" s="620"/>
      <c r="L5" s="620"/>
    </row>
    <row r="6" spans="1:12" ht="16.5" thickBot="1" x14ac:dyDescent="0.3">
      <c r="A6" s="620"/>
      <c r="B6" s="676" t="s">
        <v>8</v>
      </c>
      <c r="C6" s="1766" t="s">
        <v>1749</v>
      </c>
      <c r="D6" s="1767"/>
      <c r="E6" s="1767"/>
      <c r="F6" s="1768"/>
      <c r="G6" s="620"/>
      <c r="H6" s="620"/>
      <c r="I6" s="620"/>
      <c r="J6" s="620"/>
      <c r="K6" s="620"/>
      <c r="L6" s="620"/>
    </row>
    <row r="7" spans="1:12" ht="32.25" thickBot="1" x14ac:dyDescent="0.3">
      <c r="A7" s="620"/>
      <c r="B7" s="676" t="s">
        <v>10</v>
      </c>
      <c r="C7" s="1753" t="s">
        <v>919</v>
      </c>
      <c r="D7" s="1754"/>
      <c r="E7" s="1754"/>
      <c r="F7" s="1755"/>
      <c r="G7" s="620"/>
      <c r="H7" s="620"/>
      <c r="I7" s="620"/>
      <c r="J7" s="620"/>
      <c r="K7" s="620"/>
      <c r="L7" s="620"/>
    </row>
    <row r="8" spans="1:12" ht="16.5" thickBot="1" x14ac:dyDescent="0.3">
      <c r="A8" s="620"/>
      <c r="B8" s="1740" t="s">
        <v>12</v>
      </c>
      <c r="C8" s="1741"/>
      <c r="D8" s="1741"/>
      <c r="E8" s="1741"/>
      <c r="F8" s="1742"/>
      <c r="G8" s="620"/>
      <c r="H8" s="620"/>
      <c r="I8" s="620"/>
      <c r="J8" s="620"/>
      <c r="K8" s="620"/>
      <c r="L8" s="620"/>
    </row>
    <row r="9" spans="1:12" ht="16.5" thickBot="1" x14ac:dyDescent="0.3">
      <c r="A9" s="620"/>
      <c r="B9" s="1743" t="s">
        <v>1748</v>
      </c>
      <c r="C9" s="1744"/>
      <c r="D9" s="1744"/>
      <c r="E9" s="1744"/>
      <c r="F9" s="1745"/>
      <c r="G9" s="620"/>
      <c r="H9" s="620"/>
      <c r="I9" s="620"/>
      <c r="J9" s="620"/>
      <c r="K9" s="620"/>
      <c r="L9" s="620"/>
    </row>
    <row r="10" spans="1:12" ht="6.75" customHeight="1" thickBot="1" x14ac:dyDescent="0.3">
      <c r="A10" s="620"/>
      <c r="B10" s="1743"/>
      <c r="C10" s="1744"/>
      <c r="D10" s="1744"/>
      <c r="E10" s="1744"/>
      <c r="F10" s="1745"/>
      <c r="G10" s="620"/>
      <c r="H10" s="620"/>
      <c r="I10" s="620"/>
      <c r="J10" s="620"/>
      <c r="K10" s="620"/>
      <c r="L10" s="620"/>
    </row>
    <row r="11" spans="1:12" ht="16.5" hidden="1" thickBot="1" x14ac:dyDescent="0.3">
      <c r="A11" s="620"/>
      <c r="B11" s="1743"/>
      <c r="C11" s="1744"/>
      <c r="D11" s="1744"/>
      <c r="E11" s="1744"/>
      <c r="F11" s="1745"/>
      <c r="G11" s="620"/>
      <c r="H11" s="620"/>
      <c r="I11" s="620"/>
      <c r="J11" s="620"/>
      <c r="K11" s="620"/>
      <c r="L11" s="620"/>
    </row>
    <row r="12" spans="1:12" ht="103.5" customHeight="1" thickBot="1" x14ac:dyDescent="0.3">
      <c r="A12" s="620"/>
      <c r="B12" s="675" t="s">
        <v>14</v>
      </c>
      <c r="C12" s="1746" t="s">
        <v>1747</v>
      </c>
      <c r="D12" s="1747"/>
      <c r="E12" s="1747"/>
      <c r="F12" s="1748"/>
      <c r="G12" s="620"/>
      <c r="H12" s="620"/>
      <c r="I12" s="620"/>
      <c r="J12" s="620"/>
      <c r="K12" s="620"/>
      <c r="L12" s="620"/>
    </row>
    <row r="13" spans="1:12" ht="23.25" customHeight="1" x14ac:dyDescent="0.25">
      <c r="A13" s="620"/>
      <c r="B13" s="1749" t="s">
        <v>16</v>
      </c>
      <c r="C13" s="674">
        <v>2025</v>
      </c>
      <c r="D13" s="674">
        <v>2026</v>
      </c>
      <c r="E13" s="674">
        <v>2027</v>
      </c>
      <c r="F13" s="674">
        <v>2028</v>
      </c>
      <c r="G13" s="620"/>
      <c r="H13" s="620"/>
      <c r="I13" s="620"/>
      <c r="J13" s="620"/>
      <c r="K13" s="620"/>
      <c r="L13" s="620"/>
    </row>
    <row r="14" spans="1:12" ht="16.5" thickBot="1" x14ac:dyDescent="0.3">
      <c r="A14" s="620"/>
      <c r="B14" s="1750"/>
      <c r="C14" s="673" t="s">
        <v>17</v>
      </c>
      <c r="D14" s="673" t="s">
        <v>18</v>
      </c>
      <c r="E14" s="673" t="s">
        <v>18</v>
      </c>
      <c r="F14" s="673" t="s">
        <v>18</v>
      </c>
      <c r="G14" s="620"/>
      <c r="H14" s="620"/>
      <c r="I14" s="620"/>
      <c r="J14" s="620"/>
      <c r="K14" s="620"/>
      <c r="L14" s="620"/>
    </row>
    <row r="15" spans="1:12" ht="54" customHeight="1" thickBot="1" x14ac:dyDescent="0.3">
      <c r="A15" s="620"/>
      <c r="B15" s="646" t="s">
        <v>1746</v>
      </c>
      <c r="C15" s="138">
        <v>83</v>
      </c>
      <c r="D15" s="671">
        <v>70</v>
      </c>
      <c r="E15" s="671">
        <v>70</v>
      </c>
      <c r="F15" s="671">
        <v>70</v>
      </c>
      <c r="G15" s="620"/>
      <c r="H15" s="620"/>
      <c r="I15" s="620"/>
      <c r="J15" s="620"/>
      <c r="K15" s="620"/>
      <c r="L15" s="620"/>
    </row>
    <row r="16" spans="1:12" ht="48" thickBot="1" x14ac:dyDescent="0.3">
      <c r="A16" s="620"/>
      <c r="B16" s="646" t="s">
        <v>1745</v>
      </c>
      <c r="C16" s="138">
        <v>49</v>
      </c>
      <c r="D16" s="671">
        <v>35</v>
      </c>
      <c r="E16" s="671">
        <v>35</v>
      </c>
      <c r="F16" s="671">
        <v>35</v>
      </c>
      <c r="G16" s="620"/>
      <c r="H16" s="620"/>
      <c r="I16" s="620"/>
      <c r="J16" s="620"/>
      <c r="K16" s="620"/>
      <c r="L16" s="620"/>
    </row>
    <row r="17" spans="1:12" ht="48" thickBot="1" x14ac:dyDescent="0.3">
      <c r="A17" s="620"/>
      <c r="B17" s="672" t="s">
        <v>1744</v>
      </c>
      <c r="C17" s="138">
        <v>0</v>
      </c>
      <c r="D17" s="671">
        <v>5</v>
      </c>
      <c r="E17" s="671">
        <v>7</v>
      </c>
      <c r="F17" s="671">
        <v>7</v>
      </c>
      <c r="G17" s="620"/>
      <c r="H17" s="620"/>
      <c r="I17" s="620"/>
      <c r="J17" s="620"/>
      <c r="K17" s="620"/>
      <c r="L17" s="620"/>
    </row>
    <row r="18" spans="1:12" ht="32.25" customHeight="1" thickBot="1" x14ac:dyDescent="0.3">
      <c r="A18" s="620"/>
      <c r="B18" s="640" t="s">
        <v>914</v>
      </c>
      <c r="C18" s="1751" t="s">
        <v>1743</v>
      </c>
      <c r="D18" s="1746"/>
      <c r="E18" s="1746"/>
      <c r="F18" s="1752"/>
      <c r="G18" s="620"/>
      <c r="H18" s="620"/>
      <c r="I18" s="620"/>
      <c r="J18" s="620"/>
      <c r="K18" s="620"/>
      <c r="L18" s="620"/>
    </row>
    <row r="19" spans="1:12" ht="23.25" customHeight="1" thickBot="1" x14ac:dyDescent="0.3">
      <c r="A19" s="620"/>
      <c r="B19" s="1753" t="s">
        <v>912</v>
      </c>
      <c r="C19" s="1754"/>
      <c r="D19" s="1754"/>
      <c r="E19" s="1754"/>
      <c r="F19" s="1755"/>
      <c r="G19" s="620"/>
      <c r="H19" s="620"/>
      <c r="I19" s="670"/>
      <c r="J19" s="620"/>
      <c r="K19" s="670"/>
      <c r="L19" s="620"/>
    </row>
    <row r="20" spans="1:12" ht="69" customHeight="1" thickBot="1" x14ac:dyDescent="0.3">
      <c r="A20" s="620"/>
      <c r="B20" s="646" t="s">
        <v>1742</v>
      </c>
      <c r="C20" s="668">
        <v>20</v>
      </c>
      <c r="D20" s="668">
        <v>40</v>
      </c>
      <c r="E20" s="668">
        <v>50</v>
      </c>
      <c r="F20" s="668">
        <v>70</v>
      </c>
      <c r="G20" s="620"/>
      <c r="H20" s="669"/>
      <c r="I20" s="620"/>
      <c r="J20" s="620"/>
      <c r="K20" s="620"/>
      <c r="L20" s="620"/>
    </row>
    <row r="21" spans="1:12" ht="72" customHeight="1" thickBot="1" x14ac:dyDescent="0.3">
      <c r="A21" s="620"/>
      <c r="B21" s="646" t="s">
        <v>1741</v>
      </c>
      <c r="C21" s="668">
        <v>10</v>
      </c>
      <c r="D21" s="668">
        <v>15</v>
      </c>
      <c r="E21" s="668">
        <v>20</v>
      </c>
      <c r="F21" s="668">
        <v>30</v>
      </c>
      <c r="G21" s="620"/>
      <c r="H21" s="620"/>
      <c r="I21" s="620"/>
      <c r="J21" s="620"/>
      <c r="K21" s="620"/>
      <c r="L21" s="620"/>
    </row>
    <row r="22" spans="1:12" ht="24" customHeight="1" thickBot="1" x14ac:dyDescent="0.3">
      <c r="A22" s="620"/>
      <c r="B22" s="1760" t="s">
        <v>989</v>
      </c>
      <c r="C22" s="1761"/>
      <c r="D22" s="1761"/>
      <c r="E22" s="1761"/>
      <c r="F22" s="1762"/>
      <c r="G22" s="620"/>
      <c r="H22" s="620"/>
      <c r="I22" s="620"/>
      <c r="J22" s="620"/>
      <c r="K22" s="620"/>
      <c r="L22" s="620"/>
    </row>
    <row r="23" spans="1:12" ht="16.5" thickBot="1" x14ac:dyDescent="0.3">
      <c r="A23" s="620"/>
      <c r="B23" s="1760" t="s">
        <v>901</v>
      </c>
      <c r="C23" s="1761"/>
      <c r="D23" s="1761"/>
      <c r="E23" s="1761"/>
      <c r="F23" s="1762"/>
      <c r="G23" s="620"/>
      <c r="H23" s="620"/>
      <c r="I23" s="620"/>
      <c r="J23" s="620"/>
      <c r="K23" s="620"/>
      <c r="L23" s="620"/>
    </row>
    <row r="24" spans="1:12" ht="18.75" customHeight="1" thickBot="1" x14ac:dyDescent="0.3">
      <c r="A24" s="620"/>
      <c r="B24" s="651" t="s">
        <v>898</v>
      </c>
      <c r="C24" s="1772" t="s">
        <v>1740</v>
      </c>
      <c r="D24" s="1773"/>
      <c r="E24" s="1773"/>
      <c r="F24" s="1774"/>
      <c r="G24" s="620"/>
      <c r="H24" s="620"/>
      <c r="I24" s="620"/>
      <c r="J24" s="620"/>
      <c r="K24" s="620"/>
      <c r="L24" s="620"/>
    </row>
    <row r="25" spans="1:12" ht="92.25" customHeight="1" thickBot="1" x14ac:dyDescent="0.3">
      <c r="A25" s="620"/>
      <c r="B25" s="646" t="s">
        <v>863</v>
      </c>
      <c r="C25" s="1775" t="s">
        <v>1739</v>
      </c>
      <c r="D25" s="1776"/>
      <c r="E25" s="1776"/>
      <c r="F25" s="1777"/>
      <c r="G25" s="620"/>
      <c r="H25" s="620"/>
      <c r="I25" s="620"/>
      <c r="J25" s="620"/>
      <c r="K25" s="620"/>
      <c r="L25" s="620"/>
    </row>
    <row r="26" spans="1:12" ht="16.5" thickBot="1" x14ac:dyDescent="0.3">
      <c r="A26" s="620"/>
      <c r="B26" s="646" t="s">
        <v>37</v>
      </c>
      <c r="C26" s="1778" t="s">
        <v>1738</v>
      </c>
      <c r="D26" s="1779"/>
      <c r="E26" s="1779"/>
      <c r="F26" s="1780"/>
      <c r="G26" s="620"/>
      <c r="H26" s="620"/>
      <c r="I26" s="620"/>
      <c r="J26" s="620"/>
      <c r="K26" s="620"/>
      <c r="L26" s="620"/>
    </row>
    <row r="27" spans="1:12" ht="12.75" customHeight="1" x14ac:dyDescent="0.25">
      <c r="A27" s="620"/>
      <c r="B27" s="1749"/>
      <c r="C27" s="663">
        <v>2025</v>
      </c>
      <c r="D27" s="663">
        <v>2026</v>
      </c>
      <c r="E27" s="663">
        <v>2027</v>
      </c>
      <c r="F27" s="663">
        <v>2028</v>
      </c>
      <c r="G27" s="620"/>
      <c r="H27" s="620"/>
      <c r="I27" s="620"/>
      <c r="J27" s="620"/>
      <c r="K27" s="620"/>
      <c r="L27" s="620"/>
    </row>
    <row r="28" spans="1:12" ht="45.75" customHeight="1" thickBot="1" x14ac:dyDescent="0.3">
      <c r="A28" s="620"/>
      <c r="B28" s="1750"/>
      <c r="C28" s="642" t="s">
        <v>17</v>
      </c>
      <c r="D28" s="642" t="s">
        <v>18</v>
      </c>
      <c r="E28" s="642" t="s">
        <v>18</v>
      </c>
      <c r="F28" s="642" t="s">
        <v>18</v>
      </c>
      <c r="G28" s="620"/>
      <c r="H28" s="620"/>
      <c r="I28" s="620"/>
      <c r="J28" s="620"/>
      <c r="K28" s="620"/>
      <c r="L28" s="620"/>
    </row>
    <row r="29" spans="1:12" ht="16.5" thickBot="1" x14ac:dyDescent="0.3">
      <c r="A29" s="620"/>
      <c r="B29" s="646" t="s">
        <v>39</v>
      </c>
      <c r="C29" s="648">
        <v>70</v>
      </c>
      <c r="D29" s="648">
        <v>70</v>
      </c>
      <c r="E29" s="648">
        <v>70</v>
      </c>
      <c r="F29" s="648">
        <v>70</v>
      </c>
      <c r="G29" s="620"/>
      <c r="H29" s="620"/>
      <c r="I29" s="620"/>
      <c r="J29" s="620"/>
      <c r="K29" s="620"/>
      <c r="L29" s="620"/>
    </row>
    <row r="30" spans="1:12" ht="16.5" thickBot="1" x14ac:dyDescent="0.3">
      <c r="A30" s="620"/>
      <c r="B30" s="646" t="s">
        <v>861</v>
      </c>
      <c r="C30" s="648">
        <f>C59</f>
        <v>21135</v>
      </c>
      <c r="D30" s="648">
        <f>D59</f>
        <v>21735</v>
      </c>
      <c r="E30" s="648">
        <f>E59</f>
        <v>21735</v>
      </c>
      <c r="F30" s="648">
        <f>F59</f>
        <v>21735</v>
      </c>
      <c r="G30" s="620"/>
      <c r="H30" s="620"/>
      <c r="I30" s="620"/>
      <c r="J30" s="620"/>
      <c r="K30" s="620"/>
      <c r="L30" s="620"/>
    </row>
    <row r="31" spans="1:12" ht="16.5" thickBot="1" x14ac:dyDescent="0.3">
      <c r="A31" s="620"/>
      <c r="B31" s="646" t="s">
        <v>860</v>
      </c>
      <c r="C31" s="648">
        <f>C30/C29</f>
        <v>301.92857142857144</v>
      </c>
      <c r="D31" s="648">
        <f>D30/D29</f>
        <v>310.5</v>
      </c>
      <c r="E31" s="648">
        <f>E30/E29</f>
        <v>310.5</v>
      </c>
      <c r="F31" s="648">
        <f>F30/F29</f>
        <v>310.5</v>
      </c>
      <c r="G31" s="620"/>
      <c r="H31" s="620"/>
      <c r="I31" s="620"/>
      <c r="J31" s="620"/>
      <c r="K31" s="620"/>
      <c r="L31" s="620"/>
    </row>
    <row r="32" spans="1:12" ht="16.5" thickBot="1" x14ac:dyDescent="0.3">
      <c r="A32" s="620"/>
      <c r="B32" s="646" t="s">
        <v>859</v>
      </c>
      <c r="C32" s="645" t="s">
        <v>884</v>
      </c>
      <c r="D32" s="644">
        <f t="shared" ref="D32:F34" si="0">D29/C29-1</f>
        <v>0</v>
      </c>
      <c r="E32" s="644">
        <f t="shared" si="0"/>
        <v>0</v>
      </c>
      <c r="F32" s="644">
        <f t="shared" si="0"/>
        <v>0</v>
      </c>
      <c r="G32" s="620"/>
      <c r="H32" s="647"/>
      <c r="I32" s="647"/>
      <c r="J32" s="647"/>
      <c r="K32" s="647"/>
      <c r="L32" s="647"/>
    </row>
    <row r="33" spans="1:12" ht="32.25" thickBot="1" x14ac:dyDescent="0.3">
      <c r="A33" s="620"/>
      <c r="B33" s="646" t="s">
        <v>858</v>
      </c>
      <c r="C33" s="645" t="s">
        <v>884</v>
      </c>
      <c r="D33" s="644">
        <f t="shared" si="0"/>
        <v>2.8388928317955919E-2</v>
      </c>
      <c r="E33" s="644">
        <f t="shared" si="0"/>
        <v>0</v>
      </c>
      <c r="F33" s="644">
        <f t="shared" si="0"/>
        <v>0</v>
      </c>
      <c r="G33" s="620"/>
      <c r="H33" s="620"/>
      <c r="I33" s="620"/>
      <c r="J33" s="620"/>
      <c r="K33" s="620"/>
      <c r="L33" s="620"/>
    </row>
    <row r="34" spans="1:12" ht="32.25" thickBot="1" x14ac:dyDescent="0.3">
      <c r="A34" s="620"/>
      <c r="B34" s="646" t="s">
        <v>55</v>
      </c>
      <c r="C34" s="645" t="s">
        <v>884</v>
      </c>
      <c r="D34" s="644">
        <f t="shared" si="0"/>
        <v>2.8388928317955919E-2</v>
      </c>
      <c r="E34" s="644">
        <f t="shared" si="0"/>
        <v>0</v>
      </c>
      <c r="F34" s="644">
        <f t="shared" si="0"/>
        <v>0</v>
      </c>
      <c r="G34" s="620"/>
      <c r="H34" s="620"/>
      <c r="I34" s="620"/>
      <c r="J34" s="620"/>
      <c r="K34" s="620"/>
      <c r="L34" s="620"/>
    </row>
    <row r="35" spans="1:12" ht="16.5" thickBot="1" x14ac:dyDescent="0.3">
      <c r="A35" s="620"/>
      <c r="B35" s="1769" t="s">
        <v>895</v>
      </c>
      <c r="C35" s="1770"/>
      <c r="D35" s="1770"/>
      <c r="E35" s="1770"/>
      <c r="F35" s="1771"/>
      <c r="G35" s="620"/>
      <c r="H35" s="620"/>
      <c r="I35" s="620"/>
      <c r="J35" s="620"/>
      <c r="K35" s="620"/>
      <c r="L35" s="620"/>
    </row>
    <row r="36" spans="1:12" ht="12.75" customHeight="1" x14ac:dyDescent="0.25">
      <c r="A36" s="620"/>
      <c r="B36" s="1749"/>
      <c r="C36" s="663">
        <v>2025</v>
      </c>
      <c r="D36" s="663">
        <v>2026</v>
      </c>
      <c r="E36" s="663">
        <v>2027</v>
      </c>
      <c r="F36" s="663">
        <v>2028</v>
      </c>
      <c r="G36" s="620"/>
      <c r="H36" s="620"/>
      <c r="I36" s="620"/>
      <c r="J36" s="620"/>
      <c r="K36" s="620"/>
      <c r="L36" s="620"/>
    </row>
    <row r="37" spans="1:12" ht="17.25" customHeight="1" thickBot="1" x14ac:dyDescent="0.3">
      <c r="A37" s="620"/>
      <c r="B37" s="1750"/>
      <c r="C37" s="642" t="s">
        <v>17</v>
      </c>
      <c r="D37" s="642" t="s">
        <v>18</v>
      </c>
      <c r="E37" s="642" t="s">
        <v>18</v>
      </c>
      <c r="F37" s="642" t="s">
        <v>18</v>
      </c>
      <c r="G37" s="620"/>
      <c r="H37" s="620"/>
      <c r="I37" s="620"/>
      <c r="J37" s="620"/>
      <c r="K37" s="620"/>
      <c r="L37" s="620"/>
    </row>
    <row r="38" spans="1:12" ht="16.5" thickBot="1" x14ac:dyDescent="0.3">
      <c r="A38" s="620"/>
      <c r="B38" s="637" t="s">
        <v>850</v>
      </c>
      <c r="C38" s="661">
        <f>C39+C40</f>
        <v>14095</v>
      </c>
      <c r="D38" s="634">
        <f>D39+D40</f>
        <v>14695</v>
      </c>
      <c r="E38" s="634">
        <f>E39+E40</f>
        <v>14695</v>
      </c>
      <c r="F38" s="634">
        <f>F39+F40</f>
        <v>14695</v>
      </c>
      <c r="G38" s="620"/>
      <c r="H38" s="620"/>
      <c r="I38" s="620"/>
      <c r="J38" s="620"/>
      <c r="K38" s="620"/>
      <c r="L38" s="620"/>
    </row>
    <row r="39" spans="1:12" ht="16.5" thickBot="1" x14ac:dyDescent="0.3">
      <c r="A39" s="620"/>
      <c r="B39" s="635" t="s">
        <v>840</v>
      </c>
      <c r="C39" s="660">
        <v>14095</v>
      </c>
      <c r="D39" s="657">
        <v>14695</v>
      </c>
      <c r="E39" s="657">
        <v>14695</v>
      </c>
      <c r="F39" s="657">
        <v>14695</v>
      </c>
      <c r="G39" s="620"/>
      <c r="H39" s="647"/>
      <c r="I39" s="647"/>
      <c r="J39" s="647"/>
      <c r="K39" s="620"/>
      <c r="L39" s="620"/>
    </row>
    <row r="40" spans="1:12" ht="16.5" thickBot="1" x14ac:dyDescent="0.3">
      <c r="A40" s="620"/>
      <c r="B40" s="635" t="s">
        <v>855</v>
      </c>
      <c r="C40" s="638">
        <v>0</v>
      </c>
      <c r="D40" s="638">
        <v>0</v>
      </c>
      <c r="E40" s="638">
        <v>0</v>
      </c>
      <c r="F40" s="638">
        <v>0</v>
      </c>
      <c r="G40" s="620"/>
      <c r="H40" s="620"/>
      <c r="I40" s="620"/>
      <c r="J40" s="620"/>
      <c r="K40" s="620"/>
      <c r="L40" s="620"/>
    </row>
    <row r="41" spans="1:12" ht="32.25" thickBot="1" x14ac:dyDescent="0.3">
      <c r="A41" s="620"/>
      <c r="B41" s="637" t="s">
        <v>849</v>
      </c>
      <c r="C41" s="661">
        <f>C42+C43</f>
        <v>2040</v>
      </c>
      <c r="D41" s="634">
        <f>D42+D43</f>
        <v>2040</v>
      </c>
      <c r="E41" s="634">
        <f>E42+E43</f>
        <v>2040</v>
      </c>
      <c r="F41" s="634">
        <f>F42+F43</f>
        <v>2040</v>
      </c>
      <c r="G41" s="620"/>
      <c r="H41" s="620"/>
      <c r="I41" s="620"/>
      <c r="J41" s="620"/>
      <c r="K41" s="620"/>
      <c r="L41" s="620"/>
    </row>
    <row r="42" spans="1:12" ht="16.5" thickBot="1" x14ac:dyDescent="0.3">
      <c r="A42" s="620"/>
      <c r="B42" s="635" t="s">
        <v>840</v>
      </c>
      <c r="C42" s="660">
        <v>2040</v>
      </c>
      <c r="D42" s="656">
        <v>2040</v>
      </c>
      <c r="E42" s="656">
        <v>2040</v>
      </c>
      <c r="F42" s="656">
        <v>2040</v>
      </c>
      <c r="G42" s="662"/>
      <c r="H42" s="620"/>
      <c r="I42" s="647"/>
      <c r="J42" s="620"/>
      <c r="K42" s="620"/>
      <c r="L42" s="620"/>
    </row>
    <row r="43" spans="1:12" ht="16.5" thickBot="1" x14ac:dyDescent="0.3">
      <c r="A43" s="620"/>
      <c r="B43" s="635" t="s">
        <v>855</v>
      </c>
      <c r="C43" s="638">
        <v>0</v>
      </c>
      <c r="D43" s="634">
        <v>0</v>
      </c>
      <c r="E43" s="634">
        <v>0</v>
      </c>
      <c r="F43" s="634">
        <v>0</v>
      </c>
      <c r="G43" s="620"/>
      <c r="H43" s="620"/>
      <c r="I43" s="647"/>
      <c r="J43" s="620"/>
      <c r="K43" s="620"/>
      <c r="L43" s="620"/>
    </row>
    <row r="44" spans="1:12" ht="16.5" thickBot="1" x14ac:dyDescent="0.3">
      <c r="A44" s="620"/>
      <c r="B44" s="637" t="s">
        <v>848</v>
      </c>
      <c r="C44" s="658">
        <f>C45+C46</f>
        <v>5000</v>
      </c>
      <c r="D44" s="634">
        <f>D45+D46</f>
        <v>5000</v>
      </c>
      <c r="E44" s="634">
        <f>E45+E46</f>
        <v>5000</v>
      </c>
      <c r="F44" s="634">
        <f>F45+F46</f>
        <v>5000</v>
      </c>
      <c r="G44" s="620"/>
      <c r="H44" s="620"/>
      <c r="I44" s="620"/>
      <c r="J44" s="620"/>
      <c r="K44" s="620"/>
      <c r="L44" s="620"/>
    </row>
    <row r="45" spans="1:12" ht="16.5" thickBot="1" x14ac:dyDescent="0.3">
      <c r="A45" s="620"/>
      <c r="B45" s="635" t="s">
        <v>840</v>
      </c>
      <c r="C45" s="660">
        <v>5000</v>
      </c>
      <c r="D45" s="656">
        <v>5000</v>
      </c>
      <c r="E45" s="656">
        <v>5000</v>
      </c>
      <c r="F45" s="656">
        <v>5000</v>
      </c>
      <c r="G45" s="659"/>
      <c r="H45" s="620"/>
      <c r="I45" s="620"/>
      <c r="J45" s="620"/>
      <c r="K45" s="620"/>
      <c r="L45" s="620"/>
    </row>
    <row r="46" spans="1:12" ht="16.5" thickBot="1" x14ac:dyDescent="0.3">
      <c r="A46" s="620"/>
      <c r="B46" s="635" t="s">
        <v>855</v>
      </c>
      <c r="C46" s="658">
        <v>0</v>
      </c>
      <c r="D46" s="634">
        <v>0</v>
      </c>
      <c r="E46" s="634">
        <v>0</v>
      </c>
      <c r="F46" s="634">
        <v>0</v>
      </c>
      <c r="G46" s="659"/>
      <c r="H46" s="620"/>
      <c r="I46" s="620"/>
      <c r="J46" s="620"/>
      <c r="K46" s="620"/>
      <c r="L46" s="620"/>
    </row>
    <row r="47" spans="1:12" ht="16.5" thickBot="1" x14ac:dyDescent="0.3">
      <c r="A47" s="620"/>
      <c r="B47" s="637" t="s">
        <v>847</v>
      </c>
      <c r="C47" s="658">
        <v>0</v>
      </c>
      <c r="D47" s="634">
        <v>0</v>
      </c>
      <c r="E47" s="634">
        <v>0</v>
      </c>
      <c r="F47" s="634">
        <v>0</v>
      </c>
      <c r="G47" s="620"/>
      <c r="H47" s="620"/>
      <c r="I47" s="620"/>
      <c r="J47" s="620"/>
      <c r="K47" s="620"/>
      <c r="L47" s="620"/>
    </row>
    <row r="48" spans="1:12" ht="16.5" thickBot="1" x14ac:dyDescent="0.3">
      <c r="A48" s="620"/>
      <c r="B48" s="635" t="s">
        <v>840</v>
      </c>
      <c r="C48" s="658">
        <v>0</v>
      </c>
      <c r="D48" s="634">
        <v>0</v>
      </c>
      <c r="E48" s="634">
        <v>0</v>
      </c>
      <c r="F48" s="634">
        <v>0</v>
      </c>
      <c r="G48" s="620"/>
      <c r="H48" s="620"/>
      <c r="I48" s="620"/>
      <c r="J48" s="620"/>
      <c r="K48" s="620"/>
      <c r="L48" s="620"/>
    </row>
    <row r="49" spans="1:13" ht="16.5" thickBot="1" x14ac:dyDescent="0.3">
      <c r="A49" s="620"/>
      <c r="B49" s="635" t="s">
        <v>855</v>
      </c>
      <c r="C49" s="658">
        <v>0</v>
      </c>
      <c r="D49" s="634">
        <v>0</v>
      </c>
      <c r="E49" s="634">
        <v>0</v>
      </c>
      <c r="F49" s="634">
        <v>0</v>
      </c>
      <c r="G49" s="620"/>
      <c r="H49" s="620"/>
      <c r="I49" s="620"/>
      <c r="J49" s="620"/>
      <c r="K49" s="620"/>
      <c r="L49" s="620"/>
    </row>
    <row r="50" spans="1:13" ht="32.25" thickBot="1" x14ac:dyDescent="0.3">
      <c r="A50" s="620"/>
      <c r="B50" s="637" t="s">
        <v>846</v>
      </c>
      <c r="C50" s="658">
        <v>0</v>
      </c>
      <c r="D50" s="634">
        <v>0</v>
      </c>
      <c r="E50" s="634">
        <v>0</v>
      </c>
      <c r="F50" s="634">
        <v>0</v>
      </c>
      <c r="G50" s="620"/>
      <c r="H50" s="620"/>
      <c r="I50" s="620"/>
      <c r="J50" s="620"/>
      <c r="K50" s="620"/>
      <c r="L50" s="620"/>
    </row>
    <row r="51" spans="1:13" ht="16.5" thickBot="1" x14ac:dyDescent="0.3">
      <c r="A51" s="620"/>
      <c r="B51" s="635" t="s">
        <v>840</v>
      </c>
      <c r="C51" s="660">
        <v>0</v>
      </c>
      <c r="D51" s="656">
        <v>0</v>
      </c>
      <c r="E51" s="656">
        <v>0</v>
      </c>
      <c r="F51" s="656">
        <v>0</v>
      </c>
      <c r="G51" s="620"/>
      <c r="H51" s="647"/>
      <c r="I51" s="647"/>
      <c r="J51" s="647"/>
      <c r="K51" s="620"/>
      <c r="L51" s="620"/>
    </row>
    <row r="52" spans="1:13" ht="16.5" thickBot="1" x14ac:dyDescent="0.3">
      <c r="A52" s="620"/>
      <c r="B52" s="635" t="s">
        <v>855</v>
      </c>
      <c r="C52" s="638">
        <v>0</v>
      </c>
      <c r="D52" s="634">
        <f>D53+D54</f>
        <v>0</v>
      </c>
      <c r="E52" s="634">
        <f>E53+E54</f>
        <v>0</v>
      </c>
      <c r="F52" s="634">
        <f>F53+F54</f>
        <v>0</v>
      </c>
      <c r="G52" s="620"/>
      <c r="H52" s="620"/>
      <c r="I52" s="620"/>
      <c r="J52" s="620"/>
      <c r="K52" s="620"/>
      <c r="L52" s="620"/>
    </row>
    <row r="53" spans="1:13" ht="16.5" thickBot="1" x14ac:dyDescent="0.3">
      <c r="A53" s="620"/>
      <c r="B53" s="637" t="s">
        <v>845</v>
      </c>
      <c r="C53" s="638">
        <f>C54+C55</f>
        <v>0</v>
      </c>
      <c r="D53" s="634">
        <v>0</v>
      </c>
      <c r="E53" s="634">
        <v>0</v>
      </c>
      <c r="F53" s="634">
        <v>0</v>
      </c>
      <c r="G53" s="620"/>
      <c r="H53" s="620"/>
      <c r="I53" s="620"/>
      <c r="J53" s="620"/>
      <c r="K53" s="620"/>
      <c r="L53" s="620"/>
    </row>
    <row r="54" spans="1:13" ht="16.5" thickBot="1" x14ac:dyDescent="0.3">
      <c r="A54" s="620"/>
      <c r="B54" s="635" t="s">
        <v>840</v>
      </c>
      <c r="C54" s="657">
        <v>0</v>
      </c>
      <c r="D54" s="634">
        <v>0</v>
      </c>
      <c r="E54" s="656">
        <v>0</v>
      </c>
      <c r="F54" s="656">
        <v>0</v>
      </c>
      <c r="G54" s="620"/>
      <c r="H54" s="620"/>
      <c r="I54" s="620"/>
      <c r="J54" s="620"/>
      <c r="K54" s="620"/>
      <c r="L54" s="620"/>
    </row>
    <row r="55" spans="1:13" ht="16.5" thickBot="1" x14ac:dyDescent="0.3">
      <c r="A55" s="620"/>
      <c r="B55" s="635" t="s">
        <v>855</v>
      </c>
      <c r="C55" s="638">
        <v>0</v>
      </c>
      <c r="D55" s="634">
        <v>0</v>
      </c>
      <c r="E55" s="634">
        <v>0</v>
      </c>
      <c r="F55" s="634">
        <v>0</v>
      </c>
      <c r="G55" s="620"/>
      <c r="H55" s="620"/>
      <c r="I55" s="620"/>
      <c r="J55" s="620"/>
      <c r="K55" s="620"/>
      <c r="L55" s="620"/>
    </row>
    <row r="56" spans="1:13" ht="32.25" thickBot="1" x14ac:dyDescent="0.3">
      <c r="A56" s="620"/>
      <c r="B56" s="637" t="s">
        <v>844</v>
      </c>
      <c r="C56" s="638">
        <v>0</v>
      </c>
      <c r="D56" s="634">
        <v>0</v>
      </c>
      <c r="E56" s="634">
        <f>D56*1.03*0.99</f>
        <v>0</v>
      </c>
      <c r="F56" s="634">
        <f>E56*1.03*0.99</f>
        <v>0</v>
      </c>
      <c r="G56" s="620"/>
      <c r="H56" s="620"/>
      <c r="I56" s="655"/>
      <c r="J56" s="620"/>
      <c r="K56" s="620"/>
      <c r="L56" s="620"/>
    </row>
    <row r="57" spans="1:13" ht="16.5" thickBot="1" x14ac:dyDescent="0.3">
      <c r="A57" s="620"/>
      <c r="B57" s="635" t="s">
        <v>840</v>
      </c>
      <c r="C57" s="638">
        <v>0</v>
      </c>
      <c r="D57" s="634">
        <v>0</v>
      </c>
      <c r="E57" s="634">
        <v>0</v>
      </c>
      <c r="F57" s="634">
        <v>0</v>
      </c>
      <c r="G57" s="620"/>
      <c r="H57" s="620"/>
      <c r="I57" s="620"/>
      <c r="J57" s="620"/>
      <c r="K57" s="654"/>
      <c r="L57" s="654"/>
      <c r="M57" s="653"/>
    </row>
    <row r="58" spans="1:13" ht="16.5" thickBot="1" x14ac:dyDescent="0.3">
      <c r="A58" s="620"/>
      <c r="B58" s="635" t="s">
        <v>855</v>
      </c>
      <c r="C58" s="638">
        <v>0</v>
      </c>
      <c r="D58" s="634">
        <v>0</v>
      </c>
      <c r="E58" s="634">
        <v>0</v>
      </c>
      <c r="F58" s="634">
        <v>0</v>
      </c>
      <c r="G58" s="620"/>
      <c r="H58" s="620"/>
      <c r="I58" s="620"/>
      <c r="J58" s="620"/>
      <c r="K58" s="620"/>
      <c r="L58" s="620"/>
    </row>
    <row r="59" spans="1:13" ht="16.5" thickBot="1" x14ac:dyDescent="0.3">
      <c r="A59" s="620"/>
      <c r="B59" s="652" t="s">
        <v>873</v>
      </c>
      <c r="C59" s="638">
        <f>C56+C53+C50+C47+C44+C41+C38</f>
        <v>21135</v>
      </c>
      <c r="D59" s="638">
        <f>D56+D53+D50+D47+D44+D41+D38</f>
        <v>21735</v>
      </c>
      <c r="E59" s="638">
        <f>E56+E53+E50+E47+E44+E41+E38</f>
        <v>21735</v>
      </c>
      <c r="F59" s="638">
        <f>F56+F53+F50+F47+F44+F41+F38</f>
        <v>21735</v>
      </c>
      <c r="G59" s="620"/>
      <c r="H59" s="620"/>
      <c r="I59" s="620"/>
      <c r="J59" s="620"/>
      <c r="K59" s="620"/>
      <c r="L59" s="620"/>
    </row>
    <row r="60" spans="1:13" ht="16.5" thickBot="1" x14ac:dyDescent="0.3">
      <c r="A60" s="620"/>
      <c r="B60" s="633" t="s">
        <v>836</v>
      </c>
      <c r="C60" s="632">
        <f>IF(C59-C30=0,0,"Error")</f>
        <v>0</v>
      </c>
      <c r="D60" s="632">
        <f>IF(D59-D30=0,0,"Error")</f>
        <v>0</v>
      </c>
      <c r="E60" s="632">
        <f>IF(E59-E30=0,0,"Error")</f>
        <v>0</v>
      </c>
      <c r="F60" s="632">
        <f>IF(F59-F30=0,0,"Error")</f>
        <v>0</v>
      </c>
      <c r="G60" s="620"/>
      <c r="H60" s="620"/>
      <c r="I60" s="620"/>
      <c r="J60" s="620"/>
      <c r="K60" s="620"/>
      <c r="L60" s="620"/>
    </row>
    <row r="61" spans="1:13" ht="32.25" hidden="1" thickBot="1" x14ac:dyDescent="0.3">
      <c r="A61" s="620"/>
      <c r="B61" s="667" t="s">
        <v>1737</v>
      </c>
      <c r="C61" s="1756"/>
      <c r="D61" s="1747"/>
      <c r="E61" s="1747"/>
      <c r="F61" s="1748"/>
      <c r="G61" s="620"/>
      <c r="H61" s="620"/>
      <c r="I61" s="620"/>
      <c r="J61" s="620"/>
      <c r="K61" s="620"/>
      <c r="L61" s="620"/>
    </row>
    <row r="62" spans="1:13" ht="26.25" hidden="1" customHeight="1" thickBot="1" x14ac:dyDescent="0.3">
      <c r="A62" s="620"/>
      <c r="B62" s="646" t="s">
        <v>863</v>
      </c>
      <c r="C62" s="1753"/>
      <c r="D62" s="1754"/>
      <c r="E62" s="1754"/>
      <c r="F62" s="1755"/>
      <c r="G62" s="620"/>
      <c r="H62" s="620"/>
      <c r="I62" s="620"/>
      <c r="J62" s="620"/>
      <c r="K62" s="620"/>
      <c r="L62" s="620"/>
    </row>
    <row r="63" spans="1:13" ht="16.5" hidden="1" thickBot="1" x14ac:dyDescent="0.3">
      <c r="A63" s="620"/>
      <c r="B63" s="646" t="s">
        <v>37</v>
      </c>
      <c r="C63" s="1757"/>
      <c r="D63" s="1758"/>
      <c r="E63" s="1758"/>
      <c r="F63" s="1759"/>
      <c r="G63" s="620"/>
      <c r="H63" s="620"/>
      <c r="I63" s="620"/>
      <c r="J63" s="620"/>
      <c r="K63" s="620"/>
      <c r="L63" s="620"/>
    </row>
    <row r="64" spans="1:13" ht="12.75" hidden="1" customHeight="1" x14ac:dyDescent="0.25">
      <c r="A64" s="620"/>
      <c r="B64" s="1749"/>
      <c r="C64" s="663">
        <v>2018</v>
      </c>
      <c r="D64" s="663">
        <v>2019</v>
      </c>
      <c r="E64" s="663">
        <v>2026</v>
      </c>
      <c r="F64" s="663">
        <v>2027</v>
      </c>
      <c r="G64" s="620"/>
      <c r="H64" s="620"/>
      <c r="I64" s="620"/>
      <c r="J64" s="620"/>
      <c r="K64" s="620"/>
      <c r="L64" s="620"/>
    </row>
    <row r="65" spans="1:12" ht="9" hidden="1" customHeight="1" thickBot="1" x14ac:dyDescent="0.3">
      <c r="A65" s="620"/>
      <c r="B65" s="1750"/>
      <c r="C65" s="642" t="s">
        <v>17</v>
      </c>
      <c r="D65" s="642" t="s">
        <v>18</v>
      </c>
      <c r="E65" s="642" t="s">
        <v>18</v>
      </c>
      <c r="F65" s="642" t="s">
        <v>18</v>
      </c>
      <c r="G65" s="620"/>
      <c r="H65" s="620"/>
      <c r="I65" s="620"/>
      <c r="J65" s="620"/>
      <c r="K65" s="620"/>
      <c r="L65" s="620"/>
    </row>
    <row r="66" spans="1:12" ht="16.5" hidden="1" thickBot="1" x14ac:dyDescent="0.3">
      <c r="A66" s="620"/>
      <c r="B66" s="646" t="s">
        <v>39</v>
      </c>
      <c r="C66" s="646"/>
      <c r="D66" s="646"/>
      <c r="E66" s="646"/>
      <c r="F66" s="646"/>
      <c r="G66" s="620"/>
      <c r="H66" s="620"/>
      <c r="I66" s="620"/>
      <c r="J66" s="620"/>
      <c r="K66" s="620"/>
      <c r="L66" s="620"/>
    </row>
    <row r="67" spans="1:12" ht="16.5" hidden="1" thickBot="1" x14ac:dyDescent="0.3">
      <c r="A67" s="620"/>
      <c r="B67" s="646" t="s">
        <v>861</v>
      </c>
      <c r="C67" s="648">
        <f>C96</f>
        <v>0</v>
      </c>
      <c r="D67" s="648">
        <f>D96</f>
        <v>0</v>
      </c>
      <c r="E67" s="648">
        <f>E96</f>
        <v>0</v>
      </c>
      <c r="F67" s="648">
        <f>F96</f>
        <v>0</v>
      </c>
      <c r="G67" s="620"/>
      <c r="H67" s="620"/>
      <c r="I67" s="620"/>
      <c r="J67" s="620"/>
      <c r="K67" s="620"/>
      <c r="L67" s="620"/>
    </row>
    <row r="68" spans="1:12" ht="16.5" hidden="1" thickBot="1" x14ac:dyDescent="0.3">
      <c r="A68" s="620"/>
      <c r="B68" s="646" t="s">
        <v>860</v>
      </c>
      <c r="C68" s="648" t="e">
        <f>C67/C66</f>
        <v>#DIV/0!</v>
      </c>
      <c r="D68" s="648" t="e">
        <f>D67/D66</f>
        <v>#DIV/0!</v>
      </c>
      <c r="E68" s="648" t="e">
        <f>E67/E66</f>
        <v>#DIV/0!</v>
      </c>
      <c r="F68" s="648" t="e">
        <f>F67/F66</f>
        <v>#DIV/0!</v>
      </c>
      <c r="G68" s="620"/>
      <c r="H68" s="620"/>
      <c r="I68" s="620"/>
      <c r="J68" s="620"/>
      <c r="K68" s="620"/>
      <c r="L68" s="620"/>
    </row>
    <row r="69" spans="1:12" ht="16.5" hidden="1" thickBot="1" x14ac:dyDescent="0.3">
      <c r="A69" s="620"/>
      <c r="B69" s="646" t="s">
        <v>859</v>
      </c>
      <c r="C69" s="645"/>
      <c r="D69" s="644" t="e">
        <f t="shared" ref="D69:F71" si="1">D66/C66-1</f>
        <v>#DIV/0!</v>
      </c>
      <c r="E69" s="644" t="e">
        <f t="shared" si="1"/>
        <v>#DIV/0!</v>
      </c>
      <c r="F69" s="644" t="e">
        <f t="shared" si="1"/>
        <v>#DIV/0!</v>
      </c>
      <c r="G69" s="620"/>
      <c r="H69" s="620"/>
      <c r="I69" s="620"/>
      <c r="J69" s="620"/>
      <c r="K69" s="620"/>
      <c r="L69" s="620"/>
    </row>
    <row r="70" spans="1:12" ht="32.25" hidden="1" thickBot="1" x14ac:dyDescent="0.3">
      <c r="A70" s="620"/>
      <c r="B70" s="646" t="s">
        <v>858</v>
      </c>
      <c r="C70" s="645"/>
      <c r="D70" s="644" t="e">
        <f t="shared" si="1"/>
        <v>#DIV/0!</v>
      </c>
      <c r="E70" s="644" t="e">
        <f t="shared" si="1"/>
        <v>#DIV/0!</v>
      </c>
      <c r="F70" s="644" t="e">
        <f t="shared" si="1"/>
        <v>#DIV/0!</v>
      </c>
      <c r="G70" s="620"/>
      <c r="H70" s="620"/>
      <c r="I70" s="620"/>
      <c r="J70" s="620"/>
      <c r="K70" s="620"/>
      <c r="L70" s="620"/>
    </row>
    <row r="71" spans="1:12" ht="32.25" hidden="1" thickBot="1" x14ac:dyDescent="0.3">
      <c r="A71" s="620"/>
      <c r="B71" s="646" t="s">
        <v>55</v>
      </c>
      <c r="C71" s="645"/>
      <c r="D71" s="644" t="e">
        <f t="shared" si="1"/>
        <v>#DIV/0!</v>
      </c>
      <c r="E71" s="644" t="e">
        <f t="shared" si="1"/>
        <v>#DIV/0!</v>
      </c>
      <c r="F71" s="644" t="e">
        <f t="shared" si="1"/>
        <v>#DIV/0!</v>
      </c>
      <c r="G71" s="620"/>
      <c r="H71" s="620"/>
      <c r="I71" s="620"/>
      <c r="J71" s="620"/>
      <c r="K71" s="620"/>
      <c r="L71" s="620"/>
    </row>
    <row r="72" spans="1:12" ht="24.75" hidden="1" customHeight="1" thickBot="1" x14ac:dyDescent="0.3">
      <c r="A72" s="620"/>
      <c r="B72" s="1769" t="s">
        <v>1735</v>
      </c>
      <c r="C72" s="1770"/>
      <c r="D72" s="1770"/>
      <c r="E72" s="1770"/>
      <c r="F72" s="1771"/>
      <c r="G72" s="620"/>
      <c r="H72" s="620"/>
      <c r="I72" s="620"/>
      <c r="J72" s="620"/>
      <c r="K72" s="620"/>
      <c r="L72" s="620"/>
    </row>
    <row r="73" spans="1:12" ht="12.75" hidden="1" customHeight="1" x14ac:dyDescent="0.25">
      <c r="A73" s="620"/>
      <c r="B73" s="1749"/>
      <c r="C73" s="663">
        <v>2018</v>
      </c>
      <c r="D73" s="663">
        <v>2019</v>
      </c>
      <c r="E73" s="663">
        <v>2026</v>
      </c>
      <c r="F73" s="663">
        <v>2027</v>
      </c>
      <c r="G73" s="620"/>
      <c r="H73" s="620"/>
      <c r="I73" s="620"/>
      <c r="J73" s="620"/>
      <c r="K73" s="620"/>
      <c r="L73" s="620"/>
    </row>
    <row r="74" spans="1:12" ht="9" hidden="1" customHeight="1" thickBot="1" x14ac:dyDescent="0.3">
      <c r="A74" s="620"/>
      <c r="B74" s="1750"/>
      <c r="C74" s="642" t="s">
        <v>17</v>
      </c>
      <c r="D74" s="642" t="s">
        <v>18</v>
      </c>
      <c r="E74" s="642" t="s">
        <v>18</v>
      </c>
      <c r="F74" s="642" t="s">
        <v>18</v>
      </c>
      <c r="G74" s="620"/>
      <c r="H74" s="620"/>
      <c r="I74" s="620"/>
      <c r="J74" s="620"/>
      <c r="K74" s="620"/>
      <c r="L74" s="620"/>
    </row>
    <row r="75" spans="1:12" ht="24.75" hidden="1" customHeight="1" thickBot="1" x14ac:dyDescent="0.3">
      <c r="A75" s="620"/>
      <c r="B75" s="637" t="s">
        <v>850</v>
      </c>
      <c r="C75" s="634"/>
      <c r="D75" s="634"/>
      <c r="E75" s="634"/>
      <c r="F75" s="634"/>
      <c r="G75" s="620"/>
      <c r="H75" s="620"/>
      <c r="I75" s="620"/>
      <c r="J75" s="620"/>
      <c r="K75" s="620"/>
      <c r="L75" s="620"/>
    </row>
    <row r="76" spans="1:12" ht="38.25" hidden="1" customHeight="1" thickBot="1" x14ac:dyDescent="0.3">
      <c r="A76" s="620"/>
      <c r="B76" s="635" t="s">
        <v>840</v>
      </c>
      <c r="C76" s="638"/>
      <c r="D76" s="665"/>
      <c r="E76" s="665"/>
      <c r="F76" s="665"/>
      <c r="G76" s="620"/>
      <c r="H76" s="620"/>
      <c r="I76" s="620"/>
      <c r="J76" s="620"/>
      <c r="K76" s="620"/>
      <c r="L76" s="620"/>
    </row>
    <row r="77" spans="1:12" ht="24.75" hidden="1" customHeight="1" thickBot="1" x14ac:dyDescent="0.3">
      <c r="A77" s="620"/>
      <c r="B77" s="635" t="s">
        <v>855</v>
      </c>
      <c r="C77" s="638"/>
      <c r="D77" s="665"/>
      <c r="E77" s="665"/>
      <c r="F77" s="665"/>
      <c r="G77" s="620"/>
      <c r="H77" s="620"/>
      <c r="I77" s="620"/>
      <c r="J77" s="620"/>
      <c r="K77" s="620"/>
      <c r="L77" s="620"/>
    </row>
    <row r="78" spans="1:12" ht="24.75" hidden="1" customHeight="1" thickBot="1" x14ac:dyDescent="0.3">
      <c r="A78" s="620"/>
      <c r="B78" s="637" t="s">
        <v>849</v>
      </c>
      <c r="C78" s="634"/>
      <c r="D78" s="634"/>
      <c r="E78" s="634"/>
      <c r="F78" s="634"/>
      <c r="G78" s="620"/>
      <c r="H78" s="620"/>
      <c r="I78" s="620"/>
      <c r="J78" s="620"/>
      <c r="K78" s="620"/>
      <c r="L78" s="620"/>
    </row>
    <row r="79" spans="1:12" ht="16.5" hidden="1" thickBot="1" x14ac:dyDescent="0.3">
      <c r="A79" s="620"/>
      <c r="B79" s="635" t="s">
        <v>840</v>
      </c>
      <c r="C79" s="638"/>
      <c r="D79" s="634"/>
      <c r="E79" s="634"/>
      <c r="F79" s="634"/>
      <c r="G79" s="620"/>
      <c r="H79" s="620"/>
      <c r="I79" s="620"/>
      <c r="J79" s="620"/>
      <c r="K79" s="620"/>
      <c r="L79" s="620"/>
    </row>
    <row r="80" spans="1:12" ht="16.5" hidden="1" thickBot="1" x14ac:dyDescent="0.3">
      <c r="A80" s="620"/>
      <c r="B80" s="635" t="s">
        <v>855</v>
      </c>
      <c r="C80" s="638"/>
      <c r="D80" s="634"/>
      <c r="E80" s="634"/>
      <c r="F80" s="634"/>
      <c r="G80" s="620"/>
      <c r="H80" s="620"/>
      <c r="I80" s="620"/>
      <c r="J80" s="620"/>
      <c r="K80" s="620"/>
      <c r="L80" s="620"/>
    </row>
    <row r="81" spans="1:12" ht="24.75" hidden="1" customHeight="1" thickBot="1" x14ac:dyDescent="0.3">
      <c r="A81" s="620"/>
      <c r="B81" s="637" t="s">
        <v>848</v>
      </c>
      <c r="C81" s="638">
        <v>0</v>
      </c>
      <c r="D81" s="634">
        <v>0</v>
      </c>
      <c r="E81" s="634">
        <v>0</v>
      </c>
      <c r="F81" s="634">
        <v>0</v>
      </c>
      <c r="G81" s="620"/>
      <c r="H81" s="620"/>
      <c r="I81" s="620"/>
      <c r="J81" s="620"/>
      <c r="K81" s="620"/>
      <c r="L81" s="620"/>
    </row>
    <row r="82" spans="1:12" ht="16.5" hidden="1" thickBot="1" x14ac:dyDescent="0.3">
      <c r="A82" s="620"/>
      <c r="B82" s="635" t="s">
        <v>840</v>
      </c>
      <c r="C82" s="638"/>
      <c r="D82" s="634"/>
      <c r="E82" s="634"/>
      <c r="F82" s="634"/>
      <c r="G82" s="620"/>
      <c r="H82" s="620"/>
      <c r="I82" s="620"/>
      <c r="J82" s="620"/>
      <c r="K82" s="620"/>
      <c r="L82" s="620"/>
    </row>
    <row r="83" spans="1:12" ht="16.5" hidden="1" thickBot="1" x14ac:dyDescent="0.3">
      <c r="A83" s="620"/>
      <c r="B83" s="635" t="s">
        <v>855</v>
      </c>
      <c r="C83" s="638"/>
      <c r="D83" s="634"/>
      <c r="E83" s="634"/>
      <c r="F83" s="634"/>
      <c r="G83" s="620"/>
      <c r="H83" s="620"/>
      <c r="I83" s="620"/>
      <c r="J83" s="620"/>
      <c r="K83" s="620"/>
      <c r="L83" s="620"/>
    </row>
    <row r="84" spans="1:12" ht="16.5" hidden="1" thickBot="1" x14ac:dyDescent="0.3">
      <c r="A84" s="620"/>
      <c r="B84" s="637" t="s">
        <v>847</v>
      </c>
      <c r="C84" s="638"/>
      <c r="D84" s="634"/>
      <c r="E84" s="634"/>
      <c r="F84" s="634"/>
      <c r="G84" s="620"/>
      <c r="H84" s="620"/>
      <c r="I84" s="620"/>
      <c r="J84" s="620"/>
      <c r="K84" s="620"/>
      <c r="L84" s="620"/>
    </row>
    <row r="85" spans="1:12" ht="16.5" hidden="1" thickBot="1" x14ac:dyDescent="0.3">
      <c r="A85" s="620"/>
      <c r="B85" s="635" t="s">
        <v>840</v>
      </c>
      <c r="C85" s="638"/>
      <c r="D85" s="634"/>
      <c r="E85" s="634"/>
      <c r="F85" s="634"/>
      <c r="G85" s="620"/>
      <c r="H85" s="620"/>
      <c r="I85" s="620"/>
      <c r="J85" s="620"/>
      <c r="K85" s="620"/>
      <c r="L85" s="620"/>
    </row>
    <row r="86" spans="1:12" ht="16.5" hidden="1" thickBot="1" x14ac:dyDescent="0.3">
      <c r="A86" s="620"/>
      <c r="B86" s="635" t="s">
        <v>855</v>
      </c>
      <c r="C86" s="638"/>
      <c r="D86" s="634"/>
      <c r="E86" s="634"/>
      <c r="F86" s="634"/>
      <c r="G86" s="620"/>
      <c r="H86" s="620"/>
      <c r="I86" s="620"/>
      <c r="J86" s="620"/>
      <c r="K86" s="620"/>
      <c r="L86" s="620"/>
    </row>
    <row r="87" spans="1:12" ht="32.25" hidden="1" thickBot="1" x14ac:dyDescent="0.3">
      <c r="A87" s="620"/>
      <c r="B87" s="637" t="s">
        <v>846</v>
      </c>
      <c r="C87" s="638"/>
      <c r="D87" s="634"/>
      <c r="E87" s="634"/>
      <c r="F87" s="634"/>
      <c r="G87" s="620"/>
      <c r="H87" s="620"/>
      <c r="I87" s="620"/>
      <c r="J87" s="620"/>
      <c r="K87" s="620"/>
      <c r="L87" s="620"/>
    </row>
    <row r="88" spans="1:12" ht="16.5" hidden="1" thickBot="1" x14ac:dyDescent="0.3">
      <c r="A88" s="620"/>
      <c r="B88" s="635" t="s">
        <v>840</v>
      </c>
      <c r="C88" s="638"/>
      <c r="D88" s="634"/>
      <c r="E88" s="634"/>
      <c r="F88" s="634"/>
      <c r="G88" s="620"/>
      <c r="H88" s="620"/>
      <c r="I88" s="620"/>
      <c r="J88" s="620"/>
      <c r="K88" s="620"/>
      <c r="L88" s="620"/>
    </row>
    <row r="89" spans="1:12" ht="16.5" hidden="1" thickBot="1" x14ac:dyDescent="0.3">
      <c r="A89" s="620"/>
      <c r="B89" s="635" t="s">
        <v>855</v>
      </c>
      <c r="C89" s="638"/>
      <c r="D89" s="634"/>
      <c r="E89" s="634"/>
      <c r="F89" s="634"/>
      <c r="G89" s="620"/>
      <c r="H89" s="620"/>
      <c r="I89" s="620"/>
      <c r="J89" s="620"/>
      <c r="K89" s="620"/>
      <c r="L89" s="620"/>
    </row>
    <row r="90" spans="1:12" ht="16.5" hidden="1" thickBot="1" x14ac:dyDescent="0.3">
      <c r="A90" s="620"/>
      <c r="B90" s="637" t="s">
        <v>845</v>
      </c>
      <c r="C90" s="638"/>
      <c r="D90" s="634"/>
      <c r="E90" s="634"/>
      <c r="F90" s="634"/>
      <c r="G90" s="620"/>
      <c r="H90" s="620"/>
      <c r="I90" s="620"/>
      <c r="J90" s="620"/>
      <c r="K90" s="620"/>
      <c r="L90" s="620"/>
    </row>
    <row r="91" spans="1:12" ht="16.5" hidden="1" thickBot="1" x14ac:dyDescent="0.3">
      <c r="A91" s="620"/>
      <c r="B91" s="635" t="s">
        <v>840</v>
      </c>
      <c r="C91" s="638"/>
      <c r="D91" s="634"/>
      <c r="E91" s="634"/>
      <c r="F91" s="634"/>
      <c r="G91" s="620"/>
      <c r="H91" s="620"/>
      <c r="I91" s="620"/>
      <c r="J91" s="620"/>
      <c r="K91" s="620"/>
      <c r="L91" s="620"/>
    </row>
    <row r="92" spans="1:12" ht="16.5" hidden="1" thickBot="1" x14ac:dyDescent="0.3">
      <c r="A92" s="620"/>
      <c r="B92" s="635" t="s">
        <v>855</v>
      </c>
      <c r="C92" s="638"/>
      <c r="D92" s="634"/>
      <c r="E92" s="634"/>
      <c r="F92" s="634"/>
      <c r="G92" s="620"/>
      <c r="H92" s="620"/>
      <c r="I92" s="620"/>
      <c r="J92" s="620"/>
      <c r="K92" s="620"/>
      <c r="L92" s="620"/>
    </row>
    <row r="93" spans="1:12" ht="32.25" hidden="1" thickBot="1" x14ac:dyDescent="0.3">
      <c r="A93" s="620"/>
      <c r="B93" s="637" t="s">
        <v>844</v>
      </c>
      <c r="C93" s="638"/>
      <c r="D93" s="634"/>
      <c r="E93" s="634"/>
      <c r="F93" s="634"/>
      <c r="G93" s="620"/>
      <c r="H93" s="620"/>
      <c r="I93" s="620"/>
      <c r="J93" s="620"/>
      <c r="K93" s="620"/>
      <c r="L93" s="620"/>
    </row>
    <row r="94" spans="1:12" ht="16.5" hidden="1" thickBot="1" x14ac:dyDescent="0.3">
      <c r="A94" s="620"/>
      <c r="B94" s="635" t="s">
        <v>840</v>
      </c>
      <c r="C94" s="638"/>
      <c r="D94" s="634"/>
      <c r="E94" s="634"/>
      <c r="F94" s="634"/>
      <c r="G94" s="620"/>
      <c r="H94" s="620"/>
      <c r="I94" s="620"/>
      <c r="J94" s="620"/>
      <c r="K94" s="620"/>
      <c r="L94" s="620"/>
    </row>
    <row r="95" spans="1:12" ht="16.5" hidden="1" thickBot="1" x14ac:dyDescent="0.3">
      <c r="A95" s="620"/>
      <c r="B95" s="635" t="s">
        <v>855</v>
      </c>
      <c r="C95" s="638"/>
      <c r="D95" s="634"/>
      <c r="E95" s="634"/>
      <c r="F95" s="634"/>
      <c r="G95" s="620"/>
      <c r="H95" s="620"/>
      <c r="I95" s="620"/>
      <c r="J95" s="620"/>
      <c r="K95" s="620"/>
      <c r="L95" s="620"/>
    </row>
    <row r="96" spans="1:12" ht="16.5" hidden="1" thickBot="1" x14ac:dyDescent="0.3">
      <c r="A96" s="620"/>
      <c r="B96" s="664" t="s">
        <v>1676</v>
      </c>
      <c r="C96" s="638">
        <f>C93+C90+C87+C84+C81+C78+C75</f>
        <v>0</v>
      </c>
      <c r="D96" s="638">
        <f>D93+D90+D87+D84+D81+D78+D75</f>
        <v>0</v>
      </c>
      <c r="E96" s="638">
        <f>E93+E90+E87+E84+E81+E78+E75</f>
        <v>0</v>
      </c>
      <c r="F96" s="638">
        <f>F93+F90+F87+F84+F81+F78+F75</f>
        <v>0</v>
      </c>
      <c r="G96" s="620"/>
      <c r="H96" s="620"/>
      <c r="I96" s="620"/>
      <c r="J96" s="620"/>
      <c r="K96" s="620"/>
      <c r="L96" s="620"/>
    </row>
    <row r="97" spans="1:12" ht="17.25" hidden="1" customHeight="1" thickBot="1" x14ac:dyDescent="0.3">
      <c r="A97" s="620"/>
      <c r="B97" s="633" t="s">
        <v>836</v>
      </c>
      <c r="C97" s="632">
        <f>IF(C96-C67=0,0,"Error")</f>
        <v>0</v>
      </c>
      <c r="D97" s="632">
        <f>IF(D96-D67=0,0,"Error")</f>
        <v>0</v>
      </c>
      <c r="E97" s="632">
        <f>IF(E96-E67=0,0,"Error")</f>
        <v>0</v>
      </c>
      <c r="F97" s="632">
        <f>IF(F96-F67=0,0,"Error")</f>
        <v>0</v>
      </c>
      <c r="G97" s="620"/>
      <c r="H97" s="620"/>
      <c r="I97" s="620"/>
      <c r="J97" s="620"/>
      <c r="K97" s="620"/>
      <c r="L97" s="620"/>
    </row>
    <row r="98" spans="1:12" ht="32.25" hidden="1" thickBot="1" x14ac:dyDescent="0.3">
      <c r="A98" s="620"/>
      <c r="B98" s="667" t="s">
        <v>1736</v>
      </c>
      <c r="C98" s="1756"/>
      <c r="D98" s="1747"/>
      <c r="E98" s="1747"/>
      <c r="F98" s="1748"/>
      <c r="G98" s="620"/>
      <c r="H98" s="620"/>
      <c r="I98" s="620"/>
      <c r="J98" s="620"/>
      <c r="K98" s="620"/>
      <c r="L98" s="620"/>
    </row>
    <row r="99" spans="1:12" ht="26.25" hidden="1" customHeight="1" thickBot="1" x14ac:dyDescent="0.3">
      <c r="A99" s="620"/>
      <c r="B99" s="646" t="s">
        <v>863</v>
      </c>
      <c r="C99" s="1753"/>
      <c r="D99" s="1754"/>
      <c r="E99" s="1754"/>
      <c r="F99" s="1755"/>
      <c r="G99" s="620"/>
      <c r="H99" s="620"/>
      <c r="I99" s="620"/>
      <c r="J99" s="620"/>
      <c r="K99" s="620"/>
      <c r="L99" s="620"/>
    </row>
    <row r="100" spans="1:12" ht="16.5" hidden="1" thickBot="1" x14ac:dyDescent="0.3">
      <c r="A100" s="620"/>
      <c r="B100" s="646" t="s">
        <v>37</v>
      </c>
      <c r="C100" s="1757"/>
      <c r="D100" s="1758"/>
      <c r="E100" s="1758"/>
      <c r="F100" s="1759"/>
      <c r="G100" s="620"/>
      <c r="H100" s="620"/>
      <c r="I100" s="620"/>
      <c r="J100" s="620"/>
      <c r="K100" s="620"/>
      <c r="L100" s="620"/>
    </row>
    <row r="101" spans="1:12" ht="12.75" hidden="1" customHeight="1" x14ac:dyDescent="0.25">
      <c r="A101" s="620"/>
      <c r="B101" s="1749"/>
      <c r="C101" s="663">
        <v>2018</v>
      </c>
      <c r="D101" s="663">
        <v>2019</v>
      </c>
      <c r="E101" s="663">
        <v>2026</v>
      </c>
      <c r="F101" s="663">
        <v>2027</v>
      </c>
      <c r="G101" s="620"/>
      <c r="H101" s="620"/>
      <c r="I101" s="620"/>
      <c r="J101" s="620"/>
      <c r="K101" s="620"/>
      <c r="L101" s="620"/>
    </row>
    <row r="102" spans="1:12" ht="9" hidden="1" customHeight="1" thickBot="1" x14ac:dyDescent="0.3">
      <c r="A102" s="620"/>
      <c r="B102" s="1750"/>
      <c r="C102" s="642" t="s">
        <v>17</v>
      </c>
      <c r="D102" s="642" t="s">
        <v>18</v>
      </c>
      <c r="E102" s="642" t="s">
        <v>18</v>
      </c>
      <c r="F102" s="642" t="s">
        <v>18</v>
      </c>
      <c r="G102" s="620"/>
      <c r="H102" s="620"/>
      <c r="I102" s="620"/>
      <c r="J102" s="620"/>
      <c r="K102" s="620"/>
      <c r="L102" s="620"/>
    </row>
    <row r="103" spans="1:12" ht="16.5" hidden="1" thickBot="1" x14ac:dyDescent="0.3">
      <c r="A103" s="620"/>
      <c r="B103" s="646" t="s">
        <v>39</v>
      </c>
      <c r="C103" s="666"/>
      <c r="D103" s="666"/>
      <c r="E103" s="666"/>
      <c r="F103" s="666"/>
      <c r="G103" s="620"/>
      <c r="H103" s="620"/>
      <c r="I103" s="620"/>
      <c r="J103" s="620"/>
      <c r="K103" s="620"/>
      <c r="L103" s="620"/>
    </row>
    <row r="104" spans="1:12" ht="16.5" hidden="1" thickBot="1" x14ac:dyDescent="0.3">
      <c r="A104" s="620"/>
      <c r="B104" s="646" t="s">
        <v>861</v>
      </c>
      <c r="C104" s="648">
        <f>C133</f>
        <v>0</v>
      </c>
      <c r="D104" s="648">
        <f>D133</f>
        <v>0</v>
      </c>
      <c r="E104" s="648">
        <f>E133</f>
        <v>0</v>
      </c>
      <c r="F104" s="648">
        <f>F133</f>
        <v>0</v>
      </c>
      <c r="G104" s="620"/>
      <c r="H104" s="620"/>
      <c r="I104" s="620"/>
      <c r="J104" s="620"/>
      <c r="K104" s="620"/>
      <c r="L104" s="620"/>
    </row>
    <row r="105" spans="1:12" ht="16.5" hidden="1" thickBot="1" x14ac:dyDescent="0.3">
      <c r="A105" s="620"/>
      <c r="B105" s="646" t="s">
        <v>860</v>
      </c>
      <c r="C105" s="648" t="e">
        <f>C104/C103</f>
        <v>#DIV/0!</v>
      </c>
      <c r="D105" s="648" t="e">
        <f>D104/D103</f>
        <v>#DIV/0!</v>
      </c>
      <c r="E105" s="648" t="e">
        <f>E104/E103</f>
        <v>#DIV/0!</v>
      </c>
      <c r="F105" s="648" t="e">
        <f>F104/F103</f>
        <v>#DIV/0!</v>
      </c>
      <c r="G105" s="620"/>
      <c r="H105" s="620"/>
      <c r="I105" s="620"/>
      <c r="J105" s="620"/>
      <c r="K105" s="620"/>
      <c r="L105" s="620"/>
    </row>
    <row r="106" spans="1:12" ht="16.5" hidden="1" thickBot="1" x14ac:dyDescent="0.3">
      <c r="A106" s="620"/>
      <c r="B106" s="646" t="s">
        <v>859</v>
      </c>
      <c r="C106" s="645"/>
      <c r="D106" s="644" t="e">
        <f t="shared" ref="D106:F108" si="2">D103/C103-1</f>
        <v>#DIV/0!</v>
      </c>
      <c r="E106" s="644" t="e">
        <f t="shared" si="2"/>
        <v>#DIV/0!</v>
      </c>
      <c r="F106" s="644" t="e">
        <f t="shared" si="2"/>
        <v>#DIV/0!</v>
      </c>
      <c r="G106" s="620"/>
      <c r="H106" s="620"/>
      <c r="I106" s="620"/>
      <c r="J106" s="620"/>
      <c r="K106" s="620"/>
      <c r="L106" s="620"/>
    </row>
    <row r="107" spans="1:12" ht="32.25" hidden="1" thickBot="1" x14ac:dyDescent="0.3">
      <c r="A107" s="620"/>
      <c r="B107" s="646" t="s">
        <v>858</v>
      </c>
      <c r="C107" s="645"/>
      <c r="D107" s="644" t="e">
        <f t="shared" si="2"/>
        <v>#DIV/0!</v>
      </c>
      <c r="E107" s="644" t="e">
        <f t="shared" si="2"/>
        <v>#DIV/0!</v>
      </c>
      <c r="F107" s="644" t="e">
        <f t="shared" si="2"/>
        <v>#DIV/0!</v>
      </c>
      <c r="G107" s="620"/>
      <c r="H107" s="620"/>
      <c r="I107" s="620"/>
      <c r="J107" s="620"/>
      <c r="K107" s="620"/>
      <c r="L107" s="620"/>
    </row>
    <row r="108" spans="1:12" ht="32.25" hidden="1" thickBot="1" x14ac:dyDescent="0.3">
      <c r="A108" s="620"/>
      <c r="B108" s="646" t="s">
        <v>55</v>
      </c>
      <c r="C108" s="645"/>
      <c r="D108" s="644" t="e">
        <f t="shared" si="2"/>
        <v>#DIV/0!</v>
      </c>
      <c r="E108" s="644" t="e">
        <f t="shared" si="2"/>
        <v>#DIV/0!</v>
      </c>
      <c r="F108" s="644" t="e">
        <f t="shared" si="2"/>
        <v>#DIV/0!</v>
      </c>
      <c r="G108" s="620"/>
      <c r="H108" s="620"/>
      <c r="I108" s="620"/>
      <c r="J108" s="620"/>
      <c r="K108" s="620"/>
      <c r="L108" s="620"/>
    </row>
    <row r="109" spans="1:12" ht="24.75" hidden="1" customHeight="1" thickBot="1" x14ac:dyDescent="0.3">
      <c r="A109" s="620"/>
      <c r="B109" s="1769" t="s">
        <v>1735</v>
      </c>
      <c r="C109" s="1770"/>
      <c r="D109" s="1770"/>
      <c r="E109" s="1770"/>
      <c r="F109" s="1771"/>
      <c r="G109" s="620"/>
      <c r="H109" s="620"/>
      <c r="I109" s="620"/>
      <c r="J109" s="620"/>
      <c r="K109" s="620"/>
      <c r="L109" s="620"/>
    </row>
    <row r="110" spans="1:12" ht="12.75" hidden="1" customHeight="1" x14ac:dyDescent="0.25">
      <c r="A110" s="620"/>
      <c r="B110" s="1749"/>
      <c r="C110" s="663">
        <v>2018</v>
      </c>
      <c r="D110" s="663">
        <v>2019</v>
      </c>
      <c r="E110" s="663">
        <v>2026</v>
      </c>
      <c r="F110" s="663">
        <v>2027</v>
      </c>
      <c r="G110" s="620"/>
      <c r="H110" s="620"/>
      <c r="I110" s="620"/>
      <c r="J110" s="620"/>
      <c r="K110" s="620"/>
      <c r="L110" s="620"/>
    </row>
    <row r="111" spans="1:12" ht="9" hidden="1" customHeight="1" thickBot="1" x14ac:dyDescent="0.3">
      <c r="A111" s="620"/>
      <c r="B111" s="1750"/>
      <c r="C111" s="642" t="s">
        <v>17</v>
      </c>
      <c r="D111" s="642" t="s">
        <v>18</v>
      </c>
      <c r="E111" s="642" t="s">
        <v>18</v>
      </c>
      <c r="F111" s="642" t="s">
        <v>18</v>
      </c>
      <c r="G111" s="620"/>
      <c r="H111" s="620"/>
      <c r="I111" s="620"/>
      <c r="J111" s="620"/>
      <c r="K111" s="620"/>
      <c r="L111" s="620"/>
    </row>
    <row r="112" spans="1:12" ht="24.75" hidden="1" customHeight="1" thickBot="1" x14ac:dyDescent="0.3">
      <c r="A112" s="620"/>
      <c r="B112" s="637" t="s">
        <v>850</v>
      </c>
      <c r="C112" s="634"/>
      <c r="D112" s="634"/>
      <c r="E112" s="634"/>
      <c r="F112" s="634"/>
      <c r="G112" s="620"/>
      <c r="H112" s="620"/>
      <c r="I112" s="620"/>
      <c r="J112" s="620"/>
      <c r="K112" s="620"/>
      <c r="L112" s="620"/>
    </row>
    <row r="113" spans="1:12" ht="16.5" hidden="1" thickBot="1" x14ac:dyDescent="0.3">
      <c r="A113" s="620"/>
      <c r="B113" s="635" t="s">
        <v>840</v>
      </c>
      <c r="C113" s="638"/>
      <c r="D113" s="665"/>
      <c r="E113" s="665"/>
      <c r="F113" s="665"/>
      <c r="G113" s="620"/>
      <c r="H113" s="620"/>
      <c r="I113" s="620"/>
      <c r="J113" s="620"/>
      <c r="K113" s="620"/>
      <c r="L113" s="620"/>
    </row>
    <row r="114" spans="1:12" ht="16.5" hidden="1" thickBot="1" x14ac:dyDescent="0.3">
      <c r="A114" s="620"/>
      <c r="B114" s="635" t="s">
        <v>855</v>
      </c>
      <c r="C114" s="638"/>
      <c r="D114" s="665"/>
      <c r="E114" s="665"/>
      <c r="F114" s="665"/>
      <c r="G114" s="620"/>
      <c r="H114" s="620"/>
      <c r="I114" s="620"/>
      <c r="J114" s="620"/>
      <c r="K114" s="620"/>
      <c r="L114" s="620"/>
    </row>
    <row r="115" spans="1:12" ht="24.75" hidden="1" customHeight="1" thickBot="1" x14ac:dyDescent="0.3">
      <c r="A115" s="620"/>
      <c r="B115" s="637" t="s">
        <v>849</v>
      </c>
      <c r="C115" s="634"/>
      <c r="D115" s="634"/>
      <c r="E115" s="634"/>
      <c r="F115" s="634"/>
      <c r="G115" s="620"/>
      <c r="H115" s="620"/>
      <c r="I115" s="620"/>
      <c r="J115" s="620"/>
      <c r="K115" s="620"/>
      <c r="L115" s="620"/>
    </row>
    <row r="116" spans="1:12" ht="16.5" hidden="1" thickBot="1" x14ac:dyDescent="0.3">
      <c r="A116" s="620"/>
      <c r="B116" s="635" t="s">
        <v>840</v>
      </c>
      <c r="C116" s="638"/>
      <c r="D116" s="634"/>
      <c r="E116" s="634"/>
      <c r="F116" s="634"/>
      <c r="G116" s="620"/>
      <c r="H116" s="620"/>
      <c r="I116" s="620"/>
      <c r="J116" s="620"/>
      <c r="K116" s="620"/>
      <c r="L116" s="620"/>
    </row>
    <row r="117" spans="1:12" ht="16.5" hidden="1" thickBot="1" x14ac:dyDescent="0.3">
      <c r="A117" s="620"/>
      <c r="B117" s="635" t="s">
        <v>855</v>
      </c>
      <c r="C117" s="638"/>
      <c r="D117" s="634"/>
      <c r="E117" s="634"/>
      <c r="F117" s="634"/>
      <c r="G117" s="620"/>
      <c r="H117" s="620"/>
      <c r="I117" s="620"/>
      <c r="J117" s="620"/>
      <c r="K117" s="620"/>
      <c r="L117" s="620"/>
    </row>
    <row r="118" spans="1:12" ht="24.75" hidden="1" customHeight="1" thickBot="1" x14ac:dyDescent="0.3">
      <c r="A118" s="620"/>
      <c r="B118" s="637" t="s">
        <v>848</v>
      </c>
      <c r="C118" s="638">
        <v>0</v>
      </c>
      <c r="D118" s="634">
        <v>0</v>
      </c>
      <c r="E118" s="634">
        <v>0</v>
      </c>
      <c r="F118" s="634">
        <v>0</v>
      </c>
      <c r="G118" s="620"/>
      <c r="H118" s="620"/>
      <c r="I118" s="620"/>
      <c r="J118" s="620"/>
      <c r="K118" s="620"/>
      <c r="L118" s="620"/>
    </row>
    <row r="119" spans="1:12" ht="16.5" hidden="1" thickBot="1" x14ac:dyDescent="0.3">
      <c r="A119" s="620"/>
      <c r="B119" s="635" t="s">
        <v>840</v>
      </c>
      <c r="C119" s="638"/>
      <c r="D119" s="634"/>
      <c r="E119" s="634"/>
      <c r="F119" s="634"/>
      <c r="G119" s="620"/>
      <c r="H119" s="620"/>
      <c r="I119" s="620"/>
      <c r="J119" s="620"/>
      <c r="K119" s="620"/>
      <c r="L119" s="620"/>
    </row>
    <row r="120" spans="1:12" ht="16.5" hidden="1" thickBot="1" x14ac:dyDescent="0.3">
      <c r="A120" s="620"/>
      <c r="B120" s="635" t="s">
        <v>855</v>
      </c>
      <c r="C120" s="638"/>
      <c r="D120" s="634"/>
      <c r="E120" s="634"/>
      <c r="F120" s="634"/>
      <c r="G120" s="620"/>
      <c r="H120" s="620"/>
      <c r="I120" s="620"/>
      <c r="J120" s="620"/>
      <c r="K120" s="620"/>
      <c r="L120" s="620"/>
    </row>
    <row r="121" spans="1:12" ht="16.5" hidden="1" thickBot="1" x14ac:dyDescent="0.3">
      <c r="A121" s="620"/>
      <c r="B121" s="637" t="s">
        <v>847</v>
      </c>
      <c r="C121" s="638"/>
      <c r="D121" s="634"/>
      <c r="E121" s="634"/>
      <c r="F121" s="634"/>
      <c r="G121" s="620"/>
      <c r="H121" s="620"/>
      <c r="I121" s="620"/>
      <c r="J121" s="620"/>
      <c r="K121" s="620"/>
      <c r="L121" s="620"/>
    </row>
    <row r="122" spans="1:12" ht="16.5" hidden="1" thickBot="1" x14ac:dyDescent="0.3">
      <c r="A122" s="620"/>
      <c r="B122" s="635" t="s">
        <v>840</v>
      </c>
      <c r="C122" s="638"/>
      <c r="D122" s="634"/>
      <c r="E122" s="634"/>
      <c r="F122" s="634"/>
      <c r="G122" s="620"/>
      <c r="H122" s="620"/>
      <c r="I122" s="620"/>
      <c r="J122" s="620"/>
      <c r="K122" s="620"/>
      <c r="L122" s="620"/>
    </row>
    <row r="123" spans="1:12" ht="16.5" hidden="1" thickBot="1" x14ac:dyDescent="0.3">
      <c r="A123" s="620"/>
      <c r="B123" s="635" t="s">
        <v>855</v>
      </c>
      <c r="C123" s="638"/>
      <c r="D123" s="634"/>
      <c r="E123" s="634"/>
      <c r="F123" s="634"/>
      <c r="G123" s="620"/>
      <c r="H123" s="620"/>
      <c r="I123" s="620"/>
      <c r="J123" s="620"/>
      <c r="K123" s="620"/>
      <c r="L123" s="620"/>
    </row>
    <row r="124" spans="1:12" ht="32.25" hidden="1" thickBot="1" x14ac:dyDescent="0.3">
      <c r="A124" s="620"/>
      <c r="B124" s="637" t="s">
        <v>846</v>
      </c>
      <c r="C124" s="638"/>
      <c r="D124" s="634"/>
      <c r="E124" s="634"/>
      <c r="F124" s="634"/>
      <c r="G124" s="620"/>
      <c r="H124" s="620"/>
      <c r="I124" s="620"/>
      <c r="J124" s="620"/>
      <c r="K124" s="620"/>
      <c r="L124" s="620"/>
    </row>
    <row r="125" spans="1:12" ht="16.5" hidden="1" thickBot="1" x14ac:dyDescent="0.3">
      <c r="A125" s="620"/>
      <c r="B125" s="635" t="s">
        <v>840</v>
      </c>
      <c r="C125" s="638"/>
      <c r="D125" s="634"/>
      <c r="E125" s="634"/>
      <c r="F125" s="634"/>
      <c r="G125" s="620"/>
      <c r="H125" s="620"/>
      <c r="I125" s="620"/>
      <c r="J125" s="620"/>
      <c r="K125" s="620"/>
      <c r="L125" s="620"/>
    </row>
    <row r="126" spans="1:12" ht="15" hidden="1" customHeight="1" thickBot="1" x14ac:dyDescent="0.3">
      <c r="A126" s="620"/>
      <c r="B126" s="635" t="s">
        <v>855</v>
      </c>
      <c r="C126" s="638"/>
      <c r="D126" s="634"/>
      <c r="E126" s="634"/>
      <c r="F126" s="634"/>
      <c r="G126" s="620"/>
      <c r="H126" s="620"/>
      <c r="I126" s="620"/>
      <c r="J126" s="620"/>
      <c r="K126" s="620"/>
      <c r="L126" s="620"/>
    </row>
    <row r="127" spans="1:12" ht="16.5" hidden="1" thickBot="1" x14ac:dyDescent="0.3">
      <c r="A127" s="620"/>
      <c r="B127" s="637" t="s">
        <v>845</v>
      </c>
      <c r="C127" s="638">
        <v>0</v>
      </c>
      <c r="D127" s="634">
        <v>0</v>
      </c>
      <c r="E127" s="634">
        <v>0</v>
      </c>
      <c r="F127" s="634">
        <v>0</v>
      </c>
      <c r="G127" s="620"/>
      <c r="H127" s="620"/>
      <c r="I127" s="620"/>
      <c r="J127" s="620"/>
      <c r="K127" s="620"/>
      <c r="L127" s="620"/>
    </row>
    <row r="128" spans="1:12" ht="16.5" hidden="1" thickBot="1" x14ac:dyDescent="0.3">
      <c r="A128" s="620"/>
      <c r="B128" s="635" t="s">
        <v>840</v>
      </c>
      <c r="C128" s="638"/>
      <c r="D128" s="634"/>
      <c r="E128" s="634"/>
      <c r="F128" s="634"/>
      <c r="G128" s="620"/>
      <c r="H128" s="620"/>
      <c r="I128" s="620"/>
      <c r="J128" s="620"/>
      <c r="K128" s="620"/>
      <c r="L128" s="620"/>
    </row>
    <row r="129" spans="1:12" ht="16.5" hidden="1" thickBot="1" x14ac:dyDescent="0.3">
      <c r="A129" s="620"/>
      <c r="B129" s="635" t="s">
        <v>855</v>
      </c>
      <c r="C129" s="638"/>
      <c r="D129" s="634"/>
      <c r="E129" s="634"/>
      <c r="F129" s="634"/>
      <c r="G129" s="620"/>
      <c r="H129" s="620"/>
      <c r="I129" s="620"/>
      <c r="J129" s="620"/>
      <c r="K129" s="620"/>
      <c r="L129" s="620"/>
    </row>
    <row r="130" spans="1:12" ht="32.25" hidden="1" thickBot="1" x14ac:dyDescent="0.3">
      <c r="A130" s="620"/>
      <c r="B130" s="637" t="s">
        <v>844</v>
      </c>
      <c r="C130" s="638"/>
      <c r="D130" s="634"/>
      <c r="E130" s="634"/>
      <c r="F130" s="634"/>
      <c r="G130" s="620"/>
      <c r="H130" s="620"/>
      <c r="I130" s="620"/>
      <c r="J130" s="620"/>
      <c r="K130" s="620"/>
      <c r="L130" s="620"/>
    </row>
    <row r="131" spans="1:12" ht="16.5" hidden="1" thickBot="1" x14ac:dyDescent="0.3">
      <c r="A131" s="620"/>
      <c r="B131" s="635" t="s">
        <v>840</v>
      </c>
      <c r="C131" s="638"/>
      <c r="D131" s="634"/>
      <c r="E131" s="634"/>
      <c r="F131" s="634"/>
      <c r="G131" s="620"/>
      <c r="H131" s="620"/>
      <c r="I131" s="620"/>
      <c r="J131" s="620"/>
      <c r="K131" s="620"/>
      <c r="L131" s="620"/>
    </row>
    <row r="132" spans="1:12" ht="16.5" hidden="1" thickBot="1" x14ac:dyDescent="0.3">
      <c r="A132" s="620"/>
      <c r="B132" s="635" t="s">
        <v>855</v>
      </c>
      <c r="C132" s="638"/>
      <c r="D132" s="634"/>
      <c r="E132" s="634"/>
      <c r="F132" s="634"/>
      <c r="G132" s="620"/>
      <c r="H132" s="620"/>
      <c r="I132" s="620"/>
      <c r="J132" s="620"/>
      <c r="K132" s="620"/>
      <c r="L132" s="620"/>
    </row>
    <row r="133" spans="1:12" ht="16.5" hidden="1" thickBot="1" x14ac:dyDescent="0.3">
      <c r="A133" s="620"/>
      <c r="B133" s="664" t="s">
        <v>1676</v>
      </c>
      <c r="C133" s="638">
        <f>C130+C127+C124+C121+C118+C115+C112</f>
        <v>0</v>
      </c>
      <c r="D133" s="638">
        <f>D130+D127+D124+D121+D118+D115+D112</f>
        <v>0</v>
      </c>
      <c r="E133" s="638">
        <f>E130+E127+E124+E121+E118+E115+E112</f>
        <v>0</v>
      </c>
      <c r="F133" s="638">
        <f>F130+F127+F124+F121+F118+F115+F112</f>
        <v>0</v>
      </c>
      <c r="G133" s="620"/>
      <c r="H133" s="620"/>
      <c r="I133" s="620"/>
      <c r="J133" s="620"/>
      <c r="K133" s="620"/>
      <c r="L133" s="620"/>
    </row>
    <row r="134" spans="1:12" ht="17.25" hidden="1" customHeight="1" thickBot="1" x14ac:dyDescent="0.3">
      <c r="A134" s="620"/>
      <c r="B134" s="633" t="s">
        <v>836</v>
      </c>
      <c r="C134" s="632">
        <f>IF(C133-C104=0,0,"Error")</f>
        <v>0</v>
      </c>
      <c r="D134" s="632">
        <f>IF(D133-D104=0,0,"Error")</f>
        <v>0</v>
      </c>
      <c r="E134" s="632">
        <f>IF(E133-E104=0,0,"Error")</f>
        <v>0</v>
      </c>
      <c r="F134" s="632">
        <f>IF(F133-F104=0,0,"Error")</f>
        <v>0</v>
      </c>
      <c r="G134" s="620"/>
      <c r="H134" s="620"/>
      <c r="I134" s="620"/>
      <c r="J134" s="620"/>
      <c r="K134" s="620"/>
      <c r="L134" s="620"/>
    </row>
    <row r="135" spans="1:12" ht="16.5" thickBot="1" x14ac:dyDescent="0.3">
      <c r="A135" s="620"/>
      <c r="B135" s="1760" t="s">
        <v>1734</v>
      </c>
      <c r="C135" s="1761"/>
      <c r="D135" s="1761"/>
      <c r="E135" s="1761"/>
      <c r="F135" s="1762"/>
      <c r="G135" s="620"/>
      <c r="H135" s="620"/>
      <c r="I135" s="620"/>
      <c r="J135" s="620"/>
      <c r="K135" s="620"/>
      <c r="L135" s="620"/>
    </row>
    <row r="136" spans="1:12" ht="18.75" customHeight="1" thickBot="1" x14ac:dyDescent="0.3">
      <c r="A136" s="620"/>
      <c r="B136" s="651" t="s">
        <v>963</v>
      </c>
      <c r="C136" s="1772" t="s">
        <v>1733</v>
      </c>
      <c r="D136" s="1773"/>
      <c r="E136" s="1773"/>
      <c r="F136" s="1774"/>
      <c r="G136" s="620"/>
      <c r="H136" s="620"/>
      <c r="I136" s="620"/>
      <c r="J136" s="620"/>
      <c r="K136" s="620"/>
      <c r="L136" s="620"/>
    </row>
    <row r="137" spans="1:12" ht="92.1" customHeight="1" thickBot="1" x14ac:dyDescent="0.3">
      <c r="A137" s="620"/>
      <c r="B137" s="646" t="s">
        <v>863</v>
      </c>
      <c r="C137" s="1781" t="s">
        <v>1732</v>
      </c>
      <c r="D137" s="1782"/>
      <c r="E137" s="1782"/>
      <c r="F137" s="1783"/>
      <c r="G137" s="620"/>
      <c r="H137" s="620"/>
      <c r="I137" s="620"/>
      <c r="J137" s="620"/>
      <c r="K137" s="620"/>
      <c r="L137" s="620"/>
    </row>
    <row r="138" spans="1:12" ht="16.5" thickBot="1" x14ac:dyDescent="0.3">
      <c r="A138" s="620"/>
      <c r="B138" s="646" t="s">
        <v>37</v>
      </c>
      <c r="C138" s="1778" t="s">
        <v>1731</v>
      </c>
      <c r="D138" s="1779"/>
      <c r="E138" s="1779"/>
      <c r="F138" s="1780"/>
      <c r="G138" s="620"/>
      <c r="H138" s="620"/>
      <c r="I138" s="620"/>
      <c r="J138" s="620"/>
      <c r="K138" s="620"/>
      <c r="L138" s="620"/>
    </row>
    <row r="139" spans="1:12" ht="12.75" customHeight="1" x14ac:dyDescent="0.25">
      <c r="A139" s="620"/>
      <c r="B139" s="1749"/>
      <c r="C139" s="663">
        <v>2025</v>
      </c>
      <c r="D139" s="663">
        <v>2026</v>
      </c>
      <c r="E139" s="663">
        <v>2027</v>
      </c>
      <c r="F139" s="663">
        <v>2028</v>
      </c>
      <c r="G139" s="620"/>
      <c r="H139" s="620"/>
      <c r="I139" s="620"/>
      <c r="J139" s="620"/>
      <c r="K139" s="620"/>
      <c r="L139" s="620"/>
    </row>
    <row r="140" spans="1:12" ht="15.75" customHeight="1" thickBot="1" x14ac:dyDescent="0.3">
      <c r="A140" s="620"/>
      <c r="B140" s="1750"/>
      <c r="C140" s="642" t="s">
        <v>17</v>
      </c>
      <c r="D140" s="642" t="s">
        <v>18</v>
      </c>
      <c r="E140" s="642" t="s">
        <v>18</v>
      </c>
      <c r="F140" s="642" t="s">
        <v>18</v>
      </c>
      <c r="G140" s="620"/>
      <c r="H140" s="620"/>
      <c r="I140" s="620"/>
      <c r="J140" s="620"/>
      <c r="K140" s="620"/>
      <c r="L140" s="620"/>
    </row>
    <row r="141" spans="1:12" ht="16.5" thickBot="1" x14ac:dyDescent="0.3">
      <c r="A141" s="620"/>
      <c r="B141" s="646" t="s">
        <v>39</v>
      </c>
      <c r="C141" s="648">
        <v>83</v>
      </c>
      <c r="D141" s="648">
        <v>85</v>
      </c>
      <c r="E141" s="648">
        <v>85</v>
      </c>
      <c r="F141" s="648">
        <v>85</v>
      </c>
      <c r="G141" s="620"/>
      <c r="H141" s="620"/>
      <c r="I141" s="620"/>
      <c r="J141" s="620"/>
      <c r="K141" s="620"/>
      <c r="L141" s="620"/>
    </row>
    <row r="142" spans="1:12" ht="16.5" thickBot="1" x14ac:dyDescent="0.3">
      <c r="A142" s="620"/>
      <c r="B142" s="646" t="s">
        <v>861</v>
      </c>
      <c r="C142" s="648">
        <f>C171</f>
        <v>300000</v>
      </c>
      <c r="D142" s="648">
        <f>D171</f>
        <v>300000</v>
      </c>
      <c r="E142" s="648">
        <f>E171</f>
        <v>300000</v>
      </c>
      <c r="F142" s="648">
        <f>F171</f>
        <v>300000</v>
      </c>
      <c r="G142" s="620"/>
      <c r="H142" s="620"/>
      <c r="I142" s="620"/>
      <c r="J142" s="620"/>
      <c r="K142" s="620"/>
      <c r="L142" s="620"/>
    </row>
    <row r="143" spans="1:12" ht="16.5" thickBot="1" x14ac:dyDescent="0.3">
      <c r="A143" s="620"/>
      <c r="B143" s="646" t="s">
        <v>860</v>
      </c>
      <c r="C143" s="648">
        <f>C142/C141</f>
        <v>3614.4578313253014</v>
      </c>
      <c r="D143" s="648">
        <f>D142/D141</f>
        <v>3529.4117647058824</v>
      </c>
      <c r="E143" s="648">
        <f>E142/E141</f>
        <v>3529.4117647058824</v>
      </c>
      <c r="F143" s="648">
        <f>F142/F141</f>
        <v>3529.4117647058824</v>
      </c>
      <c r="G143" s="620"/>
      <c r="H143" s="620"/>
      <c r="I143" s="620"/>
      <c r="J143" s="620"/>
      <c r="K143" s="620"/>
      <c r="L143" s="620"/>
    </row>
    <row r="144" spans="1:12" ht="16.5" thickBot="1" x14ac:dyDescent="0.3">
      <c r="A144" s="620"/>
      <c r="B144" s="646" t="s">
        <v>859</v>
      </c>
      <c r="C144" s="645" t="s">
        <v>884</v>
      </c>
      <c r="D144" s="644">
        <f t="shared" ref="D144:F146" si="3">D141/C141-1</f>
        <v>2.4096385542168752E-2</v>
      </c>
      <c r="E144" s="644">
        <f t="shared" si="3"/>
        <v>0</v>
      </c>
      <c r="F144" s="644">
        <f t="shared" si="3"/>
        <v>0</v>
      </c>
      <c r="G144" s="620"/>
      <c r="H144" s="647"/>
      <c r="I144" s="647"/>
      <c r="J144" s="647"/>
      <c r="K144" s="647"/>
      <c r="L144" s="647"/>
    </row>
    <row r="145" spans="1:12" ht="32.25" thickBot="1" x14ac:dyDescent="0.3">
      <c r="A145" s="620"/>
      <c r="B145" s="646" t="s">
        <v>858</v>
      </c>
      <c r="C145" s="645" t="s">
        <v>884</v>
      </c>
      <c r="D145" s="644">
        <f t="shared" si="3"/>
        <v>0</v>
      </c>
      <c r="E145" s="644">
        <f t="shared" si="3"/>
        <v>0</v>
      </c>
      <c r="F145" s="644">
        <f t="shared" si="3"/>
        <v>0</v>
      </c>
      <c r="G145" s="620"/>
      <c r="H145" s="620"/>
      <c r="I145" s="620"/>
      <c r="J145" s="620"/>
      <c r="K145" s="620"/>
      <c r="L145" s="620"/>
    </row>
    <row r="146" spans="1:12" ht="32.25" thickBot="1" x14ac:dyDescent="0.3">
      <c r="A146" s="620"/>
      <c r="B146" s="646" t="s">
        <v>55</v>
      </c>
      <c r="C146" s="645" t="s">
        <v>884</v>
      </c>
      <c r="D146" s="644">
        <f t="shared" si="3"/>
        <v>-2.352941176470591E-2</v>
      </c>
      <c r="E146" s="644">
        <f t="shared" si="3"/>
        <v>0</v>
      </c>
      <c r="F146" s="644">
        <f t="shared" si="3"/>
        <v>0</v>
      </c>
      <c r="G146" s="620"/>
      <c r="H146" s="620"/>
      <c r="I146" s="620"/>
      <c r="J146" s="620"/>
      <c r="K146" s="620"/>
      <c r="L146" s="620"/>
    </row>
    <row r="147" spans="1:12" ht="16.5" thickBot="1" x14ac:dyDescent="0.3">
      <c r="A147" s="620"/>
      <c r="B147" s="1769" t="s">
        <v>1730</v>
      </c>
      <c r="C147" s="1770"/>
      <c r="D147" s="1770"/>
      <c r="E147" s="1770"/>
      <c r="F147" s="1771"/>
      <c r="G147" s="620"/>
      <c r="H147" s="620"/>
      <c r="I147" s="620"/>
      <c r="J147" s="620"/>
      <c r="K147" s="620"/>
      <c r="L147" s="620"/>
    </row>
    <row r="148" spans="1:12" ht="12.75" customHeight="1" x14ac:dyDescent="0.25">
      <c r="A148" s="620"/>
      <c r="B148" s="1749"/>
      <c r="C148" s="663">
        <v>2025</v>
      </c>
      <c r="D148" s="663">
        <v>2026</v>
      </c>
      <c r="E148" s="663">
        <v>2027</v>
      </c>
      <c r="F148" s="663">
        <v>2028</v>
      </c>
      <c r="G148" s="620"/>
      <c r="H148" s="620"/>
      <c r="I148" s="620"/>
      <c r="J148" s="620"/>
      <c r="K148" s="620"/>
      <c r="L148" s="620"/>
    </row>
    <row r="149" spans="1:12" ht="24.75" customHeight="1" thickBot="1" x14ac:dyDescent="0.3">
      <c r="A149" s="620"/>
      <c r="B149" s="1750"/>
      <c r="C149" s="642" t="s">
        <v>17</v>
      </c>
      <c r="D149" s="642" t="s">
        <v>18</v>
      </c>
      <c r="E149" s="642" t="s">
        <v>18</v>
      </c>
      <c r="F149" s="642" t="s">
        <v>18</v>
      </c>
      <c r="G149" s="620"/>
      <c r="H149" s="620"/>
      <c r="I149" s="620"/>
      <c r="J149" s="620"/>
      <c r="K149" s="620"/>
      <c r="L149" s="620"/>
    </row>
    <row r="150" spans="1:12" ht="16.5" thickBot="1" x14ac:dyDescent="0.3">
      <c r="A150" s="620"/>
      <c r="B150" s="637" t="s">
        <v>850</v>
      </c>
      <c r="C150" s="661">
        <v>0</v>
      </c>
      <c r="D150" s="634">
        <v>0</v>
      </c>
      <c r="E150" s="634">
        <v>0</v>
      </c>
      <c r="F150" s="634">
        <v>0</v>
      </c>
      <c r="G150" s="620"/>
      <c r="H150" s="620"/>
      <c r="I150" s="620"/>
      <c r="J150" s="620"/>
      <c r="K150" s="620"/>
      <c r="L150" s="620"/>
    </row>
    <row r="151" spans="1:12" ht="16.5" thickBot="1" x14ac:dyDescent="0.3">
      <c r="A151" s="620"/>
      <c r="B151" s="635" t="s">
        <v>840</v>
      </c>
      <c r="C151" s="660">
        <v>0</v>
      </c>
      <c r="D151" s="657">
        <v>0</v>
      </c>
      <c r="E151" s="657">
        <v>0</v>
      </c>
      <c r="F151" s="657">
        <v>0</v>
      </c>
      <c r="G151" s="620"/>
      <c r="H151" s="647"/>
      <c r="I151" s="647"/>
      <c r="J151" s="647"/>
      <c r="K151" s="620"/>
      <c r="L151" s="620"/>
    </row>
    <row r="152" spans="1:12" ht="16.5" thickBot="1" x14ac:dyDescent="0.3">
      <c r="A152" s="620"/>
      <c r="B152" s="635" t="s">
        <v>855</v>
      </c>
      <c r="C152" s="638">
        <v>0</v>
      </c>
      <c r="D152" s="638">
        <v>0</v>
      </c>
      <c r="E152" s="638">
        <v>0</v>
      </c>
      <c r="F152" s="638">
        <v>0</v>
      </c>
      <c r="G152" s="620"/>
      <c r="H152" s="620"/>
      <c r="I152" s="620"/>
      <c r="J152" s="620"/>
      <c r="K152" s="620"/>
      <c r="L152" s="620"/>
    </row>
    <row r="153" spans="1:12" ht="32.25" thickBot="1" x14ac:dyDescent="0.3">
      <c r="A153" s="620"/>
      <c r="B153" s="637" t="s">
        <v>849</v>
      </c>
      <c r="C153" s="661">
        <v>0</v>
      </c>
      <c r="D153" s="634">
        <v>0</v>
      </c>
      <c r="E153" s="634">
        <v>0</v>
      </c>
      <c r="F153" s="634">
        <v>0</v>
      </c>
      <c r="G153" s="620"/>
      <c r="H153" s="620"/>
      <c r="I153" s="620"/>
      <c r="J153" s="620"/>
      <c r="K153" s="620"/>
      <c r="L153" s="620"/>
    </row>
    <row r="154" spans="1:12" ht="16.5" thickBot="1" x14ac:dyDescent="0.3">
      <c r="A154" s="620"/>
      <c r="B154" s="635" t="s">
        <v>840</v>
      </c>
      <c r="C154" s="660">
        <v>0</v>
      </c>
      <c r="D154" s="657">
        <v>0</v>
      </c>
      <c r="E154" s="657">
        <v>0</v>
      </c>
      <c r="F154" s="657">
        <v>0</v>
      </c>
      <c r="G154" s="662"/>
      <c r="H154" s="620"/>
      <c r="I154" s="647"/>
      <c r="J154" s="620"/>
      <c r="K154" s="620"/>
      <c r="L154" s="620"/>
    </row>
    <row r="155" spans="1:12" ht="16.5" thickBot="1" x14ac:dyDescent="0.3">
      <c r="A155" s="620"/>
      <c r="B155" s="635" t="s">
        <v>855</v>
      </c>
      <c r="C155" s="638">
        <v>0</v>
      </c>
      <c r="D155" s="638">
        <v>0</v>
      </c>
      <c r="E155" s="638">
        <v>0</v>
      </c>
      <c r="F155" s="638">
        <v>0</v>
      </c>
      <c r="G155" s="620"/>
      <c r="H155" s="620"/>
      <c r="I155" s="647"/>
      <c r="J155" s="620"/>
      <c r="K155" s="620"/>
      <c r="L155" s="620"/>
    </row>
    <row r="156" spans="1:12" ht="16.5" thickBot="1" x14ac:dyDescent="0.3">
      <c r="A156" s="620"/>
      <c r="B156" s="637" t="s">
        <v>848</v>
      </c>
      <c r="C156" s="661">
        <v>0</v>
      </c>
      <c r="D156" s="634">
        <v>0</v>
      </c>
      <c r="E156" s="634">
        <v>0</v>
      </c>
      <c r="F156" s="634">
        <v>0</v>
      </c>
      <c r="G156" s="620"/>
      <c r="H156" s="620"/>
      <c r="I156" s="620"/>
      <c r="J156" s="620"/>
      <c r="K156" s="620"/>
      <c r="L156" s="620"/>
    </row>
    <row r="157" spans="1:12" ht="16.5" thickBot="1" x14ac:dyDescent="0.3">
      <c r="A157" s="620"/>
      <c r="B157" s="635" t="s">
        <v>840</v>
      </c>
      <c r="C157" s="660">
        <v>0</v>
      </c>
      <c r="D157" s="657">
        <v>0</v>
      </c>
      <c r="E157" s="657">
        <v>0</v>
      </c>
      <c r="F157" s="657">
        <v>0</v>
      </c>
      <c r="G157" s="659"/>
      <c r="H157" s="620"/>
      <c r="I157" s="620"/>
      <c r="J157" s="620"/>
      <c r="K157" s="620"/>
      <c r="L157" s="620"/>
    </row>
    <row r="158" spans="1:12" ht="16.5" thickBot="1" x14ac:dyDescent="0.3">
      <c r="A158" s="620"/>
      <c r="B158" s="635" t="s">
        <v>855</v>
      </c>
      <c r="C158" s="658">
        <v>0</v>
      </c>
      <c r="D158" s="634">
        <v>0</v>
      </c>
      <c r="E158" s="634">
        <v>0</v>
      </c>
      <c r="F158" s="634">
        <v>0</v>
      </c>
      <c r="G158" s="659"/>
      <c r="H158" s="620"/>
      <c r="I158" s="620"/>
      <c r="J158" s="620"/>
      <c r="K158" s="620"/>
      <c r="L158" s="620"/>
    </row>
    <row r="159" spans="1:12" ht="16.5" thickBot="1" x14ac:dyDescent="0.3">
      <c r="A159" s="620"/>
      <c r="B159" s="637" t="s">
        <v>847</v>
      </c>
      <c r="C159" s="658">
        <v>0</v>
      </c>
      <c r="D159" s="634">
        <v>0</v>
      </c>
      <c r="E159" s="634">
        <v>0</v>
      </c>
      <c r="F159" s="634">
        <v>0</v>
      </c>
      <c r="G159" s="620"/>
      <c r="H159" s="620"/>
      <c r="I159" s="620"/>
      <c r="J159" s="620"/>
      <c r="K159" s="620"/>
      <c r="L159" s="620"/>
    </row>
    <row r="160" spans="1:12" ht="16.5" thickBot="1" x14ac:dyDescent="0.3">
      <c r="A160" s="620"/>
      <c r="B160" s="635" t="s">
        <v>840</v>
      </c>
      <c r="C160" s="658">
        <v>0</v>
      </c>
      <c r="D160" s="634">
        <v>0</v>
      </c>
      <c r="E160" s="634">
        <v>0</v>
      </c>
      <c r="F160" s="634">
        <v>0</v>
      </c>
      <c r="G160" s="620"/>
      <c r="H160" s="620"/>
      <c r="I160" s="620"/>
      <c r="J160" s="620"/>
      <c r="K160" s="620"/>
      <c r="L160" s="620"/>
    </row>
    <row r="161" spans="1:13" ht="16.5" thickBot="1" x14ac:dyDescent="0.3">
      <c r="A161" s="620"/>
      <c r="B161" s="635" t="s">
        <v>855</v>
      </c>
      <c r="C161" s="658">
        <v>0</v>
      </c>
      <c r="D161" s="634">
        <v>0</v>
      </c>
      <c r="E161" s="634">
        <v>0</v>
      </c>
      <c r="F161" s="634">
        <v>0</v>
      </c>
      <c r="G161" s="620"/>
      <c r="H161" s="620"/>
      <c r="I161" s="620"/>
      <c r="J161" s="620"/>
      <c r="K161" s="620"/>
      <c r="L161" s="620"/>
    </row>
    <row r="162" spans="1:13" ht="32.25" thickBot="1" x14ac:dyDescent="0.3">
      <c r="A162" s="620"/>
      <c r="B162" s="637" t="s">
        <v>846</v>
      </c>
      <c r="C162" s="658">
        <v>300000</v>
      </c>
      <c r="D162" s="634">
        <v>300000</v>
      </c>
      <c r="E162" s="634">
        <v>300000</v>
      </c>
      <c r="F162" s="634">
        <v>300000</v>
      </c>
      <c r="G162" s="620"/>
      <c r="H162" s="620"/>
      <c r="I162" s="620"/>
      <c r="J162" s="620"/>
      <c r="K162" s="620"/>
      <c r="L162" s="620"/>
    </row>
    <row r="163" spans="1:13" ht="16.5" thickBot="1" x14ac:dyDescent="0.3">
      <c r="A163" s="620"/>
      <c r="B163" s="635" t="s">
        <v>840</v>
      </c>
      <c r="C163" s="658">
        <v>300000</v>
      </c>
      <c r="D163" s="634">
        <v>300000</v>
      </c>
      <c r="E163" s="634">
        <v>300000</v>
      </c>
      <c r="F163" s="634">
        <v>300000</v>
      </c>
      <c r="G163" s="620"/>
      <c r="H163" s="647"/>
      <c r="I163" s="647"/>
      <c r="J163" s="647"/>
      <c r="K163" s="620"/>
      <c r="L163" s="620"/>
    </row>
    <row r="164" spans="1:13" ht="16.5" thickBot="1" x14ac:dyDescent="0.3">
      <c r="A164" s="620"/>
      <c r="B164" s="635" t="s">
        <v>855</v>
      </c>
      <c r="C164" s="638">
        <v>0</v>
      </c>
      <c r="D164" s="634">
        <f>D165+D166</f>
        <v>0</v>
      </c>
      <c r="E164" s="634">
        <f>E165+E166</f>
        <v>0</v>
      </c>
      <c r="F164" s="634">
        <f>F165+F166</f>
        <v>0</v>
      </c>
      <c r="G164" s="620"/>
      <c r="H164" s="620"/>
      <c r="I164" s="620"/>
      <c r="J164" s="620"/>
      <c r="K164" s="620"/>
      <c r="L164" s="620"/>
    </row>
    <row r="165" spans="1:13" ht="16.5" thickBot="1" x14ac:dyDescent="0.3">
      <c r="A165" s="620"/>
      <c r="B165" s="637" t="s">
        <v>845</v>
      </c>
      <c r="C165" s="638">
        <f>C166+C167</f>
        <v>0</v>
      </c>
      <c r="D165" s="634">
        <v>0</v>
      </c>
      <c r="E165" s="634">
        <v>0</v>
      </c>
      <c r="F165" s="634">
        <v>0</v>
      </c>
      <c r="G165" s="620"/>
      <c r="H165" s="620"/>
      <c r="I165" s="620"/>
      <c r="J165" s="620"/>
      <c r="K165" s="620"/>
      <c r="L165" s="620"/>
    </row>
    <row r="166" spans="1:13" ht="16.5" thickBot="1" x14ac:dyDescent="0.3">
      <c r="A166" s="620"/>
      <c r="B166" s="635" t="s">
        <v>840</v>
      </c>
      <c r="C166" s="657">
        <v>0</v>
      </c>
      <c r="D166" s="634">
        <v>0</v>
      </c>
      <c r="E166" s="656">
        <v>0</v>
      </c>
      <c r="F166" s="656">
        <v>0</v>
      </c>
      <c r="G166" s="620"/>
      <c r="H166" s="620"/>
      <c r="I166" s="620"/>
      <c r="J166" s="620"/>
      <c r="K166" s="620"/>
      <c r="L166" s="620"/>
    </row>
    <row r="167" spans="1:13" ht="16.5" thickBot="1" x14ac:dyDescent="0.3">
      <c r="A167" s="620"/>
      <c r="B167" s="635" t="s">
        <v>855</v>
      </c>
      <c r="C167" s="638">
        <v>0</v>
      </c>
      <c r="D167" s="634">
        <v>0</v>
      </c>
      <c r="E167" s="634">
        <v>0</v>
      </c>
      <c r="F167" s="634">
        <v>0</v>
      </c>
      <c r="G167" s="620"/>
      <c r="H167" s="620"/>
      <c r="I167" s="620"/>
      <c r="J167" s="620"/>
      <c r="K167" s="620"/>
      <c r="L167" s="620"/>
    </row>
    <row r="168" spans="1:13" ht="32.25" thickBot="1" x14ac:dyDescent="0.3">
      <c r="A168" s="620"/>
      <c r="B168" s="637" t="s">
        <v>844</v>
      </c>
      <c r="C168" s="638">
        <v>0</v>
      </c>
      <c r="D168" s="634">
        <v>0</v>
      </c>
      <c r="E168" s="634">
        <f>D168*1.03*0.99</f>
        <v>0</v>
      </c>
      <c r="F168" s="634">
        <f>E168*1.03*0.99</f>
        <v>0</v>
      </c>
      <c r="G168" s="620"/>
      <c r="H168" s="620"/>
      <c r="I168" s="655"/>
      <c r="J168" s="620"/>
      <c r="K168" s="620"/>
      <c r="L168" s="620"/>
    </row>
    <row r="169" spans="1:13" ht="16.5" thickBot="1" x14ac:dyDescent="0.3">
      <c r="A169" s="620"/>
      <c r="B169" s="635" t="s">
        <v>840</v>
      </c>
      <c r="C169" s="638">
        <v>0</v>
      </c>
      <c r="D169" s="634">
        <v>0</v>
      </c>
      <c r="E169" s="634">
        <v>0</v>
      </c>
      <c r="F169" s="634">
        <v>0</v>
      </c>
      <c r="G169" s="620"/>
      <c r="H169" s="620"/>
      <c r="I169" s="620"/>
      <c r="J169" s="620"/>
      <c r="K169" s="654"/>
      <c r="L169" s="654"/>
      <c r="M169" s="653"/>
    </row>
    <row r="170" spans="1:13" ht="16.5" thickBot="1" x14ac:dyDescent="0.3">
      <c r="A170" s="620"/>
      <c r="B170" s="635" t="s">
        <v>855</v>
      </c>
      <c r="C170" s="638">
        <v>0</v>
      </c>
      <c r="D170" s="634">
        <v>0</v>
      </c>
      <c r="E170" s="634">
        <v>0</v>
      </c>
      <c r="F170" s="634">
        <v>0</v>
      </c>
      <c r="G170" s="620"/>
      <c r="H170" s="620"/>
      <c r="I170" s="620"/>
      <c r="J170" s="620"/>
      <c r="K170" s="620"/>
      <c r="L170" s="620"/>
    </row>
    <row r="171" spans="1:13" ht="16.5" thickBot="1" x14ac:dyDescent="0.3">
      <c r="A171" s="620"/>
      <c r="B171" s="652" t="s">
        <v>958</v>
      </c>
      <c r="C171" s="638">
        <f>C168+C165+C162+C159+C156+C153+C150</f>
        <v>300000</v>
      </c>
      <c r="D171" s="638">
        <f>D168+D165+D162+D159+D156+D153+D150</f>
        <v>300000</v>
      </c>
      <c r="E171" s="638">
        <f>E168+E165+E162+E159+E156+E153+E150</f>
        <v>300000</v>
      </c>
      <c r="F171" s="638">
        <f>F168+F165+F162+F159+F156+F153+F150</f>
        <v>300000</v>
      </c>
      <c r="G171" s="620"/>
      <c r="H171" s="620"/>
      <c r="I171" s="620"/>
      <c r="J171" s="620"/>
      <c r="K171" s="620"/>
      <c r="L171" s="620"/>
    </row>
    <row r="172" spans="1:13" ht="16.5" thickBot="1" x14ac:dyDescent="0.3">
      <c r="A172" s="620"/>
      <c r="B172" s="633" t="s">
        <v>836</v>
      </c>
      <c r="C172" s="632">
        <v>0</v>
      </c>
      <c r="D172" s="632">
        <f>IF(D171-D142=0,0,"Error")</f>
        <v>0</v>
      </c>
      <c r="E172" s="632">
        <f>IF(E171-E142=0,0,"Error")</f>
        <v>0</v>
      </c>
      <c r="F172" s="632">
        <f>IF(F171-F142=0,0,"Error")</f>
        <v>0</v>
      </c>
      <c r="G172" s="620"/>
      <c r="H172" s="620"/>
      <c r="I172" s="620"/>
      <c r="J172" s="620"/>
      <c r="K172" s="620"/>
      <c r="L172" s="620"/>
    </row>
    <row r="173" spans="1:13" ht="16.5" thickBot="1" x14ac:dyDescent="0.3">
      <c r="A173" s="620"/>
      <c r="B173" s="1760" t="s">
        <v>78</v>
      </c>
      <c r="C173" s="1761"/>
      <c r="D173" s="1761"/>
      <c r="E173" s="1761"/>
      <c r="F173" s="1762"/>
      <c r="G173" s="620"/>
      <c r="H173" s="620"/>
      <c r="I173" s="620"/>
      <c r="J173" s="620"/>
      <c r="K173" s="620"/>
      <c r="L173" s="620"/>
    </row>
    <row r="174" spans="1:13" ht="16.5" thickBot="1" x14ac:dyDescent="0.3">
      <c r="A174" s="620"/>
      <c r="B174" s="1760" t="s">
        <v>881</v>
      </c>
      <c r="C174" s="1761"/>
      <c r="D174" s="1761"/>
      <c r="E174" s="1761"/>
      <c r="F174" s="1762"/>
      <c r="G174" s="620"/>
      <c r="H174" s="620"/>
      <c r="I174" s="620"/>
      <c r="J174" s="620"/>
      <c r="K174" s="620"/>
      <c r="L174" s="620"/>
    </row>
    <row r="175" spans="1:13" ht="32.25" thickBot="1" x14ac:dyDescent="0.3">
      <c r="A175" s="620"/>
      <c r="B175" s="651" t="s">
        <v>1314</v>
      </c>
      <c r="C175" s="1784"/>
      <c r="D175" s="1785"/>
      <c r="E175" s="1785"/>
      <c r="F175" s="1786"/>
      <c r="G175" s="620"/>
      <c r="H175" s="620"/>
      <c r="I175" s="620"/>
      <c r="J175" s="620"/>
      <c r="K175" s="620"/>
      <c r="L175" s="620"/>
    </row>
    <row r="176" spans="1:13" ht="30.75" customHeight="1" thickBot="1" x14ac:dyDescent="0.3">
      <c r="A176" s="620"/>
      <c r="B176" s="651" t="s">
        <v>880</v>
      </c>
      <c r="C176" s="651"/>
      <c r="D176" s="650" t="s">
        <v>864</v>
      </c>
      <c r="E176" s="1794"/>
      <c r="F176" s="1796"/>
      <c r="G176" s="620"/>
      <c r="H176" s="1793"/>
      <c r="I176" s="1793"/>
      <c r="J176" s="1793"/>
      <c r="K176" s="1793"/>
      <c r="L176" s="1793"/>
    </row>
    <row r="177" spans="1:12" ht="16.5" thickBot="1" x14ac:dyDescent="0.3">
      <c r="A177" s="620"/>
      <c r="B177" s="649"/>
      <c r="C177" s="1794"/>
      <c r="D177" s="1795"/>
      <c r="E177" s="1795"/>
      <c r="F177" s="1796"/>
      <c r="G177" s="620"/>
      <c r="H177" s="1793"/>
      <c r="I177" s="1793"/>
      <c r="J177" s="1793"/>
      <c r="K177" s="1793"/>
      <c r="L177" s="1793"/>
    </row>
    <row r="178" spans="1:12" ht="17.25" customHeight="1" thickBot="1" x14ac:dyDescent="0.3">
      <c r="A178" s="620"/>
      <c r="B178" s="646" t="s">
        <v>863</v>
      </c>
      <c r="C178" s="1753"/>
      <c r="D178" s="1754"/>
      <c r="E178" s="1754"/>
      <c r="F178" s="1755"/>
      <c r="G178" s="620"/>
      <c r="H178" s="1793"/>
      <c r="I178" s="1793"/>
      <c r="J178" s="1793"/>
      <c r="K178" s="1793"/>
      <c r="L178" s="1793"/>
    </row>
    <row r="179" spans="1:12" ht="16.5" thickBot="1" x14ac:dyDescent="0.3">
      <c r="A179" s="620"/>
      <c r="B179" s="646" t="s">
        <v>37</v>
      </c>
      <c r="C179" s="1757"/>
      <c r="D179" s="1758"/>
      <c r="E179" s="1758"/>
      <c r="F179" s="1759"/>
      <c r="G179" s="620"/>
      <c r="H179" s="620"/>
      <c r="I179" s="620"/>
      <c r="J179" s="620"/>
      <c r="K179" s="620"/>
      <c r="L179" s="620"/>
    </row>
    <row r="180" spans="1:12" ht="20.100000000000001" customHeight="1" x14ac:dyDescent="0.25">
      <c r="A180" s="620"/>
      <c r="B180" s="1749"/>
      <c r="C180" s="643">
        <v>2025</v>
      </c>
      <c r="D180" s="643">
        <v>2026</v>
      </c>
      <c r="E180" s="643">
        <v>2027</v>
      </c>
      <c r="F180" s="643">
        <v>2028</v>
      </c>
      <c r="G180" s="620"/>
      <c r="H180" s="620"/>
      <c r="I180" s="620"/>
      <c r="J180" s="620"/>
      <c r="K180" s="620"/>
      <c r="L180" s="620"/>
    </row>
    <row r="181" spans="1:12" ht="20.100000000000001" customHeight="1" thickBot="1" x14ac:dyDescent="0.3">
      <c r="A181" s="620"/>
      <c r="B181" s="1750"/>
      <c r="C181" s="642" t="s">
        <v>17</v>
      </c>
      <c r="D181" s="642" t="s">
        <v>18</v>
      </c>
      <c r="E181" s="642" t="s">
        <v>18</v>
      </c>
      <c r="F181" s="642" t="s">
        <v>18</v>
      </c>
      <c r="G181" s="620"/>
      <c r="H181" s="620"/>
      <c r="I181" s="620"/>
      <c r="J181" s="620"/>
      <c r="K181" s="620"/>
      <c r="L181" s="620"/>
    </row>
    <row r="182" spans="1:12" ht="16.5" thickBot="1" x14ac:dyDescent="0.3">
      <c r="A182" s="620"/>
      <c r="B182" s="646" t="s">
        <v>39</v>
      </c>
      <c r="C182" s="648">
        <v>0</v>
      </c>
      <c r="D182" s="648">
        <v>0</v>
      </c>
      <c r="E182" s="648">
        <v>0</v>
      </c>
      <c r="F182" s="648">
        <v>0</v>
      </c>
      <c r="G182" s="620"/>
      <c r="H182" s="620"/>
      <c r="I182" s="620"/>
      <c r="J182" s="620"/>
      <c r="K182" s="620"/>
      <c r="L182" s="620"/>
    </row>
    <row r="183" spans="1:12" ht="16.5" thickBot="1" x14ac:dyDescent="0.3">
      <c r="A183" s="620"/>
      <c r="B183" s="646" t="s">
        <v>861</v>
      </c>
      <c r="C183" s="648" t="e">
        <f>#REF!-#REF!</f>
        <v>#REF!</v>
      </c>
      <c r="D183" s="648" t="e">
        <f>#REF!-#REF!</f>
        <v>#REF!</v>
      </c>
      <c r="E183" s="648" t="e">
        <f>#REF!-#REF!</f>
        <v>#REF!</v>
      </c>
      <c r="F183" s="648">
        <f>F201</f>
        <v>0</v>
      </c>
      <c r="G183" s="620"/>
      <c r="H183" s="620"/>
      <c r="I183" s="620"/>
      <c r="J183" s="620"/>
      <c r="K183" s="620"/>
      <c r="L183" s="620"/>
    </row>
    <row r="184" spans="1:12" ht="16.5" thickBot="1" x14ac:dyDescent="0.3">
      <c r="A184" s="620"/>
      <c r="B184" s="646" t="s">
        <v>860</v>
      </c>
      <c r="C184" s="648" t="e">
        <f>C183/C182</f>
        <v>#REF!</v>
      </c>
      <c r="D184" s="648" t="e">
        <f>D183/D182</f>
        <v>#REF!</v>
      </c>
      <c r="E184" s="648" t="e">
        <f>E183/E182</f>
        <v>#REF!</v>
      </c>
      <c r="F184" s="648" t="e">
        <f>F183/F182</f>
        <v>#DIV/0!</v>
      </c>
      <c r="G184" s="620"/>
      <c r="H184" s="620"/>
      <c r="I184" s="620"/>
      <c r="J184" s="620"/>
      <c r="K184" s="620"/>
      <c r="L184" s="620"/>
    </row>
    <row r="185" spans="1:12" ht="16.5" thickBot="1" x14ac:dyDescent="0.3">
      <c r="A185" s="620"/>
      <c r="B185" s="646" t="s">
        <v>859</v>
      </c>
      <c r="C185" s="645" t="s">
        <v>884</v>
      </c>
      <c r="D185" s="644" t="e">
        <f t="shared" ref="D185:F187" si="4">D182/C182-1</f>
        <v>#DIV/0!</v>
      </c>
      <c r="E185" s="644" t="e">
        <f t="shared" si="4"/>
        <v>#DIV/0!</v>
      </c>
      <c r="F185" s="644" t="e">
        <f t="shared" si="4"/>
        <v>#DIV/0!</v>
      </c>
      <c r="G185" s="620"/>
      <c r="H185" s="647"/>
      <c r="I185" s="647"/>
      <c r="J185" s="647"/>
      <c r="K185" s="647"/>
      <c r="L185" s="647"/>
    </row>
    <row r="186" spans="1:12" ht="32.25" thickBot="1" x14ac:dyDescent="0.3">
      <c r="A186" s="620"/>
      <c r="B186" s="646" t="s">
        <v>858</v>
      </c>
      <c r="C186" s="645" t="s">
        <v>884</v>
      </c>
      <c r="D186" s="644" t="e">
        <f t="shared" si="4"/>
        <v>#REF!</v>
      </c>
      <c r="E186" s="644" t="e">
        <f t="shared" si="4"/>
        <v>#REF!</v>
      </c>
      <c r="F186" s="644" t="e">
        <f t="shared" si="4"/>
        <v>#REF!</v>
      </c>
      <c r="G186" s="620"/>
      <c r="H186" s="620"/>
      <c r="I186" s="620"/>
      <c r="J186" s="620"/>
      <c r="K186" s="620"/>
      <c r="L186" s="620"/>
    </row>
    <row r="187" spans="1:12" ht="32.25" thickBot="1" x14ac:dyDescent="0.3">
      <c r="A187" s="620"/>
      <c r="B187" s="646" t="s">
        <v>55</v>
      </c>
      <c r="C187" s="645" t="s">
        <v>884</v>
      </c>
      <c r="D187" s="644" t="e">
        <f t="shared" si="4"/>
        <v>#REF!</v>
      </c>
      <c r="E187" s="644" t="e">
        <f t="shared" si="4"/>
        <v>#REF!</v>
      </c>
      <c r="F187" s="644" t="e">
        <f t="shared" si="4"/>
        <v>#DIV/0!</v>
      </c>
      <c r="G187" s="620"/>
      <c r="H187" s="620"/>
      <c r="I187" s="620"/>
      <c r="J187" s="620"/>
      <c r="K187" s="620"/>
      <c r="L187" s="620"/>
    </row>
    <row r="188" spans="1:12" ht="16.5" thickBot="1" x14ac:dyDescent="0.3">
      <c r="A188" s="620"/>
      <c r="B188" s="1769" t="s">
        <v>876</v>
      </c>
      <c r="C188" s="1770"/>
      <c r="D188" s="1770"/>
      <c r="E188" s="1770"/>
      <c r="F188" s="1771"/>
      <c r="G188" s="620"/>
      <c r="H188" s="620"/>
      <c r="I188" s="620"/>
      <c r="J188" s="620"/>
      <c r="K188" s="620"/>
      <c r="L188" s="620"/>
    </row>
    <row r="189" spans="1:12" ht="12.75" customHeight="1" x14ac:dyDescent="0.25">
      <c r="A189" s="620"/>
      <c r="B189" s="1749"/>
      <c r="C189" s="643">
        <v>2025</v>
      </c>
      <c r="D189" s="643">
        <v>2026</v>
      </c>
      <c r="E189" s="643">
        <v>2027</v>
      </c>
      <c r="F189" s="643">
        <v>2028</v>
      </c>
      <c r="G189" s="620"/>
      <c r="H189" s="620"/>
      <c r="I189" s="620"/>
      <c r="J189" s="620"/>
      <c r="K189" s="620"/>
      <c r="L189" s="620"/>
    </row>
    <row r="190" spans="1:12" ht="29.25" customHeight="1" thickBot="1" x14ac:dyDescent="0.3">
      <c r="A190" s="620"/>
      <c r="B190" s="1750"/>
      <c r="C190" s="642" t="s">
        <v>17</v>
      </c>
      <c r="D190" s="642" t="s">
        <v>18</v>
      </c>
      <c r="E190" s="642" t="s">
        <v>18</v>
      </c>
      <c r="F190" s="642" t="s">
        <v>18</v>
      </c>
      <c r="G190" s="620"/>
      <c r="H190" s="620"/>
      <c r="I190" s="620"/>
      <c r="J190" s="620"/>
      <c r="K190" s="620"/>
      <c r="L190" s="620"/>
    </row>
    <row r="191" spans="1:12" ht="16.5" thickBot="1" x14ac:dyDescent="0.3">
      <c r="A191" s="620"/>
      <c r="B191" s="637" t="s">
        <v>875</v>
      </c>
      <c r="C191" s="634">
        <f>C192+C193+C194+C195</f>
        <v>0</v>
      </c>
      <c r="D191" s="634">
        <f>D192+D193+D194+D195</f>
        <v>0</v>
      </c>
      <c r="E191" s="634">
        <f>E192+E193+E194+E195</f>
        <v>0</v>
      </c>
      <c r="F191" s="634">
        <f>F192+F193+F194+F195</f>
        <v>0</v>
      </c>
      <c r="G191" s="620"/>
      <c r="H191" s="620"/>
      <c r="I191" s="620"/>
      <c r="J191" s="620"/>
      <c r="K191" s="620"/>
      <c r="L191" s="620"/>
    </row>
    <row r="192" spans="1:12" ht="16.5" thickBot="1" x14ac:dyDescent="0.3">
      <c r="A192" s="620"/>
      <c r="B192" s="635" t="s">
        <v>840</v>
      </c>
      <c r="C192" s="634">
        <v>0</v>
      </c>
      <c r="D192" s="634">
        <v>0</v>
      </c>
      <c r="E192" s="634">
        <v>0</v>
      </c>
      <c r="F192" s="634">
        <v>0</v>
      </c>
      <c r="G192" s="620"/>
      <c r="H192" s="620"/>
      <c r="I192" s="620"/>
      <c r="J192" s="620"/>
      <c r="K192" s="620"/>
      <c r="L192" s="620"/>
    </row>
    <row r="193" spans="1:12" ht="16.5" thickBot="1" x14ac:dyDescent="0.3">
      <c r="A193" s="620"/>
      <c r="B193" s="635" t="s">
        <v>854</v>
      </c>
      <c r="C193" s="634">
        <v>0</v>
      </c>
      <c r="D193" s="634">
        <v>0</v>
      </c>
      <c r="E193" s="634">
        <v>0</v>
      </c>
      <c r="F193" s="634">
        <v>0</v>
      </c>
      <c r="G193" s="620"/>
      <c r="H193" s="620"/>
      <c r="I193" s="620"/>
      <c r="J193" s="620"/>
      <c r="K193" s="620"/>
      <c r="L193" s="620"/>
    </row>
    <row r="194" spans="1:12" ht="16.5" thickBot="1" x14ac:dyDescent="0.3">
      <c r="A194" s="620"/>
      <c r="B194" s="635" t="s">
        <v>838</v>
      </c>
      <c r="C194" s="634">
        <v>0</v>
      </c>
      <c r="D194" s="634">
        <v>0</v>
      </c>
      <c r="E194" s="634">
        <v>0</v>
      </c>
      <c r="F194" s="634">
        <v>0</v>
      </c>
      <c r="G194" s="620"/>
      <c r="H194" s="620"/>
      <c r="I194" s="620"/>
      <c r="J194" s="620"/>
      <c r="K194" s="620"/>
      <c r="L194" s="620"/>
    </row>
    <row r="195" spans="1:12" ht="16.5" thickBot="1" x14ac:dyDescent="0.3">
      <c r="A195" s="620"/>
      <c r="B195" s="635" t="s">
        <v>837</v>
      </c>
      <c r="C195" s="634">
        <v>0</v>
      </c>
      <c r="D195" s="634">
        <v>0</v>
      </c>
      <c r="E195" s="634">
        <v>0</v>
      </c>
      <c r="F195" s="634">
        <v>0</v>
      </c>
      <c r="G195" s="620"/>
      <c r="H195" s="620"/>
      <c r="I195" s="620"/>
      <c r="J195" s="620"/>
      <c r="K195" s="620"/>
      <c r="L195" s="620"/>
    </row>
    <row r="196" spans="1:12" ht="16.5" thickBot="1" x14ac:dyDescent="0.3">
      <c r="A196" s="620"/>
      <c r="B196" s="637" t="s">
        <v>874</v>
      </c>
      <c r="C196" s="634">
        <v>0</v>
      </c>
      <c r="D196" s="634">
        <v>0</v>
      </c>
      <c r="E196" s="634">
        <v>0</v>
      </c>
      <c r="F196" s="634">
        <v>0</v>
      </c>
      <c r="G196" s="620"/>
      <c r="H196" s="620"/>
      <c r="I196" s="620"/>
      <c r="J196" s="620"/>
      <c r="K196" s="620"/>
      <c r="L196" s="620"/>
    </row>
    <row r="197" spans="1:12" ht="16.5" thickBot="1" x14ac:dyDescent="0.3">
      <c r="A197" s="620"/>
      <c r="B197" s="635" t="s">
        <v>840</v>
      </c>
      <c r="C197" s="634">
        <v>0</v>
      </c>
      <c r="D197" s="634">
        <v>0</v>
      </c>
      <c r="E197" s="634">
        <v>0</v>
      </c>
      <c r="F197" s="634">
        <v>0</v>
      </c>
      <c r="G197" s="620"/>
      <c r="H197" s="620"/>
      <c r="I197" s="620"/>
      <c r="J197" s="620"/>
      <c r="K197" s="620"/>
      <c r="L197" s="620"/>
    </row>
    <row r="198" spans="1:12" ht="16.5" thickBot="1" x14ac:dyDescent="0.3">
      <c r="A198" s="620"/>
      <c r="B198" s="635" t="s">
        <v>854</v>
      </c>
      <c r="C198" s="634">
        <v>0</v>
      </c>
      <c r="D198" s="634">
        <v>0</v>
      </c>
      <c r="E198" s="634">
        <v>0</v>
      </c>
      <c r="F198" s="634">
        <v>0</v>
      </c>
      <c r="G198" s="620"/>
      <c r="H198" s="620"/>
      <c r="I198" s="620"/>
      <c r="J198" s="620"/>
      <c r="K198" s="620"/>
      <c r="L198" s="620"/>
    </row>
    <row r="199" spans="1:12" ht="16.5" thickBot="1" x14ac:dyDescent="0.3">
      <c r="A199" s="620"/>
      <c r="B199" s="635" t="s">
        <v>838</v>
      </c>
      <c r="C199" s="634">
        <v>0</v>
      </c>
      <c r="D199" s="634">
        <v>0</v>
      </c>
      <c r="E199" s="634">
        <v>0</v>
      </c>
      <c r="F199" s="634">
        <v>0</v>
      </c>
      <c r="G199" s="620"/>
      <c r="H199" s="620"/>
      <c r="I199" s="620"/>
      <c r="J199" s="620"/>
      <c r="K199" s="620"/>
      <c r="L199" s="620"/>
    </row>
    <row r="200" spans="1:12" ht="16.5" thickBot="1" x14ac:dyDescent="0.3">
      <c r="A200" s="620"/>
      <c r="B200" s="635" t="s">
        <v>837</v>
      </c>
      <c r="C200" s="634">
        <v>0</v>
      </c>
      <c r="D200" s="634">
        <v>0</v>
      </c>
      <c r="E200" s="634">
        <v>0</v>
      </c>
      <c r="F200" s="634">
        <v>0</v>
      </c>
      <c r="G200" s="620"/>
      <c r="H200" s="620"/>
      <c r="I200" s="620"/>
      <c r="J200" s="620"/>
      <c r="K200" s="620"/>
      <c r="L200" s="620"/>
    </row>
    <row r="201" spans="1:12" ht="16.5" thickBot="1" x14ac:dyDescent="0.3">
      <c r="A201" s="620"/>
      <c r="B201" s="641" t="s">
        <v>873</v>
      </c>
      <c r="C201" s="634">
        <v>0</v>
      </c>
      <c r="D201" s="634">
        <v>0</v>
      </c>
      <c r="E201" s="634">
        <v>0</v>
      </c>
      <c r="F201" s="634">
        <v>0</v>
      </c>
      <c r="G201" s="620"/>
      <c r="H201" s="620"/>
      <c r="I201" s="620"/>
      <c r="J201" s="620"/>
      <c r="K201" s="620"/>
      <c r="L201" s="620"/>
    </row>
    <row r="202" spans="1:12" ht="27" customHeight="1" thickBot="1" x14ac:dyDescent="0.3">
      <c r="A202" s="620"/>
      <c r="B202" s="640" t="s">
        <v>852</v>
      </c>
      <c r="C202" s="639">
        <f t="shared" ref="C202:F203" si="5">C171+C59+C201</f>
        <v>321135</v>
      </c>
      <c r="D202" s="639">
        <f t="shared" si="5"/>
        <v>321735</v>
      </c>
      <c r="E202" s="639">
        <f t="shared" si="5"/>
        <v>321735</v>
      </c>
      <c r="F202" s="639">
        <f t="shared" si="5"/>
        <v>321735</v>
      </c>
      <c r="G202" s="620"/>
      <c r="H202" s="620"/>
      <c r="I202" s="620"/>
      <c r="J202" s="620"/>
      <c r="K202" s="620"/>
      <c r="L202" s="620"/>
    </row>
    <row r="203" spans="1:12" ht="48" thickBot="1" x14ac:dyDescent="0.3">
      <c r="A203" s="620"/>
      <c r="B203" s="640" t="s">
        <v>851</v>
      </c>
      <c r="C203" s="639">
        <f t="shared" si="5"/>
        <v>321135</v>
      </c>
      <c r="D203" s="639">
        <f t="shared" si="5"/>
        <v>321735</v>
      </c>
      <c r="E203" s="639">
        <f t="shared" si="5"/>
        <v>321735</v>
      </c>
      <c r="F203" s="639">
        <f t="shared" si="5"/>
        <v>321735</v>
      </c>
      <c r="G203" s="620"/>
      <c r="H203" s="620"/>
      <c r="I203" s="620"/>
      <c r="J203" s="620"/>
      <c r="K203" s="620"/>
      <c r="L203" s="620"/>
    </row>
    <row r="204" spans="1:12" ht="16.5" thickBot="1" x14ac:dyDescent="0.3">
      <c r="A204" s="620"/>
      <c r="B204" s="637" t="s">
        <v>850</v>
      </c>
      <c r="C204" s="636">
        <f>C205+C206</f>
        <v>14095</v>
      </c>
      <c r="D204" s="636">
        <f>D205+D206</f>
        <v>14695</v>
      </c>
      <c r="E204" s="636">
        <f>E205+E206</f>
        <v>14695</v>
      </c>
      <c r="F204" s="636">
        <f>F205+F206</f>
        <v>14695</v>
      </c>
      <c r="G204" s="620"/>
      <c r="H204" s="620"/>
      <c r="I204" s="620"/>
      <c r="J204" s="620"/>
      <c r="K204" s="620"/>
      <c r="L204" s="620"/>
    </row>
    <row r="205" spans="1:12" ht="16.5" thickBot="1" x14ac:dyDescent="0.3">
      <c r="A205" s="620"/>
      <c r="B205" s="635" t="s">
        <v>840</v>
      </c>
      <c r="C205" s="638">
        <f t="shared" ref="C205:F206" si="6">C39+C76+C113</f>
        <v>14095</v>
      </c>
      <c r="D205" s="638">
        <f t="shared" si="6"/>
        <v>14695</v>
      </c>
      <c r="E205" s="638">
        <f t="shared" si="6"/>
        <v>14695</v>
      </c>
      <c r="F205" s="638">
        <f t="shared" si="6"/>
        <v>14695</v>
      </c>
      <c r="G205" s="620"/>
      <c r="H205" s="620"/>
      <c r="I205" s="620"/>
      <c r="J205" s="620"/>
      <c r="K205" s="620"/>
      <c r="L205" s="620"/>
    </row>
    <row r="206" spans="1:12" ht="16.5" thickBot="1" x14ac:dyDescent="0.3">
      <c r="A206" s="620"/>
      <c r="B206" s="635" t="s">
        <v>843</v>
      </c>
      <c r="C206" s="638">
        <f t="shared" si="6"/>
        <v>0</v>
      </c>
      <c r="D206" s="638">
        <f t="shared" si="6"/>
        <v>0</v>
      </c>
      <c r="E206" s="638">
        <f t="shared" si="6"/>
        <v>0</v>
      </c>
      <c r="F206" s="638">
        <f t="shared" si="6"/>
        <v>0</v>
      </c>
      <c r="G206" s="620"/>
      <c r="H206" s="620"/>
      <c r="I206" s="620"/>
      <c r="J206" s="620"/>
      <c r="K206" s="620"/>
      <c r="L206" s="620"/>
    </row>
    <row r="207" spans="1:12" ht="32.25" thickBot="1" x14ac:dyDescent="0.3">
      <c r="A207" s="620"/>
      <c r="B207" s="637" t="s">
        <v>849</v>
      </c>
      <c r="C207" s="636">
        <f>C208+C209</f>
        <v>2040</v>
      </c>
      <c r="D207" s="636">
        <f>D208+D209</f>
        <v>2040</v>
      </c>
      <c r="E207" s="636">
        <f>E208+E209</f>
        <v>2040</v>
      </c>
      <c r="F207" s="636">
        <f>F208+F209</f>
        <v>2040</v>
      </c>
      <c r="G207" s="620"/>
      <c r="H207" s="620"/>
      <c r="I207" s="620"/>
      <c r="J207" s="620"/>
      <c r="K207" s="620"/>
      <c r="L207" s="620"/>
    </row>
    <row r="208" spans="1:12" ht="16.5" thickBot="1" x14ac:dyDescent="0.3">
      <c r="A208" s="620"/>
      <c r="B208" s="635" t="s">
        <v>840</v>
      </c>
      <c r="C208" s="634">
        <f>C42+C79+C116</f>
        <v>2040</v>
      </c>
      <c r="D208" s="634">
        <f>D42+D79+D116</f>
        <v>2040</v>
      </c>
      <c r="E208" s="634">
        <f>E42+E79+E116</f>
        <v>2040</v>
      </c>
      <c r="F208" s="634">
        <f>F42+F79+F116</f>
        <v>2040</v>
      </c>
      <c r="G208" s="620"/>
      <c r="H208" s="620"/>
      <c r="I208" s="620"/>
      <c r="J208" s="620"/>
      <c r="K208" s="620"/>
      <c r="L208" s="620"/>
    </row>
    <row r="209" spans="1:12" ht="16.5" thickBot="1" x14ac:dyDescent="0.3">
      <c r="A209" s="620"/>
      <c r="B209" s="635" t="s">
        <v>843</v>
      </c>
      <c r="C209" s="638">
        <f>C43+C80+C114</f>
        <v>0</v>
      </c>
      <c r="D209" s="638">
        <f>D43+D80+D114</f>
        <v>0</v>
      </c>
      <c r="E209" s="638">
        <f>E43+E80+E114</f>
        <v>0</v>
      </c>
      <c r="F209" s="638">
        <f>F43+F80+F114</f>
        <v>0</v>
      </c>
      <c r="G209" s="620"/>
      <c r="H209" s="620"/>
      <c r="I209" s="620"/>
      <c r="J209" s="620"/>
      <c r="K209" s="620"/>
      <c r="L209" s="620"/>
    </row>
    <row r="210" spans="1:12" ht="16.5" thickBot="1" x14ac:dyDescent="0.3">
      <c r="A210" s="620"/>
      <c r="B210" s="637" t="s">
        <v>848</v>
      </c>
      <c r="C210" s="636">
        <f>C211+C212</f>
        <v>5000</v>
      </c>
      <c r="D210" s="636">
        <f>D211+D212</f>
        <v>5000</v>
      </c>
      <c r="E210" s="636">
        <f>E211+E212</f>
        <v>5000</v>
      </c>
      <c r="F210" s="636">
        <f>F211+F212</f>
        <v>5000</v>
      </c>
      <c r="G210" s="620"/>
      <c r="H210" s="620"/>
      <c r="I210" s="620"/>
      <c r="J210" s="620"/>
      <c r="K210" s="620"/>
      <c r="L210" s="620"/>
    </row>
    <row r="211" spans="1:12" ht="16.5" thickBot="1" x14ac:dyDescent="0.3">
      <c r="A211" s="620"/>
      <c r="B211" s="635" t="s">
        <v>840</v>
      </c>
      <c r="C211" s="638">
        <f t="shared" ref="C211:F212" si="7">C45+C82+C119</f>
        <v>5000</v>
      </c>
      <c r="D211" s="638">
        <f t="shared" si="7"/>
        <v>5000</v>
      </c>
      <c r="E211" s="638">
        <f t="shared" si="7"/>
        <v>5000</v>
      </c>
      <c r="F211" s="638">
        <f t="shared" si="7"/>
        <v>5000</v>
      </c>
      <c r="G211" s="620"/>
      <c r="H211" s="620"/>
      <c r="I211" s="620"/>
      <c r="J211" s="620"/>
      <c r="K211" s="620"/>
      <c r="L211" s="620"/>
    </row>
    <row r="212" spans="1:12" ht="16.5" thickBot="1" x14ac:dyDescent="0.3">
      <c r="A212" s="620"/>
      <c r="B212" s="635" t="s">
        <v>843</v>
      </c>
      <c r="C212" s="638">
        <f t="shared" si="7"/>
        <v>0</v>
      </c>
      <c r="D212" s="638">
        <f t="shared" si="7"/>
        <v>0</v>
      </c>
      <c r="E212" s="638">
        <f t="shared" si="7"/>
        <v>0</v>
      </c>
      <c r="F212" s="638">
        <f t="shared" si="7"/>
        <v>0</v>
      </c>
      <c r="G212" s="620"/>
      <c r="H212" s="620"/>
      <c r="I212" s="620"/>
      <c r="J212" s="620"/>
      <c r="K212" s="620"/>
      <c r="L212" s="620"/>
    </row>
    <row r="213" spans="1:12" ht="16.5" thickBot="1" x14ac:dyDescent="0.3">
      <c r="A213" s="620"/>
      <c r="B213" s="637" t="s">
        <v>847</v>
      </c>
      <c r="C213" s="636">
        <f>C214+C215</f>
        <v>0</v>
      </c>
      <c r="D213" s="636">
        <f>D214+D215</f>
        <v>0</v>
      </c>
      <c r="E213" s="636">
        <f>E214+E215</f>
        <v>0</v>
      </c>
      <c r="F213" s="636">
        <f>F214+F215</f>
        <v>0</v>
      </c>
      <c r="G213" s="620"/>
      <c r="H213" s="620"/>
      <c r="I213" s="620"/>
      <c r="J213" s="620"/>
      <c r="K213" s="620"/>
      <c r="L213" s="620"/>
    </row>
    <row r="214" spans="1:12" ht="16.5" thickBot="1" x14ac:dyDescent="0.3">
      <c r="A214" s="620"/>
      <c r="B214" s="635" t="s">
        <v>840</v>
      </c>
      <c r="C214" s="634">
        <f t="shared" ref="C214:F215" si="8">C48+C85+C122</f>
        <v>0</v>
      </c>
      <c r="D214" s="634">
        <f t="shared" si="8"/>
        <v>0</v>
      </c>
      <c r="E214" s="634">
        <f t="shared" si="8"/>
        <v>0</v>
      </c>
      <c r="F214" s="634">
        <f t="shared" si="8"/>
        <v>0</v>
      </c>
      <c r="G214" s="620"/>
      <c r="H214" s="620"/>
      <c r="I214" s="620"/>
      <c r="J214" s="620"/>
      <c r="K214" s="620"/>
      <c r="L214" s="620"/>
    </row>
    <row r="215" spans="1:12" ht="16.5" thickBot="1" x14ac:dyDescent="0.3">
      <c r="A215" s="620"/>
      <c r="B215" s="635" t="s">
        <v>843</v>
      </c>
      <c r="C215" s="638">
        <f t="shared" si="8"/>
        <v>0</v>
      </c>
      <c r="D215" s="638">
        <f t="shared" si="8"/>
        <v>0</v>
      </c>
      <c r="E215" s="638">
        <f t="shared" si="8"/>
        <v>0</v>
      </c>
      <c r="F215" s="638">
        <f t="shared" si="8"/>
        <v>0</v>
      </c>
      <c r="G215" s="620"/>
      <c r="H215" s="620"/>
      <c r="I215" s="620"/>
      <c r="J215" s="620"/>
      <c r="K215" s="620"/>
      <c r="L215" s="620"/>
    </row>
    <row r="216" spans="1:12" ht="32.25" thickBot="1" x14ac:dyDescent="0.3">
      <c r="A216" s="620"/>
      <c r="B216" s="637" t="s">
        <v>846</v>
      </c>
      <c r="C216" s="636">
        <f>C171</f>
        <v>300000</v>
      </c>
      <c r="D216" s="636">
        <f>D217+D218</f>
        <v>300000</v>
      </c>
      <c r="E216" s="636">
        <f>E217+E218</f>
        <v>300000</v>
      </c>
      <c r="F216" s="636">
        <f>F217+F218</f>
        <v>300000</v>
      </c>
      <c r="G216" s="620"/>
      <c r="H216" s="620"/>
      <c r="I216" s="620"/>
      <c r="J216" s="620"/>
      <c r="K216" s="620"/>
      <c r="L216" s="620"/>
    </row>
    <row r="217" spans="1:12" ht="16.5" thickBot="1" x14ac:dyDescent="0.3">
      <c r="A217" s="620"/>
      <c r="B217" s="635" t="s">
        <v>840</v>
      </c>
      <c r="C217" s="634">
        <f>C163</f>
        <v>300000</v>
      </c>
      <c r="D217" s="634">
        <f>D163</f>
        <v>300000</v>
      </c>
      <c r="E217" s="634">
        <f>E163</f>
        <v>300000</v>
      </c>
      <c r="F217" s="634">
        <f>F163</f>
        <v>300000</v>
      </c>
      <c r="G217" s="620"/>
      <c r="H217" s="620"/>
      <c r="I217" s="620"/>
      <c r="J217" s="620"/>
      <c r="K217" s="620"/>
      <c r="L217" s="620"/>
    </row>
    <row r="218" spans="1:12" ht="16.5" thickBot="1" x14ac:dyDescent="0.3">
      <c r="A218" s="620"/>
      <c r="B218" s="635" t="s">
        <v>843</v>
      </c>
      <c r="C218" s="638">
        <f>C52+C89+C126</f>
        <v>0</v>
      </c>
      <c r="D218" s="638">
        <f>D52+D89+D126</f>
        <v>0</v>
      </c>
      <c r="E218" s="638">
        <f>E52+E89+E126</f>
        <v>0</v>
      </c>
      <c r="F218" s="638">
        <f>F52+F89+F126</f>
        <v>0</v>
      </c>
      <c r="G218" s="620"/>
      <c r="H218" s="620"/>
      <c r="I218" s="620"/>
      <c r="J218" s="620"/>
      <c r="K218" s="620"/>
      <c r="L218" s="620"/>
    </row>
    <row r="219" spans="1:12" ht="16.5" thickBot="1" x14ac:dyDescent="0.3">
      <c r="A219" s="620"/>
      <c r="B219" s="637" t="s">
        <v>845</v>
      </c>
      <c r="C219" s="636">
        <f>C220+C221</f>
        <v>0</v>
      </c>
      <c r="D219" s="636">
        <f>D220+D221</f>
        <v>0</v>
      </c>
      <c r="E219" s="636">
        <f>E220+E221</f>
        <v>0</v>
      </c>
      <c r="F219" s="636">
        <f>F220+F221</f>
        <v>0</v>
      </c>
      <c r="G219" s="620"/>
      <c r="H219" s="620"/>
      <c r="I219" s="620"/>
      <c r="J219" s="620"/>
      <c r="K219" s="620"/>
      <c r="L219" s="620"/>
    </row>
    <row r="220" spans="1:12" ht="16.5" thickBot="1" x14ac:dyDescent="0.3">
      <c r="A220" s="620"/>
      <c r="B220" s="635" t="s">
        <v>840</v>
      </c>
      <c r="C220" s="634">
        <f t="shared" ref="C220:F221" si="9">C54+C91+C128</f>
        <v>0</v>
      </c>
      <c r="D220" s="634">
        <f t="shared" si="9"/>
        <v>0</v>
      </c>
      <c r="E220" s="634">
        <f t="shared" si="9"/>
        <v>0</v>
      </c>
      <c r="F220" s="634">
        <f t="shared" si="9"/>
        <v>0</v>
      </c>
      <c r="G220" s="620"/>
      <c r="H220" s="620"/>
      <c r="I220" s="620"/>
      <c r="J220" s="620"/>
      <c r="K220" s="620"/>
      <c r="L220" s="620"/>
    </row>
    <row r="221" spans="1:12" ht="16.5" thickBot="1" x14ac:dyDescent="0.3">
      <c r="A221" s="620"/>
      <c r="B221" s="635" t="s">
        <v>843</v>
      </c>
      <c r="C221" s="638">
        <f t="shared" si="9"/>
        <v>0</v>
      </c>
      <c r="D221" s="638">
        <f t="shared" si="9"/>
        <v>0</v>
      </c>
      <c r="E221" s="638">
        <f t="shared" si="9"/>
        <v>0</v>
      </c>
      <c r="F221" s="638">
        <f t="shared" si="9"/>
        <v>0</v>
      </c>
      <c r="G221" s="620"/>
      <c r="H221" s="620"/>
      <c r="I221" s="620"/>
      <c r="J221" s="620"/>
      <c r="K221" s="620"/>
      <c r="L221" s="620"/>
    </row>
    <row r="222" spans="1:12" ht="32.25" thickBot="1" x14ac:dyDescent="0.3">
      <c r="A222" s="620"/>
      <c r="B222" s="637" t="s">
        <v>844</v>
      </c>
      <c r="C222" s="636">
        <f>C93+C56</f>
        <v>0</v>
      </c>
      <c r="D222" s="636">
        <f>D93+D56</f>
        <v>0</v>
      </c>
      <c r="E222" s="636">
        <f>E93+E56</f>
        <v>0</v>
      </c>
      <c r="F222" s="636">
        <f>F93+F56</f>
        <v>0</v>
      </c>
      <c r="G222" s="620"/>
      <c r="H222" s="620"/>
      <c r="I222" s="620"/>
      <c r="J222" s="620"/>
      <c r="K222" s="620"/>
      <c r="L222" s="620"/>
    </row>
    <row r="223" spans="1:12" ht="16.5" thickBot="1" x14ac:dyDescent="0.3">
      <c r="A223" s="620"/>
      <c r="B223" s="635" t="s">
        <v>840</v>
      </c>
      <c r="C223" s="634">
        <f t="shared" ref="C223:F224" si="10">C57+C94+C131</f>
        <v>0</v>
      </c>
      <c r="D223" s="634">
        <f t="shared" si="10"/>
        <v>0</v>
      </c>
      <c r="E223" s="634">
        <f t="shared" si="10"/>
        <v>0</v>
      </c>
      <c r="F223" s="634">
        <f t="shared" si="10"/>
        <v>0</v>
      </c>
      <c r="G223" s="620"/>
      <c r="H223" s="620"/>
      <c r="I223" s="620"/>
      <c r="J223" s="620"/>
      <c r="K223" s="620"/>
      <c r="L223" s="620"/>
    </row>
    <row r="224" spans="1:12" ht="16.5" thickBot="1" x14ac:dyDescent="0.3">
      <c r="A224" s="620"/>
      <c r="B224" s="635" t="s">
        <v>843</v>
      </c>
      <c r="C224" s="638">
        <f t="shared" si="10"/>
        <v>0</v>
      </c>
      <c r="D224" s="638">
        <f t="shared" si="10"/>
        <v>0</v>
      </c>
      <c r="E224" s="638">
        <f t="shared" si="10"/>
        <v>0</v>
      </c>
      <c r="F224" s="638">
        <f t="shared" si="10"/>
        <v>0</v>
      </c>
      <c r="G224" s="620"/>
      <c r="H224" s="620"/>
      <c r="I224" s="620"/>
      <c r="J224" s="620"/>
      <c r="K224" s="620"/>
      <c r="L224" s="620"/>
    </row>
    <row r="225" spans="1:12" ht="16.5" thickBot="1" x14ac:dyDescent="0.3">
      <c r="A225" s="620"/>
      <c r="B225" s="637" t="s">
        <v>842</v>
      </c>
      <c r="C225" s="636">
        <f>C226+C227+C228+C229</f>
        <v>0</v>
      </c>
      <c r="D225" s="636">
        <f>D226+D227+D228+D229</f>
        <v>0</v>
      </c>
      <c r="E225" s="636">
        <f>E226+E227+E228+E229</f>
        <v>0</v>
      </c>
      <c r="F225" s="636">
        <f>F226+F227+F228+F229</f>
        <v>0</v>
      </c>
      <c r="G225" s="620"/>
      <c r="H225" s="620"/>
      <c r="I225" s="620"/>
      <c r="J225" s="620"/>
      <c r="K225" s="620"/>
      <c r="L225" s="620"/>
    </row>
    <row r="226" spans="1:12" ht="16.5" thickBot="1" x14ac:dyDescent="0.3">
      <c r="A226" s="620"/>
      <c r="B226" s="635" t="s">
        <v>840</v>
      </c>
      <c r="C226" s="634">
        <f t="shared" ref="C226:F229" si="11">C192</f>
        <v>0</v>
      </c>
      <c r="D226" s="634">
        <f t="shared" si="11"/>
        <v>0</v>
      </c>
      <c r="E226" s="634">
        <f t="shared" si="11"/>
        <v>0</v>
      </c>
      <c r="F226" s="634">
        <f t="shared" si="11"/>
        <v>0</v>
      </c>
      <c r="G226" s="620"/>
      <c r="H226" s="620"/>
      <c r="I226" s="620"/>
      <c r="J226" s="620"/>
      <c r="K226" s="620"/>
      <c r="L226" s="620"/>
    </row>
    <row r="227" spans="1:12" ht="16.5" thickBot="1" x14ac:dyDescent="0.3">
      <c r="A227" s="620"/>
      <c r="B227" s="635" t="s">
        <v>839</v>
      </c>
      <c r="C227" s="634">
        <f t="shared" si="11"/>
        <v>0</v>
      </c>
      <c r="D227" s="634">
        <f t="shared" si="11"/>
        <v>0</v>
      </c>
      <c r="E227" s="634">
        <f t="shared" si="11"/>
        <v>0</v>
      </c>
      <c r="F227" s="634">
        <f t="shared" si="11"/>
        <v>0</v>
      </c>
      <c r="G227" s="620"/>
      <c r="H227" s="620"/>
      <c r="I227" s="620"/>
      <c r="J227" s="620"/>
      <c r="K227" s="620"/>
      <c r="L227" s="620"/>
    </row>
    <row r="228" spans="1:12" ht="16.5" thickBot="1" x14ac:dyDescent="0.3">
      <c r="A228" s="620"/>
      <c r="B228" s="635" t="s">
        <v>838</v>
      </c>
      <c r="C228" s="634">
        <f t="shared" si="11"/>
        <v>0</v>
      </c>
      <c r="D228" s="634">
        <f t="shared" si="11"/>
        <v>0</v>
      </c>
      <c r="E228" s="634">
        <f t="shared" si="11"/>
        <v>0</v>
      </c>
      <c r="F228" s="634">
        <f t="shared" si="11"/>
        <v>0</v>
      </c>
      <c r="G228" s="620"/>
      <c r="H228" s="620"/>
      <c r="I228" s="620"/>
      <c r="J228" s="620"/>
      <c r="K228" s="620"/>
      <c r="L228" s="620"/>
    </row>
    <row r="229" spans="1:12" ht="16.5" thickBot="1" x14ac:dyDescent="0.3">
      <c r="A229" s="620"/>
      <c r="B229" s="635" t="s">
        <v>837</v>
      </c>
      <c r="C229" s="634">
        <f t="shared" si="11"/>
        <v>0</v>
      </c>
      <c r="D229" s="634">
        <f t="shared" si="11"/>
        <v>0</v>
      </c>
      <c r="E229" s="634">
        <f t="shared" si="11"/>
        <v>0</v>
      </c>
      <c r="F229" s="634">
        <f t="shared" si="11"/>
        <v>0</v>
      </c>
      <c r="G229" s="620"/>
      <c r="H229" s="620"/>
      <c r="I229" s="620"/>
      <c r="J229" s="620"/>
      <c r="K229" s="620"/>
      <c r="L229" s="620"/>
    </row>
    <row r="230" spans="1:12" ht="16.5" thickBot="1" x14ac:dyDescent="0.3">
      <c r="A230" s="620"/>
      <c r="B230" s="637" t="s">
        <v>841</v>
      </c>
      <c r="C230" s="636">
        <f>C231+C232+C233+C234</f>
        <v>0</v>
      </c>
      <c r="D230" s="636">
        <f>D231+D232+D233+D234</f>
        <v>0</v>
      </c>
      <c r="E230" s="636">
        <f>E231+E232+E233+E234</f>
        <v>0</v>
      </c>
      <c r="F230" s="636">
        <f>F231+F232+F233+F234</f>
        <v>0</v>
      </c>
      <c r="G230" s="620"/>
      <c r="H230" s="620"/>
      <c r="I230" s="620"/>
      <c r="J230" s="620"/>
      <c r="K230" s="620"/>
      <c r="L230" s="620"/>
    </row>
    <row r="231" spans="1:12" ht="16.5" thickBot="1" x14ac:dyDescent="0.3">
      <c r="A231" s="620"/>
      <c r="B231" s="635" t="s">
        <v>840</v>
      </c>
      <c r="C231" s="634">
        <f t="shared" ref="C231:F234" si="12">C197</f>
        <v>0</v>
      </c>
      <c r="D231" s="634">
        <f t="shared" si="12"/>
        <v>0</v>
      </c>
      <c r="E231" s="634">
        <f t="shared" si="12"/>
        <v>0</v>
      </c>
      <c r="F231" s="634">
        <f t="shared" si="12"/>
        <v>0</v>
      </c>
      <c r="G231" s="620"/>
      <c r="H231" s="620"/>
      <c r="I231" s="620"/>
      <c r="J231" s="620"/>
      <c r="K231" s="620"/>
      <c r="L231" s="620"/>
    </row>
    <row r="232" spans="1:12" ht="16.5" thickBot="1" x14ac:dyDescent="0.3">
      <c r="A232" s="620"/>
      <c r="B232" s="635" t="s">
        <v>839</v>
      </c>
      <c r="C232" s="634">
        <f t="shared" si="12"/>
        <v>0</v>
      </c>
      <c r="D232" s="634">
        <f t="shared" si="12"/>
        <v>0</v>
      </c>
      <c r="E232" s="634">
        <f t="shared" si="12"/>
        <v>0</v>
      </c>
      <c r="F232" s="634">
        <f t="shared" si="12"/>
        <v>0</v>
      </c>
      <c r="G232" s="620"/>
      <c r="H232" s="620"/>
      <c r="I232" s="620"/>
      <c r="J232" s="620"/>
      <c r="K232" s="620"/>
      <c r="L232" s="620"/>
    </row>
    <row r="233" spans="1:12" ht="16.5" thickBot="1" x14ac:dyDescent="0.3">
      <c r="A233" s="620"/>
      <c r="B233" s="635" t="s">
        <v>838</v>
      </c>
      <c r="C233" s="634">
        <f t="shared" si="12"/>
        <v>0</v>
      </c>
      <c r="D233" s="634">
        <f t="shared" si="12"/>
        <v>0</v>
      </c>
      <c r="E233" s="634">
        <f t="shared" si="12"/>
        <v>0</v>
      </c>
      <c r="F233" s="634">
        <f t="shared" si="12"/>
        <v>0</v>
      </c>
      <c r="G233" s="620"/>
      <c r="H233" s="620"/>
      <c r="I233" s="620"/>
      <c r="J233" s="620"/>
      <c r="K233" s="620"/>
      <c r="L233" s="620"/>
    </row>
    <row r="234" spans="1:12" ht="16.5" thickBot="1" x14ac:dyDescent="0.3">
      <c r="A234" s="620"/>
      <c r="B234" s="635" t="s">
        <v>837</v>
      </c>
      <c r="C234" s="634">
        <f t="shared" si="12"/>
        <v>0</v>
      </c>
      <c r="D234" s="634">
        <f t="shared" si="12"/>
        <v>0</v>
      </c>
      <c r="E234" s="634">
        <f t="shared" si="12"/>
        <v>0</v>
      </c>
      <c r="F234" s="634">
        <f t="shared" si="12"/>
        <v>0</v>
      </c>
      <c r="G234" s="620"/>
      <c r="H234" s="620"/>
      <c r="I234" s="620"/>
      <c r="J234" s="620"/>
      <c r="K234" s="620"/>
      <c r="L234" s="620"/>
    </row>
    <row r="235" spans="1:12" ht="16.5" thickBot="1" x14ac:dyDescent="0.3">
      <c r="A235" s="620"/>
      <c r="B235" s="633" t="s">
        <v>836</v>
      </c>
      <c r="C235" s="632">
        <f>IF(C203-C202=0,0,"Error")</f>
        <v>0</v>
      </c>
      <c r="D235" s="632">
        <f>IF(D203-D202=0,0,"Error")</f>
        <v>0</v>
      </c>
      <c r="E235" s="632">
        <f>IF(E203-E202=0,0,"Error")</f>
        <v>0</v>
      </c>
      <c r="F235" s="632">
        <f>IF(F203-F202=0,0,"Error")</f>
        <v>0</v>
      </c>
      <c r="G235" s="620"/>
      <c r="H235" s="620"/>
      <c r="I235" s="620"/>
      <c r="J235" s="620"/>
      <c r="K235" s="620"/>
      <c r="L235" s="620"/>
    </row>
    <row r="236" spans="1:12" ht="16.5" thickBot="1" x14ac:dyDescent="0.3">
      <c r="A236" s="620"/>
      <c r="B236" s="631"/>
      <c r="C236" s="630"/>
      <c r="D236" s="630"/>
      <c r="E236" s="630"/>
      <c r="F236" s="630"/>
      <c r="G236" s="620"/>
      <c r="H236" s="620"/>
      <c r="I236" s="620"/>
      <c r="J236" s="620"/>
      <c r="K236" s="620"/>
      <c r="L236" s="620"/>
    </row>
    <row r="237" spans="1:12" ht="15" customHeight="1" x14ac:dyDescent="0.25">
      <c r="A237" s="629" t="s">
        <v>191</v>
      </c>
      <c r="B237" s="628" t="s">
        <v>1729</v>
      </c>
      <c r="C237" s="620"/>
      <c r="D237" s="1787" t="s">
        <v>834</v>
      </c>
      <c r="E237" s="629" t="s">
        <v>191</v>
      </c>
      <c r="F237" s="628" t="s">
        <v>1727</v>
      </c>
      <c r="G237" s="620"/>
      <c r="H237" s="1787" t="s">
        <v>1728</v>
      </c>
      <c r="I237" s="629" t="s">
        <v>191</v>
      </c>
      <c r="J237" s="628" t="s">
        <v>1727</v>
      </c>
      <c r="K237" s="620"/>
      <c r="L237" s="620"/>
    </row>
    <row r="238" spans="1:12" ht="15.75" x14ac:dyDescent="0.25">
      <c r="A238" s="627" t="s">
        <v>830</v>
      </c>
      <c r="B238" s="626"/>
      <c r="C238" s="620"/>
      <c r="D238" s="1788"/>
      <c r="E238" s="627" t="s">
        <v>830</v>
      </c>
      <c r="F238" s="626"/>
      <c r="G238" s="620"/>
      <c r="H238" s="1788"/>
      <c r="I238" s="627" t="s">
        <v>830</v>
      </c>
      <c r="J238" s="626"/>
      <c r="K238" s="620"/>
      <c r="L238" s="620"/>
    </row>
    <row r="239" spans="1:12" ht="33" customHeight="1" thickBot="1" x14ac:dyDescent="0.3">
      <c r="A239" s="625" t="s">
        <v>196</v>
      </c>
      <c r="B239" s="624" t="s">
        <v>931</v>
      </c>
      <c r="C239" s="620"/>
      <c r="D239" s="1789"/>
      <c r="E239" s="625" t="s">
        <v>196</v>
      </c>
      <c r="F239" s="624" t="s">
        <v>931</v>
      </c>
      <c r="G239" s="620"/>
      <c r="H239" s="1789"/>
      <c r="I239" s="625" t="s">
        <v>196</v>
      </c>
      <c r="J239" s="624" t="s">
        <v>931</v>
      </c>
      <c r="K239" s="620"/>
      <c r="L239" s="620"/>
    </row>
    <row r="240" spans="1:12" ht="16.5" thickBot="1" x14ac:dyDescent="0.3">
      <c r="A240" s="621"/>
      <c r="B240" s="621"/>
      <c r="C240" s="623"/>
      <c r="D240" s="622"/>
      <c r="E240" s="621"/>
      <c r="F240" s="621"/>
      <c r="G240" s="620"/>
      <c r="H240" s="620"/>
      <c r="I240" s="620"/>
      <c r="J240" s="620"/>
      <c r="K240" s="620"/>
      <c r="L240" s="620"/>
    </row>
    <row r="241" spans="1:12" ht="47.25" customHeight="1" thickBot="1" x14ac:dyDescent="0.3">
      <c r="A241" s="620"/>
      <c r="B241" s="1790" t="s">
        <v>827</v>
      </c>
      <c r="C241" s="1791"/>
      <c r="D241" s="1791"/>
      <c r="E241" s="1791"/>
      <c r="F241" s="1792"/>
      <c r="G241" s="620"/>
      <c r="H241" s="620"/>
      <c r="I241" s="620"/>
      <c r="J241" s="620"/>
      <c r="K241" s="620"/>
      <c r="L241" s="620"/>
    </row>
  </sheetData>
  <mergeCells count="52">
    <mergeCell ref="B189:B190"/>
    <mergeCell ref="D237:D239"/>
    <mergeCell ref="H237:H239"/>
    <mergeCell ref="B241:F241"/>
    <mergeCell ref="H176:L178"/>
    <mergeCell ref="C177:F177"/>
    <mergeCell ref="C178:F178"/>
    <mergeCell ref="C179:F179"/>
    <mergeCell ref="B180:B181"/>
    <mergeCell ref="B188:F188"/>
    <mergeCell ref="E176:F176"/>
    <mergeCell ref="B147:F147"/>
    <mergeCell ref="B148:B149"/>
    <mergeCell ref="B173:F173"/>
    <mergeCell ref="B174:F174"/>
    <mergeCell ref="C175:F175"/>
    <mergeCell ref="B139:B140"/>
    <mergeCell ref="B73:B74"/>
    <mergeCell ref="C98:F98"/>
    <mergeCell ref="C99:F99"/>
    <mergeCell ref="C100:F100"/>
    <mergeCell ref="B101:B102"/>
    <mergeCell ref="B109:F109"/>
    <mergeCell ref="B110:B111"/>
    <mergeCell ref="B135:F135"/>
    <mergeCell ref="C136:F136"/>
    <mergeCell ref="C137:F137"/>
    <mergeCell ref="C138:F138"/>
    <mergeCell ref="B72:F72"/>
    <mergeCell ref="B23:F23"/>
    <mergeCell ref="C24:F24"/>
    <mergeCell ref="C25:F25"/>
    <mergeCell ref="C26:F26"/>
    <mergeCell ref="B27:B28"/>
    <mergeCell ref="B35:F35"/>
    <mergeCell ref="B36:B37"/>
    <mergeCell ref="A2:G2"/>
    <mergeCell ref="B3:F3"/>
    <mergeCell ref="C5:F5"/>
    <mergeCell ref="C6:F6"/>
    <mergeCell ref="C7:F7"/>
    <mergeCell ref="B19:F19"/>
    <mergeCell ref="C61:F61"/>
    <mergeCell ref="C62:F62"/>
    <mergeCell ref="C63:F63"/>
    <mergeCell ref="B64:B65"/>
    <mergeCell ref="B22:F22"/>
    <mergeCell ref="B8:F8"/>
    <mergeCell ref="B9:F11"/>
    <mergeCell ref="C12:F12"/>
    <mergeCell ref="B13:B14"/>
    <mergeCell ref="C18:F18"/>
  </mergeCells>
  <pageMargins left="0.25" right="0.25" top="0.75" bottom="0.75" header="0.3" footer="0.3"/>
  <pageSetup scale="56" fitToHeight="0" orientation="portrait" r:id="rId1"/>
  <rowBreaks count="2" manualBreakCount="2">
    <brk id="60" max="11" man="1"/>
    <brk id="172" max="11" man="1"/>
  </row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L511"/>
  <sheetViews>
    <sheetView topLeftCell="A507" zoomScale="130" zoomScaleNormal="130" workbookViewId="0">
      <selection activeCell="A104" sqref="A104"/>
    </sheetView>
  </sheetViews>
  <sheetFormatPr defaultColWidth="9" defaultRowHeight="15" x14ac:dyDescent="0.25"/>
  <cols>
    <col min="1" max="1" width="26.7109375" style="155" customWidth="1"/>
    <col min="2" max="2" width="17.140625" style="155" customWidth="1"/>
    <col min="3" max="3" width="16.42578125" style="155" customWidth="1"/>
    <col min="4" max="4" width="17" style="155" customWidth="1"/>
    <col min="5" max="5" width="37.85546875" style="155" customWidth="1"/>
    <col min="6" max="6" width="7.140625" style="155" hidden="1" customWidth="1"/>
    <col min="7" max="7" width="19.28515625" style="155" customWidth="1"/>
    <col min="8" max="8" width="11" style="154" customWidth="1"/>
    <col min="9" max="9" width="14.5703125" style="154" customWidth="1"/>
    <col min="10" max="10" width="16" style="154" bestFit="1" customWidth="1"/>
    <col min="11" max="11" width="18.85546875" style="154" customWidth="1"/>
    <col min="12" max="12" width="18.5703125" style="154" customWidth="1"/>
    <col min="13" max="13" width="9" style="154"/>
    <col min="14" max="14" width="11" style="154" bestFit="1" customWidth="1"/>
    <col min="15" max="16384" width="9" style="154"/>
  </cols>
  <sheetData>
    <row r="1" spans="1:7" ht="26.25" customHeight="1" thickBot="1" x14ac:dyDescent="0.3">
      <c r="A1" s="1797" t="s">
        <v>922</v>
      </c>
      <c r="B1" s="1798"/>
      <c r="C1" s="1798"/>
      <c r="D1" s="1798"/>
      <c r="E1" s="1798"/>
      <c r="F1" s="1799"/>
      <c r="G1" s="732"/>
    </row>
    <row r="2" spans="1:7" ht="15" customHeight="1" thickBot="1" x14ac:dyDescent="0.3">
      <c r="A2" s="1800" t="s">
        <v>1826</v>
      </c>
      <c r="B2" s="1801"/>
      <c r="C2" s="1801"/>
      <c r="D2" s="1801"/>
      <c r="E2" s="1802"/>
      <c r="F2" s="228"/>
      <c r="G2" s="228"/>
    </row>
    <row r="3" spans="1:7" ht="15" customHeight="1" thickBot="1" x14ac:dyDescent="0.3">
      <c r="A3" s="1803"/>
      <c r="B3" s="1803"/>
      <c r="C3" s="1803"/>
      <c r="D3" s="1803"/>
      <c r="E3" s="1803"/>
      <c r="F3" s="1803"/>
      <c r="G3" s="731"/>
    </row>
    <row r="4" spans="1:7" ht="27.75" customHeight="1" thickBot="1" x14ac:dyDescent="0.3">
      <c r="A4" s="225" t="s">
        <v>6</v>
      </c>
      <c r="B4" s="1424" t="s">
        <v>1825</v>
      </c>
      <c r="C4" s="1424"/>
      <c r="D4" s="1424"/>
      <c r="E4" s="1424"/>
    </row>
    <row r="5" spans="1:7" ht="15" customHeight="1" thickBot="1" x14ac:dyDescent="0.3">
      <c r="A5" s="225" t="s">
        <v>8</v>
      </c>
      <c r="B5" s="1425" t="s">
        <v>1725</v>
      </c>
      <c r="C5" s="1426"/>
      <c r="D5" s="1426"/>
      <c r="E5" s="1427"/>
    </row>
    <row r="6" spans="1:7" ht="28.5" customHeight="1" thickBot="1" x14ac:dyDescent="0.3">
      <c r="A6" s="225" t="s">
        <v>10</v>
      </c>
      <c r="B6" s="1428" t="s">
        <v>919</v>
      </c>
      <c r="C6" s="1429"/>
      <c r="D6" s="1429"/>
      <c r="E6" s="1430"/>
    </row>
    <row r="7" spans="1:7" ht="15" customHeight="1" thickBot="1" x14ac:dyDescent="0.3">
      <c r="A7" s="1431" t="s">
        <v>12</v>
      </c>
      <c r="B7" s="1432"/>
      <c r="C7" s="1432"/>
      <c r="D7" s="1432"/>
      <c r="E7" s="1433"/>
    </row>
    <row r="8" spans="1:7" ht="15" customHeight="1" thickBot="1" x14ac:dyDescent="0.3">
      <c r="A8" s="1804" t="s">
        <v>1824</v>
      </c>
      <c r="B8" s="1805"/>
      <c r="C8" s="1805"/>
      <c r="D8" s="1805"/>
      <c r="E8" s="1806"/>
    </row>
    <row r="9" spans="1:7" ht="15" customHeight="1" thickBot="1" x14ac:dyDescent="0.3">
      <c r="A9" s="1804"/>
      <c r="B9" s="1805"/>
      <c r="C9" s="1805"/>
      <c r="D9" s="1805"/>
      <c r="E9" s="1806"/>
    </row>
    <row r="10" spans="1:7" ht="65.25" customHeight="1" thickBot="1" x14ac:dyDescent="0.3">
      <c r="A10" s="1804"/>
      <c r="B10" s="1805"/>
      <c r="C10" s="1805"/>
      <c r="D10" s="1805"/>
      <c r="E10" s="1806"/>
    </row>
    <row r="11" spans="1:7" s="729" customFormat="1" ht="46.5" customHeight="1" thickBot="1" x14ac:dyDescent="0.25">
      <c r="A11" s="224" t="s">
        <v>14</v>
      </c>
      <c r="B11" s="1807" t="s">
        <v>1823</v>
      </c>
      <c r="C11" s="1808"/>
      <c r="D11" s="1808"/>
      <c r="E11" s="1809"/>
      <c r="F11" s="730"/>
      <c r="G11" s="730"/>
    </row>
    <row r="12" spans="1:7" ht="15" customHeight="1" x14ac:dyDescent="0.25">
      <c r="A12" s="1411" t="s">
        <v>16</v>
      </c>
      <c r="B12" s="192">
        <v>2025</v>
      </c>
      <c r="C12" s="192">
        <v>2026</v>
      </c>
      <c r="D12" s="192">
        <v>2027</v>
      </c>
      <c r="E12" s="192">
        <v>2028</v>
      </c>
    </row>
    <row r="13" spans="1:7" ht="9.75" customHeight="1" thickBot="1" x14ac:dyDescent="0.3">
      <c r="A13" s="1412"/>
      <c r="B13" s="189" t="s">
        <v>17</v>
      </c>
      <c r="C13" s="189" t="s">
        <v>18</v>
      </c>
      <c r="D13" s="189" t="s">
        <v>18</v>
      </c>
      <c r="E13" s="189" t="s">
        <v>18</v>
      </c>
    </row>
    <row r="14" spans="1:7" ht="37.5" customHeight="1" thickBot="1" x14ac:dyDescent="0.3">
      <c r="A14" s="196" t="s">
        <v>1822</v>
      </c>
      <c r="B14" s="198">
        <v>700</v>
      </c>
      <c r="C14" s="199">
        <v>840</v>
      </c>
      <c r="D14" s="199">
        <v>900</v>
      </c>
      <c r="E14" s="199">
        <v>1000</v>
      </c>
    </row>
    <row r="15" spans="1:7" ht="33.75" customHeight="1" thickBot="1" x14ac:dyDescent="0.3">
      <c r="A15" s="196" t="s">
        <v>1821</v>
      </c>
      <c r="B15" s="229">
        <v>617</v>
      </c>
      <c r="C15" s="229">
        <v>660</v>
      </c>
      <c r="D15" s="229">
        <v>703</v>
      </c>
      <c r="E15" s="229">
        <v>746</v>
      </c>
    </row>
    <row r="16" spans="1:7" ht="34.5" customHeight="1" thickBot="1" x14ac:dyDescent="0.3">
      <c r="A16" s="196" t="s">
        <v>1820</v>
      </c>
      <c r="B16" s="230">
        <v>62</v>
      </c>
      <c r="C16" s="230">
        <v>65</v>
      </c>
      <c r="D16" s="230">
        <v>70</v>
      </c>
      <c r="E16" s="230">
        <v>80</v>
      </c>
    </row>
    <row r="17" spans="1:12" ht="21" hidden="1" customHeight="1" thickBot="1" x14ac:dyDescent="0.3">
      <c r="A17" s="200" t="s">
        <v>1803</v>
      </c>
      <c r="B17" s="199">
        <v>0</v>
      </c>
      <c r="C17" s="199">
        <v>0</v>
      </c>
      <c r="D17" s="199">
        <v>0</v>
      </c>
      <c r="E17" s="199">
        <v>0</v>
      </c>
    </row>
    <row r="18" spans="1:12" ht="19.5" hidden="1" customHeight="1" thickBot="1" x14ac:dyDescent="0.3">
      <c r="A18" s="200" t="s">
        <v>1819</v>
      </c>
      <c r="B18" s="230">
        <v>0</v>
      </c>
      <c r="C18" s="230">
        <v>0</v>
      </c>
      <c r="D18" s="230">
        <v>0</v>
      </c>
      <c r="E18" s="230">
        <v>0</v>
      </c>
    </row>
    <row r="19" spans="1:12" ht="45.75" customHeight="1" thickBot="1" x14ac:dyDescent="0.3">
      <c r="A19" s="196" t="s">
        <v>1818</v>
      </c>
      <c r="B19" s="229">
        <v>150</v>
      </c>
      <c r="C19" s="229">
        <v>160</v>
      </c>
      <c r="D19" s="229">
        <v>160</v>
      </c>
      <c r="E19" s="229">
        <v>160</v>
      </c>
    </row>
    <row r="20" spans="1:12" ht="27" hidden="1" customHeight="1" thickBot="1" x14ac:dyDescent="0.3">
      <c r="A20" s="196" t="s">
        <v>1817</v>
      </c>
      <c r="B20" s="199">
        <v>0</v>
      </c>
      <c r="C20" s="199">
        <v>0</v>
      </c>
      <c r="D20" s="199">
        <v>0</v>
      </c>
      <c r="E20" s="199">
        <v>0</v>
      </c>
    </row>
    <row r="21" spans="1:12" ht="20.25" hidden="1" customHeight="1" thickBot="1" x14ac:dyDescent="0.3">
      <c r="A21" s="196" t="s">
        <v>1816</v>
      </c>
      <c r="B21" s="199">
        <v>0</v>
      </c>
      <c r="C21" s="199">
        <v>0</v>
      </c>
      <c r="D21" s="199">
        <v>0</v>
      </c>
      <c r="E21" s="199">
        <v>0</v>
      </c>
      <c r="I21" s="187">
        <f>B50+B88+B124+B236</f>
        <v>44597</v>
      </c>
      <c r="J21" s="187">
        <f>C50+C88+C124+C236</f>
        <v>46948</v>
      </c>
      <c r="K21" s="187">
        <f>D50+D88+D124+D236</f>
        <v>47948</v>
      </c>
      <c r="L21" s="187">
        <f>E50+E88+E124+E236</f>
        <v>62881</v>
      </c>
    </row>
    <row r="22" spans="1:12" ht="20.25" hidden="1" customHeight="1" thickBot="1" x14ac:dyDescent="0.3">
      <c r="A22" s="196" t="s">
        <v>1774</v>
      </c>
      <c r="B22" s="199">
        <v>0</v>
      </c>
      <c r="C22" s="199">
        <v>0</v>
      </c>
      <c r="D22" s="199">
        <v>0</v>
      </c>
      <c r="E22" s="199">
        <v>0</v>
      </c>
    </row>
    <row r="23" spans="1:12" ht="15" customHeight="1" thickBot="1" x14ac:dyDescent="0.3">
      <c r="A23" s="200"/>
      <c r="B23" s="230"/>
      <c r="C23" s="216"/>
      <c r="D23" s="216"/>
      <c r="E23" s="216"/>
    </row>
    <row r="24" spans="1:12" ht="78.75" customHeight="1" thickBot="1" x14ac:dyDescent="0.3">
      <c r="A24" s="728" t="s">
        <v>914</v>
      </c>
      <c r="B24" s="1413" t="s">
        <v>1815</v>
      </c>
      <c r="C24" s="1414"/>
      <c r="D24" s="1414"/>
      <c r="E24" s="1415"/>
    </row>
    <row r="25" spans="1:12" ht="15" customHeight="1" thickBot="1" x14ac:dyDescent="0.3">
      <c r="A25" s="1816" t="s">
        <v>912</v>
      </c>
      <c r="B25" s="1817"/>
      <c r="C25" s="1817"/>
      <c r="D25" s="1817"/>
      <c r="E25" s="1818"/>
    </row>
    <row r="26" spans="1:12" ht="19.5" customHeight="1" thickBot="1" x14ac:dyDescent="0.3">
      <c r="A26" s="726" t="s">
        <v>1814</v>
      </c>
      <c r="B26" s="727" t="s">
        <v>1573</v>
      </c>
      <c r="C26" s="725" t="s">
        <v>1572</v>
      </c>
      <c r="D26" s="725" t="s">
        <v>1572</v>
      </c>
      <c r="E26" s="725" t="s">
        <v>1572</v>
      </c>
    </row>
    <row r="27" spans="1:12" ht="37.5" customHeight="1" thickBot="1" x14ac:dyDescent="0.3">
      <c r="A27" s="726" t="s">
        <v>1813</v>
      </c>
      <c r="B27" s="725">
        <v>0.5</v>
      </c>
      <c r="C27" s="725">
        <v>0.9</v>
      </c>
      <c r="D27" s="725">
        <v>0.9</v>
      </c>
      <c r="E27" s="725">
        <v>0.9</v>
      </c>
    </row>
    <row r="28" spans="1:12" ht="39.75" customHeight="1" thickBot="1" x14ac:dyDescent="0.3">
      <c r="A28" s="1419" t="s">
        <v>989</v>
      </c>
      <c r="B28" s="1420"/>
      <c r="C28" s="1420"/>
      <c r="D28" s="1420"/>
      <c r="E28" s="1421"/>
    </row>
    <row r="29" spans="1:12" ht="15" customHeight="1" thickBot="1" x14ac:dyDescent="0.3">
      <c r="A29" s="1464" t="s">
        <v>901</v>
      </c>
      <c r="B29" s="2335"/>
      <c r="C29" s="2335"/>
      <c r="D29" s="2335"/>
      <c r="E29" s="1465"/>
    </row>
    <row r="30" spans="1:12" ht="18.75" customHeight="1" thickBot="1" x14ac:dyDescent="0.3">
      <c r="A30" s="202" t="s">
        <v>898</v>
      </c>
      <c r="B30" s="1810" t="s">
        <v>1812</v>
      </c>
      <c r="C30" s="1811"/>
      <c r="D30" s="1811"/>
      <c r="E30" s="1812"/>
    </row>
    <row r="31" spans="1:12" ht="34.5" customHeight="1" thickBot="1" x14ac:dyDescent="0.3">
      <c r="A31" s="197" t="s">
        <v>863</v>
      </c>
      <c r="B31" s="1416" t="s">
        <v>1811</v>
      </c>
      <c r="C31" s="1417"/>
      <c r="D31" s="1417"/>
      <c r="E31" s="1418"/>
    </row>
    <row r="32" spans="1:12" ht="15" customHeight="1" thickBot="1" x14ac:dyDescent="0.3">
      <c r="A32" s="197" t="s">
        <v>37</v>
      </c>
      <c r="B32" s="1813" t="s">
        <v>1810</v>
      </c>
      <c r="C32" s="1814"/>
      <c r="D32" s="1814"/>
      <c r="E32" s="1815"/>
    </row>
    <row r="33" spans="1:7" ht="15" customHeight="1" x14ac:dyDescent="0.25">
      <c r="A33" s="1411"/>
      <c r="B33" s="192">
        <v>2025</v>
      </c>
      <c r="C33" s="192">
        <v>2026</v>
      </c>
      <c r="D33" s="192">
        <v>2027</v>
      </c>
      <c r="E33" s="192">
        <v>2028</v>
      </c>
    </row>
    <row r="34" spans="1:7" ht="15" customHeight="1" thickBot="1" x14ac:dyDescent="0.3">
      <c r="A34" s="1412"/>
      <c r="B34" s="189" t="s">
        <v>17</v>
      </c>
      <c r="C34" s="189" t="s">
        <v>18</v>
      </c>
      <c r="D34" s="189" t="s">
        <v>18</v>
      </c>
      <c r="E34" s="189" t="s">
        <v>18</v>
      </c>
    </row>
    <row r="35" spans="1:7" ht="15" customHeight="1" thickBot="1" x14ac:dyDescent="0.3">
      <c r="A35" s="197" t="s">
        <v>39</v>
      </c>
      <c r="B35" s="198">
        <v>700</v>
      </c>
      <c r="C35" s="199">
        <v>840</v>
      </c>
      <c r="D35" s="199">
        <v>900</v>
      </c>
      <c r="E35" s="199">
        <v>1000</v>
      </c>
    </row>
    <row r="36" spans="1:7" ht="15" customHeight="1" thickBot="1" x14ac:dyDescent="0.3">
      <c r="A36" s="197" t="s">
        <v>861</v>
      </c>
      <c r="B36" s="198">
        <f>B65</f>
        <v>149450</v>
      </c>
      <c r="C36" s="198">
        <f>C65</f>
        <v>150796</v>
      </c>
      <c r="D36" s="198">
        <f>D65</f>
        <v>151456</v>
      </c>
      <c r="E36" s="198">
        <f>E65</f>
        <v>161298</v>
      </c>
    </row>
    <row r="37" spans="1:7" ht="15" customHeight="1" thickBot="1" x14ac:dyDescent="0.3">
      <c r="A37" s="197" t="s">
        <v>860</v>
      </c>
      <c r="B37" s="198">
        <f>B36/B35</f>
        <v>213.5</v>
      </c>
      <c r="C37" s="198">
        <f>C36/C35</f>
        <v>179.51904761904763</v>
      </c>
      <c r="D37" s="198">
        <f>D36/D35</f>
        <v>168.28444444444443</v>
      </c>
      <c r="E37" s="198">
        <f>E36/E35</f>
        <v>161.298</v>
      </c>
    </row>
    <row r="38" spans="1:7" ht="15" customHeight="1" thickBot="1" x14ac:dyDescent="0.3">
      <c r="A38" s="197" t="s">
        <v>859</v>
      </c>
      <c r="B38" s="191" t="s">
        <v>884</v>
      </c>
      <c r="C38" s="195">
        <f t="shared" ref="C38:E40" si="0">C35/B35-1</f>
        <v>0.19999999999999996</v>
      </c>
      <c r="D38" s="195">
        <f t="shared" si="0"/>
        <v>7.1428571428571397E-2</v>
      </c>
      <c r="E38" s="195">
        <f t="shared" si="0"/>
        <v>0.11111111111111116</v>
      </c>
    </row>
    <row r="39" spans="1:7" ht="15" customHeight="1" thickBot="1" x14ac:dyDescent="0.3">
      <c r="A39" s="197" t="s">
        <v>858</v>
      </c>
      <c r="B39" s="191" t="s">
        <v>884</v>
      </c>
      <c r="C39" s="195">
        <f t="shared" si="0"/>
        <v>9.0063566410170104E-3</v>
      </c>
      <c r="D39" s="195">
        <f t="shared" si="0"/>
        <v>4.3767739197326794E-3</v>
      </c>
      <c r="E39" s="195">
        <f t="shared" si="0"/>
        <v>6.4982569195013662E-2</v>
      </c>
    </row>
    <row r="40" spans="1:7" ht="15" customHeight="1" thickBot="1" x14ac:dyDescent="0.3">
      <c r="A40" s="197" t="s">
        <v>55</v>
      </c>
      <c r="B40" s="191" t="s">
        <v>884</v>
      </c>
      <c r="C40" s="195">
        <f t="shared" si="0"/>
        <v>-0.15916136946581905</v>
      </c>
      <c r="D40" s="195">
        <f t="shared" si="0"/>
        <v>-6.2581677674916292E-2</v>
      </c>
      <c r="E40" s="195">
        <f t="shared" si="0"/>
        <v>-4.1515687724487549E-2</v>
      </c>
    </row>
    <row r="41" spans="1:7" ht="15" customHeight="1" thickBot="1" x14ac:dyDescent="0.3">
      <c r="A41" s="1449" t="s">
        <v>948</v>
      </c>
      <c r="B41" s="1450"/>
      <c r="C41" s="1450"/>
      <c r="D41" s="1450"/>
      <c r="E41" s="1451"/>
    </row>
    <row r="42" spans="1:7" ht="15" customHeight="1" x14ac:dyDescent="0.25">
      <c r="A42" s="1411"/>
      <c r="B42" s="192">
        <v>2025</v>
      </c>
      <c r="C42" s="192">
        <v>2026</v>
      </c>
      <c r="D42" s="192">
        <v>2027</v>
      </c>
      <c r="E42" s="192">
        <v>2028</v>
      </c>
    </row>
    <row r="43" spans="1:7" ht="15" customHeight="1" thickBot="1" x14ac:dyDescent="0.3">
      <c r="A43" s="1412"/>
      <c r="B43" s="189" t="s">
        <v>17</v>
      </c>
      <c r="C43" s="189" t="s">
        <v>18</v>
      </c>
      <c r="D43" s="189" t="s">
        <v>18</v>
      </c>
      <c r="E43" s="189" t="s">
        <v>18</v>
      </c>
    </row>
    <row r="44" spans="1:7" ht="15" customHeight="1" thickBot="1" x14ac:dyDescent="0.3">
      <c r="A44" s="179" t="s">
        <v>850</v>
      </c>
      <c r="B44" s="170">
        <f>SUM(B45)</f>
        <v>104868</v>
      </c>
      <c r="C44" s="170">
        <f>SUM(C45)</f>
        <v>104868</v>
      </c>
      <c r="D44" s="170">
        <f>SUM(D45)</f>
        <v>104868</v>
      </c>
      <c r="E44" s="170">
        <f>SUM(E45)</f>
        <v>104868</v>
      </c>
    </row>
    <row r="45" spans="1:7" ht="15" customHeight="1" thickBot="1" x14ac:dyDescent="0.3">
      <c r="A45" s="178" t="s">
        <v>840</v>
      </c>
      <c r="B45" s="713">
        <v>104868</v>
      </c>
      <c r="C45" s="713">
        <v>104868</v>
      </c>
      <c r="D45" s="713">
        <v>104868</v>
      </c>
      <c r="E45" s="713">
        <v>104868</v>
      </c>
    </row>
    <row r="46" spans="1:7" ht="15" customHeight="1" thickBot="1" x14ac:dyDescent="0.3">
      <c r="A46" s="178" t="s">
        <v>855</v>
      </c>
      <c r="B46" s="177"/>
      <c r="C46" s="176"/>
      <c r="D46" s="176"/>
      <c r="E46" s="176"/>
    </row>
    <row r="47" spans="1:7" ht="22.5" customHeight="1" thickBot="1" x14ac:dyDescent="0.3">
      <c r="A47" s="179" t="s">
        <v>849</v>
      </c>
      <c r="B47" s="170">
        <f>SUM(B48)</f>
        <v>14985</v>
      </c>
      <c r="C47" s="170">
        <f>SUM(C48)</f>
        <v>14985</v>
      </c>
      <c r="D47" s="684">
        <f>SUM(D48)</f>
        <v>14985</v>
      </c>
      <c r="E47" s="170">
        <f>SUM(E48)</f>
        <v>14985</v>
      </c>
      <c r="G47" s="696"/>
    </row>
    <row r="48" spans="1:7" ht="15" customHeight="1" thickBot="1" x14ac:dyDescent="0.3">
      <c r="A48" s="178" t="s">
        <v>840</v>
      </c>
      <c r="B48" s="684">
        <v>14985</v>
      </c>
      <c r="C48" s="684">
        <v>14985</v>
      </c>
      <c r="D48" s="684">
        <v>14985</v>
      </c>
      <c r="E48" s="684">
        <v>14985</v>
      </c>
    </row>
    <row r="49" spans="1:11" ht="15" customHeight="1" thickBot="1" x14ac:dyDescent="0.3">
      <c r="A49" s="178" t="s">
        <v>855</v>
      </c>
      <c r="B49" s="177"/>
      <c r="C49" s="170"/>
      <c r="D49" s="170"/>
      <c r="E49" s="170"/>
      <c r="H49" s="187"/>
      <c r="I49" s="187"/>
      <c r="J49" s="187"/>
      <c r="K49" s="187"/>
    </row>
    <row r="50" spans="1:11" ht="15" customHeight="1" thickBot="1" x14ac:dyDescent="0.3">
      <c r="A50" s="179" t="s">
        <v>848</v>
      </c>
      <c r="B50" s="177">
        <f>SUM(B51)</f>
        <v>29397</v>
      </c>
      <c r="C50" s="177">
        <f>SUM(C51)</f>
        <v>30943</v>
      </c>
      <c r="D50" s="177">
        <f>SUM(D51)</f>
        <v>31603</v>
      </c>
      <c r="E50" s="177">
        <f>SUM(E51)</f>
        <v>41445</v>
      </c>
    </row>
    <row r="51" spans="1:11" ht="15" customHeight="1" thickBot="1" x14ac:dyDescent="0.3">
      <c r="A51" s="178" t="s">
        <v>840</v>
      </c>
      <c r="B51" s="713">
        <v>29397</v>
      </c>
      <c r="C51" s="684">
        <v>30943</v>
      </c>
      <c r="D51" s="684">
        <v>31603</v>
      </c>
      <c r="E51" s="684">
        <v>41445</v>
      </c>
      <c r="H51" s="168"/>
    </row>
    <row r="52" spans="1:11" ht="15" customHeight="1" thickBot="1" x14ac:dyDescent="0.3">
      <c r="A52" s="178" t="s">
        <v>855</v>
      </c>
      <c r="B52" s="177"/>
      <c r="C52" s="170"/>
      <c r="D52" s="170"/>
      <c r="E52" s="170"/>
    </row>
    <row r="53" spans="1:11" ht="15" customHeight="1" thickBot="1" x14ac:dyDescent="0.3">
      <c r="A53" s="179" t="s">
        <v>847</v>
      </c>
      <c r="B53" s="177"/>
      <c r="C53" s="170"/>
      <c r="D53" s="170"/>
      <c r="E53" s="170"/>
      <c r="H53" s="187"/>
    </row>
    <row r="54" spans="1:11" ht="15" customHeight="1" thickBot="1" x14ac:dyDescent="0.3">
      <c r="A54" s="178" t="s">
        <v>840</v>
      </c>
      <c r="B54" s="177"/>
      <c r="C54" s="170"/>
      <c r="D54" s="170"/>
      <c r="E54" s="170"/>
    </row>
    <row r="55" spans="1:11" ht="15" customHeight="1" thickBot="1" x14ac:dyDescent="0.3">
      <c r="A55" s="178" t="s">
        <v>855</v>
      </c>
      <c r="B55" s="177"/>
      <c r="C55" s="170"/>
      <c r="D55" s="170"/>
      <c r="E55" s="170"/>
    </row>
    <row r="56" spans="1:11" ht="15" customHeight="1" thickBot="1" x14ac:dyDescent="0.3">
      <c r="A56" s="179" t="s">
        <v>846</v>
      </c>
      <c r="B56" s="177"/>
      <c r="C56" s="170"/>
      <c r="D56" s="170"/>
      <c r="E56" s="170"/>
    </row>
    <row r="57" spans="1:11" ht="15" customHeight="1" thickBot="1" x14ac:dyDescent="0.3">
      <c r="A57" s="178" t="s">
        <v>840</v>
      </c>
      <c r="B57" s="177"/>
      <c r="C57" s="170"/>
      <c r="D57" s="170"/>
      <c r="E57" s="170"/>
    </row>
    <row r="58" spans="1:11" ht="15" customHeight="1" thickBot="1" x14ac:dyDescent="0.3">
      <c r="A58" s="178" t="s">
        <v>855</v>
      </c>
      <c r="B58" s="177"/>
      <c r="C58" s="170"/>
      <c r="D58" s="170"/>
      <c r="E58" s="170"/>
    </row>
    <row r="59" spans="1:11" ht="15" customHeight="1" thickBot="1" x14ac:dyDescent="0.3">
      <c r="A59" s="179" t="s">
        <v>845</v>
      </c>
      <c r="B59" s="177">
        <v>0</v>
      </c>
      <c r="C59" s="170">
        <v>0</v>
      </c>
      <c r="D59" s="170">
        <v>0</v>
      </c>
      <c r="E59" s="170">
        <v>0</v>
      </c>
    </row>
    <row r="60" spans="1:11" ht="15" customHeight="1" thickBot="1" x14ac:dyDescent="0.3">
      <c r="A60" s="178" t="s">
        <v>840</v>
      </c>
      <c r="B60" s="177"/>
      <c r="C60" s="170"/>
      <c r="D60" s="170"/>
      <c r="E60" s="170"/>
    </row>
    <row r="61" spans="1:11" ht="15" customHeight="1" thickBot="1" x14ac:dyDescent="0.3">
      <c r="A61" s="178" t="s">
        <v>855</v>
      </c>
      <c r="B61" s="177"/>
      <c r="C61" s="170"/>
      <c r="D61" s="170"/>
      <c r="E61" s="170"/>
    </row>
    <row r="62" spans="1:11" ht="24.75" customHeight="1" thickBot="1" x14ac:dyDescent="0.3">
      <c r="A62" s="179" t="s">
        <v>844</v>
      </c>
      <c r="B62" s="177">
        <f>B63</f>
        <v>200</v>
      </c>
      <c r="C62" s="170">
        <v>0</v>
      </c>
      <c r="D62" s="170">
        <v>0</v>
      </c>
      <c r="E62" s="170">
        <v>0</v>
      </c>
    </row>
    <row r="63" spans="1:11" ht="15" customHeight="1" thickBot="1" x14ac:dyDescent="0.3">
      <c r="A63" s="178" t="s">
        <v>840</v>
      </c>
      <c r="B63" s="177">
        <v>200</v>
      </c>
      <c r="C63" s="714"/>
      <c r="D63" s="714"/>
      <c r="E63" s="714"/>
    </row>
    <row r="64" spans="1:11" ht="15" customHeight="1" thickBot="1" x14ac:dyDescent="0.3">
      <c r="A64" s="178" t="s">
        <v>855</v>
      </c>
      <c r="B64" s="177"/>
      <c r="C64" s="715"/>
      <c r="D64" s="714"/>
      <c r="E64" s="714"/>
    </row>
    <row r="65" spans="1:5" ht="15" customHeight="1" thickBot="1" x14ac:dyDescent="0.3">
      <c r="A65" s="204" t="s">
        <v>873</v>
      </c>
      <c r="B65" s="177">
        <f>B62+B59+B56+B53+B50+B47+B44</f>
        <v>149450</v>
      </c>
      <c r="C65" s="177">
        <f>C62+C59+C56+C53+C50+C47+C44</f>
        <v>150796</v>
      </c>
      <c r="D65" s="177">
        <f>D62+D59+D56+D53+D50+D47+D44</f>
        <v>151456</v>
      </c>
      <c r="E65" s="177">
        <f>E62+E59+E56+E53+E50+E47+E44</f>
        <v>161298</v>
      </c>
    </row>
    <row r="66" spans="1:5" ht="15" customHeight="1" thickBot="1" x14ac:dyDescent="0.3">
      <c r="A66" s="724" t="s">
        <v>836</v>
      </c>
      <c r="B66" s="172">
        <f>IF(B65-B36=0,0,"Error")</f>
        <v>0</v>
      </c>
      <c r="C66" s="172">
        <f>IF(C65-C36=0,0,"Error")</f>
        <v>0</v>
      </c>
      <c r="D66" s="172">
        <f>IF(D65-D36=0,0,"Error")</f>
        <v>0</v>
      </c>
      <c r="E66" s="172">
        <f>IF(E65-E36=0,0,"Error")</f>
        <v>0</v>
      </c>
    </row>
    <row r="67" spans="1:5" ht="23.25" customHeight="1" thickBot="1" x14ac:dyDescent="0.3">
      <c r="A67" s="2336" t="s">
        <v>872</v>
      </c>
      <c r="B67" s="1819" t="s">
        <v>1809</v>
      </c>
      <c r="C67" s="1811"/>
      <c r="D67" s="1811"/>
      <c r="E67" s="1812"/>
    </row>
    <row r="68" spans="1:5" ht="30.75" customHeight="1" thickBot="1" x14ac:dyDescent="0.3">
      <c r="A68" s="197" t="s">
        <v>863</v>
      </c>
      <c r="B68" s="1416" t="s">
        <v>1808</v>
      </c>
      <c r="C68" s="1417"/>
      <c r="D68" s="1417"/>
      <c r="E68" s="1418"/>
    </row>
    <row r="69" spans="1:5" ht="15" customHeight="1" thickBot="1" x14ac:dyDescent="0.3">
      <c r="A69" s="197" t="s">
        <v>37</v>
      </c>
      <c r="B69" s="1813" t="s">
        <v>1807</v>
      </c>
      <c r="C69" s="1814"/>
      <c r="D69" s="1814"/>
      <c r="E69" s="1815"/>
    </row>
    <row r="70" spans="1:5" ht="15" customHeight="1" x14ac:dyDescent="0.25">
      <c r="A70" s="1411"/>
      <c r="B70" s="192">
        <v>2025</v>
      </c>
      <c r="C70" s="192">
        <v>2026</v>
      </c>
      <c r="D70" s="192">
        <v>2027</v>
      </c>
      <c r="E70" s="192">
        <v>2028</v>
      </c>
    </row>
    <row r="71" spans="1:5" ht="15" customHeight="1" thickBot="1" x14ac:dyDescent="0.3">
      <c r="A71" s="1412"/>
      <c r="B71" s="189" t="s">
        <v>17</v>
      </c>
      <c r="C71" s="189" t="s">
        <v>18</v>
      </c>
      <c r="D71" s="189" t="s">
        <v>18</v>
      </c>
      <c r="E71" s="189" t="s">
        <v>18</v>
      </c>
    </row>
    <row r="72" spans="1:5" ht="15" customHeight="1" thickBot="1" x14ac:dyDescent="0.3">
      <c r="A72" s="197" t="s">
        <v>39</v>
      </c>
      <c r="B72" s="229">
        <v>617</v>
      </c>
      <c r="C72" s="229">
        <v>660</v>
      </c>
      <c r="D72" s="229">
        <v>703</v>
      </c>
      <c r="E72" s="229">
        <v>746</v>
      </c>
    </row>
    <row r="73" spans="1:5" ht="15" customHeight="1" thickBot="1" x14ac:dyDescent="0.3">
      <c r="A73" s="197" t="s">
        <v>861</v>
      </c>
      <c r="B73" s="198">
        <f>B102</f>
        <v>8844</v>
      </c>
      <c r="C73" s="198">
        <f>C102</f>
        <v>9310</v>
      </c>
      <c r="D73" s="198">
        <f>D102</f>
        <v>9508</v>
      </c>
      <c r="E73" s="198">
        <f>E102</f>
        <v>12469</v>
      </c>
    </row>
    <row r="74" spans="1:5" ht="15" customHeight="1" thickBot="1" x14ac:dyDescent="0.3">
      <c r="A74" s="197" t="s">
        <v>860</v>
      </c>
      <c r="B74" s="198">
        <f>B73/B72</f>
        <v>14.33387358184765</v>
      </c>
      <c r="C74" s="198">
        <f>C73/C72</f>
        <v>14.106060606060606</v>
      </c>
      <c r="D74" s="198">
        <f>D73/D72</f>
        <v>13.524893314366999</v>
      </c>
      <c r="E74" s="198">
        <f>E73/E72</f>
        <v>16.714477211796247</v>
      </c>
    </row>
    <row r="75" spans="1:5" ht="15" customHeight="1" thickBot="1" x14ac:dyDescent="0.3">
      <c r="A75" s="197" t="s">
        <v>859</v>
      </c>
      <c r="B75" s="191"/>
      <c r="C75" s="195">
        <f t="shared" ref="C75:E77" si="1">C72/B72-1</f>
        <v>6.9692058346839447E-2</v>
      </c>
      <c r="D75" s="195">
        <f t="shared" si="1"/>
        <v>6.5151515151515182E-2</v>
      </c>
      <c r="E75" s="195">
        <f t="shared" si="1"/>
        <v>6.1166429587482307E-2</v>
      </c>
    </row>
    <row r="76" spans="1:5" ht="15" customHeight="1" thickBot="1" x14ac:dyDescent="0.3">
      <c r="A76" s="197" t="s">
        <v>858</v>
      </c>
      <c r="B76" s="191"/>
      <c r="C76" s="195">
        <f t="shared" si="1"/>
        <v>5.2691090004522767E-2</v>
      </c>
      <c r="D76" s="195">
        <f t="shared" si="1"/>
        <v>2.1267454350161197E-2</v>
      </c>
      <c r="E76" s="195">
        <f t="shared" si="1"/>
        <v>0.31142196045435422</v>
      </c>
    </row>
    <row r="77" spans="1:5" ht="15" customHeight="1" thickBot="1" x14ac:dyDescent="0.3">
      <c r="A77" s="197" t="s">
        <v>55</v>
      </c>
      <c r="B77" s="191"/>
      <c r="C77" s="195">
        <f t="shared" si="1"/>
        <v>-1.5893329495771824E-2</v>
      </c>
      <c r="D77" s="195">
        <f t="shared" si="1"/>
        <v>-4.119982948633516E-2</v>
      </c>
      <c r="E77" s="195">
        <f t="shared" si="1"/>
        <v>0.23583061420832574</v>
      </c>
    </row>
    <row r="78" spans="1:5" ht="15" customHeight="1" thickBot="1" x14ac:dyDescent="0.3">
      <c r="A78" s="1449" t="s">
        <v>959</v>
      </c>
      <c r="B78" s="1450"/>
      <c r="C78" s="1450"/>
      <c r="D78" s="1450"/>
      <c r="E78" s="1451"/>
    </row>
    <row r="79" spans="1:5" ht="15" customHeight="1" x14ac:dyDescent="0.25">
      <c r="A79" s="1411"/>
      <c r="B79" s="192">
        <v>2025</v>
      </c>
      <c r="C79" s="192">
        <v>2026</v>
      </c>
      <c r="D79" s="192">
        <v>2027</v>
      </c>
      <c r="E79" s="192">
        <v>2028</v>
      </c>
    </row>
    <row r="80" spans="1:5" ht="15" customHeight="1" thickBot="1" x14ac:dyDescent="0.3">
      <c r="A80" s="1412"/>
      <c r="B80" s="189" t="s">
        <v>17</v>
      </c>
      <c r="C80" s="189" t="s">
        <v>18</v>
      </c>
      <c r="D80" s="189" t="s">
        <v>18</v>
      </c>
      <c r="E80" s="189" t="s">
        <v>18</v>
      </c>
    </row>
    <row r="81" spans="1:5" ht="15" customHeight="1" thickBot="1" x14ac:dyDescent="0.3">
      <c r="A81" s="179" t="s">
        <v>850</v>
      </c>
      <c r="B81" s="170">
        <v>0</v>
      </c>
      <c r="C81" s="170">
        <v>0</v>
      </c>
      <c r="D81" s="170">
        <v>0</v>
      </c>
      <c r="E81" s="170">
        <v>0</v>
      </c>
    </row>
    <row r="82" spans="1:5" ht="15" customHeight="1" thickBot="1" x14ac:dyDescent="0.3">
      <c r="A82" s="178" t="s">
        <v>840</v>
      </c>
      <c r="B82" s="177"/>
      <c r="C82" s="176"/>
      <c r="D82" s="176"/>
      <c r="E82" s="176"/>
    </row>
    <row r="83" spans="1:5" ht="15" customHeight="1" thickBot="1" x14ac:dyDescent="0.3">
      <c r="A83" s="178" t="s">
        <v>855</v>
      </c>
      <c r="B83" s="177"/>
      <c r="C83" s="176"/>
      <c r="D83" s="176"/>
      <c r="E83" s="176"/>
    </row>
    <row r="84" spans="1:5" ht="23.25" customHeight="1" thickBot="1" x14ac:dyDescent="0.3">
      <c r="A84" s="179" t="s">
        <v>849</v>
      </c>
      <c r="B84" s="170">
        <v>0</v>
      </c>
      <c r="C84" s="170">
        <v>0</v>
      </c>
      <c r="D84" s="170">
        <v>0</v>
      </c>
      <c r="E84" s="170">
        <v>0</v>
      </c>
    </row>
    <row r="85" spans="1:5" ht="15" customHeight="1" thickBot="1" x14ac:dyDescent="0.3">
      <c r="A85" s="178" t="s">
        <v>840</v>
      </c>
      <c r="B85" s="177"/>
      <c r="C85" s="170"/>
      <c r="D85" s="170"/>
      <c r="E85" s="170"/>
    </row>
    <row r="86" spans="1:5" ht="15" customHeight="1" thickBot="1" x14ac:dyDescent="0.3">
      <c r="A86" s="178" t="s">
        <v>855</v>
      </c>
      <c r="B86" s="177"/>
      <c r="C86" s="170"/>
      <c r="D86" s="170"/>
      <c r="E86" s="170"/>
    </row>
    <row r="87" spans="1:5" ht="15" customHeight="1" thickBot="1" x14ac:dyDescent="0.3">
      <c r="A87" s="179" t="s">
        <v>848</v>
      </c>
      <c r="B87" s="177">
        <f>B88</f>
        <v>8844</v>
      </c>
      <c r="C87" s="177">
        <f>C88</f>
        <v>9310</v>
      </c>
      <c r="D87" s="177">
        <f>D88</f>
        <v>9508</v>
      </c>
      <c r="E87" s="177">
        <f>E88</f>
        <v>12469</v>
      </c>
    </row>
    <row r="88" spans="1:5" ht="15" customHeight="1" thickBot="1" x14ac:dyDescent="0.3">
      <c r="A88" s="178" t="s">
        <v>840</v>
      </c>
      <c r="B88" s="713">
        <v>8844</v>
      </c>
      <c r="C88" s="177">
        <v>9310</v>
      </c>
      <c r="D88" s="177">
        <v>9508</v>
      </c>
      <c r="E88" s="177">
        <v>12469</v>
      </c>
    </row>
    <row r="89" spans="1:5" ht="15" customHeight="1" thickBot="1" x14ac:dyDescent="0.3">
      <c r="A89" s="178" t="s">
        <v>855</v>
      </c>
      <c r="B89" s="177"/>
      <c r="C89" s="170"/>
      <c r="D89" s="170"/>
      <c r="E89" s="170"/>
    </row>
    <row r="90" spans="1:5" ht="15" customHeight="1" thickBot="1" x14ac:dyDescent="0.3">
      <c r="A90" s="179" t="s">
        <v>847</v>
      </c>
      <c r="B90" s="177"/>
      <c r="C90" s="170"/>
      <c r="D90" s="170"/>
      <c r="E90" s="170"/>
    </row>
    <row r="91" spans="1:5" ht="15" customHeight="1" thickBot="1" x14ac:dyDescent="0.3">
      <c r="A91" s="178" t="s">
        <v>840</v>
      </c>
      <c r="B91" s="177"/>
      <c r="C91" s="170"/>
      <c r="D91" s="170"/>
      <c r="E91" s="170"/>
    </row>
    <row r="92" spans="1:5" ht="15" customHeight="1" thickBot="1" x14ac:dyDescent="0.3">
      <c r="A92" s="178" t="s">
        <v>855</v>
      </c>
      <c r="B92" s="177"/>
      <c r="C92" s="170"/>
      <c r="D92" s="170"/>
      <c r="E92" s="170"/>
    </row>
    <row r="93" spans="1:5" ht="15" customHeight="1" thickBot="1" x14ac:dyDescent="0.3">
      <c r="A93" s="179" t="s">
        <v>846</v>
      </c>
      <c r="B93" s="177"/>
      <c r="C93" s="170"/>
      <c r="D93" s="170"/>
      <c r="E93" s="170"/>
    </row>
    <row r="94" spans="1:5" ht="15" customHeight="1" thickBot="1" x14ac:dyDescent="0.3">
      <c r="A94" s="178" t="s">
        <v>840</v>
      </c>
      <c r="B94" s="177"/>
      <c r="C94" s="170"/>
      <c r="D94" s="170"/>
      <c r="E94" s="170"/>
    </row>
    <row r="95" spans="1:5" ht="15" customHeight="1" thickBot="1" x14ac:dyDescent="0.3">
      <c r="A95" s="178" t="s">
        <v>855</v>
      </c>
      <c r="B95" s="177"/>
      <c r="C95" s="170"/>
      <c r="D95" s="170"/>
      <c r="E95" s="170"/>
    </row>
    <row r="96" spans="1:5" ht="15" customHeight="1" thickBot="1" x14ac:dyDescent="0.3">
      <c r="A96" s="179" t="s">
        <v>845</v>
      </c>
      <c r="B96" s="177">
        <v>0</v>
      </c>
      <c r="C96" s="170">
        <v>0</v>
      </c>
      <c r="D96" s="170">
        <v>0</v>
      </c>
      <c r="E96" s="170">
        <v>0</v>
      </c>
    </row>
    <row r="97" spans="1:5" ht="15" customHeight="1" thickBot="1" x14ac:dyDescent="0.3">
      <c r="A97" s="178" t="s">
        <v>840</v>
      </c>
      <c r="B97" s="177"/>
      <c r="C97" s="170"/>
      <c r="D97" s="170"/>
      <c r="E97" s="170"/>
    </row>
    <row r="98" spans="1:5" ht="15" customHeight="1" thickBot="1" x14ac:dyDescent="0.3">
      <c r="A98" s="178" t="s">
        <v>855</v>
      </c>
      <c r="B98" s="177"/>
      <c r="C98" s="170"/>
      <c r="D98" s="170"/>
      <c r="E98" s="170"/>
    </row>
    <row r="99" spans="1:5" ht="15" customHeight="1" thickBot="1" x14ac:dyDescent="0.3">
      <c r="A99" s="179" t="s">
        <v>844</v>
      </c>
      <c r="B99" s="177"/>
      <c r="C99" s="170"/>
      <c r="D99" s="170"/>
      <c r="E99" s="170"/>
    </row>
    <row r="100" spans="1:5" ht="15" customHeight="1" thickBot="1" x14ac:dyDescent="0.3">
      <c r="A100" s="178" t="s">
        <v>840</v>
      </c>
      <c r="B100" s="177"/>
      <c r="C100" s="170"/>
      <c r="D100" s="170"/>
      <c r="E100" s="170"/>
    </row>
    <row r="101" spans="1:5" ht="15" customHeight="1" thickBot="1" x14ac:dyDescent="0.3">
      <c r="A101" s="178" t="s">
        <v>855</v>
      </c>
      <c r="B101" s="177"/>
      <c r="C101" s="170"/>
      <c r="D101" s="170"/>
      <c r="E101" s="170"/>
    </row>
    <row r="102" spans="1:5" ht="15" customHeight="1" thickBot="1" x14ac:dyDescent="0.3">
      <c r="A102" s="721" t="s">
        <v>958</v>
      </c>
      <c r="B102" s="177">
        <f>B99+B96+B93+B90+B87+B84+B81</f>
        <v>8844</v>
      </c>
      <c r="C102" s="177">
        <f>C99+C96+C93+C90+C87+C84+C81</f>
        <v>9310</v>
      </c>
      <c r="D102" s="177">
        <f>D99+D96+D93+D90+D87+D84+D81</f>
        <v>9508</v>
      </c>
      <c r="E102" s="177">
        <f>E99+E96+E93+E90+E87+E84+E81</f>
        <v>12469</v>
      </c>
    </row>
    <row r="103" spans="1:5" ht="15" customHeight="1" thickBot="1" x14ac:dyDescent="0.3">
      <c r="A103" s="174" t="s">
        <v>836</v>
      </c>
      <c r="B103" s="172">
        <f>IF(B102-B73=0,0,"Error")</f>
        <v>0</v>
      </c>
      <c r="C103" s="172">
        <f>IF(C102-C73=0,0,"Error")</f>
        <v>0</v>
      </c>
      <c r="D103" s="172">
        <f>IF(D102-D73=0,0,"Error")</f>
        <v>0</v>
      </c>
      <c r="E103" s="172">
        <f>IF(E102-E73=0,0,"Error")</f>
        <v>0</v>
      </c>
    </row>
    <row r="104" spans="1:5" ht="15" customHeight="1" thickBot="1" x14ac:dyDescent="0.3">
      <c r="A104" s="202" t="s">
        <v>866</v>
      </c>
      <c r="B104" s="1810" t="s">
        <v>1806</v>
      </c>
      <c r="C104" s="1811"/>
      <c r="D104" s="1811"/>
      <c r="E104" s="1812"/>
    </row>
    <row r="105" spans="1:5" ht="27" customHeight="1" thickBot="1" x14ac:dyDescent="0.3">
      <c r="A105" s="197" t="s">
        <v>863</v>
      </c>
      <c r="B105" s="1416" t="s">
        <v>1805</v>
      </c>
      <c r="C105" s="1417"/>
      <c r="D105" s="1417"/>
      <c r="E105" s="1418"/>
    </row>
    <row r="106" spans="1:5" ht="15" customHeight="1" thickBot="1" x14ac:dyDescent="0.3">
      <c r="A106" s="197" t="s">
        <v>37</v>
      </c>
      <c r="B106" s="1813" t="s">
        <v>1804</v>
      </c>
      <c r="C106" s="1814"/>
      <c r="D106" s="1814"/>
      <c r="E106" s="1815"/>
    </row>
    <row r="107" spans="1:5" ht="15" customHeight="1" x14ac:dyDescent="0.25">
      <c r="A107" s="1411"/>
      <c r="B107" s="192">
        <v>2025</v>
      </c>
      <c r="C107" s="192">
        <v>2026</v>
      </c>
      <c r="D107" s="192">
        <v>2027</v>
      </c>
      <c r="E107" s="192">
        <v>2028</v>
      </c>
    </row>
    <row r="108" spans="1:5" ht="15" customHeight="1" thickBot="1" x14ac:dyDescent="0.3">
      <c r="A108" s="1412"/>
      <c r="B108" s="189" t="s">
        <v>17</v>
      </c>
      <c r="C108" s="189" t="s">
        <v>18</v>
      </c>
      <c r="D108" s="189" t="s">
        <v>18</v>
      </c>
      <c r="E108" s="189" t="s">
        <v>18</v>
      </c>
    </row>
    <row r="109" spans="1:5" ht="15" customHeight="1" thickBot="1" x14ac:dyDescent="0.3">
      <c r="A109" s="197" t="s">
        <v>39</v>
      </c>
      <c r="B109" s="230">
        <v>62</v>
      </c>
      <c r="C109" s="230">
        <v>65</v>
      </c>
      <c r="D109" s="230">
        <v>70</v>
      </c>
      <c r="E109" s="230">
        <v>80</v>
      </c>
    </row>
    <row r="110" spans="1:5" ht="15" customHeight="1" thickBot="1" x14ac:dyDescent="0.3">
      <c r="A110" s="197" t="s">
        <v>861</v>
      </c>
      <c r="B110" s="198">
        <f>B139</f>
        <v>26320</v>
      </c>
      <c r="C110" s="198">
        <f>C139</f>
        <v>26557</v>
      </c>
      <c r="D110" s="198">
        <f>D139</f>
        <v>26656</v>
      </c>
      <c r="E110" s="198">
        <f>E139</f>
        <v>28138</v>
      </c>
    </row>
    <row r="111" spans="1:5" ht="15" customHeight="1" thickBot="1" x14ac:dyDescent="0.3">
      <c r="A111" s="197" t="s">
        <v>860</v>
      </c>
      <c r="B111" s="198">
        <f>B110/B109</f>
        <v>424.51612903225805</v>
      </c>
      <c r="C111" s="198">
        <f>C110/C109</f>
        <v>408.56923076923078</v>
      </c>
      <c r="D111" s="198">
        <f>D110/D109</f>
        <v>380.8</v>
      </c>
      <c r="E111" s="198">
        <f>E110/E109</f>
        <v>351.72500000000002</v>
      </c>
    </row>
    <row r="112" spans="1:5" ht="15" customHeight="1" thickBot="1" x14ac:dyDescent="0.3">
      <c r="A112" s="197" t="s">
        <v>859</v>
      </c>
      <c r="B112" s="191" t="s">
        <v>884</v>
      </c>
      <c r="C112" s="195">
        <f t="shared" ref="C112:E114" si="2">C109/B109-1</f>
        <v>4.8387096774193505E-2</v>
      </c>
      <c r="D112" s="195">
        <f t="shared" si="2"/>
        <v>7.6923076923076872E-2</v>
      </c>
      <c r="E112" s="195">
        <f t="shared" si="2"/>
        <v>0.14285714285714279</v>
      </c>
    </row>
    <row r="113" spans="1:5" ht="15" customHeight="1" thickBot="1" x14ac:dyDescent="0.3">
      <c r="A113" s="197" t="s">
        <v>858</v>
      </c>
      <c r="B113" s="191" t="s">
        <v>884</v>
      </c>
      <c r="C113" s="195">
        <f t="shared" si="2"/>
        <v>9.0045592705167987E-3</v>
      </c>
      <c r="D113" s="195">
        <f t="shared" si="2"/>
        <v>3.7278307037691416E-3</v>
      </c>
      <c r="E113" s="195">
        <f t="shared" si="2"/>
        <v>5.5597238895558121E-2</v>
      </c>
    </row>
    <row r="114" spans="1:5" ht="15" customHeight="1" thickBot="1" x14ac:dyDescent="0.3">
      <c r="A114" s="197" t="s">
        <v>55</v>
      </c>
      <c r="B114" s="191" t="s">
        <v>884</v>
      </c>
      <c r="C114" s="195">
        <f t="shared" si="2"/>
        <v>-3.7564881926584026E-2</v>
      </c>
      <c r="D114" s="195">
        <f t="shared" si="2"/>
        <v>-6.7967014346499988E-2</v>
      </c>
      <c r="E114" s="195">
        <f t="shared" si="2"/>
        <v>-7.6352415966386533E-2</v>
      </c>
    </row>
    <row r="115" spans="1:5" ht="15" customHeight="1" thickBot="1" x14ac:dyDescent="0.3">
      <c r="A115" s="1449" t="s">
        <v>951</v>
      </c>
      <c r="B115" s="1450"/>
      <c r="C115" s="1450"/>
      <c r="D115" s="1450"/>
      <c r="E115" s="1451"/>
    </row>
    <row r="116" spans="1:5" ht="15" customHeight="1" x14ac:dyDescent="0.25">
      <c r="A116" s="1411"/>
      <c r="B116" s="192">
        <v>2025</v>
      </c>
      <c r="C116" s="192">
        <v>2026</v>
      </c>
      <c r="D116" s="192">
        <v>2027</v>
      </c>
      <c r="E116" s="192">
        <v>2028</v>
      </c>
    </row>
    <row r="117" spans="1:5" ht="15" customHeight="1" thickBot="1" x14ac:dyDescent="0.3">
      <c r="A117" s="1412"/>
      <c r="B117" s="189" t="s">
        <v>17</v>
      </c>
      <c r="C117" s="189" t="s">
        <v>18</v>
      </c>
      <c r="D117" s="189" t="s">
        <v>18</v>
      </c>
      <c r="E117" s="189" t="s">
        <v>18</v>
      </c>
    </row>
    <row r="118" spans="1:5" ht="15" customHeight="1" thickBot="1" x14ac:dyDescent="0.3">
      <c r="A118" s="179" t="s">
        <v>850</v>
      </c>
      <c r="B118" s="170">
        <v>0</v>
      </c>
      <c r="C118" s="170">
        <v>0</v>
      </c>
      <c r="D118" s="170">
        <v>0</v>
      </c>
      <c r="E118" s="170">
        <v>0</v>
      </c>
    </row>
    <row r="119" spans="1:5" ht="15" customHeight="1" thickBot="1" x14ac:dyDescent="0.3">
      <c r="A119" s="178" t="s">
        <v>840</v>
      </c>
      <c r="B119" s="177"/>
      <c r="C119" s="214"/>
      <c r="D119" s="214"/>
      <c r="E119" s="214"/>
    </row>
    <row r="120" spans="1:5" ht="15" customHeight="1" thickBot="1" x14ac:dyDescent="0.3">
      <c r="A120" s="178" t="s">
        <v>855</v>
      </c>
      <c r="B120" s="177"/>
      <c r="C120" s="176"/>
      <c r="D120" s="176"/>
      <c r="E120" s="176"/>
    </row>
    <row r="121" spans="1:5" ht="15" customHeight="1" thickBot="1" x14ac:dyDescent="0.3">
      <c r="A121" s="179" t="s">
        <v>849</v>
      </c>
      <c r="B121" s="170">
        <v>0</v>
      </c>
      <c r="C121" s="170">
        <v>0</v>
      </c>
      <c r="D121" s="170">
        <v>0</v>
      </c>
      <c r="E121" s="170">
        <v>0</v>
      </c>
    </row>
    <row r="122" spans="1:5" ht="15" customHeight="1" thickBot="1" x14ac:dyDescent="0.3">
      <c r="A122" s="178" t="s">
        <v>840</v>
      </c>
      <c r="B122" s="177"/>
      <c r="C122" s="170"/>
      <c r="D122" s="170"/>
      <c r="E122" s="170"/>
    </row>
    <row r="123" spans="1:5" ht="15" customHeight="1" thickBot="1" x14ac:dyDescent="0.3">
      <c r="A123" s="178" t="s">
        <v>855</v>
      </c>
      <c r="B123" s="177"/>
      <c r="C123" s="170"/>
      <c r="D123" s="170"/>
      <c r="E123" s="170"/>
    </row>
    <row r="124" spans="1:5" ht="15" customHeight="1" thickBot="1" x14ac:dyDescent="0.3">
      <c r="A124" s="179" t="s">
        <v>848</v>
      </c>
      <c r="B124" s="177">
        <f>B125</f>
        <v>4420</v>
      </c>
      <c r="C124" s="177">
        <f>C125</f>
        <v>4657</v>
      </c>
      <c r="D124" s="177">
        <f>D125</f>
        <v>4756</v>
      </c>
      <c r="E124" s="177">
        <f>E125</f>
        <v>6238</v>
      </c>
    </row>
    <row r="125" spans="1:5" ht="15" customHeight="1" thickBot="1" x14ac:dyDescent="0.3">
      <c r="A125" s="178" t="s">
        <v>840</v>
      </c>
      <c r="B125" s="177">
        <v>4420</v>
      </c>
      <c r="C125" s="177">
        <v>4657</v>
      </c>
      <c r="D125" s="177">
        <v>4756</v>
      </c>
      <c r="E125" s="177">
        <v>6238</v>
      </c>
    </row>
    <row r="126" spans="1:5" ht="15" customHeight="1" thickBot="1" x14ac:dyDescent="0.3">
      <c r="A126" s="178" t="s">
        <v>855</v>
      </c>
      <c r="B126" s="177"/>
      <c r="C126" s="170"/>
      <c r="D126" s="170"/>
      <c r="E126" s="170"/>
    </row>
    <row r="127" spans="1:5" ht="15" customHeight="1" thickBot="1" x14ac:dyDescent="0.3">
      <c r="A127" s="179" t="s">
        <v>847</v>
      </c>
      <c r="B127" s="177"/>
      <c r="C127" s="170"/>
      <c r="D127" s="170"/>
      <c r="E127" s="170"/>
    </row>
    <row r="128" spans="1:5" ht="15" customHeight="1" thickBot="1" x14ac:dyDescent="0.3">
      <c r="A128" s="178" t="s">
        <v>840</v>
      </c>
      <c r="B128" s="177"/>
      <c r="C128" s="170"/>
      <c r="D128" s="170"/>
      <c r="E128" s="170"/>
    </row>
    <row r="129" spans="1:5" ht="15" customHeight="1" thickBot="1" x14ac:dyDescent="0.3">
      <c r="A129" s="178" t="s">
        <v>855</v>
      </c>
      <c r="B129" s="177"/>
      <c r="C129" s="170"/>
      <c r="D129" s="170"/>
      <c r="E129" s="170"/>
    </row>
    <row r="130" spans="1:5" ht="15" customHeight="1" thickBot="1" x14ac:dyDescent="0.3">
      <c r="A130" s="179" t="s">
        <v>846</v>
      </c>
      <c r="B130" s="177"/>
      <c r="C130" s="170"/>
      <c r="D130" s="170"/>
      <c r="E130" s="170"/>
    </row>
    <row r="131" spans="1:5" ht="15" customHeight="1" thickBot="1" x14ac:dyDescent="0.3">
      <c r="A131" s="178" t="s">
        <v>840</v>
      </c>
      <c r="B131" s="177"/>
      <c r="C131" s="170"/>
      <c r="D131" s="170"/>
      <c r="E131" s="170"/>
    </row>
    <row r="132" spans="1:5" ht="15" customHeight="1" thickBot="1" x14ac:dyDescent="0.3">
      <c r="A132" s="178" t="s">
        <v>855</v>
      </c>
      <c r="B132" s="177"/>
      <c r="C132" s="170"/>
      <c r="D132" s="170"/>
      <c r="E132" s="170"/>
    </row>
    <row r="133" spans="1:5" ht="15" customHeight="1" thickBot="1" x14ac:dyDescent="0.3">
      <c r="A133" s="179" t="s">
        <v>845</v>
      </c>
      <c r="B133" s="170">
        <f>SUM(B134)</f>
        <v>21900</v>
      </c>
      <c r="C133" s="170">
        <f>SUM(C134)</f>
        <v>21900</v>
      </c>
      <c r="D133" s="170">
        <f>SUM(D134)</f>
        <v>21900</v>
      </c>
      <c r="E133" s="170">
        <f>SUM(E134)</f>
        <v>21900</v>
      </c>
    </row>
    <row r="134" spans="1:5" ht="15" customHeight="1" thickBot="1" x14ac:dyDescent="0.3">
      <c r="A134" s="178" t="s">
        <v>840</v>
      </c>
      <c r="B134" s="177">
        <v>21900</v>
      </c>
      <c r="C134" s="170">
        <v>21900</v>
      </c>
      <c r="D134" s="170">
        <v>21900</v>
      </c>
      <c r="E134" s="170">
        <v>21900</v>
      </c>
    </row>
    <row r="135" spans="1:5" ht="15" customHeight="1" thickBot="1" x14ac:dyDescent="0.3">
      <c r="A135" s="178" t="s">
        <v>855</v>
      </c>
      <c r="B135" s="177"/>
      <c r="C135" s="170"/>
      <c r="D135" s="170"/>
      <c r="E135" s="170"/>
    </row>
    <row r="136" spans="1:5" ht="21.75" customHeight="1" thickBot="1" x14ac:dyDescent="0.3">
      <c r="A136" s="179" t="s">
        <v>844</v>
      </c>
      <c r="B136" s="177">
        <v>0</v>
      </c>
      <c r="C136" s="170">
        <v>0</v>
      </c>
      <c r="D136" s="170">
        <v>0</v>
      </c>
      <c r="E136" s="170">
        <v>0</v>
      </c>
    </row>
    <row r="137" spans="1:5" ht="15" customHeight="1" thickBot="1" x14ac:dyDescent="0.3">
      <c r="A137" s="178" t="s">
        <v>840</v>
      </c>
      <c r="B137" s="177"/>
      <c r="C137" s="714"/>
      <c r="D137" s="714"/>
      <c r="E137" s="714"/>
    </row>
    <row r="138" spans="1:5" ht="15" customHeight="1" thickBot="1" x14ac:dyDescent="0.3">
      <c r="A138" s="178" t="s">
        <v>855</v>
      </c>
      <c r="B138" s="177"/>
      <c r="C138" s="715"/>
      <c r="D138" s="714"/>
      <c r="E138" s="714"/>
    </row>
    <row r="139" spans="1:5" ht="15" customHeight="1" thickBot="1" x14ac:dyDescent="0.3">
      <c r="A139" s="204" t="s">
        <v>950</v>
      </c>
      <c r="B139" s="177">
        <f>B136+B133+B130+B127+B124+B121+B118</f>
        <v>26320</v>
      </c>
      <c r="C139" s="177">
        <f>C136+C133+C130+C127+C124+C121+C118</f>
        <v>26557</v>
      </c>
      <c r="D139" s="177">
        <f>D136+D133+D130+D127+D124+D121+D118</f>
        <v>26656</v>
      </c>
      <c r="E139" s="177">
        <f>E136+E133+E130+E127+E124+E121+E118</f>
        <v>28138</v>
      </c>
    </row>
    <row r="140" spans="1:5" ht="16.5" customHeight="1" thickBot="1" x14ac:dyDescent="0.3">
      <c r="A140" s="174" t="s">
        <v>836</v>
      </c>
      <c r="B140" s="172">
        <f>IF(B139-B110=0,0,"Error")</f>
        <v>0</v>
      </c>
      <c r="C140" s="172">
        <f>IF(C139-C110=0,0,"Error")</f>
        <v>0</v>
      </c>
      <c r="D140" s="172">
        <f>IF(D139-D110=0,0,"Error")</f>
        <v>0</v>
      </c>
      <c r="E140" s="172">
        <f>IF(E139-E110=0,0,"Error")</f>
        <v>0</v>
      </c>
    </row>
    <row r="141" spans="1:5" ht="15" hidden="1" customHeight="1" thickBot="1" x14ac:dyDescent="0.3">
      <c r="A141" s="723" t="s">
        <v>1793</v>
      </c>
      <c r="B141" s="1810" t="s">
        <v>1803</v>
      </c>
      <c r="C141" s="1811"/>
      <c r="D141" s="1811"/>
      <c r="E141" s="1812"/>
    </row>
    <row r="142" spans="1:5" ht="26.25" hidden="1" customHeight="1" thickBot="1" x14ac:dyDescent="0.3">
      <c r="A142" s="197" t="s">
        <v>863</v>
      </c>
      <c r="B142" s="1416" t="s">
        <v>1802</v>
      </c>
      <c r="C142" s="1417"/>
      <c r="D142" s="1417"/>
      <c r="E142" s="1418"/>
    </row>
    <row r="143" spans="1:5" ht="15" hidden="1" customHeight="1" thickBot="1" x14ac:dyDescent="0.3">
      <c r="A143" s="197" t="s">
        <v>37</v>
      </c>
      <c r="B143" s="1813" t="s">
        <v>1801</v>
      </c>
      <c r="C143" s="1814"/>
      <c r="D143" s="1814"/>
      <c r="E143" s="1815"/>
    </row>
    <row r="144" spans="1:5" ht="15" hidden="1" customHeight="1" x14ac:dyDescent="0.25">
      <c r="A144" s="1411"/>
      <c r="B144" s="192">
        <v>2023</v>
      </c>
      <c r="C144" s="192">
        <v>2024</v>
      </c>
      <c r="D144" s="192">
        <v>2025</v>
      </c>
      <c r="E144" s="192">
        <v>2026</v>
      </c>
    </row>
    <row r="145" spans="1:8" ht="15" hidden="1" customHeight="1" thickBot="1" x14ac:dyDescent="0.3">
      <c r="A145" s="1412"/>
      <c r="B145" s="189" t="s">
        <v>17</v>
      </c>
      <c r="C145" s="189" t="s">
        <v>18</v>
      </c>
      <c r="D145" s="189" t="s">
        <v>18</v>
      </c>
      <c r="E145" s="189" t="s">
        <v>18</v>
      </c>
    </row>
    <row r="146" spans="1:8" ht="15" hidden="1" customHeight="1" thickBot="1" x14ac:dyDescent="0.3">
      <c r="A146" s="197" t="s">
        <v>39</v>
      </c>
      <c r="B146" s="199">
        <v>1</v>
      </c>
      <c r="C146" s="199">
        <v>0</v>
      </c>
      <c r="D146" s="199">
        <v>0</v>
      </c>
      <c r="E146" s="199">
        <v>0</v>
      </c>
    </row>
    <row r="147" spans="1:8" ht="15" hidden="1" customHeight="1" thickBot="1" x14ac:dyDescent="0.3">
      <c r="A147" s="197" t="s">
        <v>861</v>
      </c>
      <c r="B147" s="198">
        <f>B176</f>
        <v>0</v>
      </c>
      <c r="C147" s="198">
        <f>C176</f>
        <v>0</v>
      </c>
      <c r="D147" s="198">
        <f>D176</f>
        <v>0</v>
      </c>
      <c r="E147" s="198">
        <f>E176</f>
        <v>0</v>
      </c>
      <c r="H147" s="682"/>
    </row>
    <row r="148" spans="1:8" ht="15" hidden="1" customHeight="1" thickBot="1" x14ac:dyDescent="0.3">
      <c r="A148" s="197" t="s">
        <v>860</v>
      </c>
      <c r="B148" s="198">
        <f>B147/B146</f>
        <v>0</v>
      </c>
      <c r="C148" s="198" t="e">
        <f>C147/C146</f>
        <v>#DIV/0!</v>
      </c>
      <c r="D148" s="198" t="e">
        <f>D147/D146</f>
        <v>#DIV/0!</v>
      </c>
      <c r="E148" s="198" t="e">
        <f>E147/E146</f>
        <v>#DIV/0!</v>
      </c>
    </row>
    <row r="149" spans="1:8" ht="15" hidden="1" customHeight="1" thickBot="1" x14ac:dyDescent="0.3">
      <c r="A149" s="197" t="s">
        <v>859</v>
      </c>
      <c r="B149" s="191" t="s">
        <v>884</v>
      </c>
      <c r="C149" s="195">
        <f t="shared" ref="C149:E151" si="3">C146/B146-1</f>
        <v>-1</v>
      </c>
      <c r="D149" s="195" t="e">
        <f t="shared" si="3"/>
        <v>#DIV/0!</v>
      </c>
      <c r="E149" s="195" t="e">
        <f t="shared" si="3"/>
        <v>#DIV/0!</v>
      </c>
    </row>
    <row r="150" spans="1:8" ht="15" hidden="1" customHeight="1" thickBot="1" x14ac:dyDescent="0.3">
      <c r="A150" s="197" t="s">
        <v>858</v>
      </c>
      <c r="B150" s="191" t="s">
        <v>884</v>
      </c>
      <c r="C150" s="195" t="e">
        <f t="shared" si="3"/>
        <v>#DIV/0!</v>
      </c>
      <c r="D150" s="195" t="e">
        <f t="shared" si="3"/>
        <v>#DIV/0!</v>
      </c>
      <c r="E150" s="195" t="e">
        <f t="shared" si="3"/>
        <v>#DIV/0!</v>
      </c>
    </row>
    <row r="151" spans="1:8" ht="15" hidden="1" customHeight="1" thickBot="1" x14ac:dyDescent="0.3">
      <c r="A151" s="197" t="s">
        <v>55</v>
      </c>
      <c r="B151" s="191" t="s">
        <v>884</v>
      </c>
      <c r="C151" s="195" t="e">
        <f t="shared" si="3"/>
        <v>#DIV/0!</v>
      </c>
      <c r="D151" s="195" t="e">
        <f t="shared" si="3"/>
        <v>#DIV/0!</v>
      </c>
      <c r="E151" s="195" t="e">
        <f t="shared" si="3"/>
        <v>#DIV/0!</v>
      </c>
    </row>
    <row r="152" spans="1:8" ht="15" hidden="1" customHeight="1" thickBot="1" x14ac:dyDescent="0.3">
      <c r="A152" s="1449" t="s">
        <v>1800</v>
      </c>
      <c r="B152" s="1450"/>
      <c r="C152" s="1450"/>
      <c r="D152" s="1450"/>
      <c r="E152" s="1451"/>
    </row>
    <row r="153" spans="1:8" ht="15" hidden="1" customHeight="1" x14ac:dyDescent="0.25">
      <c r="A153" s="1411"/>
      <c r="B153" s="192">
        <v>2023</v>
      </c>
      <c r="C153" s="192">
        <v>2024</v>
      </c>
      <c r="D153" s="192">
        <v>2025</v>
      </c>
      <c r="E153" s="192">
        <v>2026</v>
      </c>
    </row>
    <row r="154" spans="1:8" ht="15" hidden="1" customHeight="1" thickBot="1" x14ac:dyDescent="0.3">
      <c r="A154" s="1412"/>
      <c r="B154" s="189" t="s">
        <v>17</v>
      </c>
      <c r="C154" s="189" t="s">
        <v>18</v>
      </c>
      <c r="D154" s="189" t="s">
        <v>18</v>
      </c>
      <c r="E154" s="189" t="s">
        <v>18</v>
      </c>
    </row>
    <row r="155" spans="1:8" ht="15" hidden="1" customHeight="1" thickBot="1" x14ac:dyDescent="0.3">
      <c r="A155" s="179" t="s">
        <v>850</v>
      </c>
      <c r="B155" s="170">
        <v>0</v>
      </c>
      <c r="C155" s="170">
        <v>0</v>
      </c>
      <c r="D155" s="170">
        <v>0</v>
      </c>
      <c r="E155" s="170">
        <v>0</v>
      </c>
    </row>
    <row r="156" spans="1:8" ht="15" hidden="1" customHeight="1" thickBot="1" x14ac:dyDescent="0.3">
      <c r="A156" s="178" t="s">
        <v>840</v>
      </c>
      <c r="B156" s="177"/>
      <c r="C156" s="214"/>
      <c r="D156" s="214"/>
      <c r="E156" s="214"/>
    </row>
    <row r="157" spans="1:8" ht="15" hidden="1" customHeight="1" thickBot="1" x14ac:dyDescent="0.3">
      <c r="A157" s="178" t="s">
        <v>855</v>
      </c>
      <c r="B157" s="177"/>
      <c r="C157" s="176"/>
      <c r="D157" s="176"/>
      <c r="E157" s="176"/>
    </row>
    <row r="158" spans="1:8" ht="22.5" hidden="1" customHeight="1" thickBot="1" x14ac:dyDescent="0.3">
      <c r="A158" s="179" t="s">
        <v>849</v>
      </c>
      <c r="B158" s="170">
        <v>0</v>
      </c>
      <c r="C158" s="170">
        <v>0</v>
      </c>
      <c r="D158" s="170">
        <v>0</v>
      </c>
      <c r="E158" s="170">
        <v>0</v>
      </c>
    </row>
    <row r="159" spans="1:8" ht="15" hidden="1" customHeight="1" thickBot="1" x14ac:dyDescent="0.3">
      <c r="A159" s="178" t="s">
        <v>840</v>
      </c>
      <c r="B159" s="177"/>
      <c r="C159" s="170"/>
      <c r="D159" s="170"/>
      <c r="E159" s="170"/>
    </row>
    <row r="160" spans="1:8" ht="15" hidden="1" customHeight="1" thickBot="1" x14ac:dyDescent="0.3">
      <c r="A160" s="178" t="s">
        <v>855</v>
      </c>
      <c r="B160" s="177"/>
      <c r="C160" s="170"/>
      <c r="D160" s="170"/>
      <c r="E160" s="170"/>
    </row>
    <row r="161" spans="1:9" ht="15" hidden="1" customHeight="1" thickBot="1" x14ac:dyDescent="0.3">
      <c r="A161" s="179" t="s">
        <v>848</v>
      </c>
      <c r="B161" s="177">
        <f>SUM(B162)</f>
        <v>0</v>
      </c>
      <c r="C161" s="177">
        <f>SUM(C162)</f>
        <v>0</v>
      </c>
      <c r="D161" s="177">
        <f>SUM(D162)</f>
        <v>0</v>
      </c>
      <c r="E161" s="177">
        <f>SUM(E162)</f>
        <v>0</v>
      </c>
    </row>
    <row r="162" spans="1:9" ht="15" hidden="1" customHeight="1" thickBot="1" x14ac:dyDescent="0.3">
      <c r="A162" s="178" t="s">
        <v>840</v>
      </c>
      <c r="B162" s="177"/>
      <c r="C162" s="177">
        <v>0</v>
      </c>
      <c r="D162" s="177">
        <v>0</v>
      </c>
      <c r="E162" s="177">
        <v>0</v>
      </c>
      <c r="I162" s="187"/>
    </row>
    <row r="163" spans="1:9" ht="15" hidden="1" customHeight="1" thickBot="1" x14ac:dyDescent="0.3">
      <c r="A163" s="178" t="s">
        <v>855</v>
      </c>
      <c r="B163" s="177"/>
      <c r="C163" s="170"/>
      <c r="D163" s="170"/>
      <c r="E163" s="170"/>
    </row>
    <row r="164" spans="1:9" ht="15" hidden="1" customHeight="1" thickBot="1" x14ac:dyDescent="0.3">
      <c r="A164" s="179" t="s">
        <v>847</v>
      </c>
      <c r="B164" s="177"/>
      <c r="C164" s="170"/>
      <c r="D164" s="170"/>
      <c r="E164" s="170"/>
    </row>
    <row r="165" spans="1:9" ht="15" hidden="1" customHeight="1" thickBot="1" x14ac:dyDescent="0.3">
      <c r="A165" s="178" t="s">
        <v>840</v>
      </c>
      <c r="B165" s="177"/>
      <c r="C165" s="170"/>
      <c r="D165" s="170"/>
      <c r="E165" s="170"/>
    </row>
    <row r="166" spans="1:9" ht="15" hidden="1" customHeight="1" thickBot="1" x14ac:dyDescent="0.3">
      <c r="A166" s="178" t="s">
        <v>855</v>
      </c>
      <c r="B166" s="177"/>
      <c r="C166" s="170"/>
      <c r="D166" s="170"/>
      <c r="E166" s="170"/>
    </row>
    <row r="167" spans="1:9" ht="15" hidden="1" customHeight="1" thickBot="1" x14ac:dyDescent="0.3">
      <c r="A167" s="179" t="s">
        <v>846</v>
      </c>
      <c r="B167" s="177"/>
      <c r="C167" s="170"/>
      <c r="D167" s="170"/>
      <c r="E167" s="170"/>
    </row>
    <row r="168" spans="1:9" ht="15" hidden="1" customHeight="1" thickBot="1" x14ac:dyDescent="0.3">
      <c r="A168" s="178" t="s">
        <v>840</v>
      </c>
      <c r="B168" s="177"/>
      <c r="C168" s="170"/>
      <c r="D168" s="170"/>
      <c r="E168" s="170"/>
    </row>
    <row r="169" spans="1:9" ht="15" hidden="1" customHeight="1" thickBot="1" x14ac:dyDescent="0.3">
      <c r="A169" s="178" t="s">
        <v>855</v>
      </c>
      <c r="B169" s="177"/>
      <c r="C169" s="170"/>
      <c r="D169" s="170"/>
      <c r="E169" s="170"/>
    </row>
    <row r="170" spans="1:9" ht="15" hidden="1" customHeight="1" thickBot="1" x14ac:dyDescent="0.3">
      <c r="A170" s="179" t="s">
        <v>845</v>
      </c>
      <c r="B170" s="177">
        <f>SUM(B171)</f>
        <v>0</v>
      </c>
      <c r="C170" s="177">
        <f>SUM(C171)</f>
        <v>0</v>
      </c>
      <c r="D170" s="177">
        <f>SUM(D171)</f>
        <v>0</v>
      </c>
      <c r="E170" s="177">
        <f>SUM(E171)</f>
        <v>0</v>
      </c>
    </row>
    <row r="171" spans="1:9" ht="15" hidden="1" customHeight="1" thickBot="1" x14ac:dyDescent="0.3">
      <c r="A171" s="178" t="s">
        <v>840</v>
      </c>
      <c r="B171" s="177"/>
      <c r="C171" s="177">
        <v>0</v>
      </c>
      <c r="D171" s="177">
        <v>0</v>
      </c>
      <c r="E171" s="177">
        <v>0</v>
      </c>
    </row>
    <row r="172" spans="1:9" ht="15" hidden="1" customHeight="1" thickBot="1" x14ac:dyDescent="0.3">
      <c r="A172" s="178" t="s">
        <v>855</v>
      </c>
      <c r="B172" s="177"/>
      <c r="C172" s="170"/>
      <c r="D172" s="170"/>
      <c r="E172" s="170"/>
    </row>
    <row r="173" spans="1:9" ht="22.5" hidden="1" customHeight="1" thickBot="1" x14ac:dyDescent="0.3">
      <c r="A173" s="179" t="s">
        <v>844</v>
      </c>
      <c r="B173" s="177">
        <v>0</v>
      </c>
      <c r="C173" s="170">
        <v>0</v>
      </c>
      <c r="D173" s="170">
        <v>0</v>
      </c>
      <c r="E173" s="170">
        <v>0</v>
      </c>
    </row>
    <row r="174" spans="1:9" ht="15" hidden="1" customHeight="1" thickBot="1" x14ac:dyDescent="0.3">
      <c r="A174" s="178" t="s">
        <v>840</v>
      </c>
      <c r="B174" s="177"/>
      <c r="C174" s="714"/>
      <c r="D174" s="714"/>
      <c r="E174" s="714"/>
    </row>
    <row r="175" spans="1:9" ht="15" hidden="1" customHeight="1" thickBot="1" x14ac:dyDescent="0.3">
      <c r="A175" s="178" t="s">
        <v>855</v>
      </c>
      <c r="B175" s="177"/>
      <c r="C175" s="715"/>
      <c r="D175" s="714"/>
      <c r="E175" s="714"/>
    </row>
    <row r="176" spans="1:9" ht="15" hidden="1" customHeight="1" thickBot="1" x14ac:dyDescent="0.3">
      <c r="A176" s="204" t="s">
        <v>1788</v>
      </c>
      <c r="B176" s="177">
        <f>B173+B170+B167+B164+B161+B158+B155</f>
        <v>0</v>
      </c>
      <c r="C176" s="177">
        <f>C173+C170+C167+C164+C161+C158+C155</f>
        <v>0</v>
      </c>
      <c r="D176" s="177">
        <f>D173+D170+D167+D164+D161+D158+D155</f>
        <v>0</v>
      </c>
      <c r="E176" s="177">
        <f>E173+E170+E167+E164+E161+E158+E155</f>
        <v>0</v>
      </c>
    </row>
    <row r="177" spans="1:7" ht="15" hidden="1" customHeight="1" thickBot="1" x14ac:dyDescent="0.3">
      <c r="A177" s="174" t="s">
        <v>836</v>
      </c>
      <c r="B177" s="172">
        <f>IF(B176-B147=0,0,"Error")</f>
        <v>0</v>
      </c>
      <c r="C177" s="172">
        <f>IF(C176-C147=0,0,"Error")</f>
        <v>0</v>
      </c>
      <c r="D177" s="172">
        <f>IF(D176-D147=0,0,"Error")</f>
        <v>0</v>
      </c>
      <c r="E177" s="172">
        <f>IF(E176-E147=0,0,"Error")</f>
        <v>0</v>
      </c>
    </row>
    <row r="178" spans="1:7" ht="15" hidden="1" customHeight="1" thickBot="1" x14ac:dyDescent="0.3">
      <c r="A178" s="722" t="s">
        <v>1799</v>
      </c>
      <c r="B178" s="1810" t="s">
        <v>1798</v>
      </c>
      <c r="C178" s="1820"/>
      <c r="D178" s="1820"/>
      <c r="E178" s="1821"/>
    </row>
    <row r="179" spans="1:7" ht="23.25" hidden="1" customHeight="1" thickBot="1" x14ac:dyDescent="0.3">
      <c r="A179" s="197" t="s">
        <v>863</v>
      </c>
      <c r="B179" s="1416" t="s">
        <v>1797</v>
      </c>
      <c r="C179" s="1417"/>
      <c r="D179" s="1417"/>
      <c r="E179" s="1418"/>
    </row>
    <row r="180" spans="1:7" ht="15" hidden="1" customHeight="1" thickBot="1" x14ac:dyDescent="0.3">
      <c r="A180" s="197" t="s">
        <v>37</v>
      </c>
      <c r="B180" s="1813" t="s">
        <v>1796</v>
      </c>
      <c r="C180" s="1814"/>
      <c r="D180" s="1814"/>
      <c r="E180" s="1815"/>
      <c r="G180" s="205"/>
    </row>
    <row r="181" spans="1:7" ht="15" hidden="1" customHeight="1" x14ac:dyDescent="0.25">
      <c r="A181" s="1411"/>
      <c r="B181" s="192">
        <v>2023</v>
      </c>
      <c r="C181" s="192">
        <v>2024</v>
      </c>
      <c r="D181" s="192">
        <v>2025</v>
      </c>
      <c r="E181" s="192">
        <v>2026</v>
      </c>
    </row>
    <row r="182" spans="1:7" ht="15" hidden="1" customHeight="1" thickBot="1" x14ac:dyDescent="0.3">
      <c r="A182" s="1412"/>
      <c r="B182" s="190" t="s">
        <v>17</v>
      </c>
      <c r="C182" s="190" t="s">
        <v>18</v>
      </c>
      <c r="D182" s="190" t="s">
        <v>18</v>
      </c>
      <c r="E182" s="190" t="s">
        <v>18</v>
      </c>
    </row>
    <row r="183" spans="1:7" ht="15" hidden="1" customHeight="1" thickBot="1" x14ac:dyDescent="0.3">
      <c r="A183" s="197" t="s">
        <v>39</v>
      </c>
      <c r="B183" s="230"/>
      <c r="C183" s="230">
        <v>0</v>
      </c>
      <c r="D183" s="230">
        <v>0</v>
      </c>
      <c r="E183" s="230">
        <v>0</v>
      </c>
    </row>
    <row r="184" spans="1:7" ht="15" hidden="1" customHeight="1" thickBot="1" x14ac:dyDescent="0.3">
      <c r="A184" s="197" t="s">
        <v>861</v>
      </c>
      <c r="B184" s="198">
        <f>B213</f>
        <v>0</v>
      </c>
      <c r="C184" s="198">
        <f>C213</f>
        <v>0</v>
      </c>
      <c r="D184" s="198">
        <f>D213</f>
        <v>0</v>
      </c>
      <c r="E184" s="198">
        <f>E213</f>
        <v>0</v>
      </c>
      <c r="F184" s="198">
        <f>F213</f>
        <v>0</v>
      </c>
      <c r="G184" s="717"/>
    </row>
    <row r="185" spans="1:7" ht="15" hidden="1" customHeight="1" thickBot="1" x14ac:dyDescent="0.3">
      <c r="A185" s="197" t="s">
        <v>860</v>
      </c>
      <c r="B185" s="198" t="e">
        <f>B184/B183</f>
        <v>#DIV/0!</v>
      </c>
      <c r="C185" s="198" t="e">
        <f>C184/C183</f>
        <v>#DIV/0!</v>
      </c>
      <c r="D185" s="198" t="e">
        <f>D184/D183</f>
        <v>#DIV/0!</v>
      </c>
      <c r="E185" s="198" t="e">
        <f>E184/E183</f>
        <v>#DIV/0!</v>
      </c>
    </row>
    <row r="186" spans="1:7" ht="15" hidden="1" customHeight="1" thickBot="1" x14ac:dyDescent="0.3">
      <c r="A186" s="197" t="s">
        <v>859</v>
      </c>
      <c r="B186" s="191"/>
      <c r="C186" s="195" t="e">
        <f t="shared" ref="C186:E188" si="4">C183/B183-1</f>
        <v>#DIV/0!</v>
      </c>
      <c r="D186" s="195" t="e">
        <f t="shared" si="4"/>
        <v>#DIV/0!</v>
      </c>
      <c r="E186" s="195" t="e">
        <f t="shared" si="4"/>
        <v>#DIV/0!</v>
      </c>
    </row>
    <row r="187" spans="1:7" ht="15" hidden="1" customHeight="1" thickBot="1" x14ac:dyDescent="0.3">
      <c r="A187" s="197" t="s">
        <v>858</v>
      </c>
      <c r="B187" s="191"/>
      <c r="C187" s="195" t="e">
        <f t="shared" si="4"/>
        <v>#DIV/0!</v>
      </c>
      <c r="D187" s="195" t="e">
        <f t="shared" si="4"/>
        <v>#DIV/0!</v>
      </c>
      <c r="E187" s="195" t="e">
        <f t="shared" si="4"/>
        <v>#DIV/0!</v>
      </c>
    </row>
    <row r="188" spans="1:7" ht="15" hidden="1" customHeight="1" thickBot="1" x14ac:dyDescent="0.3">
      <c r="A188" s="197" t="s">
        <v>55</v>
      </c>
      <c r="B188" s="191"/>
      <c r="C188" s="195" t="e">
        <f t="shared" si="4"/>
        <v>#DIV/0!</v>
      </c>
      <c r="D188" s="195" t="e">
        <f t="shared" si="4"/>
        <v>#DIV/0!</v>
      </c>
      <c r="E188" s="195" t="e">
        <f t="shared" si="4"/>
        <v>#DIV/0!</v>
      </c>
    </row>
    <row r="189" spans="1:7" ht="15" hidden="1" customHeight="1" thickBot="1" x14ac:dyDescent="0.3">
      <c r="A189" s="1449" t="s">
        <v>1795</v>
      </c>
      <c r="B189" s="1450"/>
      <c r="C189" s="1450"/>
      <c r="D189" s="1450"/>
      <c r="E189" s="1451"/>
    </row>
    <row r="190" spans="1:7" ht="15" hidden="1" customHeight="1" x14ac:dyDescent="0.25">
      <c r="A190" s="1411"/>
      <c r="B190" s="192">
        <v>2023</v>
      </c>
      <c r="C190" s="192">
        <v>2024</v>
      </c>
      <c r="D190" s="192">
        <v>2025</v>
      </c>
      <c r="E190" s="192">
        <v>2026</v>
      </c>
    </row>
    <row r="191" spans="1:7" ht="15" hidden="1" customHeight="1" thickBot="1" x14ac:dyDescent="0.3">
      <c r="A191" s="1412"/>
      <c r="B191" s="189" t="s">
        <v>17</v>
      </c>
      <c r="C191" s="189" t="s">
        <v>18</v>
      </c>
      <c r="D191" s="189" t="s">
        <v>18</v>
      </c>
      <c r="E191" s="189" t="s">
        <v>18</v>
      </c>
    </row>
    <row r="192" spans="1:7" ht="15" hidden="1" customHeight="1" thickBot="1" x14ac:dyDescent="0.3">
      <c r="A192" s="179" t="s">
        <v>850</v>
      </c>
      <c r="B192" s="170">
        <v>0</v>
      </c>
      <c r="C192" s="170">
        <v>0</v>
      </c>
      <c r="D192" s="170">
        <v>0</v>
      </c>
      <c r="E192" s="170">
        <v>0</v>
      </c>
    </row>
    <row r="193" spans="1:5" ht="15" hidden="1" customHeight="1" thickBot="1" x14ac:dyDescent="0.3">
      <c r="A193" s="178" t="s">
        <v>840</v>
      </c>
      <c r="B193" s="177">
        <v>0</v>
      </c>
      <c r="C193" s="170">
        <v>0</v>
      </c>
      <c r="D193" s="170">
        <v>0</v>
      </c>
      <c r="E193" s="170">
        <v>0</v>
      </c>
    </row>
    <row r="194" spans="1:5" ht="15" hidden="1" customHeight="1" thickBot="1" x14ac:dyDescent="0.3">
      <c r="A194" s="178" t="s">
        <v>855</v>
      </c>
      <c r="B194" s="177"/>
      <c r="C194" s="176"/>
      <c r="D194" s="176"/>
      <c r="E194" s="176"/>
    </row>
    <row r="195" spans="1:5" ht="15" hidden="1" customHeight="1" thickBot="1" x14ac:dyDescent="0.3">
      <c r="A195" s="179" t="s">
        <v>849</v>
      </c>
      <c r="B195" s="170">
        <v>0</v>
      </c>
      <c r="C195" s="170">
        <v>0</v>
      </c>
      <c r="D195" s="170">
        <v>0</v>
      </c>
      <c r="E195" s="170">
        <v>0</v>
      </c>
    </row>
    <row r="196" spans="1:5" ht="15" hidden="1" customHeight="1" thickBot="1" x14ac:dyDescent="0.3">
      <c r="A196" s="178" t="s">
        <v>840</v>
      </c>
      <c r="B196" s="177"/>
      <c r="C196" s="170"/>
      <c r="D196" s="170"/>
      <c r="E196" s="170"/>
    </row>
    <row r="197" spans="1:5" ht="15" hidden="1" customHeight="1" thickBot="1" x14ac:dyDescent="0.3">
      <c r="A197" s="178" t="s">
        <v>855</v>
      </c>
      <c r="B197" s="177"/>
      <c r="C197" s="170"/>
      <c r="D197" s="170"/>
      <c r="E197" s="170"/>
    </row>
    <row r="198" spans="1:5" ht="15" hidden="1" customHeight="1" thickBot="1" x14ac:dyDescent="0.3">
      <c r="A198" s="179" t="s">
        <v>848</v>
      </c>
      <c r="B198" s="198">
        <f>B199</f>
        <v>0</v>
      </c>
      <c r="C198" s="198">
        <f>C199</f>
        <v>0</v>
      </c>
      <c r="D198" s="198">
        <f>D199</f>
        <v>0</v>
      </c>
      <c r="E198" s="198">
        <f>E199</f>
        <v>0</v>
      </c>
    </row>
    <row r="199" spans="1:5" ht="15" hidden="1" customHeight="1" thickBot="1" x14ac:dyDescent="0.3">
      <c r="A199" s="178" t="s">
        <v>840</v>
      </c>
      <c r="B199" s="199"/>
      <c r="C199" s="199">
        <v>0</v>
      </c>
      <c r="D199" s="199">
        <v>0</v>
      </c>
      <c r="E199" s="199">
        <v>0</v>
      </c>
    </row>
    <row r="200" spans="1:5" ht="15" hidden="1" customHeight="1" thickBot="1" x14ac:dyDescent="0.3">
      <c r="A200" s="178" t="s">
        <v>855</v>
      </c>
      <c r="B200" s="177"/>
      <c r="C200" s="170"/>
      <c r="D200" s="170"/>
      <c r="E200" s="170"/>
    </row>
    <row r="201" spans="1:5" ht="15" hidden="1" customHeight="1" thickBot="1" x14ac:dyDescent="0.3">
      <c r="A201" s="179" t="s">
        <v>847</v>
      </c>
      <c r="B201" s="177"/>
      <c r="C201" s="170"/>
      <c r="D201" s="170"/>
      <c r="E201" s="170"/>
    </row>
    <row r="202" spans="1:5" ht="15" hidden="1" customHeight="1" thickBot="1" x14ac:dyDescent="0.3">
      <c r="A202" s="178" t="s">
        <v>840</v>
      </c>
      <c r="B202" s="177"/>
      <c r="C202" s="170"/>
      <c r="D202" s="170"/>
      <c r="E202" s="170"/>
    </row>
    <row r="203" spans="1:5" ht="15" hidden="1" customHeight="1" thickBot="1" x14ac:dyDescent="0.3">
      <c r="A203" s="178" t="s">
        <v>855</v>
      </c>
      <c r="B203" s="177"/>
      <c r="C203" s="170"/>
      <c r="D203" s="170"/>
      <c r="E203" s="170"/>
    </row>
    <row r="204" spans="1:5" ht="15" hidden="1" customHeight="1" thickBot="1" x14ac:dyDescent="0.3">
      <c r="A204" s="179" t="s">
        <v>846</v>
      </c>
      <c r="B204" s="177"/>
      <c r="C204" s="170"/>
      <c r="D204" s="170"/>
      <c r="E204" s="170"/>
    </row>
    <row r="205" spans="1:5" ht="15" hidden="1" customHeight="1" thickBot="1" x14ac:dyDescent="0.3">
      <c r="A205" s="178" t="s">
        <v>840</v>
      </c>
      <c r="B205" s="177"/>
      <c r="C205" s="170"/>
      <c r="D205" s="170"/>
      <c r="E205" s="170"/>
    </row>
    <row r="206" spans="1:5" ht="9" hidden="1" customHeight="1" thickBot="1" x14ac:dyDescent="0.3">
      <c r="A206" s="178" t="s">
        <v>855</v>
      </c>
      <c r="B206" s="177"/>
      <c r="C206" s="170"/>
      <c r="D206" s="170"/>
      <c r="E206" s="170"/>
    </row>
    <row r="207" spans="1:5" ht="9" hidden="1" customHeight="1" thickBot="1" x14ac:dyDescent="0.3">
      <c r="A207" s="179" t="s">
        <v>845</v>
      </c>
      <c r="B207" s="177">
        <v>0</v>
      </c>
      <c r="C207" s="170">
        <v>0</v>
      </c>
      <c r="D207" s="170">
        <v>0</v>
      </c>
      <c r="E207" s="170">
        <v>0</v>
      </c>
    </row>
    <row r="208" spans="1:5" ht="15" hidden="1" customHeight="1" thickBot="1" x14ac:dyDescent="0.3">
      <c r="A208" s="178" t="s">
        <v>840</v>
      </c>
      <c r="B208" s="177"/>
      <c r="C208" s="170"/>
      <c r="D208" s="170"/>
      <c r="E208" s="170"/>
    </row>
    <row r="209" spans="1:5" ht="10.5" hidden="1" customHeight="1" thickBot="1" x14ac:dyDescent="0.3">
      <c r="A209" s="178" t="s">
        <v>855</v>
      </c>
      <c r="B209" s="177"/>
      <c r="C209" s="170"/>
      <c r="D209" s="170"/>
      <c r="E209" s="170"/>
    </row>
    <row r="210" spans="1:5" ht="11.25" hidden="1" customHeight="1" thickBot="1" x14ac:dyDescent="0.3">
      <c r="A210" s="179" t="s">
        <v>844</v>
      </c>
      <c r="B210" s="177"/>
      <c r="C210" s="170"/>
      <c r="D210" s="170"/>
      <c r="E210" s="170"/>
    </row>
    <row r="211" spans="1:5" ht="18.75" hidden="1" customHeight="1" thickBot="1" x14ac:dyDescent="0.3">
      <c r="A211" s="178" t="s">
        <v>840</v>
      </c>
      <c r="B211" s="177"/>
      <c r="C211" s="170"/>
      <c r="D211" s="170"/>
      <c r="E211" s="170"/>
    </row>
    <row r="212" spans="1:5" ht="6" hidden="1" customHeight="1" thickBot="1" x14ac:dyDescent="0.3">
      <c r="A212" s="178" t="s">
        <v>855</v>
      </c>
      <c r="B212" s="177"/>
      <c r="C212" s="170"/>
      <c r="D212" s="170"/>
      <c r="E212" s="170"/>
    </row>
    <row r="213" spans="1:5" ht="7.5" hidden="1" customHeight="1" thickBot="1" x14ac:dyDescent="0.3">
      <c r="A213" s="721" t="s">
        <v>1794</v>
      </c>
      <c r="B213" s="177">
        <f>B210+B207+B204+B201+B198+B195+B192</f>
        <v>0</v>
      </c>
      <c r="C213" s="177">
        <f>C210+C207+C204+C201+C198+C195+C192</f>
        <v>0</v>
      </c>
      <c r="D213" s="177">
        <f>D210+D207+D204+D201+D198+D195+D192</f>
        <v>0</v>
      </c>
      <c r="E213" s="177">
        <f>E210+E207+E204+E201+E198+E195+E192</f>
        <v>0</v>
      </c>
    </row>
    <row r="214" spans="1:5" ht="9.75" customHeight="1" thickBot="1" x14ac:dyDescent="0.3">
      <c r="A214" s="174" t="s">
        <v>836</v>
      </c>
      <c r="B214" s="172">
        <f>IF(B213-B184=0,0,"Error")</f>
        <v>0</v>
      </c>
      <c r="C214" s="172">
        <f>IF(C213-C184=0,0,"Error")</f>
        <v>0</v>
      </c>
      <c r="D214" s="172">
        <f>IF(D213-D184=0,0,"Error")</f>
        <v>0</v>
      </c>
      <c r="E214" s="172">
        <f>IF(E213-E184=0,0,"Error")</f>
        <v>0</v>
      </c>
    </row>
    <row r="215" spans="1:5" ht="15" customHeight="1" thickBot="1" x14ac:dyDescent="0.3">
      <c r="A215" s="202" t="s">
        <v>1793</v>
      </c>
      <c r="B215" s="1810" t="s">
        <v>1792</v>
      </c>
      <c r="C215" s="1811"/>
      <c r="D215" s="1811"/>
      <c r="E215" s="1812"/>
    </row>
    <row r="216" spans="1:5" ht="21.75" customHeight="1" thickBot="1" x14ac:dyDescent="0.3">
      <c r="A216" s="197" t="s">
        <v>863</v>
      </c>
      <c r="B216" s="1416" t="s">
        <v>1791</v>
      </c>
      <c r="C216" s="1417"/>
      <c r="D216" s="1417"/>
      <c r="E216" s="1418"/>
    </row>
    <row r="217" spans="1:5" ht="15" customHeight="1" thickBot="1" x14ac:dyDescent="0.3">
      <c r="A217" s="197" t="s">
        <v>37</v>
      </c>
      <c r="B217" s="1813" t="s">
        <v>1790</v>
      </c>
      <c r="C217" s="1814"/>
      <c r="D217" s="1814"/>
      <c r="E217" s="1815"/>
    </row>
    <row r="218" spans="1:5" ht="15" customHeight="1" x14ac:dyDescent="0.25">
      <c r="A218" s="1411"/>
      <c r="B218" s="192">
        <v>2025</v>
      </c>
      <c r="C218" s="192">
        <v>2026</v>
      </c>
      <c r="D218" s="192">
        <v>2027</v>
      </c>
      <c r="E218" s="192">
        <v>2028</v>
      </c>
    </row>
    <row r="219" spans="1:5" ht="15" customHeight="1" thickBot="1" x14ac:dyDescent="0.3">
      <c r="A219" s="1412"/>
      <c r="B219" s="189" t="s">
        <v>17</v>
      </c>
      <c r="C219" s="189" t="s">
        <v>18</v>
      </c>
      <c r="D219" s="189" t="s">
        <v>18</v>
      </c>
      <c r="E219" s="189" t="s">
        <v>18</v>
      </c>
    </row>
    <row r="220" spans="1:5" ht="15" customHeight="1" thickBot="1" x14ac:dyDescent="0.3">
      <c r="A220" s="197" t="s">
        <v>39</v>
      </c>
      <c r="B220" s="229">
        <v>150</v>
      </c>
      <c r="C220" s="229">
        <v>160</v>
      </c>
      <c r="D220" s="229">
        <v>160</v>
      </c>
      <c r="E220" s="229">
        <v>160</v>
      </c>
    </row>
    <row r="221" spans="1:5" ht="15" customHeight="1" thickBot="1" x14ac:dyDescent="0.3">
      <c r="A221" s="197" t="s">
        <v>861</v>
      </c>
      <c r="B221" s="198">
        <f>B250</f>
        <v>1936</v>
      </c>
      <c r="C221" s="198">
        <f>C250</f>
        <v>2038</v>
      </c>
      <c r="D221" s="198">
        <f>D250</f>
        <v>2081</v>
      </c>
      <c r="E221" s="198">
        <f>E250</f>
        <v>2729</v>
      </c>
    </row>
    <row r="222" spans="1:5" ht="15" customHeight="1" thickBot="1" x14ac:dyDescent="0.3">
      <c r="A222" s="197" t="s">
        <v>860</v>
      </c>
      <c r="B222" s="198">
        <f>B221/B220</f>
        <v>12.906666666666666</v>
      </c>
      <c r="C222" s="198">
        <f>C221/C220</f>
        <v>12.737500000000001</v>
      </c>
      <c r="D222" s="198">
        <f>D221/D220</f>
        <v>13.00625</v>
      </c>
      <c r="E222" s="198">
        <f>E221/E220</f>
        <v>17.056249999999999</v>
      </c>
    </row>
    <row r="223" spans="1:5" ht="15" customHeight="1" thickBot="1" x14ac:dyDescent="0.3">
      <c r="A223" s="197" t="s">
        <v>859</v>
      </c>
      <c r="B223" s="191" t="s">
        <v>884</v>
      </c>
      <c r="C223" s="195">
        <f t="shared" ref="C223:E225" si="5">C220/B220-1</f>
        <v>6.6666666666666652E-2</v>
      </c>
      <c r="D223" s="195">
        <f t="shared" si="5"/>
        <v>0</v>
      </c>
      <c r="E223" s="195">
        <f t="shared" si="5"/>
        <v>0</v>
      </c>
    </row>
    <row r="224" spans="1:5" ht="15" customHeight="1" thickBot="1" x14ac:dyDescent="0.3">
      <c r="A224" s="197" t="s">
        <v>858</v>
      </c>
      <c r="B224" s="191" t="s">
        <v>884</v>
      </c>
      <c r="C224" s="195">
        <f t="shared" si="5"/>
        <v>5.2685950413223104E-2</v>
      </c>
      <c r="D224" s="195">
        <f t="shared" si="5"/>
        <v>2.1099116781158056E-2</v>
      </c>
      <c r="E224" s="195">
        <f t="shared" si="5"/>
        <v>0.31138875540605482</v>
      </c>
    </row>
    <row r="225" spans="1:9" ht="15" customHeight="1" thickBot="1" x14ac:dyDescent="0.3">
      <c r="A225" s="197" t="s">
        <v>55</v>
      </c>
      <c r="B225" s="191" t="s">
        <v>884</v>
      </c>
      <c r="C225" s="195">
        <f t="shared" si="5"/>
        <v>-1.3106921487603174E-2</v>
      </c>
      <c r="D225" s="195">
        <f t="shared" si="5"/>
        <v>2.1099116781157834E-2</v>
      </c>
      <c r="E225" s="195">
        <f t="shared" si="5"/>
        <v>0.31138875540605482</v>
      </c>
    </row>
    <row r="226" spans="1:9" ht="15" customHeight="1" thickBot="1" x14ac:dyDescent="0.3">
      <c r="A226" s="1449" t="s">
        <v>1789</v>
      </c>
      <c r="B226" s="1450"/>
      <c r="C226" s="1450"/>
      <c r="D226" s="1450"/>
      <c r="E226" s="1451"/>
    </row>
    <row r="227" spans="1:9" ht="15" customHeight="1" x14ac:dyDescent="0.25">
      <c r="A227" s="1411"/>
      <c r="B227" s="192">
        <v>2025</v>
      </c>
      <c r="C227" s="192">
        <v>2026</v>
      </c>
      <c r="D227" s="192">
        <v>2027</v>
      </c>
      <c r="E227" s="192">
        <v>2028</v>
      </c>
    </row>
    <row r="228" spans="1:9" ht="15" customHeight="1" thickBot="1" x14ac:dyDescent="0.3">
      <c r="A228" s="1412"/>
      <c r="B228" s="189" t="s">
        <v>17</v>
      </c>
      <c r="C228" s="189" t="s">
        <v>18</v>
      </c>
      <c r="D228" s="189" t="s">
        <v>18</v>
      </c>
      <c r="E228" s="189" t="s">
        <v>18</v>
      </c>
    </row>
    <row r="229" spans="1:9" ht="15" customHeight="1" thickBot="1" x14ac:dyDescent="0.3">
      <c r="A229" s="179" t="s">
        <v>850</v>
      </c>
      <c r="B229" s="170">
        <v>0</v>
      </c>
      <c r="C229" s="170">
        <v>0</v>
      </c>
      <c r="D229" s="170">
        <v>0</v>
      </c>
      <c r="E229" s="170">
        <v>0</v>
      </c>
    </row>
    <row r="230" spans="1:9" ht="15" customHeight="1" thickBot="1" x14ac:dyDescent="0.3">
      <c r="A230" s="178" t="s">
        <v>840</v>
      </c>
      <c r="B230" s="177"/>
      <c r="C230" s="214"/>
      <c r="D230" s="214"/>
      <c r="E230" s="214"/>
    </row>
    <row r="231" spans="1:9" ht="15" customHeight="1" thickBot="1" x14ac:dyDescent="0.3">
      <c r="A231" s="178" t="s">
        <v>855</v>
      </c>
      <c r="B231" s="177"/>
      <c r="C231" s="176"/>
      <c r="D231" s="176"/>
      <c r="E231" s="176"/>
    </row>
    <row r="232" spans="1:9" ht="23.25" customHeight="1" thickBot="1" x14ac:dyDescent="0.3">
      <c r="A232" s="179" t="s">
        <v>849</v>
      </c>
      <c r="B232" s="170">
        <v>0</v>
      </c>
      <c r="C232" s="170">
        <v>0</v>
      </c>
      <c r="D232" s="170">
        <v>0</v>
      </c>
      <c r="E232" s="170">
        <v>0</v>
      </c>
    </row>
    <row r="233" spans="1:9" ht="15" customHeight="1" thickBot="1" x14ac:dyDescent="0.3">
      <c r="A233" s="178" t="s">
        <v>840</v>
      </c>
      <c r="B233" s="177"/>
      <c r="C233" s="170"/>
      <c r="D233" s="170"/>
      <c r="E233" s="170"/>
    </row>
    <row r="234" spans="1:9" ht="15" customHeight="1" thickBot="1" x14ac:dyDescent="0.3">
      <c r="A234" s="178" t="s">
        <v>855</v>
      </c>
      <c r="B234" s="177"/>
      <c r="C234" s="170"/>
      <c r="D234" s="170"/>
      <c r="E234" s="170"/>
      <c r="H234" s="155"/>
      <c r="I234" s="155"/>
    </row>
    <row r="235" spans="1:9" ht="15" customHeight="1" thickBot="1" x14ac:dyDescent="0.3">
      <c r="A235" s="179" t="s">
        <v>848</v>
      </c>
      <c r="B235" s="177">
        <f>B236</f>
        <v>1936</v>
      </c>
      <c r="C235" s="177">
        <f>C236</f>
        <v>2038</v>
      </c>
      <c r="D235" s="177">
        <f>D236</f>
        <v>2081</v>
      </c>
      <c r="E235" s="177">
        <f>E236</f>
        <v>2729</v>
      </c>
      <c r="H235" s="155"/>
      <c r="I235" s="155"/>
    </row>
    <row r="236" spans="1:9" ht="15" customHeight="1" thickBot="1" x14ac:dyDescent="0.3">
      <c r="A236" s="178" t="s">
        <v>840</v>
      </c>
      <c r="B236" s="713">
        <v>1936</v>
      </c>
      <c r="C236" s="177">
        <v>2038</v>
      </c>
      <c r="D236" s="177">
        <v>2081</v>
      </c>
      <c r="E236" s="177">
        <v>2729</v>
      </c>
      <c r="H236" s="155"/>
      <c r="I236" s="155"/>
    </row>
    <row r="237" spans="1:9" ht="15" customHeight="1" thickBot="1" x14ac:dyDescent="0.3">
      <c r="A237" s="178" t="s">
        <v>855</v>
      </c>
      <c r="B237" s="177"/>
      <c r="C237" s="170"/>
      <c r="D237" s="170"/>
      <c r="E237" s="170"/>
      <c r="H237" s="155"/>
      <c r="I237" s="155"/>
    </row>
    <row r="238" spans="1:9" ht="15" customHeight="1" thickBot="1" x14ac:dyDescent="0.3">
      <c r="A238" s="179" t="s">
        <v>847</v>
      </c>
      <c r="B238" s="177"/>
      <c r="C238" s="170"/>
      <c r="D238" s="170"/>
      <c r="E238" s="170"/>
      <c r="H238" s="155"/>
      <c r="I238" s="155"/>
    </row>
    <row r="239" spans="1:9" ht="15" customHeight="1" thickBot="1" x14ac:dyDescent="0.3">
      <c r="A239" s="178" t="s">
        <v>840</v>
      </c>
      <c r="B239" s="177"/>
      <c r="C239" s="170"/>
      <c r="D239" s="170"/>
      <c r="E239" s="170"/>
      <c r="H239" s="155"/>
      <c r="I239" s="155"/>
    </row>
    <row r="240" spans="1:9" ht="15" customHeight="1" thickBot="1" x14ac:dyDescent="0.3">
      <c r="A240" s="178" t="s">
        <v>855</v>
      </c>
      <c r="B240" s="177"/>
      <c r="C240" s="170"/>
      <c r="D240" s="170"/>
      <c r="E240" s="170"/>
      <c r="H240" s="155"/>
      <c r="I240" s="155"/>
    </row>
    <row r="241" spans="1:5" ht="15" customHeight="1" thickBot="1" x14ac:dyDescent="0.3">
      <c r="A241" s="179" t="s">
        <v>846</v>
      </c>
      <c r="B241" s="177"/>
      <c r="C241" s="170"/>
      <c r="D241" s="170"/>
      <c r="E241" s="170"/>
    </row>
    <row r="242" spans="1:5" ht="15" customHeight="1" thickBot="1" x14ac:dyDescent="0.3">
      <c r="A242" s="178" t="s">
        <v>840</v>
      </c>
      <c r="B242" s="177"/>
      <c r="C242" s="170"/>
      <c r="D242" s="170"/>
      <c r="E242" s="170"/>
    </row>
    <row r="243" spans="1:5" ht="15" customHeight="1" thickBot="1" x14ac:dyDescent="0.3">
      <c r="A243" s="178" t="s">
        <v>855</v>
      </c>
      <c r="B243" s="177"/>
      <c r="C243" s="170"/>
      <c r="D243" s="170"/>
      <c r="E243" s="170"/>
    </row>
    <row r="244" spans="1:5" ht="15" customHeight="1" thickBot="1" x14ac:dyDescent="0.3">
      <c r="A244" s="179" t="s">
        <v>845</v>
      </c>
      <c r="B244" s="177">
        <v>0</v>
      </c>
      <c r="C244" s="170">
        <v>0</v>
      </c>
      <c r="D244" s="170">
        <v>0</v>
      </c>
      <c r="E244" s="170">
        <v>0</v>
      </c>
    </row>
    <row r="245" spans="1:5" ht="15" customHeight="1" thickBot="1" x14ac:dyDescent="0.3">
      <c r="A245" s="178" t="s">
        <v>840</v>
      </c>
      <c r="B245" s="177">
        <v>0</v>
      </c>
      <c r="C245" s="170">
        <v>0</v>
      </c>
      <c r="D245" s="170">
        <v>0</v>
      </c>
      <c r="E245" s="170">
        <v>0</v>
      </c>
    </row>
    <row r="246" spans="1:5" ht="15" customHeight="1" thickBot="1" x14ac:dyDescent="0.3">
      <c r="A246" s="178" t="s">
        <v>855</v>
      </c>
      <c r="B246" s="177"/>
      <c r="C246" s="170"/>
      <c r="D246" s="170"/>
      <c r="E246" s="170"/>
    </row>
    <row r="247" spans="1:5" ht="15" customHeight="1" thickBot="1" x14ac:dyDescent="0.3">
      <c r="A247" s="179" t="s">
        <v>844</v>
      </c>
      <c r="B247" s="177">
        <v>0</v>
      </c>
      <c r="C247" s="170">
        <v>0</v>
      </c>
      <c r="D247" s="170">
        <v>0</v>
      </c>
      <c r="E247" s="170">
        <v>0</v>
      </c>
    </row>
    <row r="248" spans="1:5" ht="15" customHeight="1" thickBot="1" x14ac:dyDescent="0.3">
      <c r="A248" s="178" t="s">
        <v>840</v>
      </c>
      <c r="B248" s="177"/>
      <c r="C248" s="714"/>
      <c r="D248" s="714"/>
      <c r="E248" s="714"/>
    </row>
    <row r="249" spans="1:5" ht="15" customHeight="1" thickBot="1" x14ac:dyDescent="0.3">
      <c r="A249" s="178" t="s">
        <v>855</v>
      </c>
      <c r="B249" s="177"/>
      <c r="C249" s="715"/>
      <c r="D249" s="714"/>
      <c r="E249" s="714"/>
    </row>
    <row r="250" spans="1:5" ht="15" customHeight="1" thickBot="1" x14ac:dyDescent="0.3">
      <c r="A250" s="204" t="s">
        <v>1788</v>
      </c>
      <c r="B250" s="177">
        <f>B247+B244+B241+B238+B235+B232+B229</f>
        <v>1936</v>
      </c>
      <c r="C250" s="177">
        <f>C247+C244+C241+C238+C235+C232+C229</f>
        <v>2038</v>
      </c>
      <c r="D250" s="177">
        <f>D247+D244+D241+D238+D235+D232+D229</f>
        <v>2081</v>
      </c>
      <c r="E250" s="177">
        <f>E247+E244+E241+E238+E235+E232+E229</f>
        <v>2729</v>
      </c>
    </row>
    <row r="251" spans="1:5" ht="15" hidden="1" customHeight="1" thickBot="1" x14ac:dyDescent="0.3">
      <c r="A251" s="174" t="s">
        <v>836</v>
      </c>
      <c r="B251" s="172">
        <v>0</v>
      </c>
      <c r="C251" s="172">
        <f>IF(C250-C221=0,0,"Error")</f>
        <v>0</v>
      </c>
      <c r="D251" s="172">
        <f>IF(D250-D221=0,0,"Error")</f>
        <v>0</v>
      </c>
      <c r="E251" s="172">
        <f>IF(E250-E221=0,0,"Error")</f>
        <v>0</v>
      </c>
    </row>
    <row r="252" spans="1:5" ht="15" hidden="1" customHeight="1" thickBot="1" x14ac:dyDescent="0.3">
      <c r="A252" s="202" t="s">
        <v>1787</v>
      </c>
      <c r="B252" s="1810" t="s">
        <v>1786</v>
      </c>
      <c r="C252" s="1811"/>
      <c r="D252" s="1811"/>
      <c r="E252" s="1812"/>
    </row>
    <row r="253" spans="1:5" ht="27" hidden="1" customHeight="1" thickBot="1" x14ac:dyDescent="0.3">
      <c r="A253" s="197" t="s">
        <v>863</v>
      </c>
      <c r="B253" s="1416" t="s">
        <v>1785</v>
      </c>
      <c r="C253" s="1417"/>
      <c r="D253" s="1417"/>
      <c r="E253" s="1418"/>
    </row>
    <row r="254" spans="1:5" ht="15" hidden="1" customHeight="1" thickBot="1" x14ac:dyDescent="0.3">
      <c r="A254" s="197" t="s">
        <v>37</v>
      </c>
      <c r="B254" s="1813" t="s">
        <v>1784</v>
      </c>
      <c r="C254" s="1814"/>
      <c r="D254" s="1814"/>
      <c r="E254" s="1815"/>
    </row>
    <row r="255" spans="1:5" ht="15" hidden="1" customHeight="1" x14ac:dyDescent="0.25">
      <c r="A255" s="1411"/>
      <c r="B255" s="192">
        <v>2023</v>
      </c>
      <c r="C255" s="192">
        <v>2024</v>
      </c>
      <c r="D255" s="192">
        <v>2025</v>
      </c>
      <c r="E255" s="192">
        <v>2026</v>
      </c>
    </row>
    <row r="256" spans="1:5" ht="15" hidden="1" customHeight="1" thickBot="1" x14ac:dyDescent="0.3">
      <c r="A256" s="1412"/>
      <c r="B256" s="189" t="s">
        <v>17</v>
      </c>
      <c r="C256" s="189" t="s">
        <v>18</v>
      </c>
      <c r="D256" s="189" t="s">
        <v>18</v>
      </c>
      <c r="E256" s="189" t="s">
        <v>18</v>
      </c>
    </row>
    <row r="257" spans="1:7" ht="15" hidden="1" customHeight="1" thickBot="1" x14ac:dyDescent="0.3">
      <c r="A257" s="197" t="s">
        <v>39</v>
      </c>
      <c r="B257" s="199">
        <v>60</v>
      </c>
      <c r="C257" s="199">
        <v>0</v>
      </c>
      <c r="D257" s="199">
        <v>0</v>
      </c>
      <c r="E257" s="199">
        <v>0</v>
      </c>
    </row>
    <row r="258" spans="1:7" ht="15" hidden="1" customHeight="1" thickBot="1" x14ac:dyDescent="0.3">
      <c r="A258" s="197" t="s">
        <v>861</v>
      </c>
      <c r="B258" s="198">
        <f>B287</f>
        <v>0</v>
      </c>
      <c r="C258" s="198">
        <f>C287</f>
        <v>0</v>
      </c>
      <c r="D258" s="198">
        <f>D287</f>
        <v>0</v>
      </c>
      <c r="E258" s="198">
        <f>E287</f>
        <v>0</v>
      </c>
      <c r="F258" s="198">
        <f>F287</f>
        <v>0</v>
      </c>
      <c r="G258" s="717"/>
    </row>
    <row r="259" spans="1:7" ht="15" hidden="1" customHeight="1" thickBot="1" x14ac:dyDescent="0.3">
      <c r="A259" s="197" t="s">
        <v>860</v>
      </c>
      <c r="B259" s="198">
        <f>B258/B257</f>
        <v>0</v>
      </c>
      <c r="C259" s="198" t="e">
        <f>C258/C257</f>
        <v>#DIV/0!</v>
      </c>
      <c r="D259" s="198" t="e">
        <f>D258/D257</f>
        <v>#DIV/0!</v>
      </c>
      <c r="E259" s="198" t="e">
        <f>E258/E257</f>
        <v>#DIV/0!</v>
      </c>
    </row>
    <row r="260" spans="1:7" ht="15" hidden="1" customHeight="1" thickBot="1" x14ac:dyDescent="0.3">
      <c r="A260" s="197" t="s">
        <v>859</v>
      </c>
      <c r="B260" s="191" t="s">
        <v>884</v>
      </c>
      <c r="C260" s="195">
        <f t="shared" ref="C260:E262" si="6">C257/B257-1</f>
        <v>-1</v>
      </c>
      <c r="D260" s="195" t="e">
        <f t="shared" si="6"/>
        <v>#DIV/0!</v>
      </c>
      <c r="E260" s="195" t="e">
        <f t="shared" si="6"/>
        <v>#DIV/0!</v>
      </c>
    </row>
    <row r="261" spans="1:7" ht="15" hidden="1" customHeight="1" thickBot="1" x14ac:dyDescent="0.3">
      <c r="A261" s="197" t="s">
        <v>858</v>
      </c>
      <c r="B261" s="191" t="s">
        <v>884</v>
      </c>
      <c r="C261" s="195" t="e">
        <f t="shared" si="6"/>
        <v>#DIV/0!</v>
      </c>
      <c r="D261" s="195" t="e">
        <f t="shared" si="6"/>
        <v>#DIV/0!</v>
      </c>
      <c r="E261" s="195" t="e">
        <f t="shared" si="6"/>
        <v>#DIV/0!</v>
      </c>
    </row>
    <row r="262" spans="1:7" ht="15" hidden="1" customHeight="1" thickBot="1" x14ac:dyDescent="0.3">
      <c r="A262" s="197" t="s">
        <v>55</v>
      </c>
      <c r="B262" s="191" t="s">
        <v>884</v>
      </c>
      <c r="C262" s="195" t="e">
        <f t="shared" si="6"/>
        <v>#DIV/0!</v>
      </c>
      <c r="D262" s="195" t="e">
        <f t="shared" si="6"/>
        <v>#DIV/0!</v>
      </c>
      <c r="E262" s="195" t="e">
        <f t="shared" si="6"/>
        <v>#DIV/0!</v>
      </c>
    </row>
    <row r="263" spans="1:7" ht="15" hidden="1" customHeight="1" thickBot="1" x14ac:dyDescent="0.3">
      <c r="A263" s="1449" t="s">
        <v>1783</v>
      </c>
      <c r="B263" s="1450"/>
      <c r="C263" s="1450"/>
      <c r="D263" s="1450"/>
      <c r="E263" s="1451"/>
    </row>
    <row r="264" spans="1:7" ht="15" hidden="1" customHeight="1" x14ac:dyDescent="0.25">
      <c r="A264" s="1411"/>
      <c r="B264" s="192">
        <v>2023</v>
      </c>
      <c r="C264" s="192">
        <v>2024</v>
      </c>
      <c r="D264" s="192">
        <v>2025</v>
      </c>
      <c r="E264" s="192">
        <v>2026</v>
      </c>
    </row>
    <row r="265" spans="1:7" ht="15" hidden="1" customHeight="1" thickBot="1" x14ac:dyDescent="0.3">
      <c r="A265" s="1412"/>
      <c r="B265" s="189" t="s">
        <v>17</v>
      </c>
      <c r="C265" s="189" t="s">
        <v>18</v>
      </c>
      <c r="D265" s="189" t="s">
        <v>18</v>
      </c>
      <c r="E265" s="189" t="s">
        <v>18</v>
      </c>
    </row>
    <row r="266" spans="1:7" ht="15" hidden="1" customHeight="1" thickBot="1" x14ac:dyDescent="0.3">
      <c r="A266" s="179" t="s">
        <v>850</v>
      </c>
      <c r="B266" s="170">
        <v>0</v>
      </c>
      <c r="C266" s="170">
        <v>0</v>
      </c>
      <c r="D266" s="170">
        <v>0</v>
      </c>
      <c r="E266" s="170">
        <v>0</v>
      </c>
    </row>
    <row r="267" spans="1:7" ht="15" hidden="1" customHeight="1" thickBot="1" x14ac:dyDescent="0.3">
      <c r="A267" s="178" t="s">
        <v>840</v>
      </c>
      <c r="B267" s="177"/>
      <c r="C267" s="214"/>
      <c r="D267" s="214"/>
      <c r="E267" s="214"/>
    </row>
    <row r="268" spans="1:7" ht="15" hidden="1" customHeight="1" thickBot="1" x14ac:dyDescent="0.3">
      <c r="A268" s="178" t="s">
        <v>855</v>
      </c>
      <c r="B268" s="177"/>
      <c r="C268" s="176"/>
      <c r="D268" s="176"/>
      <c r="E268" s="176"/>
    </row>
    <row r="269" spans="1:7" ht="22.5" hidden="1" customHeight="1" thickBot="1" x14ac:dyDescent="0.3">
      <c r="A269" s="179" t="s">
        <v>849</v>
      </c>
      <c r="B269" s="170">
        <v>0</v>
      </c>
      <c r="C269" s="170">
        <v>0</v>
      </c>
      <c r="D269" s="170">
        <v>0</v>
      </c>
      <c r="E269" s="170">
        <v>0</v>
      </c>
    </row>
    <row r="270" spans="1:7" ht="15" hidden="1" customHeight="1" thickBot="1" x14ac:dyDescent="0.3">
      <c r="A270" s="178" t="s">
        <v>840</v>
      </c>
      <c r="B270" s="177"/>
      <c r="C270" s="170"/>
      <c r="D270" s="170"/>
      <c r="E270" s="170"/>
    </row>
    <row r="271" spans="1:7" ht="15" hidden="1" customHeight="1" thickBot="1" x14ac:dyDescent="0.3">
      <c r="A271" s="178" t="s">
        <v>855</v>
      </c>
      <c r="B271" s="177"/>
      <c r="C271" s="170"/>
      <c r="D271" s="170"/>
      <c r="E271" s="170"/>
    </row>
    <row r="272" spans="1:7" ht="15" hidden="1" customHeight="1" thickBot="1" x14ac:dyDescent="0.3">
      <c r="A272" s="179" t="s">
        <v>848</v>
      </c>
      <c r="B272" s="177">
        <f>B273</f>
        <v>0</v>
      </c>
      <c r="C272" s="177">
        <f>C273</f>
        <v>0</v>
      </c>
      <c r="D272" s="177">
        <f>D273</f>
        <v>0</v>
      </c>
      <c r="E272" s="177">
        <f>E273</f>
        <v>0</v>
      </c>
    </row>
    <row r="273" spans="1:5" ht="15" hidden="1" customHeight="1" thickBot="1" x14ac:dyDescent="0.3">
      <c r="A273" s="178" t="s">
        <v>840</v>
      </c>
      <c r="B273" s="720"/>
      <c r="C273" s="177">
        <v>0</v>
      </c>
      <c r="D273" s="177">
        <v>0</v>
      </c>
      <c r="E273" s="177">
        <v>0</v>
      </c>
    </row>
    <row r="274" spans="1:5" ht="15" hidden="1" customHeight="1" thickBot="1" x14ac:dyDescent="0.3">
      <c r="A274" s="178" t="s">
        <v>855</v>
      </c>
      <c r="B274" s="177"/>
      <c r="C274" s="170"/>
      <c r="D274" s="170"/>
      <c r="E274" s="170"/>
    </row>
    <row r="275" spans="1:5" ht="15" hidden="1" customHeight="1" thickBot="1" x14ac:dyDescent="0.3">
      <c r="A275" s="179" t="s">
        <v>847</v>
      </c>
      <c r="B275" s="177"/>
      <c r="C275" s="170"/>
      <c r="D275" s="170"/>
      <c r="E275" s="170"/>
    </row>
    <row r="276" spans="1:5" ht="15" hidden="1" customHeight="1" thickBot="1" x14ac:dyDescent="0.3">
      <c r="A276" s="178" t="s">
        <v>840</v>
      </c>
      <c r="B276" s="177"/>
      <c r="C276" s="170"/>
      <c r="D276" s="170"/>
      <c r="E276" s="170"/>
    </row>
    <row r="277" spans="1:5" ht="15" hidden="1" customHeight="1" thickBot="1" x14ac:dyDescent="0.3">
      <c r="A277" s="178" t="s">
        <v>855</v>
      </c>
      <c r="B277" s="177"/>
      <c r="C277" s="170"/>
      <c r="D277" s="170"/>
      <c r="E277" s="170"/>
    </row>
    <row r="278" spans="1:5" ht="15" hidden="1" customHeight="1" thickBot="1" x14ac:dyDescent="0.3">
      <c r="A278" s="179" t="s">
        <v>846</v>
      </c>
      <c r="B278" s="177"/>
      <c r="C278" s="170"/>
      <c r="D278" s="170"/>
      <c r="E278" s="170"/>
    </row>
    <row r="279" spans="1:5" ht="15" hidden="1" customHeight="1" thickBot="1" x14ac:dyDescent="0.3">
      <c r="A279" s="178" t="s">
        <v>840</v>
      </c>
      <c r="B279" s="177"/>
      <c r="C279" s="170"/>
      <c r="D279" s="170"/>
      <c r="E279" s="170"/>
    </row>
    <row r="280" spans="1:5" ht="15" hidden="1" customHeight="1" thickBot="1" x14ac:dyDescent="0.3">
      <c r="A280" s="178" t="s">
        <v>855</v>
      </c>
      <c r="B280" s="177"/>
      <c r="C280" s="170"/>
      <c r="D280" s="170"/>
      <c r="E280" s="170"/>
    </row>
    <row r="281" spans="1:5" ht="15" hidden="1" customHeight="1" thickBot="1" x14ac:dyDescent="0.3">
      <c r="A281" s="179" t="s">
        <v>845</v>
      </c>
      <c r="B281" s="177">
        <v>0</v>
      </c>
      <c r="C281" s="170">
        <v>0</v>
      </c>
      <c r="D281" s="170">
        <v>0</v>
      </c>
      <c r="E281" s="170">
        <v>0</v>
      </c>
    </row>
    <row r="282" spans="1:5" ht="21" hidden="1" customHeight="1" thickBot="1" x14ac:dyDescent="0.3">
      <c r="A282" s="178" t="s">
        <v>840</v>
      </c>
      <c r="B282" s="177"/>
      <c r="C282" s="170"/>
      <c r="D282" s="170"/>
      <c r="E282" s="170"/>
    </row>
    <row r="283" spans="1:5" ht="15.75" hidden="1" customHeight="1" thickBot="1" x14ac:dyDescent="0.3">
      <c r="A283" s="178" t="s">
        <v>855</v>
      </c>
      <c r="B283" s="177"/>
      <c r="C283" s="170"/>
      <c r="D283" s="170"/>
      <c r="E283" s="170"/>
    </row>
    <row r="284" spans="1:5" ht="18" hidden="1" customHeight="1" thickBot="1" x14ac:dyDescent="0.3">
      <c r="A284" s="179" t="s">
        <v>844</v>
      </c>
      <c r="B284" s="177">
        <v>0</v>
      </c>
      <c r="C284" s="170">
        <v>0</v>
      </c>
      <c r="D284" s="170">
        <v>0</v>
      </c>
      <c r="E284" s="170">
        <v>0</v>
      </c>
    </row>
    <row r="285" spans="1:5" ht="16.5" hidden="1" customHeight="1" thickBot="1" x14ac:dyDescent="0.3">
      <c r="A285" s="178" t="s">
        <v>840</v>
      </c>
      <c r="B285" s="177"/>
      <c r="C285" s="714"/>
      <c r="D285" s="714"/>
      <c r="E285" s="714"/>
    </row>
    <row r="286" spans="1:5" ht="16.5" hidden="1" customHeight="1" thickBot="1" x14ac:dyDescent="0.3">
      <c r="A286" s="178" t="s">
        <v>855</v>
      </c>
      <c r="B286" s="177"/>
      <c r="C286" s="715"/>
      <c r="D286" s="714"/>
      <c r="E286" s="714"/>
    </row>
    <row r="287" spans="1:5" ht="15" hidden="1" customHeight="1" thickBot="1" x14ac:dyDescent="0.3">
      <c r="A287" s="204" t="s">
        <v>1782</v>
      </c>
      <c r="B287" s="177">
        <f>B284+B281+B278+B275+B272+B269+B266</f>
        <v>0</v>
      </c>
      <c r="C287" s="177">
        <f>C284+C281+C278+C275+C272+C269+C266</f>
        <v>0</v>
      </c>
      <c r="D287" s="177">
        <f>D284+D281+D278+D275+D272+D269+D266</f>
        <v>0</v>
      </c>
      <c r="E287" s="177">
        <f>E284+E281+E278+E275+E272+E269+E266</f>
        <v>0</v>
      </c>
    </row>
    <row r="288" spans="1:5" ht="15" hidden="1" customHeight="1" thickBot="1" x14ac:dyDescent="0.3">
      <c r="A288" s="174" t="s">
        <v>836</v>
      </c>
      <c r="B288" s="172">
        <f>IF(B287-B258=0,0,"Error")</f>
        <v>0</v>
      </c>
      <c r="C288" s="172">
        <f>IF(C287-C258=0,0,"Error")</f>
        <v>0</v>
      </c>
      <c r="D288" s="172">
        <f>IF(D287-D258=0,0,"Error")</f>
        <v>0</v>
      </c>
      <c r="E288" s="172">
        <f>IF(E287-E258=0,0,"Error")</f>
        <v>0</v>
      </c>
    </row>
    <row r="289" spans="1:5" ht="15" hidden="1" customHeight="1" thickBot="1" x14ac:dyDescent="0.3">
      <c r="A289" s="202" t="s">
        <v>1781</v>
      </c>
      <c r="B289" s="1810" t="s">
        <v>1780</v>
      </c>
      <c r="C289" s="1811"/>
      <c r="D289" s="1811"/>
      <c r="E289" s="1812"/>
    </row>
    <row r="290" spans="1:5" ht="26.25" hidden="1" customHeight="1" thickBot="1" x14ac:dyDescent="0.3">
      <c r="A290" s="197" t="s">
        <v>863</v>
      </c>
      <c r="B290" s="1416" t="s">
        <v>1779</v>
      </c>
      <c r="C290" s="1417"/>
      <c r="D290" s="1417"/>
      <c r="E290" s="1418"/>
    </row>
    <row r="291" spans="1:5" ht="15" hidden="1" customHeight="1" thickBot="1" x14ac:dyDescent="0.3">
      <c r="A291" s="197" t="s">
        <v>37</v>
      </c>
      <c r="B291" s="1813" t="s">
        <v>1778</v>
      </c>
      <c r="C291" s="1814"/>
      <c r="D291" s="1814"/>
      <c r="E291" s="1815"/>
    </row>
    <row r="292" spans="1:5" ht="15" hidden="1" customHeight="1" x14ac:dyDescent="0.25">
      <c r="A292" s="1411"/>
      <c r="B292" s="192">
        <v>2023</v>
      </c>
      <c r="C292" s="192">
        <v>2024</v>
      </c>
      <c r="D292" s="192">
        <v>2025</v>
      </c>
      <c r="E292" s="192">
        <v>2026</v>
      </c>
    </row>
    <row r="293" spans="1:5" ht="15" hidden="1" customHeight="1" thickBot="1" x14ac:dyDescent="0.3">
      <c r="A293" s="1412"/>
      <c r="B293" s="189" t="s">
        <v>17</v>
      </c>
      <c r="C293" s="189" t="s">
        <v>18</v>
      </c>
      <c r="D293" s="189" t="s">
        <v>18</v>
      </c>
      <c r="E293" s="189" t="s">
        <v>18</v>
      </c>
    </row>
    <row r="294" spans="1:5" ht="15" hidden="1" customHeight="1" thickBot="1" x14ac:dyDescent="0.3">
      <c r="A294" s="197" t="s">
        <v>39</v>
      </c>
      <c r="B294" s="199">
        <v>8</v>
      </c>
      <c r="C294" s="199">
        <v>0</v>
      </c>
      <c r="D294" s="199">
        <v>0</v>
      </c>
      <c r="E294" s="199">
        <v>0</v>
      </c>
    </row>
    <row r="295" spans="1:5" ht="15" hidden="1" customHeight="1" thickBot="1" x14ac:dyDescent="0.3">
      <c r="A295" s="197" t="s">
        <v>861</v>
      </c>
      <c r="B295" s="198">
        <f>B324</f>
        <v>0</v>
      </c>
      <c r="C295" s="198">
        <f>C324</f>
        <v>0</v>
      </c>
      <c r="D295" s="198">
        <f>D324</f>
        <v>0</v>
      </c>
      <c r="E295" s="198">
        <f>E324</f>
        <v>0</v>
      </c>
    </row>
    <row r="296" spans="1:5" ht="15" hidden="1" customHeight="1" thickBot="1" x14ac:dyDescent="0.3">
      <c r="A296" s="197" t="s">
        <v>860</v>
      </c>
      <c r="B296" s="198">
        <f>B295/B294</f>
        <v>0</v>
      </c>
      <c r="C296" s="198" t="e">
        <f>C295/C294</f>
        <v>#DIV/0!</v>
      </c>
      <c r="D296" s="198" t="e">
        <f>D295/D294</f>
        <v>#DIV/0!</v>
      </c>
      <c r="E296" s="198" t="e">
        <f>E295/E294</f>
        <v>#DIV/0!</v>
      </c>
    </row>
    <row r="297" spans="1:5" ht="15" hidden="1" customHeight="1" thickBot="1" x14ac:dyDescent="0.3">
      <c r="A297" s="197" t="s">
        <v>859</v>
      </c>
      <c r="B297" s="719"/>
      <c r="C297" s="195">
        <f t="shared" ref="C297:E299" si="7">C294/B294-1</f>
        <v>-1</v>
      </c>
      <c r="D297" s="195" t="e">
        <f t="shared" si="7"/>
        <v>#DIV/0!</v>
      </c>
      <c r="E297" s="195" t="e">
        <f t="shared" si="7"/>
        <v>#DIV/0!</v>
      </c>
    </row>
    <row r="298" spans="1:5" ht="15" hidden="1" customHeight="1" thickBot="1" x14ac:dyDescent="0.3">
      <c r="A298" s="197" t="s">
        <v>858</v>
      </c>
      <c r="B298" s="191" t="s">
        <v>884</v>
      </c>
      <c r="C298" s="195" t="e">
        <f t="shared" si="7"/>
        <v>#DIV/0!</v>
      </c>
      <c r="D298" s="195" t="e">
        <f t="shared" si="7"/>
        <v>#DIV/0!</v>
      </c>
      <c r="E298" s="195" t="e">
        <f t="shared" si="7"/>
        <v>#DIV/0!</v>
      </c>
    </row>
    <row r="299" spans="1:5" ht="15" hidden="1" customHeight="1" thickBot="1" x14ac:dyDescent="0.3">
      <c r="A299" s="197" t="s">
        <v>55</v>
      </c>
      <c r="B299" s="191" t="s">
        <v>884</v>
      </c>
      <c r="C299" s="195" t="e">
        <f t="shared" si="7"/>
        <v>#DIV/0!</v>
      </c>
      <c r="D299" s="195" t="e">
        <f t="shared" si="7"/>
        <v>#DIV/0!</v>
      </c>
      <c r="E299" s="195" t="e">
        <f t="shared" si="7"/>
        <v>#DIV/0!</v>
      </c>
    </row>
    <row r="300" spans="1:5" ht="15" hidden="1" customHeight="1" thickBot="1" x14ac:dyDescent="0.3">
      <c r="A300" s="1449" t="s">
        <v>1777</v>
      </c>
      <c r="B300" s="1450"/>
      <c r="C300" s="1450"/>
      <c r="D300" s="1450"/>
      <c r="E300" s="1451"/>
    </row>
    <row r="301" spans="1:5" ht="15" hidden="1" customHeight="1" x14ac:dyDescent="0.25">
      <c r="A301" s="1411"/>
      <c r="B301" s="192">
        <v>2023</v>
      </c>
      <c r="C301" s="192">
        <v>2024</v>
      </c>
      <c r="D301" s="192">
        <v>2025</v>
      </c>
      <c r="E301" s="192">
        <v>2026</v>
      </c>
    </row>
    <row r="302" spans="1:5" ht="15" hidden="1" customHeight="1" thickBot="1" x14ac:dyDescent="0.3">
      <c r="A302" s="1412"/>
      <c r="B302" s="189" t="s">
        <v>17</v>
      </c>
      <c r="C302" s="189" t="s">
        <v>18</v>
      </c>
      <c r="D302" s="189" t="s">
        <v>18</v>
      </c>
      <c r="E302" s="189" t="s">
        <v>18</v>
      </c>
    </row>
    <row r="303" spans="1:5" ht="15" hidden="1" customHeight="1" thickBot="1" x14ac:dyDescent="0.3">
      <c r="A303" s="179" t="s">
        <v>850</v>
      </c>
      <c r="B303" s="170">
        <v>0</v>
      </c>
      <c r="C303" s="170">
        <v>0</v>
      </c>
      <c r="D303" s="170">
        <v>0</v>
      </c>
      <c r="E303" s="170">
        <v>0</v>
      </c>
    </row>
    <row r="304" spans="1:5" ht="15" hidden="1" customHeight="1" thickBot="1" x14ac:dyDescent="0.3">
      <c r="A304" s="178" t="s">
        <v>840</v>
      </c>
      <c r="B304" s="177"/>
      <c r="C304" s="214"/>
      <c r="D304" s="214"/>
      <c r="E304" s="214"/>
    </row>
    <row r="305" spans="1:8" ht="15" hidden="1" customHeight="1" thickBot="1" x14ac:dyDescent="0.3">
      <c r="A305" s="178" t="s">
        <v>855</v>
      </c>
      <c r="B305" s="177"/>
      <c r="C305" s="176"/>
      <c r="D305" s="176"/>
      <c r="E305" s="176"/>
    </row>
    <row r="306" spans="1:8" ht="25.5" hidden="1" customHeight="1" thickBot="1" x14ac:dyDescent="0.3">
      <c r="A306" s="179" t="s">
        <v>849</v>
      </c>
      <c r="B306" s="170">
        <v>0</v>
      </c>
      <c r="C306" s="170">
        <v>0</v>
      </c>
      <c r="D306" s="170">
        <v>0</v>
      </c>
      <c r="E306" s="170">
        <v>0</v>
      </c>
    </row>
    <row r="307" spans="1:8" ht="15" hidden="1" customHeight="1" thickBot="1" x14ac:dyDescent="0.3">
      <c r="A307" s="178" t="s">
        <v>840</v>
      </c>
      <c r="B307" s="177"/>
      <c r="C307" s="170"/>
      <c r="D307" s="170"/>
      <c r="E307" s="170"/>
    </row>
    <row r="308" spans="1:8" ht="15" hidden="1" customHeight="1" thickBot="1" x14ac:dyDescent="0.3">
      <c r="A308" s="178" t="s">
        <v>855</v>
      </c>
      <c r="B308" s="177"/>
      <c r="C308" s="170"/>
      <c r="D308" s="170"/>
      <c r="E308" s="170"/>
    </row>
    <row r="309" spans="1:8" ht="15" hidden="1" customHeight="1" thickBot="1" x14ac:dyDescent="0.3">
      <c r="A309" s="179" t="s">
        <v>848</v>
      </c>
      <c r="B309" s="198">
        <f>B310</f>
        <v>0</v>
      </c>
      <c r="C309" s="198">
        <f>C310</f>
        <v>0</v>
      </c>
      <c r="D309" s="198">
        <f>D310</f>
        <v>0</v>
      </c>
      <c r="E309" s="198">
        <f>E310</f>
        <v>0</v>
      </c>
      <c r="H309" s="718"/>
    </row>
    <row r="310" spans="1:8" ht="15" hidden="1" customHeight="1" thickBot="1" x14ac:dyDescent="0.3">
      <c r="A310" s="178" t="s">
        <v>840</v>
      </c>
      <c r="B310" s="198"/>
      <c r="C310" s="198">
        <v>0</v>
      </c>
      <c r="D310" s="198">
        <v>0</v>
      </c>
      <c r="E310" s="198">
        <v>0</v>
      </c>
    </row>
    <row r="311" spans="1:8" ht="15" hidden="1" customHeight="1" thickBot="1" x14ac:dyDescent="0.3">
      <c r="A311" s="178" t="s">
        <v>855</v>
      </c>
      <c r="B311" s="177"/>
      <c r="C311" s="170"/>
      <c r="D311" s="170"/>
      <c r="E311" s="170"/>
      <c r="H311" s="187"/>
    </row>
    <row r="312" spans="1:8" ht="15" hidden="1" customHeight="1" thickBot="1" x14ac:dyDescent="0.3">
      <c r="A312" s="179" t="s">
        <v>847</v>
      </c>
      <c r="B312" s="177"/>
      <c r="C312" s="170"/>
      <c r="D312" s="170"/>
      <c r="E312" s="170"/>
    </row>
    <row r="313" spans="1:8" ht="15" hidden="1" customHeight="1" thickBot="1" x14ac:dyDescent="0.3">
      <c r="A313" s="178" t="s">
        <v>840</v>
      </c>
      <c r="B313" s="177"/>
      <c r="C313" s="170"/>
      <c r="D313" s="170"/>
      <c r="E313" s="170"/>
    </row>
    <row r="314" spans="1:8" ht="15" hidden="1" customHeight="1" thickBot="1" x14ac:dyDescent="0.3">
      <c r="A314" s="178" t="s">
        <v>855</v>
      </c>
      <c r="B314" s="177"/>
      <c r="C314" s="170"/>
      <c r="D314" s="170"/>
      <c r="E314" s="170"/>
    </row>
    <row r="315" spans="1:8" ht="15" hidden="1" customHeight="1" thickBot="1" x14ac:dyDescent="0.3">
      <c r="A315" s="179" t="s">
        <v>846</v>
      </c>
      <c r="B315" s="177"/>
      <c r="C315" s="170"/>
      <c r="D315" s="170"/>
      <c r="E315" s="170"/>
    </row>
    <row r="316" spans="1:8" ht="15" hidden="1" customHeight="1" thickBot="1" x14ac:dyDescent="0.3">
      <c r="A316" s="178" t="s">
        <v>840</v>
      </c>
      <c r="B316" s="177"/>
      <c r="C316" s="170"/>
      <c r="D316" s="170"/>
      <c r="E316" s="170"/>
    </row>
    <row r="317" spans="1:8" ht="15" hidden="1" customHeight="1" thickBot="1" x14ac:dyDescent="0.3">
      <c r="A317" s="178" t="s">
        <v>855</v>
      </c>
      <c r="B317" s="177"/>
      <c r="C317" s="170"/>
      <c r="D317" s="170"/>
      <c r="E317" s="170"/>
    </row>
    <row r="318" spans="1:8" ht="15" hidden="1" customHeight="1" thickBot="1" x14ac:dyDescent="0.3">
      <c r="A318" s="179" t="s">
        <v>845</v>
      </c>
      <c r="B318" s="177">
        <v>0</v>
      </c>
      <c r="C318" s="170">
        <v>0</v>
      </c>
      <c r="D318" s="170">
        <v>0</v>
      </c>
      <c r="E318" s="170">
        <v>0</v>
      </c>
    </row>
    <row r="319" spans="1:8" ht="15" hidden="1" customHeight="1" thickBot="1" x14ac:dyDescent="0.3">
      <c r="A319" s="178" t="s">
        <v>840</v>
      </c>
      <c r="B319" s="177"/>
      <c r="C319" s="170"/>
      <c r="D319" s="170"/>
      <c r="E319" s="170"/>
    </row>
    <row r="320" spans="1:8" ht="15" hidden="1" customHeight="1" thickBot="1" x14ac:dyDescent="0.3">
      <c r="A320" s="178" t="s">
        <v>855</v>
      </c>
      <c r="B320" s="177"/>
      <c r="C320" s="170"/>
      <c r="D320" s="170"/>
      <c r="E320" s="170"/>
    </row>
    <row r="321" spans="1:7" ht="27" hidden="1" customHeight="1" thickBot="1" x14ac:dyDescent="0.3">
      <c r="A321" s="179" t="s">
        <v>844</v>
      </c>
      <c r="B321" s="177">
        <v>0</v>
      </c>
      <c r="C321" s="170">
        <v>0</v>
      </c>
      <c r="D321" s="170">
        <v>0</v>
      </c>
      <c r="E321" s="170">
        <v>0</v>
      </c>
    </row>
    <row r="322" spans="1:7" ht="15" hidden="1" customHeight="1" thickBot="1" x14ac:dyDescent="0.3">
      <c r="A322" s="178" t="s">
        <v>840</v>
      </c>
      <c r="B322" s="177"/>
      <c r="C322" s="714"/>
      <c r="D322" s="714"/>
      <c r="E322" s="714"/>
    </row>
    <row r="323" spans="1:7" ht="15" hidden="1" customHeight="1" thickBot="1" x14ac:dyDescent="0.3">
      <c r="A323" s="178" t="s">
        <v>855</v>
      </c>
      <c r="B323" s="177"/>
      <c r="C323" s="715"/>
      <c r="D323" s="714"/>
      <c r="E323" s="714"/>
    </row>
    <row r="324" spans="1:7" ht="15" hidden="1" customHeight="1" thickBot="1" x14ac:dyDescent="0.3">
      <c r="A324" s="204" t="s">
        <v>1776</v>
      </c>
      <c r="B324" s="177">
        <f>B321+B318+B315+B312+B309+B306+B303</f>
        <v>0</v>
      </c>
      <c r="C324" s="177">
        <f>C321+C318+C315+C312+C309+C306+C303</f>
        <v>0</v>
      </c>
      <c r="D324" s="177">
        <f>D321+D318+D315+D312+D309+D306+D303</f>
        <v>0</v>
      </c>
      <c r="E324" s="177">
        <f>E321+E318+E315+E312+E309+E306+E303</f>
        <v>0</v>
      </c>
    </row>
    <row r="325" spans="1:7" ht="15" hidden="1" customHeight="1" thickBot="1" x14ac:dyDescent="0.3">
      <c r="A325" s="174" t="s">
        <v>836</v>
      </c>
      <c r="B325" s="172">
        <f>IF(B324-B295=0,0,"Error")</f>
        <v>0</v>
      </c>
      <c r="C325" s="172">
        <f>IF(C324-C295=0,0,"Error")</f>
        <v>0</v>
      </c>
      <c r="D325" s="172">
        <f>IF(D324-D295=0,0,"Error")</f>
        <v>0</v>
      </c>
      <c r="E325" s="172">
        <f>IF(E324-E295=0,0,"Error")</f>
        <v>0</v>
      </c>
    </row>
    <row r="326" spans="1:7" ht="15" hidden="1" customHeight="1" thickBot="1" x14ac:dyDescent="0.3">
      <c r="A326" s="202" t="s">
        <v>1775</v>
      </c>
      <c r="B326" s="1810" t="s">
        <v>1774</v>
      </c>
      <c r="C326" s="1811"/>
      <c r="D326" s="1811"/>
      <c r="E326" s="1812"/>
    </row>
    <row r="327" spans="1:7" ht="15" hidden="1" customHeight="1" thickBot="1" x14ac:dyDescent="0.3">
      <c r="A327" s="197" t="s">
        <v>863</v>
      </c>
      <c r="B327" s="1416" t="s">
        <v>1773</v>
      </c>
      <c r="C327" s="1417"/>
      <c r="D327" s="1417"/>
      <c r="E327" s="1418"/>
    </row>
    <row r="328" spans="1:7" ht="15" hidden="1" customHeight="1" thickBot="1" x14ac:dyDescent="0.3">
      <c r="A328" s="197" t="s">
        <v>37</v>
      </c>
      <c r="B328" s="1813" t="s">
        <v>1772</v>
      </c>
      <c r="C328" s="1814"/>
      <c r="D328" s="1814"/>
      <c r="E328" s="1815"/>
    </row>
    <row r="329" spans="1:7" ht="15" hidden="1" customHeight="1" x14ac:dyDescent="0.25">
      <c r="A329" s="1411"/>
      <c r="B329" s="192">
        <v>2023</v>
      </c>
      <c r="C329" s="192">
        <v>2024</v>
      </c>
      <c r="D329" s="192">
        <v>2025</v>
      </c>
      <c r="E329" s="192">
        <v>2026</v>
      </c>
    </row>
    <row r="330" spans="1:7" ht="15" hidden="1" customHeight="1" thickBot="1" x14ac:dyDescent="0.3">
      <c r="A330" s="1412"/>
      <c r="B330" s="189" t="s">
        <v>17</v>
      </c>
      <c r="C330" s="189" t="s">
        <v>18</v>
      </c>
      <c r="D330" s="189" t="s">
        <v>18</v>
      </c>
      <c r="E330" s="189" t="s">
        <v>18</v>
      </c>
    </row>
    <row r="331" spans="1:7" ht="15" hidden="1" customHeight="1" thickBot="1" x14ac:dyDescent="0.3">
      <c r="A331" s="197" t="s">
        <v>39</v>
      </c>
      <c r="B331" s="199">
        <v>24</v>
      </c>
      <c r="C331" s="199">
        <v>0</v>
      </c>
      <c r="D331" s="199">
        <v>0</v>
      </c>
      <c r="E331" s="199">
        <v>0</v>
      </c>
    </row>
    <row r="332" spans="1:7" ht="15" hidden="1" customHeight="1" thickBot="1" x14ac:dyDescent="0.3">
      <c r="A332" s="197" t="s">
        <v>861</v>
      </c>
      <c r="B332" s="198">
        <f>B361</f>
        <v>0</v>
      </c>
      <c r="C332" s="198">
        <f>C361</f>
        <v>0</v>
      </c>
      <c r="D332" s="198">
        <f>D361</f>
        <v>0</v>
      </c>
      <c r="E332" s="198">
        <f>E361</f>
        <v>0</v>
      </c>
      <c r="F332" s="198">
        <f>F361</f>
        <v>0</v>
      </c>
      <c r="G332" s="717"/>
    </row>
    <row r="333" spans="1:7" ht="15" hidden="1" customHeight="1" thickBot="1" x14ac:dyDescent="0.3">
      <c r="A333" s="197" t="s">
        <v>860</v>
      </c>
      <c r="B333" s="198">
        <f>B332/B331</f>
        <v>0</v>
      </c>
      <c r="C333" s="198" t="e">
        <f>C332/C331</f>
        <v>#DIV/0!</v>
      </c>
      <c r="D333" s="198" t="e">
        <f>D332/D331</f>
        <v>#DIV/0!</v>
      </c>
      <c r="E333" s="198" t="e">
        <f>E332/E331</f>
        <v>#DIV/0!</v>
      </c>
    </row>
    <row r="334" spans="1:7" ht="15" hidden="1" customHeight="1" thickBot="1" x14ac:dyDescent="0.3">
      <c r="A334" s="197" t="s">
        <v>859</v>
      </c>
      <c r="B334" s="191" t="s">
        <v>884</v>
      </c>
      <c r="C334" s="195">
        <f t="shared" ref="C334:E336" si="8">C331/B331-1</f>
        <v>-1</v>
      </c>
      <c r="D334" s="195" t="e">
        <f t="shared" si="8"/>
        <v>#DIV/0!</v>
      </c>
      <c r="E334" s="195" t="e">
        <f t="shared" si="8"/>
        <v>#DIV/0!</v>
      </c>
    </row>
    <row r="335" spans="1:7" ht="15" hidden="1" customHeight="1" thickBot="1" x14ac:dyDescent="0.3">
      <c r="A335" s="197" t="s">
        <v>858</v>
      </c>
      <c r="B335" s="191" t="s">
        <v>884</v>
      </c>
      <c r="C335" s="195" t="e">
        <f t="shared" si="8"/>
        <v>#DIV/0!</v>
      </c>
      <c r="D335" s="195" t="e">
        <f t="shared" si="8"/>
        <v>#DIV/0!</v>
      </c>
      <c r="E335" s="195" t="e">
        <f t="shared" si="8"/>
        <v>#DIV/0!</v>
      </c>
    </row>
    <row r="336" spans="1:7" ht="15" hidden="1" customHeight="1" thickBot="1" x14ac:dyDescent="0.3">
      <c r="A336" s="197" t="s">
        <v>55</v>
      </c>
      <c r="B336" s="191" t="s">
        <v>884</v>
      </c>
      <c r="C336" s="195" t="e">
        <f t="shared" si="8"/>
        <v>#DIV/0!</v>
      </c>
      <c r="D336" s="195" t="e">
        <f t="shared" si="8"/>
        <v>#DIV/0!</v>
      </c>
      <c r="E336" s="195" t="e">
        <f t="shared" si="8"/>
        <v>#DIV/0!</v>
      </c>
    </row>
    <row r="337" spans="1:8" ht="15" hidden="1" customHeight="1" thickBot="1" x14ac:dyDescent="0.3">
      <c r="A337" s="1449" t="s">
        <v>1771</v>
      </c>
      <c r="B337" s="1450"/>
      <c r="C337" s="1450"/>
      <c r="D337" s="1450"/>
      <c r="E337" s="1451"/>
    </row>
    <row r="338" spans="1:8" ht="15" hidden="1" customHeight="1" x14ac:dyDescent="0.25">
      <c r="A338" s="1411"/>
      <c r="B338" s="192">
        <v>2023</v>
      </c>
      <c r="C338" s="192">
        <v>2024</v>
      </c>
      <c r="D338" s="192">
        <v>2025</v>
      </c>
      <c r="E338" s="192">
        <v>2026</v>
      </c>
    </row>
    <row r="339" spans="1:8" ht="15" hidden="1" customHeight="1" thickBot="1" x14ac:dyDescent="0.3">
      <c r="A339" s="1412"/>
      <c r="B339" s="189" t="s">
        <v>17</v>
      </c>
      <c r="C339" s="189" t="s">
        <v>18</v>
      </c>
      <c r="D339" s="189" t="s">
        <v>18</v>
      </c>
      <c r="E339" s="189" t="s">
        <v>18</v>
      </c>
    </row>
    <row r="340" spans="1:8" ht="15" hidden="1" customHeight="1" thickBot="1" x14ac:dyDescent="0.3">
      <c r="A340" s="179" t="s">
        <v>850</v>
      </c>
      <c r="B340" s="170">
        <v>0</v>
      </c>
      <c r="C340" s="170">
        <v>0</v>
      </c>
      <c r="D340" s="170">
        <v>0</v>
      </c>
      <c r="E340" s="170">
        <v>0</v>
      </c>
    </row>
    <row r="341" spans="1:8" ht="15" hidden="1" customHeight="1" thickBot="1" x14ac:dyDescent="0.3">
      <c r="A341" s="178" t="s">
        <v>840</v>
      </c>
      <c r="B341" s="177"/>
      <c r="C341" s="214"/>
      <c r="D341" s="214"/>
      <c r="E341" s="214"/>
    </row>
    <row r="342" spans="1:8" ht="15" hidden="1" customHeight="1" thickBot="1" x14ac:dyDescent="0.3">
      <c r="A342" s="178" t="s">
        <v>855</v>
      </c>
      <c r="B342" s="177"/>
      <c r="C342" s="176"/>
      <c r="D342" s="176"/>
      <c r="E342" s="176"/>
    </row>
    <row r="343" spans="1:8" ht="24" hidden="1" customHeight="1" thickBot="1" x14ac:dyDescent="0.3">
      <c r="A343" s="179" t="s">
        <v>849</v>
      </c>
      <c r="B343" s="170">
        <v>0</v>
      </c>
      <c r="C343" s="170">
        <v>0</v>
      </c>
      <c r="D343" s="170">
        <v>0</v>
      </c>
      <c r="E343" s="170">
        <v>0</v>
      </c>
    </row>
    <row r="344" spans="1:8" ht="15" hidden="1" customHeight="1" thickBot="1" x14ac:dyDescent="0.3">
      <c r="A344" s="178" t="s">
        <v>840</v>
      </c>
      <c r="B344" s="177"/>
      <c r="C344" s="170"/>
      <c r="D344" s="170"/>
      <c r="E344" s="170"/>
    </row>
    <row r="345" spans="1:8" ht="15" hidden="1" customHeight="1" thickBot="1" x14ac:dyDescent="0.3">
      <c r="A345" s="178" t="s">
        <v>855</v>
      </c>
      <c r="B345" s="177"/>
      <c r="C345" s="170"/>
      <c r="D345" s="170"/>
      <c r="E345" s="170"/>
    </row>
    <row r="346" spans="1:8" ht="15" hidden="1" customHeight="1" thickBot="1" x14ac:dyDescent="0.3">
      <c r="A346" s="179" t="s">
        <v>848</v>
      </c>
      <c r="B346" s="177">
        <f>SUM(B347)</f>
        <v>0</v>
      </c>
      <c r="C346" s="177">
        <f>SUM(C347)</f>
        <v>0</v>
      </c>
      <c r="D346" s="177">
        <f>SUM(D347)</f>
        <v>0</v>
      </c>
      <c r="E346" s="177">
        <f>SUM(E347)</f>
        <v>0</v>
      </c>
      <c r="H346" s="187"/>
    </row>
    <row r="347" spans="1:8" ht="15" hidden="1" customHeight="1" thickBot="1" x14ac:dyDescent="0.3">
      <c r="A347" s="178" t="s">
        <v>840</v>
      </c>
      <c r="B347" s="716"/>
      <c r="C347" s="716">
        <v>0</v>
      </c>
      <c r="D347" s="716">
        <v>0</v>
      </c>
      <c r="E347" s="716">
        <v>0</v>
      </c>
      <c r="H347" s="716"/>
    </row>
    <row r="348" spans="1:8" ht="15" hidden="1" customHeight="1" thickBot="1" x14ac:dyDescent="0.3">
      <c r="A348" s="178" t="s">
        <v>855</v>
      </c>
      <c r="B348" s="177"/>
      <c r="C348" s="170"/>
      <c r="D348" s="170"/>
      <c r="E348" s="170"/>
    </row>
    <row r="349" spans="1:8" ht="15" hidden="1" customHeight="1" thickBot="1" x14ac:dyDescent="0.3">
      <c r="A349" s="179" t="s">
        <v>847</v>
      </c>
      <c r="B349" s="177"/>
      <c r="C349" s="170"/>
      <c r="D349" s="170"/>
      <c r="E349" s="170"/>
    </row>
    <row r="350" spans="1:8" ht="15" hidden="1" customHeight="1" thickBot="1" x14ac:dyDescent="0.3">
      <c r="A350" s="178" t="s">
        <v>840</v>
      </c>
      <c r="B350" s="177"/>
      <c r="C350" s="170"/>
      <c r="D350" s="170"/>
      <c r="E350" s="170"/>
    </row>
    <row r="351" spans="1:8" ht="15" hidden="1" customHeight="1" thickBot="1" x14ac:dyDescent="0.3">
      <c r="A351" s="178" t="s">
        <v>855</v>
      </c>
      <c r="B351" s="177"/>
      <c r="C351" s="170"/>
      <c r="D351" s="170"/>
      <c r="E351" s="170"/>
    </row>
    <row r="352" spans="1:8" ht="15" hidden="1" customHeight="1" thickBot="1" x14ac:dyDescent="0.3">
      <c r="A352" s="179" t="s">
        <v>846</v>
      </c>
      <c r="B352" s="177"/>
      <c r="C352" s="170"/>
      <c r="D352" s="170"/>
      <c r="E352" s="170"/>
    </row>
    <row r="353" spans="1:5" ht="15" hidden="1" customHeight="1" thickBot="1" x14ac:dyDescent="0.3">
      <c r="A353" s="178" t="s">
        <v>840</v>
      </c>
      <c r="B353" s="177"/>
      <c r="C353" s="170"/>
      <c r="D353" s="170"/>
      <c r="E353" s="170"/>
    </row>
    <row r="354" spans="1:5" ht="15" hidden="1" customHeight="1" thickBot="1" x14ac:dyDescent="0.3">
      <c r="A354" s="178" t="s">
        <v>855</v>
      </c>
      <c r="B354" s="177"/>
      <c r="C354" s="170"/>
      <c r="D354" s="170"/>
      <c r="E354" s="170"/>
    </row>
    <row r="355" spans="1:5" ht="15" hidden="1" customHeight="1" thickBot="1" x14ac:dyDescent="0.3">
      <c r="A355" s="179" t="s">
        <v>845</v>
      </c>
      <c r="B355" s="177">
        <v>0</v>
      </c>
      <c r="C355" s="170">
        <v>0</v>
      </c>
      <c r="D355" s="170">
        <v>0</v>
      </c>
      <c r="E355" s="170">
        <v>0</v>
      </c>
    </row>
    <row r="356" spans="1:5" ht="15" hidden="1" customHeight="1" thickBot="1" x14ac:dyDescent="0.3">
      <c r="A356" s="178" t="s">
        <v>840</v>
      </c>
      <c r="B356" s="177">
        <v>0</v>
      </c>
      <c r="C356" s="170">
        <v>0</v>
      </c>
      <c r="D356" s="170">
        <v>0</v>
      </c>
      <c r="E356" s="170">
        <v>0</v>
      </c>
    </row>
    <row r="357" spans="1:5" ht="15" hidden="1" customHeight="1" thickBot="1" x14ac:dyDescent="0.3">
      <c r="A357" s="178" t="s">
        <v>855</v>
      </c>
      <c r="B357" s="177"/>
      <c r="C357" s="170"/>
      <c r="D357" s="170"/>
      <c r="E357" s="170"/>
    </row>
    <row r="358" spans="1:5" ht="22.5" hidden="1" customHeight="1" thickBot="1" x14ac:dyDescent="0.3">
      <c r="A358" s="179" t="s">
        <v>844</v>
      </c>
      <c r="B358" s="177">
        <v>0</v>
      </c>
      <c r="C358" s="170">
        <v>0</v>
      </c>
      <c r="D358" s="170">
        <v>0</v>
      </c>
      <c r="E358" s="170">
        <v>0</v>
      </c>
    </row>
    <row r="359" spans="1:5" ht="15" hidden="1" customHeight="1" thickBot="1" x14ac:dyDescent="0.3">
      <c r="A359" s="178" t="s">
        <v>840</v>
      </c>
      <c r="B359" s="177"/>
      <c r="C359" s="714"/>
      <c r="D359" s="714"/>
      <c r="E359" s="714"/>
    </row>
    <row r="360" spans="1:5" ht="20.25" hidden="1" customHeight="1" thickBot="1" x14ac:dyDescent="0.3">
      <c r="A360" s="178" t="s">
        <v>855</v>
      </c>
      <c r="B360" s="177"/>
      <c r="C360" s="715"/>
      <c r="D360" s="714"/>
      <c r="E360" s="714"/>
    </row>
    <row r="361" spans="1:5" ht="21" hidden="1" customHeight="1" thickBot="1" x14ac:dyDescent="0.3">
      <c r="A361" s="204" t="s">
        <v>1770</v>
      </c>
      <c r="B361" s="177">
        <f>B358+B355+B352+B349+B346+B343+B340</f>
        <v>0</v>
      </c>
      <c r="C361" s="177">
        <f>C358+C355+C352+C349+C346+C343+C340</f>
        <v>0</v>
      </c>
      <c r="D361" s="177">
        <f>D358+D355+D352+D349+D346+D343+D340</f>
        <v>0</v>
      </c>
      <c r="E361" s="177">
        <f>E358+E355+E352+E349+E346+E343+E340</f>
        <v>0</v>
      </c>
    </row>
    <row r="362" spans="1:5" ht="15" hidden="1" customHeight="1" thickBot="1" x14ac:dyDescent="0.3">
      <c r="A362" s="174" t="s">
        <v>836</v>
      </c>
      <c r="B362" s="172">
        <f>IF(B361-B332=0,0,"Error")</f>
        <v>0</v>
      </c>
      <c r="C362" s="172">
        <f>IF(C361-C332=0,0,"Error")</f>
        <v>0</v>
      </c>
      <c r="D362" s="172">
        <f>IF(D361-D332=0,0,"Error")</f>
        <v>0</v>
      </c>
      <c r="E362" s="172">
        <f>IF(E361-E332=0,0,"Error")</f>
        <v>0</v>
      </c>
    </row>
    <row r="363" spans="1:5" ht="15" customHeight="1" thickBot="1" x14ac:dyDescent="0.3">
      <c r="A363" s="1822" t="s">
        <v>894</v>
      </c>
      <c r="B363" s="1823"/>
      <c r="C363" s="1823"/>
      <c r="D363" s="1823"/>
      <c r="E363" s="1824"/>
    </row>
    <row r="364" spans="1:5" ht="15" customHeight="1" thickBot="1" x14ac:dyDescent="0.3">
      <c r="A364" s="1822" t="s">
        <v>893</v>
      </c>
      <c r="B364" s="1823"/>
      <c r="C364" s="1823"/>
      <c r="D364" s="1823"/>
      <c r="E364" s="1824"/>
    </row>
    <row r="365" spans="1:5" ht="27" customHeight="1" thickBot="1" x14ac:dyDescent="0.3">
      <c r="A365" s="712" t="s">
        <v>1701</v>
      </c>
      <c r="B365" s="1825" t="s">
        <v>1769</v>
      </c>
      <c r="C365" s="1826"/>
      <c r="D365" s="1827"/>
      <c r="E365" s="1828"/>
    </row>
    <row r="366" spans="1:5" ht="36.75" customHeight="1" thickBot="1" x14ac:dyDescent="0.3">
      <c r="A366" s="711" t="s">
        <v>880</v>
      </c>
      <c r="B366" s="711" t="s">
        <v>1768</v>
      </c>
      <c r="C366" s="710" t="s">
        <v>864</v>
      </c>
      <c r="D366" s="1827" t="s">
        <v>1767</v>
      </c>
      <c r="E366" s="1828"/>
    </row>
    <row r="367" spans="1:5" ht="15" customHeight="1" thickBot="1" x14ac:dyDescent="0.3">
      <c r="A367" s="709"/>
      <c r="B367" s="1825"/>
      <c r="C367" s="1829"/>
      <c r="D367" s="1827"/>
      <c r="E367" s="1828"/>
    </row>
    <row r="368" spans="1:5" ht="28.5" customHeight="1" thickBot="1" x14ac:dyDescent="0.3">
      <c r="A368" s="708" t="s">
        <v>863</v>
      </c>
      <c r="B368" s="1816" t="s">
        <v>1766</v>
      </c>
      <c r="C368" s="1817"/>
      <c r="D368" s="1817"/>
      <c r="E368" s="1818"/>
    </row>
    <row r="369" spans="1:5" ht="15" customHeight="1" thickBot="1" x14ac:dyDescent="0.3">
      <c r="A369" s="708" t="s">
        <v>37</v>
      </c>
      <c r="B369" s="1830"/>
      <c r="C369" s="1831"/>
      <c r="D369" s="1831"/>
      <c r="E369" s="1832"/>
    </row>
    <row r="370" spans="1:5" ht="15" customHeight="1" x14ac:dyDescent="0.25">
      <c r="A370" s="1833"/>
      <c r="B370" s="192">
        <v>2025</v>
      </c>
      <c r="C370" s="192">
        <v>2026</v>
      </c>
      <c r="D370" s="192">
        <v>2027</v>
      </c>
      <c r="E370" s="192">
        <v>2028</v>
      </c>
    </row>
    <row r="371" spans="1:5" ht="15" customHeight="1" thickBot="1" x14ac:dyDescent="0.3">
      <c r="A371" s="1834"/>
      <c r="B371" s="190" t="s">
        <v>17</v>
      </c>
      <c r="C371" s="190" t="s">
        <v>18</v>
      </c>
      <c r="D371" s="190" t="s">
        <v>18</v>
      </c>
      <c r="E371" s="190" t="s">
        <v>18</v>
      </c>
    </row>
    <row r="372" spans="1:5" ht="15" customHeight="1" thickBot="1" x14ac:dyDescent="0.3">
      <c r="A372" s="708" t="s">
        <v>39</v>
      </c>
      <c r="B372" s="198">
        <v>8800</v>
      </c>
      <c r="C372" s="198">
        <v>10000</v>
      </c>
      <c r="D372" s="198">
        <v>10000</v>
      </c>
      <c r="E372" s="198">
        <v>10000</v>
      </c>
    </row>
    <row r="373" spans="1:5" ht="15" customHeight="1" thickBot="1" x14ac:dyDescent="0.3">
      <c r="A373" s="708" t="s">
        <v>861</v>
      </c>
      <c r="B373" s="199">
        <f>B390</f>
        <v>10000</v>
      </c>
      <c r="C373" s="199">
        <f>C390</f>
        <v>10000</v>
      </c>
      <c r="D373" s="199">
        <f>D390</f>
        <v>10000</v>
      </c>
      <c r="E373" s="199">
        <f>E390</f>
        <v>10000</v>
      </c>
    </row>
    <row r="374" spans="1:5" ht="15" customHeight="1" thickBot="1" x14ac:dyDescent="0.3">
      <c r="A374" s="708" t="s">
        <v>860</v>
      </c>
      <c r="B374" s="199">
        <f>B373/B372</f>
        <v>1.1363636363636365</v>
      </c>
      <c r="C374" s="199">
        <f>C373/C372</f>
        <v>1</v>
      </c>
      <c r="D374" s="199">
        <f>D373/D372</f>
        <v>1</v>
      </c>
      <c r="E374" s="199">
        <f>E373/E372</f>
        <v>1</v>
      </c>
    </row>
    <row r="375" spans="1:5" ht="15" customHeight="1" thickBot="1" x14ac:dyDescent="0.3">
      <c r="A375" s="708" t="s">
        <v>859</v>
      </c>
      <c r="B375" s="196" t="s">
        <v>884</v>
      </c>
      <c r="C375" s="707">
        <f t="shared" ref="C375:E377" si="9">C372/B372-1</f>
        <v>0.13636363636363646</v>
      </c>
      <c r="D375" s="707">
        <f t="shared" si="9"/>
        <v>0</v>
      </c>
      <c r="E375" s="707">
        <f t="shared" si="9"/>
        <v>0</v>
      </c>
    </row>
    <row r="376" spans="1:5" ht="15" customHeight="1" thickBot="1" x14ac:dyDescent="0.3">
      <c r="A376" s="708" t="s">
        <v>858</v>
      </c>
      <c r="B376" s="196" t="s">
        <v>884</v>
      </c>
      <c r="C376" s="707">
        <f t="shared" si="9"/>
        <v>0</v>
      </c>
      <c r="D376" s="707">
        <f t="shared" si="9"/>
        <v>0</v>
      </c>
      <c r="E376" s="707">
        <f t="shared" si="9"/>
        <v>0</v>
      </c>
    </row>
    <row r="377" spans="1:5" ht="19.5" customHeight="1" thickBot="1" x14ac:dyDescent="0.3">
      <c r="A377" s="708" t="s">
        <v>55</v>
      </c>
      <c r="B377" s="196" t="s">
        <v>884</v>
      </c>
      <c r="C377" s="707">
        <f t="shared" si="9"/>
        <v>-0.12000000000000011</v>
      </c>
      <c r="D377" s="707">
        <f t="shared" si="9"/>
        <v>0</v>
      </c>
      <c r="E377" s="707">
        <f t="shared" si="9"/>
        <v>0</v>
      </c>
    </row>
    <row r="378" spans="1:5" ht="15" customHeight="1" x14ac:dyDescent="0.25">
      <c r="A378" s="1833"/>
      <c r="B378" s="192">
        <v>2025</v>
      </c>
      <c r="C378" s="192">
        <v>2026</v>
      </c>
      <c r="D378" s="192">
        <v>2027</v>
      </c>
      <c r="E378" s="192">
        <v>2028</v>
      </c>
    </row>
    <row r="379" spans="1:5" ht="12" customHeight="1" thickBot="1" x14ac:dyDescent="0.3">
      <c r="A379" s="1834"/>
      <c r="B379" s="190" t="s">
        <v>17</v>
      </c>
      <c r="C379" s="190" t="s">
        <v>18</v>
      </c>
      <c r="D379" s="190" t="s">
        <v>18</v>
      </c>
      <c r="E379" s="190" t="s">
        <v>18</v>
      </c>
    </row>
    <row r="380" spans="1:5" ht="15" customHeight="1" thickBot="1" x14ac:dyDescent="0.3">
      <c r="A380" s="179" t="s">
        <v>875</v>
      </c>
      <c r="B380" s="170"/>
      <c r="C380" s="170"/>
      <c r="D380" s="170"/>
      <c r="E380" s="170"/>
    </row>
    <row r="381" spans="1:5" ht="15" customHeight="1" thickBot="1" x14ac:dyDescent="0.3">
      <c r="A381" s="178" t="s">
        <v>840</v>
      </c>
      <c r="B381" s="170"/>
      <c r="C381" s="170"/>
      <c r="D381" s="170"/>
      <c r="E381" s="170"/>
    </row>
    <row r="382" spans="1:5" ht="15" customHeight="1" thickBot="1" x14ac:dyDescent="0.3">
      <c r="A382" s="178" t="s">
        <v>839</v>
      </c>
      <c r="B382" s="170"/>
      <c r="C382" s="170"/>
      <c r="D382" s="170"/>
      <c r="E382" s="170"/>
    </row>
    <row r="383" spans="1:5" ht="15" customHeight="1" thickBot="1" x14ac:dyDescent="0.3">
      <c r="A383" s="178" t="s">
        <v>838</v>
      </c>
      <c r="B383" s="170"/>
      <c r="C383" s="170"/>
      <c r="D383" s="170"/>
      <c r="E383" s="170"/>
    </row>
    <row r="384" spans="1:5" ht="15" customHeight="1" thickBot="1" x14ac:dyDescent="0.3">
      <c r="A384" s="178" t="s">
        <v>837</v>
      </c>
      <c r="B384" s="170"/>
      <c r="C384" s="170"/>
      <c r="D384" s="170"/>
      <c r="E384" s="170"/>
    </row>
    <row r="385" spans="1:5" ht="15" customHeight="1" thickBot="1" x14ac:dyDescent="0.3">
      <c r="A385" s="179" t="s">
        <v>874</v>
      </c>
      <c r="B385" s="713">
        <f>SUM(B386)</f>
        <v>8800</v>
      </c>
      <c r="C385" s="713">
        <f>SUM(C386)</f>
        <v>10000</v>
      </c>
      <c r="D385" s="713">
        <f>SUM(D386)</f>
        <v>10000</v>
      </c>
      <c r="E385" s="713">
        <f>SUM(E386)</f>
        <v>10000</v>
      </c>
    </row>
    <row r="386" spans="1:5" ht="15" customHeight="1" thickBot="1" x14ac:dyDescent="0.3">
      <c r="A386" s="178" t="s">
        <v>840</v>
      </c>
      <c r="B386" s="684">
        <v>8800</v>
      </c>
      <c r="C386" s="684">
        <v>10000</v>
      </c>
      <c r="D386" s="684">
        <v>10000</v>
      </c>
      <c r="E386" s="684">
        <v>10000</v>
      </c>
    </row>
    <row r="387" spans="1:5" ht="15" customHeight="1" thickBot="1" x14ac:dyDescent="0.3">
      <c r="A387" s="178" t="s">
        <v>839</v>
      </c>
      <c r="B387" s="170"/>
      <c r="C387" s="170"/>
      <c r="D387" s="170"/>
      <c r="E387" s="170"/>
    </row>
    <row r="388" spans="1:5" ht="15" customHeight="1" thickBot="1" x14ac:dyDescent="0.3">
      <c r="A388" s="178" t="s">
        <v>838</v>
      </c>
      <c r="B388" s="170"/>
      <c r="C388" s="170"/>
      <c r="D388" s="170"/>
      <c r="E388" s="170"/>
    </row>
    <row r="389" spans="1:5" ht="15" customHeight="1" thickBot="1" x14ac:dyDescent="0.3">
      <c r="A389" s="178" t="s">
        <v>837</v>
      </c>
      <c r="B389" s="170">
        <v>1200</v>
      </c>
      <c r="C389" s="170"/>
      <c r="D389" s="170"/>
      <c r="E389" s="170"/>
    </row>
    <row r="390" spans="1:5" ht="23.25" customHeight="1" thickBot="1" x14ac:dyDescent="0.3">
      <c r="A390" s="204" t="s">
        <v>873</v>
      </c>
      <c r="B390" s="177">
        <f>B385+B389</f>
        <v>10000</v>
      </c>
      <c r="C390" s="177">
        <f>C385+C380</f>
        <v>10000</v>
      </c>
      <c r="D390" s="177">
        <v>10000</v>
      </c>
      <c r="E390" s="177">
        <v>10000</v>
      </c>
    </row>
    <row r="391" spans="1:5" ht="21" hidden="1" customHeight="1" thickBot="1" x14ac:dyDescent="0.3">
      <c r="A391" s="1822" t="s">
        <v>894</v>
      </c>
      <c r="B391" s="1823"/>
      <c r="C391" s="1823"/>
      <c r="D391" s="1823"/>
      <c r="E391" s="1824"/>
    </row>
    <row r="392" spans="1:5" ht="15" hidden="1" customHeight="1" thickBot="1" x14ac:dyDescent="0.3">
      <c r="A392" s="1822" t="s">
        <v>893</v>
      </c>
      <c r="B392" s="1823"/>
      <c r="C392" s="1823"/>
      <c r="D392" s="1823"/>
      <c r="E392" s="1824"/>
    </row>
    <row r="393" spans="1:5" ht="19.5" hidden="1" customHeight="1" thickBot="1" x14ac:dyDescent="0.3">
      <c r="A393" s="712" t="s">
        <v>1765</v>
      </c>
      <c r="B393" s="1825" t="s">
        <v>1426</v>
      </c>
      <c r="C393" s="1826"/>
      <c r="D393" s="1827"/>
      <c r="E393" s="1828"/>
    </row>
    <row r="394" spans="1:5" ht="18" hidden="1" customHeight="1" thickBot="1" x14ac:dyDescent="0.3">
      <c r="A394" s="711" t="s">
        <v>880</v>
      </c>
      <c r="B394" s="711" t="s">
        <v>1426</v>
      </c>
      <c r="C394" s="710" t="s">
        <v>864</v>
      </c>
      <c r="D394" s="1827" t="s">
        <v>1764</v>
      </c>
      <c r="E394" s="1828"/>
    </row>
    <row r="395" spans="1:5" ht="31.5" hidden="1" customHeight="1" thickBot="1" x14ac:dyDescent="0.3">
      <c r="A395" s="709"/>
      <c r="B395" s="1825"/>
      <c r="C395" s="1829"/>
      <c r="D395" s="1827"/>
      <c r="E395" s="1828"/>
    </row>
    <row r="396" spans="1:5" ht="26.25" hidden="1" customHeight="1" thickBot="1" x14ac:dyDescent="0.3">
      <c r="A396" s="708" t="s">
        <v>863</v>
      </c>
      <c r="B396" s="1825" t="s">
        <v>1426</v>
      </c>
      <c r="C396" s="1826"/>
      <c r="D396" s="1827"/>
      <c r="E396" s="1828"/>
    </row>
    <row r="397" spans="1:5" ht="27" hidden="1" customHeight="1" thickBot="1" x14ac:dyDescent="0.3">
      <c r="A397" s="708" t="s">
        <v>37</v>
      </c>
      <c r="B397" s="1830" t="s">
        <v>1763</v>
      </c>
      <c r="C397" s="1831"/>
      <c r="D397" s="1831"/>
      <c r="E397" s="1832"/>
    </row>
    <row r="398" spans="1:5" ht="21.75" hidden="1" customHeight="1" x14ac:dyDescent="0.25">
      <c r="A398" s="1833"/>
      <c r="B398" s="192">
        <v>2024</v>
      </c>
      <c r="C398" s="192">
        <v>2025</v>
      </c>
      <c r="D398" s="192">
        <v>2026</v>
      </c>
      <c r="E398" s="192">
        <v>2026</v>
      </c>
    </row>
    <row r="399" spans="1:5" ht="22.5" hidden="1" customHeight="1" thickBot="1" x14ac:dyDescent="0.3">
      <c r="A399" s="1834"/>
      <c r="B399" s="190" t="s">
        <v>17</v>
      </c>
      <c r="C399" s="190" t="s">
        <v>18</v>
      </c>
      <c r="D399" s="190" t="s">
        <v>18</v>
      </c>
      <c r="E399" s="190" t="s">
        <v>18</v>
      </c>
    </row>
    <row r="400" spans="1:5" ht="16.5" hidden="1" customHeight="1" thickBot="1" x14ac:dyDescent="0.3">
      <c r="A400" s="708" t="s">
        <v>39</v>
      </c>
      <c r="B400" s="199">
        <v>0</v>
      </c>
      <c r="C400" s="199">
        <v>0</v>
      </c>
      <c r="D400" s="199">
        <v>0</v>
      </c>
      <c r="E400" s="199">
        <v>0</v>
      </c>
    </row>
    <row r="401" spans="1:5" ht="21.75" hidden="1" customHeight="1" thickBot="1" x14ac:dyDescent="0.3">
      <c r="A401" s="708" t="s">
        <v>861</v>
      </c>
      <c r="B401" s="199">
        <f>B413</f>
        <v>0</v>
      </c>
      <c r="C401" s="199">
        <f>C413</f>
        <v>0</v>
      </c>
      <c r="D401" s="199">
        <f>D413</f>
        <v>0</v>
      </c>
      <c r="E401" s="199">
        <f>E413</f>
        <v>0</v>
      </c>
    </row>
    <row r="402" spans="1:5" ht="18.75" hidden="1" customHeight="1" thickBot="1" x14ac:dyDescent="0.3">
      <c r="A402" s="708" t="s">
        <v>860</v>
      </c>
      <c r="B402" s="199" t="e">
        <f>B401/B400</f>
        <v>#DIV/0!</v>
      </c>
      <c r="C402" s="199" t="e">
        <f>C401/C400</f>
        <v>#DIV/0!</v>
      </c>
      <c r="D402" s="199" t="e">
        <f>D401/D400</f>
        <v>#DIV/0!</v>
      </c>
      <c r="E402" s="199" t="e">
        <f>E401/E400</f>
        <v>#DIV/0!</v>
      </c>
    </row>
    <row r="403" spans="1:5" ht="21" hidden="1" customHeight="1" thickBot="1" x14ac:dyDescent="0.3">
      <c r="A403" s="708" t="s">
        <v>859</v>
      </c>
      <c r="B403" s="196" t="s">
        <v>884</v>
      </c>
      <c r="C403" s="707" t="e">
        <f t="shared" ref="C403:E405" si="10">C400/B400-1</f>
        <v>#DIV/0!</v>
      </c>
      <c r="D403" s="707" t="e">
        <f t="shared" si="10"/>
        <v>#DIV/0!</v>
      </c>
      <c r="E403" s="707" t="e">
        <f t="shared" si="10"/>
        <v>#DIV/0!</v>
      </c>
    </row>
    <row r="404" spans="1:5" ht="19.5" hidden="1" customHeight="1" thickBot="1" x14ac:dyDescent="0.3">
      <c r="A404" s="708" t="s">
        <v>858</v>
      </c>
      <c r="B404" s="196" t="s">
        <v>884</v>
      </c>
      <c r="C404" s="707" t="e">
        <f t="shared" si="10"/>
        <v>#DIV/0!</v>
      </c>
      <c r="D404" s="707" t="e">
        <f t="shared" si="10"/>
        <v>#DIV/0!</v>
      </c>
      <c r="E404" s="707" t="e">
        <f t="shared" si="10"/>
        <v>#DIV/0!</v>
      </c>
    </row>
    <row r="405" spans="1:5" ht="22.5" hidden="1" customHeight="1" thickBot="1" x14ac:dyDescent="0.3">
      <c r="A405" s="708" t="s">
        <v>55</v>
      </c>
      <c r="B405" s="196" t="s">
        <v>884</v>
      </c>
      <c r="C405" s="707" t="e">
        <f t="shared" si="10"/>
        <v>#DIV/0!</v>
      </c>
      <c r="D405" s="707" t="e">
        <f t="shared" si="10"/>
        <v>#DIV/0!</v>
      </c>
      <c r="E405" s="707" t="e">
        <f t="shared" si="10"/>
        <v>#DIV/0!</v>
      </c>
    </row>
    <row r="406" spans="1:5" ht="21" hidden="1" customHeight="1" x14ac:dyDescent="0.25">
      <c r="A406" s="1833"/>
      <c r="B406" s="192">
        <v>2022</v>
      </c>
      <c r="C406" s="192">
        <v>2023</v>
      </c>
      <c r="D406" s="192">
        <v>2024</v>
      </c>
      <c r="E406" s="192">
        <v>2025</v>
      </c>
    </row>
    <row r="407" spans="1:5" ht="24" hidden="1" customHeight="1" thickBot="1" x14ac:dyDescent="0.3">
      <c r="A407" s="1834"/>
      <c r="B407" s="190" t="s">
        <v>17</v>
      </c>
      <c r="C407" s="190" t="s">
        <v>18</v>
      </c>
      <c r="D407" s="190" t="s">
        <v>18</v>
      </c>
      <c r="E407" s="190" t="s">
        <v>18</v>
      </c>
    </row>
    <row r="408" spans="1:5" ht="29.25" hidden="1" customHeight="1" thickBot="1" x14ac:dyDescent="0.3">
      <c r="A408" s="179" t="s">
        <v>875</v>
      </c>
      <c r="B408" s="170"/>
      <c r="C408" s="170"/>
      <c r="D408" s="170"/>
      <c r="E408" s="170"/>
    </row>
    <row r="409" spans="1:5" ht="21" hidden="1" customHeight="1" thickBot="1" x14ac:dyDescent="0.3">
      <c r="A409" s="178" t="s">
        <v>840</v>
      </c>
      <c r="B409" s="170"/>
      <c r="C409" s="170"/>
      <c r="D409" s="170"/>
      <c r="E409" s="170"/>
    </row>
    <row r="410" spans="1:5" ht="18.75" hidden="1" customHeight="1" thickBot="1" x14ac:dyDescent="0.3">
      <c r="A410" s="178" t="s">
        <v>839</v>
      </c>
      <c r="B410" s="170"/>
      <c r="C410" s="170"/>
      <c r="D410" s="170"/>
      <c r="E410" s="170"/>
    </row>
    <row r="411" spans="1:5" ht="33" hidden="1" customHeight="1" thickBot="1" x14ac:dyDescent="0.3">
      <c r="A411" s="178" t="s">
        <v>838</v>
      </c>
      <c r="B411" s="170"/>
      <c r="C411" s="170"/>
      <c r="D411" s="170"/>
      <c r="E411" s="170"/>
    </row>
    <row r="412" spans="1:5" ht="20.25" hidden="1" customHeight="1" thickBot="1" x14ac:dyDescent="0.3">
      <c r="A412" s="178" t="s">
        <v>837</v>
      </c>
      <c r="B412" s="170"/>
      <c r="C412" s="170"/>
      <c r="D412" s="170"/>
      <c r="E412" s="170"/>
    </row>
    <row r="413" spans="1:5" ht="18" hidden="1" customHeight="1" thickBot="1" x14ac:dyDescent="0.3">
      <c r="A413" s="179" t="s">
        <v>874</v>
      </c>
      <c r="B413" s="177">
        <f>SUM(B414)</f>
        <v>0</v>
      </c>
      <c r="C413" s="177">
        <f>SUM(C414)</f>
        <v>0</v>
      </c>
      <c r="D413" s="177">
        <f>SUM(D414)</f>
        <v>0</v>
      </c>
      <c r="E413" s="177">
        <f>SUM(E414)</f>
        <v>0</v>
      </c>
    </row>
    <row r="414" spans="1:5" ht="24.75" hidden="1" customHeight="1" thickBot="1" x14ac:dyDescent="0.3">
      <c r="A414" s="178" t="s">
        <v>840</v>
      </c>
      <c r="B414" s="170"/>
      <c r="C414" s="170">
        <v>0</v>
      </c>
      <c r="D414" s="170">
        <v>0</v>
      </c>
      <c r="E414" s="170">
        <v>0</v>
      </c>
    </row>
    <row r="415" spans="1:5" ht="22.5" hidden="1" customHeight="1" thickBot="1" x14ac:dyDescent="0.3">
      <c r="A415" s="178" t="s">
        <v>839</v>
      </c>
      <c r="B415" s="170"/>
      <c r="C415" s="170"/>
      <c r="D415" s="170"/>
      <c r="E415" s="170"/>
    </row>
    <row r="416" spans="1:5" ht="15" hidden="1" customHeight="1" thickBot="1" x14ac:dyDescent="0.3">
      <c r="A416" s="178" t="s">
        <v>838</v>
      </c>
      <c r="B416" s="170"/>
      <c r="C416" s="170"/>
      <c r="D416" s="170"/>
      <c r="E416" s="170"/>
    </row>
    <row r="417" spans="1:5" ht="23.25" hidden="1" customHeight="1" thickBot="1" x14ac:dyDescent="0.3">
      <c r="A417" s="178" t="s">
        <v>837</v>
      </c>
      <c r="B417" s="170"/>
      <c r="C417" s="170"/>
      <c r="D417" s="170"/>
      <c r="E417" s="170"/>
    </row>
    <row r="418" spans="1:5" ht="23.25" hidden="1" customHeight="1" thickBot="1" x14ac:dyDescent="0.3">
      <c r="A418" s="204" t="s">
        <v>873</v>
      </c>
      <c r="B418" s="177">
        <f>B413+B408</f>
        <v>0</v>
      </c>
      <c r="C418" s="177">
        <f>C413+C408</f>
        <v>0</v>
      </c>
      <c r="D418" s="177">
        <f>D413+D408</f>
        <v>0</v>
      </c>
      <c r="E418" s="177">
        <f>E413+E408</f>
        <v>0</v>
      </c>
    </row>
    <row r="419" spans="1:5" ht="15" customHeight="1" thickBot="1" x14ac:dyDescent="0.3">
      <c r="A419" s="706" t="s">
        <v>949</v>
      </c>
      <c r="B419" s="1835" t="s">
        <v>1762</v>
      </c>
      <c r="C419" s="1836"/>
      <c r="D419" s="1836"/>
      <c r="E419" s="1837"/>
    </row>
    <row r="420" spans="1:5" ht="36.75" customHeight="1" thickBot="1" x14ac:dyDescent="0.3">
      <c r="A420" s="705" t="s">
        <v>898</v>
      </c>
      <c r="B420" s="704" t="s">
        <v>1760</v>
      </c>
      <c r="C420" s="703" t="s">
        <v>864</v>
      </c>
      <c r="D420" s="702"/>
      <c r="E420" s="701" t="s">
        <v>1761</v>
      </c>
    </row>
    <row r="421" spans="1:5" ht="15" customHeight="1" thickBot="1" x14ac:dyDescent="0.3">
      <c r="A421" s="197" t="s">
        <v>863</v>
      </c>
      <c r="B421" s="1838" t="s">
        <v>1760</v>
      </c>
      <c r="C421" s="1839"/>
      <c r="D421" s="1839"/>
      <c r="E421" s="1840"/>
    </row>
    <row r="422" spans="1:5" ht="15" customHeight="1" thickBot="1" x14ac:dyDescent="0.3">
      <c r="A422" s="197" t="s">
        <v>37</v>
      </c>
      <c r="B422" s="1813" t="s">
        <v>1759</v>
      </c>
      <c r="C422" s="1814"/>
      <c r="D422" s="1814"/>
      <c r="E422" s="1815"/>
    </row>
    <row r="423" spans="1:5" ht="15" customHeight="1" x14ac:dyDescent="0.25">
      <c r="A423" s="1411"/>
      <c r="B423" s="192">
        <v>2025</v>
      </c>
      <c r="C423" s="192">
        <v>2026</v>
      </c>
      <c r="D423" s="192">
        <v>2027</v>
      </c>
      <c r="E423" s="192">
        <v>2028</v>
      </c>
    </row>
    <row r="424" spans="1:5" ht="15" customHeight="1" thickBot="1" x14ac:dyDescent="0.3">
      <c r="A424" s="1412"/>
      <c r="B424" s="189" t="s">
        <v>17</v>
      </c>
      <c r="C424" s="189" t="s">
        <v>18</v>
      </c>
      <c r="D424" s="189" t="s">
        <v>18</v>
      </c>
      <c r="E424" s="189" t="s">
        <v>18</v>
      </c>
    </row>
    <row r="425" spans="1:5" ht="15" customHeight="1" thickBot="1" x14ac:dyDescent="0.3">
      <c r="A425" s="197" t="s">
        <v>39</v>
      </c>
      <c r="B425" s="198">
        <v>1</v>
      </c>
      <c r="C425" s="198">
        <v>1</v>
      </c>
      <c r="D425" s="198">
        <v>1</v>
      </c>
      <c r="E425" s="198">
        <v>1</v>
      </c>
    </row>
    <row r="426" spans="1:5" ht="15" customHeight="1" thickBot="1" x14ac:dyDescent="0.3">
      <c r="A426" s="197" t="s">
        <v>861</v>
      </c>
      <c r="B426" s="199"/>
      <c r="C426" s="199"/>
      <c r="D426" s="199"/>
      <c r="E426" s="199"/>
    </row>
    <row r="427" spans="1:5" ht="15" customHeight="1" thickBot="1" x14ac:dyDescent="0.3">
      <c r="A427" s="197" t="s">
        <v>860</v>
      </c>
      <c r="B427" s="199">
        <f>B426/B425</f>
        <v>0</v>
      </c>
      <c r="C427" s="199">
        <f>C426/C425</f>
        <v>0</v>
      </c>
      <c r="D427" s="199">
        <f>D426/D425</f>
        <v>0</v>
      </c>
      <c r="E427" s="199">
        <f>E426/E425</f>
        <v>0</v>
      </c>
    </row>
    <row r="428" spans="1:5" ht="15" customHeight="1" thickBot="1" x14ac:dyDescent="0.3">
      <c r="A428" s="197" t="s">
        <v>859</v>
      </c>
      <c r="B428" s="191" t="s">
        <v>884</v>
      </c>
      <c r="C428" s="195">
        <f t="shared" ref="C428:E430" si="11">C425/B425-1</f>
        <v>0</v>
      </c>
      <c r="D428" s="195">
        <f t="shared" si="11"/>
        <v>0</v>
      </c>
      <c r="E428" s="195">
        <f t="shared" si="11"/>
        <v>0</v>
      </c>
    </row>
    <row r="429" spans="1:5" ht="15" customHeight="1" thickBot="1" x14ac:dyDescent="0.3">
      <c r="A429" s="197" t="s">
        <v>858</v>
      </c>
      <c r="B429" s="191" t="s">
        <v>884</v>
      </c>
      <c r="C429" s="195" t="e">
        <f t="shared" si="11"/>
        <v>#DIV/0!</v>
      </c>
      <c r="D429" s="195" t="e">
        <f t="shared" si="11"/>
        <v>#DIV/0!</v>
      </c>
      <c r="E429" s="195" t="e">
        <f t="shared" si="11"/>
        <v>#DIV/0!</v>
      </c>
    </row>
    <row r="430" spans="1:5" ht="15" customHeight="1" thickBot="1" x14ac:dyDescent="0.3">
      <c r="A430" s="197" t="s">
        <v>55</v>
      </c>
      <c r="B430" s="191" t="s">
        <v>884</v>
      </c>
      <c r="C430" s="195" t="e">
        <f t="shared" si="11"/>
        <v>#DIV/0!</v>
      </c>
      <c r="D430" s="195" t="e">
        <f t="shared" si="11"/>
        <v>#DIV/0!</v>
      </c>
      <c r="E430" s="195" t="e">
        <f t="shared" si="11"/>
        <v>#DIV/0!</v>
      </c>
    </row>
    <row r="431" spans="1:5" ht="15" customHeight="1" thickBot="1" x14ac:dyDescent="0.3">
      <c r="A431" s="1449" t="s">
        <v>948</v>
      </c>
      <c r="B431" s="1450"/>
      <c r="C431" s="1450"/>
      <c r="D431" s="1450"/>
      <c r="E431" s="1451"/>
    </row>
    <row r="432" spans="1:5" ht="15" customHeight="1" x14ac:dyDescent="0.25">
      <c r="A432" s="1411"/>
      <c r="B432" s="192">
        <v>2025</v>
      </c>
      <c r="C432" s="192">
        <v>2026</v>
      </c>
      <c r="D432" s="192">
        <v>2027</v>
      </c>
      <c r="E432" s="192">
        <v>2028</v>
      </c>
    </row>
    <row r="433" spans="1:7" ht="15" customHeight="1" thickBot="1" x14ac:dyDescent="0.3">
      <c r="A433" s="1412"/>
      <c r="B433" s="189" t="s">
        <v>17</v>
      </c>
      <c r="C433" s="189" t="s">
        <v>18</v>
      </c>
      <c r="D433" s="189" t="s">
        <v>18</v>
      </c>
      <c r="E433" s="189" t="s">
        <v>18</v>
      </c>
    </row>
    <row r="434" spans="1:7" ht="15" customHeight="1" thickBot="1" x14ac:dyDescent="0.3">
      <c r="A434" s="179" t="s">
        <v>875</v>
      </c>
      <c r="B434" s="177">
        <v>0</v>
      </c>
      <c r="C434" s="177">
        <v>0</v>
      </c>
      <c r="D434" s="177">
        <v>0</v>
      </c>
      <c r="E434" s="177">
        <v>0</v>
      </c>
    </row>
    <row r="435" spans="1:7" ht="15" customHeight="1" thickBot="1" x14ac:dyDescent="0.3">
      <c r="A435" s="178" t="s">
        <v>840</v>
      </c>
      <c r="B435" s="170">
        <v>0</v>
      </c>
      <c r="C435" s="170">
        <v>0</v>
      </c>
      <c r="D435" s="170">
        <v>0</v>
      </c>
      <c r="E435" s="170">
        <v>0</v>
      </c>
    </row>
    <row r="436" spans="1:7" ht="15" customHeight="1" thickBot="1" x14ac:dyDescent="0.3">
      <c r="A436" s="178" t="s">
        <v>839</v>
      </c>
      <c r="B436" s="170"/>
      <c r="C436" s="170"/>
      <c r="D436" s="170"/>
      <c r="E436" s="170"/>
    </row>
    <row r="437" spans="1:7" ht="15" customHeight="1" thickBot="1" x14ac:dyDescent="0.3">
      <c r="A437" s="178" t="s">
        <v>838</v>
      </c>
      <c r="B437" s="170"/>
      <c r="C437" s="170"/>
      <c r="D437" s="170"/>
      <c r="E437" s="170"/>
    </row>
    <row r="438" spans="1:7" ht="15" customHeight="1" thickBot="1" x14ac:dyDescent="0.3">
      <c r="A438" s="178" t="s">
        <v>837</v>
      </c>
      <c r="B438" s="170"/>
      <c r="C438" s="170"/>
      <c r="D438" s="170"/>
      <c r="E438" s="170"/>
    </row>
    <row r="439" spans="1:7" ht="15" customHeight="1" thickBot="1" x14ac:dyDescent="0.3">
      <c r="A439" s="179" t="s">
        <v>874</v>
      </c>
      <c r="B439" s="177">
        <f>B440+B441+B442+B443</f>
        <v>0</v>
      </c>
      <c r="C439" s="177">
        <f>C440+C441+C442+C443</f>
        <v>0</v>
      </c>
      <c r="D439" s="177">
        <f>D440+D441+D442+D443</f>
        <v>0</v>
      </c>
      <c r="E439" s="177">
        <f>E440+E441+E442+E443</f>
        <v>0</v>
      </c>
    </row>
    <row r="440" spans="1:7" ht="15" customHeight="1" thickBot="1" x14ac:dyDescent="0.3">
      <c r="A440" s="178" t="s">
        <v>840</v>
      </c>
      <c r="B440" s="170"/>
      <c r="C440" s="170"/>
      <c r="D440" s="170"/>
      <c r="E440" s="170"/>
    </row>
    <row r="441" spans="1:7" ht="15" customHeight="1" thickBot="1" x14ac:dyDescent="0.3">
      <c r="A441" s="178" t="s">
        <v>839</v>
      </c>
      <c r="B441" s="170">
        <v>0</v>
      </c>
      <c r="C441" s="170">
        <v>0</v>
      </c>
      <c r="D441" s="170">
        <v>0</v>
      </c>
      <c r="E441" s="170">
        <v>0</v>
      </c>
    </row>
    <row r="442" spans="1:7" ht="15" customHeight="1" thickBot="1" x14ac:dyDescent="0.3">
      <c r="A442" s="178" t="s">
        <v>838</v>
      </c>
      <c r="B442" s="170"/>
      <c r="C442" s="170"/>
      <c r="D442" s="170"/>
      <c r="E442" s="170"/>
    </row>
    <row r="443" spans="1:7" ht="26.25" customHeight="1" thickBot="1" x14ac:dyDescent="0.3">
      <c r="A443" s="178" t="s">
        <v>837</v>
      </c>
      <c r="B443" s="170"/>
      <c r="C443" s="170">
        <v>0</v>
      </c>
      <c r="D443" s="170"/>
      <c r="E443" s="170"/>
    </row>
    <row r="444" spans="1:7" ht="30.75" customHeight="1" thickBot="1" x14ac:dyDescent="0.3">
      <c r="A444" s="204" t="s">
        <v>873</v>
      </c>
      <c r="B444" s="177">
        <f>B439+B434</f>
        <v>0</v>
      </c>
      <c r="C444" s="177">
        <f>C439+C434</f>
        <v>0</v>
      </c>
      <c r="D444" s="177">
        <f>D439+D434</f>
        <v>0</v>
      </c>
      <c r="E444" s="177">
        <f>E439+E434</f>
        <v>0</v>
      </c>
      <c r="F444" s="696"/>
      <c r="G444" s="696"/>
    </row>
    <row r="445" spans="1:7" ht="37.5" customHeight="1" thickBot="1" x14ac:dyDescent="0.3">
      <c r="A445" s="202" t="s">
        <v>898</v>
      </c>
      <c r="B445" s="700" t="s">
        <v>1758</v>
      </c>
      <c r="C445" s="699" t="s">
        <v>864</v>
      </c>
      <c r="D445" s="698"/>
      <c r="E445" s="697" t="s">
        <v>1757</v>
      </c>
    </row>
    <row r="446" spans="1:7" ht="15" customHeight="1" thickBot="1" x14ac:dyDescent="0.3">
      <c r="A446" s="197" t="s">
        <v>863</v>
      </c>
      <c r="B446" s="1844" t="s">
        <v>1756</v>
      </c>
      <c r="C446" s="1845"/>
      <c r="D446" s="1845"/>
      <c r="E446" s="1846"/>
    </row>
    <row r="447" spans="1:7" ht="15" customHeight="1" thickBot="1" x14ac:dyDescent="0.3">
      <c r="A447" s="197" t="s">
        <v>37</v>
      </c>
      <c r="B447" s="1813"/>
      <c r="C447" s="1814"/>
      <c r="D447" s="1814"/>
      <c r="E447" s="1815"/>
      <c r="F447" s="696"/>
      <c r="G447" s="696"/>
    </row>
    <row r="448" spans="1:7" ht="26.25" customHeight="1" x14ac:dyDescent="0.25">
      <c r="A448" s="1411"/>
      <c r="B448" s="192">
        <v>2025</v>
      </c>
      <c r="C448" s="192">
        <v>2026</v>
      </c>
      <c r="D448" s="192">
        <v>2027</v>
      </c>
      <c r="E448" s="192">
        <v>2028</v>
      </c>
    </row>
    <row r="449" spans="1:10" ht="15" customHeight="1" thickBot="1" x14ac:dyDescent="0.3">
      <c r="A449" s="1412"/>
      <c r="B449" s="189" t="s">
        <v>17</v>
      </c>
      <c r="C449" s="189" t="s">
        <v>18</v>
      </c>
      <c r="D449" s="189" t="s">
        <v>18</v>
      </c>
      <c r="E449" s="189" t="s">
        <v>18</v>
      </c>
    </row>
    <row r="450" spans="1:10" ht="15" customHeight="1" thickBot="1" x14ac:dyDescent="0.3">
      <c r="A450" s="197" t="s">
        <v>39</v>
      </c>
      <c r="B450" s="198">
        <v>1</v>
      </c>
      <c r="C450" s="198">
        <v>1</v>
      </c>
      <c r="D450" s="198">
        <v>1</v>
      </c>
      <c r="E450" s="198">
        <v>0</v>
      </c>
      <c r="H450" s="694"/>
      <c r="J450" s="187"/>
    </row>
    <row r="451" spans="1:10" ht="15" customHeight="1" thickBot="1" x14ac:dyDescent="0.3">
      <c r="A451" s="197" t="s">
        <v>861</v>
      </c>
      <c r="B451" s="198">
        <f>B469</f>
        <v>0</v>
      </c>
      <c r="C451" s="198">
        <f>C469</f>
        <v>0</v>
      </c>
      <c r="D451" s="198">
        <f>D469</f>
        <v>0</v>
      </c>
      <c r="E451" s="198">
        <f>E469</f>
        <v>0</v>
      </c>
      <c r="F451" s="696">
        <f>41618-D479</f>
        <v>-6330</v>
      </c>
      <c r="G451" s="696"/>
      <c r="H451" s="695"/>
      <c r="I451" s="187"/>
      <c r="J451" s="187"/>
    </row>
    <row r="452" spans="1:10" ht="15" customHeight="1" thickBot="1" x14ac:dyDescent="0.3">
      <c r="A452" s="197" t="s">
        <v>860</v>
      </c>
      <c r="B452" s="198">
        <v>0</v>
      </c>
      <c r="C452" s="198">
        <f>C451/C450</f>
        <v>0</v>
      </c>
      <c r="D452" s="198">
        <f>D451/D450</f>
        <v>0</v>
      </c>
      <c r="E452" s="198" t="e">
        <f>E451/E450</f>
        <v>#DIV/0!</v>
      </c>
      <c r="I452" s="694"/>
    </row>
    <row r="453" spans="1:10" ht="15" customHeight="1" thickBot="1" x14ac:dyDescent="0.3">
      <c r="A453" s="197" t="s">
        <v>859</v>
      </c>
      <c r="B453" s="191" t="s">
        <v>884</v>
      </c>
      <c r="C453" s="195">
        <f t="shared" ref="C453:E455" si="12">C450/B450-1</f>
        <v>0</v>
      </c>
      <c r="D453" s="195">
        <f t="shared" si="12"/>
        <v>0</v>
      </c>
      <c r="E453" s="195">
        <f t="shared" si="12"/>
        <v>-1</v>
      </c>
      <c r="I453" s="187"/>
    </row>
    <row r="454" spans="1:10" ht="15" customHeight="1" thickBot="1" x14ac:dyDescent="0.3">
      <c r="A454" s="197" t="s">
        <v>858</v>
      </c>
      <c r="B454" s="191" t="s">
        <v>884</v>
      </c>
      <c r="C454" s="195" t="e">
        <f t="shared" si="12"/>
        <v>#DIV/0!</v>
      </c>
      <c r="D454" s="195" t="e">
        <f t="shared" si="12"/>
        <v>#DIV/0!</v>
      </c>
      <c r="E454" s="195" t="e">
        <f t="shared" si="12"/>
        <v>#DIV/0!</v>
      </c>
    </row>
    <row r="455" spans="1:10" ht="15" customHeight="1" thickBot="1" x14ac:dyDescent="0.3">
      <c r="A455" s="197" t="s">
        <v>55</v>
      </c>
      <c r="B455" s="191" t="s">
        <v>884</v>
      </c>
      <c r="C455" s="195" t="e">
        <f t="shared" si="12"/>
        <v>#DIV/0!</v>
      </c>
      <c r="D455" s="195" t="e">
        <f t="shared" si="12"/>
        <v>#DIV/0!</v>
      </c>
      <c r="E455" s="195" t="e">
        <f t="shared" si="12"/>
        <v>#DIV/0!</v>
      </c>
    </row>
    <row r="456" spans="1:10" ht="15" customHeight="1" thickBot="1" x14ac:dyDescent="0.3">
      <c r="A456" s="1449" t="s">
        <v>948</v>
      </c>
      <c r="B456" s="1450"/>
      <c r="C456" s="1450"/>
      <c r="D456" s="1450"/>
      <c r="E456" s="1451"/>
    </row>
    <row r="457" spans="1:10" ht="15" customHeight="1" x14ac:dyDescent="0.25">
      <c r="A457" s="1411"/>
      <c r="B457" s="192">
        <v>2025</v>
      </c>
      <c r="C457" s="192">
        <v>2026</v>
      </c>
      <c r="D457" s="192">
        <v>2027</v>
      </c>
      <c r="E457" s="192">
        <v>2028</v>
      </c>
    </row>
    <row r="458" spans="1:10" ht="15" customHeight="1" thickBot="1" x14ac:dyDescent="0.3">
      <c r="A458" s="1412"/>
      <c r="B458" s="189" t="s">
        <v>17</v>
      </c>
      <c r="C458" s="189" t="s">
        <v>18</v>
      </c>
      <c r="D458" s="189" t="s">
        <v>18</v>
      </c>
      <c r="E458" s="189" t="s">
        <v>18</v>
      </c>
    </row>
    <row r="459" spans="1:10" ht="15" customHeight="1" thickBot="1" x14ac:dyDescent="0.3">
      <c r="A459" s="179" t="s">
        <v>875</v>
      </c>
      <c r="B459" s="170">
        <v>0</v>
      </c>
      <c r="C459" s="170">
        <v>0</v>
      </c>
      <c r="D459" s="170">
        <v>0</v>
      </c>
      <c r="E459" s="170">
        <v>0</v>
      </c>
    </row>
    <row r="460" spans="1:10" ht="15" customHeight="1" thickBot="1" x14ac:dyDescent="0.3">
      <c r="A460" s="178" t="s">
        <v>840</v>
      </c>
      <c r="B460" s="170"/>
      <c r="C460" s="170"/>
      <c r="D460" s="170"/>
      <c r="E460" s="170"/>
    </row>
    <row r="461" spans="1:10" ht="15" customHeight="1" thickBot="1" x14ac:dyDescent="0.3">
      <c r="A461" s="178" t="s">
        <v>839</v>
      </c>
      <c r="B461" s="170"/>
      <c r="C461" s="170"/>
      <c r="D461" s="170"/>
      <c r="E461" s="170"/>
    </row>
    <row r="462" spans="1:10" ht="15" customHeight="1" thickBot="1" x14ac:dyDescent="0.3">
      <c r="A462" s="178" t="s">
        <v>838</v>
      </c>
      <c r="B462" s="170"/>
      <c r="C462" s="170"/>
      <c r="D462" s="170"/>
      <c r="E462" s="170"/>
    </row>
    <row r="463" spans="1:10" ht="27" customHeight="1" thickBot="1" x14ac:dyDescent="0.3">
      <c r="A463" s="178" t="s">
        <v>837</v>
      </c>
      <c r="B463" s="170"/>
      <c r="C463" s="170"/>
      <c r="D463" s="170"/>
      <c r="E463" s="170"/>
    </row>
    <row r="464" spans="1:10" ht="15" customHeight="1" thickBot="1" x14ac:dyDescent="0.3">
      <c r="A464" s="179" t="s">
        <v>874</v>
      </c>
      <c r="B464" s="177">
        <f>B465+B466+B467+B468</f>
        <v>0</v>
      </c>
      <c r="C464" s="177">
        <f>C465+C466+C467+C468</f>
        <v>0</v>
      </c>
      <c r="D464" s="177">
        <f>D465+D466+D467+D468</f>
        <v>0</v>
      </c>
      <c r="E464" s="177">
        <f>E465+E466+E467+E468</f>
        <v>0</v>
      </c>
    </row>
    <row r="465" spans="1:7" ht="15" customHeight="1" thickBot="1" x14ac:dyDescent="0.3">
      <c r="A465" s="178" t="s">
        <v>840</v>
      </c>
      <c r="B465" s="170">
        <v>0</v>
      </c>
      <c r="C465" s="170">
        <v>0</v>
      </c>
      <c r="D465" s="170">
        <v>0</v>
      </c>
      <c r="E465" s="170">
        <v>0</v>
      </c>
    </row>
    <row r="466" spans="1:7" ht="15" customHeight="1" thickBot="1" x14ac:dyDescent="0.3">
      <c r="A466" s="178" t="s">
        <v>839</v>
      </c>
      <c r="B466" s="170"/>
      <c r="C466" s="170"/>
      <c r="D466" s="170"/>
      <c r="E466" s="170"/>
    </row>
    <row r="467" spans="1:7" ht="15" customHeight="1" thickBot="1" x14ac:dyDescent="0.3">
      <c r="A467" s="178" t="s">
        <v>838</v>
      </c>
      <c r="B467" s="170"/>
      <c r="C467" s="170"/>
      <c r="D467" s="170"/>
      <c r="E467" s="170"/>
    </row>
    <row r="468" spans="1:7" ht="15" customHeight="1" thickBot="1" x14ac:dyDescent="0.3">
      <c r="A468" s="178" t="s">
        <v>837</v>
      </c>
      <c r="B468" s="170">
        <v>0</v>
      </c>
      <c r="C468" s="170">
        <v>0</v>
      </c>
      <c r="D468" s="170">
        <v>0</v>
      </c>
      <c r="E468" s="170">
        <v>0</v>
      </c>
    </row>
    <row r="469" spans="1:7" ht="15" customHeight="1" thickBot="1" x14ac:dyDescent="0.3">
      <c r="A469" s="204" t="s">
        <v>873</v>
      </c>
      <c r="B469" s="177">
        <f>B464+B459</f>
        <v>0</v>
      </c>
      <c r="C469" s="177">
        <f>C464+C459</f>
        <v>0</v>
      </c>
      <c r="D469" s="177">
        <f>D464+D459</f>
        <v>0</v>
      </c>
      <c r="E469" s="177">
        <f>E464+E459</f>
        <v>0</v>
      </c>
      <c r="G469" s="154"/>
    </row>
    <row r="470" spans="1:7" ht="15" customHeight="1" thickBot="1" x14ac:dyDescent="0.3">
      <c r="A470" s="693"/>
      <c r="B470" s="692"/>
      <c r="C470" s="692"/>
      <c r="D470" s="692"/>
      <c r="E470" s="692"/>
      <c r="G470" s="154"/>
    </row>
    <row r="471" spans="1:7" ht="36" customHeight="1" thickBot="1" x14ac:dyDescent="0.3">
      <c r="A471" s="691" t="s">
        <v>852</v>
      </c>
      <c r="B471" s="690">
        <f>SUM(B469+B444+B418+B390+B361+B324+B287+B250+B213+B176+B139+B102+B65)</f>
        <v>196550</v>
      </c>
      <c r="C471" s="690">
        <f>SUM(C469+C444+C418+C390+C361+C324+C287+C250+C213+C176+C139+C102+C65)</f>
        <v>198701</v>
      </c>
      <c r="D471" s="690">
        <f>SUM(D469+D444+D418+D390+D361+D324+D287+D250+D213+D176+D139+D102+D65)</f>
        <v>199701</v>
      </c>
      <c r="E471" s="689">
        <f>SUM(E469+E444+E418+E390+E361+E324+E287+E250+E213+E176+E139+E102+E65)</f>
        <v>214634</v>
      </c>
      <c r="G471" s="154"/>
    </row>
    <row r="472" spans="1:7" ht="25.5" customHeight="1" thickBot="1" x14ac:dyDescent="0.3">
      <c r="A472" s="688" t="s">
        <v>851</v>
      </c>
      <c r="B472" s="687">
        <f>SUM(B451+B426+B401+B373+B332+B295+B258+B221+B184+B147+B110+B73+B36)</f>
        <v>196550</v>
      </c>
      <c r="C472" s="687">
        <f>SUM(C451+C426+C401+C373+C332+C295+C258+C221+C184+C147+C110+C73+C36)</f>
        <v>198701</v>
      </c>
      <c r="D472" s="687">
        <f>SUM(D451+D426+D401+D373+D332+D295+D258+D221+D184+D147+D110+D73+D36)</f>
        <v>199701</v>
      </c>
      <c r="E472" s="686">
        <f>SUM(E451+E426+E401+E373+E332+E295+E258+E221+E184+E147+E110+E73+E36)</f>
        <v>214634</v>
      </c>
      <c r="F472" s="180">
        <f>SUM(F451+F426+F401+F373+F332+F295+F258+F221+F184+F147+F110+F73+F36)</f>
        <v>-6330</v>
      </c>
      <c r="G472" s="154"/>
    </row>
    <row r="473" spans="1:7" ht="15" customHeight="1" thickBot="1" x14ac:dyDescent="0.3">
      <c r="A473" s="179" t="s">
        <v>850</v>
      </c>
      <c r="B473" s="173">
        <f>B474+B475</f>
        <v>104868</v>
      </c>
      <c r="C473" s="173">
        <f>C474+C475</f>
        <v>104868</v>
      </c>
      <c r="D473" s="173">
        <f>D474+D475</f>
        <v>104868</v>
      </c>
      <c r="E473" s="173">
        <f>E474+E475</f>
        <v>104868</v>
      </c>
      <c r="G473" s="187"/>
    </row>
    <row r="474" spans="1:7" ht="15" customHeight="1" thickBot="1" x14ac:dyDescent="0.3">
      <c r="A474" s="178" t="s">
        <v>840</v>
      </c>
      <c r="B474" s="177">
        <f t="shared" ref="B474:E475" si="13">B45+B82+B193</f>
        <v>104868</v>
      </c>
      <c r="C474" s="177">
        <f t="shared" si="13"/>
        <v>104868</v>
      </c>
      <c r="D474" s="177">
        <f t="shared" si="13"/>
        <v>104868</v>
      </c>
      <c r="E474" s="177">
        <f t="shared" si="13"/>
        <v>104868</v>
      </c>
      <c r="G474" s="154"/>
    </row>
    <row r="475" spans="1:7" ht="15" customHeight="1" thickBot="1" x14ac:dyDescent="0.3">
      <c r="A475" s="178" t="s">
        <v>843</v>
      </c>
      <c r="B475" s="177">
        <f t="shared" si="13"/>
        <v>0</v>
      </c>
      <c r="C475" s="177">
        <f t="shared" si="13"/>
        <v>0</v>
      </c>
      <c r="D475" s="177">
        <f t="shared" si="13"/>
        <v>0</v>
      </c>
      <c r="E475" s="177">
        <f t="shared" si="13"/>
        <v>0</v>
      </c>
      <c r="G475" s="154"/>
    </row>
    <row r="476" spans="1:7" ht="25.5" customHeight="1" thickBot="1" x14ac:dyDescent="0.3">
      <c r="A476" s="179" t="s">
        <v>849</v>
      </c>
      <c r="B476" s="173">
        <f>B477+B478</f>
        <v>14985</v>
      </c>
      <c r="C476" s="173">
        <f>C477+C478</f>
        <v>14985</v>
      </c>
      <c r="D476" s="173">
        <f>D477+D478</f>
        <v>14985</v>
      </c>
      <c r="E476" s="173">
        <f>E477+E478</f>
        <v>14985</v>
      </c>
      <c r="G476" s="154"/>
    </row>
    <row r="477" spans="1:7" ht="15" customHeight="1" thickBot="1" x14ac:dyDescent="0.3">
      <c r="A477" s="178" t="s">
        <v>840</v>
      </c>
      <c r="B477" s="170">
        <f>B48+B85+B196</f>
        <v>14985</v>
      </c>
      <c r="C477" s="170">
        <f>C48+C85+C196</f>
        <v>14985</v>
      </c>
      <c r="D477" s="170">
        <f>D48+D85+D196</f>
        <v>14985</v>
      </c>
      <c r="E477" s="170">
        <f>E48+E85+E196</f>
        <v>14985</v>
      </c>
      <c r="G477" s="154"/>
    </row>
    <row r="478" spans="1:7" ht="15" customHeight="1" thickBot="1" x14ac:dyDescent="0.3">
      <c r="A478" s="178" t="s">
        <v>843</v>
      </c>
      <c r="B478" s="177">
        <f>B49+B86+B194</f>
        <v>0</v>
      </c>
      <c r="C478" s="177">
        <f>C49+C86+C194</f>
        <v>0</v>
      </c>
      <c r="D478" s="177">
        <f>D49+D86+D194</f>
        <v>0</v>
      </c>
      <c r="E478" s="177">
        <f>E49+E86+E194</f>
        <v>0</v>
      </c>
      <c r="G478" s="154"/>
    </row>
    <row r="479" spans="1:7" ht="19.899999999999999" customHeight="1" thickBot="1" x14ac:dyDescent="0.3">
      <c r="A479" s="179" t="s">
        <v>848</v>
      </c>
      <c r="B479" s="177">
        <f t="shared" ref="B479:E480" si="14">SUM(B346+B309+B272+B235+B198+B161+B124+B87+B50)</f>
        <v>44597</v>
      </c>
      <c r="C479" s="177">
        <f t="shared" si="14"/>
        <v>46948</v>
      </c>
      <c r="D479" s="177">
        <f t="shared" si="14"/>
        <v>47948</v>
      </c>
      <c r="E479" s="177">
        <f t="shared" si="14"/>
        <v>62881</v>
      </c>
      <c r="G479" s="154"/>
    </row>
    <row r="480" spans="1:7" ht="15" customHeight="1" thickBot="1" x14ac:dyDescent="0.3">
      <c r="A480" s="178" t="s">
        <v>840</v>
      </c>
      <c r="B480" s="177">
        <f t="shared" si="14"/>
        <v>44597</v>
      </c>
      <c r="C480" s="177">
        <f t="shared" si="14"/>
        <v>46948</v>
      </c>
      <c r="D480" s="177">
        <f t="shared" si="14"/>
        <v>47948</v>
      </c>
      <c r="E480" s="177">
        <f t="shared" si="14"/>
        <v>62881</v>
      </c>
      <c r="G480" s="154"/>
    </row>
    <row r="481" spans="1:7" ht="15" customHeight="1" thickBot="1" x14ac:dyDescent="0.3">
      <c r="A481" s="178" t="s">
        <v>843</v>
      </c>
      <c r="B481" s="177">
        <f>B52+B89+B200</f>
        <v>0</v>
      </c>
      <c r="C481" s="177">
        <f>C52+C89+C200</f>
        <v>0</v>
      </c>
      <c r="D481" s="177">
        <f>D52+D89+D200</f>
        <v>0</v>
      </c>
      <c r="E481" s="177">
        <f>E52+E89+E200</f>
        <v>0</v>
      </c>
      <c r="G481" s="154"/>
    </row>
    <row r="482" spans="1:7" ht="46.5" customHeight="1" thickBot="1" x14ac:dyDescent="0.3">
      <c r="A482" s="179" t="s">
        <v>847</v>
      </c>
      <c r="B482" s="173">
        <f>B483+B484</f>
        <v>0</v>
      </c>
      <c r="C482" s="173">
        <f>C483+C484</f>
        <v>0</v>
      </c>
      <c r="D482" s="173">
        <f>D483+D484</f>
        <v>0</v>
      </c>
      <c r="E482" s="173">
        <f>E483+E484</f>
        <v>0</v>
      </c>
      <c r="G482" s="154"/>
    </row>
    <row r="483" spans="1:7" ht="15" customHeight="1" thickBot="1" x14ac:dyDescent="0.3">
      <c r="A483" s="178" t="s">
        <v>840</v>
      </c>
      <c r="B483" s="170">
        <f t="shared" ref="B483:E484" si="15">B54+B91+B202</f>
        <v>0</v>
      </c>
      <c r="C483" s="170">
        <f t="shared" si="15"/>
        <v>0</v>
      </c>
      <c r="D483" s="170">
        <f t="shared" si="15"/>
        <v>0</v>
      </c>
      <c r="E483" s="170">
        <f t="shared" si="15"/>
        <v>0</v>
      </c>
      <c r="G483" s="154"/>
    </row>
    <row r="484" spans="1:7" ht="15" customHeight="1" thickBot="1" x14ac:dyDescent="0.3">
      <c r="A484" s="178" t="s">
        <v>843</v>
      </c>
      <c r="B484" s="177">
        <f t="shared" si="15"/>
        <v>0</v>
      </c>
      <c r="C484" s="177">
        <f t="shared" si="15"/>
        <v>0</v>
      </c>
      <c r="D484" s="177">
        <f t="shared" si="15"/>
        <v>0</v>
      </c>
      <c r="E484" s="177">
        <f t="shared" si="15"/>
        <v>0</v>
      </c>
      <c r="G484" s="154"/>
    </row>
    <row r="485" spans="1:7" ht="15" customHeight="1" thickBot="1" x14ac:dyDescent="0.3">
      <c r="A485" s="179" t="s">
        <v>846</v>
      </c>
      <c r="B485" s="173">
        <f>B486+B487</f>
        <v>0</v>
      </c>
      <c r="C485" s="173">
        <f>C486+C487</f>
        <v>0</v>
      </c>
      <c r="D485" s="173">
        <f>D486+D487</f>
        <v>0</v>
      </c>
      <c r="E485" s="173">
        <f>E486+E487</f>
        <v>0</v>
      </c>
      <c r="G485" s="154"/>
    </row>
    <row r="486" spans="1:7" ht="15" customHeight="1" thickBot="1" x14ac:dyDescent="0.3">
      <c r="A486" s="178" t="s">
        <v>840</v>
      </c>
      <c r="B486" s="170">
        <f t="shared" ref="B486:E487" si="16">B57+B94+B205</f>
        <v>0</v>
      </c>
      <c r="C486" s="170">
        <f t="shared" si="16"/>
        <v>0</v>
      </c>
      <c r="D486" s="170">
        <f t="shared" si="16"/>
        <v>0</v>
      </c>
      <c r="E486" s="170">
        <f t="shared" si="16"/>
        <v>0</v>
      </c>
      <c r="G486" s="154"/>
    </row>
    <row r="487" spans="1:7" ht="15" customHeight="1" thickBot="1" x14ac:dyDescent="0.3">
      <c r="A487" s="178" t="s">
        <v>843</v>
      </c>
      <c r="B487" s="177">
        <f t="shared" si="16"/>
        <v>0</v>
      </c>
      <c r="C487" s="177">
        <f t="shared" si="16"/>
        <v>0</v>
      </c>
      <c r="D487" s="177">
        <f t="shared" si="16"/>
        <v>0</v>
      </c>
      <c r="E487" s="177">
        <f t="shared" si="16"/>
        <v>0</v>
      </c>
      <c r="G487" s="685"/>
    </row>
    <row r="488" spans="1:7" ht="15" customHeight="1" thickBot="1" x14ac:dyDescent="0.3">
      <c r="A488" s="179" t="s">
        <v>845</v>
      </c>
      <c r="B488" s="173">
        <f>B489+B490</f>
        <v>21900</v>
      </c>
      <c r="C488" s="173">
        <f>C489+C490</f>
        <v>21900</v>
      </c>
      <c r="D488" s="173">
        <f>D489+D490</f>
        <v>21900</v>
      </c>
      <c r="E488" s="173">
        <f>E489+E490</f>
        <v>21900</v>
      </c>
      <c r="G488" s="682"/>
    </row>
    <row r="489" spans="1:7" ht="15" customHeight="1" thickBot="1" x14ac:dyDescent="0.3">
      <c r="A489" s="178" t="s">
        <v>840</v>
      </c>
      <c r="B489" s="170">
        <f>+B171+B134</f>
        <v>21900</v>
      </c>
      <c r="C489" s="170">
        <f>+C171+C134</f>
        <v>21900</v>
      </c>
      <c r="D489" s="170">
        <f>+D171+D134</f>
        <v>21900</v>
      </c>
      <c r="E489" s="170">
        <f>+E171+E134</f>
        <v>21900</v>
      </c>
      <c r="G489" s="682"/>
    </row>
    <row r="490" spans="1:7" ht="15" customHeight="1" thickBot="1" x14ac:dyDescent="0.3">
      <c r="A490" s="178" t="s">
        <v>843</v>
      </c>
      <c r="B490" s="177">
        <f>B61+B98+B209</f>
        <v>0</v>
      </c>
      <c r="C490" s="177">
        <f>C61+C98+C209</f>
        <v>0</v>
      </c>
      <c r="D490" s="177">
        <f>D61+D98+D209</f>
        <v>0</v>
      </c>
      <c r="E490" s="177">
        <f>E61+E98+E209</f>
        <v>0</v>
      </c>
      <c r="G490" s="154"/>
    </row>
    <row r="491" spans="1:7" ht="28.5" customHeight="1" thickBot="1" x14ac:dyDescent="0.3">
      <c r="A491" s="179" t="s">
        <v>844</v>
      </c>
      <c r="B491" s="173">
        <f>B99+B62</f>
        <v>200</v>
      </c>
      <c r="C491" s="173">
        <f>C99+C62</f>
        <v>0</v>
      </c>
      <c r="D491" s="173">
        <f>D99+D62</f>
        <v>0</v>
      </c>
      <c r="E491" s="173">
        <f>E99+E62</f>
        <v>0</v>
      </c>
      <c r="G491" s="154"/>
    </row>
    <row r="492" spans="1:7" ht="15" customHeight="1" thickBot="1" x14ac:dyDescent="0.3">
      <c r="A492" s="178" t="s">
        <v>840</v>
      </c>
      <c r="B492" s="170">
        <f t="shared" ref="B492:E493" si="17">B63+B100+B211</f>
        <v>200</v>
      </c>
      <c r="C492" s="170">
        <f t="shared" si="17"/>
        <v>0</v>
      </c>
      <c r="D492" s="170">
        <f t="shared" si="17"/>
        <v>0</v>
      </c>
      <c r="E492" s="170">
        <f t="shared" si="17"/>
        <v>0</v>
      </c>
      <c r="G492" s="154"/>
    </row>
    <row r="493" spans="1:7" ht="15" customHeight="1" thickBot="1" x14ac:dyDescent="0.3">
      <c r="A493" s="178" t="s">
        <v>843</v>
      </c>
      <c r="B493" s="177">
        <f t="shared" si="17"/>
        <v>0</v>
      </c>
      <c r="C493" s="177">
        <f t="shared" si="17"/>
        <v>0</v>
      </c>
      <c r="D493" s="177">
        <f t="shared" si="17"/>
        <v>0</v>
      </c>
      <c r="E493" s="177">
        <f t="shared" si="17"/>
        <v>0</v>
      </c>
      <c r="G493" s="154"/>
    </row>
    <row r="494" spans="1:7" ht="15" customHeight="1" thickBot="1" x14ac:dyDescent="0.3">
      <c r="A494" s="179" t="s">
        <v>842</v>
      </c>
      <c r="B494" s="170">
        <v>0</v>
      </c>
      <c r="C494" s="170">
        <v>0</v>
      </c>
      <c r="D494" s="170">
        <v>0</v>
      </c>
      <c r="E494" s="170">
        <v>0</v>
      </c>
      <c r="G494" s="154"/>
    </row>
    <row r="495" spans="1:7" ht="15" customHeight="1" thickBot="1" x14ac:dyDescent="0.3">
      <c r="A495" s="179"/>
      <c r="B495" s="170"/>
      <c r="C495" s="170"/>
      <c r="D495" s="170"/>
      <c r="E495" s="170"/>
      <c r="G495" s="154"/>
    </row>
    <row r="496" spans="1:7" ht="15" customHeight="1" thickBot="1" x14ac:dyDescent="0.3">
      <c r="A496" s="178" t="s">
        <v>840</v>
      </c>
      <c r="B496" s="170">
        <v>0</v>
      </c>
      <c r="C496" s="170">
        <v>0</v>
      </c>
      <c r="D496" s="170">
        <v>0</v>
      </c>
      <c r="E496" s="170">
        <v>0</v>
      </c>
      <c r="G496" s="154"/>
    </row>
    <row r="497" spans="1:10" ht="15" customHeight="1" thickBot="1" x14ac:dyDescent="0.3">
      <c r="A497" s="178" t="s">
        <v>839</v>
      </c>
      <c r="B497" s="170">
        <v>0</v>
      </c>
      <c r="C497" s="170">
        <v>0</v>
      </c>
      <c r="D497" s="170">
        <v>0</v>
      </c>
      <c r="E497" s="170">
        <v>0</v>
      </c>
      <c r="G497" s="154"/>
    </row>
    <row r="498" spans="1:10" ht="15" customHeight="1" thickBot="1" x14ac:dyDescent="0.3">
      <c r="A498" s="178" t="s">
        <v>838</v>
      </c>
      <c r="B498" s="170">
        <v>0</v>
      </c>
      <c r="C498" s="170">
        <v>0</v>
      </c>
      <c r="D498" s="170">
        <v>0</v>
      </c>
      <c r="E498" s="170">
        <v>0</v>
      </c>
    </row>
    <row r="499" spans="1:10" ht="15" customHeight="1" thickBot="1" x14ac:dyDescent="0.3">
      <c r="A499" s="178" t="s">
        <v>837</v>
      </c>
      <c r="B499" s="170">
        <v>0</v>
      </c>
      <c r="C499" s="170">
        <v>0</v>
      </c>
      <c r="D499" s="170">
        <v>0</v>
      </c>
      <c r="E499" s="170">
        <v>0</v>
      </c>
    </row>
    <row r="500" spans="1:10" ht="15" customHeight="1" thickBot="1" x14ac:dyDescent="0.3">
      <c r="A500" s="179" t="s">
        <v>841</v>
      </c>
      <c r="B500" s="684">
        <f>B501+B502+B503+B504</f>
        <v>10000</v>
      </c>
      <c r="C500" s="684">
        <f>C501+C502+C503+C504</f>
        <v>10000</v>
      </c>
      <c r="D500" s="684">
        <f>D501+D502+D503+D504</f>
        <v>10000</v>
      </c>
      <c r="E500" s="684">
        <f>E501+E502+E503+E504</f>
        <v>10000</v>
      </c>
      <c r="F500" s="170">
        <f>F501+F502+F503+F504</f>
        <v>0</v>
      </c>
      <c r="G500" s="168"/>
    </row>
    <row r="501" spans="1:10" ht="15" customHeight="1" thickBot="1" x14ac:dyDescent="0.3">
      <c r="A501" s="178" t="s">
        <v>840</v>
      </c>
      <c r="B501" s="684">
        <v>8800</v>
      </c>
      <c r="C501" s="684">
        <f>C465+C440+C414+C386</f>
        <v>10000</v>
      </c>
      <c r="D501" s="684">
        <f>D465+D440+D414+D386</f>
        <v>10000</v>
      </c>
      <c r="E501" s="684">
        <f>E465+E440+E414+E386</f>
        <v>10000</v>
      </c>
    </row>
    <row r="502" spans="1:10" ht="15" customHeight="1" thickBot="1" x14ac:dyDescent="0.3">
      <c r="A502" s="178" t="s">
        <v>839</v>
      </c>
      <c r="B502" s="684">
        <v>0</v>
      </c>
      <c r="C502" s="684">
        <v>0</v>
      </c>
      <c r="D502" s="684">
        <v>0</v>
      </c>
      <c r="E502" s="684">
        <v>0</v>
      </c>
      <c r="J502" s="682"/>
    </row>
    <row r="503" spans="1:10" ht="15" customHeight="1" thickBot="1" x14ac:dyDescent="0.3">
      <c r="A503" s="178" t="s">
        <v>838</v>
      </c>
      <c r="B503" s="170">
        <f>B467+B442+B416+B388</f>
        <v>0</v>
      </c>
      <c r="C503" s="170">
        <f>C467+C442+C416+C388</f>
        <v>0</v>
      </c>
      <c r="D503" s="170">
        <f>D467+D442+D416+D388</f>
        <v>0</v>
      </c>
      <c r="E503" s="170">
        <f>E467+E442+E416+E388</f>
        <v>0</v>
      </c>
      <c r="J503" s="683"/>
    </row>
    <row r="504" spans="1:10" ht="15" customHeight="1" thickBot="1" x14ac:dyDescent="0.3">
      <c r="A504" s="178" t="s">
        <v>837</v>
      </c>
      <c r="B504" s="170">
        <v>1200</v>
      </c>
      <c r="C504" s="170">
        <f>C468+C443+C417+C389</f>
        <v>0</v>
      </c>
      <c r="D504" s="170">
        <f>D468+D443+D417+D389</f>
        <v>0</v>
      </c>
      <c r="E504" s="170">
        <f>E468+E443+E417+E389</f>
        <v>0</v>
      </c>
      <c r="J504" s="683"/>
    </row>
    <row r="505" spans="1:10" ht="15" customHeight="1" thickBot="1" x14ac:dyDescent="0.3">
      <c r="A505" s="174" t="s">
        <v>836</v>
      </c>
      <c r="B505" s="172">
        <f>IF(B472-B471=0,0,"Error")</f>
        <v>0</v>
      </c>
      <c r="C505" s="172">
        <f>IF(C472-C471=0,0,"Error")</f>
        <v>0</v>
      </c>
      <c r="D505" s="172">
        <f>IF(D472-D471=0,0,"Error")</f>
        <v>0</v>
      </c>
      <c r="E505" s="172">
        <f>IF(E472-E471=0,0,"Error")</f>
        <v>0</v>
      </c>
      <c r="J505" s="682"/>
    </row>
    <row r="506" spans="1:10" ht="15" customHeight="1" thickBot="1" x14ac:dyDescent="0.3">
      <c r="A506" s="169"/>
      <c r="B506" s="168"/>
      <c r="C506" s="168"/>
      <c r="D506" s="168"/>
      <c r="E506" s="168"/>
    </row>
    <row r="507" spans="1:10" ht="15" customHeight="1" x14ac:dyDescent="0.25">
      <c r="A507" s="1847" t="s">
        <v>1755</v>
      </c>
      <c r="B507" s="629" t="s">
        <v>191</v>
      </c>
      <c r="C507" s="628" t="s">
        <v>1753</v>
      </c>
      <c r="D507" s="1787" t="s">
        <v>834</v>
      </c>
      <c r="E507" s="681" t="s">
        <v>1754</v>
      </c>
      <c r="F507" s="628" t="s">
        <v>1753</v>
      </c>
    </row>
    <row r="508" spans="1:10" ht="38.25" customHeight="1" x14ac:dyDescent="0.25">
      <c r="A508" s="1848"/>
      <c r="B508" s="680" t="s">
        <v>830</v>
      </c>
      <c r="C508" s="626"/>
      <c r="D508" s="1788"/>
      <c r="E508" s="680" t="s">
        <v>830</v>
      </c>
      <c r="F508" s="626"/>
    </row>
    <row r="509" spans="1:10" ht="29.25" customHeight="1" thickBot="1" x14ac:dyDescent="0.3">
      <c r="A509" s="1849"/>
      <c r="B509" s="679" t="s">
        <v>196</v>
      </c>
      <c r="C509" s="678" t="s">
        <v>1333</v>
      </c>
      <c r="D509" s="1789"/>
      <c r="E509" s="678" t="s">
        <v>1333</v>
      </c>
      <c r="F509" s="678" t="s">
        <v>1752</v>
      </c>
    </row>
    <row r="510" spans="1:10" ht="15" customHeight="1" thickBot="1" x14ac:dyDescent="0.3">
      <c r="A510" s="159"/>
      <c r="B510" s="159"/>
      <c r="C510" s="157"/>
      <c r="D510" s="159"/>
      <c r="E510" s="159"/>
    </row>
    <row r="511" spans="1:10" ht="41.25" customHeight="1" thickBot="1" x14ac:dyDescent="0.3">
      <c r="A511" s="1841" t="s">
        <v>827</v>
      </c>
      <c r="B511" s="1842"/>
      <c r="C511" s="1842"/>
      <c r="D511" s="1842"/>
      <c r="E511" s="1843"/>
    </row>
  </sheetData>
  <mergeCells count="100">
    <mergeCell ref="A511:E511"/>
    <mergeCell ref="A431:E431"/>
    <mergeCell ref="A432:A433"/>
    <mergeCell ref="B446:E446"/>
    <mergeCell ref="B447:E447"/>
    <mergeCell ref="A448:A449"/>
    <mergeCell ref="A456:E456"/>
    <mergeCell ref="A507:A509"/>
    <mergeCell ref="D507:D509"/>
    <mergeCell ref="B422:E422"/>
    <mergeCell ref="A457:A458"/>
    <mergeCell ref="A423:A424"/>
    <mergeCell ref="D394:E394"/>
    <mergeCell ref="B395:E395"/>
    <mergeCell ref="B396:E396"/>
    <mergeCell ref="B397:E397"/>
    <mergeCell ref="A398:A399"/>
    <mergeCell ref="A406:A407"/>
    <mergeCell ref="B419:E419"/>
    <mergeCell ref="B421:E421"/>
    <mergeCell ref="A391:E391"/>
    <mergeCell ref="D366:E366"/>
    <mergeCell ref="B367:E367"/>
    <mergeCell ref="B368:E368"/>
    <mergeCell ref="B369:E369"/>
    <mergeCell ref="A370:A371"/>
    <mergeCell ref="A378:A379"/>
    <mergeCell ref="A329:A330"/>
    <mergeCell ref="A263:E263"/>
    <mergeCell ref="A264:A265"/>
    <mergeCell ref="A392:E392"/>
    <mergeCell ref="B393:E393"/>
    <mergeCell ref="A337:E337"/>
    <mergeCell ref="A338:A339"/>
    <mergeCell ref="A363:E363"/>
    <mergeCell ref="A364:E364"/>
    <mergeCell ref="B365:E365"/>
    <mergeCell ref="A301:A302"/>
    <mergeCell ref="B326:E326"/>
    <mergeCell ref="B327:E327"/>
    <mergeCell ref="B328:E328"/>
    <mergeCell ref="B290:E290"/>
    <mergeCell ref="B291:E291"/>
    <mergeCell ref="A218:A219"/>
    <mergeCell ref="A226:E226"/>
    <mergeCell ref="A227:A228"/>
    <mergeCell ref="B252:E252"/>
    <mergeCell ref="B289:E289"/>
    <mergeCell ref="A292:A293"/>
    <mergeCell ref="A300:E300"/>
    <mergeCell ref="A255:A256"/>
    <mergeCell ref="B253:E253"/>
    <mergeCell ref="B254:E254"/>
    <mergeCell ref="A190:A191"/>
    <mergeCell ref="B215:E215"/>
    <mergeCell ref="B216:E216"/>
    <mergeCell ref="B217:E217"/>
    <mergeCell ref="A181:A182"/>
    <mergeCell ref="B32:E32"/>
    <mergeCell ref="A107:A108"/>
    <mergeCell ref="A41:E41"/>
    <mergeCell ref="A42:A43"/>
    <mergeCell ref="A189:E189"/>
    <mergeCell ref="A144:A145"/>
    <mergeCell ref="A152:E152"/>
    <mergeCell ref="A153:A154"/>
    <mergeCell ref="B178:E178"/>
    <mergeCell ref="B179:E179"/>
    <mergeCell ref="B180:E180"/>
    <mergeCell ref="A115:E115"/>
    <mergeCell ref="A116:A117"/>
    <mergeCell ref="B141:E141"/>
    <mergeCell ref="B142:E142"/>
    <mergeCell ref="B143:E143"/>
    <mergeCell ref="B24:E24"/>
    <mergeCell ref="A79:A80"/>
    <mergeCell ref="B104:E104"/>
    <mergeCell ref="B105:E105"/>
    <mergeCell ref="B106:E106"/>
    <mergeCell ref="A25:E25"/>
    <mergeCell ref="A28:E28"/>
    <mergeCell ref="A29:E29"/>
    <mergeCell ref="B30:E30"/>
    <mergeCell ref="B67:E67"/>
    <mergeCell ref="B68:E68"/>
    <mergeCell ref="B69:E69"/>
    <mergeCell ref="A70:A71"/>
    <mergeCell ref="A78:E78"/>
    <mergeCell ref="A33:A34"/>
    <mergeCell ref="B31:E31"/>
    <mergeCell ref="B6:E6"/>
    <mergeCell ref="A7:E7"/>
    <mergeCell ref="A8:E10"/>
    <mergeCell ref="B11:E11"/>
    <mergeCell ref="A12:A13"/>
    <mergeCell ref="A1:F1"/>
    <mergeCell ref="A2:E2"/>
    <mergeCell ref="A3:F3"/>
    <mergeCell ref="B4:E4"/>
    <mergeCell ref="B5:E5"/>
  </mergeCells>
  <pageMargins left="0.7" right="0.7" top="0.75" bottom="0.75" header="0.3" footer="0.3"/>
  <pageSetup scale="46" fitToHeight="0" orientation="portrait" r:id="rId1"/>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M304"/>
  <sheetViews>
    <sheetView topLeftCell="A248" zoomScale="70" zoomScaleNormal="70" workbookViewId="0">
      <selection activeCell="I147" sqref="I147"/>
    </sheetView>
  </sheetViews>
  <sheetFormatPr defaultColWidth="9.140625" defaultRowHeight="15" x14ac:dyDescent="0.25"/>
  <cols>
    <col min="1" max="1" width="14.140625" style="733" customWidth="1"/>
    <col min="2" max="2" width="45.85546875" style="733" customWidth="1"/>
    <col min="3" max="3" width="32.140625" style="733" customWidth="1"/>
    <col min="4" max="6" width="34.28515625" style="733" customWidth="1"/>
    <col min="7" max="7" width="21.42578125" style="733" customWidth="1"/>
    <col min="8" max="8" width="13.140625" style="733" customWidth="1"/>
    <col min="9" max="9" width="18.42578125" style="733" customWidth="1"/>
    <col min="10" max="10" width="11" style="733" customWidth="1"/>
    <col min="11" max="11" width="11" style="733" bestFit="1" customWidth="1"/>
    <col min="12" max="16384" width="9.140625" style="733"/>
  </cols>
  <sheetData>
    <row r="2" spans="1:8" ht="21.75" customHeight="1" x14ac:dyDescent="0.25">
      <c r="A2" s="1850" t="s">
        <v>922</v>
      </c>
      <c r="B2" s="1850"/>
      <c r="C2" s="1850"/>
      <c r="D2" s="1850"/>
      <c r="E2" s="1850"/>
      <c r="F2" s="1850"/>
      <c r="G2" s="1850"/>
      <c r="H2" s="753"/>
    </row>
    <row r="3" spans="1:8" ht="15.75" x14ac:dyDescent="0.25">
      <c r="A3" s="420"/>
      <c r="B3" s="1559" t="s">
        <v>1582</v>
      </c>
      <c r="C3" s="1559"/>
      <c r="D3" s="1559"/>
      <c r="E3" s="1559"/>
      <c r="F3" s="1559"/>
      <c r="G3" s="420"/>
    </row>
    <row r="4" spans="1:8" ht="16.5" thickBot="1" x14ac:dyDescent="0.3">
      <c r="A4" s="357"/>
      <c r="B4" s="357"/>
      <c r="C4" s="357"/>
      <c r="D4" s="357"/>
      <c r="E4" s="357"/>
      <c r="F4" s="357"/>
      <c r="G4" s="357"/>
    </row>
    <row r="5" spans="1:8" ht="16.5" thickBot="1" x14ac:dyDescent="0.3">
      <c r="A5" s="357"/>
      <c r="B5" s="419" t="s">
        <v>6</v>
      </c>
      <c r="C5" s="1560" t="s">
        <v>1868</v>
      </c>
      <c r="D5" s="1560"/>
      <c r="E5" s="1560"/>
      <c r="F5" s="1560"/>
      <c r="G5" s="357"/>
    </row>
    <row r="6" spans="1:8" ht="16.5" thickBot="1" x14ac:dyDescent="0.3">
      <c r="A6" s="357"/>
      <c r="B6" s="419" t="s">
        <v>8</v>
      </c>
      <c r="C6" s="1561" t="s">
        <v>282</v>
      </c>
      <c r="D6" s="1562"/>
      <c r="E6" s="1562"/>
      <c r="F6" s="1563"/>
      <c r="G6" s="357"/>
    </row>
    <row r="7" spans="1:8" ht="16.5" thickBot="1" x14ac:dyDescent="0.3">
      <c r="A7" s="357"/>
      <c r="B7" s="419" t="s">
        <v>10</v>
      </c>
      <c r="C7" s="1564" t="s">
        <v>919</v>
      </c>
      <c r="D7" s="1565"/>
      <c r="E7" s="1565"/>
      <c r="F7" s="1566"/>
      <c r="G7" s="415"/>
    </row>
    <row r="8" spans="1:8" ht="20.25" customHeight="1" thickBot="1" x14ac:dyDescent="0.3">
      <c r="A8" s="357"/>
      <c r="B8" s="1555" t="s">
        <v>12</v>
      </c>
      <c r="C8" s="1556"/>
      <c r="D8" s="1556"/>
      <c r="E8" s="1556"/>
      <c r="F8" s="1557"/>
      <c r="G8" s="357"/>
    </row>
    <row r="9" spans="1:8" ht="123" customHeight="1" thickBot="1" x14ac:dyDescent="0.3">
      <c r="A9" s="357"/>
      <c r="B9" s="1570" t="s">
        <v>1867</v>
      </c>
      <c r="C9" s="1571"/>
      <c r="D9" s="1571"/>
      <c r="E9" s="1571"/>
      <c r="F9" s="1572"/>
      <c r="G9" s="357"/>
    </row>
    <row r="10" spans="1:8" ht="23.25" hidden="1" customHeight="1" thickBot="1" x14ac:dyDescent="0.3">
      <c r="A10" s="357"/>
      <c r="B10" s="1570"/>
      <c r="C10" s="1571"/>
      <c r="D10" s="1571"/>
      <c r="E10" s="1571"/>
      <c r="F10" s="1572"/>
      <c r="G10" s="357"/>
    </row>
    <row r="11" spans="1:8" ht="16.5" hidden="1" thickBot="1" x14ac:dyDescent="0.3">
      <c r="A11" s="357"/>
      <c r="B11" s="1570"/>
      <c r="C11" s="1571"/>
      <c r="D11" s="1571"/>
      <c r="E11" s="1571"/>
      <c r="F11" s="1572"/>
      <c r="G11" s="357"/>
    </row>
    <row r="12" spans="1:8" ht="65.25" customHeight="1" thickBot="1" x14ac:dyDescent="0.3">
      <c r="A12" s="357"/>
      <c r="B12" s="418" t="s">
        <v>14</v>
      </c>
      <c r="C12" s="1573" t="s">
        <v>1866</v>
      </c>
      <c r="D12" s="1574"/>
      <c r="E12" s="1574"/>
      <c r="F12" s="1575"/>
      <c r="G12" s="357"/>
    </row>
    <row r="13" spans="1:8" ht="15.75" x14ac:dyDescent="0.25">
      <c r="A13" s="357"/>
      <c r="B13" s="1851" t="s">
        <v>1578</v>
      </c>
      <c r="C13" s="392">
        <v>2025</v>
      </c>
      <c r="D13" s="392">
        <v>2026</v>
      </c>
      <c r="E13" s="392">
        <v>2027</v>
      </c>
      <c r="F13" s="392">
        <v>2028</v>
      </c>
      <c r="G13" s="357"/>
    </row>
    <row r="14" spans="1:8" ht="16.5" thickBot="1" x14ac:dyDescent="0.3">
      <c r="A14" s="357"/>
      <c r="B14" s="1852"/>
      <c r="C14" s="417" t="s">
        <v>17</v>
      </c>
      <c r="D14" s="417" t="s">
        <v>18</v>
      </c>
      <c r="E14" s="417" t="s">
        <v>18</v>
      </c>
      <c r="F14" s="417" t="s">
        <v>18</v>
      </c>
      <c r="G14" s="357"/>
    </row>
    <row r="15" spans="1:8" ht="18" customHeight="1" thickBot="1" x14ac:dyDescent="0.3">
      <c r="A15" s="357"/>
      <c r="B15" s="748" t="s">
        <v>1865</v>
      </c>
      <c r="C15" s="752">
        <v>0.62</v>
      </c>
      <c r="D15" s="752">
        <v>0.65</v>
      </c>
      <c r="E15" s="752">
        <v>0.69</v>
      </c>
      <c r="F15" s="752">
        <v>0.72</v>
      </c>
      <c r="G15" s="357"/>
    </row>
    <row r="16" spans="1:8" ht="18" customHeight="1" thickBot="1" x14ac:dyDescent="0.3">
      <c r="A16" s="357"/>
      <c r="B16" s="748" t="s">
        <v>1864</v>
      </c>
      <c r="C16" s="752">
        <v>0.72</v>
      </c>
      <c r="D16" s="752">
        <v>0.76</v>
      </c>
      <c r="E16" s="752">
        <v>0.8</v>
      </c>
      <c r="F16" s="752">
        <v>0.82</v>
      </c>
      <c r="G16" s="357"/>
    </row>
    <row r="17" spans="1:13" ht="18" customHeight="1" thickBot="1" x14ac:dyDescent="0.3">
      <c r="A17" s="357"/>
      <c r="B17" s="748" t="s">
        <v>1863</v>
      </c>
      <c r="C17" s="751">
        <v>0.55000000000000004</v>
      </c>
      <c r="D17" s="751">
        <v>0.56000000000000005</v>
      </c>
      <c r="E17" s="751">
        <v>0.57999999999999996</v>
      </c>
      <c r="F17" s="751">
        <v>0.6</v>
      </c>
      <c r="G17" s="357"/>
    </row>
    <row r="18" spans="1:13" ht="18" customHeight="1" thickBot="1" x14ac:dyDescent="0.3">
      <c r="A18" s="357"/>
      <c r="B18" s="750" t="s">
        <v>1862</v>
      </c>
      <c r="C18" s="749">
        <v>0.65</v>
      </c>
      <c r="D18" s="749">
        <v>0.7</v>
      </c>
      <c r="E18" s="749">
        <v>0.72</v>
      </c>
      <c r="F18" s="749">
        <v>0.74</v>
      </c>
      <c r="G18" s="357"/>
    </row>
    <row r="19" spans="1:13" ht="18" customHeight="1" thickBot="1" x14ac:dyDescent="0.3">
      <c r="A19" s="357"/>
      <c r="B19" s="750" t="s">
        <v>1861</v>
      </c>
      <c r="C19" s="749">
        <v>0.22</v>
      </c>
      <c r="D19" s="749">
        <v>0.27</v>
      </c>
      <c r="E19" s="749">
        <v>0.32</v>
      </c>
      <c r="F19" s="749">
        <v>0.37</v>
      </c>
      <c r="G19" s="357"/>
    </row>
    <row r="20" spans="1:13" ht="18" customHeight="1" thickBot="1" x14ac:dyDescent="0.3">
      <c r="A20" s="415"/>
      <c r="B20" s="750" t="s">
        <v>1860</v>
      </c>
      <c r="C20" s="749">
        <v>0.37</v>
      </c>
      <c r="D20" s="749">
        <v>0.39</v>
      </c>
      <c r="E20" s="749">
        <v>0.4</v>
      </c>
      <c r="F20" s="749">
        <v>0.43</v>
      </c>
      <c r="G20" s="357"/>
    </row>
    <row r="21" spans="1:13" ht="59.25" customHeight="1" thickBot="1" x14ac:dyDescent="0.3">
      <c r="A21" s="357"/>
      <c r="B21" s="410" t="s">
        <v>914</v>
      </c>
      <c r="C21" s="1853" t="s">
        <v>1859</v>
      </c>
      <c r="D21" s="1854"/>
      <c r="E21" s="1854"/>
      <c r="F21" s="1855"/>
      <c r="G21" s="357"/>
    </row>
    <row r="22" spans="1:13" ht="16.5" thickBot="1" x14ac:dyDescent="0.3">
      <c r="A22" s="357"/>
      <c r="B22" s="1564" t="s">
        <v>912</v>
      </c>
      <c r="C22" s="1565"/>
      <c r="D22" s="1565"/>
      <c r="E22" s="1565"/>
      <c r="F22" s="1566"/>
      <c r="G22" s="357"/>
    </row>
    <row r="23" spans="1:13" ht="21.75" customHeight="1" thickBot="1" x14ac:dyDescent="0.3">
      <c r="A23" s="357"/>
      <c r="B23" s="748" t="s">
        <v>1858</v>
      </c>
      <c r="C23" s="747">
        <v>2000</v>
      </c>
      <c r="D23" s="746">
        <v>0.2</v>
      </c>
      <c r="E23" s="746">
        <v>0.3</v>
      </c>
      <c r="F23" s="746">
        <v>0.4</v>
      </c>
      <c r="G23" s="357"/>
    </row>
    <row r="24" spans="1:13" ht="16.5" thickBot="1" x14ac:dyDescent="0.3">
      <c r="A24" s="357"/>
      <c r="B24" s="1581" t="s">
        <v>989</v>
      </c>
      <c r="C24" s="1582"/>
      <c r="D24" s="1582"/>
      <c r="E24" s="1582"/>
      <c r="F24" s="1583"/>
      <c r="G24" s="357"/>
    </row>
    <row r="25" spans="1:13" ht="21.75" customHeight="1" thickBot="1" x14ac:dyDescent="0.3">
      <c r="A25" s="357"/>
      <c r="B25" s="1584" t="s">
        <v>901</v>
      </c>
      <c r="C25" s="1585"/>
      <c r="D25" s="1585"/>
      <c r="E25" s="1585"/>
      <c r="F25" s="1586"/>
      <c r="G25" s="357"/>
    </row>
    <row r="26" spans="1:13" ht="19.5" customHeight="1" thickBot="1" x14ac:dyDescent="0.3">
      <c r="A26" s="357"/>
      <c r="B26" s="396" t="s">
        <v>898</v>
      </c>
      <c r="C26" s="1856" t="s">
        <v>1857</v>
      </c>
      <c r="D26" s="1857"/>
      <c r="E26" s="1857"/>
      <c r="F26" s="1858"/>
      <c r="G26" s="357"/>
    </row>
    <row r="27" spans="1:13" ht="67.5" customHeight="1" thickBot="1" x14ac:dyDescent="0.3">
      <c r="A27" s="357"/>
      <c r="B27" s="402" t="s">
        <v>863</v>
      </c>
      <c r="C27" s="1720" t="s">
        <v>1856</v>
      </c>
      <c r="D27" s="1721"/>
      <c r="E27" s="1721"/>
      <c r="F27" s="1722"/>
      <c r="G27" s="357"/>
    </row>
    <row r="28" spans="1:13" ht="26.25" customHeight="1" thickBot="1" x14ac:dyDescent="0.3">
      <c r="A28" s="357"/>
      <c r="B28" s="313" t="s">
        <v>37</v>
      </c>
      <c r="C28" s="1859" t="s">
        <v>1855</v>
      </c>
      <c r="D28" s="1860"/>
      <c r="E28" s="1860"/>
      <c r="F28" s="1861"/>
      <c r="G28" s="357"/>
    </row>
    <row r="29" spans="1:13" ht="15.75" x14ac:dyDescent="0.25">
      <c r="A29" s="357"/>
      <c r="B29" s="1576"/>
      <c r="C29" s="745">
        <v>2025</v>
      </c>
      <c r="D29" s="745">
        <v>2026</v>
      </c>
      <c r="E29" s="745">
        <v>2027</v>
      </c>
      <c r="F29" s="745">
        <v>2028</v>
      </c>
      <c r="G29" s="357"/>
    </row>
    <row r="30" spans="1:13" ht="16.5" thickBot="1" x14ac:dyDescent="0.3">
      <c r="A30" s="357"/>
      <c r="B30" s="1577"/>
      <c r="C30" s="744" t="s">
        <v>17</v>
      </c>
      <c r="D30" s="744" t="s">
        <v>18</v>
      </c>
      <c r="E30" s="744" t="s">
        <v>18</v>
      </c>
      <c r="F30" s="744" t="s">
        <v>18</v>
      </c>
      <c r="G30" s="357"/>
      <c r="I30" s="739"/>
      <c r="J30" s="739"/>
      <c r="K30" s="739"/>
      <c r="L30" s="739"/>
      <c r="M30" s="739"/>
    </row>
    <row r="31" spans="1:13" ht="21.75" customHeight="1" thickBot="1" x14ac:dyDescent="0.3">
      <c r="A31" s="357"/>
      <c r="B31" s="313" t="s">
        <v>39</v>
      </c>
      <c r="C31" s="605">
        <v>1</v>
      </c>
      <c r="D31" s="605">
        <v>2</v>
      </c>
      <c r="E31" s="605">
        <v>3</v>
      </c>
      <c r="F31" s="605">
        <v>2</v>
      </c>
      <c r="G31" s="357"/>
    </row>
    <row r="32" spans="1:13" ht="16.5" thickBot="1" x14ac:dyDescent="0.3">
      <c r="A32" s="357"/>
      <c r="B32" s="313" t="s">
        <v>861</v>
      </c>
      <c r="C32" s="388">
        <v>207762</v>
      </c>
      <c r="D32" s="388">
        <v>207762</v>
      </c>
      <c r="E32" s="388">
        <v>207762</v>
      </c>
      <c r="F32" s="388">
        <v>207762</v>
      </c>
      <c r="G32" s="357"/>
    </row>
    <row r="33" spans="1:7" ht="16.5" thickBot="1" x14ac:dyDescent="0.3">
      <c r="A33" s="357"/>
      <c r="B33" s="313" t="s">
        <v>860</v>
      </c>
      <c r="C33" s="388">
        <f>C32/C31</f>
        <v>207762</v>
      </c>
      <c r="D33" s="388">
        <f>D32/D31</f>
        <v>103881</v>
      </c>
      <c r="E33" s="388">
        <f>E32/E31</f>
        <v>69254</v>
      </c>
      <c r="F33" s="388">
        <f>F32/F31</f>
        <v>103881</v>
      </c>
      <c r="G33" s="357"/>
    </row>
    <row r="34" spans="1:7" ht="16.5" thickBot="1" x14ac:dyDescent="0.3">
      <c r="A34" s="357"/>
      <c r="B34" s="313" t="s">
        <v>859</v>
      </c>
      <c r="C34" s="387" t="s">
        <v>884</v>
      </c>
      <c r="D34" s="386">
        <f t="shared" ref="D34:F36" si="0">D31/C31-1</f>
        <v>1</v>
      </c>
      <c r="E34" s="386">
        <f t="shared" si="0"/>
        <v>0.5</v>
      </c>
      <c r="F34" s="386">
        <f t="shared" si="0"/>
        <v>-0.33333333333333337</v>
      </c>
      <c r="G34" s="357"/>
    </row>
    <row r="35" spans="1:7" ht="16.5" thickBot="1" x14ac:dyDescent="0.3">
      <c r="A35" s="357"/>
      <c r="B35" s="313" t="s">
        <v>858</v>
      </c>
      <c r="C35" s="387" t="s">
        <v>884</v>
      </c>
      <c r="D35" s="386">
        <f t="shared" si="0"/>
        <v>0</v>
      </c>
      <c r="E35" s="386">
        <f t="shared" si="0"/>
        <v>0</v>
      </c>
      <c r="F35" s="386">
        <f t="shared" si="0"/>
        <v>0</v>
      </c>
      <c r="G35" s="357"/>
    </row>
    <row r="36" spans="1:7" ht="16.5" thickBot="1" x14ac:dyDescent="0.3">
      <c r="A36" s="357"/>
      <c r="B36" s="313" t="s">
        <v>55</v>
      </c>
      <c r="C36" s="387" t="s">
        <v>884</v>
      </c>
      <c r="D36" s="386">
        <f t="shared" si="0"/>
        <v>-0.5</v>
      </c>
      <c r="E36" s="386">
        <f t="shared" si="0"/>
        <v>-0.33333333333333337</v>
      </c>
      <c r="F36" s="386">
        <f t="shared" si="0"/>
        <v>0.5</v>
      </c>
      <c r="G36" s="357"/>
    </row>
    <row r="37" spans="1:7" ht="27" customHeight="1" thickBot="1" x14ac:dyDescent="0.3">
      <c r="A37" s="357"/>
      <c r="B37" s="1567" t="s">
        <v>1565</v>
      </c>
      <c r="C37" s="1568"/>
      <c r="D37" s="1568"/>
      <c r="E37" s="1568"/>
      <c r="F37" s="1569"/>
      <c r="G37" s="357"/>
    </row>
    <row r="38" spans="1:7" ht="15.75" x14ac:dyDescent="0.25">
      <c r="A38" s="357"/>
      <c r="B38" s="1576"/>
      <c r="C38" s="392">
        <v>2025</v>
      </c>
      <c r="D38" s="392">
        <v>2026</v>
      </c>
      <c r="E38" s="392">
        <v>2027</v>
      </c>
      <c r="F38" s="392">
        <v>2028</v>
      </c>
      <c r="G38" s="357"/>
    </row>
    <row r="39" spans="1:7" ht="16.5" thickBot="1" x14ac:dyDescent="0.3">
      <c r="A39" s="357"/>
      <c r="B39" s="1577"/>
      <c r="C39" s="384" t="s">
        <v>17</v>
      </c>
      <c r="D39" s="384" t="s">
        <v>18</v>
      </c>
      <c r="E39" s="384" t="s">
        <v>18</v>
      </c>
      <c r="F39" s="384" t="s">
        <v>18</v>
      </c>
      <c r="G39" s="357"/>
    </row>
    <row r="40" spans="1:7" ht="16.5" thickBot="1" x14ac:dyDescent="0.3">
      <c r="A40" s="357"/>
      <c r="B40" s="374" t="s">
        <v>850</v>
      </c>
      <c r="C40" s="373">
        <f>C41</f>
        <v>163505</v>
      </c>
      <c r="D40" s="373">
        <f>D41</f>
        <v>163505</v>
      </c>
      <c r="E40" s="373">
        <f>E41</f>
        <v>163505</v>
      </c>
      <c r="F40" s="373">
        <f>F41</f>
        <v>163505</v>
      </c>
      <c r="G40" s="357"/>
    </row>
    <row r="41" spans="1:7" ht="16.5" thickBot="1" x14ac:dyDescent="0.3">
      <c r="A41" s="357"/>
      <c r="B41" s="372" t="s">
        <v>840</v>
      </c>
      <c r="C41" s="373">
        <v>163505</v>
      </c>
      <c r="D41" s="373">
        <v>163505</v>
      </c>
      <c r="E41" s="373">
        <v>163505</v>
      </c>
      <c r="F41" s="373">
        <v>163505</v>
      </c>
      <c r="G41" s="357"/>
    </row>
    <row r="42" spans="1:7" ht="16.5" thickBot="1" x14ac:dyDescent="0.3">
      <c r="A42" s="357"/>
      <c r="B42" s="372" t="s">
        <v>855</v>
      </c>
      <c r="C42" s="370"/>
      <c r="D42" s="370"/>
      <c r="E42" s="370"/>
      <c r="F42" s="370"/>
      <c r="G42" s="357"/>
    </row>
    <row r="43" spans="1:7" ht="16.5" thickBot="1" x14ac:dyDescent="0.3">
      <c r="A43" s="357"/>
      <c r="B43" s="374" t="s">
        <v>849</v>
      </c>
      <c r="C43" s="373">
        <f>C44</f>
        <v>22657</v>
      </c>
      <c r="D43" s="373">
        <f>D44</f>
        <v>22657</v>
      </c>
      <c r="E43" s="373">
        <f>E44</f>
        <v>22657</v>
      </c>
      <c r="F43" s="373">
        <f>F44</f>
        <v>22657</v>
      </c>
      <c r="G43" s="357"/>
    </row>
    <row r="44" spans="1:7" ht="16.5" thickBot="1" x14ac:dyDescent="0.3">
      <c r="A44" s="357"/>
      <c r="B44" s="372" t="s">
        <v>840</v>
      </c>
      <c r="C44" s="373">
        <v>22657</v>
      </c>
      <c r="D44" s="373">
        <v>22657</v>
      </c>
      <c r="E44" s="373">
        <v>22657</v>
      </c>
      <c r="F44" s="373">
        <v>22657</v>
      </c>
      <c r="G44" s="357"/>
    </row>
    <row r="45" spans="1:7" ht="16.5" thickBot="1" x14ac:dyDescent="0.3">
      <c r="A45" s="357"/>
      <c r="B45" s="372" t="s">
        <v>855</v>
      </c>
      <c r="C45" s="373"/>
      <c r="D45" s="373"/>
      <c r="E45" s="373"/>
      <c r="F45" s="373"/>
      <c r="G45" s="357"/>
    </row>
    <row r="46" spans="1:7" ht="16.5" thickBot="1" x14ac:dyDescent="0.3">
      <c r="A46" s="357"/>
      <c r="B46" s="374" t="s">
        <v>848</v>
      </c>
      <c r="C46" s="373">
        <f>C47</f>
        <v>20408</v>
      </c>
      <c r="D46" s="373">
        <f>D47</f>
        <v>20408</v>
      </c>
      <c r="E46" s="373">
        <f>E47</f>
        <v>20408</v>
      </c>
      <c r="F46" s="373">
        <f>F47</f>
        <v>20408</v>
      </c>
      <c r="G46" s="357"/>
    </row>
    <row r="47" spans="1:7" ht="16.5" thickBot="1" x14ac:dyDescent="0.3">
      <c r="A47" s="357"/>
      <c r="B47" s="372" t="s">
        <v>840</v>
      </c>
      <c r="C47" s="373">
        <f>26408-6000</f>
        <v>20408</v>
      </c>
      <c r="D47" s="373">
        <f>26408-6000</f>
        <v>20408</v>
      </c>
      <c r="E47" s="373">
        <f>26408-6000</f>
        <v>20408</v>
      </c>
      <c r="F47" s="373">
        <f>26408-6000</f>
        <v>20408</v>
      </c>
      <c r="G47" s="357"/>
    </row>
    <row r="48" spans="1:7" ht="16.5" thickBot="1" x14ac:dyDescent="0.3">
      <c r="A48" s="357"/>
      <c r="B48" s="372" t="s">
        <v>855</v>
      </c>
      <c r="C48" s="373"/>
      <c r="D48" s="373"/>
      <c r="E48" s="373"/>
      <c r="F48" s="373"/>
      <c r="G48" s="357"/>
    </row>
    <row r="49" spans="1:13" ht="16.5" thickBot="1" x14ac:dyDescent="0.3">
      <c r="A49" s="357"/>
      <c r="B49" s="374" t="s">
        <v>847</v>
      </c>
      <c r="C49" s="373"/>
      <c r="D49" s="373"/>
      <c r="E49" s="373"/>
      <c r="F49" s="373"/>
      <c r="G49" s="357"/>
    </row>
    <row r="50" spans="1:13" ht="16.5" thickBot="1" x14ac:dyDescent="0.3">
      <c r="A50" s="357"/>
      <c r="B50" s="372" t="s">
        <v>840</v>
      </c>
      <c r="C50" s="373"/>
      <c r="D50" s="373"/>
      <c r="E50" s="373"/>
      <c r="F50" s="373"/>
      <c r="G50" s="357"/>
    </row>
    <row r="51" spans="1:13" ht="16.5" thickBot="1" x14ac:dyDescent="0.3">
      <c r="A51" s="357"/>
      <c r="B51" s="372" t="s">
        <v>855</v>
      </c>
      <c r="C51" s="373"/>
      <c r="D51" s="373"/>
      <c r="E51" s="373"/>
      <c r="F51" s="373"/>
      <c r="G51" s="357"/>
    </row>
    <row r="52" spans="1:13" ht="16.5" thickBot="1" x14ac:dyDescent="0.3">
      <c r="A52" s="357"/>
      <c r="B52" s="374" t="s">
        <v>846</v>
      </c>
      <c r="C52" s="373"/>
      <c r="D52" s="373"/>
      <c r="E52" s="373"/>
      <c r="F52" s="373"/>
      <c r="G52" s="357"/>
    </row>
    <row r="53" spans="1:13" ht="16.5" thickBot="1" x14ac:dyDescent="0.3">
      <c r="A53" s="357"/>
      <c r="B53" s="372" t="s">
        <v>840</v>
      </c>
      <c r="C53" s="373"/>
      <c r="D53" s="373"/>
      <c r="E53" s="373"/>
      <c r="F53" s="373"/>
      <c r="G53" s="357"/>
    </row>
    <row r="54" spans="1:13" ht="16.5" thickBot="1" x14ac:dyDescent="0.3">
      <c r="A54" s="357"/>
      <c r="B54" s="372" t="s">
        <v>855</v>
      </c>
      <c r="C54" s="373"/>
      <c r="D54" s="373"/>
      <c r="E54" s="373"/>
      <c r="F54" s="373"/>
      <c r="G54" s="357"/>
    </row>
    <row r="55" spans="1:13" ht="16.5" thickBot="1" x14ac:dyDescent="0.3">
      <c r="A55" s="357"/>
      <c r="B55" s="374" t="s">
        <v>845</v>
      </c>
      <c r="C55" s="373">
        <f>C56</f>
        <v>1000</v>
      </c>
      <c r="D55" s="373">
        <f>D56</f>
        <v>1000</v>
      </c>
      <c r="E55" s="373">
        <f>E56</f>
        <v>1000</v>
      </c>
      <c r="F55" s="373">
        <f>F56</f>
        <v>1000</v>
      </c>
      <c r="G55" s="357"/>
    </row>
    <row r="56" spans="1:13" ht="16.5" thickBot="1" x14ac:dyDescent="0.3">
      <c r="A56" s="357"/>
      <c r="B56" s="372" t="s">
        <v>840</v>
      </c>
      <c r="C56" s="373">
        <v>1000</v>
      </c>
      <c r="D56" s="373">
        <v>1000</v>
      </c>
      <c r="E56" s="373">
        <v>1000</v>
      </c>
      <c r="F56" s="373">
        <v>1000</v>
      </c>
      <c r="G56" s="357"/>
      <c r="I56" s="739"/>
      <c r="J56" s="739"/>
      <c r="K56" s="739"/>
      <c r="L56" s="739"/>
      <c r="M56" s="739"/>
    </row>
    <row r="57" spans="1:13" ht="16.5" thickBot="1" x14ac:dyDescent="0.3">
      <c r="A57" s="357"/>
      <c r="B57" s="372" t="s">
        <v>855</v>
      </c>
      <c r="C57" s="373"/>
      <c r="D57" s="373"/>
      <c r="E57" s="373"/>
      <c r="F57" s="373"/>
      <c r="G57" s="357"/>
    </row>
    <row r="58" spans="1:13" ht="16.5" thickBot="1" x14ac:dyDescent="0.3">
      <c r="A58" s="357"/>
      <c r="B58" s="374" t="s">
        <v>844</v>
      </c>
      <c r="C58" s="373">
        <f>C59</f>
        <v>192</v>
      </c>
      <c r="D58" s="373">
        <f>D59</f>
        <v>192</v>
      </c>
      <c r="E58" s="373">
        <f>E59</f>
        <v>192</v>
      </c>
      <c r="F58" s="373">
        <f>F59</f>
        <v>192</v>
      </c>
      <c r="G58" s="357"/>
    </row>
    <row r="59" spans="1:13" ht="16.5" thickBot="1" x14ac:dyDescent="0.3">
      <c r="A59" s="357"/>
      <c r="B59" s="372" t="s">
        <v>840</v>
      </c>
      <c r="C59" s="742">
        <v>192</v>
      </c>
      <c r="D59" s="742">
        <v>192</v>
      </c>
      <c r="E59" s="742">
        <v>192</v>
      </c>
      <c r="F59" s="742">
        <v>192</v>
      </c>
      <c r="G59" s="357"/>
    </row>
    <row r="60" spans="1:13" ht="16.5" thickBot="1" x14ac:dyDescent="0.3">
      <c r="A60" s="357"/>
      <c r="B60" s="372" t="s">
        <v>855</v>
      </c>
      <c r="C60" s="401"/>
      <c r="D60" s="401"/>
      <c r="E60" s="401"/>
      <c r="F60" s="401"/>
      <c r="G60" s="357"/>
    </row>
    <row r="61" spans="1:13" ht="33.75" customHeight="1" thickBot="1" x14ac:dyDescent="0.3">
      <c r="A61" s="357"/>
      <c r="B61" s="382" t="s">
        <v>873</v>
      </c>
      <c r="C61" s="399">
        <f>C58+C55+C52+C49+C46+C43+C40</f>
        <v>207762</v>
      </c>
      <c r="D61" s="399">
        <f>D58+D55+D52+D49+D46+D43+D40</f>
        <v>207762</v>
      </c>
      <c r="E61" s="399">
        <f>E58+E55+E52+E49+E46+E43+E40</f>
        <v>207762</v>
      </c>
      <c r="F61" s="399">
        <f>F58+F55+F52+F49+F46+F43+F40</f>
        <v>207762</v>
      </c>
      <c r="G61" s="357"/>
    </row>
    <row r="62" spans="1:13" ht="16.5" thickBot="1" x14ac:dyDescent="0.3">
      <c r="A62" s="357"/>
      <c r="B62" s="369" t="s">
        <v>836</v>
      </c>
      <c r="C62" s="368">
        <f>IF(C61-C32=0,0,"Error")</f>
        <v>0</v>
      </c>
      <c r="D62" s="368">
        <f>IF(D61-D32=0,0,"Error")</f>
        <v>0</v>
      </c>
      <c r="E62" s="368">
        <f>IF(E61-E32=0,0,"Error")</f>
        <v>0</v>
      </c>
      <c r="F62" s="368">
        <f>IF(F61-F32=0,0,"Error")</f>
        <v>0</v>
      </c>
      <c r="G62" s="357"/>
    </row>
    <row r="63" spans="1:13" ht="19.5" customHeight="1" thickBot="1" x14ac:dyDescent="0.3">
      <c r="A63" s="357"/>
      <c r="B63" s="396" t="s">
        <v>963</v>
      </c>
      <c r="C63" s="1862" t="s">
        <v>1854</v>
      </c>
      <c r="D63" s="1863"/>
      <c r="E63" s="1863"/>
      <c r="F63" s="1864"/>
      <c r="G63" s="357"/>
    </row>
    <row r="64" spans="1:13" ht="239.25" customHeight="1" thickBot="1" x14ac:dyDescent="0.3">
      <c r="A64" s="357"/>
      <c r="B64" s="402" t="s">
        <v>863</v>
      </c>
      <c r="C64" s="1865" t="s">
        <v>1853</v>
      </c>
      <c r="D64" s="1866"/>
      <c r="E64" s="1866"/>
      <c r="F64" s="1867"/>
      <c r="G64" s="357"/>
    </row>
    <row r="65" spans="1:13" ht="16.5" thickBot="1" x14ac:dyDescent="0.3">
      <c r="A65" s="357"/>
      <c r="B65" s="313" t="s">
        <v>37</v>
      </c>
      <c r="C65" s="1591" t="s">
        <v>1844</v>
      </c>
      <c r="D65" s="1592"/>
      <c r="E65" s="1592"/>
      <c r="F65" s="1593"/>
      <c r="G65" s="357"/>
    </row>
    <row r="66" spans="1:13" ht="15.75" x14ac:dyDescent="0.25">
      <c r="A66" s="357"/>
      <c r="B66" s="1576"/>
      <c r="C66" s="392">
        <v>2025</v>
      </c>
      <c r="D66" s="392">
        <v>2026</v>
      </c>
      <c r="E66" s="392">
        <v>2027</v>
      </c>
      <c r="F66" s="392">
        <v>2028</v>
      </c>
      <c r="G66" s="357"/>
    </row>
    <row r="67" spans="1:13" ht="16.5" thickBot="1" x14ac:dyDescent="0.3">
      <c r="A67" s="357"/>
      <c r="B67" s="1577"/>
      <c r="C67" s="384" t="s">
        <v>17</v>
      </c>
      <c r="D67" s="384" t="s">
        <v>18</v>
      </c>
      <c r="E67" s="384" t="s">
        <v>18</v>
      </c>
      <c r="F67" s="384" t="s">
        <v>18</v>
      </c>
      <c r="G67" s="357"/>
      <c r="I67" s="739"/>
      <c r="J67" s="739"/>
      <c r="K67" s="739"/>
      <c r="L67" s="739"/>
      <c r="M67" s="739"/>
    </row>
    <row r="68" spans="1:13" ht="16.5" thickBot="1" x14ac:dyDescent="0.3">
      <c r="A68" s="357"/>
      <c r="B68" s="313" t="s">
        <v>39</v>
      </c>
      <c r="C68" s="743">
        <v>1</v>
      </c>
      <c r="D68" s="743">
        <v>1</v>
      </c>
      <c r="E68" s="743">
        <v>1</v>
      </c>
      <c r="F68" s="743">
        <v>1</v>
      </c>
      <c r="G68" s="357"/>
    </row>
    <row r="69" spans="1:13" ht="16.5" thickBot="1" x14ac:dyDescent="0.3">
      <c r="A69" s="357"/>
      <c r="B69" s="313" t="s">
        <v>861</v>
      </c>
      <c r="C69" s="388">
        <v>6000</v>
      </c>
      <c r="D69" s="388">
        <v>6000</v>
      </c>
      <c r="E69" s="388">
        <v>6000</v>
      </c>
      <c r="F69" s="388">
        <v>6000</v>
      </c>
      <c r="G69" s="357"/>
    </row>
    <row r="70" spans="1:13" ht="16.5" thickBot="1" x14ac:dyDescent="0.3">
      <c r="A70" s="357"/>
      <c r="B70" s="313" t="s">
        <v>860</v>
      </c>
      <c r="C70" s="388">
        <f>C69/C68</f>
        <v>6000</v>
      </c>
      <c r="D70" s="388">
        <f>D69/D68</f>
        <v>6000</v>
      </c>
      <c r="E70" s="388">
        <f>E69/E68</f>
        <v>6000</v>
      </c>
      <c r="F70" s="388">
        <f>F69/F68</f>
        <v>6000</v>
      </c>
      <c r="G70" s="357"/>
    </row>
    <row r="71" spans="1:13" ht="16.5" thickBot="1" x14ac:dyDescent="0.3">
      <c r="A71" s="357"/>
      <c r="B71" s="313" t="s">
        <v>859</v>
      </c>
      <c r="C71" s="387" t="s">
        <v>884</v>
      </c>
      <c r="D71" s="386">
        <f t="shared" ref="D71:F73" si="1">D68/C68-1</f>
        <v>0</v>
      </c>
      <c r="E71" s="386">
        <f t="shared" si="1"/>
        <v>0</v>
      </c>
      <c r="F71" s="386">
        <f t="shared" si="1"/>
        <v>0</v>
      </c>
      <c r="G71" s="357"/>
    </row>
    <row r="72" spans="1:13" ht="16.5" thickBot="1" x14ac:dyDescent="0.3">
      <c r="A72" s="357"/>
      <c r="B72" s="313" t="s">
        <v>858</v>
      </c>
      <c r="C72" s="387" t="s">
        <v>884</v>
      </c>
      <c r="D72" s="386">
        <f t="shared" si="1"/>
        <v>0</v>
      </c>
      <c r="E72" s="386">
        <f t="shared" si="1"/>
        <v>0</v>
      </c>
      <c r="F72" s="386">
        <f t="shared" si="1"/>
        <v>0</v>
      </c>
      <c r="G72" s="357"/>
    </row>
    <row r="73" spans="1:13" ht="16.5" thickBot="1" x14ac:dyDescent="0.3">
      <c r="A73" s="357"/>
      <c r="B73" s="313" t="s">
        <v>55</v>
      </c>
      <c r="C73" s="387" t="s">
        <v>884</v>
      </c>
      <c r="D73" s="386">
        <f t="shared" si="1"/>
        <v>0</v>
      </c>
      <c r="E73" s="386">
        <f t="shared" si="1"/>
        <v>0</v>
      </c>
      <c r="F73" s="386">
        <f t="shared" si="1"/>
        <v>0</v>
      </c>
      <c r="G73" s="357"/>
    </row>
    <row r="74" spans="1:13" ht="16.5" thickBot="1" x14ac:dyDescent="0.3">
      <c r="A74" s="357"/>
      <c r="B74" s="1567" t="s">
        <v>1565</v>
      </c>
      <c r="C74" s="1568"/>
      <c r="D74" s="1568"/>
      <c r="E74" s="1568"/>
      <c r="F74" s="1569"/>
      <c r="G74" s="357"/>
    </row>
    <row r="75" spans="1:13" ht="15.75" x14ac:dyDescent="0.25">
      <c r="A75" s="357"/>
      <c r="B75" s="1576"/>
      <c r="C75" s="392">
        <v>2025</v>
      </c>
      <c r="D75" s="392">
        <v>2026</v>
      </c>
      <c r="E75" s="392">
        <v>2027</v>
      </c>
      <c r="F75" s="392">
        <v>2028</v>
      </c>
      <c r="G75" s="357"/>
    </row>
    <row r="76" spans="1:13" ht="16.5" thickBot="1" x14ac:dyDescent="0.3">
      <c r="A76" s="357"/>
      <c r="B76" s="1577"/>
      <c r="C76" s="384" t="s">
        <v>17</v>
      </c>
      <c r="D76" s="384" t="s">
        <v>18</v>
      </c>
      <c r="E76" s="384" t="s">
        <v>18</v>
      </c>
      <c r="F76" s="384" t="s">
        <v>18</v>
      </c>
      <c r="G76" s="357"/>
    </row>
    <row r="77" spans="1:13" ht="16.5" thickBot="1" x14ac:dyDescent="0.3">
      <c r="A77" s="357"/>
      <c r="B77" s="374" t="s">
        <v>850</v>
      </c>
      <c r="C77" s="373">
        <f>C78</f>
        <v>0</v>
      </c>
      <c r="D77" s="373">
        <f>D78</f>
        <v>0</v>
      </c>
      <c r="E77" s="373">
        <f>E78</f>
        <v>0</v>
      </c>
      <c r="F77" s="373">
        <f>F78</f>
        <v>0</v>
      </c>
      <c r="G77" s="357"/>
    </row>
    <row r="78" spans="1:13" ht="16.5" thickBot="1" x14ac:dyDescent="0.3">
      <c r="A78" s="357"/>
      <c r="B78" s="372" t="s">
        <v>840</v>
      </c>
      <c r="C78" s="373"/>
      <c r="D78" s="373"/>
      <c r="E78" s="373"/>
      <c r="F78" s="373"/>
      <c r="G78" s="357"/>
    </row>
    <row r="79" spans="1:13" ht="16.5" thickBot="1" x14ac:dyDescent="0.3">
      <c r="A79" s="357"/>
      <c r="B79" s="372" t="s">
        <v>855</v>
      </c>
      <c r="C79" s="370"/>
      <c r="D79" s="370"/>
      <c r="E79" s="370"/>
      <c r="F79" s="370"/>
      <c r="G79" s="357"/>
    </row>
    <row r="80" spans="1:13" ht="16.5" thickBot="1" x14ac:dyDescent="0.3">
      <c r="A80" s="357"/>
      <c r="B80" s="374" t="s">
        <v>849</v>
      </c>
      <c r="C80" s="373">
        <f>C81</f>
        <v>0</v>
      </c>
      <c r="D80" s="373">
        <f>D81</f>
        <v>0</v>
      </c>
      <c r="E80" s="373">
        <f>E81</f>
        <v>0</v>
      </c>
      <c r="F80" s="373">
        <f>F81</f>
        <v>0</v>
      </c>
      <c r="G80" s="357"/>
    </row>
    <row r="81" spans="1:13" ht="16.5" thickBot="1" x14ac:dyDescent="0.3">
      <c r="A81" s="357"/>
      <c r="B81" s="372" t="s">
        <v>840</v>
      </c>
      <c r="C81" s="373"/>
      <c r="D81" s="373"/>
      <c r="E81" s="373"/>
      <c r="F81" s="373"/>
      <c r="G81" s="357"/>
    </row>
    <row r="82" spans="1:13" ht="16.5" thickBot="1" x14ac:dyDescent="0.3">
      <c r="A82" s="357"/>
      <c r="B82" s="372" t="s">
        <v>855</v>
      </c>
      <c r="C82" s="373"/>
      <c r="D82" s="373"/>
      <c r="E82" s="373"/>
      <c r="F82" s="373"/>
      <c r="G82" s="357"/>
    </row>
    <row r="83" spans="1:13" ht="16.5" thickBot="1" x14ac:dyDescent="0.3">
      <c r="A83" s="357"/>
      <c r="B83" s="374" t="s">
        <v>848</v>
      </c>
      <c r="C83" s="373">
        <f>C84</f>
        <v>6000</v>
      </c>
      <c r="D83" s="373">
        <f>D84</f>
        <v>6000</v>
      </c>
      <c r="E83" s="373">
        <f>E84</f>
        <v>6000</v>
      </c>
      <c r="F83" s="373">
        <f>F84</f>
        <v>6000</v>
      </c>
      <c r="G83" s="357"/>
    </row>
    <row r="84" spans="1:13" ht="16.5" thickBot="1" x14ac:dyDescent="0.3">
      <c r="A84" s="357"/>
      <c r="B84" s="372" t="s">
        <v>840</v>
      </c>
      <c r="C84" s="373">
        <v>6000</v>
      </c>
      <c r="D84" s="373">
        <v>6000</v>
      </c>
      <c r="E84" s="373">
        <v>6000</v>
      </c>
      <c r="F84" s="373">
        <v>6000</v>
      </c>
      <c r="G84" s="357"/>
    </row>
    <row r="85" spans="1:13" ht="16.5" thickBot="1" x14ac:dyDescent="0.3">
      <c r="A85" s="357"/>
      <c r="B85" s="372" t="s">
        <v>855</v>
      </c>
      <c r="C85" s="373"/>
      <c r="D85" s="373"/>
      <c r="E85" s="373"/>
      <c r="F85" s="373"/>
      <c r="G85" s="357"/>
    </row>
    <row r="86" spans="1:13" ht="16.5" thickBot="1" x14ac:dyDescent="0.3">
      <c r="A86" s="357"/>
      <c r="B86" s="374" t="s">
        <v>847</v>
      </c>
      <c r="C86" s="373"/>
      <c r="D86" s="373"/>
      <c r="E86" s="373"/>
      <c r="F86" s="373"/>
      <c r="G86" s="357"/>
    </row>
    <row r="87" spans="1:13" ht="16.5" thickBot="1" x14ac:dyDescent="0.3">
      <c r="A87" s="357"/>
      <c r="B87" s="372" t="s">
        <v>840</v>
      </c>
      <c r="C87" s="373"/>
      <c r="D87" s="373"/>
      <c r="E87" s="373"/>
      <c r="F87" s="373"/>
      <c r="G87" s="357"/>
    </row>
    <row r="88" spans="1:13" ht="16.5" thickBot="1" x14ac:dyDescent="0.3">
      <c r="A88" s="357"/>
      <c r="B88" s="372" t="s">
        <v>855</v>
      </c>
      <c r="C88" s="373"/>
      <c r="D88" s="373"/>
      <c r="E88" s="373"/>
      <c r="F88" s="373"/>
      <c r="G88" s="357"/>
    </row>
    <row r="89" spans="1:13" ht="16.5" thickBot="1" x14ac:dyDescent="0.3">
      <c r="A89" s="357"/>
      <c r="B89" s="374" t="s">
        <v>846</v>
      </c>
      <c r="C89" s="373"/>
      <c r="D89" s="373"/>
      <c r="E89" s="373"/>
      <c r="F89" s="373"/>
      <c r="G89" s="357"/>
    </row>
    <row r="90" spans="1:13" ht="16.5" thickBot="1" x14ac:dyDescent="0.3">
      <c r="A90" s="357"/>
      <c r="B90" s="372" t="s">
        <v>840</v>
      </c>
      <c r="C90" s="373"/>
      <c r="D90" s="373"/>
      <c r="E90" s="373"/>
      <c r="F90" s="373"/>
      <c r="G90" s="357"/>
    </row>
    <row r="91" spans="1:13" ht="16.5" thickBot="1" x14ac:dyDescent="0.3">
      <c r="A91" s="357"/>
      <c r="B91" s="372" t="s">
        <v>855</v>
      </c>
      <c r="C91" s="373"/>
      <c r="D91" s="373"/>
      <c r="E91" s="373"/>
      <c r="F91" s="373"/>
      <c r="G91" s="357"/>
    </row>
    <row r="92" spans="1:13" ht="16.5" thickBot="1" x14ac:dyDescent="0.3">
      <c r="A92" s="357"/>
      <c r="B92" s="374" t="s">
        <v>845</v>
      </c>
      <c r="C92" s="373">
        <f>C93</f>
        <v>0</v>
      </c>
      <c r="D92" s="373">
        <f>D93</f>
        <v>0</v>
      </c>
      <c r="E92" s="373">
        <f>E93</f>
        <v>0</v>
      </c>
      <c r="F92" s="373">
        <f>F93</f>
        <v>0</v>
      </c>
      <c r="G92" s="357"/>
    </row>
    <row r="93" spans="1:13" ht="16.5" thickBot="1" x14ac:dyDescent="0.3">
      <c r="A93" s="357"/>
      <c r="B93" s="372" t="s">
        <v>840</v>
      </c>
      <c r="C93" s="373"/>
      <c r="D93" s="373"/>
      <c r="E93" s="373"/>
      <c r="F93" s="373"/>
      <c r="G93" s="357"/>
      <c r="I93" s="739"/>
      <c r="J93" s="739"/>
      <c r="K93" s="739"/>
      <c r="L93" s="739"/>
      <c r="M93" s="739"/>
    </row>
    <row r="94" spans="1:13" ht="16.5" thickBot="1" x14ac:dyDescent="0.3">
      <c r="A94" s="357"/>
      <c r="B94" s="372" t="s">
        <v>855</v>
      </c>
      <c r="C94" s="373"/>
      <c r="D94" s="373"/>
      <c r="E94" s="373"/>
      <c r="F94" s="373"/>
      <c r="G94" s="357"/>
    </row>
    <row r="95" spans="1:13" ht="16.5" thickBot="1" x14ac:dyDescent="0.3">
      <c r="A95" s="357"/>
      <c r="B95" s="374" t="s">
        <v>844</v>
      </c>
      <c r="C95" s="373">
        <f>C96</f>
        <v>0</v>
      </c>
      <c r="D95" s="373">
        <f>D96</f>
        <v>0</v>
      </c>
      <c r="E95" s="373">
        <f>E96</f>
        <v>0</v>
      </c>
      <c r="F95" s="373">
        <f>F96</f>
        <v>0</v>
      </c>
      <c r="G95" s="357"/>
    </row>
    <row r="96" spans="1:13" ht="16.5" thickBot="1" x14ac:dyDescent="0.3">
      <c r="A96" s="357"/>
      <c r="B96" s="372" t="s">
        <v>840</v>
      </c>
      <c r="C96" s="742"/>
      <c r="D96" s="742"/>
      <c r="E96" s="742"/>
      <c r="F96" s="742"/>
      <c r="G96" s="357"/>
    </row>
    <row r="97" spans="1:7" ht="16.5" thickBot="1" x14ac:dyDescent="0.3">
      <c r="A97" s="357"/>
      <c r="B97" s="372" t="s">
        <v>855</v>
      </c>
      <c r="C97" s="401"/>
      <c r="D97" s="401"/>
      <c r="E97" s="401"/>
      <c r="F97" s="401"/>
      <c r="G97" s="357"/>
    </row>
    <row r="98" spans="1:7" ht="28.5" customHeight="1" thickBot="1" x14ac:dyDescent="0.3">
      <c r="A98" s="357"/>
      <c r="B98" s="382" t="s">
        <v>958</v>
      </c>
      <c r="C98" s="399">
        <f>C95+C92+C89+C86+C83+C80+C77</f>
        <v>6000</v>
      </c>
      <c r="D98" s="399">
        <f>D95+D92+D89+D86+D83+D80+D77</f>
        <v>6000</v>
      </c>
      <c r="E98" s="399">
        <f>E95+E92+E89+E86+E83+E80+E77</f>
        <v>6000</v>
      </c>
      <c r="F98" s="399">
        <f>F95+F92+F89+F86+F83+F80+F77</f>
        <v>6000</v>
      </c>
      <c r="G98" s="357"/>
    </row>
    <row r="99" spans="1:7" ht="22.5" customHeight="1" thickBot="1" x14ac:dyDescent="0.3">
      <c r="A99" s="357"/>
      <c r="B99" s="369" t="s">
        <v>836</v>
      </c>
      <c r="C99" s="368">
        <f>IF(C98-C69=0,0,"Error")</f>
        <v>0</v>
      </c>
      <c r="D99" s="368">
        <f>IF(D98-D69=0,0,"Error")</f>
        <v>0</v>
      </c>
      <c r="E99" s="368">
        <f>IF(E98-E69=0,0,"Error")</f>
        <v>0</v>
      </c>
      <c r="F99" s="368">
        <f>IF(F98-F69=0,0,"Error")</f>
        <v>0</v>
      </c>
      <c r="G99" s="357"/>
    </row>
    <row r="100" spans="1:7" ht="16.5" thickBot="1" x14ac:dyDescent="0.3">
      <c r="A100" s="357"/>
      <c r="B100" s="1584" t="s">
        <v>894</v>
      </c>
      <c r="C100" s="1585"/>
      <c r="D100" s="1585"/>
      <c r="E100" s="1585"/>
      <c r="F100" s="1586"/>
      <c r="G100" s="357"/>
    </row>
    <row r="101" spans="1:7" ht="34.5" customHeight="1" thickBot="1" x14ac:dyDescent="0.3">
      <c r="A101" s="357"/>
      <c r="B101" s="1584" t="s">
        <v>893</v>
      </c>
      <c r="C101" s="1585"/>
      <c r="D101" s="1585"/>
      <c r="E101" s="1585"/>
      <c r="F101" s="1586"/>
      <c r="G101" s="357"/>
    </row>
    <row r="102" spans="1:7" ht="33.75" customHeight="1" thickBot="1" x14ac:dyDescent="0.3">
      <c r="A102" s="357"/>
      <c r="B102" s="397" t="s">
        <v>1314</v>
      </c>
      <c r="C102" s="1594" t="s">
        <v>1851</v>
      </c>
      <c r="D102" s="1597"/>
      <c r="E102" s="1595"/>
      <c r="F102" s="1596"/>
      <c r="G102" s="357"/>
    </row>
    <row r="103" spans="1:7" ht="32.25" thickBot="1" x14ac:dyDescent="0.3">
      <c r="A103" s="357"/>
      <c r="B103" s="396" t="s">
        <v>880</v>
      </c>
      <c r="C103" s="741" t="s">
        <v>1852</v>
      </c>
      <c r="D103" s="394" t="s">
        <v>864</v>
      </c>
      <c r="E103" s="1868" t="s">
        <v>1851</v>
      </c>
      <c r="F103" s="1869"/>
      <c r="G103" s="357"/>
    </row>
    <row r="104" spans="1:7" ht="16.5" thickBot="1" x14ac:dyDescent="0.3">
      <c r="A104" s="357"/>
      <c r="B104" s="393"/>
      <c r="C104" s="1594"/>
      <c r="D104" s="1600"/>
      <c r="E104" s="1595"/>
      <c r="F104" s="1596"/>
      <c r="G104" s="357"/>
    </row>
    <row r="105" spans="1:7" ht="33" customHeight="1" thickBot="1" x14ac:dyDescent="0.3">
      <c r="A105" s="357"/>
      <c r="B105" s="313" t="s">
        <v>863</v>
      </c>
      <c r="C105" s="1727" t="s">
        <v>1850</v>
      </c>
      <c r="D105" s="1728"/>
      <c r="E105" s="1728"/>
      <c r="F105" s="1729"/>
      <c r="G105" s="357"/>
    </row>
    <row r="106" spans="1:7" ht="16.5" customHeight="1" thickBot="1" x14ac:dyDescent="0.3">
      <c r="A106" s="357"/>
      <c r="B106" s="313" t="s">
        <v>37</v>
      </c>
      <c r="C106" s="1873" t="s">
        <v>1849</v>
      </c>
      <c r="D106" s="1868"/>
      <c r="E106" s="1868"/>
      <c r="F106" s="1869"/>
      <c r="G106" s="357"/>
    </row>
    <row r="107" spans="1:7" ht="26.25" customHeight="1" x14ac:dyDescent="0.25">
      <c r="A107" s="357"/>
      <c r="B107" s="1576"/>
      <c r="C107" s="392">
        <v>2025</v>
      </c>
      <c r="D107" s="392">
        <v>2026</v>
      </c>
      <c r="E107" s="392">
        <v>2027</v>
      </c>
      <c r="F107" s="392">
        <v>2028</v>
      </c>
      <c r="G107" s="357"/>
    </row>
    <row r="108" spans="1:7" ht="26.25" customHeight="1" thickBot="1" x14ac:dyDescent="0.3">
      <c r="A108" s="357"/>
      <c r="B108" s="1577"/>
      <c r="C108" s="384" t="s">
        <v>17</v>
      </c>
      <c r="D108" s="384" t="s">
        <v>18</v>
      </c>
      <c r="E108" s="384" t="s">
        <v>18</v>
      </c>
      <c r="F108" s="384" t="s">
        <v>18</v>
      </c>
      <c r="G108" s="357"/>
    </row>
    <row r="109" spans="1:7" ht="22.5" customHeight="1" thickBot="1" x14ac:dyDescent="0.3">
      <c r="A109" s="357"/>
      <c r="B109" s="313" t="s">
        <v>39</v>
      </c>
      <c r="C109" s="388">
        <v>1</v>
      </c>
      <c r="D109" s="388">
        <v>1</v>
      </c>
      <c r="E109" s="388">
        <v>1</v>
      </c>
      <c r="F109" s="388">
        <v>1</v>
      </c>
      <c r="G109" s="357"/>
    </row>
    <row r="110" spans="1:7" ht="15.75" customHeight="1" thickBot="1" x14ac:dyDescent="0.3">
      <c r="A110" s="357"/>
      <c r="B110" s="313" t="s">
        <v>861</v>
      </c>
      <c r="C110" s="388">
        <v>33800</v>
      </c>
      <c r="D110" s="388">
        <v>33800</v>
      </c>
      <c r="E110" s="388">
        <v>43800</v>
      </c>
      <c r="F110" s="605">
        <v>40000</v>
      </c>
      <c r="G110" s="357"/>
    </row>
    <row r="111" spans="1:7" ht="16.5" thickBot="1" x14ac:dyDescent="0.3">
      <c r="A111" s="357"/>
      <c r="B111" s="313" t="s">
        <v>860</v>
      </c>
      <c r="C111" s="388">
        <f>C110/C109</f>
        <v>33800</v>
      </c>
      <c r="D111" s="388">
        <f>D110/D109</f>
        <v>33800</v>
      </c>
      <c r="E111" s="388">
        <f>E110/E109</f>
        <v>43800</v>
      </c>
      <c r="F111" s="388">
        <f>F110/F109</f>
        <v>40000</v>
      </c>
      <c r="G111" s="357"/>
    </row>
    <row r="112" spans="1:7" ht="15.75" customHeight="1" thickBot="1" x14ac:dyDescent="0.3">
      <c r="A112" s="357"/>
      <c r="B112" s="313" t="s">
        <v>859</v>
      </c>
      <c r="C112" s="387" t="s">
        <v>884</v>
      </c>
      <c r="D112" s="386">
        <f t="shared" ref="D112:F114" si="2">D109/C109-1</f>
        <v>0</v>
      </c>
      <c r="E112" s="386">
        <f t="shared" si="2"/>
        <v>0</v>
      </c>
      <c r="F112" s="386">
        <f t="shared" si="2"/>
        <v>0</v>
      </c>
      <c r="G112" s="357"/>
    </row>
    <row r="113" spans="1:7" ht="16.5" thickBot="1" x14ac:dyDescent="0.3">
      <c r="A113" s="357"/>
      <c r="B113" s="313" t="s">
        <v>858</v>
      </c>
      <c r="C113" s="387" t="s">
        <v>884</v>
      </c>
      <c r="D113" s="386">
        <f t="shared" si="2"/>
        <v>0</v>
      </c>
      <c r="E113" s="386">
        <f t="shared" si="2"/>
        <v>0.29585798816568043</v>
      </c>
      <c r="F113" s="386">
        <f t="shared" si="2"/>
        <v>-8.6757990867579959E-2</v>
      </c>
      <c r="G113" s="357"/>
    </row>
    <row r="114" spans="1:7" ht="16.5" thickBot="1" x14ac:dyDescent="0.3">
      <c r="A114" s="357"/>
      <c r="B114" s="313" t="s">
        <v>55</v>
      </c>
      <c r="C114" s="387" t="s">
        <v>884</v>
      </c>
      <c r="D114" s="386">
        <f t="shared" si="2"/>
        <v>0</v>
      </c>
      <c r="E114" s="386">
        <f t="shared" si="2"/>
        <v>0.29585798816568043</v>
      </c>
      <c r="F114" s="386">
        <f t="shared" si="2"/>
        <v>-8.6757990867579959E-2</v>
      </c>
      <c r="G114" s="357"/>
    </row>
    <row r="115" spans="1:7" ht="16.5" thickBot="1" x14ac:dyDescent="0.3">
      <c r="A115" s="357"/>
      <c r="B115" s="1567" t="s">
        <v>1565</v>
      </c>
      <c r="C115" s="1568"/>
      <c r="D115" s="1568"/>
      <c r="E115" s="1568"/>
      <c r="F115" s="1569"/>
      <c r="G115" s="357"/>
    </row>
    <row r="116" spans="1:7" ht="15.75" x14ac:dyDescent="0.25">
      <c r="A116" s="357"/>
      <c r="B116" s="1576"/>
      <c r="C116" s="392">
        <v>2025</v>
      </c>
      <c r="D116" s="392">
        <v>2026</v>
      </c>
      <c r="E116" s="392">
        <v>2027</v>
      </c>
      <c r="F116" s="392">
        <v>2028</v>
      </c>
      <c r="G116" s="357"/>
    </row>
    <row r="117" spans="1:7" ht="16.5" thickBot="1" x14ac:dyDescent="0.3">
      <c r="A117" s="357"/>
      <c r="B117" s="1577"/>
      <c r="C117" s="384" t="s">
        <v>17</v>
      </c>
      <c r="D117" s="384" t="s">
        <v>18</v>
      </c>
      <c r="E117" s="384" t="s">
        <v>18</v>
      </c>
      <c r="F117" s="384" t="s">
        <v>18</v>
      </c>
      <c r="G117" s="357"/>
    </row>
    <row r="118" spans="1:7" ht="16.5" thickBot="1" x14ac:dyDescent="0.3">
      <c r="A118" s="357"/>
      <c r="B118" s="374" t="s">
        <v>875</v>
      </c>
      <c r="C118" s="373"/>
      <c r="D118" s="373"/>
      <c r="E118" s="373"/>
      <c r="F118" s="373"/>
      <c r="G118" s="357"/>
    </row>
    <row r="119" spans="1:7" ht="16.5" thickBot="1" x14ac:dyDescent="0.3">
      <c r="A119" s="357"/>
      <c r="B119" s="372" t="s">
        <v>840</v>
      </c>
      <c r="C119" s="373"/>
      <c r="D119" s="373"/>
      <c r="E119" s="373"/>
      <c r="F119" s="373"/>
      <c r="G119" s="357"/>
    </row>
    <row r="120" spans="1:7" ht="16.5" thickBot="1" x14ac:dyDescent="0.3">
      <c r="A120" s="357"/>
      <c r="B120" s="372" t="s">
        <v>839</v>
      </c>
      <c r="C120" s="371"/>
      <c r="D120" s="370"/>
      <c r="E120" s="370"/>
      <c r="F120" s="370"/>
      <c r="G120" s="357"/>
    </row>
    <row r="121" spans="1:7" ht="16.5" thickBot="1" x14ac:dyDescent="0.3">
      <c r="A121" s="357"/>
      <c r="B121" s="372" t="s">
        <v>838</v>
      </c>
      <c r="C121" s="373"/>
      <c r="D121" s="373"/>
      <c r="E121" s="373"/>
      <c r="F121" s="373"/>
      <c r="G121" s="357"/>
    </row>
    <row r="122" spans="1:7" ht="15.75" customHeight="1" thickBot="1" x14ac:dyDescent="0.3">
      <c r="A122" s="357"/>
      <c r="B122" s="372" t="s">
        <v>837</v>
      </c>
      <c r="C122" s="371"/>
      <c r="D122" s="370"/>
      <c r="E122" s="370"/>
      <c r="F122" s="370"/>
      <c r="G122" s="357"/>
    </row>
    <row r="123" spans="1:7" ht="16.5" thickBot="1" x14ac:dyDescent="0.3">
      <c r="A123" s="357"/>
      <c r="B123" s="374" t="s">
        <v>874</v>
      </c>
      <c r="C123" s="371">
        <f>C124</f>
        <v>33800</v>
      </c>
      <c r="D123" s="371">
        <f>D124</f>
        <v>33800</v>
      </c>
      <c r="E123" s="371">
        <f>E124</f>
        <v>43800</v>
      </c>
      <c r="F123" s="371">
        <f>F124</f>
        <v>40000</v>
      </c>
      <c r="G123" s="357"/>
    </row>
    <row r="124" spans="1:7" ht="16.5" thickBot="1" x14ac:dyDescent="0.3">
      <c r="A124" s="357"/>
      <c r="B124" s="372" t="s">
        <v>840</v>
      </c>
      <c r="C124" s="373">
        <v>33800</v>
      </c>
      <c r="D124" s="373">
        <v>33800</v>
      </c>
      <c r="E124" s="373">
        <v>43800</v>
      </c>
      <c r="F124" s="373">
        <v>40000</v>
      </c>
      <c r="G124" s="357"/>
    </row>
    <row r="125" spans="1:7" ht="16.5" thickBot="1" x14ac:dyDescent="0.3">
      <c r="A125" s="357"/>
      <c r="B125" s="372" t="s">
        <v>839</v>
      </c>
      <c r="C125" s="371"/>
      <c r="D125" s="370"/>
      <c r="E125" s="370"/>
      <c r="F125" s="370"/>
      <c r="G125" s="357"/>
    </row>
    <row r="126" spans="1:7" ht="16.5" thickBot="1" x14ac:dyDescent="0.3">
      <c r="A126" s="357"/>
      <c r="B126" s="372" t="s">
        <v>838</v>
      </c>
      <c r="C126" s="373"/>
      <c r="D126" s="373"/>
      <c r="E126" s="373"/>
      <c r="F126" s="373"/>
      <c r="G126" s="357"/>
    </row>
    <row r="127" spans="1:7" ht="16.5" thickBot="1" x14ac:dyDescent="0.3">
      <c r="A127" s="357"/>
      <c r="B127" s="372" t="s">
        <v>837</v>
      </c>
      <c r="C127" s="371"/>
      <c r="D127" s="370"/>
      <c r="E127" s="370"/>
      <c r="F127" s="370"/>
      <c r="G127" s="357"/>
    </row>
    <row r="128" spans="1:7" ht="16.5" thickBot="1" x14ac:dyDescent="0.3">
      <c r="A128" s="357"/>
      <c r="B128" s="382" t="s">
        <v>873</v>
      </c>
      <c r="C128" s="371">
        <f>C123+C118</f>
        <v>33800</v>
      </c>
      <c r="D128" s="371">
        <f>D123+D118</f>
        <v>33800</v>
      </c>
      <c r="E128" s="371">
        <f>E123+E118</f>
        <v>43800</v>
      </c>
      <c r="F128" s="371">
        <f>F123+F118</f>
        <v>40000</v>
      </c>
      <c r="G128" s="357"/>
    </row>
    <row r="129" spans="1:7" ht="37.5" hidden="1" customHeight="1" x14ac:dyDescent="0.25">
      <c r="A129" s="357"/>
      <c r="B129" s="398" t="s">
        <v>949</v>
      </c>
      <c r="C129" s="1594"/>
      <c r="D129" s="1595"/>
      <c r="E129" s="1595"/>
      <c r="F129" s="1596"/>
      <c r="G129" s="357"/>
    </row>
    <row r="130" spans="1:7" ht="33.75" customHeight="1" thickBot="1" x14ac:dyDescent="0.3">
      <c r="A130" s="357"/>
      <c r="B130" s="397" t="s">
        <v>1314</v>
      </c>
      <c r="C130" s="1594" t="s">
        <v>1848</v>
      </c>
      <c r="D130" s="1597"/>
      <c r="E130" s="1595"/>
      <c r="F130" s="1596"/>
      <c r="G130" s="357"/>
    </row>
    <row r="131" spans="1:7" ht="32.25" thickBot="1" x14ac:dyDescent="0.3">
      <c r="A131" s="357"/>
      <c r="B131" s="396" t="s">
        <v>963</v>
      </c>
      <c r="C131" s="740" t="s">
        <v>1847</v>
      </c>
      <c r="D131" s="394" t="s">
        <v>864</v>
      </c>
      <c r="E131" s="1868" t="s">
        <v>1846</v>
      </c>
      <c r="F131" s="1869"/>
      <c r="G131" s="357"/>
    </row>
    <row r="132" spans="1:7" ht="16.5" thickBot="1" x14ac:dyDescent="0.3">
      <c r="A132" s="357"/>
      <c r="B132" s="393"/>
      <c r="C132" s="1594"/>
      <c r="D132" s="1600"/>
      <c r="E132" s="1595"/>
      <c r="F132" s="1596"/>
      <c r="G132" s="357"/>
    </row>
    <row r="133" spans="1:7" ht="141.75" customHeight="1" thickBot="1" x14ac:dyDescent="0.3">
      <c r="A133" s="357"/>
      <c r="B133" s="313" t="s">
        <v>863</v>
      </c>
      <c r="C133" s="1870" t="s">
        <v>1845</v>
      </c>
      <c r="D133" s="1871"/>
      <c r="E133" s="1871"/>
      <c r="F133" s="1872"/>
      <c r="G133" s="357"/>
    </row>
    <row r="134" spans="1:7" ht="18" customHeight="1" thickBot="1" x14ac:dyDescent="0.3">
      <c r="A134" s="357"/>
      <c r="B134" s="313" t="s">
        <v>37</v>
      </c>
      <c r="C134" s="1591" t="s">
        <v>1844</v>
      </c>
      <c r="D134" s="1592"/>
      <c r="E134" s="1592"/>
      <c r="F134" s="1593"/>
      <c r="G134" s="357"/>
    </row>
    <row r="135" spans="1:7" ht="26.25" customHeight="1" x14ac:dyDescent="0.25">
      <c r="A135" s="357"/>
      <c r="B135" s="1576"/>
      <c r="C135" s="392">
        <v>2025</v>
      </c>
      <c r="D135" s="392">
        <v>2026</v>
      </c>
      <c r="E135" s="392">
        <v>2027</v>
      </c>
      <c r="F135" s="392">
        <v>2028</v>
      </c>
      <c r="G135" s="357"/>
    </row>
    <row r="136" spans="1:7" ht="26.25" customHeight="1" thickBot="1" x14ac:dyDescent="0.3">
      <c r="A136" s="357"/>
      <c r="B136" s="1577"/>
      <c r="C136" s="384" t="s">
        <v>17</v>
      </c>
      <c r="D136" s="384" t="s">
        <v>18</v>
      </c>
      <c r="E136" s="384" t="s">
        <v>18</v>
      </c>
      <c r="F136" s="384" t="s">
        <v>18</v>
      </c>
      <c r="G136" s="357"/>
    </row>
    <row r="137" spans="1:7" ht="16.5" thickBot="1" x14ac:dyDescent="0.3">
      <c r="A137" s="357"/>
      <c r="B137" s="313" t="s">
        <v>39</v>
      </c>
      <c r="C137" s="388">
        <v>1</v>
      </c>
      <c r="D137" s="388">
        <v>1</v>
      </c>
      <c r="E137" s="388">
        <v>1</v>
      </c>
      <c r="F137" s="388">
        <v>1</v>
      </c>
      <c r="G137" s="357"/>
    </row>
    <row r="138" spans="1:7" ht="15.75" customHeight="1" thickBot="1" x14ac:dyDescent="0.3">
      <c r="A138" s="357"/>
      <c r="B138" s="313" t="s">
        <v>861</v>
      </c>
      <c r="C138" s="388">
        <v>30000</v>
      </c>
      <c r="D138" s="388">
        <v>30000</v>
      </c>
      <c r="E138" s="388">
        <v>30000</v>
      </c>
      <c r="F138" s="388">
        <v>33800</v>
      </c>
      <c r="G138" s="357"/>
    </row>
    <row r="139" spans="1:7" ht="16.5" thickBot="1" x14ac:dyDescent="0.3">
      <c r="A139" s="357"/>
      <c r="B139" s="313" t="s">
        <v>860</v>
      </c>
      <c r="C139" s="388">
        <f>C138/C137</f>
        <v>30000</v>
      </c>
      <c r="D139" s="388">
        <f>D138/D137</f>
        <v>30000</v>
      </c>
      <c r="E139" s="388">
        <f>E138/E137</f>
        <v>30000</v>
      </c>
      <c r="F139" s="388">
        <f>F138/F137</f>
        <v>33800</v>
      </c>
      <c r="G139" s="357"/>
    </row>
    <row r="140" spans="1:7" ht="15.75" customHeight="1" thickBot="1" x14ac:dyDescent="0.3">
      <c r="A140" s="357"/>
      <c r="B140" s="313" t="s">
        <v>859</v>
      </c>
      <c r="C140" s="387" t="s">
        <v>884</v>
      </c>
      <c r="D140" s="386">
        <f t="shared" ref="D140:F142" si="3">D137/C137-1</f>
        <v>0</v>
      </c>
      <c r="E140" s="386">
        <f t="shared" si="3"/>
        <v>0</v>
      </c>
      <c r="F140" s="386">
        <f t="shared" si="3"/>
        <v>0</v>
      </c>
      <c r="G140" s="357"/>
    </row>
    <row r="141" spans="1:7" ht="16.5" thickBot="1" x14ac:dyDescent="0.3">
      <c r="A141" s="357"/>
      <c r="B141" s="313" t="s">
        <v>858</v>
      </c>
      <c r="C141" s="387" t="s">
        <v>884</v>
      </c>
      <c r="D141" s="386">
        <f t="shared" si="3"/>
        <v>0</v>
      </c>
      <c r="E141" s="386">
        <f t="shared" si="3"/>
        <v>0</v>
      </c>
      <c r="F141" s="386">
        <f t="shared" si="3"/>
        <v>0.12666666666666671</v>
      </c>
      <c r="G141" s="357"/>
    </row>
    <row r="142" spans="1:7" ht="16.5" thickBot="1" x14ac:dyDescent="0.3">
      <c r="A142" s="357"/>
      <c r="B142" s="313" t="s">
        <v>55</v>
      </c>
      <c r="C142" s="387" t="s">
        <v>884</v>
      </c>
      <c r="D142" s="386">
        <f t="shared" si="3"/>
        <v>0</v>
      </c>
      <c r="E142" s="386">
        <f t="shared" si="3"/>
        <v>0</v>
      </c>
      <c r="F142" s="386">
        <f t="shared" si="3"/>
        <v>0.12666666666666671</v>
      </c>
      <c r="G142" s="357"/>
    </row>
    <row r="143" spans="1:7" ht="16.5" thickBot="1" x14ac:dyDescent="0.3">
      <c r="A143" s="357"/>
      <c r="B143" s="1567" t="s">
        <v>1843</v>
      </c>
      <c r="C143" s="1568"/>
      <c r="D143" s="1568"/>
      <c r="E143" s="1568"/>
      <c r="F143" s="1569"/>
      <c r="G143" s="357"/>
    </row>
    <row r="144" spans="1:7" ht="15.75" x14ac:dyDescent="0.25">
      <c r="A144" s="357"/>
      <c r="B144" s="1576"/>
      <c r="C144" s="392">
        <v>2025</v>
      </c>
      <c r="D144" s="392">
        <v>2026</v>
      </c>
      <c r="E144" s="392">
        <v>2027</v>
      </c>
      <c r="F144" s="392">
        <v>2028</v>
      </c>
      <c r="G144" s="357"/>
    </row>
    <row r="145" spans="1:7" ht="16.5" thickBot="1" x14ac:dyDescent="0.3">
      <c r="A145" s="357"/>
      <c r="B145" s="1577"/>
      <c r="C145" s="384" t="s">
        <v>17</v>
      </c>
      <c r="D145" s="384" t="s">
        <v>18</v>
      </c>
      <c r="E145" s="384" t="s">
        <v>18</v>
      </c>
      <c r="F145" s="384" t="s">
        <v>18</v>
      </c>
      <c r="G145" s="357"/>
    </row>
    <row r="146" spans="1:7" ht="16.5" thickBot="1" x14ac:dyDescent="0.3">
      <c r="A146" s="357"/>
      <c r="B146" s="374" t="s">
        <v>875</v>
      </c>
      <c r="C146" s="373"/>
      <c r="D146" s="373"/>
      <c r="E146" s="373"/>
      <c r="F146" s="373"/>
      <c r="G146" s="357"/>
    </row>
    <row r="147" spans="1:7" ht="16.5" thickBot="1" x14ac:dyDescent="0.3">
      <c r="A147" s="357"/>
      <c r="B147" s="372" t="s">
        <v>840</v>
      </c>
      <c r="C147" s="373"/>
      <c r="D147" s="373"/>
      <c r="E147" s="373"/>
      <c r="F147" s="373"/>
      <c r="G147" s="357"/>
    </row>
    <row r="148" spans="1:7" ht="16.5" thickBot="1" x14ac:dyDescent="0.3">
      <c r="A148" s="357"/>
      <c r="B148" s="372" t="s">
        <v>839</v>
      </c>
      <c r="C148" s="371"/>
      <c r="D148" s="370"/>
      <c r="E148" s="370"/>
      <c r="F148" s="370"/>
      <c r="G148" s="357"/>
    </row>
    <row r="149" spans="1:7" ht="16.5" thickBot="1" x14ac:dyDescent="0.3">
      <c r="A149" s="357"/>
      <c r="B149" s="372" t="s">
        <v>838</v>
      </c>
      <c r="C149" s="373"/>
      <c r="D149" s="373"/>
      <c r="E149" s="373"/>
      <c r="F149" s="373"/>
      <c r="G149" s="357"/>
    </row>
    <row r="150" spans="1:7" ht="15.75" customHeight="1" thickBot="1" x14ac:dyDescent="0.3">
      <c r="A150" s="357"/>
      <c r="B150" s="372" t="s">
        <v>837</v>
      </c>
      <c r="C150" s="371"/>
      <c r="D150" s="370"/>
      <c r="E150" s="370"/>
      <c r="F150" s="370"/>
      <c r="G150" s="357"/>
    </row>
    <row r="151" spans="1:7" ht="16.5" thickBot="1" x14ac:dyDescent="0.3">
      <c r="A151" s="357"/>
      <c r="B151" s="374" t="s">
        <v>874</v>
      </c>
      <c r="C151" s="371">
        <f>C152</f>
        <v>30000</v>
      </c>
      <c r="D151" s="371">
        <f>D152</f>
        <v>30000</v>
      </c>
      <c r="E151" s="371">
        <f>E152</f>
        <v>30000</v>
      </c>
      <c r="F151" s="371">
        <f>F152</f>
        <v>33800</v>
      </c>
      <c r="G151" s="357"/>
    </row>
    <row r="152" spans="1:7" ht="16.5" thickBot="1" x14ac:dyDescent="0.3">
      <c r="A152" s="357"/>
      <c r="B152" s="372" t="s">
        <v>840</v>
      </c>
      <c r="C152" s="373">
        <v>30000</v>
      </c>
      <c r="D152" s="383">
        <v>30000</v>
      </c>
      <c r="E152" s="373">
        <v>30000</v>
      </c>
      <c r="F152" s="373">
        <v>33800</v>
      </c>
      <c r="G152" s="357"/>
    </row>
    <row r="153" spans="1:7" ht="16.5" thickBot="1" x14ac:dyDescent="0.3">
      <c r="A153" s="357"/>
      <c r="B153" s="372" t="s">
        <v>839</v>
      </c>
      <c r="C153" s="371"/>
      <c r="D153" s="370"/>
      <c r="E153" s="370"/>
      <c r="F153" s="370"/>
      <c r="G153" s="357"/>
    </row>
    <row r="154" spans="1:7" ht="16.5" thickBot="1" x14ac:dyDescent="0.3">
      <c r="A154" s="357"/>
      <c r="B154" s="372" t="s">
        <v>838</v>
      </c>
      <c r="C154" s="373"/>
      <c r="D154" s="373"/>
      <c r="E154" s="373"/>
      <c r="F154" s="373"/>
      <c r="G154" s="357"/>
    </row>
    <row r="155" spans="1:7" ht="16.5" thickBot="1" x14ac:dyDescent="0.3">
      <c r="A155" s="357"/>
      <c r="B155" s="372" t="s">
        <v>837</v>
      </c>
      <c r="C155" s="371"/>
      <c r="D155" s="370"/>
      <c r="E155" s="370"/>
      <c r="F155" s="370"/>
      <c r="G155" s="357"/>
    </row>
    <row r="156" spans="1:7" ht="16.5" thickBot="1" x14ac:dyDescent="0.3">
      <c r="A156" s="357"/>
      <c r="B156" s="382" t="s">
        <v>958</v>
      </c>
      <c r="C156" s="371">
        <f>C151+C146</f>
        <v>30000</v>
      </c>
      <c r="D156" s="371">
        <f>D151+D146</f>
        <v>30000</v>
      </c>
      <c r="E156" s="371">
        <f>E151+E146</f>
        <v>30000</v>
      </c>
      <c r="F156" s="371">
        <f>F151+F146</f>
        <v>33800</v>
      </c>
      <c r="G156" s="357"/>
    </row>
    <row r="157" spans="1:7" ht="33.75" customHeight="1" thickBot="1" x14ac:dyDescent="0.3">
      <c r="A157" s="357"/>
      <c r="B157" s="397" t="s">
        <v>1314</v>
      </c>
      <c r="C157" s="1594" t="s">
        <v>1841</v>
      </c>
      <c r="D157" s="1597"/>
      <c r="E157" s="1595"/>
      <c r="F157" s="1596"/>
      <c r="G157" s="357"/>
    </row>
    <row r="158" spans="1:7" ht="48" thickBot="1" x14ac:dyDescent="0.3">
      <c r="A158" s="357"/>
      <c r="B158" s="396" t="s">
        <v>866</v>
      </c>
      <c r="C158" s="740" t="s">
        <v>1842</v>
      </c>
      <c r="D158" s="394" t="s">
        <v>864</v>
      </c>
      <c r="E158" s="1598" t="s">
        <v>1841</v>
      </c>
      <c r="F158" s="1599"/>
      <c r="G158" s="357"/>
    </row>
    <row r="159" spans="1:7" ht="16.5" thickBot="1" x14ac:dyDescent="0.3">
      <c r="A159" s="357"/>
      <c r="B159" s="393"/>
      <c r="C159" s="1594"/>
      <c r="D159" s="1600"/>
      <c r="E159" s="1595"/>
      <c r="F159" s="1596"/>
      <c r="G159" s="357"/>
    </row>
    <row r="160" spans="1:7" ht="23.25" customHeight="1" thickBot="1" x14ac:dyDescent="0.3">
      <c r="A160" s="357"/>
      <c r="B160" s="313" t="s">
        <v>863</v>
      </c>
      <c r="C160" s="1564" t="s">
        <v>1840</v>
      </c>
      <c r="D160" s="1565"/>
      <c r="E160" s="1565"/>
      <c r="F160" s="1566"/>
      <c r="G160" s="357"/>
    </row>
    <row r="161" spans="1:7" ht="16.5" thickBot="1" x14ac:dyDescent="0.3">
      <c r="A161" s="357"/>
      <c r="B161" s="313" t="s">
        <v>37</v>
      </c>
      <c r="C161" s="1591" t="s">
        <v>1835</v>
      </c>
      <c r="D161" s="1592"/>
      <c r="E161" s="1592"/>
      <c r="F161" s="1593"/>
      <c r="G161" s="357"/>
    </row>
    <row r="162" spans="1:7" ht="26.25" customHeight="1" x14ac:dyDescent="0.25">
      <c r="A162" s="357"/>
      <c r="B162" s="1576"/>
      <c r="C162" s="392">
        <v>2025</v>
      </c>
      <c r="D162" s="392">
        <v>2026</v>
      </c>
      <c r="E162" s="392">
        <v>2027</v>
      </c>
      <c r="F162" s="392">
        <v>2028</v>
      </c>
      <c r="G162" s="357"/>
    </row>
    <row r="163" spans="1:7" ht="26.25" customHeight="1" thickBot="1" x14ac:dyDescent="0.3">
      <c r="A163" s="357"/>
      <c r="B163" s="1577"/>
      <c r="C163" s="384" t="s">
        <v>17</v>
      </c>
      <c r="D163" s="384" t="s">
        <v>18</v>
      </c>
      <c r="E163" s="384" t="s">
        <v>18</v>
      </c>
      <c r="F163" s="384" t="s">
        <v>18</v>
      </c>
      <c r="G163" s="357"/>
    </row>
    <row r="164" spans="1:7" ht="22.5" customHeight="1" thickBot="1" x14ac:dyDescent="0.3">
      <c r="A164" s="357"/>
      <c r="B164" s="313" t="s">
        <v>39</v>
      </c>
      <c r="C164" s="388">
        <v>5</v>
      </c>
      <c r="D164" s="388">
        <v>5</v>
      </c>
      <c r="E164" s="388">
        <v>5</v>
      </c>
      <c r="F164" s="388">
        <v>5</v>
      </c>
      <c r="G164" s="357"/>
    </row>
    <row r="165" spans="1:7" ht="15.75" customHeight="1" thickBot="1" x14ac:dyDescent="0.3">
      <c r="A165" s="357"/>
      <c r="B165" s="313" t="s">
        <v>861</v>
      </c>
      <c r="C165" s="388">
        <v>1200</v>
      </c>
      <c r="D165" s="388">
        <v>1200</v>
      </c>
      <c r="E165" s="388">
        <v>1200</v>
      </c>
      <c r="F165" s="388">
        <v>1200</v>
      </c>
      <c r="G165" s="357"/>
    </row>
    <row r="166" spans="1:7" ht="16.5" thickBot="1" x14ac:dyDescent="0.3">
      <c r="A166" s="357"/>
      <c r="B166" s="313" t="s">
        <v>860</v>
      </c>
      <c r="C166" s="388">
        <f>C165/C164</f>
        <v>240</v>
      </c>
      <c r="D166" s="388">
        <f>D165/D164</f>
        <v>240</v>
      </c>
      <c r="E166" s="388">
        <f>E165/E164</f>
        <v>240</v>
      </c>
      <c r="F166" s="388">
        <f>F165/F164</f>
        <v>240</v>
      </c>
      <c r="G166" s="357"/>
    </row>
    <row r="167" spans="1:7" ht="15.75" customHeight="1" thickBot="1" x14ac:dyDescent="0.3">
      <c r="A167" s="357"/>
      <c r="B167" s="313" t="s">
        <v>859</v>
      </c>
      <c r="C167" s="387" t="s">
        <v>884</v>
      </c>
      <c r="D167" s="386">
        <f t="shared" ref="D167:F169" si="4">D164/C164-1</f>
        <v>0</v>
      </c>
      <c r="E167" s="386">
        <f t="shared" si="4"/>
        <v>0</v>
      </c>
      <c r="F167" s="386">
        <f t="shared" si="4"/>
        <v>0</v>
      </c>
      <c r="G167" s="357"/>
    </row>
    <row r="168" spans="1:7" ht="16.5" thickBot="1" x14ac:dyDescent="0.3">
      <c r="A168" s="357"/>
      <c r="B168" s="313" t="s">
        <v>858</v>
      </c>
      <c r="C168" s="387" t="s">
        <v>884</v>
      </c>
      <c r="D168" s="386">
        <f t="shared" si="4"/>
        <v>0</v>
      </c>
      <c r="E168" s="386">
        <f t="shared" si="4"/>
        <v>0</v>
      </c>
      <c r="F168" s="386">
        <f t="shared" si="4"/>
        <v>0</v>
      </c>
      <c r="G168" s="357"/>
    </row>
    <row r="169" spans="1:7" ht="16.5" thickBot="1" x14ac:dyDescent="0.3">
      <c r="A169" s="357"/>
      <c r="B169" s="313" t="s">
        <v>55</v>
      </c>
      <c r="C169" s="387" t="s">
        <v>884</v>
      </c>
      <c r="D169" s="386">
        <f t="shared" si="4"/>
        <v>0</v>
      </c>
      <c r="E169" s="386">
        <f t="shared" si="4"/>
        <v>0</v>
      </c>
      <c r="F169" s="386">
        <f t="shared" si="4"/>
        <v>0</v>
      </c>
      <c r="G169" s="357"/>
    </row>
    <row r="170" spans="1:7" ht="16.5" thickBot="1" x14ac:dyDescent="0.3">
      <c r="A170" s="357"/>
      <c r="B170" s="1567" t="s">
        <v>1839</v>
      </c>
      <c r="C170" s="1568"/>
      <c r="D170" s="1568"/>
      <c r="E170" s="1568"/>
      <c r="F170" s="1569"/>
      <c r="G170" s="357"/>
    </row>
    <row r="171" spans="1:7" ht="15.75" x14ac:dyDescent="0.25">
      <c r="A171" s="357"/>
      <c r="B171" s="1576"/>
      <c r="C171" s="392">
        <v>2025</v>
      </c>
      <c r="D171" s="392">
        <v>2026</v>
      </c>
      <c r="E171" s="392">
        <v>2027</v>
      </c>
      <c r="F171" s="392">
        <v>2028</v>
      </c>
      <c r="G171" s="357"/>
    </row>
    <row r="172" spans="1:7" ht="16.5" thickBot="1" x14ac:dyDescent="0.3">
      <c r="A172" s="357"/>
      <c r="B172" s="1577"/>
      <c r="C172" s="384" t="s">
        <v>17</v>
      </c>
      <c r="D172" s="384" t="s">
        <v>18</v>
      </c>
      <c r="E172" s="384" t="s">
        <v>18</v>
      </c>
      <c r="F172" s="384" t="s">
        <v>18</v>
      </c>
      <c r="G172" s="357"/>
    </row>
    <row r="173" spans="1:7" ht="16.5" thickBot="1" x14ac:dyDescent="0.3">
      <c r="A173" s="357"/>
      <c r="B173" s="374" t="s">
        <v>875</v>
      </c>
      <c r="C173" s="373">
        <f>C174</f>
        <v>0</v>
      </c>
      <c r="D173" s="373">
        <f>D174</f>
        <v>0</v>
      </c>
      <c r="E173" s="373">
        <f>E174</f>
        <v>0</v>
      </c>
      <c r="F173" s="373">
        <f>F174</f>
        <v>0</v>
      </c>
      <c r="G173" s="357"/>
    </row>
    <row r="174" spans="1:7" ht="16.5" thickBot="1" x14ac:dyDescent="0.3">
      <c r="A174" s="357"/>
      <c r="B174" s="372" t="s">
        <v>840</v>
      </c>
      <c r="C174" s="373"/>
      <c r="D174" s="373"/>
      <c r="E174" s="373"/>
      <c r="F174" s="373"/>
      <c r="G174" s="357"/>
    </row>
    <row r="175" spans="1:7" ht="16.5" thickBot="1" x14ac:dyDescent="0.3">
      <c r="A175" s="357"/>
      <c r="B175" s="372" t="s">
        <v>839</v>
      </c>
      <c r="C175" s="371"/>
      <c r="D175" s="370"/>
      <c r="E175" s="370"/>
      <c r="F175" s="370"/>
      <c r="G175" s="357"/>
    </row>
    <row r="176" spans="1:7" ht="16.5" thickBot="1" x14ac:dyDescent="0.3">
      <c r="A176" s="357"/>
      <c r="B176" s="372" t="s">
        <v>838</v>
      </c>
      <c r="C176" s="373"/>
      <c r="D176" s="373"/>
      <c r="E176" s="373"/>
      <c r="F176" s="373"/>
      <c r="G176" s="357"/>
    </row>
    <row r="177" spans="1:7" ht="15.75" customHeight="1" thickBot="1" x14ac:dyDescent="0.3">
      <c r="A177" s="357"/>
      <c r="B177" s="372" t="s">
        <v>837</v>
      </c>
      <c r="C177" s="371"/>
      <c r="D177" s="370"/>
      <c r="E177" s="370"/>
      <c r="F177" s="370"/>
      <c r="G177" s="357"/>
    </row>
    <row r="178" spans="1:7" ht="16.5" thickBot="1" x14ac:dyDescent="0.3">
      <c r="A178" s="357"/>
      <c r="B178" s="374" t="s">
        <v>874</v>
      </c>
      <c r="C178" s="371">
        <f>C179</f>
        <v>1200</v>
      </c>
      <c r="D178" s="371">
        <f>D179</f>
        <v>1200</v>
      </c>
      <c r="E178" s="371">
        <f>E179</f>
        <v>1200</v>
      </c>
      <c r="F178" s="371">
        <f>F179</f>
        <v>1200</v>
      </c>
      <c r="G178" s="357"/>
    </row>
    <row r="179" spans="1:7" ht="16.5" thickBot="1" x14ac:dyDescent="0.3">
      <c r="A179" s="357"/>
      <c r="B179" s="372" t="s">
        <v>840</v>
      </c>
      <c r="C179" s="373">
        <v>1200</v>
      </c>
      <c r="D179" s="373">
        <v>1200</v>
      </c>
      <c r="E179" s="373">
        <v>1200</v>
      </c>
      <c r="F179" s="373">
        <v>1200</v>
      </c>
      <c r="G179" s="357"/>
    </row>
    <row r="180" spans="1:7" ht="16.5" thickBot="1" x14ac:dyDescent="0.3">
      <c r="A180" s="357"/>
      <c r="B180" s="372" t="s">
        <v>839</v>
      </c>
      <c r="C180" s="371"/>
      <c r="D180" s="370"/>
      <c r="E180" s="370"/>
      <c r="F180" s="370"/>
      <c r="G180" s="357"/>
    </row>
    <row r="181" spans="1:7" ht="16.5" thickBot="1" x14ac:dyDescent="0.3">
      <c r="A181" s="357"/>
      <c r="B181" s="372" t="s">
        <v>838</v>
      </c>
      <c r="C181" s="373"/>
      <c r="D181" s="373"/>
      <c r="E181" s="373"/>
      <c r="F181" s="373"/>
      <c r="G181" s="357"/>
    </row>
    <row r="182" spans="1:7" ht="16.5" thickBot="1" x14ac:dyDescent="0.3">
      <c r="A182" s="357"/>
      <c r="B182" s="372" t="s">
        <v>837</v>
      </c>
      <c r="C182" s="371"/>
      <c r="D182" s="370"/>
      <c r="E182" s="370"/>
      <c r="F182" s="370"/>
      <c r="G182" s="357"/>
    </row>
    <row r="183" spans="1:7" ht="16.5" thickBot="1" x14ac:dyDescent="0.3">
      <c r="A183" s="357"/>
      <c r="B183" s="382" t="s">
        <v>950</v>
      </c>
      <c r="C183" s="371">
        <f>C178+C173</f>
        <v>1200</v>
      </c>
      <c r="D183" s="371">
        <f>D178+D173</f>
        <v>1200</v>
      </c>
      <c r="E183" s="371">
        <f>E178+E173</f>
        <v>1200</v>
      </c>
      <c r="F183" s="371">
        <f>F178+F173</f>
        <v>1200</v>
      </c>
      <c r="G183" s="357"/>
    </row>
    <row r="184" spans="1:7" ht="37.5" hidden="1" customHeight="1" x14ac:dyDescent="0.25">
      <c r="A184" s="357"/>
      <c r="B184" s="398" t="s">
        <v>949</v>
      </c>
      <c r="C184" s="1594"/>
      <c r="D184" s="1595"/>
      <c r="E184" s="1595"/>
      <c r="F184" s="1596"/>
      <c r="G184" s="357"/>
    </row>
    <row r="185" spans="1:7" ht="33.75" customHeight="1" thickBot="1" x14ac:dyDescent="0.3">
      <c r="A185" s="357"/>
      <c r="B185" s="397" t="s">
        <v>1314</v>
      </c>
      <c r="C185" s="1594" t="s">
        <v>1837</v>
      </c>
      <c r="D185" s="1597"/>
      <c r="E185" s="1595"/>
      <c r="F185" s="1596"/>
      <c r="G185" s="357"/>
    </row>
    <row r="186" spans="1:7" ht="33.75" customHeight="1" thickBot="1" x14ac:dyDescent="0.3">
      <c r="A186" s="357"/>
      <c r="B186" s="396" t="s">
        <v>1793</v>
      </c>
      <c r="C186" s="740" t="s">
        <v>1838</v>
      </c>
      <c r="D186" s="394" t="s">
        <v>864</v>
      </c>
      <c r="E186" s="1598" t="s">
        <v>1837</v>
      </c>
      <c r="F186" s="1599"/>
      <c r="G186" s="357"/>
    </row>
    <row r="187" spans="1:7" ht="16.5" thickBot="1" x14ac:dyDescent="0.3">
      <c r="A187" s="357"/>
      <c r="B187" s="393"/>
      <c r="C187" s="1594"/>
      <c r="D187" s="1600"/>
      <c r="E187" s="1595"/>
      <c r="F187" s="1596"/>
      <c r="G187" s="357"/>
    </row>
    <row r="188" spans="1:7" ht="54" customHeight="1" thickBot="1" x14ac:dyDescent="0.3">
      <c r="A188" s="357"/>
      <c r="B188" s="313" t="s">
        <v>863</v>
      </c>
      <c r="C188" s="1724" t="s">
        <v>1836</v>
      </c>
      <c r="D188" s="1725"/>
      <c r="E188" s="1725"/>
      <c r="F188" s="1726"/>
      <c r="G188" s="357"/>
    </row>
    <row r="189" spans="1:7" ht="16.5" customHeight="1" thickBot="1" x14ac:dyDescent="0.3">
      <c r="A189" s="357"/>
      <c r="B189" s="313" t="s">
        <v>37</v>
      </c>
      <c r="C189" s="1591" t="s">
        <v>1835</v>
      </c>
      <c r="D189" s="1592"/>
      <c r="E189" s="1592"/>
      <c r="F189" s="1593"/>
      <c r="G189" s="357"/>
    </row>
    <row r="190" spans="1:7" ht="26.25" customHeight="1" x14ac:dyDescent="0.25">
      <c r="A190" s="357"/>
      <c r="B190" s="1576"/>
      <c r="C190" s="392">
        <v>2025</v>
      </c>
      <c r="D190" s="392">
        <v>2026</v>
      </c>
      <c r="E190" s="392">
        <v>2027</v>
      </c>
      <c r="F190" s="392">
        <v>2028</v>
      </c>
      <c r="G190" s="357"/>
    </row>
    <row r="191" spans="1:7" ht="26.25" customHeight="1" thickBot="1" x14ac:dyDescent="0.3">
      <c r="A191" s="357"/>
      <c r="B191" s="1577"/>
      <c r="C191" s="384" t="s">
        <v>17</v>
      </c>
      <c r="D191" s="384" t="s">
        <v>18</v>
      </c>
      <c r="E191" s="384" t="s">
        <v>18</v>
      </c>
      <c r="F191" s="384" t="s">
        <v>18</v>
      </c>
      <c r="G191" s="357"/>
    </row>
    <row r="192" spans="1:7" ht="16.5" thickBot="1" x14ac:dyDescent="0.3">
      <c r="A192" s="357"/>
      <c r="B192" s="313" t="s">
        <v>39</v>
      </c>
      <c r="C192" s="605">
        <v>3000</v>
      </c>
      <c r="D192" s="605">
        <v>3000</v>
      </c>
      <c r="E192" s="605">
        <v>1600</v>
      </c>
      <c r="F192" s="605">
        <v>1500</v>
      </c>
      <c r="G192" s="357"/>
    </row>
    <row r="193" spans="1:7" ht="15.75" customHeight="1" thickBot="1" x14ac:dyDescent="0.3">
      <c r="A193" s="357"/>
      <c r="B193" s="313" t="s">
        <v>861</v>
      </c>
      <c r="C193" s="388">
        <v>20000</v>
      </c>
      <c r="D193" s="605">
        <v>20000</v>
      </c>
      <c r="E193" s="605">
        <v>10000</v>
      </c>
      <c r="F193" s="605">
        <v>10000</v>
      </c>
      <c r="G193" s="357"/>
    </row>
    <row r="194" spans="1:7" ht="16.5" thickBot="1" x14ac:dyDescent="0.3">
      <c r="A194" s="357"/>
      <c r="B194" s="313" t="s">
        <v>860</v>
      </c>
      <c r="C194" s="388">
        <f>C193/C192</f>
        <v>6.666666666666667</v>
      </c>
      <c r="D194" s="388">
        <f>D193/D192</f>
        <v>6.666666666666667</v>
      </c>
      <c r="E194" s="388">
        <f>E193/E192</f>
        <v>6.25</v>
      </c>
      <c r="F194" s="388">
        <f>F193/F192</f>
        <v>6.666666666666667</v>
      </c>
      <c r="G194" s="357"/>
    </row>
    <row r="195" spans="1:7" ht="15.75" customHeight="1" thickBot="1" x14ac:dyDescent="0.3">
      <c r="A195" s="357"/>
      <c r="B195" s="313" t="s">
        <v>859</v>
      </c>
      <c r="C195" s="387" t="s">
        <v>884</v>
      </c>
      <c r="D195" s="386">
        <f t="shared" ref="D195:F197" si="5">D192/C192-1</f>
        <v>0</v>
      </c>
      <c r="E195" s="386">
        <f t="shared" si="5"/>
        <v>-0.46666666666666667</v>
      </c>
      <c r="F195" s="386">
        <f t="shared" si="5"/>
        <v>-6.25E-2</v>
      </c>
      <c r="G195" s="357"/>
    </row>
    <row r="196" spans="1:7" ht="16.5" thickBot="1" x14ac:dyDescent="0.3">
      <c r="A196" s="357"/>
      <c r="B196" s="313" t="s">
        <v>858</v>
      </c>
      <c r="C196" s="387" t="s">
        <v>884</v>
      </c>
      <c r="D196" s="386">
        <f t="shared" si="5"/>
        <v>0</v>
      </c>
      <c r="E196" s="386">
        <f t="shared" si="5"/>
        <v>-0.5</v>
      </c>
      <c r="F196" s="386">
        <f t="shared" si="5"/>
        <v>0</v>
      </c>
      <c r="G196" s="357"/>
    </row>
    <row r="197" spans="1:7" ht="16.5" thickBot="1" x14ac:dyDescent="0.3">
      <c r="A197" s="357"/>
      <c r="B197" s="313" t="s">
        <v>55</v>
      </c>
      <c r="C197" s="387" t="s">
        <v>884</v>
      </c>
      <c r="D197" s="386">
        <f t="shared" si="5"/>
        <v>0</v>
      </c>
      <c r="E197" s="386">
        <f t="shared" si="5"/>
        <v>-6.25E-2</v>
      </c>
      <c r="F197" s="386">
        <f t="shared" si="5"/>
        <v>6.6666666666666652E-2</v>
      </c>
      <c r="G197" s="357"/>
    </row>
    <row r="198" spans="1:7" ht="16.5" thickBot="1" x14ac:dyDescent="0.3">
      <c r="A198" s="357"/>
      <c r="B198" s="1567" t="s">
        <v>1829</v>
      </c>
      <c r="C198" s="1568"/>
      <c r="D198" s="1568"/>
      <c r="E198" s="1568"/>
      <c r="F198" s="1569"/>
      <c r="G198" s="357"/>
    </row>
    <row r="199" spans="1:7" ht="15.75" x14ac:dyDescent="0.25">
      <c r="A199" s="357"/>
      <c r="B199" s="1576"/>
      <c r="C199" s="392">
        <v>2025</v>
      </c>
      <c r="D199" s="392">
        <v>2026</v>
      </c>
      <c r="E199" s="392">
        <v>2027</v>
      </c>
      <c r="F199" s="392">
        <v>2028</v>
      </c>
      <c r="G199" s="357"/>
    </row>
    <row r="200" spans="1:7" ht="16.5" thickBot="1" x14ac:dyDescent="0.3">
      <c r="A200" s="357"/>
      <c r="B200" s="1577"/>
      <c r="C200" s="384" t="s">
        <v>17</v>
      </c>
      <c r="D200" s="384" t="s">
        <v>18</v>
      </c>
      <c r="E200" s="384" t="s">
        <v>18</v>
      </c>
      <c r="F200" s="384" t="s">
        <v>18</v>
      </c>
      <c r="G200" s="357"/>
    </row>
    <row r="201" spans="1:7" ht="16.5" thickBot="1" x14ac:dyDescent="0.3">
      <c r="A201" s="357"/>
      <c r="B201" s="374" t="s">
        <v>875</v>
      </c>
      <c r="C201" s="373">
        <f>C202</f>
        <v>0</v>
      </c>
      <c r="D201" s="373">
        <f>D202</f>
        <v>0</v>
      </c>
      <c r="E201" s="373">
        <f>E202</f>
        <v>0</v>
      </c>
      <c r="F201" s="373">
        <f>F202</f>
        <v>0</v>
      </c>
      <c r="G201" s="357"/>
    </row>
    <row r="202" spans="1:7" ht="16.5" thickBot="1" x14ac:dyDescent="0.3">
      <c r="A202" s="357"/>
      <c r="B202" s="372" t="s">
        <v>840</v>
      </c>
      <c r="C202" s="373"/>
      <c r="D202" s="373"/>
      <c r="E202" s="373"/>
      <c r="F202" s="373"/>
      <c r="G202" s="357"/>
    </row>
    <row r="203" spans="1:7" ht="16.5" thickBot="1" x14ac:dyDescent="0.3">
      <c r="A203" s="357"/>
      <c r="B203" s="372" t="s">
        <v>839</v>
      </c>
      <c r="C203" s="371"/>
      <c r="D203" s="370"/>
      <c r="E203" s="370"/>
      <c r="F203" s="370"/>
      <c r="G203" s="357"/>
    </row>
    <row r="204" spans="1:7" ht="16.5" thickBot="1" x14ac:dyDescent="0.3">
      <c r="A204" s="357"/>
      <c r="B204" s="372" t="s">
        <v>838</v>
      </c>
      <c r="C204" s="373"/>
      <c r="D204" s="373"/>
      <c r="E204" s="373"/>
      <c r="F204" s="373"/>
      <c r="G204" s="357"/>
    </row>
    <row r="205" spans="1:7" ht="15.75" customHeight="1" thickBot="1" x14ac:dyDescent="0.3">
      <c r="A205" s="357"/>
      <c r="B205" s="372" t="s">
        <v>837</v>
      </c>
      <c r="C205" s="371"/>
      <c r="D205" s="370"/>
      <c r="E205" s="370"/>
      <c r="F205" s="370"/>
      <c r="G205" s="357"/>
    </row>
    <row r="206" spans="1:7" ht="16.5" thickBot="1" x14ac:dyDescent="0.3">
      <c r="A206" s="357"/>
      <c r="B206" s="374" t="s">
        <v>874</v>
      </c>
      <c r="C206" s="371">
        <f>C207</f>
        <v>20000</v>
      </c>
      <c r="D206" s="371">
        <f>D207</f>
        <v>20000</v>
      </c>
      <c r="E206" s="371">
        <f>E207</f>
        <v>10000</v>
      </c>
      <c r="F206" s="371">
        <f>F207</f>
        <v>10000</v>
      </c>
      <c r="G206" s="357"/>
    </row>
    <row r="207" spans="1:7" ht="16.5" thickBot="1" x14ac:dyDescent="0.3">
      <c r="A207" s="357"/>
      <c r="B207" s="372" t="s">
        <v>840</v>
      </c>
      <c r="C207" s="373">
        <v>20000</v>
      </c>
      <c r="D207" s="383">
        <v>20000</v>
      </c>
      <c r="E207" s="373">
        <v>10000</v>
      </c>
      <c r="F207" s="373">
        <v>10000</v>
      </c>
      <c r="G207" s="357"/>
    </row>
    <row r="208" spans="1:7" ht="16.5" thickBot="1" x14ac:dyDescent="0.3">
      <c r="A208" s="357"/>
      <c r="B208" s="372" t="s">
        <v>839</v>
      </c>
      <c r="C208" s="371"/>
      <c r="D208" s="370"/>
      <c r="E208" s="370"/>
      <c r="F208" s="370"/>
      <c r="G208" s="357"/>
    </row>
    <row r="209" spans="1:7" ht="16.5" thickBot="1" x14ac:dyDescent="0.3">
      <c r="A209" s="357"/>
      <c r="B209" s="372" t="s">
        <v>838</v>
      </c>
      <c r="C209" s="373"/>
      <c r="D209" s="373"/>
      <c r="E209" s="373"/>
      <c r="F209" s="373"/>
      <c r="G209" s="357"/>
    </row>
    <row r="210" spans="1:7" ht="16.5" thickBot="1" x14ac:dyDescent="0.3">
      <c r="A210" s="357"/>
      <c r="B210" s="372" t="s">
        <v>837</v>
      </c>
      <c r="C210" s="371"/>
      <c r="D210" s="370"/>
      <c r="E210" s="370"/>
      <c r="F210" s="370"/>
      <c r="G210" s="357"/>
    </row>
    <row r="211" spans="1:7" ht="16.5" thickBot="1" x14ac:dyDescent="0.3">
      <c r="A211" s="357"/>
      <c r="B211" s="382" t="s">
        <v>1788</v>
      </c>
      <c r="C211" s="371">
        <f>C206+C201</f>
        <v>20000</v>
      </c>
      <c r="D211" s="371">
        <f>D206+D201</f>
        <v>20000</v>
      </c>
      <c r="E211" s="371">
        <f>E206+E201</f>
        <v>10000</v>
      </c>
      <c r="F211" s="371">
        <f>F206+F201</f>
        <v>10000</v>
      </c>
      <c r="G211" s="357"/>
    </row>
    <row r="212" spans="1:7" ht="33.75" customHeight="1" thickBot="1" x14ac:dyDescent="0.3">
      <c r="A212" s="357"/>
      <c r="B212" s="396" t="s">
        <v>1834</v>
      </c>
      <c r="C212" s="740" t="s">
        <v>1833</v>
      </c>
      <c r="D212" s="394" t="s">
        <v>864</v>
      </c>
      <c r="E212" s="1598" t="s">
        <v>1832</v>
      </c>
      <c r="F212" s="1599"/>
      <c r="G212" s="357"/>
    </row>
    <row r="213" spans="1:7" ht="16.5" thickBot="1" x14ac:dyDescent="0.3">
      <c r="A213" s="357"/>
      <c r="B213" s="393"/>
      <c r="C213" s="1594"/>
      <c r="D213" s="1600"/>
      <c r="E213" s="1595"/>
      <c r="F213" s="1596"/>
      <c r="G213" s="357"/>
    </row>
    <row r="214" spans="1:7" ht="74.25" customHeight="1" thickBot="1" x14ac:dyDescent="0.3">
      <c r="A214" s="357"/>
      <c r="B214" s="313" t="s">
        <v>863</v>
      </c>
      <c r="C214" s="1570" t="s">
        <v>1831</v>
      </c>
      <c r="D214" s="1571"/>
      <c r="E214" s="1571"/>
      <c r="F214" s="1572"/>
      <c r="G214" s="357"/>
    </row>
    <row r="215" spans="1:7" ht="16.5" customHeight="1" thickBot="1" x14ac:dyDescent="0.3">
      <c r="A215" s="357"/>
      <c r="B215" s="313" t="s">
        <v>37</v>
      </c>
      <c r="C215" s="1591" t="s">
        <v>1830</v>
      </c>
      <c r="D215" s="1592"/>
      <c r="E215" s="1592"/>
      <c r="F215" s="1593"/>
      <c r="G215" s="357"/>
    </row>
    <row r="216" spans="1:7" ht="26.25" customHeight="1" x14ac:dyDescent="0.25">
      <c r="A216" s="357"/>
      <c r="B216" s="1576"/>
      <c r="C216" s="392">
        <v>2025</v>
      </c>
      <c r="D216" s="392">
        <v>2026</v>
      </c>
      <c r="E216" s="392">
        <v>2027</v>
      </c>
      <c r="F216" s="392">
        <v>2028</v>
      </c>
      <c r="G216" s="357"/>
    </row>
    <row r="217" spans="1:7" ht="26.25" customHeight="1" thickBot="1" x14ac:dyDescent="0.3">
      <c r="A217" s="357"/>
      <c r="B217" s="1577"/>
      <c r="C217" s="384" t="s">
        <v>17</v>
      </c>
      <c r="D217" s="384" t="s">
        <v>18</v>
      </c>
      <c r="E217" s="384" t="s">
        <v>18</v>
      </c>
      <c r="F217" s="384" t="s">
        <v>18</v>
      </c>
      <c r="G217" s="357"/>
    </row>
    <row r="218" spans="1:7" ht="16.5" thickBot="1" x14ac:dyDescent="0.3">
      <c r="A218" s="357"/>
      <c r="B218" s="313" t="s">
        <v>39</v>
      </c>
      <c r="C218" s="605">
        <v>3</v>
      </c>
      <c r="D218" s="605"/>
      <c r="E218" s="388"/>
      <c r="F218" s="388"/>
      <c r="G218" s="357"/>
    </row>
    <row r="219" spans="1:7" ht="15.75" customHeight="1" thickBot="1" x14ac:dyDescent="0.3">
      <c r="A219" s="357"/>
      <c r="B219" s="587" t="s">
        <v>861</v>
      </c>
      <c r="C219" s="388">
        <v>3000</v>
      </c>
      <c r="D219" s="388"/>
      <c r="E219" s="388"/>
      <c r="F219" s="388"/>
      <c r="G219" s="357"/>
    </row>
    <row r="220" spans="1:7" ht="16.5" thickBot="1" x14ac:dyDescent="0.3">
      <c r="A220" s="357"/>
      <c r="B220" s="313" t="s">
        <v>860</v>
      </c>
      <c r="C220" s="388">
        <f>C219/C218</f>
        <v>1000</v>
      </c>
      <c r="D220" s="388" t="e">
        <f>D219/D218</f>
        <v>#DIV/0!</v>
      </c>
      <c r="E220" s="388" t="e">
        <f>E219/E218</f>
        <v>#DIV/0!</v>
      </c>
      <c r="F220" s="388" t="e">
        <f>F219/F218</f>
        <v>#DIV/0!</v>
      </c>
      <c r="G220" s="357"/>
    </row>
    <row r="221" spans="1:7" ht="15.75" customHeight="1" thickBot="1" x14ac:dyDescent="0.3">
      <c r="A221" s="357"/>
      <c r="B221" s="313" t="s">
        <v>859</v>
      </c>
      <c r="C221" s="387" t="s">
        <v>884</v>
      </c>
      <c r="D221" s="386">
        <f t="shared" ref="D221:F223" si="6">D218/C218-1</f>
        <v>-1</v>
      </c>
      <c r="E221" s="386" t="e">
        <f t="shared" si="6"/>
        <v>#DIV/0!</v>
      </c>
      <c r="F221" s="386" t="e">
        <f t="shared" si="6"/>
        <v>#DIV/0!</v>
      </c>
      <c r="G221" s="357"/>
    </row>
    <row r="222" spans="1:7" ht="16.5" thickBot="1" x14ac:dyDescent="0.3">
      <c r="A222" s="357"/>
      <c r="B222" s="313" t="s">
        <v>858</v>
      </c>
      <c r="C222" s="387" t="s">
        <v>884</v>
      </c>
      <c r="D222" s="386">
        <f t="shared" si="6"/>
        <v>-1</v>
      </c>
      <c r="E222" s="386" t="e">
        <f t="shared" si="6"/>
        <v>#DIV/0!</v>
      </c>
      <c r="F222" s="386" t="e">
        <f t="shared" si="6"/>
        <v>#DIV/0!</v>
      </c>
      <c r="G222" s="357"/>
    </row>
    <row r="223" spans="1:7" ht="16.5" thickBot="1" x14ac:dyDescent="0.3">
      <c r="A223" s="357"/>
      <c r="B223" s="313" t="s">
        <v>55</v>
      </c>
      <c r="C223" s="387" t="s">
        <v>884</v>
      </c>
      <c r="D223" s="386" t="e">
        <f t="shared" si="6"/>
        <v>#DIV/0!</v>
      </c>
      <c r="E223" s="386" t="e">
        <f t="shared" si="6"/>
        <v>#DIV/0!</v>
      </c>
      <c r="F223" s="386" t="e">
        <f t="shared" si="6"/>
        <v>#DIV/0!</v>
      </c>
      <c r="G223" s="357"/>
    </row>
    <row r="224" spans="1:7" ht="16.5" thickBot="1" x14ac:dyDescent="0.3">
      <c r="A224" s="357"/>
      <c r="B224" s="1567" t="s">
        <v>1829</v>
      </c>
      <c r="C224" s="1568"/>
      <c r="D224" s="1568"/>
      <c r="E224" s="1568"/>
      <c r="F224" s="1569"/>
      <c r="G224" s="357"/>
    </row>
    <row r="225" spans="1:9" ht="15.75" x14ac:dyDescent="0.25">
      <c r="A225" s="357"/>
      <c r="B225" s="1576"/>
      <c r="C225" s="392">
        <v>2025</v>
      </c>
      <c r="D225" s="392">
        <v>2026</v>
      </c>
      <c r="E225" s="392">
        <v>2027</v>
      </c>
      <c r="F225" s="392">
        <v>2028</v>
      </c>
      <c r="G225" s="357"/>
    </row>
    <row r="226" spans="1:9" ht="16.5" thickBot="1" x14ac:dyDescent="0.3">
      <c r="A226" s="357"/>
      <c r="B226" s="1577"/>
      <c r="C226" s="384" t="s">
        <v>17</v>
      </c>
      <c r="D226" s="384" t="s">
        <v>18</v>
      </c>
      <c r="E226" s="384" t="s">
        <v>18</v>
      </c>
      <c r="F226" s="384" t="s">
        <v>18</v>
      </c>
      <c r="G226" s="357"/>
    </row>
    <row r="227" spans="1:9" ht="16.5" thickBot="1" x14ac:dyDescent="0.3">
      <c r="A227" s="357"/>
      <c r="B227" s="374" t="s">
        <v>875</v>
      </c>
      <c r="C227" s="373">
        <f>C228</f>
        <v>0</v>
      </c>
      <c r="D227" s="373">
        <f>D228</f>
        <v>0</v>
      </c>
      <c r="E227" s="373">
        <f>E228</f>
        <v>0</v>
      </c>
      <c r="F227" s="373">
        <f>F228</f>
        <v>0</v>
      </c>
      <c r="G227" s="357"/>
    </row>
    <row r="228" spans="1:9" ht="16.5" thickBot="1" x14ac:dyDescent="0.3">
      <c r="A228" s="357"/>
      <c r="B228" s="372" t="s">
        <v>840</v>
      </c>
      <c r="C228" s="373"/>
      <c r="D228" s="373"/>
      <c r="E228" s="373"/>
      <c r="F228" s="373"/>
      <c r="G228" s="357"/>
    </row>
    <row r="229" spans="1:9" ht="16.5" thickBot="1" x14ac:dyDescent="0.3">
      <c r="A229" s="357"/>
      <c r="B229" s="372" t="s">
        <v>839</v>
      </c>
      <c r="C229" s="371"/>
      <c r="D229" s="370"/>
      <c r="E229" s="370"/>
      <c r="F229" s="370"/>
      <c r="G229" s="357"/>
    </row>
    <row r="230" spans="1:9" ht="16.5" thickBot="1" x14ac:dyDescent="0.3">
      <c r="A230" s="357"/>
      <c r="B230" s="372" t="s">
        <v>838</v>
      </c>
      <c r="C230" s="373"/>
      <c r="D230" s="373"/>
      <c r="E230" s="373"/>
      <c r="F230" s="373"/>
      <c r="G230" s="357"/>
    </row>
    <row r="231" spans="1:9" ht="15.75" customHeight="1" thickBot="1" x14ac:dyDescent="0.3">
      <c r="A231" s="357"/>
      <c r="B231" s="372" t="s">
        <v>837</v>
      </c>
      <c r="C231" s="371"/>
      <c r="D231" s="370"/>
      <c r="E231" s="370"/>
      <c r="F231" s="370"/>
      <c r="G231" s="357"/>
    </row>
    <row r="232" spans="1:9" ht="16.5" thickBot="1" x14ac:dyDescent="0.3">
      <c r="A232" s="357"/>
      <c r="B232" s="374" t="s">
        <v>874</v>
      </c>
      <c r="C232" s="371">
        <f>C233+C234+C235+C236</f>
        <v>3000</v>
      </c>
      <c r="D232" s="371">
        <f>D233+D234+D235+D236</f>
        <v>0</v>
      </c>
      <c r="E232" s="371">
        <f>E233+E234+E235+E236</f>
        <v>0</v>
      </c>
      <c r="F232" s="371">
        <f>F233+F234+F235+F236</f>
        <v>0</v>
      </c>
      <c r="G232" s="357"/>
    </row>
    <row r="233" spans="1:9" ht="16.5" thickBot="1" x14ac:dyDescent="0.3">
      <c r="A233" s="357"/>
      <c r="B233" s="372" t="s">
        <v>840</v>
      </c>
      <c r="C233" s="373"/>
      <c r="D233" s="383"/>
      <c r="E233" s="373"/>
      <c r="F233" s="373"/>
      <c r="G233" s="357"/>
    </row>
    <row r="234" spans="1:9" ht="16.5" thickBot="1" x14ac:dyDescent="0.3">
      <c r="A234" s="357"/>
      <c r="B234" s="372" t="s">
        <v>839</v>
      </c>
      <c r="C234" s="371">
        <v>3000</v>
      </c>
      <c r="D234" s="370"/>
      <c r="E234" s="370"/>
      <c r="F234" s="370"/>
      <c r="G234" s="357"/>
    </row>
    <row r="235" spans="1:9" ht="16.5" thickBot="1" x14ac:dyDescent="0.3">
      <c r="A235" s="357"/>
      <c r="B235" s="372" t="s">
        <v>838</v>
      </c>
      <c r="C235" s="373"/>
      <c r="D235" s="373"/>
      <c r="E235" s="373"/>
      <c r="F235" s="373"/>
      <c r="G235" s="357"/>
    </row>
    <row r="236" spans="1:9" ht="16.5" thickBot="1" x14ac:dyDescent="0.3">
      <c r="A236" s="357"/>
      <c r="B236" s="372" t="s">
        <v>837</v>
      </c>
      <c r="C236" s="371"/>
      <c r="D236" s="370"/>
      <c r="E236" s="370"/>
      <c r="F236" s="370"/>
      <c r="G236" s="357"/>
    </row>
    <row r="237" spans="1:9" ht="16.5" thickBot="1" x14ac:dyDescent="0.3">
      <c r="A237" s="357"/>
      <c r="B237" s="382" t="s">
        <v>1794</v>
      </c>
      <c r="C237" s="371">
        <f>C232+C227</f>
        <v>3000</v>
      </c>
      <c r="D237" s="371">
        <f>D232+D227</f>
        <v>0</v>
      </c>
      <c r="E237" s="371">
        <f>E232+E227</f>
        <v>0</v>
      </c>
      <c r="F237" s="371">
        <f>F232+F227</f>
        <v>0</v>
      </c>
      <c r="G237" s="357"/>
    </row>
    <row r="238" spans="1:9" ht="32.25" thickBot="1" x14ac:dyDescent="0.3">
      <c r="A238" s="357"/>
      <c r="B238" s="381" t="s">
        <v>852</v>
      </c>
      <c r="C238" s="380">
        <f>C32+C69+C110+C138+C165+C193+C219</f>
        <v>301762</v>
      </c>
      <c r="D238" s="380">
        <f>D32+D69+D110+D138+D165+D193</f>
        <v>298762</v>
      </c>
      <c r="E238" s="380">
        <f>E32+E69+E110+E138+E165+E193</f>
        <v>298762</v>
      </c>
      <c r="F238" s="380">
        <f>F32+F69+F110+F138+F165+F193</f>
        <v>298762</v>
      </c>
      <c r="G238" s="357"/>
    </row>
    <row r="239" spans="1:9" ht="32.25" thickBot="1" x14ac:dyDescent="0.3">
      <c r="A239" s="357"/>
      <c r="B239" s="379" t="s">
        <v>851</v>
      </c>
      <c r="C239" s="378">
        <f>C61+C98+C128+C156+C183+C211+C237</f>
        <v>301762</v>
      </c>
      <c r="D239" s="378">
        <f>D61+D98+D128+D156+D183+D211</f>
        <v>298762</v>
      </c>
      <c r="E239" s="378">
        <f>E61+E98+E128+E156+E183+E211</f>
        <v>298762</v>
      </c>
      <c r="F239" s="378">
        <f>F61+F98+F128+F156+F183+F211</f>
        <v>298762</v>
      </c>
      <c r="G239" s="376"/>
      <c r="H239" s="739"/>
      <c r="I239" s="739"/>
    </row>
    <row r="240" spans="1:9" ht="16.5" thickBot="1" x14ac:dyDescent="0.3">
      <c r="A240" s="357"/>
      <c r="B240" s="374" t="s">
        <v>850</v>
      </c>
      <c r="C240" s="375">
        <f>C241+C242</f>
        <v>163505</v>
      </c>
      <c r="D240" s="377">
        <f>D241+D242</f>
        <v>163505</v>
      </c>
      <c r="E240" s="377">
        <f>E241+E242</f>
        <v>163505</v>
      </c>
      <c r="F240" s="377">
        <f>F241+F242</f>
        <v>163505</v>
      </c>
      <c r="G240" s="376"/>
    </row>
    <row r="241" spans="1:7" ht="16.5" thickBot="1" x14ac:dyDescent="0.3">
      <c r="A241" s="357"/>
      <c r="B241" s="372" t="s">
        <v>840</v>
      </c>
      <c r="C241" s="371">
        <f t="shared" ref="C241:F242" si="7">C41</f>
        <v>163505</v>
      </c>
      <c r="D241" s="371">
        <f t="shared" si="7"/>
        <v>163505</v>
      </c>
      <c r="E241" s="371">
        <f t="shared" si="7"/>
        <v>163505</v>
      </c>
      <c r="F241" s="371">
        <f t="shared" si="7"/>
        <v>163505</v>
      </c>
      <c r="G241" s="357"/>
    </row>
    <row r="242" spans="1:7" ht="16.5" thickBot="1" x14ac:dyDescent="0.3">
      <c r="A242" s="357"/>
      <c r="B242" s="372" t="s">
        <v>843</v>
      </c>
      <c r="C242" s="371">
        <f t="shared" si="7"/>
        <v>0</v>
      </c>
      <c r="D242" s="371">
        <f t="shared" si="7"/>
        <v>0</v>
      </c>
      <c r="E242" s="371">
        <f t="shared" si="7"/>
        <v>0</v>
      </c>
      <c r="F242" s="371">
        <f t="shared" si="7"/>
        <v>0</v>
      </c>
      <c r="G242" s="357"/>
    </row>
    <row r="243" spans="1:7" ht="15.75" customHeight="1" thickBot="1" x14ac:dyDescent="0.3">
      <c r="A243" s="357"/>
      <c r="B243" s="374" t="s">
        <v>849</v>
      </c>
      <c r="C243" s="375">
        <f>C244</f>
        <v>22657</v>
      </c>
      <c r="D243" s="375">
        <f>D244</f>
        <v>22657</v>
      </c>
      <c r="E243" s="375">
        <f>E244</f>
        <v>22657</v>
      </c>
      <c r="F243" s="375">
        <f>F244</f>
        <v>22657</v>
      </c>
      <c r="G243" s="376"/>
    </row>
    <row r="244" spans="1:7" ht="16.5" thickBot="1" x14ac:dyDescent="0.3">
      <c r="A244" s="357"/>
      <c r="B244" s="372" t="s">
        <v>840</v>
      </c>
      <c r="C244" s="373">
        <f>C44</f>
        <v>22657</v>
      </c>
      <c r="D244" s="373">
        <f>D44</f>
        <v>22657</v>
      </c>
      <c r="E244" s="373">
        <f>E44</f>
        <v>22657</v>
      </c>
      <c r="F244" s="373">
        <f>F44</f>
        <v>22657</v>
      </c>
      <c r="G244" s="357"/>
    </row>
    <row r="245" spans="1:7" ht="16.5" thickBot="1" x14ac:dyDescent="0.3">
      <c r="A245" s="357"/>
      <c r="B245" s="372" t="s">
        <v>843</v>
      </c>
      <c r="C245" s="371"/>
      <c r="D245" s="371"/>
      <c r="E245" s="371"/>
      <c r="F245" s="371"/>
      <c r="G245" s="357"/>
    </row>
    <row r="246" spans="1:7" ht="16.5" thickBot="1" x14ac:dyDescent="0.3">
      <c r="A246" s="357"/>
      <c r="B246" s="374" t="s">
        <v>848</v>
      </c>
      <c r="C246" s="375">
        <f>C247</f>
        <v>20408</v>
      </c>
      <c r="D246" s="375">
        <f>D247</f>
        <v>20408</v>
      </c>
      <c r="E246" s="375">
        <f>E247</f>
        <v>20408</v>
      </c>
      <c r="F246" s="375">
        <f>F247</f>
        <v>20408</v>
      </c>
      <c r="G246" s="357"/>
    </row>
    <row r="247" spans="1:7" ht="16.5" thickBot="1" x14ac:dyDescent="0.3">
      <c r="A247" s="357"/>
      <c r="B247" s="372" t="s">
        <v>840</v>
      </c>
      <c r="C247" s="371">
        <f>C47</f>
        <v>20408</v>
      </c>
      <c r="D247" s="371">
        <f>D47</f>
        <v>20408</v>
      </c>
      <c r="E247" s="371">
        <f>E47</f>
        <v>20408</v>
      </c>
      <c r="F247" s="371">
        <f>F47</f>
        <v>20408</v>
      </c>
      <c r="G247" s="357"/>
    </row>
    <row r="248" spans="1:7" ht="16.5" thickBot="1" x14ac:dyDescent="0.3">
      <c r="A248" s="357"/>
      <c r="B248" s="372" t="s">
        <v>843</v>
      </c>
      <c r="C248" s="371"/>
      <c r="D248" s="371"/>
      <c r="E248" s="371"/>
      <c r="F248" s="371"/>
      <c r="G248" s="357"/>
    </row>
    <row r="249" spans="1:7" ht="16.5" thickBot="1" x14ac:dyDescent="0.3">
      <c r="A249" s="357"/>
      <c r="B249" s="374" t="s">
        <v>847</v>
      </c>
      <c r="C249" s="375">
        <f>C250+C251</f>
        <v>0</v>
      </c>
      <c r="D249" s="375">
        <f>D250+D251</f>
        <v>0</v>
      </c>
      <c r="E249" s="375">
        <f>E250+E251</f>
        <v>0</v>
      </c>
      <c r="F249" s="375">
        <f>F250+F251</f>
        <v>0</v>
      </c>
      <c r="G249" s="357"/>
    </row>
    <row r="250" spans="1:7" ht="16.5" thickBot="1" x14ac:dyDescent="0.3">
      <c r="A250" s="357"/>
      <c r="B250" s="372" t="s">
        <v>840</v>
      </c>
      <c r="C250" s="373">
        <f t="shared" ref="C250:F251" si="8">C50</f>
        <v>0</v>
      </c>
      <c r="D250" s="373">
        <f t="shared" si="8"/>
        <v>0</v>
      </c>
      <c r="E250" s="373">
        <f t="shared" si="8"/>
        <v>0</v>
      </c>
      <c r="F250" s="373">
        <f t="shared" si="8"/>
        <v>0</v>
      </c>
      <c r="G250" s="357"/>
    </row>
    <row r="251" spans="1:7" ht="15.75" customHeight="1" thickBot="1" x14ac:dyDescent="0.3">
      <c r="A251" s="357"/>
      <c r="B251" s="372" t="s">
        <v>843</v>
      </c>
      <c r="C251" s="373">
        <f t="shared" si="8"/>
        <v>0</v>
      </c>
      <c r="D251" s="373">
        <f t="shared" si="8"/>
        <v>0</v>
      </c>
      <c r="E251" s="373">
        <f t="shared" si="8"/>
        <v>0</v>
      </c>
      <c r="F251" s="373">
        <f t="shared" si="8"/>
        <v>0</v>
      </c>
      <c r="G251" s="357"/>
    </row>
    <row r="252" spans="1:7" ht="16.5" thickBot="1" x14ac:dyDescent="0.3">
      <c r="A252" s="357"/>
      <c r="B252" s="374" t="s">
        <v>846</v>
      </c>
      <c r="C252" s="375">
        <f>C253+C254</f>
        <v>0</v>
      </c>
      <c r="D252" s="375">
        <f>D253+D254</f>
        <v>0</v>
      </c>
      <c r="E252" s="375">
        <f>E253+E254</f>
        <v>0</v>
      </c>
      <c r="F252" s="375">
        <f>F253+F254</f>
        <v>0</v>
      </c>
      <c r="G252" s="357"/>
    </row>
    <row r="253" spans="1:7" ht="16.5" thickBot="1" x14ac:dyDescent="0.3">
      <c r="A253" s="357"/>
      <c r="B253" s="372" t="s">
        <v>840</v>
      </c>
      <c r="C253" s="373">
        <f t="shared" ref="C253:F260" si="9">C53</f>
        <v>0</v>
      </c>
      <c r="D253" s="373">
        <f t="shared" si="9"/>
        <v>0</v>
      </c>
      <c r="E253" s="373">
        <f t="shared" si="9"/>
        <v>0</v>
      </c>
      <c r="F253" s="373">
        <f t="shared" si="9"/>
        <v>0</v>
      </c>
      <c r="G253" s="357"/>
    </row>
    <row r="254" spans="1:7" ht="16.5" thickBot="1" x14ac:dyDescent="0.3">
      <c r="A254" s="357"/>
      <c r="B254" s="372" t="s">
        <v>843</v>
      </c>
      <c r="C254" s="373">
        <f t="shared" si="9"/>
        <v>0</v>
      </c>
      <c r="D254" s="373">
        <f t="shared" si="9"/>
        <v>0</v>
      </c>
      <c r="E254" s="373">
        <f t="shared" si="9"/>
        <v>0</v>
      </c>
      <c r="F254" s="373">
        <f t="shared" si="9"/>
        <v>0</v>
      </c>
      <c r="G254" s="357"/>
    </row>
    <row r="255" spans="1:7" ht="16.5" thickBot="1" x14ac:dyDescent="0.3">
      <c r="A255" s="357"/>
      <c r="B255" s="374" t="s">
        <v>845</v>
      </c>
      <c r="C255" s="373">
        <f t="shared" si="9"/>
        <v>1000</v>
      </c>
      <c r="D255" s="373">
        <f t="shared" si="9"/>
        <v>1000</v>
      </c>
      <c r="E255" s="373">
        <f t="shared" si="9"/>
        <v>1000</v>
      </c>
      <c r="F255" s="373">
        <f t="shared" si="9"/>
        <v>1000</v>
      </c>
      <c r="G255" s="357"/>
    </row>
    <row r="256" spans="1:7" ht="16.5" thickBot="1" x14ac:dyDescent="0.3">
      <c r="A256" s="357"/>
      <c r="B256" s="372" t="s">
        <v>840</v>
      </c>
      <c r="C256" s="373">
        <f t="shared" si="9"/>
        <v>1000</v>
      </c>
      <c r="D256" s="373">
        <f t="shared" si="9"/>
        <v>1000</v>
      </c>
      <c r="E256" s="373">
        <f t="shared" si="9"/>
        <v>1000</v>
      </c>
      <c r="F256" s="373">
        <f t="shared" si="9"/>
        <v>1000</v>
      </c>
      <c r="G256" s="357"/>
    </row>
    <row r="257" spans="1:8" ht="16.5" thickBot="1" x14ac:dyDescent="0.3">
      <c r="A257" s="357"/>
      <c r="B257" s="372" t="s">
        <v>843</v>
      </c>
      <c r="C257" s="373">
        <f t="shared" si="9"/>
        <v>0</v>
      </c>
      <c r="D257" s="373">
        <f t="shared" si="9"/>
        <v>0</v>
      </c>
      <c r="E257" s="373">
        <f t="shared" si="9"/>
        <v>0</v>
      </c>
      <c r="F257" s="373">
        <f t="shared" si="9"/>
        <v>0</v>
      </c>
      <c r="G257" s="357"/>
    </row>
    <row r="258" spans="1:8" ht="16.5" thickBot="1" x14ac:dyDescent="0.3">
      <c r="A258" s="357"/>
      <c r="B258" s="374" t="s">
        <v>844</v>
      </c>
      <c r="C258" s="373">
        <f t="shared" si="9"/>
        <v>192</v>
      </c>
      <c r="D258" s="373">
        <f t="shared" si="9"/>
        <v>192</v>
      </c>
      <c r="E258" s="373">
        <f t="shared" si="9"/>
        <v>192</v>
      </c>
      <c r="F258" s="373">
        <f t="shared" si="9"/>
        <v>192</v>
      </c>
      <c r="G258" s="357"/>
    </row>
    <row r="259" spans="1:8" ht="16.5" thickBot="1" x14ac:dyDescent="0.3">
      <c r="A259" s="357"/>
      <c r="B259" s="372" t="s">
        <v>840</v>
      </c>
      <c r="C259" s="373">
        <f t="shared" si="9"/>
        <v>192</v>
      </c>
      <c r="D259" s="373">
        <f t="shared" si="9"/>
        <v>192</v>
      </c>
      <c r="E259" s="373">
        <f t="shared" si="9"/>
        <v>192</v>
      </c>
      <c r="F259" s="373">
        <f t="shared" si="9"/>
        <v>192</v>
      </c>
      <c r="G259" s="357"/>
    </row>
    <row r="260" spans="1:8" ht="16.5" thickBot="1" x14ac:dyDescent="0.3">
      <c r="A260" s="357"/>
      <c r="B260" s="372" t="s">
        <v>843</v>
      </c>
      <c r="C260" s="373">
        <f t="shared" si="9"/>
        <v>0</v>
      </c>
      <c r="D260" s="373">
        <f t="shared" si="9"/>
        <v>0</v>
      </c>
      <c r="E260" s="373">
        <f t="shared" si="9"/>
        <v>0</v>
      </c>
      <c r="F260" s="373">
        <f t="shared" si="9"/>
        <v>0</v>
      </c>
      <c r="G260" s="357"/>
    </row>
    <row r="261" spans="1:8" ht="16.5" thickBot="1" x14ac:dyDescent="0.3">
      <c r="A261" s="357"/>
      <c r="B261" s="374" t="s">
        <v>842</v>
      </c>
      <c r="C261" s="373">
        <f>C118</f>
        <v>0</v>
      </c>
      <c r="D261" s="373">
        <f>D118</f>
        <v>0</v>
      </c>
      <c r="E261" s="373">
        <f>E118</f>
        <v>0</v>
      </c>
      <c r="F261" s="373">
        <f>F118</f>
        <v>0</v>
      </c>
      <c r="G261" s="357"/>
    </row>
    <row r="262" spans="1:8" ht="15" customHeight="1" thickBot="1" x14ac:dyDescent="0.3">
      <c r="A262" s="357"/>
      <c r="B262" s="372" t="s">
        <v>840</v>
      </c>
      <c r="C262" s="373">
        <v>0</v>
      </c>
      <c r="D262" s="373">
        <v>0</v>
      </c>
      <c r="E262" s="373">
        <v>0</v>
      </c>
      <c r="F262" s="373">
        <v>0</v>
      </c>
      <c r="G262" s="357"/>
    </row>
    <row r="263" spans="1:8" ht="15.75" customHeight="1" thickBot="1" x14ac:dyDescent="0.3">
      <c r="A263" s="357"/>
      <c r="B263" s="372" t="s">
        <v>839</v>
      </c>
      <c r="C263" s="371"/>
      <c r="D263" s="370"/>
      <c r="E263" s="370"/>
      <c r="F263" s="370"/>
      <c r="G263" s="357"/>
    </row>
    <row r="264" spans="1:8" ht="19.5" customHeight="1" thickBot="1" x14ac:dyDescent="0.3">
      <c r="A264" s="357"/>
      <c r="B264" s="372" t="s">
        <v>838</v>
      </c>
      <c r="C264" s="373"/>
      <c r="D264" s="373"/>
      <c r="E264" s="373"/>
      <c r="F264" s="373"/>
      <c r="G264" s="357"/>
    </row>
    <row r="265" spans="1:8" ht="16.5" thickBot="1" x14ac:dyDescent="0.3">
      <c r="A265" s="357"/>
      <c r="B265" s="372" t="s">
        <v>837</v>
      </c>
      <c r="C265" s="371"/>
      <c r="D265" s="370"/>
      <c r="E265" s="370"/>
      <c r="F265" s="370"/>
      <c r="G265" s="357"/>
      <c r="H265" s="738"/>
    </row>
    <row r="266" spans="1:8" ht="16.5" thickBot="1" x14ac:dyDescent="0.3">
      <c r="A266" s="357"/>
      <c r="B266" s="374" t="s">
        <v>841</v>
      </c>
      <c r="C266" s="373">
        <f>C267+C268+C269+C270</f>
        <v>88000</v>
      </c>
      <c r="D266" s="373">
        <f>D267+D268+D269+D270</f>
        <v>85000</v>
      </c>
      <c r="E266" s="373">
        <f>E267+E268+E269+E270</f>
        <v>85000</v>
      </c>
      <c r="F266" s="373">
        <f>F267+F268+F269+F270</f>
        <v>85000</v>
      </c>
      <c r="G266" s="376"/>
      <c r="H266" s="738"/>
    </row>
    <row r="267" spans="1:8" ht="16.5" thickBot="1" x14ac:dyDescent="0.3">
      <c r="A267" s="357"/>
      <c r="B267" s="372" t="s">
        <v>840</v>
      </c>
      <c r="C267" s="373">
        <f>C124+C152+C179+C207</f>
        <v>85000</v>
      </c>
      <c r="D267" s="373">
        <f>D124+D152+D179+D207</f>
        <v>85000</v>
      </c>
      <c r="E267" s="373">
        <f>E124+E152+E179+E207</f>
        <v>85000</v>
      </c>
      <c r="F267" s="373">
        <f>F124+F152+F179+F207</f>
        <v>85000</v>
      </c>
      <c r="G267" s="357"/>
      <c r="H267" s="737"/>
    </row>
    <row r="268" spans="1:8" ht="16.5" thickBot="1" x14ac:dyDescent="0.3">
      <c r="A268" s="357"/>
      <c r="B268" s="372" t="s">
        <v>839</v>
      </c>
      <c r="C268" s="371">
        <v>3000</v>
      </c>
      <c r="D268" s="370"/>
      <c r="E268" s="370"/>
      <c r="F268" s="370"/>
      <c r="G268" s="357"/>
    </row>
    <row r="269" spans="1:8" ht="16.5" thickBot="1" x14ac:dyDescent="0.3">
      <c r="A269" s="357"/>
      <c r="B269" s="372" t="s">
        <v>838</v>
      </c>
      <c r="C269" s="373"/>
      <c r="D269" s="373"/>
      <c r="E269" s="373"/>
      <c r="F269" s="373"/>
      <c r="G269" s="357"/>
    </row>
    <row r="270" spans="1:8" ht="16.5" thickBot="1" x14ac:dyDescent="0.3">
      <c r="A270" s="357"/>
      <c r="B270" s="372" t="s">
        <v>837</v>
      </c>
      <c r="C270" s="371"/>
      <c r="D270" s="370"/>
      <c r="E270" s="370"/>
      <c r="F270" s="370"/>
      <c r="G270" s="357"/>
    </row>
    <row r="271" spans="1:8" ht="16.5" thickBot="1" x14ac:dyDescent="0.3">
      <c r="A271" s="357"/>
      <c r="B271" s="369" t="s">
        <v>836</v>
      </c>
      <c r="C271" s="368">
        <f>IF(C239-C238=0,0,"Error")</f>
        <v>0</v>
      </c>
      <c r="D271" s="368">
        <f>IF(D239-D238=0,0,"Error")</f>
        <v>0</v>
      </c>
      <c r="E271" s="368">
        <f>IF(E239-E238=0,0,"Error")</f>
        <v>0</v>
      </c>
      <c r="F271" s="368">
        <f>IF(F239-F238=0,0,"Error")</f>
        <v>0</v>
      </c>
      <c r="G271" s="357"/>
    </row>
    <row r="272" spans="1:8" ht="16.5" thickBot="1" x14ac:dyDescent="0.3">
      <c r="A272" s="357"/>
      <c r="B272" s="367"/>
      <c r="C272" s="366"/>
      <c r="D272" s="366"/>
      <c r="E272" s="366"/>
      <c r="F272" s="366"/>
      <c r="G272" s="357"/>
    </row>
    <row r="273" spans="1:7" ht="21" customHeight="1" x14ac:dyDescent="0.25">
      <c r="A273" s="1602" t="s">
        <v>1559</v>
      </c>
      <c r="B273" s="365" t="s">
        <v>191</v>
      </c>
      <c r="C273" s="364" t="s">
        <v>1828</v>
      </c>
      <c r="D273" s="1602" t="s">
        <v>832</v>
      </c>
      <c r="E273" s="365" t="s">
        <v>191</v>
      </c>
      <c r="F273" s="364" t="s">
        <v>1827</v>
      </c>
      <c r="G273" s="357"/>
    </row>
    <row r="274" spans="1:7" ht="36" customHeight="1" x14ac:dyDescent="0.25">
      <c r="A274" s="1603"/>
      <c r="B274" s="363" t="s">
        <v>830</v>
      </c>
      <c r="C274" s="362"/>
      <c r="D274" s="1603"/>
      <c r="E274" s="363" t="s">
        <v>830</v>
      </c>
      <c r="F274" s="362"/>
      <c r="G274" s="357"/>
    </row>
    <row r="275" spans="1:7" ht="22.5" customHeight="1" thickBot="1" x14ac:dyDescent="0.3">
      <c r="A275" s="1604"/>
      <c r="B275" s="361" t="s">
        <v>196</v>
      </c>
      <c r="C275" s="570" t="s">
        <v>1333</v>
      </c>
      <c r="D275" s="1604"/>
      <c r="E275" s="361" t="s">
        <v>196</v>
      </c>
      <c r="F275" s="570" t="s">
        <v>1333</v>
      </c>
      <c r="G275" s="357"/>
    </row>
    <row r="276" spans="1:7" ht="48.75" customHeight="1" thickBot="1" x14ac:dyDescent="0.3">
      <c r="A276" s="358"/>
      <c r="B276" s="358"/>
      <c r="C276" s="360"/>
      <c r="D276" s="359"/>
      <c r="E276" s="358"/>
      <c r="F276" s="358"/>
      <c r="G276" s="357"/>
    </row>
    <row r="277" spans="1:7" ht="36.75" customHeight="1" thickBot="1" x14ac:dyDescent="0.3">
      <c r="A277" s="357"/>
      <c r="B277" s="1605" t="s">
        <v>827</v>
      </c>
      <c r="C277" s="1606"/>
      <c r="D277" s="1606"/>
      <c r="E277" s="1606"/>
      <c r="F277" s="1607"/>
      <c r="G277" s="357"/>
    </row>
    <row r="296" spans="1:6" x14ac:dyDescent="0.25">
      <c r="A296" s="1877"/>
      <c r="B296" s="734"/>
    </row>
    <row r="297" spans="1:6" x14ac:dyDescent="0.25">
      <c r="A297" s="1877"/>
      <c r="B297" s="734"/>
    </row>
    <row r="298" spans="1:6" x14ac:dyDescent="0.25">
      <c r="A298" s="1877"/>
      <c r="B298" s="734"/>
    </row>
    <row r="301" spans="1:6" x14ac:dyDescent="0.25">
      <c r="B301" s="1874"/>
    </row>
    <row r="302" spans="1:6" x14ac:dyDescent="0.25">
      <c r="B302" s="1875"/>
    </row>
    <row r="303" spans="1:6" ht="15.75" thickBot="1" x14ac:dyDescent="0.3">
      <c r="B303" s="1876"/>
    </row>
    <row r="304" spans="1:6" x14ac:dyDescent="0.25">
      <c r="C304" s="734"/>
      <c r="D304" s="736"/>
      <c r="E304" s="735"/>
      <c r="F304" s="734"/>
    </row>
  </sheetData>
  <mergeCells count="73">
    <mergeCell ref="B301:B303"/>
    <mergeCell ref="B224:F224"/>
    <mergeCell ref="B225:B226"/>
    <mergeCell ref="A273:A275"/>
    <mergeCell ref="D273:D275"/>
    <mergeCell ref="B277:F277"/>
    <mergeCell ref="A296:A298"/>
    <mergeCell ref="B216:B217"/>
    <mergeCell ref="E186:F186"/>
    <mergeCell ref="C187:F187"/>
    <mergeCell ref="C188:F188"/>
    <mergeCell ref="C189:F189"/>
    <mergeCell ref="B190:B191"/>
    <mergeCell ref="B198:F198"/>
    <mergeCell ref="B199:B200"/>
    <mergeCell ref="E212:F212"/>
    <mergeCell ref="C213:F213"/>
    <mergeCell ref="C214:F214"/>
    <mergeCell ref="C215:F215"/>
    <mergeCell ref="C185:F185"/>
    <mergeCell ref="B143:F143"/>
    <mergeCell ref="B144:B145"/>
    <mergeCell ref="C157:F157"/>
    <mergeCell ref="E158:F158"/>
    <mergeCell ref="C159:F159"/>
    <mergeCell ref="C160:F160"/>
    <mergeCell ref="C161:F161"/>
    <mergeCell ref="C105:F105"/>
    <mergeCell ref="C106:F106"/>
    <mergeCell ref="B107:B108"/>
    <mergeCell ref="B115:F115"/>
    <mergeCell ref="B116:B117"/>
    <mergeCell ref="C134:F134"/>
    <mergeCell ref="B162:B163"/>
    <mergeCell ref="B170:F170"/>
    <mergeCell ref="B171:B172"/>
    <mergeCell ref="C184:F184"/>
    <mergeCell ref="B135:B136"/>
    <mergeCell ref="C129:F129"/>
    <mergeCell ref="C130:F130"/>
    <mergeCell ref="E131:F131"/>
    <mergeCell ref="C132:F132"/>
    <mergeCell ref="C133:F133"/>
    <mergeCell ref="C104:F104"/>
    <mergeCell ref="B38:B39"/>
    <mergeCell ref="C63:F63"/>
    <mergeCell ref="C64:F64"/>
    <mergeCell ref="C65:F65"/>
    <mergeCell ref="B66:B67"/>
    <mergeCell ref="B74:F74"/>
    <mergeCell ref="B75:B76"/>
    <mergeCell ref="B100:F100"/>
    <mergeCell ref="B101:F101"/>
    <mergeCell ref="C102:F102"/>
    <mergeCell ref="E103:F103"/>
    <mergeCell ref="B37:F37"/>
    <mergeCell ref="B9:F11"/>
    <mergeCell ref="C12:F12"/>
    <mergeCell ref="B13:B14"/>
    <mergeCell ref="C21:F21"/>
    <mergeCell ref="B22:F22"/>
    <mergeCell ref="B24:F24"/>
    <mergeCell ref="B25:F25"/>
    <mergeCell ref="C26:F26"/>
    <mergeCell ref="C27:F27"/>
    <mergeCell ref="C28:F28"/>
    <mergeCell ref="B29:B30"/>
    <mergeCell ref="B8:F8"/>
    <mergeCell ref="A2:G2"/>
    <mergeCell ref="B3:F3"/>
    <mergeCell ref="C5:F5"/>
    <mergeCell ref="C6:F6"/>
    <mergeCell ref="C7:F7"/>
  </mergeCells>
  <printOptions horizontalCentered="1" verticalCentered="1"/>
  <pageMargins left="0.7" right="0.7" top="0.75" bottom="0.75" header="0.3" footer="0.3"/>
  <pageSetup scale="41" fitToHeight="0" orientation="portrait" r:id="rId1"/>
  <rowBreaks count="2" manualBreakCount="2">
    <brk id="44" max="16383" man="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K346"/>
  <sheetViews>
    <sheetView workbookViewId="0">
      <selection activeCell="B27" sqref="B27"/>
    </sheetView>
  </sheetViews>
  <sheetFormatPr defaultColWidth="9" defaultRowHeight="15" x14ac:dyDescent="0.25"/>
  <cols>
    <col min="1" max="1" width="11.5703125" style="154" customWidth="1"/>
    <col min="2" max="2" width="8.42578125" style="154" customWidth="1"/>
    <col min="3" max="3" width="24.7109375" style="154" customWidth="1"/>
    <col min="4" max="6" width="13.85546875" style="154" customWidth="1"/>
    <col min="7" max="7" width="14.140625" style="154" customWidth="1"/>
    <col min="8" max="8" width="5.85546875" style="154" customWidth="1"/>
    <col min="9" max="9" width="16" style="154" customWidth="1"/>
    <col min="10" max="10" width="9.42578125" style="154" customWidth="1"/>
    <col min="11" max="11" width="15.28515625" style="154" customWidth="1"/>
    <col min="12" max="16384" width="9" style="154"/>
  </cols>
  <sheetData>
    <row r="1" spans="1:11" ht="20.100000000000001" customHeight="1" x14ac:dyDescent="0.25">
      <c r="A1" s="302"/>
      <c r="B1" s="302"/>
      <c r="C1" s="1287" t="s">
        <v>0</v>
      </c>
      <c r="D1" s="1288"/>
      <c r="E1" s="1288"/>
      <c r="F1" s="1288"/>
      <c r="G1" s="1288"/>
      <c r="H1" s="302"/>
      <c r="I1" s="302"/>
      <c r="J1" s="302"/>
      <c r="K1" s="302"/>
    </row>
    <row r="2" spans="1:11" ht="24.95" customHeight="1" x14ac:dyDescent="0.25">
      <c r="A2" s="302"/>
      <c r="B2" s="302"/>
      <c r="C2" s="1289" t="s">
        <v>1</v>
      </c>
      <c r="D2" s="1290"/>
      <c r="E2" s="1290"/>
      <c r="F2" s="1290"/>
      <c r="G2" s="1290"/>
      <c r="H2" s="302"/>
      <c r="I2" s="302"/>
      <c r="J2" s="302"/>
      <c r="K2" s="302"/>
    </row>
    <row r="3" spans="1:11" ht="14.1" customHeight="1" x14ac:dyDescent="0.25">
      <c r="A3" s="302"/>
      <c r="B3" s="302"/>
      <c r="C3" s="301" t="s">
        <v>2</v>
      </c>
      <c r="D3" s="1291" t="s">
        <v>2634</v>
      </c>
      <c r="E3" s="1292"/>
      <c r="F3" s="1292"/>
      <c r="G3" s="1292"/>
      <c r="H3" s="302"/>
      <c r="I3" s="302"/>
      <c r="J3" s="302"/>
      <c r="K3" s="302"/>
    </row>
    <row r="4" spans="1:11" ht="14.1" customHeight="1" x14ac:dyDescent="0.25">
      <c r="A4" s="302"/>
      <c r="B4" s="302"/>
      <c r="C4" s="301" t="s">
        <v>4</v>
      </c>
      <c r="D4" s="1291" t="s">
        <v>2633</v>
      </c>
      <c r="E4" s="1292"/>
      <c r="F4" s="1292"/>
      <c r="G4" s="1292"/>
      <c r="H4" s="302"/>
      <c r="I4" s="302"/>
      <c r="J4" s="302"/>
      <c r="K4" s="302"/>
    </row>
    <row r="5" spans="1:11" ht="14.1" customHeight="1" x14ac:dyDescent="0.25">
      <c r="A5" s="302"/>
      <c r="B5" s="302"/>
      <c r="C5" s="301" t="s">
        <v>6</v>
      </c>
      <c r="D5" s="1291" t="s">
        <v>7</v>
      </c>
      <c r="E5" s="1292"/>
      <c r="F5" s="1292"/>
      <c r="G5" s="1292"/>
      <c r="H5" s="302"/>
      <c r="I5" s="302"/>
      <c r="J5" s="302"/>
      <c r="K5" s="302"/>
    </row>
    <row r="6" spans="1:11" ht="14.1" customHeight="1" x14ac:dyDescent="0.25">
      <c r="A6" s="302"/>
      <c r="B6" s="302"/>
      <c r="C6" s="301" t="s">
        <v>8</v>
      </c>
      <c r="D6" s="1291" t="s">
        <v>9</v>
      </c>
      <c r="E6" s="1292"/>
      <c r="F6" s="1292"/>
      <c r="G6" s="1292"/>
      <c r="H6" s="302"/>
      <c r="I6" s="302"/>
      <c r="J6" s="302"/>
      <c r="K6" s="302"/>
    </row>
    <row r="7" spans="1:11" ht="14.1" customHeight="1" x14ac:dyDescent="0.25">
      <c r="A7" s="302"/>
      <c r="B7" s="302"/>
      <c r="C7" s="301" t="s">
        <v>10</v>
      </c>
      <c r="D7" s="1299" t="s">
        <v>11</v>
      </c>
      <c r="E7" s="1300"/>
      <c r="F7" s="1300"/>
      <c r="G7" s="1300"/>
      <c r="H7" s="302"/>
      <c r="I7" s="302"/>
      <c r="J7" s="302"/>
      <c r="K7" s="302"/>
    </row>
    <row r="8" spans="1:11" ht="14.1" customHeight="1" x14ac:dyDescent="0.25">
      <c r="A8" s="302"/>
      <c r="B8" s="302"/>
      <c r="C8" s="1301" t="s">
        <v>12</v>
      </c>
      <c r="D8" s="1302"/>
      <c r="E8" s="1302"/>
      <c r="F8" s="1302"/>
      <c r="G8" s="1302"/>
      <c r="H8" s="302"/>
      <c r="I8" s="302"/>
      <c r="J8" s="302"/>
      <c r="K8" s="302"/>
    </row>
    <row r="9" spans="1:11" ht="14.1" customHeight="1" x14ac:dyDescent="0.25">
      <c r="A9" s="302"/>
      <c r="B9" s="302"/>
      <c r="C9" s="1303" t="s">
        <v>2632</v>
      </c>
      <c r="D9" s="1304"/>
      <c r="E9" s="1304"/>
      <c r="F9" s="1304"/>
      <c r="G9" s="1304"/>
      <c r="H9" s="302"/>
      <c r="I9" s="302"/>
      <c r="J9" s="302"/>
      <c r="K9" s="302"/>
    </row>
    <row r="10" spans="1:11" ht="27" customHeight="1" x14ac:dyDescent="0.25">
      <c r="A10" s="302"/>
      <c r="B10" s="302"/>
      <c r="C10" s="286" t="s">
        <v>14</v>
      </c>
      <c r="D10" s="1305" t="s">
        <v>2631</v>
      </c>
      <c r="E10" s="1306"/>
      <c r="F10" s="1306"/>
      <c r="G10" s="1306"/>
      <c r="H10" s="302"/>
      <c r="I10" s="302"/>
      <c r="J10" s="302"/>
      <c r="K10" s="302"/>
    </row>
    <row r="11" spans="1:11" ht="30" customHeight="1" x14ac:dyDescent="0.25">
      <c r="A11" s="302"/>
      <c r="B11" s="302"/>
      <c r="C11" s="286" t="s">
        <v>24</v>
      </c>
      <c r="D11" s="1305" t="s">
        <v>2630</v>
      </c>
      <c r="E11" s="1306"/>
      <c r="F11" s="1306"/>
      <c r="G11" s="1306"/>
      <c r="H11" s="302"/>
      <c r="I11" s="302"/>
      <c r="J11" s="302"/>
      <c r="K11" s="302"/>
    </row>
    <row r="12" spans="1:11" ht="22.5" x14ac:dyDescent="0.25">
      <c r="A12" s="302"/>
      <c r="B12" s="302"/>
      <c r="C12" s="284" t="s">
        <v>26</v>
      </c>
      <c r="D12" s="300">
        <v>2025</v>
      </c>
      <c r="E12" s="300">
        <v>2026</v>
      </c>
      <c r="F12" s="300">
        <v>2027</v>
      </c>
      <c r="G12" s="300">
        <v>2028</v>
      </c>
      <c r="H12" s="302"/>
      <c r="I12" s="302"/>
      <c r="J12" s="302"/>
      <c r="K12" s="302"/>
    </row>
    <row r="13" spans="1:11" ht="14.1" customHeight="1" x14ac:dyDescent="0.25">
      <c r="A13" s="302"/>
      <c r="B13" s="302"/>
      <c r="C13" s="299"/>
      <c r="D13" s="298" t="s">
        <v>17</v>
      </c>
      <c r="E13" s="298" t="s">
        <v>18</v>
      </c>
      <c r="F13" s="298" t="s">
        <v>18</v>
      </c>
      <c r="G13" s="298" t="s">
        <v>18</v>
      </c>
      <c r="H13" s="302"/>
      <c r="I13" s="302"/>
      <c r="J13" s="302"/>
      <c r="K13" s="302"/>
    </row>
    <row r="14" spans="1:11" ht="30.95" customHeight="1" x14ac:dyDescent="0.25">
      <c r="A14" s="302"/>
      <c r="B14" s="302"/>
      <c r="C14" s="284" t="s">
        <v>772</v>
      </c>
      <c r="D14" s="295" t="s">
        <v>40</v>
      </c>
      <c r="E14" s="295" t="s">
        <v>394</v>
      </c>
      <c r="F14" s="295" t="s">
        <v>394</v>
      </c>
      <c r="G14" s="295" t="s">
        <v>394</v>
      </c>
      <c r="H14" s="302"/>
      <c r="I14" s="302"/>
      <c r="J14" s="302"/>
      <c r="K14" s="302"/>
    </row>
    <row r="15" spans="1:11" ht="20.100000000000001" customHeight="1" x14ac:dyDescent="0.25">
      <c r="A15" s="302"/>
      <c r="B15" s="302"/>
      <c r="C15" s="284" t="s">
        <v>2629</v>
      </c>
      <c r="D15" s="295" t="s">
        <v>40</v>
      </c>
      <c r="E15" s="295" t="s">
        <v>394</v>
      </c>
      <c r="F15" s="295" t="s">
        <v>394</v>
      </c>
      <c r="G15" s="295" t="s">
        <v>394</v>
      </c>
      <c r="H15" s="302"/>
      <c r="I15" s="302"/>
      <c r="J15" s="302"/>
      <c r="K15" s="302"/>
    </row>
    <row r="16" spans="1:11" ht="14.1" customHeight="1" x14ac:dyDescent="0.25">
      <c r="A16" s="302"/>
      <c r="B16" s="302"/>
      <c r="C16" s="1293" t="s">
        <v>30</v>
      </c>
      <c r="D16" s="1294"/>
      <c r="E16" s="1294"/>
      <c r="F16" s="1294"/>
      <c r="G16" s="1294"/>
      <c r="H16" s="302"/>
      <c r="I16" s="302"/>
      <c r="J16" s="302"/>
      <c r="K16" s="302"/>
    </row>
    <row r="17" spans="1:11" ht="14.1" customHeight="1" x14ac:dyDescent="0.25">
      <c r="A17" s="302"/>
      <c r="B17" s="302"/>
      <c r="C17" s="297" t="s">
        <v>2628</v>
      </c>
      <c r="D17" s="1293" t="s">
        <v>2627</v>
      </c>
      <c r="E17" s="1294"/>
      <c r="F17" s="1294"/>
      <c r="G17" s="1294"/>
      <c r="H17" s="302"/>
      <c r="I17" s="302"/>
      <c r="J17" s="302"/>
      <c r="K17" s="302"/>
    </row>
    <row r="18" spans="1:11" x14ac:dyDescent="0.25">
      <c r="A18" s="302"/>
      <c r="B18" s="302"/>
      <c r="C18" s="296" t="s">
        <v>33</v>
      </c>
      <c r="D18" s="1295" t="s">
        <v>2626</v>
      </c>
      <c r="E18" s="1296"/>
      <c r="F18" s="1296"/>
      <c r="G18" s="1296"/>
      <c r="H18" s="302"/>
      <c r="I18" s="302"/>
      <c r="J18" s="302"/>
      <c r="K18" s="302"/>
    </row>
    <row r="19" spans="1:11" ht="18" customHeight="1" x14ac:dyDescent="0.25">
      <c r="A19" s="302"/>
      <c r="B19" s="302"/>
      <c r="C19" s="277" t="s">
        <v>35</v>
      </c>
      <c r="D19" s="1297" t="s">
        <v>2625</v>
      </c>
      <c r="E19" s="1298"/>
      <c r="F19" s="1298"/>
      <c r="G19" s="1298"/>
      <c r="H19" s="302"/>
      <c r="I19" s="302"/>
      <c r="J19" s="302"/>
      <c r="K19" s="302"/>
    </row>
    <row r="20" spans="1:11" x14ac:dyDescent="0.25">
      <c r="A20" s="302"/>
      <c r="B20" s="302"/>
      <c r="C20" s="277" t="s">
        <v>37</v>
      </c>
      <c r="D20" s="1297" t="s">
        <v>2624</v>
      </c>
      <c r="E20" s="1298"/>
      <c r="F20" s="1298"/>
      <c r="G20" s="1298"/>
      <c r="H20" s="302"/>
      <c r="I20" s="302"/>
      <c r="J20" s="302"/>
      <c r="K20" s="302"/>
    </row>
    <row r="21" spans="1:11" ht="15" customHeight="1" x14ac:dyDescent="0.25">
      <c r="A21" s="302"/>
      <c r="B21" s="302"/>
      <c r="C21" s="303"/>
      <c r="D21" s="269">
        <v>2025</v>
      </c>
      <c r="E21" s="269">
        <v>2026</v>
      </c>
      <c r="F21" s="269">
        <v>2027</v>
      </c>
      <c r="G21" s="269">
        <v>2028</v>
      </c>
      <c r="H21" s="302"/>
      <c r="I21" s="302"/>
      <c r="J21" s="302"/>
      <c r="K21" s="302"/>
    </row>
    <row r="22" spans="1:11" ht="15" customHeight="1" x14ac:dyDescent="0.25">
      <c r="A22" s="302"/>
      <c r="B22" s="302"/>
      <c r="C22" s="304"/>
      <c r="D22" s="266" t="s">
        <v>17</v>
      </c>
      <c r="E22" s="266" t="s">
        <v>18</v>
      </c>
      <c r="F22" s="266" t="s">
        <v>18</v>
      </c>
      <c r="G22" s="266" t="s">
        <v>18</v>
      </c>
      <c r="H22" s="302"/>
      <c r="I22" s="302"/>
      <c r="J22" s="302"/>
      <c r="K22" s="302"/>
    </row>
    <row r="23" spans="1:11" ht="14.1" customHeight="1" x14ac:dyDescent="0.25">
      <c r="A23" s="302"/>
      <c r="B23" s="302"/>
      <c r="C23" s="284" t="s">
        <v>39</v>
      </c>
      <c r="D23" s="295" t="s">
        <v>40</v>
      </c>
      <c r="E23" s="295" t="s">
        <v>2623</v>
      </c>
      <c r="F23" s="295" t="s">
        <v>2623</v>
      </c>
      <c r="G23" s="295" t="s">
        <v>2623</v>
      </c>
      <c r="H23" s="302"/>
      <c r="I23" s="302"/>
      <c r="J23" s="302"/>
      <c r="K23" s="302"/>
    </row>
    <row r="24" spans="1:11" ht="14.1" customHeight="1" x14ac:dyDescent="0.25">
      <c r="A24" s="302"/>
      <c r="B24" s="302"/>
      <c r="C24" s="284" t="s">
        <v>41</v>
      </c>
      <c r="D24" s="295" t="s">
        <v>2622</v>
      </c>
      <c r="E24" s="295" t="s">
        <v>2621</v>
      </c>
      <c r="F24" s="295" t="s">
        <v>2621</v>
      </c>
      <c r="G24" s="295" t="s">
        <v>2620</v>
      </c>
      <c r="H24" s="302"/>
      <c r="I24" s="302"/>
      <c r="J24" s="302"/>
      <c r="K24" s="302"/>
    </row>
    <row r="25" spans="1:11" ht="14.1" customHeight="1" x14ac:dyDescent="0.25">
      <c r="A25" s="302"/>
      <c r="B25" s="302"/>
      <c r="C25" s="284" t="s">
        <v>45</v>
      </c>
      <c r="D25" s="295" t="s">
        <v>46</v>
      </c>
      <c r="E25" s="295" t="s">
        <v>2619</v>
      </c>
      <c r="F25" s="295" t="s">
        <v>2619</v>
      </c>
      <c r="G25" s="295" t="s">
        <v>2618</v>
      </c>
      <c r="H25" s="302"/>
      <c r="I25" s="302"/>
      <c r="J25" s="302"/>
      <c r="K25" s="302"/>
    </row>
    <row r="26" spans="1:11" ht="14.1" customHeight="1" x14ac:dyDescent="0.25">
      <c r="A26" s="302"/>
      <c r="B26" s="302"/>
      <c r="C26" s="284" t="s">
        <v>50</v>
      </c>
      <c r="D26" s="295" t="s">
        <v>40</v>
      </c>
      <c r="E26" s="295" t="s">
        <v>40</v>
      </c>
      <c r="F26" s="295" t="s">
        <v>46</v>
      </c>
      <c r="G26" s="295" t="s">
        <v>46</v>
      </c>
      <c r="H26" s="302"/>
      <c r="I26" s="302"/>
      <c r="J26" s="302"/>
      <c r="K26" s="302"/>
    </row>
    <row r="27" spans="1:11" ht="14.1" customHeight="1" x14ac:dyDescent="0.25">
      <c r="A27" s="302"/>
      <c r="B27" s="302"/>
      <c r="C27" s="284" t="s">
        <v>52</v>
      </c>
      <c r="D27" s="295" t="s">
        <v>40</v>
      </c>
      <c r="E27" s="295" t="s">
        <v>2617</v>
      </c>
      <c r="F27" s="295" t="s">
        <v>46</v>
      </c>
      <c r="G27" s="295" t="s">
        <v>2616</v>
      </c>
      <c r="H27" s="302"/>
      <c r="I27" s="302"/>
      <c r="J27" s="302"/>
      <c r="K27" s="302"/>
    </row>
    <row r="28" spans="1:11" ht="14.1" customHeight="1" x14ac:dyDescent="0.25">
      <c r="A28" s="302"/>
      <c r="B28" s="302"/>
      <c r="C28" s="284" t="s">
        <v>55</v>
      </c>
      <c r="D28" s="295" t="s">
        <v>40</v>
      </c>
      <c r="E28" s="295" t="s">
        <v>40</v>
      </c>
      <c r="F28" s="295" t="s">
        <v>46</v>
      </c>
      <c r="G28" s="295" t="s">
        <v>2616</v>
      </c>
      <c r="H28" s="302"/>
      <c r="I28" s="302"/>
      <c r="J28" s="302"/>
      <c r="K28" s="302"/>
    </row>
    <row r="29" spans="1:11" ht="14.1" customHeight="1" x14ac:dyDescent="0.25">
      <c r="A29" s="302"/>
      <c r="B29" s="302"/>
      <c r="C29" s="1307" t="s">
        <v>58</v>
      </c>
      <c r="D29" s="1308"/>
      <c r="E29" s="1308"/>
      <c r="F29" s="1308"/>
      <c r="G29" s="1308"/>
      <c r="H29" s="302"/>
      <c r="I29" s="302"/>
      <c r="J29" s="302"/>
      <c r="K29" s="302"/>
    </row>
    <row r="30" spans="1:11" ht="14.1" customHeight="1" x14ac:dyDescent="0.25">
      <c r="A30" s="302"/>
      <c r="B30" s="302"/>
      <c r="C30" s="303"/>
      <c r="D30" s="269">
        <v>2025</v>
      </c>
      <c r="E30" s="269">
        <v>2026</v>
      </c>
      <c r="F30" s="269">
        <v>2027</v>
      </c>
      <c r="G30" s="269">
        <v>2028</v>
      </c>
      <c r="H30" s="302"/>
      <c r="I30" s="302"/>
      <c r="J30" s="302"/>
      <c r="K30" s="302"/>
    </row>
    <row r="31" spans="1:11" ht="14.1" customHeight="1" x14ac:dyDescent="0.25">
      <c r="A31" s="302"/>
      <c r="B31" s="302"/>
      <c r="C31" s="304"/>
      <c r="D31" s="266" t="s">
        <v>17</v>
      </c>
      <c r="E31" s="266" t="s">
        <v>18</v>
      </c>
      <c r="F31" s="266" t="s">
        <v>18</v>
      </c>
      <c r="G31" s="266" t="s">
        <v>18</v>
      </c>
      <c r="H31" s="302"/>
      <c r="I31" s="302"/>
      <c r="J31" s="302"/>
      <c r="K31" s="302"/>
    </row>
    <row r="32" spans="1:11" ht="14.1" customHeight="1" x14ac:dyDescent="0.25">
      <c r="A32" s="302"/>
      <c r="B32" s="302"/>
      <c r="C32" s="292" t="s">
        <v>59</v>
      </c>
      <c r="D32" s="289">
        <v>0</v>
      </c>
      <c r="E32" s="289">
        <v>526500000</v>
      </c>
      <c r="F32" s="289">
        <v>526500000</v>
      </c>
      <c r="G32" s="289">
        <v>526500000</v>
      </c>
      <c r="H32" s="302"/>
      <c r="I32" s="302"/>
      <c r="J32" s="302"/>
      <c r="K32" s="302"/>
    </row>
    <row r="33" spans="1:11" ht="14.1" customHeight="1" x14ac:dyDescent="0.25">
      <c r="A33" s="302"/>
      <c r="B33" s="302"/>
      <c r="C33" s="292" t="s">
        <v>60</v>
      </c>
      <c r="D33" s="289">
        <v>0</v>
      </c>
      <c r="E33" s="289">
        <v>526500000</v>
      </c>
      <c r="F33" s="289">
        <v>526500000</v>
      </c>
      <c r="G33" s="289">
        <v>526500000</v>
      </c>
      <c r="H33" s="302"/>
      <c r="I33" s="302"/>
      <c r="J33" s="302"/>
      <c r="K33" s="302"/>
    </row>
    <row r="34" spans="1:11" ht="14.1" customHeight="1" x14ac:dyDescent="0.25">
      <c r="A34" s="302"/>
      <c r="B34" s="302"/>
      <c r="C34" s="292" t="s">
        <v>61</v>
      </c>
      <c r="D34" s="289">
        <v>0</v>
      </c>
      <c r="E34" s="289">
        <v>0</v>
      </c>
      <c r="F34" s="289">
        <v>0</v>
      </c>
      <c r="G34" s="289">
        <v>0</v>
      </c>
      <c r="H34" s="302"/>
      <c r="I34" s="302"/>
      <c r="J34" s="302"/>
      <c r="K34" s="302"/>
    </row>
    <row r="35" spans="1:11" ht="14.1" customHeight="1" x14ac:dyDescent="0.25">
      <c r="A35" s="302"/>
      <c r="B35" s="302"/>
      <c r="C35" s="292" t="s">
        <v>62</v>
      </c>
      <c r="D35" s="289">
        <v>0</v>
      </c>
      <c r="E35" s="289">
        <v>77400000</v>
      </c>
      <c r="F35" s="289">
        <v>77400000</v>
      </c>
      <c r="G35" s="289">
        <v>77400000</v>
      </c>
      <c r="H35" s="302"/>
      <c r="I35" s="302"/>
      <c r="J35" s="302"/>
      <c r="K35" s="302"/>
    </row>
    <row r="36" spans="1:11" ht="14.1" customHeight="1" x14ac:dyDescent="0.25">
      <c r="A36" s="302"/>
      <c r="B36" s="302"/>
      <c r="C36" s="292" t="s">
        <v>60</v>
      </c>
      <c r="D36" s="289">
        <v>0</v>
      </c>
      <c r="E36" s="289">
        <v>77400000</v>
      </c>
      <c r="F36" s="289">
        <v>77400000</v>
      </c>
      <c r="G36" s="289">
        <v>77400000</v>
      </c>
      <c r="H36" s="302"/>
      <c r="I36" s="302"/>
      <c r="J36" s="302"/>
      <c r="K36" s="302"/>
    </row>
    <row r="37" spans="1:11" ht="14.1" customHeight="1" x14ac:dyDescent="0.25">
      <c r="A37" s="302"/>
      <c r="B37" s="302"/>
      <c r="C37" s="292" t="s">
        <v>61</v>
      </c>
      <c r="D37" s="289">
        <v>0</v>
      </c>
      <c r="E37" s="289">
        <v>0</v>
      </c>
      <c r="F37" s="289">
        <v>0</v>
      </c>
      <c r="G37" s="289">
        <v>0</v>
      </c>
      <c r="H37" s="302"/>
      <c r="I37" s="302"/>
      <c r="J37" s="302"/>
      <c r="K37" s="302"/>
    </row>
    <row r="38" spans="1:11" ht="14.1" customHeight="1" x14ac:dyDescent="0.25">
      <c r="A38" s="302"/>
      <c r="B38" s="302"/>
      <c r="C38" s="292" t="s">
        <v>63</v>
      </c>
      <c r="D38" s="289">
        <v>0</v>
      </c>
      <c r="E38" s="289">
        <v>70900000</v>
      </c>
      <c r="F38" s="289">
        <v>70900000</v>
      </c>
      <c r="G38" s="289">
        <v>65900000</v>
      </c>
      <c r="H38" s="302"/>
      <c r="I38" s="302"/>
      <c r="J38" s="302"/>
      <c r="K38" s="302"/>
    </row>
    <row r="39" spans="1:11" ht="14.1" customHeight="1" x14ac:dyDescent="0.25">
      <c r="A39" s="302"/>
      <c r="B39" s="302"/>
      <c r="C39" s="292" t="s">
        <v>60</v>
      </c>
      <c r="D39" s="289">
        <v>0</v>
      </c>
      <c r="E39" s="289">
        <v>70900000</v>
      </c>
      <c r="F39" s="289">
        <v>70900000</v>
      </c>
      <c r="G39" s="289">
        <v>65900000</v>
      </c>
      <c r="H39" s="302"/>
      <c r="I39" s="302"/>
      <c r="J39" s="302"/>
      <c r="K39" s="302"/>
    </row>
    <row r="40" spans="1:11" ht="14.1" customHeight="1" x14ac:dyDescent="0.25">
      <c r="A40" s="302"/>
      <c r="B40" s="302"/>
      <c r="C40" s="292" t="s">
        <v>61</v>
      </c>
      <c r="D40" s="289">
        <v>0</v>
      </c>
      <c r="E40" s="289">
        <v>0</v>
      </c>
      <c r="F40" s="289">
        <v>0</v>
      </c>
      <c r="G40" s="289">
        <v>0</v>
      </c>
      <c r="H40" s="302"/>
      <c r="I40" s="302"/>
      <c r="J40" s="302"/>
      <c r="K40" s="302"/>
    </row>
    <row r="41" spans="1:11" ht="14.1" customHeight="1" x14ac:dyDescent="0.25">
      <c r="A41" s="302"/>
      <c r="B41" s="302"/>
      <c r="C41" s="292" t="s">
        <v>64</v>
      </c>
      <c r="D41" s="289">
        <v>0</v>
      </c>
      <c r="E41" s="289">
        <v>0</v>
      </c>
      <c r="F41" s="289">
        <v>0</v>
      </c>
      <c r="G41" s="289">
        <v>0</v>
      </c>
      <c r="H41" s="302"/>
      <c r="I41" s="302"/>
      <c r="J41" s="302"/>
      <c r="K41" s="302"/>
    </row>
    <row r="42" spans="1:11" ht="14.1" customHeight="1" x14ac:dyDescent="0.25">
      <c r="A42" s="302"/>
      <c r="B42" s="302"/>
      <c r="C42" s="292" t="s">
        <v>60</v>
      </c>
      <c r="D42" s="289">
        <v>0</v>
      </c>
      <c r="E42" s="289">
        <v>0</v>
      </c>
      <c r="F42" s="289">
        <v>0</v>
      </c>
      <c r="G42" s="289">
        <v>0</v>
      </c>
      <c r="H42" s="302"/>
      <c r="I42" s="302"/>
      <c r="J42" s="302"/>
      <c r="K42" s="302"/>
    </row>
    <row r="43" spans="1:11" ht="14.1" customHeight="1" x14ac:dyDescent="0.25">
      <c r="A43" s="302"/>
      <c r="B43" s="302"/>
      <c r="C43" s="292" t="s">
        <v>61</v>
      </c>
      <c r="D43" s="289">
        <v>0</v>
      </c>
      <c r="E43" s="289">
        <v>0</v>
      </c>
      <c r="F43" s="289">
        <v>0</v>
      </c>
      <c r="G43" s="289">
        <v>0</v>
      </c>
      <c r="H43" s="302"/>
      <c r="I43" s="302"/>
      <c r="J43" s="302"/>
      <c r="K43" s="302"/>
    </row>
    <row r="44" spans="1:11" ht="14.1" customHeight="1" x14ac:dyDescent="0.25">
      <c r="A44" s="302"/>
      <c r="B44" s="302"/>
      <c r="C44" s="292" t="s">
        <v>65</v>
      </c>
      <c r="D44" s="289">
        <v>0</v>
      </c>
      <c r="E44" s="289">
        <v>0</v>
      </c>
      <c r="F44" s="289">
        <v>0</v>
      </c>
      <c r="G44" s="289">
        <v>0</v>
      </c>
      <c r="H44" s="302"/>
      <c r="I44" s="302"/>
      <c r="J44" s="302"/>
      <c r="K44" s="302"/>
    </row>
    <row r="45" spans="1:11" ht="14.1" customHeight="1" x14ac:dyDescent="0.25">
      <c r="A45" s="302"/>
      <c r="B45" s="302"/>
      <c r="C45" s="292" t="s">
        <v>60</v>
      </c>
      <c r="D45" s="289">
        <v>0</v>
      </c>
      <c r="E45" s="289">
        <v>0</v>
      </c>
      <c r="F45" s="289">
        <v>0</v>
      </c>
      <c r="G45" s="289">
        <v>0</v>
      </c>
      <c r="H45" s="302"/>
      <c r="I45" s="302"/>
      <c r="J45" s="302"/>
      <c r="K45" s="302"/>
    </row>
    <row r="46" spans="1:11" ht="14.1" customHeight="1" x14ac:dyDescent="0.25">
      <c r="A46" s="302"/>
      <c r="B46" s="302"/>
      <c r="C46" s="292" t="s">
        <v>61</v>
      </c>
      <c r="D46" s="289">
        <v>0</v>
      </c>
      <c r="E46" s="289">
        <v>0</v>
      </c>
      <c r="F46" s="289">
        <v>0</v>
      </c>
      <c r="G46" s="289">
        <v>0</v>
      </c>
      <c r="H46" s="302"/>
      <c r="I46" s="302"/>
      <c r="J46" s="302"/>
      <c r="K46" s="302"/>
    </row>
    <row r="47" spans="1:11" ht="14.1" customHeight="1" x14ac:dyDescent="0.25">
      <c r="A47" s="302"/>
      <c r="B47" s="302"/>
      <c r="C47" s="292" t="s">
        <v>66</v>
      </c>
      <c r="D47" s="289">
        <v>0</v>
      </c>
      <c r="E47" s="289">
        <v>0</v>
      </c>
      <c r="F47" s="289">
        <v>0</v>
      </c>
      <c r="G47" s="289">
        <v>0</v>
      </c>
      <c r="H47" s="302"/>
      <c r="I47" s="302"/>
      <c r="J47" s="302"/>
      <c r="K47" s="302"/>
    </row>
    <row r="48" spans="1:11" ht="14.1" customHeight="1" x14ac:dyDescent="0.25">
      <c r="A48" s="302"/>
      <c r="B48" s="302"/>
      <c r="C48" s="292" t="s">
        <v>60</v>
      </c>
      <c r="D48" s="289">
        <v>0</v>
      </c>
      <c r="E48" s="289">
        <v>0</v>
      </c>
      <c r="F48" s="289">
        <v>0</v>
      </c>
      <c r="G48" s="289">
        <v>0</v>
      </c>
      <c r="H48" s="302"/>
      <c r="I48" s="302"/>
      <c r="J48" s="302"/>
      <c r="K48" s="302"/>
    </row>
    <row r="49" spans="1:11" ht="14.1" customHeight="1" x14ac:dyDescent="0.25">
      <c r="A49" s="302"/>
      <c r="B49" s="302"/>
      <c r="C49" s="292" t="s">
        <v>61</v>
      </c>
      <c r="D49" s="289">
        <v>0</v>
      </c>
      <c r="E49" s="289">
        <v>0</v>
      </c>
      <c r="F49" s="289">
        <v>0</v>
      </c>
      <c r="G49" s="289">
        <v>0</v>
      </c>
      <c r="H49" s="302"/>
      <c r="I49" s="302"/>
      <c r="J49" s="302"/>
      <c r="K49" s="302"/>
    </row>
    <row r="50" spans="1:11" ht="14.1" customHeight="1" x14ac:dyDescent="0.25">
      <c r="A50" s="302"/>
      <c r="B50" s="302"/>
      <c r="C50" s="292" t="s">
        <v>67</v>
      </c>
      <c r="D50" s="289">
        <v>0</v>
      </c>
      <c r="E50" s="289">
        <v>0</v>
      </c>
      <c r="F50" s="289">
        <v>0</v>
      </c>
      <c r="G50" s="289">
        <v>0</v>
      </c>
      <c r="H50" s="302"/>
      <c r="I50" s="302"/>
      <c r="J50" s="302"/>
      <c r="K50" s="302"/>
    </row>
    <row r="51" spans="1:11" ht="14.1" customHeight="1" x14ac:dyDescent="0.25">
      <c r="A51" s="302"/>
      <c r="B51" s="302"/>
      <c r="C51" s="292" t="s">
        <v>60</v>
      </c>
      <c r="D51" s="289">
        <v>0</v>
      </c>
      <c r="E51" s="289">
        <v>0</v>
      </c>
      <c r="F51" s="289">
        <v>0</v>
      </c>
      <c r="G51" s="289">
        <v>0</v>
      </c>
      <c r="H51" s="302"/>
      <c r="I51" s="302"/>
      <c r="J51" s="302"/>
      <c r="K51" s="302"/>
    </row>
    <row r="52" spans="1:11" ht="14.1" customHeight="1" x14ac:dyDescent="0.25">
      <c r="A52" s="302"/>
      <c r="B52" s="302"/>
      <c r="C52" s="292" t="s">
        <v>61</v>
      </c>
      <c r="D52" s="289">
        <v>0</v>
      </c>
      <c r="E52" s="289">
        <v>0</v>
      </c>
      <c r="F52" s="289">
        <v>0</v>
      </c>
      <c r="G52" s="289">
        <v>0</v>
      </c>
      <c r="H52" s="302"/>
      <c r="I52" s="302"/>
      <c r="J52" s="302"/>
      <c r="K52" s="302"/>
    </row>
    <row r="53" spans="1:11" ht="14.1" customHeight="1" x14ac:dyDescent="0.25">
      <c r="A53" s="302"/>
      <c r="B53" s="302"/>
      <c r="C53" s="292" t="s">
        <v>68</v>
      </c>
      <c r="D53" s="289">
        <v>0</v>
      </c>
      <c r="E53" s="289">
        <v>0</v>
      </c>
      <c r="F53" s="289">
        <v>0</v>
      </c>
      <c r="G53" s="289">
        <v>0</v>
      </c>
      <c r="H53" s="302"/>
      <c r="I53" s="302"/>
      <c r="J53" s="302"/>
      <c r="K53" s="302"/>
    </row>
    <row r="54" spans="1:11" ht="14.1" customHeight="1" x14ac:dyDescent="0.25">
      <c r="A54" s="302"/>
      <c r="B54" s="302"/>
      <c r="C54" s="292" t="s">
        <v>60</v>
      </c>
      <c r="D54" s="289">
        <v>0</v>
      </c>
      <c r="E54" s="289">
        <v>0</v>
      </c>
      <c r="F54" s="289">
        <v>0</v>
      </c>
      <c r="G54" s="289">
        <v>0</v>
      </c>
      <c r="H54" s="302"/>
      <c r="I54" s="302"/>
      <c r="J54" s="302"/>
      <c r="K54" s="302"/>
    </row>
    <row r="55" spans="1:11" ht="14.1" customHeight="1" x14ac:dyDescent="0.25">
      <c r="A55" s="302"/>
      <c r="B55" s="302"/>
      <c r="C55" s="292" t="s">
        <v>69</v>
      </c>
      <c r="D55" s="289">
        <v>0</v>
      </c>
      <c r="E55" s="289">
        <v>0</v>
      </c>
      <c r="F55" s="289">
        <v>0</v>
      </c>
      <c r="G55" s="289">
        <v>0</v>
      </c>
      <c r="H55" s="302"/>
      <c r="I55" s="302"/>
      <c r="J55" s="302"/>
      <c r="K55" s="302"/>
    </row>
    <row r="56" spans="1:11" ht="14.1" customHeight="1" x14ac:dyDescent="0.25">
      <c r="A56" s="302"/>
      <c r="B56" s="302"/>
      <c r="C56" s="292" t="s">
        <v>70</v>
      </c>
      <c r="D56" s="289">
        <v>0</v>
      </c>
      <c r="E56" s="289">
        <v>0</v>
      </c>
      <c r="F56" s="289">
        <v>0</v>
      </c>
      <c r="G56" s="289">
        <v>0</v>
      </c>
      <c r="H56" s="302"/>
      <c r="I56" s="302"/>
      <c r="J56" s="302"/>
      <c r="K56" s="302"/>
    </row>
    <row r="57" spans="1:11" ht="14.1" customHeight="1" x14ac:dyDescent="0.25">
      <c r="A57" s="302"/>
      <c r="B57" s="302"/>
      <c r="C57" s="292" t="s">
        <v>71</v>
      </c>
      <c r="D57" s="289">
        <v>0</v>
      </c>
      <c r="E57" s="289">
        <v>0</v>
      </c>
      <c r="F57" s="289">
        <v>0</v>
      </c>
      <c r="G57" s="289">
        <v>0</v>
      </c>
      <c r="H57" s="302"/>
      <c r="I57" s="302"/>
      <c r="J57" s="302"/>
      <c r="K57" s="302"/>
    </row>
    <row r="58" spans="1:11" ht="14.1" customHeight="1" x14ac:dyDescent="0.25">
      <c r="A58" s="302"/>
      <c r="B58" s="302"/>
      <c r="C58" s="292" t="s">
        <v>72</v>
      </c>
      <c r="D58" s="289">
        <v>0</v>
      </c>
      <c r="E58" s="289">
        <v>0</v>
      </c>
      <c r="F58" s="289">
        <v>0</v>
      </c>
      <c r="G58" s="289">
        <v>0</v>
      </c>
      <c r="H58" s="302"/>
      <c r="I58" s="302"/>
      <c r="J58" s="302"/>
      <c r="K58" s="302"/>
    </row>
    <row r="59" spans="1:11" ht="14.1" customHeight="1" x14ac:dyDescent="0.25">
      <c r="A59" s="302"/>
      <c r="B59" s="302"/>
      <c r="C59" s="292" t="s">
        <v>73</v>
      </c>
      <c r="D59" s="289">
        <v>0</v>
      </c>
      <c r="E59" s="289">
        <v>0</v>
      </c>
      <c r="F59" s="289">
        <v>0</v>
      </c>
      <c r="G59" s="289">
        <v>0</v>
      </c>
      <c r="H59" s="302"/>
      <c r="I59" s="302"/>
      <c r="J59" s="302"/>
      <c r="K59" s="302"/>
    </row>
    <row r="60" spans="1:11" ht="14.1" customHeight="1" x14ac:dyDescent="0.25">
      <c r="A60" s="302"/>
      <c r="B60" s="302"/>
      <c r="C60" s="292" t="s">
        <v>60</v>
      </c>
      <c r="D60" s="289">
        <v>0</v>
      </c>
      <c r="E60" s="289">
        <v>0</v>
      </c>
      <c r="F60" s="289">
        <v>0</v>
      </c>
      <c r="G60" s="289">
        <v>0</v>
      </c>
      <c r="H60" s="302"/>
      <c r="I60" s="302"/>
      <c r="J60" s="302"/>
      <c r="K60" s="302"/>
    </row>
    <row r="61" spans="1:11" ht="14.1" customHeight="1" x14ac:dyDescent="0.25">
      <c r="A61" s="302"/>
      <c r="B61" s="302"/>
      <c r="C61" s="292" t="s">
        <v>69</v>
      </c>
      <c r="D61" s="289">
        <v>0</v>
      </c>
      <c r="E61" s="289">
        <v>0</v>
      </c>
      <c r="F61" s="289">
        <v>0</v>
      </c>
      <c r="G61" s="289">
        <v>0</v>
      </c>
      <c r="H61" s="302"/>
      <c r="I61" s="302"/>
      <c r="J61" s="302"/>
      <c r="K61" s="302"/>
    </row>
    <row r="62" spans="1:11" ht="14.1" customHeight="1" x14ac:dyDescent="0.25">
      <c r="A62" s="302"/>
      <c r="B62" s="302"/>
      <c r="C62" s="292" t="s">
        <v>70</v>
      </c>
      <c r="D62" s="289">
        <v>0</v>
      </c>
      <c r="E62" s="289">
        <v>0</v>
      </c>
      <c r="F62" s="289">
        <v>0</v>
      </c>
      <c r="G62" s="289">
        <v>0</v>
      </c>
      <c r="H62" s="302"/>
      <c r="I62" s="302"/>
      <c r="J62" s="302"/>
      <c r="K62" s="302"/>
    </row>
    <row r="63" spans="1:11" ht="14.1" customHeight="1" x14ac:dyDescent="0.25">
      <c r="A63" s="302"/>
      <c r="B63" s="302"/>
      <c r="C63" s="292" t="s">
        <v>71</v>
      </c>
      <c r="D63" s="289">
        <v>0</v>
      </c>
      <c r="E63" s="289">
        <v>0</v>
      </c>
      <c r="F63" s="289">
        <v>0</v>
      </c>
      <c r="G63" s="289">
        <v>0</v>
      </c>
      <c r="H63" s="302"/>
      <c r="I63" s="302"/>
      <c r="J63" s="302"/>
      <c r="K63" s="302"/>
    </row>
    <row r="64" spans="1:11" ht="14.1" customHeight="1" x14ac:dyDescent="0.25">
      <c r="A64" s="302"/>
      <c r="B64" s="302"/>
      <c r="C64" s="292" t="s">
        <v>72</v>
      </c>
      <c r="D64" s="289">
        <v>0</v>
      </c>
      <c r="E64" s="289">
        <v>0</v>
      </c>
      <c r="F64" s="289">
        <v>0</v>
      </c>
      <c r="G64" s="289">
        <v>0</v>
      </c>
      <c r="H64" s="302"/>
      <c r="I64" s="302"/>
      <c r="J64" s="302"/>
      <c r="K64" s="302"/>
    </row>
    <row r="65" spans="1:11" ht="14.1" customHeight="1" x14ac:dyDescent="0.25">
      <c r="A65" s="302"/>
      <c r="B65" s="302"/>
      <c r="C65" s="292" t="s">
        <v>74</v>
      </c>
      <c r="D65" s="289">
        <v>0</v>
      </c>
      <c r="E65" s="289">
        <v>0</v>
      </c>
      <c r="F65" s="289">
        <v>0</v>
      </c>
      <c r="G65" s="289">
        <v>0</v>
      </c>
      <c r="H65" s="302"/>
      <c r="I65" s="302"/>
      <c r="J65" s="302"/>
      <c r="K65" s="302"/>
    </row>
    <row r="66" spans="1:11" ht="14.1" customHeight="1" x14ac:dyDescent="0.25">
      <c r="A66" s="302"/>
      <c r="B66" s="302"/>
      <c r="C66" s="292" t="s">
        <v>60</v>
      </c>
      <c r="D66" s="289">
        <v>0</v>
      </c>
      <c r="E66" s="289">
        <v>0</v>
      </c>
      <c r="F66" s="289">
        <v>0</v>
      </c>
      <c r="G66" s="289">
        <v>0</v>
      </c>
      <c r="H66" s="302"/>
      <c r="I66" s="302"/>
      <c r="J66" s="302"/>
      <c r="K66" s="302"/>
    </row>
    <row r="67" spans="1:11" ht="14.1" customHeight="1" x14ac:dyDescent="0.25">
      <c r="A67" s="302"/>
      <c r="B67" s="302"/>
      <c r="C67" s="292" t="s">
        <v>69</v>
      </c>
      <c r="D67" s="289">
        <v>0</v>
      </c>
      <c r="E67" s="289">
        <v>0</v>
      </c>
      <c r="F67" s="289">
        <v>0</v>
      </c>
      <c r="G67" s="289">
        <v>0</v>
      </c>
      <c r="H67" s="302"/>
      <c r="I67" s="302"/>
      <c r="J67" s="302"/>
      <c r="K67" s="302"/>
    </row>
    <row r="68" spans="1:11" ht="14.1" customHeight="1" x14ac:dyDescent="0.25">
      <c r="A68" s="302"/>
      <c r="B68" s="302"/>
      <c r="C68" s="292" t="s">
        <v>70</v>
      </c>
      <c r="D68" s="289">
        <v>0</v>
      </c>
      <c r="E68" s="289">
        <v>0</v>
      </c>
      <c r="F68" s="289">
        <v>0</v>
      </c>
      <c r="G68" s="289">
        <v>0</v>
      </c>
      <c r="H68" s="302"/>
      <c r="I68" s="302"/>
      <c r="J68" s="302"/>
      <c r="K68" s="302"/>
    </row>
    <row r="69" spans="1:11" ht="14.1" customHeight="1" x14ac:dyDescent="0.25">
      <c r="A69" s="302"/>
      <c r="B69" s="302"/>
      <c r="C69" s="292" t="s">
        <v>71</v>
      </c>
      <c r="D69" s="289">
        <v>0</v>
      </c>
      <c r="E69" s="289">
        <v>0</v>
      </c>
      <c r="F69" s="289">
        <v>0</v>
      </c>
      <c r="G69" s="289">
        <v>0</v>
      </c>
      <c r="H69" s="302"/>
      <c r="I69" s="302"/>
      <c r="J69" s="302"/>
      <c r="K69" s="302"/>
    </row>
    <row r="70" spans="1:11" ht="14.1" customHeight="1" x14ac:dyDescent="0.25">
      <c r="A70" s="302"/>
      <c r="B70" s="302"/>
      <c r="C70" s="292" t="s">
        <v>72</v>
      </c>
      <c r="D70" s="289">
        <v>0</v>
      </c>
      <c r="E70" s="289">
        <v>0</v>
      </c>
      <c r="F70" s="289">
        <v>0</v>
      </c>
      <c r="G70" s="289">
        <v>0</v>
      </c>
      <c r="H70" s="302"/>
      <c r="I70" s="302"/>
      <c r="J70" s="302"/>
      <c r="K70" s="302"/>
    </row>
    <row r="71" spans="1:11" ht="14.1" customHeight="1" x14ac:dyDescent="0.25">
      <c r="A71" s="302"/>
      <c r="B71" s="302"/>
      <c r="C71" s="292" t="s">
        <v>75</v>
      </c>
      <c r="D71" s="289">
        <v>0</v>
      </c>
      <c r="E71" s="289">
        <v>0</v>
      </c>
      <c r="F71" s="289">
        <v>0</v>
      </c>
      <c r="G71" s="289">
        <v>0</v>
      </c>
      <c r="H71" s="302"/>
      <c r="I71" s="302"/>
      <c r="J71" s="302"/>
      <c r="K71" s="302"/>
    </row>
    <row r="72" spans="1:11" ht="14.1" customHeight="1" x14ac:dyDescent="0.25">
      <c r="A72" s="302"/>
      <c r="B72" s="302"/>
      <c r="C72" s="292" t="s">
        <v>76</v>
      </c>
      <c r="D72" s="289">
        <v>0</v>
      </c>
      <c r="E72" s="289">
        <v>0</v>
      </c>
      <c r="F72" s="289">
        <v>0</v>
      </c>
      <c r="G72" s="289">
        <v>0</v>
      </c>
      <c r="H72" s="302"/>
      <c r="I72" s="302"/>
      <c r="J72" s="302"/>
      <c r="K72" s="302"/>
    </row>
    <row r="73" spans="1:11" ht="14.1" customHeight="1" x14ac:dyDescent="0.25">
      <c r="A73" s="302"/>
      <c r="B73" s="302"/>
      <c r="C73" s="290" t="s">
        <v>77</v>
      </c>
      <c r="D73" s="289">
        <v>0</v>
      </c>
      <c r="E73" s="289">
        <v>674800000</v>
      </c>
      <c r="F73" s="289">
        <v>674800000</v>
      </c>
      <c r="G73" s="289">
        <v>669800000</v>
      </c>
      <c r="H73" s="302"/>
      <c r="I73" s="302"/>
      <c r="J73" s="302"/>
      <c r="K73" s="302"/>
    </row>
    <row r="74" spans="1:11" x14ac:dyDescent="0.25">
      <c r="A74" s="302"/>
      <c r="B74" s="302"/>
      <c r="C74" s="296" t="s">
        <v>33</v>
      </c>
      <c r="D74" s="1295" t="s">
        <v>2615</v>
      </c>
      <c r="E74" s="1296"/>
      <c r="F74" s="1296"/>
      <c r="G74" s="1296"/>
      <c r="H74" s="302"/>
      <c r="I74" s="302"/>
      <c r="J74" s="302"/>
      <c r="K74" s="302"/>
    </row>
    <row r="75" spans="1:11" ht="18" customHeight="1" x14ac:dyDescent="0.25">
      <c r="A75" s="302"/>
      <c r="B75" s="302"/>
      <c r="C75" s="277" t="s">
        <v>35</v>
      </c>
      <c r="D75" s="1297" t="s">
        <v>2614</v>
      </c>
      <c r="E75" s="1298"/>
      <c r="F75" s="1298"/>
      <c r="G75" s="1298"/>
      <c r="H75" s="302"/>
      <c r="I75" s="302"/>
      <c r="J75" s="302"/>
      <c r="K75" s="302"/>
    </row>
    <row r="76" spans="1:11" x14ac:dyDescent="0.25">
      <c r="A76" s="302"/>
      <c r="B76" s="302"/>
      <c r="C76" s="277" t="s">
        <v>37</v>
      </c>
      <c r="D76" s="1297" t="s">
        <v>2613</v>
      </c>
      <c r="E76" s="1298"/>
      <c r="F76" s="1298"/>
      <c r="G76" s="1298"/>
      <c r="H76" s="302"/>
      <c r="I76" s="302"/>
      <c r="J76" s="302"/>
      <c r="K76" s="302"/>
    </row>
    <row r="77" spans="1:11" ht="15" customHeight="1" x14ac:dyDescent="0.25">
      <c r="A77" s="302"/>
      <c r="B77" s="302"/>
      <c r="C77" s="303"/>
      <c r="D77" s="269">
        <v>2025</v>
      </c>
      <c r="E77" s="269">
        <v>2026</v>
      </c>
      <c r="F77" s="269">
        <v>2027</v>
      </c>
      <c r="G77" s="269">
        <v>2028</v>
      </c>
      <c r="H77" s="302"/>
      <c r="I77" s="302"/>
      <c r="J77" s="302"/>
      <c r="K77" s="302"/>
    </row>
    <row r="78" spans="1:11" ht="15" customHeight="1" x14ac:dyDescent="0.25">
      <c r="A78" s="302"/>
      <c r="B78" s="302"/>
      <c r="C78" s="304"/>
      <c r="D78" s="266" t="s">
        <v>17</v>
      </c>
      <c r="E78" s="266" t="s">
        <v>18</v>
      </c>
      <c r="F78" s="266" t="s">
        <v>18</v>
      </c>
      <c r="G78" s="266" t="s">
        <v>18</v>
      </c>
      <c r="H78" s="302"/>
      <c r="I78" s="302"/>
      <c r="J78" s="302"/>
      <c r="K78" s="302"/>
    </row>
    <row r="79" spans="1:11" ht="14.1" customHeight="1" x14ac:dyDescent="0.25">
      <c r="A79" s="302"/>
      <c r="B79" s="302"/>
      <c r="C79" s="284" t="s">
        <v>39</v>
      </c>
      <c r="D79" s="295" t="s">
        <v>40</v>
      </c>
      <c r="E79" s="295" t="s">
        <v>2612</v>
      </c>
      <c r="F79" s="295" t="s">
        <v>2612</v>
      </c>
      <c r="G79" s="295" t="s">
        <v>2612</v>
      </c>
      <c r="H79" s="302"/>
      <c r="I79" s="302"/>
      <c r="J79" s="302"/>
      <c r="K79" s="302"/>
    </row>
    <row r="80" spans="1:11" ht="14.1" customHeight="1" x14ac:dyDescent="0.25">
      <c r="A80" s="302"/>
      <c r="B80" s="302"/>
      <c r="C80" s="284" t="s">
        <v>41</v>
      </c>
      <c r="D80" s="295" t="s">
        <v>2611</v>
      </c>
      <c r="E80" s="295" t="s">
        <v>2611</v>
      </c>
      <c r="F80" s="295" t="s">
        <v>2611</v>
      </c>
      <c r="G80" s="295" t="s">
        <v>2611</v>
      </c>
      <c r="H80" s="302"/>
      <c r="I80" s="302"/>
      <c r="J80" s="302"/>
      <c r="K80" s="302"/>
    </row>
    <row r="81" spans="1:11" ht="14.1" customHeight="1" x14ac:dyDescent="0.25">
      <c r="A81" s="302"/>
      <c r="B81" s="302"/>
      <c r="C81" s="284" t="s">
        <v>45</v>
      </c>
      <c r="D81" s="295" t="s">
        <v>46</v>
      </c>
      <c r="E81" s="295" t="s">
        <v>2610</v>
      </c>
      <c r="F81" s="295" t="s">
        <v>2610</v>
      </c>
      <c r="G81" s="295" t="s">
        <v>2610</v>
      </c>
      <c r="H81" s="302"/>
      <c r="I81" s="302"/>
      <c r="J81" s="302"/>
      <c r="K81" s="302"/>
    </row>
    <row r="82" spans="1:11" ht="14.1" customHeight="1" x14ac:dyDescent="0.25">
      <c r="A82" s="302"/>
      <c r="B82" s="302"/>
      <c r="C82" s="284" t="s">
        <v>50</v>
      </c>
      <c r="D82" s="295" t="s">
        <v>40</v>
      </c>
      <c r="E82" s="295" t="s">
        <v>40</v>
      </c>
      <c r="F82" s="295" t="s">
        <v>46</v>
      </c>
      <c r="G82" s="295" t="s">
        <v>46</v>
      </c>
      <c r="H82" s="302"/>
      <c r="I82" s="302"/>
      <c r="J82" s="302"/>
      <c r="K82" s="302"/>
    </row>
    <row r="83" spans="1:11" ht="14.1" customHeight="1" x14ac:dyDescent="0.25">
      <c r="A83" s="302"/>
      <c r="B83" s="302"/>
      <c r="C83" s="284" t="s">
        <v>52</v>
      </c>
      <c r="D83" s="295" t="s">
        <v>40</v>
      </c>
      <c r="E83" s="295" t="s">
        <v>46</v>
      </c>
      <c r="F83" s="295" t="s">
        <v>46</v>
      </c>
      <c r="G83" s="295" t="s">
        <v>46</v>
      </c>
      <c r="H83" s="302"/>
      <c r="I83" s="302"/>
      <c r="J83" s="302"/>
      <c r="K83" s="302"/>
    </row>
    <row r="84" spans="1:11" ht="14.1" customHeight="1" x14ac:dyDescent="0.25">
      <c r="A84" s="302"/>
      <c r="B84" s="302"/>
      <c r="C84" s="284" t="s">
        <v>55</v>
      </c>
      <c r="D84" s="295" t="s">
        <v>40</v>
      </c>
      <c r="E84" s="295" t="s">
        <v>40</v>
      </c>
      <c r="F84" s="295" t="s">
        <v>46</v>
      </c>
      <c r="G84" s="295" t="s">
        <v>46</v>
      </c>
      <c r="H84" s="302"/>
      <c r="I84" s="302"/>
      <c r="J84" s="302"/>
      <c r="K84" s="302"/>
    </row>
    <row r="85" spans="1:11" ht="14.1" customHeight="1" x14ac:dyDescent="0.25">
      <c r="A85" s="302"/>
      <c r="B85" s="302"/>
      <c r="C85" s="1307" t="s">
        <v>58</v>
      </c>
      <c r="D85" s="1308"/>
      <c r="E85" s="1308"/>
      <c r="F85" s="1308"/>
      <c r="G85" s="1308"/>
      <c r="H85" s="302"/>
      <c r="I85" s="302"/>
      <c r="J85" s="302"/>
      <c r="K85" s="302"/>
    </row>
    <row r="86" spans="1:11" ht="14.1" customHeight="1" x14ac:dyDescent="0.25">
      <c r="A86" s="302"/>
      <c r="B86" s="302"/>
      <c r="C86" s="303"/>
      <c r="D86" s="269">
        <v>2025</v>
      </c>
      <c r="E86" s="269">
        <v>2026</v>
      </c>
      <c r="F86" s="269">
        <v>2027</v>
      </c>
      <c r="G86" s="269">
        <v>2028</v>
      </c>
      <c r="H86" s="302"/>
      <c r="I86" s="302"/>
      <c r="J86" s="302"/>
      <c r="K86" s="302"/>
    </row>
    <row r="87" spans="1:11" ht="14.1" customHeight="1" x14ac:dyDescent="0.25">
      <c r="A87" s="302"/>
      <c r="B87" s="302"/>
      <c r="C87" s="304"/>
      <c r="D87" s="266" t="s">
        <v>17</v>
      </c>
      <c r="E87" s="266" t="s">
        <v>18</v>
      </c>
      <c r="F87" s="266" t="s">
        <v>18</v>
      </c>
      <c r="G87" s="266" t="s">
        <v>18</v>
      </c>
      <c r="H87" s="302"/>
      <c r="I87" s="302"/>
      <c r="J87" s="302"/>
      <c r="K87" s="302"/>
    </row>
    <row r="88" spans="1:11" ht="14.1" customHeight="1" x14ac:dyDescent="0.25">
      <c r="A88" s="302"/>
      <c r="B88" s="302"/>
      <c r="C88" s="292" t="s">
        <v>59</v>
      </c>
      <c r="D88" s="289">
        <v>0</v>
      </c>
      <c r="E88" s="289">
        <v>0</v>
      </c>
      <c r="F88" s="289">
        <v>0</v>
      </c>
      <c r="G88" s="289">
        <v>0</v>
      </c>
      <c r="H88" s="302"/>
      <c r="I88" s="302"/>
      <c r="J88" s="302"/>
      <c r="K88" s="302"/>
    </row>
    <row r="89" spans="1:11" ht="14.1" customHeight="1" x14ac:dyDescent="0.25">
      <c r="A89" s="302"/>
      <c r="B89" s="302"/>
      <c r="C89" s="292" t="s">
        <v>60</v>
      </c>
      <c r="D89" s="289">
        <v>0</v>
      </c>
      <c r="E89" s="289">
        <v>0</v>
      </c>
      <c r="F89" s="289">
        <v>0</v>
      </c>
      <c r="G89" s="289">
        <v>0</v>
      </c>
      <c r="H89" s="302"/>
      <c r="I89" s="302"/>
      <c r="J89" s="302"/>
      <c r="K89" s="302"/>
    </row>
    <row r="90" spans="1:11" ht="14.1" customHeight="1" x14ac:dyDescent="0.25">
      <c r="A90" s="302"/>
      <c r="B90" s="302"/>
      <c r="C90" s="292" t="s">
        <v>61</v>
      </c>
      <c r="D90" s="289">
        <v>0</v>
      </c>
      <c r="E90" s="289">
        <v>0</v>
      </c>
      <c r="F90" s="289">
        <v>0</v>
      </c>
      <c r="G90" s="289">
        <v>0</v>
      </c>
      <c r="H90" s="302"/>
      <c r="I90" s="302"/>
      <c r="J90" s="302"/>
      <c r="K90" s="302"/>
    </row>
    <row r="91" spans="1:11" ht="14.1" customHeight="1" x14ac:dyDescent="0.25">
      <c r="A91" s="302"/>
      <c r="B91" s="302"/>
      <c r="C91" s="292" t="s">
        <v>62</v>
      </c>
      <c r="D91" s="289">
        <v>0</v>
      </c>
      <c r="E91" s="289">
        <v>0</v>
      </c>
      <c r="F91" s="289">
        <v>0</v>
      </c>
      <c r="G91" s="289">
        <v>0</v>
      </c>
      <c r="H91" s="302"/>
      <c r="I91" s="302"/>
      <c r="J91" s="302"/>
      <c r="K91" s="302"/>
    </row>
    <row r="92" spans="1:11" ht="14.1" customHeight="1" x14ac:dyDescent="0.25">
      <c r="A92" s="302"/>
      <c r="B92" s="302"/>
      <c r="C92" s="292" t="s">
        <v>60</v>
      </c>
      <c r="D92" s="289">
        <v>0</v>
      </c>
      <c r="E92" s="289">
        <v>0</v>
      </c>
      <c r="F92" s="289">
        <v>0</v>
      </c>
      <c r="G92" s="289">
        <v>0</v>
      </c>
      <c r="H92" s="302"/>
      <c r="I92" s="302"/>
      <c r="J92" s="302"/>
      <c r="K92" s="302"/>
    </row>
    <row r="93" spans="1:11" ht="14.1" customHeight="1" x14ac:dyDescent="0.25">
      <c r="A93" s="302"/>
      <c r="B93" s="302"/>
      <c r="C93" s="292" t="s">
        <v>61</v>
      </c>
      <c r="D93" s="289">
        <v>0</v>
      </c>
      <c r="E93" s="289">
        <v>0</v>
      </c>
      <c r="F93" s="289">
        <v>0</v>
      </c>
      <c r="G93" s="289">
        <v>0</v>
      </c>
      <c r="H93" s="302"/>
      <c r="I93" s="302"/>
      <c r="J93" s="302"/>
      <c r="K93" s="302"/>
    </row>
    <row r="94" spans="1:11" ht="14.1" customHeight="1" x14ac:dyDescent="0.25">
      <c r="A94" s="302"/>
      <c r="B94" s="302"/>
      <c r="C94" s="292" t="s">
        <v>63</v>
      </c>
      <c r="D94" s="289">
        <v>0</v>
      </c>
      <c r="E94" s="289">
        <v>105100000</v>
      </c>
      <c r="F94" s="289">
        <v>105100000</v>
      </c>
      <c r="G94" s="289">
        <v>105100000</v>
      </c>
      <c r="H94" s="302"/>
      <c r="I94" s="302"/>
      <c r="J94" s="302"/>
      <c r="K94" s="302"/>
    </row>
    <row r="95" spans="1:11" ht="14.1" customHeight="1" x14ac:dyDescent="0.25">
      <c r="A95" s="302"/>
      <c r="B95" s="302"/>
      <c r="C95" s="292" t="s">
        <v>60</v>
      </c>
      <c r="D95" s="289">
        <v>0</v>
      </c>
      <c r="E95" s="289">
        <v>105100000</v>
      </c>
      <c r="F95" s="289">
        <v>105100000</v>
      </c>
      <c r="G95" s="289">
        <v>105100000</v>
      </c>
      <c r="H95" s="302"/>
      <c r="I95" s="302"/>
      <c r="J95" s="302"/>
      <c r="K95" s="302"/>
    </row>
    <row r="96" spans="1:11" ht="14.1" customHeight="1" x14ac:dyDescent="0.25">
      <c r="A96" s="302"/>
      <c r="B96" s="302"/>
      <c r="C96" s="292" t="s">
        <v>61</v>
      </c>
      <c r="D96" s="289">
        <v>0</v>
      </c>
      <c r="E96" s="289">
        <v>0</v>
      </c>
      <c r="F96" s="289">
        <v>0</v>
      </c>
      <c r="G96" s="289">
        <v>0</v>
      </c>
      <c r="H96" s="302"/>
      <c r="I96" s="302"/>
      <c r="J96" s="302"/>
      <c r="K96" s="302"/>
    </row>
    <row r="97" spans="1:11" ht="14.1" customHeight="1" x14ac:dyDescent="0.25">
      <c r="A97" s="302"/>
      <c r="B97" s="302"/>
      <c r="C97" s="292" t="s">
        <v>64</v>
      </c>
      <c r="D97" s="289">
        <v>0</v>
      </c>
      <c r="E97" s="289">
        <v>0</v>
      </c>
      <c r="F97" s="289">
        <v>0</v>
      </c>
      <c r="G97" s="289">
        <v>0</v>
      </c>
      <c r="H97" s="302"/>
      <c r="I97" s="302"/>
      <c r="J97" s="302"/>
      <c r="K97" s="302"/>
    </row>
    <row r="98" spans="1:11" ht="14.1" customHeight="1" x14ac:dyDescent="0.25">
      <c r="A98" s="302"/>
      <c r="B98" s="302"/>
      <c r="C98" s="292" t="s">
        <v>60</v>
      </c>
      <c r="D98" s="289">
        <v>0</v>
      </c>
      <c r="E98" s="289">
        <v>0</v>
      </c>
      <c r="F98" s="289">
        <v>0</v>
      </c>
      <c r="G98" s="289">
        <v>0</v>
      </c>
      <c r="H98" s="302"/>
      <c r="I98" s="302"/>
      <c r="J98" s="302"/>
      <c r="K98" s="302"/>
    </row>
    <row r="99" spans="1:11" ht="14.1" customHeight="1" x14ac:dyDescent="0.25">
      <c r="A99" s="302"/>
      <c r="B99" s="302"/>
      <c r="C99" s="292" t="s">
        <v>61</v>
      </c>
      <c r="D99" s="289">
        <v>0</v>
      </c>
      <c r="E99" s="289">
        <v>0</v>
      </c>
      <c r="F99" s="289">
        <v>0</v>
      </c>
      <c r="G99" s="289">
        <v>0</v>
      </c>
      <c r="H99" s="302"/>
      <c r="I99" s="302"/>
      <c r="J99" s="302"/>
      <c r="K99" s="302"/>
    </row>
    <row r="100" spans="1:11" ht="14.1" customHeight="1" x14ac:dyDescent="0.25">
      <c r="A100" s="302"/>
      <c r="B100" s="302"/>
      <c r="C100" s="292" t="s">
        <v>65</v>
      </c>
      <c r="D100" s="289">
        <v>0</v>
      </c>
      <c r="E100" s="289">
        <v>0</v>
      </c>
      <c r="F100" s="289">
        <v>0</v>
      </c>
      <c r="G100" s="289">
        <v>0</v>
      </c>
      <c r="H100" s="302"/>
      <c r="I100" s="302"/>
      <c r="J100" s="302"/>
      <c r="K100" s="302"/>
    </row>
    <row r="101" spans="1:11" ht="14.1" customHeight="1" x14ac:dyDescent="0.25">
      <c r="A101" s="302"/>
      <c r="B101" s="302"/>
      <c r="C101" s="292" t="s">
        <v>60</v>
      </c>
      <c r="D101" s="289">
        <v>0</v>
      </c>
      <c r="E101" s="289">
        <v>0</v>
      </c>
      <c r="F101" s="289">
        <v>0</v>
      </c>
      <c r="G101" s="289">
        <v>0</v>
      </c>
      <c r="H101" s="302"/>
      <c r="I101" s="302"/>
      <c r="J101" s="302"/>
      <c r="K101" s="302"/>
    </row>
    <row r="102" spans="1:11" ht="14.1" customHeight="1" x14ac:dyDescent="0.25">
      <c r="A102" s="302"/>
      <c r="B102" s="302"/>
      <c r="C102" s="292" t="s">
        <v>61</v>
      </c>
      <c r="D102" s="289">
        <v>0</v>
      </c>
      <c r="E102" s="289">
        <v>0</v>
      </c>
      <c r="F102" s="289">
        <v>0</v>
      </c>
      <c r="G102" s="289">
        <v>0</v>
      </c>
      <c r="H102" s="302"/>
      <c r="I102" s="302"/>
      <c r="J102" s="302"/>
      <c r="K102" s="302"/>
    </row>
    <row r="103" spans="1:11" ht="14.1" customHeight="1" x14ac:dyDescent="0.25">
      <c r="A103" s="302"/>
      <c r="B103" s="302"/>
      <c r="C103" s="292" t="s">
        <v>66</v>
      </c>
      <c r="D103" s="289">
        <v>0</v>
      </c>
      <c r="E103" s="289">
        <v>0</v>
      </c>
      <c r="F103" s="289">
        <v>0</v>
      </c>
      <c r="G103" s="289">
        <v>0</v>
      </c>
      <c r="H103" s="302"/>
      <c r="I103" s="302"/>
      <c r="J103" s="302"/>
      <c r="K103" s="302"/>
    </row>
    <row r="104" spans="1:11" ht="14.1" customHeight="1" x14ac:dyDescent="0.25">
      <c r="A104" s="302"/>
      <c r="B104" s="302"/>
      <c r="C104" s="292" t="s">
        <v>60</v>
      </c>
      <c r="D104" s="289">
        <v>0</v>
      </c>
      <c r="E104" s="289">
        <v>0</v>
      </c>
      <c r="F104" s="289">
        <v>0</v>
      </c>
      <c r="G104" s="289">
        <v>0</v>
      </c>
      <c r="H104" s="302"/>
      <c r="I104" s="302"/>
      <c r="J104" s="302"/>
      <c r="K104" s="302"/>
    </row>
    <row r="105" spans="1:11" ht="14.1" customHeight="1" x14ac:dyDescent="0.25">
      <c r="A105" s="302"/>
      <c r="B105" s="302"/>
      <c r="C105" s="292" t="s">
        <v>61</v>
      </c>
      <c r="D105" s="289">
        <v>0</v>
      </c>
      <c r="E105" s="289">
        <v>0</v>
      </c>
      <c r="F105" s="289">
        <v>0</v>
      </c>
      <c r="G105" s="289">
        <v>0</v>
      </c>
      <c r="H105" s="302"/>
      <c r="I105" s="302"/>
      <c r="J105" s="302"/>
      <c r="K105" s="302"/>
    </row>
    <row r="106" spans="1:11" ht="14.1" customHeight="1" x14ac:dyDescent="0.25">
      <c r="A106" s="302"/>
      <c r="B106" s="302"/>
      <c r="C106" s="292" t="s">
        <v>67</v>
      </c>
      <c r="D106" s="289">
        <v>0</v>
      </c>
      <c r="E106" s="289">
        <v>0</v>
      </c>
      <c r="F106" s="289">
        <v>0</v>
      </c>
      <c r="G106" s="289">
        <v>0</v>
      </c>
      <c r="H106" s="302"/>
      <c r="I106" s="302"/>
      <c r="J106" s="302"/>
      <c r="K106" s="302"/>
    </row>
    <row r="107" spans="1:11" ht="14.1" customHeight="1" x14ac:dyDescent="0.25">
      <c r="A107" s="302"/>
      <c r="B107" s="302"/>
      <c r="C107" s="292" t="s">
        <v>60</v>
      </c>
      <c r="D107" s="289">
        <v>0</v>
      </c>
      <c r="E107" s="289">
        <v>0</v>
      </c>
      <c r="F107" s="289">
        <v>0</v>
      </c>
      <c r="G107" s="289">
        <v>0</v>
      </c>
      <c r="H107" s="302"/>
      <c r="I107" s="302"/>
      <c r="J107" s="302"/>
      <c r="K107" s="302"/>
    </row>
    <row r="108" spans="1:11" ht="14.1" customHeight="1" x14ac:dyDescent="0.25">
      <c r="A108" s="302"/>
      <c r="B108" s="302"/>
      <c r="C108" s="292" t="s">
        <v>61</v>
      </c>
      <c r="D108" s="289">
        <v>0</v>
      </c>
      <c r="E108" s="289">
        <v>0</v>
      </c>
      <c r="F108" s="289">
        <v>0</v>
      </c>
      <c r="G108" s="289">
        <v>0</v>
      </c>
      <c r="H108" s="302"/>
      <c r="I108" s="302"/>
      <c r="J108" s="302"/>
      <c r="K108" s="302"/>
    </row>
    <row r="109" spans="1:11" ht="14.1" customHeight="1" x14ac:dyDescent="0.25">
      <c r="A109" s="302"/>
      <c r="B109" s="302"/>
      <c r="C109" s="292" t="s">
        <v>68</v>
      </c>
      <c r="D109" s="289">
        <v>0</v>
      </c>
      <c r="E109" s="289">
        <v>0</v>
      </c>
      <c r="F109" s="289">
        <v>0</v>
      </c>
      <c r="G109" s="289">
        <v>0</v>
      </c>
      <c r="H109" s="302"/>
      <c r="I109" s="302"/>
      <c r="J109" s="302"/>
      <c r="K109" s="302"/>
    </row>
    <row r="110" spans="1:11" ht="14.1" customHeight="1" x14ac:dyDescent="0.25">
      <c r="A110" s="302"/>
      <c r="B110" s="302"/>
      <c r="C110" s="292" t="s">
        <v>60</v>
      </c>
      <c r="D110" s="289">
        <v>0</v>
      </c>
      <c r="E110" s="289">
        <v>0</v>
      </c>
      <c r="F110" s="289">
        <v>0</v>
      </c>
      <c r="G110" s="289">
        <v>0</v>
      </c>
      <c r="H110" s="302"/>
      <c r="I110" s="302"/>
      <c r="J110" s="302"/>
      <c r="K110" s="302"/>
    </row>
    <row r="111" spans="1:11" ht="14.1" customHeight="1" x14ac:dyDescent="0.25">
      <c r="A111" s="302"/>
      <c r="B111" s="302"/>
      <c r="C111" s="292" t="s">
        <v>69</v>
      </c>
      <c r="D111" s="289">
        <v>0</v>
      </c>
      <c r="E111" s="289">
        <v>0</v>
      </c>
      <c r="F111" s="289">
        <v>0</v>
      </c>
      <c r="G111" s="289">
        <v>0</v>
      </c>
      <c r="H111" s="302"/>
      <c r="I111" s="302"/>
      <c r="J111" s="302"/>
      <c r="K111" s="302"/>
    </row>
    <row r="112" spans="1:11" ht="14.1" customHeight="1" x14ac:dyDescent="0.25">
      <c r="A112" s="302"/>
      <c r="B112" s="302"/>
      <c r="C112" s="292" t="s">
        <v>70</v>
      </c>
      <c r="D112" s="289">
        <v>0</v>
      </c>
      <c r="E112" s="289">
        <v>0</v>
      </c>
      <c r="F112" s="289">
        <v>0</v>
      </c>
      <c r="G112" s="289">
        <v>0</v>
      </c>
      <c r="H112" s="302"/>
      <c r="I112" s="302"/>
      <c r="J112" s="302"/>
      <c r="K112" s="302"/>
    </row>
    <row r="113" spans="1:11" ht="14.1" customHeight="1" x14ac:dyDescent="0.25">
      <c r="A113" s="302"/>
      <c r="B113" s="302"/>
      <c r="C113" s="292" t="s">
        <v>71</v>
      </c>
      <c r="D113" s="289">
        <v>0</v>
      </c>
      <c r="E113" s="289">
        <v>0</v>
      </c>
      <c r="F113" s="289">
        <v>0</v>
      </c>
      <c r="G113" s="289">
        <v>0</v>
      </c>
      <c r="H113" s="302"/>
      <c r="I113" s="302"/>
      <c r="J113" s="302"/>
      <c r="K113" s="302"/>
    </row>
    <row r="114" spans="1:11" ht="14.1" customHeight="1" x14ac:dyDescent="0.25">
      <c r="A114" s="302"/>
      <c r="B114" s="302"/>
      <c r="C114" s="292" t="s">
        <v>72</v>
      </c>
      <c r="D114" s="289">
        <v>0</v>
      </c>
      <c r="E114" s="289">
        <v>0</v>
      </c>
      <c r="F114" s="289">
        <v>0</v>
      </c>
      <c r="G114" s="289">
        <v>0</v>
      </c>
      <c r="H114" s="302"/>
      <c r="I114" s="302"/>
      <c r="J114" s="302"/>
      <c r="K114" s="302"/>
    </row>
    <row r="115" spans="1:11" ht="14.1" customHeight="1" x14ac:dyDescent="0.25">
      <c r="A115" s="302"/>
      <c r="B115" s="302"/>
      <c r="C115" s="292" t="s">
        <v>73</v>
      </c>
      <c r="D115" s="289">
        <v>0</v>
      </c>
      <c r="E115" s="289">
        <v>0</v>
      </c>
      <c r="F115" s="289">
        <v>0</v>
      </c>
      <c r="G115" s="289">
        <v>0</v>
      </c>
      <c r="H115" s="302"/>
      <c r="I115" s="302"/>
      <c r="J115" s="302"/>
      <c r="K115" s="302"/>
    </row>
    <row r="116" spans="1:11" ht="14.1" customHeight="1" x14ac:dyDescent="0.25">
      <c r="A116" s="302"/>
      <c r="B116" s="302"/>
      <c r="C116" s="292" t="s">
        <v>60</v>
      </c>
      <c r="D116" s="289">
        <v>0</v>
      </c>
      <c r="E116" s="289">
        <v>0</v>
      </c>
      <c r="F116" s="289">
        <v>0</v>
      </c>
      <c r="G116" s="289">
        <v>0</v>
      </c>
      <c r="H116" s="302"/>
      <c r="I116" s="302"/>
      <c r="J116" s="302"/>
      <c r="K116" s="302"/>
    </row>
    <row r="117" spans="1:11" ht="14.1" customHeight="1" x14ac:dyDescent="0.25">
      <c r="A117" s="302"/>
      <c r="B117" s="302"/>
      <c r="C117" s="292" t="s">
        <v>69</v>
      </c>
      <c r="D117" s="289">
        <v>0</v>
      </c>
      <c r="E117" s="289">
        <v>0</v>
      </c>
      <c r="F117" s="289">
        <v>0</v>
      </c>
      <c r="G117" s="289">
        <v>0</v>
      </c>
      <c r="H117" s="302"/>
      <c r="I117" s="302"/>
      <c r="J117" s="302"/>
      <c r="K117" s="302"/>
    </row>
    <row r="118" spans="1:11" ht="14.1" customHeight="1" x14ac:dyDescent="0.25">
      <c r="A118" s="302"/>
      <c r="B118" s="302"/>
      <c r="C118" s="292" t="s">
        <v>70</v>
      </c>
      <c r="D118" s="289">
        <v>0</v>
      </c>
      <c r="E118" s="289">
        <v>0</v>
      </c>
      <c r="F118" s="289">
        <v>0</v>
      </c>
      <c r="G118" s="289">
        <v>0</v>
      </c>
      <c r="H118" s="302"/>
      <c r="I118" s="302"/>
      <c r="J118" s="302"/>
      <c r="K118" s="302"/>
    </row>
    <row r="119" spans="1:11" ht="14.1" customHeight="1" x14ac:dyDescent="0.25">
      <c r="A119" s="302"/>
      <c r="B119" s="302"/>
      <c r="C119" s="292" t="s">
        <v>71</v>
      </c>
      <c r="D119" s="289">
        <v>0</v>
      </c>
      <c r="E119" s="289">
        <v>0</v>
      </c>
      <c r="F119" s="289">
        <v>0</v>
      </c>
      <c r="G119" s="289">
        <v>0</v>
      </c>
      <c r="H119" s="302"/>
      <c r="I119" s="302"/>
      <c r="J119" s="302"/>
      <c r="K119" s="302"/>
    </row>
    <row r="120" spans="1:11" ht="14.1" customHeight="1" x14ac:dyDescent="0.25">
      <c r="A120" s="302"/>
      <c r="B120" s="302"/>
      <c r="C120" s="292" t="s">
        <v>72</v>
      </c>
      <c r="D120" s="289">
        <v>0</v>
      </c>
      <c r="E120" s="289">
        <v>0</v>
      </c>
      <c r="F120" s="289">
        <v>0</v>
      </c>
      <c r="G120" s="289">
        <v>0</v>
      </c>
      <c r="H120" s="302"/>
      <c r="I120" s="302"/>
      <c r="J120" s="302"/>
      <c r="K120" s="302"/>
    </row>
    <row r="121" spans="1:11" ht="14.1" customHeight="1" x14ac:dyDescent="0.25">
      <c r="A121" s="302"/>
      <c r="B121" s="302"/>
      <c r="C121" s="292" t="s">
        <v>74</v>
      </c>
      <c r="D121" s="289">
        <v>0</v>
      </c>
      <c r="E121" s="289">
        <v>0</v>
      </c>
      <c r="F121" s="289">
        <v>0</v>
      </c>
      <c r="G121" s="289">
        <v>0</v>
      </c>
      <c r="H121" s="302"/>
      <c r="I121" s="302"/>
      <c r="J121" s="302"/>
      <c r="K121" s="302"/>
    </row>
    <row r="122" spans="1:11" ht="14.1" customHeight="1" x14ac:dyDescent="0.25">
      <c r="A122" s="302"/>
      <c r="B122" s="302"/>
      <c r="C122" s="292" t="s">
        <v>60</v>
      </c>
      <c r="D122" s="289">
        <v>0</v>
      </c>
      <c r="E122" s="289">
        <v>0</v>
      </c>
      <c r="F122" s="289">
        <v>0</v>
      </c>
      <c r="G122" s="289">
        <v>0</v>
      </c>
      <c r="H122" s="302"/>
      <c r="I122" s="302"/>
      <c r="J122" s="302"/>
      <c r="K122" s="302"/>
    </row>
    <row r="123" spans="1:11" ht="14.1" customHeight="1" x14ac:dyDescent="0.25">
      <c r="A123" s="302"/>
      <c r="B123" s="302"/>
      <c r="C123" s="292" t="s">
        <v>69</v>
      </c>
      <c r="D123" s="289">
        <v>0</v>
      </c>
      <c r="E123" s="289">
        <v>0</v>
      </c>
      <c r="F123" s="289">
        <v>0</v>
      </c>
      <c r="G123" s="289">
        <v>0</v>
      </c>
      <c r="H123" s="302"/>
      <c r="I123" s="302"/>
      <c r="J123" s="302"/>
      <c r="K123" s="302"/>
    </row>
    <row r="124" spans="1:11" ht="14.1" customHeight="1" x14ac:dyDescent="0.25">
      <c r="A124" s="302"/>
      <c r="B124" s="302"/>
      <c r="C124" s="292" t="s">
        <v>70</v>
      </c>
      <c r="D124" s="289">
        <v>0</v>
      </c>
      <c r="E124" s="289">
        <v>0</v>
      </c>
      <c r="F124" s="289">
        <v>0</v>
      </c>
      <c r="G124" s="289">
        <v>0</v>
      </c>
      <c r="H124" s="302"/>
      <c r="I124" s="302"/>
      <c r="J124" s="302"/>
      <c r="K124" s="302"/>
    </row>
    <row r="125" spans="1:11" ht="14.1" customHeight="1" x14ac:dyDescent="0.25">
      <c r="A125" s="302"/>
      <c r="B125" s="302"/>
      <c r="C125" s="292" t="s">
        <v>71</v>
      </c>
      <c r="D125" s="289">
        <v>0</v>
      </c>
      <c r="E125" s="289">
        <v>0</v>
      </c>
      <c r="F125" s="289">
        <v>0</v>
      </c>
      <c r="G125" s="289">
        <v>0</v>
      </c>
      <c r="H125" s="302"/>
      <c r="I125" s="302"/>
      <c r="J125" s="302"/>
      <c r="K125" s="302"/>
    </row>
    <row r="126" spans="1:11" ht="14.1" customHeight="1" x14ac:dyDescent="0.25">
      <c r="A126" s="302"/>
      <c r="B126" s="302"/>
      <c r="C126" s="292" t="s">
        <v>72</v>
      </c>
      <c r="D126" s="289">
        <v>0</v>
      </c>
      <c r="E126" s="289">
        <v>0</v>
      </c>
      <c r="F126" s="289">
        <v>0</v>
      </c>
      <c r="G126" s="289">
        <v>0</v>
      </c>
      <c r="H126" s="302"/>
      <c r="I126" s="302"/>
      <c r="J126" s="302"/>
      <c r="K126" s="302"/>
    </row>
    <row r="127" spans="1:11" ht="14.1" customHeight="1" x14ac:dyDescent="0.25">
      <c r="A127" s="302"/>
      <c r="B127" s="302"/>
      <c r="C127" s="292" t="s">
        <v>75</v>
      </c>
      <c r="D127" s="289">
        <v>0</v>
      </c>
      <c r="E127" s="289">
        <v>0</v>
      </c>
      <c r="F127" s="289">
        <v>0</v>
      </c>
      <c r="G127" s="289">
        <v>0</v>
      </c>
      <c r="H127" s="302"/>
      <c r="I127" s="302"/>
      <c r="J127" s="302"/>
      <c r="K127" s="302"/>
    </row>
    <row r="128" spans="1:11" ht="14.1" customHeight="1" x14ac:dyDescent="0.25">
      <c r="A128" s="302"/>
      <c r="B128" s="302"/>
      <c r="C128" s="292" t="s">
        <v>76</v>
      </c>
      <c r="D128" s="289">
        <v>0</v>
      </c>
      <c r="E128" s="289">
        <v>0</v>
      </c>
      <c r="F128" s="289">
        <v>0</v>
      </c>
      <c r="G128" s="289">
        <v>0</v>
      </c>
      <c r="H128" s="302"/>
      <c r="I128" s="302"/>
      <c r="J128" s="302"/>
      <c r="K128" s="302"/>
    </row>
    <row r="129" spans="1:11" ht="14.1" customHeight="1" x14ac:dyDescent="0.25">
      <c r="A129" s="302"/>
      <c r="B129" s="302"/>
      <c r="C129" s="290" t="s">
        <v>77</v>
      </c>
      <c r="D129" s="289">
        <v>0</v>
      </c>
      <c r="E129" s="289">
        <v>105100000</v>
      </c>
      <c r="F129" s="289">
        <v>105100000</v>
      </c>
      <c r="G129" s="289">
        <v>105100000</v>
      </c>
      <c r="H129" s="302"/>
      <c r="I129" s="302"/>
      <c r="J129" s="302"/>
      <c r="K129" s="302"/>
    </row>
    <row r="130" spans="1:11" x14ac:dyDescent="0.25">
      <c r="A130" s="302"/>
      <c r="B130" s="302"/>
      <c r="C130" s="296" t="s">
        <v>33</v>
      </c>
      <c r="D130" s="1295" t="s">
        <v>2609</v>
      </c>
      <c r="E130" s="1296"/>
      <c r="F130" s="1296"/>
      <c r="G130" s="1296"/>
      <c r="H130" s="302"/>
      <c r="I130" s="302"/>
      <c r="J130" s="302"/>
      <c r="K130" s="302"/>
    </row>
    <row r="131" spans="1:11" ht="27" customHeight="1" x14ac:dyDescent="0.25">
      <c r="A131" s="302"/>
      <c r="B131" s="302"/>
      <c r="C131" s="277" t="s">
        <v>35</v>
      </c>
      <c r="D131" s="1297" t="s">
        <v>2608</v>
      </c>
      <c r="E131" s="1298"/>
      <c r="F131" s="1298"/>
      <c r="G131" s="1298"/>
      <c r="H131" s="302"/>
      <c r="I131" s="302"/>
      <c r="J131" s="302"/>
      <c r="K131" s="302"/>
    </row>
    <row r="132" spans="1:11" x14ac:dyDescent="0.25">
      <c r="A132" s="302"/>
      <c r="B132" s="302"/>
      <c r="C132" s="277" t="s">
        <v>37</v>
      </c>
      <c r="D132" s="1297" t="s">
        <v>2607</v>
      </c>
      <c r="E132" s="1298"/>
      <c r="F132" s="1298"/>
      <c r="G132" s="1298"/>
      <c r="H132" s="302"/>
      <c r="I132" s="302"/>
      <c r="J132" s="302"/>
      <c r="K132" s="302"/>
    </row>
    <row r="133" spans="1:11" ht="15" customHeight="1" x14ac:dyDescent="0.25">
      <c r="A133" s="302"/>
      <c r="B133" s="302"/>
      <c r="C133" s="303"/>
      <c r="D133" s="269">
        <v>2025</v>
      </c>
      <c r="E133" s="269">
        <v>2026</v>
      </c>
      <c r="F133" s="269">
        <v>2027</v>
      </c>
      <c r="G133" s="269">
        <v>2028</v>
      </c>
      <c r="H133" s="302"/>
      <c r="I133" s="302"/>
      <c r="J133" s="302"/>
      <c r="K133" s="302"/>
    </row>
    <row r="134" spans="1:11" ht="15" customHeight="1" x14ac:dyDescent="0.25">
      <c r="A134" s="302"/>
      <c r="B134" s="302"/>
      <c r="C134" s="304"/>
      <c r="D134" s="266" t="s">
        <v>17</v>
      </c>
      <c r="E134" s="266" t="s">
        <v>18</v>
      </c>
      <c r="F134" s="266" t="s">
        <v>18</v>
      </c>
      <c r="G134" s="266" t="s">
        <v>18</v>
      </c>
      <c r="H134" s="302"/>
      <c r="I134" s="302"/>
      <c r="J134" s="302"/>
      <c r="K134" s="302"/>
    </row>
    <row r="135" spans="1:11" ht="14.1" customHeight="1" x14ac:dyDescent="0.25">
      <c r="A135" s="302"/>
      <c r="B135" s="302"/>
      <c r="C135" s="284" t="s">
        <v>39</v>
      </c>
      <c r="D135" s="295" t="s">
        <v>40</v>
      </c>
      <c r="E135" s="295" t="s">
        <v>151</v>
      </c>
      <c r="F135" s="295" t="s">
        <v>151</v>
      </c>
      <c r="G135" s="295" t="s">
        <v>151</v>
      </c>
      <c r="H135" s="302"/>
      <c r="I135" s="302"/>
      <c r="J135" s="302"/>
      <c r="K135" s="302"/>
    </row>
    <row r="136" spans="1:11" ht="14.1" customHeight="1" x14ac:dyDescent="0.25">
      <c r="A136" s="302"/>
      <c r="B136" s="302"/>
      <c r="C136" s="284" t="s">
        <v>41</v>
      </c>
      <c r="D136" s="295" t="s">
        <v>2606</v>
      </c>
      <c r="E136" s="295" t="s">
        <v>2605</v>
      </c>
      <c r="F136" s="295" t="s">
        <v>2605</v>
      </c>
      <c r="G136" s="295" t="s">
        <v>513</v>
      </c>
      <c r="H136" s="302"/>
      <c r="I136" s="302"/>
      <c r="J136" s="302"/>
      <c r="K136" s="302"/>
    </row>
    <row r="137" spans="1:11" ht="14.1" customHeight="1" x14ac:dyDescent="0.25">
      <c r="A137" s="302"/>
      <c r="B137" s="302"/>
      <c r="C137" s="284" t="s">
        <v>45</v>
      </c>
      <c r="D137" s="295" t="s">
        <v>46</v>
      </c>
      <c r="E137" s="295" t="s">
        <v>2605</v>
      </c>
      <c r="F137" s="295" t="s">
        <v>2605</v>
      </c>
      <c r="G137" s="295" t="s">
        <v>513</v>
      </c>
      <c r="H137" s="302"/>
      <c r="I137" s="302"/>
      <c r="J137" s="302"/>
      <c r="K137" s="302"/>
    </row>
    <row r="138" spans="1:11" ht="14.1" customHeight="1" x14ac:dyDescent="0.25">
      <c r="A138" s="302"/>
      <c r="B138" s="302"/>
      <c r="C138" s="284" t="s">
        <v>50</v>
      </c>
      <c r="D138" s="295" t="s">
        <v>40</v>
      </c>
      <c r="E138" s="295" t="s">
        <v>40</v>
      </c>
      <c r="F138" s="295" t="s">
        <v>46</v>
      </c>
      <c r="G138" s="295" t="s">
        <v>46</v>
      </c>
      <c r="H138" s="302"/>
      <c r="I138" s="302"/>
      <c r="J138" s="302"/>
      <c r="K138" s="302"/>
    </row>
    <row r="139" spans="1:11" ht="14.1" customHeight="1" x14ac:dyDescent="0.25">
      <c r="A139" s="302"/>
      <c r="B139" s="302"/>
      <c r="C139" s="284" t="s">
        <v>52</v>
      </c>
      <c r="D139" s="295" t="s">
        <v>40</v>
      </c>
      <c r="E139" s="295" t="s">
        <v>2604</v>
      </c>
      <c r="F139" s="295" t="s">
        <v>46</v>
      </c>
      <c r="G139" s="295" t="s">
        <v>2603</v>
      </c>
      <c r="H139" s="302"/>
      <c r="I139" s="302"/>
      <c r="J139" s="302"/>
      <c r="K139" s="302"/>
    </row>
    <row r="140" spans="1:11" ht="14.1" customHeight="1" x14ac:dyDescent="0.25">
      <c r="A140" s="302"/>
      <c r="B140" s="302"/>
      <c r="C140" s="284" t="s">
        <v>55</v>
      </c>
      <c r="D140" s="295" t="s">
        <v>40</v>
      </c>
      <c r="E140" s="295" t="s">
        <v>40</v>
      </c>
      <c r="F140" s="295" t="s">
        <v>46</v>
      </c>
      <c r="G140" s="295" t="s">
        <v>2603</v>
      </c>
      <c r="H140" s="302"/>
      <c r="I140" s="302"/>
      <c r="J140" s="302"/>
      <c r="K140" s="302"/>
    </row>
    <row r="141" spans="1:11" ht="14.1" customHeight="1" x14ac:dyDescent="0.25">
      <c r="A141" s="302"/>
      <c r="B141" s="302"/>
      <c r="C141" s="1307" t="s">
        <v>58</v>
      </c>
      <c r="D141" s="1308"/>
      <c r="E141" s="1308"/>
      <c r="F141" s="1308"/>
      <c r="G141" s="1308"/>
      <c r="H141" s="302"/>
      <c r="I141" s="302"/>
      <c r="J141" s="302"/>
      <c r="K141" s="302"/>
    </row>
    <row r="142" spans="1:11" ht="14.1" customHeight="1" x14ac:dyDescent="0.25">
      <c r="A142" s="302"/>
      <c r="B142" s="302"/>
      <c r="C142" s="303"/>
      <c r="D142" s="269">
        <v>2025</v>
      </c>
      <c r="E142" s="269">
        <v>2026</v>
      </c>
      <c r="F142" s="269">
        <v>2027</v>
      </c>
      <c r="G142" s="269">
        <v>2028</v>
      </c>
      <c r="H142" s="302"/>
      <c r="I142" s="302"/>
      <c r="J142" s="302"/>
      <c r="K142" s="302"/>
    </row>
    <row r="143" spans="1:11" ht="14.1" customHeight="1" x14ac:dyDescent="0.25">
      <c r="A143" s="302"/>
      <c r="B143" s="302"/>
      <c r="C143" s="304"/>
      <c r="D143" s="266" t="s">
        <v>17</v>
      </c>
      <c r="E143" s="266" t="s">
        <v>18</v>
      </c>
      <c r="F143" s="266" t="s">
        <v>18</v>
      </c>
      <c r="G143" s="266" t="s">
        <v>18</v>
      </c>
      <c r="H143" s="302"/>
      <c r="I143" s="302"/>
      <c r="J143" s="302"/>
      <c r="K143" s="302"/>
    </row>
    <row r="144" spans="1:11" ht="14.1" customHeight="1" x14ac:dyDescent="0.25">
      <c r="A144" s="302"/>
      <c r="B144" s="302"/>
      <c r="C144" s="292" t="s">
        <v>59</v>
      </c>
      <c r="D144" s="289">
        <v>0</v>
      </c>
      <c r="E144" s="289">
        <v>0</v>
      </c>
      <c r="F144" s="289">
        <v>0</v>
      </c>
      <c r="G144" s="289">
        <v>0</v>
      </c>
      <c r="H144" s="302"/>
      <c r="I144" s="302"/>
      <c r="J144" s="302"/>
      <c r="K144" s="302"/>
    </row>
    <row r="145" spans="1:11" ht="14.1" customHeight="1" x14ac:dyDescent="0.25">
      <c r="A145" s="302"/>
      <c r="B145" s="302"/>
      <c r="C145" s="292" t="s">
        <v>60</v>
      </c>
      <c r="D145" s="289">
        <v>0</v>
      </c>
      <c r="E145" s="289">
        <v>0</v>
      </c>
      <c r="F145" s="289">
        <v>0</v>
      </c>
      <c r="G145" s="289">
        <v>0</v>
      </c>
      <c r="H145" s="302"/>
      <c r="I145" s="302"/>
      <c r="J145" s="302"/>
      <c r="K145" s="302"/>
    </row>
    <row r="146" spans="1:11" ht="14.1" customHeight="1" x14ac:dyDescent="0.25">
      <c r="A146" s="302"/>
      <c r="B146" s="302"/>
      <c r="C146" s="292" t="s">
        <v>61</v>
      </c>
      <c r="D146" s="289">
        <v>0</v>
      </c>
      <c r="E146" s="289">
        <v>0</v>
      </c>
      <c r="F146" s="289">
        <v>0</v>
      </c>
      <c r="G146" s="289">
        <v>0</v>
      </c>
      <c r="H146" s="302"/>
      <c r="I146" s="302"/>
      <c r="J146" s="302"/>
      <c r="K146" s="302"/>
    </row>
    <row r="147" spans="1:11" ht="14.1" customHeight="1" x14ac:dyDescent="0.25">
      <c r="A147" s="302"/>
      <c r="B147" s="302"/>
      <c r="C147" s="292" t="s">
        <v>62</v>
      </c>
      <c r="D147" s="289">
        <v>0</v>
      </c>
      <c r="E147" s="289">
        <v>0</v>
      </c>
      <c r="F147" s="289">
        <v>0</v>
      </c>
      <c r="G147" s="289">
        <v>0</v>
      </c>
      <c r="H147" s="302"/>
      <c r="I147" s="302"/>
      <c r="J147" s="302"/>
      <c r="K147" s="302"/>
    </row>
    <row r="148" spans="1:11" ht="14.1" customHeight="1" x14ac:dyDescent="0.25">
      <c r="A148" s="302"/>
      <c r="B148" s="302"/>
      <c r="C148" s="292" t="s">
        <v>60</v>
      </c>
      <c r="D148" s="289">
        <v>0</v>
      </c>
      <c r="E148" s="289">
        <v>0</v>
      </c>
      <c r="F148" s="289">
        <v>0</v>
      </c>
      <c r="G148" s="289">
        <v>0</v>
      </c>
      <c r="H148" s="302"/>
      <c r="I148" s="302"/>
      <c r="J148" s="302"/>
      <c r="K148" s="302"/>
    </row>
    <row r="149" spans="1:11" ht="14.1" customHeight="1" x14ac:dyDescent="0.25">
      <c r="A149" s="302"/>
      <c r="B149" s="302"/>
      <c r="C149" s="292" t="s">
        <v>61</v>
      </c>
      <c r="D149" s="289">
        <v>0</v>
      </c>
      <c r="E149" s="289">
        <v>0</v>
      </c>
      <c r="F149" s="289">
        <v>0</v>
      </c>
      <c r="G149" s="289">
        <v>0</v>
      </c>
      <c r="H149" s="302"/>
      <c r="I149" s="302"/>
      <c r="J149" s="302"/>
      <c r="K149" s="302"/>
    </row>
    <row r="150" spans="1:11" ht="14.1" customHeight="1" x14ac:dyDescent="0.25">
      <c r="A150" s="302"/>
      <c r="B150" s="302"/>
      <c r="C150" s="292" t="s">
        <v>63</v>
      </c>
      <c r="D150" s="289">
        <v>0</v>
      </c>
      <c r="E150" s="289">
        <v>0</v>
      </c>
      <c r="F150" s="289">
        <v>0</v>
      </c>
      <c r="G150" s="289">
        <v>0</v>
      </c>
      <c r="H150" s="302"/>
      <c r="I150" s="302"/>
      <c r="J150" s="302"/>
      <c r="K150" s="302"/>
    </row>
    <row r="151" spans="1:11" ht="14.1" customHeight="1" x14ac:dyDescent="0.25">
      <c r="A151" s="302"/>
      <c r="B151" s="302"/>
      <c r="C151" s="292" t="s">
        <v>60</v>
      </c>
      <c r="D151" s="289">
        <v>0</v>
      </c>
      <c r="E151" s="289">
        <v>0</v>
      </c>
      <c r="F151" s="289">
        <v>0</v>
      </c>
      <c r="G151" s="289">
        <v>0</v>
      </c>
      <c r="H151" s="302"/>
      <c r="I151" s="302"/>
      <c r="J151" s="302"/>
      <c r="K151" s="302"/>
    </row>
    <row r="152" spans="1:11" ht="14.1" customHeight="1" x14ac:dyDescent="0.25">
      <c r="A152" s="302"/>
      <c r="B152" s="302"/>
      <c r="C152" s="292" t="s">
        <v>61</v>
      </c>
      <c r="D152" s="289">
        <v>0</v>
      </c>
      <c r="E152" s="289">
        <v>0</v>
      </c>
      <c r="F152" s="289">
        <v>0</v>
      </c>
      <c r="G152" s="289">
        <v>0</v>
      </c>
      <c r="H152" s="302"/>
      <c r="I152" s="302"/>
      <c r="J152" s="302"/>
      <c r="K152" s="302"/>
    </row>
    <row r="153" spans="1:11" ht="14.1" customHeight="1" x14ac:dyDescent="0.25">
      <c r="A153" s="302"/>
      <c r="B153" s="302"/>
      <c r="C153" s="292" t="s">
        <v>64</v>
      </c>
      <c r="D153" s="289">
        <v>0</v>
      </c>
      <c r="E153" s="289">
        <v>0</v>
      </c>
      <c r="F153" s="289">
        <v>0</v>
      </c>
      <c r="G153" s="289">
        <v>0</v>
      </c>
      <c r="H153" s="302"/>
      <c r="I153" s="302"/>
      <c r="J153" s="302"/>
      <c r="K153" s="302"/>
    </row>
    <row r="154" spans="1:11" ht="14.1" customHeight="1" x14ac:dyDescent="0.25">
      <c r="A154" s="302"/>
      <c r="B154" s="302"/>
      <c r="C154" s="292" t="s">
        <v>60</v>
      </c>
      <c r="D154" s="289">
        <v>0</v>
      </c>
      <c r="E154" s="289">
        <v>0</v>
      </c>
      <c r="F154" s="289">
        <v>0</v>
      </c>
      <c r="G154" s="289">
        <v>0</v>
      </c>
      <c r="H154" s="302"/>
      <c r="I154" s="302"/>
      <c r="J154" s="302"/>
      <c r="K154" s="302"/>
    </row>
    <row r="155" spans="1:11" ht="14.1" customHeight="1" x14ac:dyDescent="0.25">
      <c r="A155" s="302"/>
      <c r="B155" s="302"/>
      <c r="C155" s="292" t="s">
        <v>61</v>
      </c>
      <c r="D155" s="289">
        <v>0</v>
      </c>
      <c r="E155" s="289">
        <v>0</v>
      </c>
      <c r="F155" s="289">
        <v>0</v>
      </c>
      <c r="G155" s="289">
        <v>0</v>
      </c>
      <c r="H155" s="302"/>
      <c r="I155" s="302"/>
      <c r="J155" s="302"/>
      <c r="K155" s="302"/>
    </row>
    <row r="156" spans="1:11" ht="14.1" customHeight="1" x14ac:dyDescent="0.25">
      <c r="A156" s="302"/>
      <c r="B156" s="302"/>
      <c r="C156" s="292" t="s">
        <v>65</v>
      </c>
      <c r="D156" s="289">
        <v>0</v>
      </c>
      <c r="E156" s="289">
        <v>0</v>
      </c>
      <c r="F156" s="289">
        <v>0</v>
      </c>
      <c r="G156" s="289">
        <v>0</v>
      </c>
      <c r="H156" s="302"/>
      <c r="I156" s="302"/>
      <c r="J156" s="302"/>
      <c r="K156" s="302"/>
    </row>
    <row r="157" spans="1:11" ht="14.1" customHeight="1" x14ac:dyDescent="0.25">
      <c r="A157" s="302"/>
      <c r="B157" s="302"/>
      <c r="C157" s="292" t="s">
        <v>60</v>
      </c>
      <c r="D157" s="289">
        <v>0</v>
      </c>
      <c r="E157" s="289">
        <v>0</v>
      </c>
      <c r="F157" s="289">
        <v>0</v>
      </c>
      <c r="G157" s="289">
        <v>0</v>
      </c>
      <c r="H157" s="302"/>
      <c r="I157" s="302"/>
      <c r="J157" s="302"/>
      <c r="K157" s="302"/>
    </row>
    <row r="158" spans="1:11" ht="14.1" customHeight="1" x14ac:dyDescent="0.25">
      <c r="A158" s="302"/>
      <c r="B158" s="302"/>
      <c r="C158" s="292" t="s">
        <v>61</v>
      </c>
      <c r="D158" s="289">
        <v>0</v>
      </c>
      <c r="E158" s="289">
        <v>0</v>
      </c>
      <c r="F158" s="289">
        <v>0</v>
      </c>
      <c r="G158" s="289">
        <v>0</v>
      </c>
      <c r="H158" s="302"/>
      <c r="I158" s="302"/>
      <c r="J158" s="302"/>
      <c r="K158" s="302"/>
    </row>
    <row r="159" spans="1:11" ht="14.1" customHeight="1" x14ac:dyDescent="0.25">
      <c r="A159" s="302"/>
      <c r="B159" s="302"/>
      <c r="C159" s="292" t="s">
        <v>66</v>
      </c>
      <c r="D159" s="289">
        <v>0</v>
      </c>
      <c r="E159" s="289">
        <v>33000000</v>
      </c>
      <c r="F159" s="289">
        <v>33000000</v>
      </c>
      <c r="G159" s="289">
        <v>40000000</v>
      </c>
      <c r="H159" s="302"/>
      <c r="I159" s="302"/>
      <c r="J159" s="302"/>
      <c r="K159" s="302"/>
    </row>
    <row r="160" spans="1:11" ht="14.1" customHeight="1" x14ac:dyDescent="0.25">
      <c r="A160" s="302"/>
      <c r="B160" s="302"/>
      <c r="C160" s="292" t="s">
        <v>60</v>
      </c>
      <c r="D160" s="289">
        <v>0</v>
      </c>
      <c r="E160" s="289">
        <v>33000000</v>
      </c>
      <c r="F160" s="289">
        <v>33000000</v>
      </c>
      <c r="G160" s="289">
        <v>40000000</v>
      </c>
      <c r="H160" s="302"/>
      <c r="I160" s="302"/>
      <c r="J160" s="302"/>
      <c r="K160" s="302"/>
    </row>
    <row r="161" spans="1:11" ht="14.1" customHeight="1" x14ac:dyDescent="0.25">
      <c r="A161" s="302"/>
      <c r="B161" s="302"/>
      <c r="C161" s="292" t="s">
        <v>61</v>
      </c>
      <c r="D161" s="289">
        <v>0</v>
      </c>
      <c r="E161" s="289">
        <v>0</v>
      </c>
      <c r="F161" s="289">
        <v>0</v>
      </c>
      <c r="G161" s="289">
        <v>0</v>
      </c>
      <c r="H161" s="302"/>
      <c r="I161" s="302"/>
      <c r="J161" s="302"/>
      <c r="K161" s="302"/>
    </row>
    <row r="162" spans="1:11" ht="14.1" customHeight="1" x14ac:dyDescent="0.25">
      <c r="A162" s="302"/>
      <c r="B162" s="302"/>
      <c r="C162" s="292" t="s">
        <v>67</v>
      </c>
      <c r="D162" s="289">
        <v>0</v>
      </c>
      <c r="E162" s="289">
        <v>0</v>
      </c>
      <c r="F162" s="289">
        <v>0</v>
      </c>
      <c r="G162" s="289">
        <v>0</v>
      </c>
      <c r="H162" s="302"/>
      <c r="I162" s="302"/>
      <c r="J162" s="302"/>
      <c r="K162" s="302"/>
    </row>
    <row r="163" spans="1:11" ht="14.1" customHeight="1" x14ac:dyDescent="0.25">
      <c r="A163" s="302"/>
      <c r="B163" s="302"/>
      <c r="C163" s="292" t="s">
        <v>60</v>
      </c>
      <c r="D163" s="289">
        <v>0</v>
      </c>
      <c r="E163" s="289">
        <v>0</v>
      </c>
      <c r="F163" s="289">
        <v>0</v>
      </c>
      <c r="G163" s="289">
        <v>0</v>
      </c>
      <c r="H163" s="302"/>
      <c r="I163" s="302"/>
      <c r="J163" s="302"/>
      <c r="K163" s="302"/>
    </row>
    <row r="164" spans="1:11" ht="14.1" customHeight="1" x14ac:dyDescent="0.25">
      <c r="A164" s="302"/>
      <c r="B164" s="302"/>
      <c r="C164" s="292" t="s">
        <v>61</v>
      </c>
      <c r="D164" s="289">
        <v>0</v>
      </c>
      <c r="E164" s="289">
        <v>0</v>
      </c>
      <c r="F164" s="289">
        <v>0</v>
      </c>
      <c r="G164" s="289">
        <v>0</v>
      </c>
      <c r="H164" s="302"/>
      <c r="I164" s="302"/>
      <c r="J164" s="302"/>
      <c r="K164" s="302"/>
    </row>
    <row r="165" spans="1:11" ht="14.1" customHeight="1" x14ac:dyDescent="0.25">
      <c r="A165" s="302"/>
      <c r="B165" s="302"/>
      <c r="C165" s="292" t="s">
        <v>68</v>
      </c>
      <c r="D165" s="289">
        <v>0</v>
      </c>
      <c r="E165" s="289">
        <v>0</v>
      </c>
      <c r="F165" s="289">
        <v>0</v>
      </c>
      <c r="G165" s="289">
        <v>0</v>
      </c>
      <c r="H165" s="302"/>
      <c r="I165" s="302"/>
      <c r="J165" s="302"/>
      <c r="K165" s="302"/>
    </row>
    <row r="166" spans="1:11" ht="14.1" customHeight="1" x14ac:dyDescent="0.25">
      <c r="A166" s="302"/>
      <c r="B166" s="302"/>
      <c r="C166" s="292" t="s">
        <v>60</v>
      </c>
      <c r="D166" s="289">
        <v>0</v>
      </c>
      <c r="E166" s="289">
        <v>0</v>
      </c>
      <c r="F166" s="289">
        <v>0</v>
      </c>
      <c r="G166" s="289">
        <v>0</v>
      </c>
      <c r="H166" s="302"/>
      <c r="I166" s="302"/>
      <c r="J166" s="302"/>
      <c r="K166" s="302"/>
    </row>
    <row r="167" spans="1:11" ht="14.1" customHeight="1" x14ac:dyDescent="0.25">
      <c r="A167" s="302"/>
      <c r="B167" s="302"/>
      <c r="C167" s="292" t="s">
        <v>69</v>
      </c>
      <c r="D167" s="289">
        <v>0</v>
      </c>
      <c r="E167" s="289">
        <v>0</v>
      </c>
      <c r="F167" s="289">
        <v>0</v>
      </c>
      <c r="G167" s="289">
        <v>0</v>
      </c>
      <c r="H167" s="302"/>
      <c r="I167" s="302"/>
      <c r="J167" s="302"/>
      <c r="K167" s="302"/>
    </row>
    <row r="168" spans="1:11" ht="14.1" customHeight="1" x14ac:dyDescent="0.25">
      <c r="A168" s="302"/>
      <c r="B168" s="302"/>
      <c r="C168" s="292" t="s">
        <v>70</v>
      </c>
      <c r="D168" s="289">
        <v>0</v>
      </c>
      <c r="E168" s="289">
        <v>0</v>
      </c>
      <c r="F168" s="289">
        <v>0</v>
      </c>
      <c r="G168" s="289">
        <v>0</v>
      </c>
      <c r="H168" s="302"/>
      <c r="I168" s="302"/>
      <c r="J168" s="302"/>
      <c r="K168" s="302"/>
    </row>
    <row r="169" spans="1:11" ht="14.1" customHeight="1" x14ac:dyDescent="0.25">
      <c r="A169" s="302"/>
      <c r="B169" s="302"/>
      <c r="C169" s="292" t="s">
        <v>71</v>
      </c>
      <c r="D169" s="289">
        <v>0</v>
      </c>
      <c r="E169" s="289">
        <v>0</v>
      </c>
      <c r="F169" s="289">
        <v>0</v>
      </c>
      <c r="G169" s="289">
        <v>0</v>
      </c>
      <c r="H169" s="302"/>
      <c r="I169" s="302"/>
      <c r="J169" s="302"/>
      <c r="K169" s="302"/>
    </row>
    <row r="170" spans="1:11" ht="14.1" customHeight="1" x14ac:dyDescent="0.25">
      <c r="A170" s="302"/>
      <c r="B170" s="302"/>
      <c r="C170" s="292" t="s">
        <v>72</v>
      </c>
      <c r="D170" s="289">
        <v>0</v>
      </c>
      <c r="E170" s="289">
        <v>0</v>
      </c>
      <c r="F170" s="289">
        <v>0</v>
      </c>
      <c r="G170" s="289">
        <v>0</v>
      </c>
      <c r="H170" s="302"/>
      <c r="I170" s="302"/>
      <c r="J170" s="302"/>
      <c r="K170" s="302"/>
    </row>
    <row r="171" spans="1:11" ht="14.1" customHeight="1" x14ac:dyDescent="0.25">
      <c r="A171" s="302"/>
      <c r="B171" s="302"/>
      <c r="C171" s="292" t="s">
        <v>73</v>
      </c>
      <c r="D171" s="289">
        <v>0</v>
      </c>
      <c r="E171" s="289">
        <v>0</v>
      </c>
      <c r="F171" s="289">
        <v>0</v>
      </c>
      <c r="G171" s="289">
        <v>0</v>
      </c>
      <c r="H171" s="302"/>
      <c r="I171" s="302"/>
      <c r="J171" s="302"/>
      <c r="K171" s="302"/>
    </row>
    <row r="172" spans="1:11" ht="14.1" customHeight="1" x14ac:dyDescent="0.25">
      <c r="A172" s="302"/>
      <c r="B172" s="302"/>
      <c r="C172" s="292" t="s">
        <v>60</v>
      </c>
      <c r="D172" s="289">
        <v>0</v>
      </c>
      <c r="E172" s="289">
        <v>0</v>
      </c>
      <c r="F172" s="289">
        <v>0</v>
      </c>
      <c r="G172" s="289">
        <v>0</v>
      </c>
      <c r="H172" s="302"/>
      <c r="I172" s="302"/>
      <c r="J172" s="302"/>
      <c r="K172" s="302"/>
    </row>
    <row r="173" spans="1:11" ht="14.1" customHeight="1" x14ac:dyDescent="0.25">
      <c r="A173" s="302"/>
      <c r="B173" s="302"/>
      <c r="C173" s="292" t="s">
        <v>69</v>
      </c>
      <c r="D173" s="289">
        <v>0</v>
      </c>
      <c r="E173" s="289">
        <v>0</v>
      </c>
      <c r="F173" s="289">
        <v>0</v>
      </c>
      <c r="G173" s="289">
        <v>0</v>
      </c>
      <c r="H173" s="302"/>
      <c r="I173" s="302"/>
      <c r="J173" s="302"/>
      <c r="K173" s="302"/>
    </row>
    <row r="174" spans="1:11" ht="14.1" customHeight="1" x14ac:dyDescent="0.25">
      <c r="A174" s="302"/>
      <c r="B174" s="302"/>
      <c r="C174" s="292" t="s">
        <v>70</v>
      </c>
      <c r="D174" s="289">
        <v>0</v>
      </c>
      <c r="E174" s="289">
        <v>0</v>
      </c>
      <c r="F174" s="289">
        <v>0</v>
      </c>
      <c r="G174" s="289">
        <v>0</v>
      </c>
      <c r="H174" s="302"/>
      <c r="I174" s="302"/>
      <c r="J174" s="302"/>
      <c r="K174" s="302"/>
    </row>
    <row r="175" spans="1:11" ht="14.1" customHeight="1" x14ac:dyDescent="0.25">
      <c r="A175" s="302"/>
      <c r="B175" s="302"/>
      <c r="C175" s="292" t="s">
        <v>71</v>
      </c>
      <c r="D175" s="289">
        <v>0</v>
      </c>
      <c r="E175" s="289">
        <v>0</v>
      </c>
      <c r="F175" s="289">
        <v>0</v>
      </c>
      <c r="G175" s="289">
        <v>0</v>
      </c>
      <c r="H175" s="302"/>
      <c r="I175" s="302"/>
      <c r="J175" s="302"/>
      <c r="K175" s="302"/>
    </row>
    <row r="176" spans="1:11" ht="14.1" customHeight="1" x14ac:dyDescent="0.25">
      <c r="A176" s="302"/>
      <c r="B176" s="302"/>
      <c r="C176" s="292" t="s">
        <v>72</v>
      </c>
      <c r="D176" s="289">
        <v>0</v>
      </c>
      <c r="E176" s="289">
        <v>0</v>
      </c>
      <c r="F176" s="289">
        <v>0</v>
      </c>
      <c r="G176" s="289">
        <v>0</v>
      </c>
      <c r="H176" s="302"/>
      <c r="I176" s="302"/>
      <c r="J176" s="302"/>
      <c r="K176" s="302"/>
    </row>
    <row r="177" spans="1:11" ht="14.1" customHeight="1" x14ac:dyDescent="0.25">
      <c r="A177" s="302"/>
      <c r="B177" s="302"/>
      <c r="C177" s="292" t="s">
        <v>74</v>
      </c>
      <c r="D177" s="289">
        <v>0</v>
      </c>
      <c r="E177" s="289">
        <v>0</v>
      </c>
      <c r="F177" s="289">
        <v>0</v>
      </c>
      <c r="G177" s="289">
        <v>0</v>
      </c>
      <c r="H177" s="302"/>
      <c r="I177" s="302"/>
      <c r="J177" s="302"/>
      <c r="K177" s="302"/>
    </row>
    <row r="178" spans="1:11" ht="14.1" customHeight="1" x14ac:dyDescent="0.25">
      <c r="A178" s="302"/>
      <c r="B178" s="302"/>
      <c r="C178" s="292" t="s">
        <v>60</v>
      </c>
      <c r="D178" s="289">
        <v>0</v>
      </c>
      <c r="E178" s="289">
        <v>0</v>
      </c>
      <c r="F178" s="289">
        <v>0</v>
      </c>
      <c r="G178" s="289">
        <v>0</v>
      </c>
      <c r="H178" s="302"/>
      <c r="I178" s="302"/>
      <c r="J178" s="302"/>
      <c r="K178" s="302"/>
    </row>
    <row r="179" spans="1:11" ht="14.1" customHeight="1" x14ac:dyDescent="0.25">
      <c r="A179" s="302"/>
      <c r="B179" s="302"/>
      <c r="C179" s="292" t="s">
        <v>69</v>
      </c>
      <c r="D179" s="289">
        <v>0</v>
      </c>
      <c r="E179" s="289">
        <v>0</v>
      </c>
      <c r="F179" s="289">
        <v>0</v>
      </c>
      <c r="G179" s="289">
        <v>0</v>
      </c>
      <c r="H179" s="302"/>
      <c r="I179" s="302"/>
      <c r="J179" s="302"/>
      <c r="K179" s="302"/>
    </row>
    <row r="180" spans="1:11" ht="14.1" customHeight="1" x14ac:dyDescent="0.25">
      <c r="A180" s="302"/>
      <c r="B180" s="302"/>
      <c r="C180" s="292" t="s">
        <v>70</v>
      </c>
      <c r="D180" s="289">
        <v>0</v>
      </c>
      <c r="E180" s="289">
        <v>0</v>
      </c>
      <c r="F180" s="289">
        <v>0</v>
      </c>
      <c r="G180" s="289">
        <v>0</v>
      </c>
      <c r="H180" s="302"/>
      <c r="I180" s="302"/>
      <c r="J180" s="302"/>
      <c r="K180" s="302"/>
    </row>
    <row r="181" spans="1:11" ht="14.1" customHeight="1" x14ac:dyDescent="0.25">
      <c r="A181" s="302"/>
      <c r="B181" s="302"/>
      <c r="C181" s="292" t="s">
        <v>71</v>
      </c>
      <c r="D181" s="289">
        <v>0</v>
      </c>
      <c r="E181" s="289">
        <v>0</v>
      </c>
      <c r="F181" s="289">
        <v>0</v>
      </c>
      <c r="G181" s="289">
        <v>0</v>
      </c>
      <c r="H181" s="302"/>
      <c r="I181" s="302"/>
      <c r="J181" s="302"/>
      <c r="K181" s="302"/>
    </row>
    <row r="182" spans="1:11" ht="14.1" customHeight="1" x14ac:dyDescent="0.25">
      <c r="A182" s="302"/>
      <c r="B182" s="302"/>
      <c r="C182" s="292" t="s">
        <v>72</v>
      </c>
      <c r="D182" s="289">
        <v>0</v>
      </c>
      <c r="E182" s="289">
        <v>0</v>
      </c>
      <c r="F182" s="289">
        <v>0</v>
      </c>
      <c r="G182" s="289">
        <v>0</v>
      </c>
      <c r="H182" s="302"/>
      <c r="I182" s="302"/>
      <c r="J182" s="302"/>
      <c r="K182" s="302"/>
    </row>
    <row r="183" spans="1:11" ht="14.1" customHeight="1" x14ac:dyDescent="0.25">
      <c r="A183" s="302"/>
      <c r="B183" s="302"/>
      <c r="C183" s="292" t="s">
        <v>75</v>
      </c>
      <c r="D183" s="289">
        <v>0</v>
      </c>
      <c r="E183" s="289">
        <v>0</v>
      </c>
      <c r="F183" s="289">
        <v>0</v>
      </c>
      <c r="G183" s="289">
        <v>0</v>
      </c>
      <c r="H183" s="302"/>
      <c r="I183" s="302"/>
      <c r="J183" s="302"/>
      <c r="K183" s="302"/>
    </row>
    <row r="184" spans="1:11" ht="14.1" customHeight="1" x14ac:dyDescent="0.25">
      <c r="A184" s="302"/>
      <c r="B184" s="302"/>
      <c r="C184" s="292" t="s">
        <v>76</v>
      </c>
      <c r="D184" s="289">
        <v>0</v>
      </c>
      <c r="E184" s="289">
        <v>0</v>
      </c>
      <c r="F184" s="289">
        <v>0</v>
      </c>
      <c r="G184" s="289">
        <v>0</v>
      </c>
      <c r="H184" s="302"/>
      <c r="I184" s="302"/>
      <c r="J184" s="302"/>
      <c r="K184" s="302"/>
    </row>
    <row r="185" spans="1:11" ht="14.1" customHeight="1" x14ac:dyDescent="0.25">
      <c r="A185" s="302"/>
      <c r="B185" s="302"/>
      <c r="C185" s="290" t="s">
        <v>77</v>
      </c>
      <c r="D185" s="289">
        <v>0</v>
      </c>
      <c r="E185" s="289">
        <v>33000000</v>
      </c>
      <c r="F185" s="289">
        <v>33000000</v>
      </c>
      <c r="G185" s="289">
        <v>40000000</v>
      </c>
      <c r="H185" s="302"/>
      <c r="I185" s="302"/>
      <c r="J185" s="302"/>
      <c r="K185" s="302"/>
    </row>
    <row r="186" spans="1:11" ht="14.1" customHeight="1" x14ac:dyDescent="0.25">
      <c r="A186" s="302"/>
      <c r="B186" s="302"/>
      <c r="C186" s="1293" t="s">
        <v>78</v>
      </c>
      <c r="D186" s="1294"/>
      <c r="E186" s="1294"/>
      <c r="F186" s="1294"/>
      <c r="G186" s="1294"/>
      <c r="H186" s="302"/>
      <c r="I186" s="302"/>
      <c r="J186" s="302"/>
      <c r="K186" s="302"/>
    </row>
    <row r="187" spans="1:11" ht="14.1" customHeight="1" x14ac:dyDescent="0.25">
      <c r="A187" s="302"/>
      <c r="B187" s="302"/>
      <c r="C187" s="297" t="s">
        <v>2602</v>
      </c>
      <c r="D187" s="1293" t="s">
        <v>1433</v>
      </c>
      <c r="E187" s="1294"/>
      <c r="F187" s="1294"/>
      <c r="G187" s="1294"/>
      <c r="H187" s="302"/>
      <c r="I187" s="302"/>
      <c r="J187" s="302"/>
      <c r="K187" s="302"/>
    </row>
    <row r="188" spans="1:11" ht="14.1" customHeight="1" x14ac:dyDescent="0.25">
      <c r="A188" s="302"/>
      <c r="B188" s="302"/>
      <c r="C188" s="296" t="s">
        <v>33</v>
      </c>
      <c r="D188" s="1295" t="s">
        <v>2601</v>
      </c>
      <c r="E188" s="1296"/>
      <c r="F188" s="1296"/>
      <c r="G188" s="1296"/>
      <c r="H188" s="302"/>
      <c r="I188" s="302"/>
      <c r="J188" s="302"/>
      <c r="K188" s="302"/>
    </row>
    <row r="189" spans="1:11" ht="14.1" customHeight="1" x14ac:dyDescent="0.25">
      <c r="A189" s="302"/>
      <c r="B189" s="302"/>
      <c r="C189" s="277" t="s">
        <v>35</v>
      </c>
      <c r="D189" s="1297" t="s">
        <v>177</v>
      </c>
      <c r="E189" s="1298"/>
      <c r="F189" s="1298"/>
      <c r="G189" s="1298"/>
      <c r="H189" s="302"/>
      <c r="I189" s="302"/>
      <c r="J189" s="302"/>
      <c r="K189" s="302"/>
    </row>
    <row r="190" spans="1:11" ht="14.1" customHeight="1" x14ac:dyDescent="0.25">
      <c r="A190" s="302"/>
      <c r="B190" s="302"/>
      <c r="C190" s="277" t="s">
        <v>37</v>
      </c>
      <c r="D190" s="1297" t="s">
        <v>2600</v>
      </c>
      <c r="E190" s="1298"/>
      <c r="F190" s="1298"/>
      <c r="G190" s="1298"/>
      <c r="H190" s="302"/>
      <c r="I190" s="302"/>
      <c r="J190" s="302"/>
      <c r="K190" s="302"/>
    </row>
    <row r="191" spans="1:11" ht="15" customHeight="1" x14ac:dyDescent="0.25">
      <c r="A191" s="302"/>
      <c r="B191" s="302"/>
      <c r="C191" s="303"/>
      <c r="D191" s="269">
        <v>2025</v>
      </c>
      <c r="E191" s="269">
        <v>2026</v>
      </c>
      <c r="F191" s="269">
        <v>2027</v>
      </c>
      <c r="G191" s="269">
        <v>2028</v>
      </c>
      <c r="H191" s="302"/>
      <c r="I191" s="302"/>
      <c r="J191" s="302"/>
      <c r="K191" s="302"/>
    </row>
    <row r="192" spans="1:11" ht="15" customHeight="1" x14ac:dyDescent="0.25">
      <c r="A192" s="302"/>
      <c r="B192" s="302"/>
      <c r="C192" s="304"/>
      <c r="D192" s="266" t="s">
        <v>17</v>
      </c>
      <c r="E192" s="266" t="s">
        <v>18</v>
      </c>
      <c r="F192" s="266" t="s">
        <v>18</v>
      </c>
      <c r="G192" s="266" t="s">
        <v>18</v>
      </c>
      <c r="H192" s="302"/>
      <c r="I192" s="302"/>
      <c r="J192" s="302"/>
      <c r="K192" s="302"/>
    </row>
    <row r="193" spans="1:11" ht="14.1" customHeight="1" x14ac:dyDescent="0.25">
      <c r="A193" s="302"/>
      <c r="B193" s="302"/>
      <c r="C193" s="284" t="s">
        <v>39</v>
      </c>
      <c r="D193" s="295" t="s">
        <v>40</v>
      </c>
      <c r="E193" s="295" t="s">
        <v>151</v>
      </c>
      <c r="F193" s="295" t="s">
        <v>46</v>
      </c>
      <c r="G193" s="295" t="s">
        <v>46</v>
      </c>
      <c r="H193" s="302"/>
      <c r="I193" s="302"/>
      <c r="J193" s="302"/>
      <c r="K193" s="302"/>
    </row>
    <row r="194" spans="1:11" ht="14.1" customHeight="1" x14ac:dyDescent="0.25">
      <c r="A194" s="302"/>
      <c r="B194" s="302"/>
      <c r="C194" s="284" t="s">
        <v>41</v>
      </c>
      <c r="D194" s="295" t="s">
        <v>46</v>
      </c>
      <c r="E194" s="295" t="s">
        <v>513</v>
      </c>
      <c r="F194" s="295" t="s">
        <v>46</v>
      </c>
      <c r="G194" s="295" t="s">
        <v>46</v>
      </c>
      <c r="H194" s="302"/>
      <c r="I194" s="302"/>
      <c r="J194" s="302"/>
      <c r="K194" s="302"/>
    </row>
    <row r="195" spans="1:11" ht="14.1" customHeight="1" x14ac:dyDescent="0.25">
      <c r="A195" s="302"/>
      <c r="B195" s="302"/>
      <c r="C195" s="284" t="s">
        <v>45</v>
      </c>
      <c r="D195" s="295" t="s">
        <v>46</v>
      </c>
      <c r="E195" s="295" t="s">
        <v>513</v>
      </c>
      <c r="F195" s="295" t="s">
        <v>46</v>
      </c>
      <c r="G195" s="295" t="s">
        <v>46</v>
      </c>
      <c r="H195" s="302"/>
      <c r="I195" s="302"/>
      <c r="J195" s="302"/>
      <c r="K195" s="302"/>
    </row>
    <row r="196" spans="1:11" ht="14.1" customHeight="1" x14ac:dyDescent="0.25">
      <c r="A196" s="302"/>
      <c r="B196" s="302"/>
      <c r="C196" s="284" t="s">
        <v>50</v>
      </c>
      <c r="D196" s="295" t="s">
        <v>40</v>
      </c>
      <c r="E196" s="295" t="s">
        <v>40</v>
      </c>
      <c r="F196" s="295" t="s">
        <v>137</v>
      </c>
      <c r="G196" s="295" t="s">
        <v>40</v>
      </c>
      <c r="H196" s="302"/>
      <c r="I196" s="302"/>
      <c r="J196" s="302"/>
      <c r="K196" s="302"/>
    </row>
    <row r="197" spans="1:11" ht="14.1" customHeight="1" x14ac:dyDescent="0.25">
      <c r="A197" s="302"/>
      <c r="B197" s="302"/>
      <c r="C197" s="284" t="s">
        <v>52</v>
      </c>
      <c r="D197" s="295" t="s">
        <v>40</v>
      </c>
      <c r="E197" s="295" t="s">
        <v>40</v>
      </c>
      <c r="F197" s="295" t="s">
        <v>137</v>
      </c>
      <c r="G197" s="295" t="s">
        <v>40</v>
      </c>
      <c r="H197" s="302"/>
      <c r="I197" s="302"/>
      <c r="J197" s="302"/>
      <c r="K197" s="302"/>
    </row>
    <row r="198" spans="1:11" ht="14.1" customHeight="1" x14ac:dyDescent="0.25">
      <c r="A198" s="302"/>
      <c r="B198" s="302"/>
      <c r="C198" s="284" t="s">
        <v>55</v>
      </c>
      <c r="D198" s="295" t="s">
        <v>40</v>
      </c>
      <c r="E198" s="295" t="s">
        <v>40</v>
      </c>
      <c r="F198" s="295" t="s">
        <v>137</v>
      </c>
      <c r="G198" s="295" t="s">
        <v>40</v>
      </c>
      <c r="H198" s="302"/>
      <c r="I198" s="302"/>
      <c r="J198" s="302"/>
      <c r="K198" s="302"/>
    </row>
    <row r="199" spans="1:11" ht="14.1" customHeight="1" x14ac:dyDescent="0.25">
      <c r="A199" s="302"/>
      <c r="B199" s="302"/>
      <c r="C199" s="1307" t="s">
        <v>58</v>
      </c>
      <c r="D199" s="1308"/>
      <c r="E199" s="1308"/>
      <c r="F199" s="1308"/>
      <c r="G199" s="1308"/>
      <c r="H199" s="302"/>
      <c r="I199" s="302"/>
      <c r="J199" s="302"/>
      <c r="K199" s="302"/>
    </row>
    <row r="200" spans="1:11" ht="14.1" customHeight="1" x14ac:dyDescent="0.25">
      <c r="A200" s="302"/>
      <c r="B200" s="302"/>
      <c r="C200" s="303"/>
      <c r="D200" s="269">
        <v>2025</v>
      </c>
      <c r="E200" s="269">
        <v>2026</v>
      </c>
      <c r="F200" s="269">
        <v>2027</v>
      </c>
      <c r="G200" s="269">
        <v>2028</v>
      </c>
      <c r="H200" s="302"/>
      <c r="I200" s="302"/>
      <c r="J200" s="302"/>
      <c r="K200" s="302"/>
    </row>
    <row r="201" spans="1:11" ht="14.1" customHeight="1" x14ac:dyDescent="0.25">
      <c r="A201" s="302"/>
      <c r="B201" s="302"/>
      <c r="C201" s="304"/>
      <c r="D201" s="266" t="s">
        <v>17</v>
      </c>
      <c r="E201" s="266" t="s">
        <v>18</v>
      </c>
      <c r="F201" s="266" t="s">
        <v>18</v>
      </c>
      <c r="G201" s="266" t="s">
        <v>18</v>
      </c>
      <c r="H201" s="302"/>
      <c r="I201" s="302"/>
      <c r="J201" s="302"/>
      <c r="K201" s="302"/>
    </row>
    <row r="202" spans="1:11" ht="14.1" customHeight="1" x14ac:dyDescent="0.25">
      <c r="A202" s="302"/>
      <c r="B202" s="302"/>
      <c r="C202" s="292" t="s">
        <v>59</v>
      </c>
      <c r="D202" s="289">
        <v>0</v>
      </c>
      <c r="E202" s="289">
        <v>0</v>
      </c>
      <c r="F202" s="289">
        <v>0</v>
      </c>
      <c r="G202" s="289">
        <v>0</v>
      </c>
      <c r="H202" s="302"/>
      <c r="I202" s="302"/>
      <c r="J202" s="302"/>
      <c r="K202" s="302"/>
    </row>
    <row r="203" spans="1:11" ht="14.1" customHeight="1" x14ac:dyDescent="0.25">
      <c r="A203" s="302"/>
      <c r="B203" s="302"/>
      <c r="C203" s="292" t="s">
        <v>60</v>
      </c>
      <c r="D203" s="289">
        <v>0</v>
      </c>
      <c r="E203" s="289">
        <v>0</v>
      </c>
      <c r="F203" s="289">
        <v>0</v>
      </c>
      <c r="G203" s="289">
        <v>0</v>
      </c>
      <c r="H203" s="302"/>
      <c r="I203" s="302"/>
      <c r="J203" s="302"/>
      <c r="K203" s="302"/>
    </row>
    <row r="204" spans="1:11" ht="14.1" customHeight="1" x14ac:dyDescent="0.25">
      <c r="A204" s="302"/>
      <c r="B204" s="302"/>
      <c r="C204" s="292" t="s">
        <v>61</v>
      </c>
      <c r="D204" s="289">
        <v>0</v>
      </c>
      <c r="E204" s="289">
        <v>0</v>
      </c>
      <c r="F204" s="289">
        <v>0</v>
      </c>
      <c r="G204" s="289">
        <v>0</v>
      </c>
      <c r="H204" s="302"/>
      <c r="I204" s="302"/>
      <c r="J204" s="302"/>
      <c r="K204" s="302"/>
    </row>
    <row r="205" spans="1:11" ht="14.1" customHeight="1" x14ac:dyDescent="0.25">
      <c r="A205" s="302"/>
      <c r="B205" s="302"/>
      <c r="C205" s="292" t="s">
        <v>62</v>
      </c>
      <c r="D205" s="289">
        <v>0</v>
      </c>
      <c r="E205" s="289">
        <v>0</v>
      </c>
      <c r="F205" s="289">
        <v>0</v>
      </c>
      <c r="G205" s="289">
        <v>0</v>
      </c>
      <c r="H205" s="302"/>
      <c r="I205" s="302"/>
      <c r="J205" s="302"/>
      <c r="K205" s="302"/>
    </row>
    <row r="206" spans="1:11" ht="14.1" customHeight="1" x14ac:dyDescent="0.25">
      <c r="A206" s="302"/>
      <c r="B206" s="302"/>
      <c r="C206" s="292" t="s">
        <v>60</v>
      </c>
      <c r="D206" s="289">
        <v>0</v>
      </c>
      <c r="E206" s="289">
        <v>0</v>
      </c>
      <c r="F206" s="289">
        <v>0</v>
      </c>
      <c r="G206" s="289">
        <v>0</v>
      </c>
      <c r="H206" s="302"/>
      <c r="I206" s="302"/>
      <c r="J206" s="302"/>
      <c r="K206" s="302"/>
    </row>
    <row r="207" spans="1:11" ht="14.1" customHeight="1" x14ac:dyDescent="0.25">
      <c r="A207" s="302"/>
      <c r="B207" s="302"/>
      <c r="C207" s="292" t="s">
        <v>61</v>
      </c>
      <c r="D207" s="289">
        <v>0</v>
      </c>
      <c r="E207" s="289">
        <v>0</v>
      </c>
      <c r="F207" s="289">
        <v>0</v>
      </c>
      <c r="G207" s="289">
        <v>0</v>
      </c>
      <c r="H207" s="302"/>
      <c r="I207" s="302"/>
      <c r="J207" s="302"/>
      <c r="K207" s="302"/>
    </row>
    <row r="208" spans="1:11" ht="14.1" customHeight="1" x14ac:dyDescent="0.25">
      <c r="A208" s="302"/>
      <c r="B208" s="302"/>
      <c r="C208" s="292" t="s">
        <v>63</v>
      </c>
      <c r="D208" s="289">
        <v>0</v>
      </c>
      <c r="E208" s="289">
        <v>0</v>
      </c>
      <c r="F208" s="289">
        <v>0</v>
      </c>
      <c r="G208" s="289">
        <v>0</v>
      </c>
      <c r="H208" s="302"/>
      <c r="I208" s="302"/>
      <c r="J208" s="302"/>
      <c r="K208" s="302"/>
    </row>
    <row r="209" spans="1:11" ht="14.1" customHeight="1" x14ac:dyDescent="0.25">
      <c r="A209" s="302"/>
      <c r="B209" s="302"/>
      <c r="C209" s="292" t="s">
        <v>60</v>
      </c>
      <c r="D209" s="289">
        <v>0</v>
      </c>
      <c r="E209" s="289">
        <v>0</v>
      </c>
      <c r="F209" s="289">
        <v>0</v>
      </c>
      <c r="G209" s="289">
        <v>0</v>
      </c>
      <c r="H209" s="302"/>
      <c r="I209" s="302"/>
      <c r="J209" s="302"/>
      <c r="K209" s="302"/>
    </row>
    <row r="210" spans="1:11" ht="14.1" customHeight="1" x14ac:dyDescent="0.25">
      <c r="A210" s="302"/>
      <c r="B210" s="302"/>
      <c r="C210" s="292" t="s">
        <v>61</v>
      </c>
      <c r="D210" s="289">
        <v>0</v>
      </c>
      <c r="E210" s="289">
        <v>0</v>
      </c>
      <c r="F210" s="289">
        <v>0</v>
      </c>
      <c r="G210" s="289">
        <v>0</v>
      </c>
      <c r="H210" s="302"/>
      <c r="I210" s="302"/>
      <c r="J210" s="302"/>
      <c r="K210" s="302"/>
    </row>
    <row r="211" spans="1:11" ht="14.1" customHeight="1" x14ac:dyDescent="0.25">
      <c r="A211" s="302"/>
      <c r="B211" s="302"/>
      <c r="C211" s="292" t="s">
        <v>64</v>
      </c>
      <c r="D211" s="289">
        <v>0</v>
      </c>
      <c r="E211" s="289">
        <v>0</v>
      </c>
      <c r="F211" s="289">
        <v>0</v>
      </c>
      <c r="G211" s="289">
        <v>0</v>
      </c>
      <c r="H211" s="302"/>
      <c r="I211" s="302"/>
      <c r="J211" s="302"/>
      <c r="K211" s="302"/>
    </row>
    <row r="212" spans="1:11" ht="14.1" customHeight="1" x14ac:dyDescent="0.25">
      <c r="A212" s="302"/>
      <c r="B212" s="302"/>
      <c r="C212" s="292" t="s">
        <v>60</v>
      </c>
      <c r="D212" s="289">
        <v>0</v>
      </c>
      <c r="E212" s="289">
        <v>0</v>
      </c>
      <c r="F212" s="289">
        <v>0</v>
      </c>
      <c r="G212" s="289">
        <v>0</v>
      </c>
      <c r="H212" s="302"/>
      <c r="I212" s="302"/>
      <c r="J212" s="302"/>
      <c r="K212" s="302"/>
    </row>
    <row r="213" spans="1:11" ht="14.1" customHeight="1" x14ac:dyDescent="0.25">
      <c r="A213" s="302"/>
      <c r="B213" s="302"/>
      <c r="C213" s="292" t="s">
        <v>61</v>
      </c>
      <c r="D213" s="289">
        <v>0</v>
      </c>
      <c r="E213" s="289">
        <v>0</v>
      </c>
      <c r="F213" s="289">
        <v>0</v>
      </c>
      <c r="G213" s="289">
        <v>0</v>
      </c>
      <c r="H213" s="302"/>
      <c r="I213" s="302"/>
      <c r="J213" s="302"/>
      <c r="K213" s="302"/>
    </row>
    <row r="214" spans="1:11" ht="14.1" customHeight="1" x14ac:dyDescent="0.25">
      <c r="A214" s="302"/>
      <c r="B214" s="302"/>
      <c r="C214" s="292" t="s">
        <v>65</v>
      </c>
      <c r="D214" s="289">
        <v>0</v>
      </c>
      <c r="E214" s="289">
        <v>0</v>
      </c>
      <c r="F214" s="289">
        <v>0</v>
      </c>
      <c r="G214" s="289">
        <v>0</v>
      </c>
      <c r="H214" s="302"/>
      <c r="I214" s="302"/>
      <c r="J214" s="302"/>
      <c r="K214" s="302"/>
    </row>
    <row r="215" spans="1:11" ht="14.1" customHeight="1" x14ac:dyDescent="0.25">
      <c r="A215" s="302"/>
      <c r="B215" s="302"/>
      <c r="C215" s="292" t="s">
        <v>60</v>
      </c>
      <c r="D215" s="289">
        <v>0</v>
      </c>
      <c r="E215" s="289">
        <v>0</v>
      </c>
      <c r="F215" s="289">
        <v>0</v>
      </c>
      <c r="G215" s="289">
        <v>0</v>
      </c>
      <c r="H215" s="302"/>
      <c r="I215" s="302"/>
      <c r="J215" s="302"/>
      <c r="K215" s="302"/>
    </row>
    <row r="216" spans="1:11" ht="14.1" customHeight="1" x14ac:dyDescent="0.25">
      <c r="A216" s="302"/>
      <c r="B216" s="302"/>
      <c r="C216" s="292" t="s">
        <v>61</v>
      </c>
      <c r="D216" s="289">
        <v>0</v>
      </c>
      <c r="E216" s="289">
        <v>0</v>
      </c>
      <c r="F216" s="289">
        <v>0</v>
      </c>
      <c r="G216" s="289">
        <v>0</v>
      </c>
      <c r="H216" s="302"/>
      <c r="I216" s="302"/>
      <c r="J216" s="302"/>
      <c r="K216" s="302"/>
    </row>
    <row r="217" spans="1:11" ht="14.1" customHeight="1" x14ac:dyDescent="0.25">
      <c r="A217" s="302"/>
      <c r="B217" s="302"/>
      <c r="C217" s="292" t="s">
        <v>66</v>
      </c>
      <c r="D217" s="289">
        <v>0</v>
      </c>
      <c r="E217" s="289">
        <v>0</v>
      </c>
      <c r="F217" s="289">
        <v>0</v>
      </c>
      <c r="G217" s="289">
        <v>0</v>
      </c>
      <c r="H217" s="302"/>
      <c r="I217" s="302"/>
      <c r="J217" s="302"/>
      <c r="K217" s="302"/>
    </row>
    <row r="218" spans="1:11" ht="14.1" customHeight="1" x14ac:dyDescent="0.25">
      <c r="A218" s="302"/>
      <c r="B218" s="302"/>
      <c r="C218" s="292" t="s">
        <v>60</v>
      </c>
      <c r="D218" s="289">
        <v>0</v>
      </c>
      <c r="E218" s="289">
        <v>0</v>
      </c>
      <c r="F218" s="289">
        <v>0</v>
      </c>
      <c r="G218" s="289">
        <v>0</v>
      </c>
      <c r="H218" s="302"/>
      <c r="I218" s="302"/>
      <c r="J218" s="302"/>
      <c r="K218" s="302"/>
    </row>
    <row r="219" spans="1:11" ht="14.1" customHeight="1" x14ac:dyDescent="0.25">
      <c r="A219" s="302"/>
      <c r="B219" s="302"/>
      <c r="C219" s="292" t="s">
        <v>61</v>
      </c>
      <c r="D219" s="289">
        <v>0</v>
      </c>
      <c r="E219" s="289">
        <v>0</v>
      </c>
      <c r="F219" s="289">
        <v>0</v>
      </c>
      <c r="G219" s="289">
        <v>0</v>
      </c>
      <c r="H219" s="302"/>
      <c r="I219" s="302"/>
      <c r="J219" s="302"/>
      <c r="K219" s="302"/>
    </row>
    <row r="220" spans="1:11" ht="14.1" customHeight="1" x14ac:dyDescent="0.25">
      <c r="A220" s="302"/>
      <c r="B220" s="302"/>
      <c r="C220" s="292" t="s">
        <v>67</v>
      </c>
      <c r="D220" s="289">
        <v>0</v>
      </c>
      <c r="E220" s="289">
        <v>0</v>
      </c>
      <c r="F220" s="289">
        <v>0</v>
      </c>
      <c r="G220" s="289">
        <v>0</v>
      </c>
      <c r="H220" s="302"/>
      <c r="I220" s="302"/>
      <c r="J220" s="302"/>
      <c r="K220" s="302"/>
    </row>
    <row r="221" spans="1:11" ht="14.1" customHeight="1" x14ac:dyDescent="0.25">
      <c r="A221" s="302"/>
      <c r="B221" s="302"/>
      <c r="C221" s="292" t="s">
        <v>60</v>
      </c>
      <c r="D221" s="289">
        <v>0</v>
      </c>
      <c r="E221" s="289">
        <v>0</v>
      </c>
      <c r="F221" s="289">
        <v>0</v>
      </c>
      <c r="G221" s="289">
        <v>0</v>
      </c>
      <c r="H221" s="302"/>
      <c r="I221" s="302"/>
      <c r="J221" s="302"/>
      <c r="K221" s="302"/>
    </row>
    <row r="222" spans="1:11" ht="14.1" customHeight="1" x14ac:dyDescent="0.25">
      <c r="A222" s="302"/>
      <c r="B222" s="302"/>
      <c r="C222" s="292" t="s">
        <v>61</v>
      </c>
      <c r="D222" s="289">
        <v>0</v>
      </c>
      <c r="E222" s="289">
        <v>0</v>
      </c>
      <c r="F222" s="289">
        <v>0</v>
      </c>
      <c r="G222" s="289">
        <v>0</v>
      </c>
      <c r="H222" s="302"/>
      <c r="I222" s="302"/>
      <c r="J222" s="302"/>
      <c r="K222" s="302"/>
    </row>
    <row r="223" spans="1:11" ht="14.1" customHeight="1" x14ac:dyDescent="0.25">
      <c r="A223" s="302"/>
      <c r="B223" s="302"/>
      <c r="C223" s="292" t="s">
        <v>68</v>
      </c>
      <c r="D223" s="289">
        <v>0</v>
      </c>
      <c r="E223" s="289">
        <v>0</v>
      </c>
      <c r="F223" s="289">
        <v>0</v>
      </c>
      <c r="G223" s="289">
        <v>0</v>
      </c>
      <c r="H223" s="302"/>
      <c r="I223" s="302"/>
      <c r="J223" s="302"/>
      <c r="K223" s="302"/>
    </row>
    <row r="224" spans="1:11" ht="14.1" customHeight="1" x14ac:dyDescent="0.25">
      <c r="A224" s="302"/>
      <c r="B224" s="302"/>
      <c r="C224" s="292" t="s">
        <v>60</v>
      </c>
      <c r="D224" s="289">
        <v>0</v>
      </c>
      <c r="E224" s="289">
        <v>0</v>
      </c>
      <c r="F224" s="289">
        <v>0</v>
      </c>
      <c r="G224" s="289">
        <v>0</v>
      </c>
      <c r="H224" s="302"/>
      <c r="I224" s="302"/>
      <c r="J224" s="302"/>
      <c r="K224" s="302"/>
    </row>
    <row r="225" spans="1:11" ht="14.1" customHeight="1" x14ac:dyDescent="0.25">
      <c r="A225" s="302"/>
      <c r="B225" s="302"/>
      <c r="C225" s="292" t="s">
        <v>69</v>
      </c>
      <c r="D225" s="289">
        <v>0</v>
      </c>
      <c r="E225" s="289">
        <v>0</v>
      </c>
      <c r="F225" s="289">
        <v>0</v>
      </c>
      <c r="G225" s="289">
        <v>0</v>
      </c>
      <c r="H225" s="302"/>
      <c r="I225" s="302"/>
      <c r="J225" s="302"/>
      <c r="K225" s="302"/>
    </row>
    <row r="226" spans="1:11" ht="14.1" customHeight="1" x14ac:dyDescent="0.25">
      <c r="A226" s="302"/>
      <c r="B226" s="302"/>
      <c r="C226" s="292" t="s">
        <v>70</v>
      </c>
      <c r="D226" s="289">
        <v>0</v>
      </c>
      <c r="E226" s="289">
        <v>0</v>
      </c>
      <c r="F226" s="289">
        <v>0</v>
      </c>
      <c r="G226" s="289">
        <v>0</v>
      </c>
      <c r="H226" s="302"/>
      <c r="I226" s="302"/>
      <c r="J226" s="302"/>
      <c r="K226" s="302"/>
    </row>
    <row r="227" spans="1:11" ht="14.1" customHeight="1" x14ac:dyDescent="0.25">
      <c r="A227" s="302"/>
      <c r="B227" s="302"/>
      <c r="C227" s="292" t="s">
        <v>71</v>
      </c>
      <c r="D227" s="289">
        <v>0</v>
      </c>
      <c r="E227" s="289">
        <v>0</v>
      </c>
      <c r="F227" s="289">
        <v>0</v>
      </c>
      <c r="G227" s="289">
        <v>0</v>
      </c>
      <c r="H227" s="302"/>
      <c r="I227" s="302"/>
      <c r="J227" s="302"/>
      <c r="K227" s="302"/>
    </row>
    <row r="228" spans="1:11" ht="14.1" customHeight="1" x14ac:dyDescent="0.25">
      <c r="A228" s="302"/>
      <c r="B228" s="302"/>
      <c r="C228" s="292" t="s">
        <v>72</v>
      </c>
      <c r="D228" s="289">
        <v>0</v>
      </c>
      <c r="E228" s="289">
        <v>0</v>
      </c>
      <c r="F228" s="289">
        <v>0</v>
      </c>
      <c r="G228" s="289">
        <v>0</v>
      </c>
      <c r="H228" s="302"/>
      <c r="I228" s="302"/>
      <c r="J228" s="302"/>
      <c r="K228" s="302"/>
    </row>
    <row r="229" spans="1:11" ht="14.1" customHeight="1" x14ac:dyDescent="0.25">
      <c r="A229" s="302"/>
      <c r="B229" s="302"/>
      <c r="C229" s="292" t="s">
        <v>73</v>
      </c>
      <c r="D229" s="289">
        <v>0</v>
      </c>
      <c r="E229" s="289">
        <v>40000000</v>
      </c>
      <c r="F229" s="289">
        <v>0</v>
      </c>
      <c r="G229" s="289">
        <v>0</v>
      </c>
      <c r="H229" s="302"/>
      <c r="I229" s="302"/>
      <c r="J229" s="302"/>
      <c r="K229" s="302"/>
    </row>
    <row r="230" spans="1:11" ht="14.1" customHeight="1" x14ac:dyDescent="0.25">
      <c r="A230" s="302"/>
      <c r="B230" s="302"/>
      <c r="C230" s="292" t="s">
        <v>60</v>
      </c>
      <c r="D230" s="289">
        <v>0</v>
      </c>
      <c r="E230" s="289">
        <v>40000000</v>
      </c>
      <c r="F230" s="289">
        <v>0</v>
      </c>
      <c r="G230" s="289">
        <v>0</v>
      </c>
      <c r="H230" s="302"/>
      <c r="I230" s="302"/>
      <c r="J230" s="302"/>
      <c r="K230" s="302"/>
    </row>
    <row r="231" spans="1:11" ht="14.1" customHeight="1" x14ac:dyDescent="0.25">
      <c r="A231" s="302"/>
      <c r="B231" s="302"/>
      <c r="C231" s="292" t="s">
        <v>69</v>
      </c>
      <c r="D231" s="289">
        <v>0</v>
      </c>
      <c r="E231" s="289">
        <v>0</v>
      </c>
      <c r="F231" s="289">
        <v>0</v>
      </c>
      <c r="G231" s="289">
        <v>0</v>
      </c>
      <c r="H231" s="302"/>
      <c r="I231" s="302"/>
      <c r="J231" s="302"/>
      <c r="K231" s="302"/>
    </row>
    <row r="232" spans="1:11" ht="14.1" customHeight="1" x14ac:dyDescent="0.25">
      <c r="A232" s="302"/>
      <c r="B232" s="302"/>
      <c r="C232" s="292" t="s">
        <v>70</v>
      </c>
      <c r="D232" s="289">
        <v>0</v>
      </c>
      <c r="E232" s="289">
        <v>0</v>
      </c>
      <c r="F232" s="289">
        <v>0</v>
      </c>
      <c r="G232" s="289">
        <v>0</v>
      </c>
      <c r="H232" s="302"/>
      <c r="I232" s="302"/>
      <c r="J232" s="302"/>
      <c r="K232" s="302"/>
    </row>
    <row r="233" spans="1:11" ht="14.1" customHeight="1" x14ac:dyDescent="0.25">
      <c r="A233" s="302"/>
      <c r="B233" s="302"/>
      <c r="C233" s="292" t="s">
        <v>71</v>
      </c>
      <c r="D233" s="289">
        <v>0</v>
      </c>
      <c r="E233" s="289">
        <v>0</v>
      </c>
      <c r="F233" s="289">
        <v>0</v>
      </c>
      <c r="G233" s="289">
        <v>0</v>
      </c>
      <c r="H233" s="302"/>
      <c r="I233" s="302"/>
      <c r="J233" s="302"/>
      <c r="K233" s="302"/>
    </row>
    <row r="234" spans="1:11" ht="14.1" customHeight="1" x14ac:dyDescent="0.25">
      <c r="A234" s="302"/>
      <c r="B234" s="302"/>
      <c r="C234" s="292" t="s">
        <v>72</v>
      </c>
      <c r="D234" s="289">
        <v>0</v>
      </c>
      <c r="E234" s="289">
        <v>0</v>
      </c>
      <c r="F234" s="289">
        <v>0</v>
      </c>
      <c r="G234" s="289">
        <v>0</v>
      </c>
      <c r="H234" s="302"/>
      <c r="I234" s="302"/>
      <c r="J234" s="302"/>
      <c r="K234" s="302"/>
    </row>
    <row r="235" spans="1:11" ht="14.1" customHeight="1" x14ac:dyDescent="0.25">
      <c r="A235" s="302"/>
      <c r="B235" s="302"/>
      <c r="C235" s="292" t="s">
        <v>74</v>
      </c>
      <c r="D235" s="289">
        <v>0</v>
      </c>
      <c r="E235" s="289">
        <v>0</v>
      </c>
      <c r="F235" s="289">
        <v>0</v>
      </c>
      <c r="G235" s="289">
        <v>0</v>
      </c>
      <c r="H235" s="302"/>
      <c r="I235" s="302"/>
      <c r="J235" s="302"/>
      <c r="K235" s="302"/>
    </row>
    <row r="236" spans="1:11" ht="14.1" customHeight="1" x14ac:dyDescent="0.25">
      <c r="A236" s="302"/>
      <c r="B236" s="302"/>
      <c r="C236" s="292" t="s">
        <v>60</v>
      </c>
      <c r="D236" s="289">
        <v>0</v>
      </c>
      <c r="E236" s="289">
        <v>0</v>
      </c>
      <c r="F236" s="289">
        <v>0</v>
      </c>
      <c r="G236" s="289">
        <v>0</v>
      </c>
      <c r="H236" s="302"/>
      <c r="I236" s="302"/>
      <c r="J236" s="302"/>
      <c r="K236" s="302"/>
    </row>
    <row r="237" spans="1:11" ht="14.1" customHeight="1" x14ac:dyDescent="0.25">
      <c r="A237" s="302"/>
      <c r="B237" s="302"/>
      <c r="C237" s="292" t="s">
        <v>69</v>
      </c>
      <c r="D237" s="289">
        <v>0</v>
      </c>
      <c r="E237" s="289">
        <v>0</v>
      </c>
      <c r="F237" s="289">
        <v>0</v>
      </c>
      <c r="G237" s="289">
        <v>0</v>
      </c>
      <c r="H237" s="302"/>
      <c r="I237" s="302"/>
      <c r="J237" s="302"/>
      <c r="K237" s="302"/>
    </row>
    <row r="238" spans="1:11" ht="14.1" customHeight="1" x14ac:dyDescent="0.25">
      <c r="A238" s="302"/>
      <c r="B238" s="302"/>
      <c r="C238" s="292" t="s">
        <v>70</v>
      </c>
      <c r="D238" s="289">
        <v>0</v>
      </c>
      <c r="E238" s="289">
        <v>0</v>
      </c>
      <c r="F238" s="289">
        <v>0</v>
      </c>
      <c r="G238" s="289">
        <v>0</v>
      </c>
      <c r="H238" s="302"/>
      <c r="I238" s="302"/>
      <c r="J238" s="302"/>
      <c r="K238" s="302"/>
    </row>
    <row r="239" spans="1:11" ht="14.1" customHeight="1" x14ac:dyDescent="0.25">
      <c r="A239" s="302"/>
      <c r="B239" s="302"/>
      <c r="C239" s="292" t="s">
        <v>71</v>
      </c>
      <c r="D239" s="289">
        <v>0</v>
      </c>
      <c r="E239" s="289">
        <v>0</v>
      </c>
      <c r="F239" s="289">
        <v>0</v>
      </c>
      <c r="G239" s="289">
        <v>0</v>
      </c>
      <c r="H239" s="302"/>
      <c r="I239" s="302"/>
      <c r="J239" s="302"/>
      <c r="K239" s="302"/>
    </row>
    <row r="240" spans="1:11" ht="14.1" customHeight="1" x14ac:dyDescent="0.25">
      <c r="A240" s="302"/>
      <c r="B240" s="302"/>
      <c r="C240" s="292" t="s">
        <v>72</v>
      </c>
      <c r="D240" s="289">
        <v>0</v>
      </c>
      <c r="E240" s="289">
        <v>0</v>
      </c>
      <c r="F240" s="289">
        <v>0</v>
      </c>
      <c r="G240" s="289">
        <v>0</v>
      </c>
      <c r="H240" s="302"/>
      <c r="I240" s="302"/>
      <c r="J240" s="302"/>
      <c r="K240" s="302"/>
    </row>
    <row r="241" spans="1:11" ht="14.1" customHeight="1" x14ac:dyDescent="0.25">
      <c r="A241" s="302"/>
      <c r="B241" s="302"/>
      <c r="C241" s="292" t="s">
        <v>75</v>
      </c>
      <c r="D241" s="289">
        <v>0</v>
      </c>
      <c r="E241" s="289">
        <v>0</v>
      </c>
      <c r="F241" s="289">
        <v>0</v>
      </c>
      <c r="G241" s="289">
        <v>0</v>
      </c>
      <c r="H241" s="302"/>
      <c r="I241" s="302"/>
      <c r="J241" s="302"/>
      <c r="K241" s="302"/>
    </row>
    <row r="242" spans="1:11" ht="14.1" customHeight="1" x14ac:dyDescent="0.25">
      <c r="A242" s="302"/>
      <c r="B242" s="302"/>
      <c r="C242" s="292" t="s">
        <v>76</v>
      </c>
      <c r="D242" s="289">
        <v>0</v>
      </c>
      <c r="E242" s="289">
        <v>0</v>
      </c>
      <c r="F242" s="289">
        <v>0</v>
      </c>
      <c r="G242" s="289">
        <v>0</v>
      </c>
      <c r="H242" s="302"/>
      <c r="I242" s="302"/>
      <c r="J242" s="302"/>
      <c r="K242" s="302"/>
    </row>
    <row r="243" spans="1:11" ht="14.1" customHeight="1" x14ac:dyDescent="0.25">
      <c r="A243" s="302"/>
      <c r="B243" s="302"/>
      <c r="C243" s="290" t="s">
        <v>77</v>
      </c>
      <c r="D243" s="289">
        <v>0</v>
      </c>
      <c r="E243" s="289">
        <v>40000000</v>
      </c>
      <c r="F243" s="289">
        <v>0</v>
      </c>
      <c r="G243" s="289">
        <v>0</v>
      </c>
      <c r="H243" s="302"/>
      <c r="I243" s="302"/>
      <c r="J243" s="302"/>
      <c r="K243" s="302"/>
    </row>
    <row r="244" spans="1:11" ht="14.1" customHeight="1" x14ac:dyDescent="0.25">
      <c r="A244" s="302"/>
      <c r="B244" s="302"/>
      <c r="C244" s="296" t="s">
        <v>33</v>
      </c>
      <c r="D244" s="1295" t="s">
        <v>2599</v>
      </c>
      <c r="E244" s="1296"/>
      <c r="F244" s="1296"/>
      <c r="G244" s="1296"/>
      <c r="H244" s="302"/>
      <c r="I244" s="302"/>
      <c r="J244" s="302"/>
      <c r="K244" s="302"/>
    </row>
    <row r="245" spans="1:11" ht="14.1" customHeight="1" x14ac:dyDescent="0.25">
      <c r="A245" s="302"/>
      <c r="B245" s="302"/>
      <c r="C245" s="277" t="s">
        <v>35</v>
      </c>
      <c r="D245" s="1297" t="s">
        <v>1431</v>
      </c>
      <c r="E245" s="1298"/>
      <c r="F245" s="1298"/>
      <c r="G245" s="1298"/>
      <c r="H245" s="302"/>
      <c r="I245" s="302"/>
      <c r="J245" s="302"/>
      <c r="K245" s="302"/>
    </row>
    <row r="246" spans="1:11" ht="14.1" customHeight="1" x14ac:dyDescent="0.25">
      <c r="A246" s="302"/>
      <c r="B246" s="302"/>
      <c r="C246" s="277" t="s">
        <v>37</v>
      </c>
      <c r="D246" s="1297" t="s">
        <v>1345</v>
      </c>
      <c r="E246" s="1298"/>
      <c r="F246" s="1298"/>
      <c r="G246" s="1298"/>
      <c r="H246" s="302"/>
      <c r="I246" s="302"/>
      <c r="J246" s="302"/>
      <c r="K246" s="302"/>
    </row>
    <row r="247" spans="1:11" ht="15" customHeight="1" x14ac:dyDescent="0.25">
      <c r="A247" s="302"/>
      <c r="B247" s="302"/>
      <c r="C247" s="303"/>
      <c r="D247" s="269">
        <v>2025</v>
      </c>
      <c r="E247" s="269">
        <v>2026</v>
      </c>
      <c r="F247" s="269">
        <v>2027</v>
      </c>
      <c r="G247" s="269">
        <v>2028</v>
      </c>
      <c r="H247" s="302"/>
      <c r="I247" s="302"/>
      <c r="J247" s="302"/>
      <c r="K247" s="302"/>
    </row>
    <row r="248" spans="1:11" ht="15" customHeight="1" x14ac:dyDescent="0.25">
      <c r="A248" s="302"/>
      <c r="B248" s="302"/>
      <c r="C248" s="304"/>
      <c r="D248" s="266" t="s">
        <v>17</v>
      </c>
      <c r="E248" s="266" t="s">
        <v>18</v>
      </c>
      <c r="F248" s="266" t="s">
        <v>18</v>
      </c>
      <c r="G248" s="266" t="s">
        <v>18</v>
      </c>
      <c r="H248" s="302"/>
      <c r="I248" s="302"/>
      <c r="J248" s="302"/>
      <c r="K248" s="302"/>
    </row>
    <row r="249" spans="1:11" ht="14.1" customHeight="1" x14ac:dyDescent="0.25">
      <c r="A249" s="302"/>
      <c r="B249" s="302"/>
      <c r="C249" s="284" t="s">
        <v>39</v>
      </c>
      <c r="D249" s="295" t="s">
        <v>40</v>
      </c>
      <c r="E249" s="295" t="s">
        <v>2598</v>
      </c>
      <c r="F249" s="295" t="s">
        <v>516</v>
      </c>
      <c r="G249" s="295" t="s">
        <v>516</v>
      </c>
      <c r="H249" s="302"/>
      <c r="I249" s="302"/>
      <c r="J249" s="302"/>
      <c r="K249" s="302"/>
    </row>
    <row r="250" spans="1:11" ht="14.1" customHeight="1" x14ac:dyDescent="0.25">
      <c r="A250" s="302"/>
      <c r="B250" s="302"/>
      <c r="C250" s="284" t="s">
        <v>41</v>
      </c>
      <c r="D250" s="295" t="s">
        <v>46</v>
      </c>
      <c r="E250" s="295" t="s">
        <v>144</v>
      </c>
      <c r="F250" s="295" t="s">
        <v>144</v>
      </c>
      <c r="G250" s="295" t="s">
        <v>144</v>
      </c>
      <c r="H250" s="302"/>
      <c r="I250" s="302"/>
      <c r="J250" s="302"/>
      <c r="K250" s="302"/>
    </row>
    <row r="251" spans="1:11" ht="14.1" customHeight="1" x14ac:dyDescent="0.25">
      <c r="A251" s="302"/>
      <c r="B251" s="302"/>
      <c r="C251" s="284" t="s">
        <v>45</v>
      </c>
      <c r="D251" s="295" t="s">
        <v>46</v>
      </c>
      <c r="E251" s="295" t="s">
        <v>2597</v>
      </c>
      <c r="F251" s="295" t="s">
        <v>2596</v>
      </c>
      <c r="G251" s="295" t="s">
        <v>2596</v>
      </c>
      <c r="H251" s="302"/>
      <c r="I251" s="302"/>
      <c r="J251" s="302"/>
      <c r="K251" s="302"/>
    </row>
    <row r="252" spans="1:11" ht="14.1" customHeight="1" x14ac:dyDescent="0.25">
      <c r="A252" s="302"/>
      <c r="B252" s="302"/>
      <c r="C252" s="284" t="s">
        <v>50</v>
      </c>
      <c r="D252" s="295" t="s">
        <v>40</v>
      </c>
      <c r="E252" s="295" t="s">
        <v>40</v>
      </c>
      <c r="F252" s="295" t="s">
        <v>2595</v>
      </c>
      <c r="G252" s="295" t="s">
        <v>46</v>
      </c>
      <c r="H252" s="302"/>
      <c r="I252" s="302"/>
      <c r="J252" s="302"/>
      <c r="K252" s="302"/>
    </row>
    <row r="253" spans="1:11" ht="14.1" customHeight="1" x14ac:dyDescent="0.25">
      <c r="A253" s="302"/>
      <c r="B253" s="302"/>
      <c r="C253" s="284" t="s">
        <v>52</v>
      </c>
      <c r="D253" s="295" t="s">
        <v>40</v>
      </c>
      <c r="E253" s="295" t="s">
        <v>40</v>
      </c>
      <c r="F253" s="295" t="s">
        <v>46</v>
      </c>
      <c r="G253" s="295" t="s">
        <v>46</v>
      </c>
      <c r="H253" s="302"/>
      <c r="I253" s="302"/>
      <c r="J253" s="302"/>
      <c r="K253" s="302"/>
    </row>
    <row r="254" spans="1:11" ht="14.1" customHeight="1" x14ac:dyDescent="0.25">
      <c r="A254" s="302"/>
      <c r="B254" s="302"/>
      <c r="C254" s="284" t="s">
        <v>55</v>
      </c>
      <c r="D254" s="295" t="s">
        <v>40</v>
      </c>
      <c r="E254" s="295" t="s">
        <v>40</v>
      </c>
      <c r="F254" s="295" t="s">
        <v>2594</v>
      </c>
      <c r="G254" s="295" t="s">
        <v>46</v>
      </c>
      <c r="H254" s="302"/>
      <c r="I254" s="302"/>
      <c r="J254" s="302"/>
      <c r="K254" s="302"/>
    </row>
    <row r="255" spans="1:11" ht="14.1" customHeight="1" x14ac:dyDescent="0.25">
      <c r="A255" s="302"/>
      <c r="B255" s="302"/>
      <c r="C255" s="1307" t="s">
        <v>58</v>
      </c>
      <c r="D255" s="1308"/>
      <c r="E255" s="1308"/>
      <c r="F255" s="1308"/>
      <c r="G255" s="1308"/>
      <c r="H255" s="302"/>
      <c r="I255" s="302"/>
      <c r="J255" s="302"/>
      <c r="K255" s="302"/>
    </row>
    <row r="256" spans="1:11" ht="14.1" customHeight="1" x14ac:dyDescent="0.25">
      <c r="A256" s="302"/>
      <c r="B256" s="302"/>
      <c r="C256" s="303"/>
      <c r="D256" s="269">
        <v>2025</v>
      </c>
      <c r="E256" s="269">
        <v>2026</v>
      </c>
      <c r="F256" s="269">
        <v>2027</v>
      </c>
      <c r="G256" s="269">
        <v>2028</v>
      </c>
      <c r="H256" s="302"/>
      <c r="I256" s="302"/>
      <c r="J256" s="302"/>
      <c r="K256" s="302"/>
    </row>
    <row r="257" spans="1:11" ht="14.1" customHeight="1" x14ac:dyDescent="0.25">
      <c r="A257" s="302"/>
      <c r="B257" s="302"/>
      <c r="C257" s="304"/>
      <c r="D257" s="266" t="s">
        <v>17</v>
      </c>
      <c r="E257" s="266" t="s">
        <v>18</v>
      </c>
      <c r="F257" s="266" t="s">
        <v>18</v>
      </c>
      <c r="G257" s="266" t="s">
        <v>18</v>
      </c>
      <c r="H257" s="302"/>
      <c r="I257" s="302"/>
      <c r="J257" s="302"/>
      <c r="K257" s="302"/>
    </row>
    <row r="258" spans="1:11" ht="14.1" customHeight="1" x14ac:dyDescent="0.25">
      <c r="A258" s="302"/>
      <c r="B258" s="302"/>
      <c r="C258" s="292" t="s">
        <v>59</v>
      </c>
      <c r="D258" s="289">
        <v>0</v>
      </c>
      <c r="E258" s="289">
        <v>0</v>
      </c>
      <c r="F258" s="289">
        <v>0</v>
      </c>
      <c r="G258" s="289">
        <v>0</v>
      </c>
      <c r="H258" s="302"/>
      <c r="I258" s="302"/>
      <c r="J258" s="302"/>
      <c r="K258" s="302"/>
    </row>
    <row r="259" spans="1:11" ht="14.1" customHeight="1" x14ac:dyDescent="0.25">
      <c r="A259" s="302"/>
      <c r="B259" s="302"/>
      <c r="C259" s="292" t="s">
        <v>60</v>
      </c>
      <c r="D259" s="289">
        <v>0</v>
      </c>
      <c r="E259" s="289">
        <v>0</v>
      </c>
      <c r="F259" s="289">
        <v>0</v>
      </c>
      <c r="G259" s="289">
        <v>0</v>
      </c>
      <c r="H259" s="302"/>
      <c r="I259" s="302"/>
      <c r="J259" s="302"/>
      <c r="K259" s="302"/>
    </row>
    <row r="260" spans="1:11" ht="14.1" customHeight="1" x14ac:dyDescent="0.25">
      <c r="A260" s="302"/>
      <c r="B260" s="302"/>
      <c r="C260" s="292" t="s">
        <v>61</v>
      </c>
      <c r="D260" s="289">
        <v>0</v>
      </c>
      <c r="E260" s="289">
        <v>0</v>
      </c>
      <c r="F260" s="289">
        <v>0</v>
      </c>
      <c r="G260" s="289">
        <v>0</v>
      </c>
      <c r="H260" s="302"/>
      <c r="I260" s="302"/>
      <c r="J260" s="302"/>
      <c r="K260" s="302"/>
    </row>
    <row r="261" spans="1:11" ht="14.1" customHeight="1" x14ac:dyDescent="0.25">
      <c r="A261" s="302"/>
      <c r="B261" s="302"/>
      <c r="C261" s="292" t="s">
        <v>62</v>
      </c>
      <c r="D261" s="289">
        <v>0</v>
      </c>
      <c r="E261" s="289">
        <v>0</v>
      </c>
      <c r="F261" s="289">
        <v>0</v>
      </c>
      <c r="G261" s="289">
        <v>0</v>
      </c>
      <c r="H261" s="302"/>
      <c r="I261" s="302"/>
      <c r="J261" s="302"/>
      <c r="K261" s="302"/>
    </row>
    <row r="262" spans="1:11" ht="14.1" customHeight="1" x14ac:dyDescent="0.25">
      <c r="A262" s="302"/>
      <c r="B262" s="302"/>
      <c r="C262" s="292" t="s">
        <v>60</v>
      </c>
      <c r="D262" s="289">
        <v>0</v>
      </c>
      <c r="E262" s="289">
        <v>0</v>
      </c>
      <c r="F262" s="289">
        <v>0</v>
      </c>
      <c r="G262" s="289">
        <v>0</v>
      </c>
      <c r="H262" s="302"/>
      <c r="I262" s="302"/>
      <c r="J262" s="302"/>
      <c r="K262" s="302"/>
    </row>
    <row r="263" spans="1:11" ht="14.1" customHeight="1" x14ac:dyDescent="0.25">
      <c r="A263" s="302"/>
      <c r="B263" s="302"/>
      <c r="C263" s="292" t="s">
        <v>61</v>
      </c>
      <c r="D263" s="289">
        <v>0</v>
      </c>
      <c r="E263" s="289">
        <v>0</v>
      </c>
      <c r="F263" s="289">
        <v>0</v>
      </c>
      <c r="G263" s="289">
        <v>0</v>
      </c>
      <c r="H263" s="302"/>
      <c r="I263" s="302"/>
      <c r="J263" s="302"/>
      <c r="K263" s="302"/>
    </row>
    <row r="264" spans="1:11" ht="14.1" customHeight="1" x14ac:dyDescent="0.25">
      <c r="A264" s="302"/>
      <c r="B264" s="302"/>
      <c r="C264" s="292" t="s">
        <v>63</v>
      </c>
      <c r="D264" s="289">
        <v>0</v>
      </c>
      <c r="E264" s="289">
        <v>0</v>
      </c>
      <c r="F264" s="289">
        <v>0</v>
      </c>
      <c r="G264" s="289">
        <v>0</v>
      </c>
      <c r="H264" s="302"/>
      <c r="I264" s="302"/>
      <c r="J264" s="302"/>
      <c r="K264" s="302"/>
    </row>
    <row r="265" spans="1:11" ht="14.1" customHeight="1" x14ac:dyDescent="0.25">
      <c r="A265" s="302"/>
      <c r="B265" s="302"/>
      <c r="C265" s="292" t="s">
        <v>60</v>
      </c>
      <c r="D265" s="289">
        <v>0</v>
      </c>
      <c r="E265" s="289">
        <v>0</v>
      </c>
      <c r="F265" s="289">
        <v>0</v>
      </c>
      <c r="G265" s="289">
        <v>0</v>
      </c>
      <c r="H265" s="302"/>
      <c r="I265" s="302"/>
      <c r="J265" s="302"/>
      <c r="K265" s="302"/>
    </row>
    <row r="266" spans="1:11" ht="14.1" customHeight="1" x14ac:dyDescent="0.25">
      <c r="A266" s="302"/>
      <c r="B266" s="302"/>
      <c r="C266" s="292" t="s">
        <v>61</v>
      </c>
      <c r="D266" s="289">
        <v>0</v>
      </c>
      <c r="E266" s="289">
        <v>0</v>
      </c>
      <c r="F266" s="289">
        <v>0</v>
      </c>
      <c r="G266" s="289">
        <v>0</v>
      </c>
      <c r="H266" s="302"/>
      <c r="I266" s="302"/>
      <c r="J266" s="302"/>
      <c r="K266" s="302"/>
    </row>
    <row r="267" spans="1:11" ht="14.1" customHeight="1" x14ac:dyDescent="0.25">
      <c r="A267" s="302"/>
      <c r="B267" s="302"/>
      <c r="C267" s="292" t="s">
        <v>64</v>
      </c>
      <c r="D267" s="289">
        <v>0</v>
      </c>
      <c r="E267" s="289">
        <v>0</v>
      </c>
      <c r="F267" s="289">
        <v>0</v>
      </c>
      <c r="G267" s="289">
        <v>0</v>
      </c>
      <c r="H267" s="302"/>
      <c r="I267" s="302"/>
      <c r="J267" s="302"/>
      <c r="K267" s="302"/>
    </row>
    <row r="268" spans="1:11" ht="14.1" customHeight="1" x14ac:dyDescent="0.25">
      <c r="A268" s="302"/>
      <c r="B268" s="302"/>
      <c r="C268" s="292" t="s">
        <v>60</v>
      </c>
      <c r="D268" s="289">
        <v>0</v>
      </c>
      <c r="E268" s="289">
        <v>0</v>
      </c>
      <c r="F268" s="289">
        <v>0</v>
      </c>
      <c r="G268" s="289">
        <v>0</v>
      </c>
      <c r="H268" s="302"/>
      <c r="I268" s="302"/>
      <c r="J268" s="302"/>
      <c r="K268" s="302"/>
    </row>
    <row r="269" spans="1:11" ht="14.1" customHeight="1" x14ac:dyDescent="0.25">
      <c r="A269" s="302"/>
      <c r="B269" s="302"/>
      <c r="C269" s="292" t="s">
        <v>61</v>
      </c>
      <c r="D269" s="289">
        <v>0</v>
      </c>
      <c r="E269" s="289">
        <v>0</v>
      </c>
      <c r="F269" s="289">
        <v>0</v>
      </c>
      <c r="G269" s="289">
        <v>0</v>
      </c>
      <c r="H269" s="302"/>
      <c r="I269" s="302"/>
      <c r="J269" s="302"/>
      <c r="K269" s="302"/>
    </row>
    <row r="270" spans="1:11" ht="14.1" customHeight="1" x14ac:dyDescent="0.25">
      <c r="A270" s="302"/>
      <c r="B270" s="302"/>
      <c r="C270" s="292" t="s">
        <v>65</v>
      </c>
      <c r="D270" s="289">
        <v>0</v>
      </c>
      <c r="E270" s="289">
        <v>0</v>
      </c>
      <c r="F270" s="289">
        <v>0</v>
      </c>
      <c r="G270" s="289">
        <v>0</v>
      </c>
      <c r="H270" s="302"/>
      <c r="I270" s="302"/>
      <c r="J270" s="302"/>
      <c r="K270" s="302"/>
    </row>
    <row r="271" spans="1:11" ht="14.1" customHeight="1" x14ac:dyDescent="0.25">
      <c r="A271" s="302"/>
      <c r="B271" s="302"/>
      <c r="C271" s="292" t="s">
        <v>60</v>
      </c>
      <c r="D271" s="289">
        <v>0</v>
      </c>
      <c r="E271" s="289">
        <v>0</v>
      </c>
      <c r="F271" s="289">
        <v>0</v>
      </c>
      <c r="G271" s="289">
        <v>0</v>
      </c>
      <c r="H271" s="302"/>
      <c r="I271" s="302"/>
      <c r="J271" s="302"/>
      <c r="K271" s="302"/>
    </row>
    <row r="272" spans="1:11" ht="14.1" customHeight="1" x14ac:dyDescent="0.25">
      <c r="A272" s="302"/>
      <c r="B272" s="302"/>
      <c r="C272" s="292" t="s">
        <v>61</v>
      </c>
      <c r="D272" s="289">
        <v>0</v>
      </c>
      <c r="E272" s="289">
        <v>0</v>
      </c>
      <c r="F272" s="289">
        <v>0</v>
      </c>
      <c r="G272" s="289">
        <v>0</v>
      </c>
      <c r="H272" s="302"/>
      <c r="I272" s="302"/>
      <c r="J272" s="302"/>
      <c r="K272" s="302"/>
    </row>
    <row r="273" spans="1:11" ht="14.1" customHeight="1" x14ac:dyDescent="0.25">
      <c r="A273" s="302"/>
      <c r="B273" s="302"/>
      <c r="C273" s="292" t="s">
        <v>66</v>
      </c>
      <c r="D273" s="289">
        <v>0</v>
      </c>
      <c r="E273" s="289">
        <v>0</v>
      </c>
      <c r="F273" s="289">
        <v>0</v>
      </c>
      <c r="G273" s="289">
        <v>0</v>
      </c>
      <c r="H273" s="302"/>
      <c r="I273" s="302"/>
      <c r="J273" s="302"/>
      <c r="K273" s="302"/>
    </row>
    <row r="274" spans="1:11" ht="14.1" customHeight="1" x14ac:dyDescent="0.25">
      <c r="A274" s="302"/>
      <c r="B274" s="302"/>
      <c r="C274" s="292" t="s">
        <v>60</v>
      </c>
      <c r="D274" s="289">
        <v>0</v>
      </c>
      <c r="E274" s="289">
        <v>0</v>
      </c>
      <c r="F274" s="289">
        <v>0</v>
      </c>
      <c r="G274" s="289">
        <v>0</v>
      </c>
      <c r="H274" s="302"/>
      <c r="I274" s="302"/>
      <c r="J274" s="302"/>
      <c r="K274" s="302"/>
    </row>
    <row r="275" spans="1:11" ht="14.1" customHeight="1" x14ac:dyDescent="0.25">
      <c r="A275" s="302"/>
      <c r="B275" s="302"/>
      <c r="C275" s="292" t="s">
        <v>61</v>
      </c>
      <c r="D275" s="289">
        <v>0</v>
      </c>
      <c r="E275" s="289">
        <v>0</v>
      </c>
      <c r="F275" s="289">
        <v>0</v>
      </c>
      <c r="G275" s="289">
        <v>0</v>
      </c>
      <c r="H275" s="302"/>
      <c r="I275" s="302"/>
      <c r="J275" s="302"/>
      <c r="K275" s="302"/>
    </row>
    <row r="276" spans="1:11" ht="14.1" customHeight="1" x14ac:dyDescent="0.25">
      <c r="A276" s="302"/>
      <c r="B276" s="302"/>
      <c r="C276" s="292" t="s">
        <v>67</v>
      </c>
      <c r="D276" s="289">
        <v>0</v>
      </c>
      <c r="E276" s="289">
        <v>0</v>
      </c>
      <c r="F276" s="289">
        <v>0</v>
      </c>
      <c r="G276" s="289">
        <v>0</v>
      </c>
      <c r="H276" s="302"/>
      <c r="I276" s="302"/>
      <c r="J276" s="302"/>
      <c r="K276" s="302"/>
    </row>
    <row r="277" spans="1:11" ht="14.1" customHeight="1" x14ac:dyDescent="0.25">
      <c r="A277" s="302"/>
      <c r="B277" s="302"/>
      <c r="C277" s="292" t="s">
        <v>60</v>
      </c>
      <c r="D277" s="289">
        <v>0</v>
      </c>
      <c r="E277" s="289">
        <v>0</v>
      </c>
      <c r="F277" s="289">
        <v>0</v>
      </c>
      <c r="G277" s="289">
        <v>0</v>
      </c>
      <c r="H277" s="302"/>
      <c r="I277" s="302"/>
      <c r="J277" s="302"/>
      <c r="K277" s="302"/>
    </row>
    <row r="278" spans="1:11" ht="14.1" customHeight="1" x14ac:dyDescent="0.25">
      <c r="A278" s="302"/>
      <c r="B278" s="302"/>
      <c r="C278" s="292" t="s">
        <v>61</v>
      </c>
      <c r="D278" s="289">
        <v>0</v>
      </c>
      <c r="E278" s="289">
        <v>0</v>
      </c>
      <c r="F278" s="289">
        <v>0</v>
      </c>
      <c r="G278" s="289">
        <v>0</v>
      </c>
      <c r="H278" s="302"/>
      <c r="I278" s="302"/>
      <c r="J278" s="302"/>
      <c r="K278" s="302"/>
    </row>
    <row r="279" spans="1:11" ht="14.1" customHeight="1" x14ac:dyDescent="0.25">
      <c r="A279" s="302"/>
      <c r="B279" s="302"/>
      <c r="C279" s="292" t="s">
        <v>68</v>
      </c>
      <c r="D279" s="289">
        <v>0</v>
      </c>
      <c r="E279" s="289">
        <v>0</v>
      </c>
      <c r="F279" s="289">
        <v>0</v>
      </c>
      <c r="G279" s="289">
        <v>0</v>
      </c>
      <c r="H279" s="302"/>
      <c r="I279" s="302"/>
      <c r="J279" s="302"/>
      <c r="K279" s="302"/>
    </row>
    <row r="280" spans="1:11" ht="14.1" customHeight="1" x14ac:dyDescent="0.25">
      <c r="A280" s="302"/>
      <c r="B280" s="302"/>
      <c r="C280" s="292" t="s">
        <v>60</v>
      </c>
      <c r="D280" s="289">
        <v>0</v>
      </c>
      <c r="E280" s="289">
        <v>0</v>
      </c>
      <c r="F280" s="289">
        <v>0</v>
      </c>
      <c r="G280" s="289">
        <v>0</v>
      </c>
      <c r="H280" s="302"/>
      <c r="I280" s="302"/>
      <c r="J280" s="302"/>
      <c r="K280" s="302"/>
    </row>
    <row r="281" spans="1:11" ht="14.1" customHeight="1" x14ac:dyDescent="0.25">
      <c r="A281" s="302"/>
      <c r="B281" s="302"/>
      <c r="C281" s="292" t="s">
        <v>69</v>
      </c>
      <c r="D281" s="289">
        <v>0</v>
      </c>
      <c r="E281" s="289">
        <v>0</v>
      </c>
      <c r="F281" s="289">
        <v>0</v>
      </c>
      <c r="G281" s="289">
        <v>0</v>
      </c>
      <c r="H281" s="302"/>
      <c r="I281" s="302"/>
      <c r="J281" s="302"/>
      <c r="K281" s="302"/>
    </row>
    <row r="282" spans="1:11" ht="14.1" customHeight="1" x14ac:dyDescent="0.25">
      <c r="A282" s="302"/>
      <c r="B282" s="302"/>
      <c r="C282" s="292" t="s">
        <v>70</v>
      </c>
      <c r="D282" s="289">
        <v>0</v>
      </c>
      <c r="E282" s="289">
        <v>0</v>
      </c>
      <c r="F282" s="289">
        <v>0</v>
      </c>
      <c r="G282" s="289">
        <v>0</v>
      </c>
      <c r="H282" s="302"/>
      <c r="I282" s="302"/>
      <c r="J282" s="302"/>
      <c r="K282" s="302"/>
    </row>
    <row r="283" spans="1:11" ht="14.1" customHeight="1" x14ac:dyDescent="0.25">
      <c r="A283" s="302"/>
      <c r="B283" s="302"/>
      <c r="C283" s="292" t="s">
        <v>71</v>
      </c>
      <c r="D283" s="289">
        <v>0</v>
      </c>
      <c r="E283" s="289">
        <v>0</v>
      </c>
      <c r="F283" s="289">
        <v>0</v>
      </c>
      <c r="G283" s="289">
        <v>0</v>
      </c>
      <c r="H283" s="302"/>
      <c r="I283" s="302"/>
      <c r="J283" s="302"/>
      <c r="K283" s="302"/>
    </row>
    <row r="284" spans="1:11" ht="14.1" customHeight="1" x14ac:dyDescent="0.25">
      <c r="A284" s="302"/>
      <c r="B284" s="302"/>
      <c r="C284" s="292" t="s">
        <v>72</v>
      </c>
      <c r="D284" s="289">
        <v>0</v>
      </c>
      <c r="E284" s="289">
        <v>0</v>
      </c>
      <c r="F284" s="289">
        <v>0</v>
      </c>
      <c r="G284" s="289">
        <v>0</v>
      </c>
      <c r="H284" s="302"/>
      <c r="I284" s="302"/>
      <c r="J284" s="302"/>
      <c r="K284" s="302"/>
    </row>
    <row r="285" spans="1:11" ht="14.1" customHeight="1" x14ac:dyDescent="0.25">
      <c r="A285" s="302"/>
      <c r="B285" s="302"/>
      <c r="C285" s="292" t="s">
        <v>73</v>
      </c>
      <c r="D285" s="289">
        <v>0</v>
      </c>
      <c r="E285" s="289">
        <v>10000000</v>
      </c>
      <c r="F285" s="289">
        <v>10000000</v>
      </c>
      <c r="G285" s="289">
        <v>10000000</v>
      </c>
      <c r="H285" s="302"/>
      <c r="I285" s="302"/>
      <c r="J285" s="302"/>
      <c r="K285" s="302"/>
    </row>
    <row r="286" spans="1:11" ht="14.1" customHeight="1" x14ac:dyDescent="0.25">
      <c r="A286" s="302"/>
      <c r="B286" s="302"/>
      <c r="C286" s="292" t="s">
        <v>60</v>
      </c>
      <c r="D286" s="289">
        <v>0</v>
      </c>
      <c r="E286" s="289">
        <v>10000000</v>
      </c>
      <c r="F286" s="289">
        <v>10000000</v>
      </c>
      <c r="G286" s="289">
        <v>10000000</v>
      </c>
      <c r="H286" s="302"/>
      <c r="I286" s="302"/>
      <c r="J286" s="302"/>
      <c r="K286" s="302"/>
    </row>
    <row r="287" spans="1:11" ht="14.1" customHeight="1" x14ac:dyDescent="0.25">
      <c r="A287" s="302"/>
      <c r="B287" s="302"/>
      <c r="C287" s="292" t="s">
        <v>69</v>
      </c>
      <c r="D287" s="289">
        <v>0</v>
      </c>
      <c r="E287" s="289">
        <v>0</v>
      </c>
      <c r="F287" s="289">
        <v>0</v>
      </c>
      <c r="G287" s="289">
        <v>0</v>
      </c>
      <c r="H287" s="302"/>
      <c r="I287" s="302"/>
      <c r="J287" s="302"/>
      <c r="K287" s="302"/>
    </row>
    <row r="288" spans="1:11" ht="14.1" customHeight="1" x14ac:dyDescent="0.25">
      <c r="A288" s="302"/>
      <c r="B288" s="302"/>
      <c r="C288" s="292" t="s">
        <v>70</v>
      </c>
      <c r="D288" s="289">
        <v>0</v>
      </c>
      <c r="E288" s="289">
        <v>0</v>
      </c>
      <c r="F288" s="289">
        <v>0</v>
      </c>
      <c r="G288" s="289">
        <v>0</v>
      </c>
      <c r="H288" s="302"/>
      <c r="I288" s="302"/>
      <c r="J288" s="302"/>
      <c r="K288" s="302"/>
    </row>
    <row r="289" spans="1:11" ht="14.1" customHeight="1" x14ac:dyDescent="0.25">
      <c r="A289" s="302"/>
      <c r="B289" s="302"/>
      <c r="C289" s="292" t="s">
        <v>71</v>
      </c>
      <c r="D289" s="289">
        <v>0</v>
      </c>
      <c r="E289" s="289">
        <v>0</v>
      </c>
      <c r="F289" s="289">
        <v>0</v>
      </c>
      <c r="G289" s="289">
        <v>0</v>
      </c>
      <c r="H289" s="302"/>
      <c r="I289" s="302"/>
      <c r="J289" s="302"/>
      <c r="K289" s="302"/>
    </row>
    <row r="290" spans="1:11" ht="14.1" customHeight="1" x14ac:dyDescent="0.25">
      <c r="A290" s="302"/>
      <c r="B290" s="302"/>
      <c r="C290" s="292" t="s">
        <v>72</v>
      </c>
      <c r="D290" s="289">
        <v>0</v>
      </c>
      <c r="E290" s="289">
        <v>0</v>
      </c>
      <c r="F290" s="289">
        <v>0</v>
      </c>
      <c r="G290" s="289">
        <v>0</v>
      </c>
      <c r="H290" s="302"/>
      <c r="I290" s="302"/>
      <c r="J290" s="302"/>
      <c r="K290" s="302"/>
    </row>
    <row r="291" spans="1:11" ht="14.1" customHeight="1" x14ac:dyDescent="0.25">
      <c r="A291" s="302"/>
      <c r="B291" s="302"/>
      <c r="C291" s="292" t="s">
        <v>74</v>
      </c>
      <c r="D291" s="289">
        <v>0</v>
      </c>
      <c r="E291" s="289">
        <v>0</v>
      </c>
      <c r="F291" s="289">
        <v>0</v>
      </c>
      <c r="G291" s="289">
        <v>0</v>
      </c>
      <c r="H291" s="302"/>
      <c r="I291" s="302"/>
      <c r="J291" s="302"/>
      <c r="K291" s="302"/>
    </row>
    <row r="292" spans="1:11" ht="14.1" customHeight="1" x14ac:dyDescent="0.25">
      <c r="A292" s="302"/>
      <c r="B292" s="302"/>
      <c r="C292" s="292" t="s">
        <v>60</v>
      </c>
      <c r="D292" s="289">
        <v>0</v>
      </c>
      <c r="E292" s="289">
        <v>0</v>
      </c>
      <c r="F292" s="289">
        <v>0</v>
      </c>
      <c r="G292" s="289">
        <v>0</v>
      </c>
      <c r="H292" s="302"/>
      <c r="I292" s="302"/>
      <c r="J292" s="302"/>
      <c r="K292" s="302"/>
    </row>
    <row r="293" spans="1:11" ht="14.1" customHeight="1" x14ac:dyDescent="0.25">
      <c r="A293" s="302"/>
      <c r="B293" s="302"/>
      <c r="C293" s="292" t="s">
        <v>69</v>
      </c>
      <c r="D293" s="289">
        <v>0</v>
      </c>
      <c r="E293" s="289">
        <v>0</v>
      </c>
      <c r="F293" s="289">
        <v>0</v>
      </c>
      <c r="G293" s="289">
        <v>0</v>
      </c>
      <c r="H293" s="302"/>
      <c r="I293" s="302"/>
      <c r="J293" s="302"/>
      <c r="K293" s="302"/>
    </row>
    <row r="294" spans="1:11" ht="14.1" customHeight="1" x14ac:dyDescent="0.25">
      <c r="A294" s="302"/>
      <c r="B294" s="302"/>
      <c r="C294" s="292" t="s">
        <v>70</v>
      </c>
      <c r="D294" s="289">
        <v>0</v>
      </c>
      <c r="E294" s="289">
        <v>0</v>
      </c>
      <c r="F294" s="289">
        <v>0</v>
      </c>
      <c r="G294" s="289">
        <v>0</v>
      </c>
      <c r="H294" s="302"/>
      <c r="I294" s="302"/>
      <c r="J294" s="302"/>
      <c r="K294" s="302"/>
    </row>
    <row r="295" spans="1:11" ht="14.1" customHeight="1" x14ac:dyDescent="0.25">
      <c r="A295" s="302"/>
      <c r="B295" s="302"/>
      <c r="C295" s="292" t="s">
        <v>71</v>
      </c>
      <c r="D295" s="289">
        <v>0</v>
      </c>
      <c r="E295" s="289">
        <v>0</v>
      </c>
      <c r="F295" s="289">
        <v>0</v>
      </c>
      <c r="G295" s="289">
        <v>0</v>
      </c>
      <c r="H295" s="302"/>
      <c r="I295" s="302"/>
      <c r="J295" s="302"/>
      <c r="K295" s="302"/>
    </row>
    <row r="296" spans="1:11" ht="14.1" customHeight="1" x14ac:dyDescent="0.25">
      <c r="A296" s="302"/>
      <c r="B296" s="302"/>
      <c r="C296" s="292" t="s">
        <v>72</v>
      </c>
      <c r="D296" s="289">
        <v>0</v>
      </c>
      <c r="E296" s="289">
        <v>0</v>
      </c>
      <c r="F296" s="289">
        <v>0</v>
      </c>
      <c r="G296" s="289">
        <v>0</v>
      </c>
      <c r="H296" s="302"/>
      <c r="I296" s="302"/>
      <c r="J296" s="302"/>
      <c r="K296" s="302"/>
    </row>
    <row r="297" spans="1:11" ht="14.1" customHeight="1" x14ac:dyDescent="0.25">
      <c r="A297" s="302"/>
      <c r="B297" s="302"/>
      <c r="C297" s="292" t="s">
        <v>75</v>
      </c>
      <c r="D297" s="289">
        <v>0</v>
      </c>
      <c r="E297" s="289">
        <v>0</v>
      </c>
      <c r="F297" s="289">
        <v>0</v>
      </c>
      <c r="G297" s="289">
        <v>0</v>
      </c>
      <c r="H297" s="302"/>
      <c r="I297" s="302"/>
      <c r="J297" s="302"/>
      <c r="K297" s="302"/>
    </row>
    <row r="298" spans="1:11" ht="14.1" customHeight="1" x14ac:dyDescent="0.25">
      <c r="A298" s="302"/>
      <c r="B298" s="302"/>
      <c r="C298" s="292" t="s">
        <v>76</v>
      </c>
      <c r="D298" s="289">
        <v>0</v>
      </c>
      <c r="E298" s="289">
        <v>0</v>
      </c>
      <c r="F298" s="289">
        <v>0</v>
      </c>
      <c r="G298" s="289">
        <v>0</v>
      </c>
      <c r="H298" s="302"/>
      <c r="I298" s="302"/>
      <c r="J298" s="302"/>
      <c r="K298" s="302"/>
    </row>
    <row r="299" spans="1:11" ht="14.1" customHeight="1" x14ac:dyDescent="0.25">
      <c r="A299" s="302"/>
      <c r="B299" s="302"/>
      <c r="C299" s="290" t="s">
        <v>77</v>
      </c>
      <c r="D299" s="289">
        <v>0</v>
      </c>
      <c r="E299" s="289">
        <v>10000000</v>
      </c>
      <c r="F299" s="289">
        <v>10000000</v>
      </c>
      <c r="G299" s="289">
        <v>10000000</v>
      </c>
      <c r="H299" s="302"/>
      <c r="I299" s="302"/>
      <c r="J299" s="302"/>
      <c r="K299" s="302"/>
    </row>
    <row r="300" spans="1:11" ht="15" customHeight="1" x14ac:dyDescent="0.25">
      <c r="A300" s="302"/>
      <c r="B300" s="302"/>
      <c r="C300" s="288" t="s">
        <v>40</v>
      </c>
      <c r="D300" s="287" t="s">
        <v>40</v>
      </c>
      <c r="E300" s="287" t="s">
        <v>40</v>
      </c>
      <c r="F300" s="287" t="s">
        <v>40</v>
      </c>
      <c r="G300" s="287" t="s">
        <v>40</v>
      </c>
      <c r="H300" s="302"/>
      <c r="I300" s="302"/>
      <c r="J300" s="302"/>
      <c r="K300" s="302"/>
    </row>
    <row r="301" spans="1:11" ht="15" customHeight="1" x14ac:dyDescent="0.25">
      <c r="A301" s="302"/>
      <c r="B301" s="302"/>
      <c r="C301" s="286" t="s">
        <v>188</v>
      </c>
      <c r="D301" s="256">
        <v>0</v>
      </c>
      <c r="E301" s="256">
        <v>862900000</v>
      </c>
      <c r="F301" s="256">
        <v>822900000</v>
      </c>
      <c r="G301" s="256">
        <v>824900000</v>
      </c>
      <c r="H301" s="302"/>
      <c r="I301" s="302"/>
      <c r="J301" s="302"/>
      <c r="K301" s="302"/>
    </row>
    <row r="302" spans="1:11" ht="15" customHeight="1" x14ac:dyDescent="0.25">
      <c r="A302" s="302"/>
      <c r="B302" s="302"/>
      <c r="C302" s="284" t="s">
        <v>59</v>
      </c>
      <c r="D302" s="283">
        <v>0</v>
      </c>
      <c r="E302" s="283">
        <v>526500000</v>
      </c>
      <c r="F302" s="283">
        <v>526500000</v>
      </c>
      <c r="G302" s="283">
        <v>526500000</v>
      </c>
      <c r="H302" s="302"/>
      <c r="I302" s="302"/>
      <c r="J302" s="302"/>
      <c r="K302" s="302"/>
    </row>
    <row r="303" spans="1:11" ht="15" customHeight="1" x14ac:dyDescent="0.25">
      <c r="A303" s="302"/>
      <c r="B303" s="302"/>
      <c r="C303" s="284" t="s">
        <v>60</v>
      </c>
      <c r="D303" s="283">
        <v>0</v>
      </c>
      <c r="E303" s="283">
        <v>526500000</v>
      </c>
      <c r="F303" s="283">
        <v>526500000</v>
      </c>
      <c r="G303" s="283">
        <v>526500000</v>
      </c>
      <c r="H303" s="302"/>
      <c r="I303" s="302"/>
      <c r="J303" s="302"/>
      <c r="K303" s="302"/>
    </row>
    <row r="304" spans="1:11" ht="15" customHeight="1" x14ac:dyDescent="0.25">
      <c r="A304" s="302"/>
      <c r="B304" s="302"/>
      <c r="C304" s="284" t="s">
        <v>61</v>
      </c>
      <c r="D304" s="283">
        <v>0</v>
      </c>
      <c r="E304" s="283">
        <v>0</v>
      </c>
      <c r="F304" s="283">
        <v>0</v>
      </c>
      <c r="G304" s="283">
        <v>0</v>
      </c>
      <c r="H304" s="302"/>
      <c r="I304" s="302"/>
      <c r="J304" s="302"/>
      <c r="K304" s="302"/>
    </row>
    <row r="305" spans="1:11" ht="15" customHeight="1" x14ac:dyDescent="0.25">
      <c r="A305" s="302"/>
      <c r="B305" s="302"/>
      <c r="C305" s="284" t="s">
        <v>62</v>
      </c>
      <c r="D305" s="283">
        <v>0</v>
      </c>
      <c r="E305" s="283">
        <v>77400000</v>
      </c>
      <c r="F305" s="283">
        <v>77400000</v>
      </c>
      <c r="G305" s="283">
        <v>77400000</v>
      </c>
      <c r="H305" s="302"/>
      <c r="I305" s="302"/>
      <c r="J305" s="302"/>
      <c r="K305" s="302"/>
    </row>
    <row r="306" spans="1:11" ht="15" customHeight="1" x14ac:dyDescent="0.25">
      <c r="A306" s="302"/>
      <c r="B306" s="302"/>
      <c r="C306" s="284" t="s">
        <v>60</v>
      </c>
      <c r="D306" s="283">
        <v>0</v>
      </c>
      <c r="E306" s="283">
        <v>77400000</v>
      </c>
      <c r="F306" s="283">
        <v>77400000</v>
      </c>
      <c r="G306" s="283">
        <v>77400000</v>
      </c>
      <c r="H306" s="302"/>
      <c r="I306" s="302"/>
      <c r="J306" s="302"/>
      <c r="K306" s="302"/>
    </row>
    <row r="307" spans="1:11" ht="15" customHeight="1" x14ac:dyDescent="0.25">
      <c r="A307" s="302"/>
      <c r="B307" s="302"/>
      <c r="C307" s="284" t="s">
        <v>61</v>
      </c>
      <c r="D307" s="283">
        <v>0</v>
      </c>
      <c r="E307" s="283">
        <v>0</v>
      </c>
      <c r="F307" s="283">
        <v>0</v>
      </c>
      <c r="G307" s="283">
        <v>0</v>
      </c>
      <c r="H307" s="302"/>
      <c r="I307" s="302"/>
      <c r="J307" s="302"/>
      <c r="K307" s="302"/>
    </row>
    <row r="308" spans="1:11" ht="15" customHeight="1" x14ac:dyDescent="0.25">
      <c r="A308" s="302"/>
      <c r="B308" s="302"/>
      <c r="C308" s="284" t="s">
        <v>63</v>
      </c>
      <c r="D308" s="283">
        <v>0</v>
      </c>
      <c r="E308" s="283">
        <v>176000000</v>
      </c>
      <c r="F308" s="283">
        <v>176000000</v>
      </c>
      <c r="G308" s="283">
        <v>171000000</v>
      </c>
      <c r="H308" s="302"/>
      <c r="I308" s="302"/>
      <c r="J308" s="302"/>
      <c r="K308" s="302"/>
    </row>
    <row r="309" spans="1:11" ht="15" customHeight="1" x14ac:dyDescent="0.25">
      <c r="A309" s="302"/>
      <c r="B309" s="302"/>
      <c r="C309" s="284" t="s">
        <v>60</v>
      </c>
      <c r="D309" s="283">
        <v>0</v>
      </c>
      <c r="E309" s="283">
        <v>176000000</v>
      </c>
      <c r="F309" s="283">
        <v>176000000</v>
      </c>
      <c r="G309" s="283">
        <v>171000000</v>
      </c>
      <c r="H309" s="302"/>
      <c r="I309" s="302"/>
      <c r="J309" s="302"/>
      <c r="K309" s="302"/>
    </row>
    <row r="310" spans="1:11" ht="15" customHeight="1" x14ac:dyDescent="0.25">
      <c r="A310" s="302"/>
      <c r="B310" s="302"/>
      <c r="C310" s="284" t="s">
        <v>61</v>
      </c>
      <c r="D310" s="283">
        <v>0</v>
      </c>
      <c r="E310" s="283">
        <v>0</v>
      </c>
      <c r="F310" s="283">
        <v>0</v>
      </c>
      <c r="G310" s="283">
        <v>0</v>
      </c>
      <c r="H310" s="302"/>
      <c r="I310" s="302"/>
      <c r="J310" s="302"/>
      <c r="K310" s="302"/>
    </row>
    <row r="311" spans="1:11" ht="15" customHeight="1" x14ac:dyDescent="0.25">
      <c r="A311" s="302"/>
      <c r="B311" s="302"/>
      <c r="C311" s="284" t="s">
        <v>64</v>
      </c>
      <c r="D311" s="283">
        <v>0</v>
      </c>
      <c r="E311" s="283">
        <v>0</v>
      </c>
      <c r="F311" s="283">
        <v>0</v>
      </c>
      <c r="G311" s="283">
        <v>0</v>
      </c>
      <c r="H311" s="302"/>
      <c r="I311" s="302"/>
      <c r="J311" s="302"/>
      <c r="K311" s="302"/>
    </row>
    <row r="312" spans="1:11" ht="15" customHeight="1" x14ac:dyDescent="0.25">
      <c r="A312" s="302"/>
      <c r="B312" s="302"/>
      <c r="C312" s="284" t="s">
        <v>60</v>
      </c>
      <c r="D312" s="283">
        <v>0</v>
      </c>
      <c r="E312" s="283">
        <v>0</v>
      </c>
      <c r="F312" s="283">
        <v>0</v>
      </c>
      <c r="G312" s="283">
        <v>0</v>
      </c>
      <c r="H312" s="302"/>
      <c r="I312" s="302"/>
      <c r="J312" s="302"/>
      <c r="K312" s="302"/>
    </row>
    <row r="313" spans="1:11" ht="15" customHeight="1" x14ac:dyDescent="0.25">
      <c r="A313" s="302"/>
      <c r="B313" s="302"/>
      <c r="C313" s="284" t="s">
        <v>61</v>
      </c>
      <c r="D313" s="283">
        <v>0</v>
      </c>
      <c r="E313" s="283">
        <v>0</v>
      </c>
      <c r="F313" s="283">
        <v>0</v>
      </c>
      <c r="G313" s="283">
        <v>0</v>
      </c>
      <c r="H313" s="302"/>
      <c r="I313" s="302"/>
      <c r="J313" s="302"/>
      <c r="K313" s="302"/>
    </row>
    <row r="314" spans="1:11" ht="20.100000000000001" customHeight="1" x14ac:dyDescent="0.25">
      <c r="A314" s="302"/>
      <c r="B314" s="302"/>
      <c r="C314" s="284" t="s">
        <v>189</v>
      </c>
      <c r="D314" s="285">
        <v>0</v>
      </c>
      <c r="E314" s="285">
        <v>0</v>
      </c>
      <c r="F314" s="285">
        <v>0</v>
      </c>
      <c r="G314" s="285">
        <v>0</v>
      </c>
      <c r="H314" s="302"/>
      <c r="I314" s="302"/>
      <c r="J314" s="302"/>
      <c r="K314" s="302"/>
    </row>
    <row r="315" spans="1:11" ht="15" customHeight="1" x14ac:dyDescent="0.25">
      <c r="A315" s="302"/>
      <c r="B315" s="302"/>
      <c r="C315" s="284" t="s">
        <v>60</v>
      </c>
      <c r="D315" s="283">
        <v>0</v>
      </c>
      <c r="E315" s="283">
        <v>0</v>
      </c>
      <c r="F315" s="283">
        <v>0</v>
      </c>
      <c r="G315" s="283">
        <v>0</v>
      </c>
      <c r="H315" s="302"/>
      <c r="I315" s="302"/>
      <c r="J315" s="302"/>
      <c r="K315" s="302"/>
    </row>
    <row r="316" spans="1:11" ht="15" customHeight="1" x14ac:dyDescent="0.25">
      <c r="A316" s="302"/>
      <c r="B316" s="302"/>
      <c r="C316" s="284" t="s">
        <v>61</v>
      </c>
      <c r="D316" s="283">
        <v>0</v>
      </c>
      <c r="E316" s="283">
        <v>0</v>
      </c>
      <c r="F316" s="283">
        <v>0</v>
      </c>
      <c r="G316" s="283">
        <v>0</v>
      </c>
      <c r="H316" s="302"/>
      <c r="I316" s="302"/>
      <c r="J316" s="302"/>
      <c r="K316" s="302"/>
    </row>
    <row r="317" spans="1:11" ht="15" customHeight="1" x14ac:dyDescent="0.25">
      <c r="A317" s="302"/>
      <c r="B317" s="302"/>
      <c r="C317" s="284" t="s">
        <v>66</v>
      </c>
      <c r="D317" s="283">
        <v>0</v>
      </c>
      <c r="E317" s="283">
        <v>33000000</v>
      </c>
      <c r="F317" s="283">
        <v>33000000</v>
      </c>
      <c r="G317" s="283">
        <v>40000000</v>
      </c>
      <c r="H317" s="302"/>
      <c r="I317" s="302"/>
      <c r="J317" s="302"/>
      <c r="K317" s="302"/>
    </row>
    <row r="318" spans="1:11" ht="15" customHeight="1" x14ac:dyDescent="0.25">
      <c r="A318" s="302"/>
      <c r="B318" s="302"/>
      <c r="C318" s="284" t="s">
        <v>60</v>
      </c>
      <c r="D318" s="283">
        <v>0</v>
      </c>
      <c r="E318" s="283">
        <v>33000000</v>
      </c>
      <c r="F318" s="283">
        <v>33000000</v>
      </c>
      <c r="G318" s="283">
        <v>40000000</v>
      </c>
      <c r="H318" s="302"/>
      <c r="I318" s="302"/>
      <c r="J318" s="302"/>
      <c r="K318" s="302"/>
    </row>
    <row r="319" spans="1:11" ht="15" customHeight="1" x14ac:dyDescent="0.25">
      <c r="A319" s="302"/>
      <c r="B319" s="302"/>
      <c r="C319" s="284" t="s">
        <v>61</v>
      </c>
      <c r="D319" s="283">
        <v>0</v>
      </c>
      <c r="E319" s="283">
        <v>0</v>
      </c>
      <c r="F319" s="283">
        <v>0</v>
      </c>
      <c r="G319" s="283">
        <v>0</v>
      </c>
      <c r="H319" s="302"/>
      <c r="I319" s="302"/>
      <c r="J319" s="302"/>
      <c r="K319" s="302"/>
    </row>
    <row r="320" spans="1:11" ht="15" customHeight="1" x14ac:dyDescent="0.25">
      <c r="A320" s="302"/>
      <c r="B320" s="302"/>
      <c r="C320" s="284" t="s">
        <v>67</v>
      </c>
      <c r="D320" s="283">
        <v>0</v>
      </c>
      <c r="E320" s="283">
        <v>0</v>
      </c>
      <c r="F320" s="283">
        <v>0</v>
      </c>
      <c r="G320" s="283">
        <v>0</v>
      </c>
      <c r="H320" s="302"/>
      <c r="I320" s="302"/>
      <c r="J320" s="302"/>
      <c r="K320" s="302"/>
    </row>
    <row r="321" spans="1:11" ht="15" customHeight="1" x14ac:dyDescent="0.25">
      <c r="A321" s="302"/>
      <c r="B321" s="302"/>
      <c r="C321" s="284" t="s">
        <v>60</v>
      </c>
      <c r="D321" s="283">
        <v>0</v>
      </c>
      <c r="E321" s="283">
        <v>0</v>
      </c>
      <c r="F321" s="283">
        <v>0</v>
      </c>
      <c r="G321" s="283">
        <v>0</v>
      </c>
      <c r="H321" s="302"/>
      <c r="I321" s="302"/>
      <c r="J321" s="302"/>
      <c r="K321" s="302"/>
    </row>
    <row r="322" spans="1:11" ht="15" customHeight="1" x14ac:dyDescent="0.25">
      <c r="A322" s="302"/>
      <c r="B322" s="302"/>
      <c r="C322" s="284" t="s">
        <v>61</v>
      </c>
      <c r="D322" s="283">
        <v>0</v>
      </c>
      <c r="E322" s="283">
        <v>0</v>
      </c>
      <c r="F322" s="283">
        <v>0</v>
      </c>
      <c r="G322" s="283">
        <v>0</v>
      </c>
      <c r="H322" s="302"/>
      <c r="I322" s="302"/>
      <c r="J322" s="302"/>
      <c r="K322" s="302"/>
    </row>
    <row r="323" spans="1:11" ht="15" customHeight="1" x14ac:dyDescent="0.25">
      <c r="A323" s="302"/>
      <c r="B323" s="302"/>
      <c r="C323" s="284" t="s">
        <v>68</v>
      </c>
      <c r="D323" s="283">
        <v>0</v>
      </c>
      <c r="E323" s="283">
        <v>0</v>
      </c>
      <c r="F323" s="283">
        <v>0</v>
      </c>
      <c r="G323" s="283">
        <v>0</v>
      </c>
      <c r="H323" s="302"/>
      <c r="I323" s="302"/>
      <c r="J323" s="302"/>
      <c r="K323" s="302"/>
    </row>
    <row r="324" spans="1:11" ht="15" customHeight="1" x14ac:dyDescent="0.25">
      <c r="A324" s="302"/>
      <c r="B324" s="302"/>
      <c r="C324" s="284" t="s">
        <v>60</v>
      </c>
      <c r="D324" s="283">
        <v>0</v>
      </c>
      <c r="E324" s="283">
        <v>0</v>
      </c>
      <c r="F324" s="283">
        <v>0</v>
      </c>
      <c r="G324" s="283">
        <v>0</v>
      </c>
      <c r="H324" s="302"/>
      <c r="I324" s="302"/>
      <c r="J324" s="302"/>
      <c r="K324" s="302"/>
    </row>
    <row r="325" spans="1:11" ht="15" customHeight="1" x14ac:dyDescent="0.25">
      <c r="A325" s="302"/>
      <c r="B325" s="302"/>
      <c r="C325" s="284" t="s">
        <v>69</v>
      </c>
      <c r="D325" s="283">
        <v>0</v>
      </c>
      <c r="E325" s="283">
        <v>0</v>
      </c>
      <c r="F325" s="283">
        <v>0</v>
      </c>
      <c r="G325" s="283">
        <v>0</v>
      </c>
      <c r="H325" s="302"/>
      <c r="I325" s="302"/>
      <c r="J325" s="302"/>
      <c r="K325" s="302"/>
    </row>
    <row r="326" spans="1:11" ht="15" customHeight="1" x14ac:dyDescent="0.25">
      <c r="A326" s="302"/>
      <c r="B326" s="302"/>
      <c r="C326" s="284" t="s">
        <v>70</v>
      </c>
      <c r="D326" s="283">
        <v>0</v>
      </c>
      <c r="E326" s="283">
        <v>0</v>
      </c>
      <c r="F326" s="283">
        <v>0</v>
      </c>
      <c r="G326" s="283">
        <v>0</v>
      </c>
      <c r="H326" s="302"/>
      <c r="I326" s="302"/>
      <c r="J326" s="302"/>
      <c r="K326" s="302"/>
    </row>
    <row r="327" spans="1:11" ht="15" customHeight="1" x14ac:dyDescent="0.25">
      <c r="A327" s="302"/>
      <c r="B327" s="302"/>
      <c r="C327" s="284" t="s">
        <v>71</v>
      </c>
      <c r="D327" s="283">
        <v>0</v>
      </c>
      <c r="E327" s="283">
        <v>0</v>
      </c>
      <c r="F327" s="283">
        <v>0</v>
      </c>
      <c r="G327" s="283">
        <v>0</v>
      </c>
      <c r="H327" s="302"/>
      <c r="I327" s="302"/>
      <c r="J327" s="302"/>
      <c r="K327" s="302"/>
    </row>
    <row r="328" spans="1:11" ht="15" customHeight="1" x14ac:dyDescent="0.25">
      <c r="A328" s="302"/>
      <c r="B328" s="302"/>
      <c r="C328" s="284" t="s">
        <v>72</v>
      </c>
      <c r="D328" s="283">
        <v>0</v>
      </c>
      <c r="E328" s="283">
        <v>0</v>
      </c>
      <c r="F328" s="283">
        <v>0</v>
      </c>
      <c r="G328" s="283">
        <v>0</v>
      </c>
      <c r="H328" s="302"/>
      <c r="I328" s="302"/>
      <c r="J328" s="302"/>
      <c r="K328" s="302"/>
    </row>
    <row r="329" spans="1:11" ht="15" customHeight="1" x14ac:dyDescent="0.25">
      <c r="A329" s="302"/>
      <c r="B329" s="302"/>
      <c r="C329" s="284" t="s">
        <v>73</v>
      </c>
      <c r="D329" s="283">
        <v>0</v>
      </c>
      <c r="E329" s="283">
        <v>50000000</v>
      </c>
      <c r="F329" s="283">
        <v>10000000</v>
      </c>
      <c r="G329" s="283">
        <v>10000000</v>
      </c>
      <c r="H329" s="302"/>
      <c r="I329" s="302"/>
      <c r="J329" s="302"/>
      <c r="K329" s="302"/>
    </row>
    <row r="330" spans="1:11" ht="15" customHeight="1" x14ac:dyDescent="0.25">
      <c r="A330" s="302"/>
      <c r="B330" s="302"/>
      <c r="C330" s="284" t="s">
        <v>60</v>
      </c>
      <c r="D330" s="283">
        <v>0</v>
      </c>
      <c r="E330" s="283">
        <v>50000000</v>
      </c>
      <c r="F330" s="283">
        <v>10000000</v>
      </c>
      <c r="G330" s="283">
        <v>10000000</v>
      </c>
      <c r="H330" s="302"/>
      <c r="I330" s="302"/>
      <c r="J330" s="302"/>
      <c r="K330" s="302"/>
    </row>
    <row r="331" spans="1:11" ht="15" customHeight="1" x14ac:dyDescent="0.25">
      <c r="A331" s="302"/>
      <c r="B331" s="302"/>
      <c r="C331" s="284" t="s">
        <v>69</v>
      </c>
      <c r="D331" s="283">
        <v>0</v>
      </c>
      <c r="E331" s="283">
        <v>0</v>
      </c>
      <c r="F331" s="283">
        <v>0</v>
      </c>
      <c r="G331" s="283">
        <v>0</v>
      </c>
      <c r="H331" s="302"/>
      <c r="I331" s="302"/>
      <c r="J331" s="302"/>
      <c r="K331" s="302"/>
    </row>
    <row r="332" spans="1:11" ht="15" customHeight="1" x14ac:dyDescent="0.25">
      <c r="A332" s="302"/>
      <c r="B332" s="302"/>
      <c r="C332" s="284" t="s">
        <v>70</v>
      </c>
      <c r="D332" s="283">
        <v>0</v>
      </c>
      <c r="E332" s="283">
        <v>0</v>
      </c>
      <c r="F332" s="283">
        <v>0</v>
      </c>
      <c r="G332" s="283">
        <v>0</v>
      </c>
      <c r="H332" s="302"/>
      <c r="I332" s="302"/>
      <c r="J332" s="302"/>
      <c r="K332" s="302"/>
    </row>
    <row r="333" spans="1:11" ht="15" customHeight="1" x14ac:dyDescent="0.25">
      <c r="A333" s="302"/>
      <c r="B333" s="302"/>
      <c r="C333" s="284" t="s">
        <v>71</v>
      </c>
      <c r="D333" s="283">
        <v>0</v>
      </c>
      <c r="E333" s="283">
        <v>0</v>
      </c>
      <c r="F333" s="283">
        <v>0</v>
      </c>
      <c r="G333" s="283">
        <v>0</v>
      </c>
      <c r="H333" s="302"/>
      <c r="I333" s="302"/>
      <c r="J333" s="302"/>
      <c r="K333" s="302"/>
    </row>
    <row r="334" spans="1:11" ht="15" customHeight="1" x14ac:dyDescent="0.25">
      <c r="A334" s="302"/>
      <c r="B334" s="302"/>
      <c r="C334" s="284" t="s">
        <v>72</v>
      </c>
      <c r="D334" s="283">
        <v>0</v>
      </c>
      <c r="E334" s="283">
        <v>0</v>
      </c>
      <c r="F334" s="283">
        <v>0</v>
      </c>
      <c r="G334" s="283">
        <v>0</v>
      </c>
      <c r="H334" s="302"/>
      <c r="I334" s="302"/>
      <c r="J334" s="302"/>
      <c r="K334" s="302"/>
    </row>
    <row r="335" spans="1:11" ht="15" customHeight="1" x14ac:dyDescent="0.25">
      <c r="A335" s="302"/>
      <c r="B335" s="302"/>
      <c r="C335" s="284" t="s">
        <v>74</v>
      </c>
      <c r="D335" s="283">
        <v>0</v>
      </c>
      <c r="E335" s="283">
        <v>0</v>
      </c>
      <c r="F335" s="283">
        <v>0</v>
      </c>
      <c r="G335" s="283">
        <v>0</v>
      </c>
      <c r="H335" s="302"/>
      <c r="I335" s="302"/>
      <c r="J335" s="302"/>
      <c r="K335" s="302"/>
    </row>
    <row r="336" spans="1:11" ht="15" customHeight="1" x14ac:dyDescent="0.25">
      <c r="A336" s="302"/>
      <c r="B336" s="302"/>
      <c r="C336" s="284" t="s">
        <v>60</v>
      </c>
      <c r="D336" s="283">
        <v>0</v>
      </c>
      <c r="E336" s="283">
        <v>0</v>
      </c>
      <c r="F336" s="283">
        <v>0</v>
      </c>
      <c r="G336" s="283">
        <v>0</v>
      </c>
      <c r="H336" s="302"/>
      <c r="I336" s="302"/>
      <c r="J336" s="302"/>
      <c r="K336" s="302"/>
    </row>
    <row r="337" spans="1:11" ht="15" customHeight="1" x14ac:dyDescent="0.25">
      <c r="A337" s="302"/>
      <c r="B337" s="302"/>
      <c r="C337" s="284" t="s">
        <v>69</v>
      </c>
      <c r="D337" s="283">
        <v>0</v>
      </c>
      <c r="E337" s="283">
        <v>0</v>
      </c>
      <c r="F337" s="283">
        <v>0</v>
      </c>
      <c r="G337" s="283">
        <v>0</v>
      </c>
      <c r="H337" s="302"/>
      <c r="I337" s="302"/>
      <c r="J337" s="302"/>
      <c r="K337" s="302"/>
    </row>
    <row r="338" spans="1:11" ht="15" customHeight="1" x14ac:dyDescent="0.25">
      <c r="A338" s="302"/>
      <c r="B338" s="302"/>
      <c r="C338" s="284" t="s">
        <v>70</v>
      </c>
      <c r="D338" s="283">
        <v>0</v>
      </c>
      <c r="E338" s="283">
        <v>0</v>
      </c>
      <c r="F338" s="283">
        <v>0</v>
      </c>
      <c r="G338" s="283">
        <v>0</v>
      </c>
      <c r="H338" s="302"/>
      <c r="I338" s="302"/>
      <c r="J338" s="302"/>
      <c r="K338" s="302"/>
    </row>
    <row r="339" spans="1:11" ht="15" customHeight="1" x14ac:dyDescent="0.25">
      <c r="A339" s="302"/>
      <c r="B339" s="302"/>
      <c r="C339" s="284" t="s">
        <v>71</v>
      </c>
      <c r="D339" s="283">
        <v>0</v>
      </c>
      <c r="E339" s="283">
        <v>0</v>
      </c>
      <c r="F339" s="283">
        <v>0</v>
      </c>
      <c r="G339" s="283">
        <v>0</v>
      </c>
      <c r="H339" s="302"/>
      <c r="I339" s="302"/>
      <c r="J339" s="302"/>
      <c r="K339" s="302"/>
    </row>
    <row r="340" spans="1:11" ht="15" customHeight="1" x14ac:dyDescent="0.25">
      <c r="A340" s="302"/>
      <c r="B340" s="302"/>
      <c r="C340" s="284" t="s">
        <v>72</v>
      </c>
      <c r="D340" s="283">
        <v>0</v>
      </c>
      <c r="E340" s="283">
        <v>0</v>
      </c>
      <c r="F340" s="283">
        <v>0</v>
      </c>
      <c r="G340" s="283">
        <v>0</v>
      </c>
      <c r="H340" s="302"/>
      <c r="I340" s="302"/>
      <c r="J340" s="302"/>
      <c r="K340" s="302"/>
    </row>
    <row r="341" spans="1:11" ht="15" customHeight="1" x14ac:dyDescent="0.25">
      <c r="A341" s="302"/>
      <c r="B341" s="302"/>
      <c r="C341" s="284" t="s">
        <v>75</v>
      </c>
      <c r="D341" s="283">
        <v>0</v>
      </c>
      <c r="E341" s="283">
        <v>0</v>
      </c>
      <c r="F341" s="283">
        <v>0</v>
      </c>
      <c r="G341" s="283">
        <v>0</v>
      </c>
      <c r="H341" s="302"/>
      <c r="I341" s="302"/>
      <c r="J341" s="302"/>
      <c r="K341" s="302"/>
    </row>
    <row r="342" spans="1:11" ht="15" customHeight="1" x14ac:dyDescent="0.25">
      <c r="A342" s="302"/>
      <c r="B342" s="302"/>
      <c r="C342" s="284" t="s">
        <v>76</v>
      </c>
      <c r="D342" s="283">
        <v>0</v>
      </c>
      <c r="E342" s="283">
        <v>0</v>
      </c>
      <c r="F342" s="283">
        <v>0</v>
      </c>
      <c r="G342" s="283">
        <v>0</v>
      </c>
      <c r="H342" s="302"/>
      <c r="I342" s="302"/>
      <c r="J342" s="302"/>
      <c r="K342" s="302"/>
    </row>
    <row r="343" spans="1:11" ht="20.100000000000001" customHeight="1" x14ac:dyDescent="0.25">
      <c r="A343" s="302"/>
      <c r="B343" s="302"/>
      <c r="C343" s="282" t="s">
        <v>40</v>
      </c>
      <c r="D343" s="302"/>
      <c r="E343" s="302"/>
      <c r="F343" s="302"/>
      <c r="G343" s="302"/>
      <c r="H343" s="302"/>
      <c r="I343" s="302"/>
      <c r="J343" s="302"/>
      <c r="K343" s="302"/>
    </row>
    <row r="344" spans="1:11" ht="20.100000000000001" customHeight="1" x14ac:dyDescent="0.25">
      <c r="A344" s="281" t="s">
        <v>190</v>
      </c>
      <c r="B344" s="277" t="s">
        <v>191</v>
      </c>
      <c r="C344" s="277" t="s">
        <v>40</v>
      </c>
      <c r="D344" s="302"/>
      <c r="E344" s="280" t="s">
        <v>40</v>
      </c>
      <c r="F344" s="277" t="s">
        <v>191</v>
      </c>
      <c r="G344" s="277" t="s">
        <v>40</v>
      </c>
      <c r="H344" s="241" t="s">
        <v>40</v>
      </c>
      <c r="I344" s="280" t="s">
        <v>40</v>
      </c>
      <c r="J344" s="277" t="s">
        <v>191</v>
      </c>
      <c r="K344" s="277" t="s">
        <v>40</v>
      </c>
    </row>
    <row r="345" spans="1:11" ht="20.100000000000001" customHeight="1" x14ac:dyDescent="0.25">
      <c r="A345" s="239" t="s">
        <v>192</v>
      </c>
      <c r="B345" s="277" t="s">
        <v>193</v>
      </c>
      <c r="C345" s="277" t="s">
        <v>40</v>
      </c>
      <c r="D345" s="302"/>
      <c r="E345" s="239" t="s">
        <v>194</v>
      </c>
      <c r="F345" s="277" t="s">
        <v>193</v>
      </c>
      <c r="G345" s="277" t="s">
        <v>40</v>
      </c>
      <c r="H345" s="302"/>
      <c r="I345" s="239" t="s">
        <v>195</v>
      </c>
      <c r="J345" s="277" t="s">
        <v>193</v>
      </c>
      <c r="K345" s="277" t="s">
        <v>40</v>
      </c>
    </row>
    <row r="346" spans="1:11" ht="20.100000000000001" customHeight="1" x14ac:dyDescent="0.25">
      <c r="A346" s="278" t="s">
        <v>40</v>
      </c>
      <c r="B346" s="277" t="s">
        <v>196</v>
      </c>
      <c r="C346" s="277" t="s">
        <v>40</v>
      </c>
      <c r="D346" s="302"/>
      <c r="E346" s="278" t="s">
        <v>40</v>
      </c>
      <c r="F346" s="277" t="s">
        <v>196</v>
      </c>
      <c r="G346" s="277" t="s">
        <v>40</v>
      </c>
      <c r="H346" s="302"/>
      <c r="I346" s="278" t="s">
        <v>40</v>
      </c>
      <c r="J346" s="277" t="s">
        <v>196</v>
      </c>
      <c r="K346" s="277" t="s">
        <v>40</v>
      </c>
    </row>
  </sheetData>
  <mergeCells count="35">
    <mergeCell ref="C199:G199"/>
    <mergeCell ref="D244:G244"/>
    <mergeCell ref="D245:G245"/>
    <mergeCell ref="D246:G246"/>
    <mergeCell ref="C255:G255"/>
    <mergeCell ref="C186:G186"/>
    <mergeCell ref="D187:G187"/>
    <mergeCell ref="D188:G188"/>
    <mergeCell ref="D189:G189"/>
    <mergeCell ref="D190:G190"/>
    <mergeCell ref="C85:G85"/>
    <mergeCell ref="D130:G130"/>
    <mergeCell ref="D131:G131"/>
    <mergeCell ref="D132:G132"/>
    <mergeCell ref="C141:G141"/>
    <mergeCell ref="D20:G20"/>
    <mergeCell ref="C29:G29"/>
    <mergeCell ref="D74:G74"/>
    <mergeCell ref="D75:G75"/>
    <mergeCell ref="D76:G76"/>
    <mergeCell ref="C16:G16"/>
    <mergeCell ref="D17:G17"/>
    <mergeCell ref="D18:G18"/>
    <mergeCell ref="D19:G19"/>
    <mergeCell ref="D6:G6"/>
    <mergeCell ref="D7:G7"/>
    <mergeCell ref="C8:G8"/>
    <mergeCell ref="C9:G9"/>
    <mergeCell ref="D10:G10"/>
    <mergeCell ref="D11:G11"/>
    <mergeCell ref="C1:G1"/>
    <mergeCell ref="C2:G2"/>
    <mergeCell ref="D3:G3"/>
    <mergeCell ref="D4:G4"/>
    <mergeCell ref="D5:G5"/>
  </mergeCells>
  <pageMargins left="0" right="0" top="0" bottom="0" header="0" footer="0"/>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3"/>
  <sheetViews>
    <sheetView topLeftCell="A120" zoomScaleNormal="100" workbookViewId="0">
      <selection activeCell="I147" sqref="I147"/>
    </sheetView>
  </sheetViews>
  <sheetFormatPr defaultColWidth="9.140625" defaultRowHeight="24" x14ac:dyDescent="0.4"/>
  <cols>
    <col min="1" max="1" width="5.140625" style="754" customWidth="1"/>
    <col min="2" max="2" width="42.7109375" style="620" customWidth="1"/>
    <col min="3" max="3" width="27.140625" style="620" customWidth="1"/>
    <col min="4" max="4" width="25" style="620" customWidth="1"/>
    <col min="5" max="5" width="27.28515625" style="620" customWidth="1"/>
    <col min="6" max="6" width="27.5703125" style="620" customWidth="1"/>
    <col min="7" max="8" width="9.140625" style="620"/>
    <col min="9" max="9" width="11" style="620" customWidth="1"/>
    <col min="10" max="10" width="11" style="620" bestFit="1" customWidth="1"/>
    <col min="11" max="11" width="20.7109375" style="620" customWidth="1"/>
    <col min="12" max="16384" width="9.140625" style="620"/>
  </cols>
  <sheetData>
    <row r="1" spans="2:11" x14ac:dyDescent="0.4">
      <c r="B1" s="1763" t="s">
        <v>922</v>
      </c>
      <c r="C1" s="1763"/>
      <c r="D1" s="1763"/>
      <c r="E1" s="1763"/>
      <c r="F1" s="1763"/>
    </row>
    <row r="2" spans="2:11" x14ac:dyDescent="0.4">
      <c r="B2" s="1881" t="s">
        <v>1582</v>
      </c>
      <c r="C2" s="1881"/>
      <c r="D2" s="1881"/>
      <c r="E2" s="1881"/>
      <c r="F2" s="1881"/>
    </row>
    <row r="3" spans="2:11" ht="24.75" thickBot="1" x14ac:dyDescent="0.45">
      <c r="B3" s="154"/>
      <c r="C3" s="154"/>
      <c r="D3" s="154"/>
      <c r="E3" s="154"/>
      <c r="F3" s="154"/>
    </row>
    <row r="4" spans="2:11" ht="24.75" thickBot="1" x14ac:dyDescent="0.45">
      <c r="B4" s="676" t="s">
        <v>6</v>
      </c>
      <c r="C4" s="1765" t="s">
        <v>1891</v>
      </c>
      <c r="D4" s="1765"/>
      <c r="E4" s="1765"/>
      <c r="F4" s="1765"/>
    </row>
    <row r="5" spans="2:11" ht="24.75" thickBot="1" x14ac:dyDescent="0.45">
      <c r="B5" s="676" t="s">
        <v>8</v>
      </c>
      <c r="C5" s="1882" t="s">
        <v>1890</v>
      </c>
      <c r="D5" s="1767"/>
      <c r="E5" s="1767"/>
      <c r="F5" s="1768"/>
    </row>
    <row r="6" spans="2:11" ht="24.75" thickBot="1" x14ac:dyDescent="0.45">
      <c r="B6" s="676" t="s">
        <v>10</v>
      </c>
      <c r="C6" s="1753" t="s">
        <v>919</v>
      </c>
      <c r="D6" s="1754"/>
      <c r="E6" s="1754"/>
      <c r="F6" s="1755"/>
    </row>
    <row r="7" spans="2:11" ht="24.75" thickBot="1" x14ac:dyDescent="0.45">
      <c r="B7" s="1878" t="s">
        <v>12</v>
      </c>
      <c r="C7" s="1879"/>
      <c r="D7" s="1879"/>
      <c r="E7" s="1879"/>
      <c r="F7" s="1880"/>
    </row>
    <row r="8" spans="2:11" ht="64.5" customHeight="1" thickBot="1" x14ac:dyDescent="0.45">
      <c r="B8" s="1886" t="s">
        <v>1889</v>
      </c>
      <c r="C8" s="1887"/>
      <c r="D8" s="1887"/>
      <c r="E8" s="1887"/>
      <c r="F8" s="1888"/>
    </row>
    <row r="9" spans="2:11" ht="65.25" customHeight="1" thickBot="1" x14ac:dyDescent="0.45">
      <c r="B9" s="675" t="s">
        <v>14</v>
      </c>
      <c r="C9" s="1889" t="s">
        <v>1888</v>
      </c>
      <c r="D9" s="1773"/>
      <c r="E9" s="1773"/>
      <c r="F9" s="1774"/>
    </row>
    <row r="10" spans="2:11" x14ac:dyDescent="0.4">
      <c r="B10" s="1890" t="s">
        <v>16</v>
      </c>
      <c r="C10" s="674">
        <v>2025</v>
      </c>
      <c r="D10" s="674">
        <v>2026</v>
      </c>
      <c r="E10" s="674">
        <v>2027</v>
      </c>
      <c r="F10" s="674">
        <v>2028</v>
      </c>
    </row>
    <row r="11" spans="2:11" ht="24.75" thickBot="1" x14ac:dyDescent="0.45">
      <c r="B11" s="1891"/>
      <c r="C11" s="793" t="s">
        <v>17</v>
      </c>
      <c r="D11" s="793" t="s">
        <v>18</v>
      </c>
      <c r="E11" s="793" t="s">
        <v>18</v>
      </c>
      <c r="F11" s="793" t="s">
        <v>18</v>
      </c>
    </row>
    <row r="12" spans="2:11" ht="63.75" thickBot="1" x14ac:dyDescent="0.45">
      <c r="B12" s="646" t="s">
        <v>1887</v>
      </c>
      <c r="C12" s="792" t="s">
        <v>1886</v>
      </c>
      <c r="D12" s="792" t="s">
        <v>1885</v>
      </c>
      <c r="E12" s="791" t="s">
        <v>1572</v>
      </c>
      <c r="F12" s="791" t="s">
        <v>1572</v>
      </c>
    </row>
    <row r="13" spans="2:11" ht="95.25" thickBot="1" x14ac:dyDescent="0.45">
      <c r="B13" s="646" t="s">
        <v>1884</v>
      </c>
      <c r="C13" s="792" t="s">
        <v>1883</v>
      </c>
      <c r="D13" s="792" t="s">
        <v>1882</v>
      </c>
      <c r="E13" s="791" t="s">
        <v>1881</v>
      </c>
      <c r="F13" s="791" t="s">
        <v>1881</v>
      </c>
    </row>
    <row r="14" spans="2:11" ht="32.25" thickBot="1" x14ac:dyDescent="0.45">
      <c r="B14" s="646" t="s">
        <v>1880</v>
      </c>
      <c r="C14" s="792">
        <v>0.71</v>
      </c>
      <c r="D14" s="792">
        <v>0.71</v>
      </c>
      <c r="E14" s="791">
        <v>0.71</v>
      </c>
      <c r="F14" s="791">
        <v>0.71</v>
      </c>
    </row>
    <row r="15" spans="2:11" ht="42.75" customHeight="1" thickBot="1" x14ac:dyDescent="0.45">
      <c r="B15" s="640" t="s">
        <v>914</v>
      </c>
      <c r="C15" s="1772" t="s">
        <v>1879</v>
      </c>
      <c r="D15" s="1889"/>
      <c r="E15" s="1889"/>
      <c r="F15" s="1892"/>
    </row>
    <row r="16" spans="2:11" ht="24.75" thickBot="1" x14ac:dyDescent="0.45">
      <c r="B16" s="1760" t="s">
        <v>901</v>
      </c>
      <c r="C16" s="1761"/>
      <c r="D16" s="1761"/>
      <c r="E16" s="1761"/>
      <c r="F16" s="1762"/>
      <c r="I16" s="670"/>
      <c r="K16" s="670"/>
    </row>
    <row r="17" spans="2:7" ht="24.75" thickBot="1" x14ac:dyDescent="0.45">
      <c r="B17" s="651" t="s">
        <v>898</v>
      </c>
      <c r="C17" s="1893" t="s">
        <v>1878</v>
      </c>
      <c r="D17" s="1773"/>
      <c r="E17" s="1773"/>
      <c r="F17" s="1774"/>
    </row>
    <row r="18" spans="2:7" ht="74.25" customHeight="1" thickBot="1" x14ac:dyDescent="0.45">
      <c r="B18" s="646" t="s">
        <v>863</v>
      </c>
      <c r="C18" s="1883" t="s">
        <v>1877</v>
      </c>
      <c r="D18" s="1884"/>
      <c r="E18" s="1884"/>
      <c r="F18" s="1885"/>
    </row>
    <row r="19" spans="2:7" ht="24.75" thickBot="1" x14ac:dyDescent="0.45">
      <c r="B19" s="646" t="s">
        <v>37</v>
      </c>
      <c r="C19" s="1757" t="s">
        <v>1876</v>
      </c>
      <c r="D19" s="1758"/>
      <c r="E19" s="1758"/>
      <c r="F19" s="1759"/>
    </row>
    <row r="20" spans="2:7" x14ac:dyDescent="0.4">
      <c r="B20" s="790"/>
      <c r="C20" s="663">
        <v>2025</v>
      </c>
      <c r="D20" s="663">
        <v>2026</v>
      </c>
      <c r="E20" s="663">
        <v>2027</v>
      </c>
      <c r="F20" s="663">
        <v>2028</v>
      </c>
    </row>
    <row r="21" spans="2:7" ht="24.75" thickBot="1" x14ac:dyDescent="0.45">
      <c r="B21" s="645"/>
      <c r="C21" s="642" t="s">
        <v>17</v>
      </c>
      <c r="D21" s="642" t="s">
        <v>18</v>
      </c>
      <c r="E21" s="642" t="s">
        <v>18</v>
      </c>
      <c r="F21" s="642" t="s">
        <v>18</v>
      </c>
    </row>
    <row r="22" spans="2:7" ht="24.75" thickBot="1" x14ac:dyDescent="0.45">
      <c r="B22" s="646" t="s">
        <v>39</v>
      </c>
      <c r="C22" s="776"/>
      <c r="D22" s="789" t="s">
        <v>1875</v>
      </c>
      <c r="E22" s="789" t="s">
        <v>1875</v>
      </c>
      <c r="F22" s="789" t="s">
        <v>1875</v>
      </c>
    </row>
    <row r="23" spans="2:7" ht="24.75" thickBot="1" x14ac:dyDescent="0.45">
      <c r="B23" s="646" t="s">
        <v>861</v>
      </c>
      <c r="C23" s="776">
        <v>350000</v>
      </c>
      <c r="D23" s="776">
        <v>350000</v>
      </c>
      <c r="E23" s="776">
        <v>350000</v>
      </c>
      <c r="F23" s="776">
        <v>350000</v>
      </c>
    </row>
    <row r="24" spans="2:7" ht="24.75" thickBot="1" x14ac:dyDescent="0.45">
      <c r="B24" s="646" t="s">
        <v>860</v>
      </c>
      <c r="C24" s="776"/>
      <c r="D24" s="789"/>
      <c r="E24" s="789"/>
      <c r="F24" s="789"/>
    </row>
    <row r="25" spans="2:7" ht="24.75" thickBot="1" x14ac:dyDescent="0.45">
      <c r="B25" s="646" t="s">
        <v>859</v>
      </c>
      <c r="C25" s="645"/>
      <c r="D25" s="644"/>
      <c r="E25" s="644"/>
      <c r="F25" s="644"/>
    </row>
    <row r="26" spans="2:7" ht="24.75" thickBot="1" x14ac:dyDescent="0.45">
      <c r="B26" s="646" t="s">
        <v>858</v>
      </c>
      <c r="C26" s="645"/>
      <c r="D26" s="644"/>
      <c r="E26" s="644"/>
      <c r="F26" s="644"/>
    </row>
    <row r="27" spans="2:7" ht="24.75" thickBot="1" x14ac:dyDescent="0.45">
      <c r="B27" s="646" t="s">
        <v>55</v>
      </c>
      <c r="C27" s="645"/>
      <c r="D27" s="644"/>
      <c r="E27" s="644"/>
      <c r="F27" s="644"/>
    </row>
    <row r="28" spans="2:7" ht="24.75" thickBot="1" x14ac:dyDescent="0.45">
      <c r="B28" s="1751" t="s">
        <v>857</v>
      </c>
      <c r="C28" s="1746"/>
      <c r="D28" s="1746"/>
      <c r="E28" s="1746"/>
      <c r="F28" s="1752"/>
    </row>
    <row r="29" spans="2:7" ht="24.75" thickBot="1" x14ac:dyDescent="0.45">
      <c r="B29" s="637" t="s">
        <v>850</v>
      </c>
      <c r="C29" s="634">
        <v>0</v>
      </c>
      <c r="D29" s="634">
        <v>0</v>
      </c>
      <c r="E29" s="634">
        <v>0</v>
      </c>
      <c r="F29" s="634">
        <v>0</v>
      </c>
    </row>
    <row r="30" spans="2:7" ht="24.75" thickBot="1" x14ac:dyDescent="0.45">
      <c r="B30" s="635" t="s">
        <v>840</v>
      </c>
      <c r="C30" s="657"/>
      <c r="D30" s="638"/>
      <c r="E30" s="638"/>
      <c r="F30" s="638"/>
    </row>
    <row r="31" spans="2:7" ht="24.75" thickBot="1" x14ac:dyDescent="0.45">
      <c r="B31" s="635" t="s">
        <v>855</v>
      </c>
      <c r="C31" s="638"/>
      <c r="D31" s="638"/>
      <c r="E31" s="638"/>
      <c r="F31" s="638"/>
    </row>
    <row r="32" spans="2:7" ht="24.75" thickBot="1" x14ac:dyDescent="0.45">
      <c r="B32" s="637" t="s">
        <v>856</v>
      </c>
      <c r="C32" s="634">
        <v>0</v>
      </c>
      <c r="D32" s="634">
        <v>0</v>
      </c>
      <c r="E32" s="634">
        <v>0</v>
      </c>
      <c r="F32" s="634">
        <v>0</v>
      </c>
      <c r="G32" s="788"/>
    </row>
    <row r="33" spans="2:7" ht="24.75" thickBot="1" x14ac:dyDescent="0.45">
      <c r="B33" s="635" t="s">
        <v>840</v>
      </c>
      <c r="C33" s="657"/>
      <c r="D33" s="638"/>
      <c r="E33" s="638"/>
      <c r="F33" s="638"/>
      <c r="G33" s="785"/>
    </row>
    <row r="34" spans="2:7" ht="24.75" thickBot="1" x14ac:dyDescent="0.45">
      <c r="B34" s="635" t="s">
        <v>855</v>
      </c>
      <c r="C34" s="638"/>
      <c r="D34" s="638"/>
      <c r="E34" s="638"/>
      <c r="F34" s="638"/>
      <c r="G34" s="785"/>
    </row>
    <row r="35" spans="2:7" ht="24.75" thickBot="1" x14ac:dyDescent="0.45">
      <c r="B35" s="637" t="s">
        <v>848</v>
      </c>
      <c r="C35" s="634">
        <v>0</v>
      </c>
      <c r="D35" s="634">
        <v>0</v>
      </c>
      <c r="E35" s="634">
        <v>0</v>
      </c>
      <c r="F35" s="634">
        <v>0</v>
      </c>
      <c r="G35" s="785"/>
    </row>
    <row r="36" spans="2:7" ht="24.75" thickBot="1" x14ac:dyDescent="0.45">
      <c r="B36" s="635" t="s">
        <v>840</v>
      </c>
      <c r="C36" s="657"/>
      <c r="D36" s="638"/>
      <c r="E36" s="638"/>
      <c r="F36" s="638"/>
      <c r="G36" s="785"/>
    </row>
    <row r="37" spans="2:7" ht="24.75" thickBot="1" x14ac:dyDescent="0.45">
      <c r="B37" s="635" t="s">
        <v>855</v>
      </c>
      <c r="C37" s="638"/>
      <c r="D37" s="638"/>
      <c r="E37" s="638"/>
      <c r="F37" s="638"/>
      <c r="G37" s="785"/>
    </row>
    <row r="38" spans="2:7" ht="24.75" thickBot="1" x14ac:dyDescent="0.45">
      <c r="B38" s="637" t="s">
        <v>847</v>
      </c>
      <c r="C38" s="787">
        <v>350000</v>
      </c>
      <c r="D38" s="787">
        <f>D39</f>
        <v>350000</v>
      </c>
      <c r="E38" s="787">
        <f>E39</f>
        <v>350000</v>
      </c>
      <c r="F38" s="787">
        <f>F39</f>
        <v>350000</v>
      </c>
      <c r="G38" s="785"/>
    </row>
    <row r="39" spans="2:7" ht="24.75" thickBot="1" x14ac:dyDescent="0.45">
      <c r="B39" s="635" t="s">
        <v>840</v>
      </c>
      <c r="C39" s="786">
        <v>350000</v>
      </c>
      <c r="D39" s="769">
        <v>350000</v>
      </c>
      <c r="E39" s="769">
        <v>350000</v>
      </c>
      <c r="F39" s="769">
        <v>350000</v>
      </c>
      <c r="G39" s="785"/>
    </row>
    <row r="40" spans="2:7" ht="24.75" thickBot="1" x14ac:dyDescent="0.45">
      <c r="B40" s="635" t="s">
        <v>855</v>
      </c>
      <c r="C40" s="638"/>
      <c r="D40" s="638"/>
      <c r="E40" s="638"/>
      <c r="F40" s="638"/>
      <c r="G40" s="785"/>
    </row>
    <row r="41" spans="2:7" ht="24.75" thickBot="1" x14ac:dyDescent="0.45">
      <c r="B41" s="637" t="s">
        <v>846</v>
      </c>
      <c r="C41" s="634">
        <v>0</v>
      </c>
      <c r="D41" s="634">
        <v>0</v>
      </c>
      <c r="E41" s="634">
        <v>0</v>
      </c>
      <c r="F41" s="634">
        <v>0</v>
      </c>
      <c r="G41" s="785"/>
    </row>
    <row r="42" spans="2:7" ht="24.75" thickBot="1" x14ac:dyDescent="0.45">
      <c r="B42" s="635" t="s">
        <v>840</v>
      </c>
      <c r="C42" s="657"/>
      <c r="D42" s="638"/>
      <c r="E42" s="638"/>
      <c r="F42" s="638"/>
      <c r="G42" s="785"/>
    </row>
    <row r="43" spans="2:7" ht="24.75" thickBot="1" x14ac:dyDescent="0.45">
      <c r="B43" s="635" t="s">
        <v>855</v>
      </c>
      <c r="C43" s="638"/>
      <c r="D43" s="638"/>
      <c r="E43" s="638"/>
      <c r="F43" s="638"/>
      <c r="G43" s="785"/>
    </row>
    <row r="44" spans="2:7" ht="24.75" thickBot="1" x14ac:dyDescent="0.45">
      <c r="B44" s="637" t="s">
        <v>845</v>
      </c>
      <c r="C44" s="634">
        <v>0</v>
      </c>
      <c r="D44" s="634">
        <v>0</v>
      </c>
      <c r="E44" s="634">
        <v>0</v>
      </c>
      <c r="F44" s="634">
        <v>0</v>
      </c>
      <c r="G44" s="785"/>
    </row>
    <row r="45" spans="2:7" ht="24.75" thickBot="1" x14ac:dyDescent="0.45">
      <c r="B45" s="635" t="s">
        <v>840</v>
      </c>
      <c r="C45" s="657"/>
      <c r="D45" s="638"/>
      <c r="E45" s="638"/>
      <c r="F45" s="638"/>
      <c r="G45" s="785"/>
    </row>
    <row r="46" spans="2:7" ht="24.75" thickBot="1" x14ac:dyDescent="0.45">
      <c r="B46" s="635" t="s">
        <v>855</v>
      </c>
      <c r="C46" s="638"/>
      <c r="D46" s="638"/>
      <c r="E46" s="638"/>
      <c r="F46" s="638"/>
      <c r="G46" s="785"/>
    </row>
    <row r="47" spans="2:7" ht="24.75" thickBot="1" x14ac:dyDescent="0.45">
      <c r="B47" s="637" t="s">
        <v>844</v>
      </c>
      <c r="C47" s="634">
        <v>0</v>
      </c>
      <c r="D47" s="634">
        <v>0</v>
      </c>
      <c r="E47" s="634">
        <v>0</v>
      </c>
      <c r="F47" s="634">
        <v>0</v>
      </c>
      <c r="G47" s="785"/>
    </row>
    <row r="48" spans="2:7" ht="24.75" thickBot="1" x14ac:dyDescent="0.45">
      <c r="B48" s="784" t="s">
        <v>1676</v>
      </c>
      <c r="C48" s="783">
        <f>C29+C32+C35+C38+C41+C44</f>
        <v>350000</v>
      </c>
      <c r="D48" s="783">
        <f>D29+D32+D35+D38+D41+D44</f>
        <v>350000</v>
      </c>
      <c r="E48" s="783">
        <f>E29+E32+E35+E38+E41+E44</f>
        <v>350000</v>
      </c>
      <c r="F48" s="783">
        <f>F29+F32+F35+F38+F41+F44</f>
        <v>350000</v>
      </c>
    </row>
    <row r="49" spans="2:12" ht="24.75" thickBot="1" x14ac:dyDescent="0.45">
      <c r="B49" s="1760" t="s">
        <v>78</v>
      </c>
      <c r="C49" s="1761"/>
      <c r="D49" s="1761"/>
      <c r="E49" s="1761"/>
      <c r="F49" s="1762"/>
    </row>
    <row r="50" spans="2:12" ht="24.75" thickBot="1" x14ac:dyDescent="0.45">
      <c r="B50" s="1760" t="s">
        <v>881</v>
      </c>
      <c r="C50" s="1761"/>
      <c r="D50" s="1761"/>
      <c r="E50" s="1761"/>
      <c r="F50" s="1762"/>
    </row>
    <row r="51" spans="2:12" ht="32.25" thickBot="1" x14ac:dyDescent="0.45">
      <c r="B51" s="651" t="s">
        <v>1315</v>
      </c>
      <c r="C51" s="782" t="s">
        <v>1874</v>
      </c>
      <c r="D51" s="781" t="s">
        <v>864</v>
      </c>
      <c r="E51" s="780"/>
      <c r="F51" s="779"/>
    </row>
    <row r="52" spans="2:12" ht="24.75" thickBot="1" x14ac:dyDescent="0.45">
      <c r="B52" s="646" t="s">
        <v>863</v>
      </c>
      <c r="C52" s="1883" t="s">
        <v>1873</v>
      </c>
      <c r="D52" s="1884"/>
      <c r="E52" s="1884"/>
      <c r="F52" s="1885"/>
    </row>
    <row r="53" spans="2:12" ht="24.75" thickBot="1" x14ac:dyDescent="0.45">
      <c r="B53" s="646" t="s">
        <v>37</v>
      </c>
      <c r="C53" s="1897" t="s">
        <v>1872</v>
      </c>
      <c r="D53" s="1898"/>
      <c r="E53" s="1898"/>
      <c r="F53" s="1899"/>
    </row>
    <row r="54" spans="2:12" x14ac:dyDescent="0.4">
      <c r="B54" s="1749"/>
      <c r="C54" s="663">
        <v>2025</v>
      </c>
      <c r="D54" s="663">
        <v>2026</v>
      </c>
      <c r="E54" s="663">
        <v>2027</v>
      </c>
      <c r="F54" s="663">
        <v>2028</v>
      </c>
    </row>
    <row r="55" spans="2:12" ht="24.75" thickBot="1" x14ac:dyDescent="0.45">
      <c r="B55" s="1750"/>
      <c r="C55" s="778" t="s">
        <v>17</v>
      </c>
      <c r="D55" s="778" t="s">
        <v>18</v>
      </c>
      <c r="E55" s="778" t="s">
        <v>18</v>
      </c>
      <c r="F55" s="778" t="s">
        <v>18</v>
      </c>
    </row>
    <row r="56" spans="2:12" ht="24.75" thickBot="1" x14ac:dyDescent="0.45">
      <c r="B56" s="646" t="s">
        <v>39</v>
      </c>
      <c r="C56" s="777"/>
      <c r="D56" s="775"/>
      <c r="E56" s="775"/>
      <c r="F56" s="777"/>
    </row>
    <row r="57" spans="2:12" ht="24.75" thickBot="1" x14ac:dyDescent="0.45">
      <c r="B57" s="646" t="s">
        <v>861</v>
      </c>
      <c r="C57" s="776">
        <v>30000</v>
      </c>
      <c r="D57" s="776">
        <v>30000</v>
      </c>
      <c r="E57" s="776">
        <v>30000</v>
      </c>
      <c r="F57" s="776">
        <v>30000</v>
      </c>
    </row>
    <row r="58" spans="2:12" ht="24.75" thickBot="1" x14ac:dyDescent="0.45">
      <c r="B58" s="646" t="s">
        <v>860</v>
      </c>
      <c r="C58" s="776"/>
      <c r="D58" s="776"/>
      <c r="E58" s="776"/>
      <c r="F58" s="776"/>
    </row>
    <row r="59" spans="2:12" ht="24.75" thickBot="1" x14ac:dyDescent="0.45">
      <c r="B59" s="646" t="s">
        <v>859</v>
      </c>
      <c r="C59" s="775"/>
      <c r="D59" s="774"/>
      <c r="E59" s="774"/>
      <c r="F59" s="774"/>
      <c r="H59" s="647"/>
      <c r="I59" s="647"/>
      <c r="J59" s="647"/>
      <c r="K59" s="647"/>
      <c r="L59" s="647"/>
    </row>
    <row r="60" spans="2:12" ht="24.75" thickBot="1" x14ac:dyDescent="0.45">
      <c r="B60" s="646" t="s">
        <v>858</v>
      </c>
      <c r="C60" s="645"/>
      <c r="D60" s="644"/>
      <c r="E60" s="644"/>
      <c r="F60" s="644"/>
    </row>
    <row r="61" spans="2:12" ht="24.75" thickBot="1" x14ac:dyDescent="0.45">
      <c r="B61" s="646" t="s">
        <v>55</v>
      </c>
      <c r="C61" s="645"/>
      <c r="D61" s="644"/>
      <c r="E61" s="644"/>
      <c r="F61" s="644"/>
    </row>
    <row r="62" spans="2:12" ht="24.75" thickBot="1" x14ac:dyDescent="0.45">
      <c r="B62" s="1769" t="s">
        <v>895</v>
      </c>
      <c r="C62" s="1770"/>
      <c r="D62" s="1770"/>
      <c r="E62" s="1770"/>
      <c r="F62" s="1771"/>
    </row>
    <row r="63" spans="2:12" x14ac:dyDescent="0.4">
      <c r="B63" s="1749"/>
      <c r="C63" s="663">
        <v>2025</v>
      </c>
      <c r="D63" s="663">
        <v>2026</v>
      </c>
      <c r="E63" s="663">
        <v>2027</v>
      </c>
      <c r="F63" s="663">
        <v>2028</v>
      </c>
    </row>
    <row r="64" spans="2:12" ht="24.75" thickBot="1" x14ac:dyDescent="0.45">
      <c r="B64" s="1750"/>
      <c r="C64" s="642" t="s">
        <v>17</v>
      </c>
      <c r="D64" s="642" t="s">
        <v>18</v>
      </c>
      <c r="E64" s="642" t="s">
        <v>18</v>
      </c>
      <c r="F64" s="642" t="s">
        <v>18</v>
      </c>
    </row>
    <row r="65" spans="2:6" ht="24.75" thickBot="1" x14ac:dyDescent="0.45">
      <c r="B65" s="637" t="s">
        <v>875</v>
      </c>
      <c r="C65" s="634">
        <f>C66+C67+C68+C69</f>
        <v>0</v>
      </c>
      <c r="D65" s="634">
        <f>D66+D67+D68+D69</f>
        <v>0</v>
      </c>
      <c r="E65" s="634">
        <f>E66+E67+E68+E69</f>
        <v>0</v>
      </c>
      <c r="F65" s="634">
        <f>F66+F67+F68+F69</f>
        <v>0</v>
      </c>
    </row>
    <row r="66" spans="2:6" ht="24.75" thickBot="1" x14ac:dyDescent="0.45">
      <c r="B66" s="635" t="s">
        <v>840</v>
      </c>
      <c r="C66" s="634"/>
      <c r="D66" s="634"/>
      <c r="E66" s="634"/>
      <c r="F66" s="634"/>
    </row>
    <row r="67" spans="2:6" ht="24.75" thickBot="1" x14ac:dyDescent="0.45">
      <c r="B67" s="635" t="s">
        <v>854</v>
      </c>
      <c r="C67" s="634"/>
      <c r="D67" s="634"/>
      <c r="E67" s="634"/>
      <c r="F67" s="634"/>
    </row>
    <row r="68" spans="2:6" ht="24.75" thickBot="1" x14ac:dyDescent="0.45">
      <c r="B68" s="635" t="s">
        <v>838</v>
      </c>
      <c r="C68" s="634"/>
      <c r="D68" s="634"/>
      <c r="E68" s="634"/>
      <c r="F68" s="634"/>
    </row>
    <row r="69" spans="2:6" ht="24.75" thickBot="1" x14ac:dyDescent="0.45">
      <c r="B69" s="635" t="s">
        <v>837</v>
      </c>
      <c r="C69" s="634"/>
      <c r="D69" s="634"/>
      <c r="E69" s="634"/>
      <c r="F69" s="634"/>
    </row>
    <row r="70" spans="2:6" ht="24.75" thickBot="1" x14ac:dyDescent="0.45">
      <c r="B70" s="637" t="s">
        <v>874</v>
      </c>
      <c r="C70" s="638">
        <f>C71+C72+C73+C74</f>
        <v>30000</v>
      </c>
      <c r="D70" s="638">
        <f>D71</f>
        <v>30000</v>
      </c>
      <c r="E70" s="638">
        <f>E71</f>
        <v>30000</v>
      </c>
      <c r="F70" s="638">
        <f>F71</f>
        <v>30000</v>
      </c>
    </row>
    <row r="71" spans="2:6" ht="24.75" thickBot="1" x14ac:dyDescent="0.45">
      <c r="B71" s="635" t="s">
        <v>840</v>
      </c>
      <c r="C71" s="638">
        <v>30000</v>
      </c>
      <c r="D71" s="638">
        <v>30000</v>
      </c>
      <c r="E71" s="638">
        <v>30000</v>
      </c>
      <c r="F71" s="638">
        <v>30000</v>
      </c>
    </row>
    <row r="72" spans="2:6" ht="24.75" thickBot="1" x14ac:dyDescent="0.45">
      <c r="B72" s="635" t="s">
        <v>854</v>
      </c>
      <c r="C72" s="638"/>
      <c r="D72" s="638"/>
      <c r="E72" s="638"/>
      <c r="F72" s="638"/>
    </row>
    <row r="73" spans="2:6" ht="24.75" thickBot="1" x14ac:dyDescent="0.45">
      <c r="B73" s="635" t="s">
        <v>838</v>
      </c>
      <c r="C73" s="638"/>
      <c r="D73" s="638"/>
      <c r="E73" s="638"/>
      <c r="F73" s="638"/>
    </row>
    <row r="74" spans="2:6" ht="24.75" thickBot="1" x14ac:dyDescent="0.45">
      <c r="B74" s="635" t="s">
        <v>837</v>
      </c>
      <c r="C74" s="638"/>
      <c r="D74" s="638"/>
      <c r="E74" s="638"/>
      <c r="F74" s="638"/>
    </row>
    <row r="75" spans="2:6" ht="24.75" thickBot="1" x14ac:dyDescent="0.45">
      <c r="B75" s="771" t="s">
        <v>873</v>
      </c>
      <c r="C75" s="773">
        <f>C65+C70</f>
        <v>30000</v>
      </c>
      <c r="D75" s="773">
        <f>D65+D70</f>
        <v>30000</v>
      </c>
      <c r="E75" s="773">
        <f>E65+E70</f>
        <v>30000</v>
      </c>
      <c r="F75" s="773">
        <f>F65+F70</f>
        <v>30000</v>
      </c>
    </row>
    <row r="76" spans="2:6" ht="24.75" thickBot="1" x14ac:dyDescent="0.45">
      <c r="B76" s="772" t="s">
        <v>949</v>
      </c>
      <c r="C76" s="1794"/>
      <c r="D76" s="1795"/>
      <c r="E76" s="1795"/>
      <c r="F76" s="1796"/>
    </row>
    <row r="77" spans="2:6" ht="32.25" thickBot="1" x14ac:dyDescent="0.45">
      <c r="B77" s="640" t="s">
        <v>852</v>
      </c>
      <c r="C77" s="639">
        <f>C48+C75</f>
        <v>380000</v>
      </c>
      <c r="D77" s="639">
        <f>D48+D75</f>
        <v>380000</v>
      </c>
      <c r="E77" s="639">
        <f>E48+E75</f>
        <v>380000</v>
      </c>
      <c r="F77" s="639">
        <f>F48+F75</f>
        <v>380000</v>
      </c>
    </row>
    <row r="78" spans="2:6" ht="32.25" thickBot="1" x14ac:dyDescent="0.45">
      <c r="B78" s="640" t="s">
        <v>851</v>
      </c>
      <c r="C78" s="639">
        <f>C77</f>
        <v>380000</v>
      </c>
      <c r="D78" s="639">
        <f>D77</f>
        <v>380000</v>
      </c>
      <c r="E78" s="639">
        <f>E77</f>
        <v>380000</v>
      </c>
      <c r="F78" s="639">
        <f>F77</f>
        <v>380000</v>
      </c>
    </row>
    <row r="79" spans="2:6" ht="24.75" thickBot="1" x14ac:dyDescent="0.45">
      <c r="B79" s="637" t="s">
        <v>850</v>
      </c>
      <c r="C79" s="770">
        <f>C80+C81</f>
        <v>0</v>
      </c>
      <c r="D79" s="770">
        <f>D80+D81</f>
        <v>0</v>
      </c>
      <c r="E79" s="770">
        <f>E80+E81</f>
        <v>0</v>
      </c>
      <c r="F79" s="770">
        <f>F80+F81</f>
        <v>0</v>
      </c>
    </row>
    <row r="80" spans="2:6" ht="24.75" thickBot="1" x14ac:dyDescent="0.45">
      <c r="B80" s="635" t="s">
        <v>840</v>
      </c>
      <c r="C80" s="769">
        <v>0</v>
      </c>
      <c r="D80" s="769">
        <v>0</v>
      </c>
      <c r="E80" s="769">
        <v>0</v>
      </c>
      <c r="F80" s="769">
        <v>0</v>
      </c>
    </row>
    <row r="81" spans="2:6" ht="24.75" thickBot="1" x14ac:dyDescent="0.45">
      <c r="B81" s="635" t="s">
        <v>843</v>
      </c>
      <c r="C81" s="769">
        <v>0</v>
      </c>
      <c r="D81" s="769">
        <v>0</v>
      </c>
      <c r="E81" s="769">
        <v>0</v>
      </c>
      <c r="F81" s="769">
        <v>0</v>
      </c>
    </row>
    <row r="82" spans="2:6" ht="24.75" thickBot="1" x14ac:dyDescent="0.45">
      <c r="B82" s="637" t="s">
        <v>849</v>
      </c>
      <c r="C82" s="770">
        <f>C83+C84</f>
        <v>0</v>
      </c>
      <c r="D82" s="770">
        <f>D83+D84</f>
        <v>0</v>
      </c>
      <c r="E82" s="770">
        <f>E83+E84</f>
        <v>0</v>
      </c>
      <c r="F82" s="770">
        <f>F83+F84</f>
        <v>0</v>
      </c>
    </row>
    <row r="83" spans="2:6" ht="24.75" thickBot="1" x14ac:dyDescent="0.45">
      <c r="B83" s="635" t="s">
        <v>840</v>
      </c>
      <c r="C83" s="769">
        <v>0</v>
      </c>
      <c r="D83" s="769">
        <v>0</v>
      </c>
      <c r="E83" s="769">
        <v>0</v>
      </c>
      <c r="F83" s="769">
        <v>0</v>
      </c>
    </row>
    <row r="84" spans="2:6" ht="24.75" thickBot="1" x14ac:dyDescent="0.45">
      <c r="B84" s="635" t="s">
        <v>843</v>
      </c>
      <c r="C84" s="769">
        <v>0</v>
      </c>
      <c r="D84" s="769">
        <v>0</v>
      </c>
      <c r="E84" s="769">
        <v>0</v>
      </c>
      <c r="F84" s="769">
        <v>0</v>
      </c>
    </row>
    <row r="85" spans="2:6" ht="24.75" thickBot="1" x14ac:dyDescent="0.45">
      <c r="B85" s="637" t="s">
        <v>848</v>
      </c>
      <c r="C85" s="770">
        <f>C86+C87</f>
        <v>0</v>
      </c>
      <c r="D85" s="770">
        <f>D86+D87</f>
        <v>0</v>
      </c>
      <c r="E85" s="770">
        <f>E86+E87</f>
        <v>0</v>
      </c>
      <c r="F85" s="770">
        <f>F86+F87</f>
        <v>0</v>
      </c>
    </row>
    <row r="86" spans="2:6" ht="24.75" thickBot="1" x14ac:dyDescent="0.45">
      <c r="B86" s="635" t="s">
        <v>840</v>
      </c>
      <c r="C86" s="769">
        <v>0</v>
      </c>
      <c r="D86" s="769">
        <v>0</v>
      </c>
      <c r="E86" s="769">
        <v>0</v>
      </c>
      <c r="F86" s="769">
        <v>0</v>
      </c>
    </row>
    <row r="87" spans="2:6" ht="24.75" thickBot="1" x14ac:dyDescent="0.45">
      <c r="B87" s="635" t="s">
        <v>843</v>
      </c>
      <c r="C87" s="769">
        <v>0</v>
      </c>
      <c r="D87" s="769">
        <v>0</v>
      </c>
      <c r="E87" s="769">
        <v>0</v>
      </c>
      <c r="F87" s="769">
        <v>0</v>
      </c>
    </row>
    <row r="88" spans="2:6" ht="24.75" thickBot="1" x14ac:dyDescent="0.45">
      <c r="B88" s="637" t="s">
        <v>847</v>
      </c>
      <c r="C88" s="770">
        <f>C89+C90</f>
        <v>350000</v>
      </c>
      <c r="D88" s="770">
        <f>D89+D90</f>
        <v>350000</v>
      </c>
      <c r="E88" s="770">
        <f>E89+E90</f>
        <v>350000</v>
      </c>
      <c r="F88" s="770">
        <f>F89+F90</f>
        <v>350000</v>
      </c>
    </row>
    <row r="89" spans="2:6" ht="24.75" thickBot="1" x14ac:dyDescent="0.45">
      <c r="B89" s="635" t="s">
        <v>840</v>
      </c>
      <c r="C89" s="769">
        <f t="shared" ref="C89:F90" si="0">C39</f>
        <v>350000</v>
      </c>
      <c r="D89" s="769">
        <f t="shared" si="0"/>
        <v>350000</v>
      </c>
      <c r="E89" s="769">
        <f t="shared" si="0"/>
        <v>350000</v>
      </c>
      <c r="F89" s="769">
        <f t="shared" si="0"/>
        <v>350000</v>
      </c>
    </row>
    <row r="90" spans="2:6" ht="24.75" thickBot="1" x14ac:dyDescent="0.45">
      <c r="B90" s="635" t="s">
        <v>843</v>
      </c>
      <c r="C90" s="769">
        <f t="shared" si="0"/>
        <v>0</v>
      </c>
      <c r="D90" s="769">
        <f t="shared" si="0"/>
        <v>0</v>
      </c>
      <c r="E90" s="769">
        <f t="shared" si="0"/>
        <v>0</v>
      </c>
      <c r="F90" s="769">
        <f t="shared" si="0"/>
        <v>0</v>
      </c>
    </row>
    <row r="91" spans="2:6" ht="24.75" thickBot="1" x14ac:dyDescent="0.45">
      <c r="B91" s="637" t="s">
        <v>846</v>
      </c>
      <c r="C91" s="770">
        <f>C92+C93</f>
        <v>0</v>
      </c>
      <c r="D91" s="770">
        <f>D92+D93</f>
        <v>0</v>
      </c>
      <c r="E91" s="770">
        <f>E92+E93</f>
        <v>0</v>
      </c>
      <c r="F91" s="770">
        <f>F92+F93</f>
        <v>0</v>
      </c>
    </row>
    <row r="92" spans="2:6" ht="24.75" thickBot="1" x14ac:dyDescent="0.45">
      <c r="B92" s="635" t="s">
        <v>840</v>
      </c>
      <c r="C92" s="769">
        <v>0</v>
      </c>
      <c r="D92" s="769">
        <v>0</v>
      </c>
      <c r="E92" s="769">
        <v>0</v>
      </c>
      <c r="F92" s="769">
        <v>0</v>
      </c>
    </row>
    <row r="93" spans="2:6" ht="24.75" thickBot="1" x14ac:dyDescent="0.45">
      <c r="B93" s="635" t="s">
        <v>843</v>
      </c>
      <c r="C93" s="769">
        <v>0</v>
      </c>
      <c r="D93" s="769">
        <v>0</v>
      </c>
      <c r="E93" s="769">
        <v>0</v>
      </c>
      <c r="F93" s="769">
        <v>0</v>
      </c>
    </row>
    <row r="94" spans="2:6" ht="24.75" thickBot="1" x14ac:dyDescent="0.45">
      <c r="B94" s="637" t="s">
        <v>845</v>
      </c>
      <c r="C94" s="770">
        <f>C95+C96</f>
        <v>0</v>
      </c>
      <c r="D94" s="770">
        <f>D95+D96</f>
        <v>0</v>
      </c>
      <c r="E94" s="770">
        <f>E95+E96</f>
        <v>0</v>
      </c>
      <c r="F94" s="770">
        <f>F95+F96</f>
        <v>0</v>
      </c>
    </row>
    <row r="95" spans="2:6" ht="24.75" thickBot="1" x14ac:dyDescent="0.45">
      <c r="B95" s="635" t="s">
        <v>840</v>
      </c>
      <c r="C95" s="769">
        <v>0</v>
      </c>
      <c r="D95" s="769">
        <v>0</v>
      </c>
      <c r="E95" s="769">
        <v>0</v>
      </c>
      <c r="F95" s="769">
        <v>0</v>
      </c>
    </row>
    <row r="96" spans="2:6" ht="24.75" thickBot="1" x14ac:dyDescent="0.45">
      <c r="B96" s="635" t="s">
        <v>843</v>
      </c>
      <c r="C96" s="769">
        <v>0</v>
      </c>
      <c r="D96" s="769">
        <v>0</v>
      </c>
      <c r="E96" s="769">
        <v>0</v>
      </c>
      <c r="F96" s="769">
        <v>0</v>
      </c>
    </row>
    <row r="97" spans="2:13" ht="24.75" thickBot="1" x14ac:dyDescent="0.45">
      <c r="B97" s="637" t="s">
        <v>844</v>
      </c>
      <c r="C97" s="770">
        <f>C98+C99</f>
        <v>0</v>
      </c>
      <c r="D97" s="770">
        <f>D98+D99</f>
        <v>0</v>
      </c>
      <c r="E97" s="770">
        <f>E98+E99</f>
        <v>0</v>
      </c>
      <c r="F97" s="770">
        <f>F98+F99</f>
        <v>0</v>
      </c>
    </row>
    <row r="98" spans="2:13" ht="24.75" thickBot="1" x14ac:dyDescent="0.45">
      <c r="B98" s="635" t="s">
        <v>840</v>
      </c>
      <c r="C98" s="769">
        <v>0</v>
      </c>
      <c r="D98" s="769">
        <v>0</v>
      </c>
      <c r="E98" s="769">
        <v>0</v>
      </c>
      <c r="F98" s="769">
        <v>0</v>
      </c>
      <c r="M98" s="771"/>
    </row>
    <row r="99" spans="2:13" ht="24.75" thickBot="1" x14ac:dyDescent="0.45">
      <c r="B99" s="635" t="s">
        <v>843</v>
      </c>
      <c r="C99" s="769">
        <v>0</v>
      </c>
      <c r="D99" s="769">
        <v>0</v>
      </c>
      <c r="E99" s="769">
        <v>0</v>
      </c>
      <c r="F99" s="769">
        <v>0</v>
      </c>
    </row>
    <row r="100" spans="2:13" ht="24.75" thickBot="1" x14ac:dyDescent="0.45">
      <c r="B100" s="637" t="s">
        <v>842</v>
      </c>
      <c r="C100" s="770">
        <f>C101+C102+C103+C104</f>
        <v>0</v>
      </c>
      <c r="D100" s="770">
        <f>D101+D102+D103+D104</f>
        <v>0</v>
      </c>
      <c r="E100" s="770">
        <f>E101+E102+E103+E104</f>
        <v>0</v>
      </c>
      <c r="F100" s="770">
        <f>F101+F102+F103+F104</f>
        <v>0</v>
      </c>
    </row>
    <row r="101" spans="2:13" ht="24.75" thickBot="1" x14ac:dyDescent="0.45">
      <c r="B101" s="635" t="s">
        <v>840</v>
      </c>
      <c r="C101" s="769">
        <v>0</v>
      </c>
      <c r="D101" s="769">
        <v>0</v>
      </c>
      <c r="E101" s="769">
        <v>0</v>
      </c>
      <c r="F101" s="769">
        <v>0</v>
      </c>
    </row>
    <row r="102" spans="2:13" ht="24.75" thickBot="1" x14ac:dyDescent="0.45">
      <c r="B102" s="635" t="s">
        <v>839</v>
      </c>
      <c r="C102" s="769">
        <v>0</v>
      </c>
      <c r="D102" s="769">
        <v>0</v>
      </c>
      <c r="E102" s="769">
        <v>0</v>
      </c>
      <c r="F102" s="769">
        <v>0</v>
      </c>
    </row>
    <row r="103" spans="2:13" ht="24.75" thickBot="1" x14ac:dyDescent="0.45">
      <c r="B103" s="635" t="s">
        <v>838</v>
      </c>
      <c r="C103" s="769">
        <v>0</v>
      </c>
      <c r="D103" s="769">
        <v>0</v>
      </c>
      <c r="E103" s="769">
        <v>0</v>
      </c>
      <c r="F103" s="769">
        <v>0</v>
      </c>
    </row>
    <row r="104" spans="2:13" ht="24.75" thickBot="1" x14ac:dyDescent="0.45">
      <c r="B104" s="635" t="s">
        <v>837</v>
      </c>
      <c r="C104" s="769">
        <v>0</v>
      </c>
      <c r="D104" s="769">
        <v>0</v>
      </c>
      <c r="E104" s="769">
        <v>0</v>
      </c>
      <c r="F104" s="769">
        <v>0</v>
      </c>
    </row>
    <row r="105" spans="2:13" ht="24.75" thickBot="1" x14ac:dyDescent="0.45">
      <c r="B105" s="637" t="s">
        <v>841</v>
      </c>
      <c r="C105" s="770">
        <f>C106+C107+C108+C109</f>
        <v>30000</v>
      </c>
      <c r="D105" s="770">
        <f>D106+D107+D108+D109</f>
        <v>30000</v>
      </c>
      <c r="E105" s="770">
        <f>E106+E107+E108+E109</f>
        <v>30000</v>
      </c>
      <c r="F105" s="770">
        <f>F106+F107+F108+F109</f>
        <v>30000</v>
      </c>
    </row>
    <row r="106" spans="2:13" ht="24.75" thickBot="1" x14ac:dyDescent="0.45">
      <c r="B106" s="635" t="s">
        <v>840</v>
      </c>
      <c r="C106" s="769">
        <f>+C57</f>
        <v>30000</v>
      </c>
      <c r="D106" s="769">
        <f>+D57</f>
        <v>30000</v>
      </c>
      <c r="E106" s="769">
        <f>+E75</f>
        <v>30000</v>
      </c>
      <c r="F106" s="769">
        <f>+F75</f>
        <v>30000</v>
      </c>
    </row>
    <row r="107" spans="2:13" ht="24.75" thickBot="1" x14ac:dyDescent="0.45">
      <c r="B107" s="635" t="s">
        <v>839</v>
      </c>
      <c r="C107" s="769">
        <v>0</v>
      </c>
      <c r="D107" s="769">
        <v>0</v>
      </c>
      <c r="E107" s="769">
        <v>0</v>
      </c>
      <c r="F107" s="769">
        <v>0</v>
      </c>
    </row>
    <row r="108" spans="2:13" ht="24.75" thickBot="1" x14ac:dyDescent="0.45">
      <c r="B108" s="635" t="s">
        <v>838</v>
      </c>
      <c r="C108" s="769">
        <v>0</v>
      </c>
      <c r="D108" s="769">
        <v>0</v>
      </c>
      <c r="E108" s="769">
        <v>0</v>
      </c>
      <c r="F108" s="769">
        <v>0</v>
      </c>
    </row>
    <row r="109" spans="2:13" ht="24.75" thickBot="1" x14ac:dyDescent="0.45">
      <c r="B109" s="635" t="s">
        <v>837</v>
      </c>
      <c r="C109" s="769">
        <v>0</v>
      </c>
      <c r="D109" s="769">
        <v>0</v>
      </c>
      <c r="E109" s="769">
        <v>0</v>
      </c>
      <c r="F109" s="769">
        <v>0</v>
      </c>
    </row>
    <row r="110" spans="2:13" ht="24.75" thickBot="1" x14ac:dyDescent="0.45">
      <c r="B110" s="633" t="s">
        <v>836</v>
      </c>
      <c r="C110" s="768">
        <f>IF(C78-C77=0,0,"Error")</f>
        <v>0</v>
      </c>
      <c r="D110" s="768">
        <f>IF(D78-D77=0,0,"Error")</f>
        <v>0</v>
      </c>
      <c r="E110" s="768">
        <f>IF(E78-E77=0,0,"Error")</f>
        <v>0</v>
      </c>
      <c r="F110" s="768">
        <f>IF(F78-F77=0,0,"Error")</f>
        <v>0</v>
      </c>
    </row>
    <row r="111" spans="2:13" x14ac:dyDescent="0.4">
      <c r="B111" s="631"/>
      <c r="C111" s="630"/>
      <c r="D111" s="630"/>
      <c r="E111" s="630"/>
      <c r="F111" s="630"/>
    </row>
    <row r="112" spans="2:13" x14ac:dyDescent="0.4">
      <c r="B112" s="631"/>
      <c r="C112" s="630"/>
      <c r="D112" s="630"/>
      <c r="E112" s="630"/>
      <c r="F112" s="630"/>
    </row>
    <row r="113" spans="2:10" ht="24.75" thickBot="1" x14ac:dyDescent="0.45">
      <c r="B113" s="631"/>
      <c r="C113" s="630"/>
      <c r="D113" s="630"/>
      <c r="E113" s="630"/>
      <c r="F113" s="630"/>
    </row>
    <row r="114" spans="2:10" x14ac:dyDescent="0.4">
      <c r="B114" s="767" t="s">
        <v>191</v>
      </c>
      <c r="C114" s="766" t="s">
        <v>1871</v>
      </c>
      <c r="D114" s="630"/>
      <c r="E114" s="630"/>
      <c r="F114" s="630"/>
    </row>
    <row r="115" spans="2:10" x14ac:dyDescent="0.4">
      <c r="B115" s="765" t="s">
        <v>830</v>
      </c>
      <c r="C115" s="759"/>
      <c r="D115" s="630"/>
      <c r="E115" s="630"/>
      <c r="F115" s="630"/>
    </row>
    <row r="116" spans="2:10" ht="24.75" thickBot="1" x14ac:dyDescent="0.45">
      <c r="B116" s="764" t="s">
        <v>196</v>
      </c>
      <c r="C116" s="757" t="s">
        <v>1869</v>
      </c>
      <c r="D116" s="630"/>
      <c r="E116" s="630"/>
      <c r="F116" s="630"/>
    </row>
    <row r="117" spans="2:10" x14ac:dyDescent="0.4">
      <c r="B117" s="631"/>
      <c r="C117" s="630"/>
      <c r="D117" s="630"/>
      <c r="E117" s="630"/>
      <c r="F117" s="630"/>
    </row>
    <row r="118" spans="2:10" x14ac:dyDescent="0.4">
      <c r="B118" s="631"/>
      <c r="C118" s="630"/>
      <c r="D118" s="630"/>
      <c r="E118" s="630"/>
      <c r="F118" s="630"/>
    </row>
    <row r="119" spans="2:10" x14ac:dyDescent="0.4">
      <c r="B119" s="631"/>
      <c r="C119" s="630"/>
      <c r="D119" s="630"/>
      <c r="E119" s="630"/>
      <c r="F119" s="630"/>
    </row>
    <row r="120" spans="2:10" ht="24.75" thickBot="1" x14ac:dyDescent="0.45">
      <c r="B120" s="631"/>
      <c r="C120" s="630"/>
      <c r="D120" s="630"/>
      <c r="E120" s="630"/>
      <c r="F120" s="630"/>
    </row>
    <row r="121" spans="2:10" x14ac:dyDescent="0.4">
      <c r="B121" s="1787" t="s">
        <v>834</v>
      </c>
      <c r="C121" s="681" t="s">
        <v>191</v>
      </c>
      <c r="D121" s="761" t="s">
        <v>1870</v>
      </c>
    </row>
    <row r="122" spans="2:10" x14ac:dyDescent="0.4">
      <c r="B122" s="1788"/>
      <c r="C122" s="760" t="s">
        <v>830</v>
      </c>
      <c r="D122" s="759"/>
    </row>
    <row r="123" spans="2:10" ht="24.75" thickBot="1" x14ac:dyDescent="0.45">
      <c r="B123" s="1789"/>
      <c r="C123" s="758" t="s">
        <v>196</v>
      </c>
      <c r="D123" s="757" t="s">
        <v>1869</v>
      </c>
    </row>
    <row r="124" spans="2:10" x14ac:dyDescent="0.4">
      <c r="B124" s="621"/>
      <c r="C124" s="763"/>
      <c r="D124" s="622"/>
      <c r="E124" s="621"/>
      <c r="F124" s="621"/>
      <c r="H124" s="622"/>
      <c r="I124" s="621"/>
      <c r="J124" s="621"/>
    </row>
    <row r="125" spans="2:10" ht="24.75" thickBot="1" x14ac:dyDescent="0.45">
      <c r="B125" s="621"/>
      <c r="C125" s="762"/>
      <c r="D125" s="622"/>
      <c r="E125" s="621"/>
      <c r="F125" s="621"/>
    </row>
    <row r="126" spans="2:10" x14ac:dyDescent="0.4">
      <c r="B126" s="1787" t="s">
        <v>832</v>
      </c>
      <c r="C126" s="681" t="s">
        <v>191</v>
      </c>
      <c r="D126" s="761" t="s">
        <v>1870</v>
      </c>
      <c r="E126" s="621"/>
      <c r="F126" s="621"/>
    </row>
    <row r="127" spans="2:10" x14ac:dyDescent="0.4">
      <c r="B127" s="1788"/>
      <c r="C127" s="760" t="s">
        <v>830</v>
      </c>
      <c r="D127" s="759"/>
      <c r="E127" s="621"/>
      <c r="F127" s="621"/>
    </row>
    <row r="128" spans="2:10" ht="24.75" thickBot="1" x14ac:dyDescent="0.45">
      <c r="B128" s="1789"/>
      <c r="C128" s="758" t="s">
        <v>196</v>
      </c>
      <c r="D128" s="757" t="s">
        <v>1869</v>
      </c>
      <c r="E128" s="621"/>
      <c r="F128" s="621"/>
    </row>
    <row r="129" spans="1:6" x14ac:dyDescent="0.4">
      <c r="B129" s="621"/>
      <c r="C129" s="623"/>
      <c r="D129" s="622"/>
      <c r="E129" s="621"/>
      <c r="F129" s="621"/>
    </row>
    <row r="130" spans="1:6" x14ac:dyDescent="0.4">
      <c r="B130" s="621"/>
      <c r="C130" s="623"/>
      <c r="D130" s="622"/>
      <c r="E130" s="621"/>
      <c r="F130" s="621"/>
    </row>
    <row r="131" spans="1:6" x14ac:dyDescent="0.4">
      <c r="B131" s="621"/>
      <c r="C131" s="623"/>
      <c r="D131" s="622"/>
      <c r="E131" s="621"/>
      <c r="F131" s="621"/>
    </row>
    <row r="132" spans="1:6" ht="24.75" thickBot="1" x14ac:dyDescent="0.45">
      <c r="B132" s="621"/>
      <c r="C132" s="623"/>
      <c r="D132" s="622"/>
      <c r="E132" s="621"/>
      <c r="F132" s="621"/>
    </row>
    <row r="133" spans="1:6" s="755" customFormat="1" ht="24.75" thickBot="1" x14ac:dyDescent="0.3">
      <c r="A133" s="756"/>
      <c r="B133" s="1894" t="s">
        <v>827</v>
      </c>
      <c r="C133" s="1895"/>
      <c r="D133" s="1895"/>
      <c r="E133" s="1895"/>
      <c r="F133" s="1896"/>
    </row>
  </sheetData>
  <mergeCells count="26">
    <mergeCell ref="B126:B128"/>
    <mergeCell ref="B133:F133"/>
    <mergeCell ref="C53:F53"/>
    <mergeCell ref="B54:B55"/>
    <mergeCell ref="B62:F62"/>
    <mergeCell ref="B63:B64"/>
    <mergeCell ref="C76:F76"/>
    <mergeCell ref="B121:B123"/>
    <mergeCell ref="C52:F52"/>
    <mergeCell ref="B8:F8"/>
    <mergeCell ref="C9:F9"/>
    <mergeCell ref="B10:B11"/>
    <mergeCell ref="C15:F15"/>
    <mergeCell ref="B16:F16"/>
    <mergeCell ref="C17:F17"/>
    <mergeCell ref="C18:F18"/>
    <mergeCell ref="C19:F19"/>
    <mergeCell ref="B28:F28"/>
    <mergeCell ref="B49:F49"/>
    <mergeCell ref="B50:F50"/>
    <mergeCell ref="B7:F7"/>
    <mergeCell ref="B1:F1"/>
    <mergeCell ref="B2:F2"/>
    <mergeCell ref="C4:F4"/>
    <mergeCell ref="C5:F5"/>
    <mergeCell ref="C6:F6"/>
  </mergeCells>
  <pageMargins left="0.7" right="0.7" top="0.75" bottom="0.75" header="0.3" footer="0.3"/>
  <pageSetup scale="58" orientation="portrait" horizontalDpi="4294967295" verticalDpi="4294967295" r:id="rId1"/>
  <colBreaks count="1" manualBreakCount="1">
    <brk id="6" max="212"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X570"/>
  <sheetViews>
    <sheetView topLeftCell="A505" zoomScale="115" zoomScaleNormal="115" workbookViewId="0">
      <selection activeCell="I147" sqref="I147"/>
    </sheetView>
  </sheetViews>
  <sheetFormatPr defaultColWidth="9" defaultRowHeight="15" x14ac:dyDescent="0.25"/>
  <cols>
    <col min="1" max="1" width="6.7109375" style="154" customWidth="1"/>
    <col min="2" max="2" width="28.7109375" style="154" customWidth="1"/>
    <col min="3" max="3" width="18.7109375" style="154" customWidth="1"/>
    <col min="4" max="4" width="17.7109375" style="154" customWidth="1"/>
    <col min="5" max="5" width="20.85546875" style="154" customWidth="1"/>
    <col min="6" max="6" width="22.28515625" style="154" customWidth="1"/>
    <col min="7" max="24" width="9" style="175"/>
    <col min="25" max="16384" width="9" style="154"/>
  </cols>
  <sheetData>
    <row r="2" spans="1:6" ht="18" customHeight="1" x14ac:dyDescent="0.25">
      <c r="A2" s="1900" t="s">
        <v>922</v>
      </c>
      <c r="B2" s="1900"/>
      <c r="C2" s="1900"/>
      <c r="D2" s="1900"/>
      <c r="E2" s="1900"/>
      <c r="F2" s="1900"/>
    </row>
    <row r="3" spans="1:6" ht="15.75" x14ac:dyDescent="0.25">
      <c r="A3" s="420"/>
      <c r="B3" s="1559" t="s">
        <v>1582</v>
      </c>
      <c r="C3" s="1559"/>
      <c r="D3" s="1559"/>
      <c r="E3" s="1559"/>
      <c r="F3" s="1559"/>
    </row>
    <row r="4" spans="1:6" ht="16.5" thickBot="1" x14ac:dyDescent="0.3">
      <c r="A4" s="357"/>
      <c r="B4" s="360"/>
      <c r="C4" s="357"/>
      <c r="D4" s="874"/>
      <c r="E4" s="357"/>
      <c r="F4" s="357"/>
    </row>
    <row r="5" spans="1:6" ht="32.25" thickBot="1" x14ac:dyDescent="0.3">
      <c r="A5" s="357"/>
      <c r="B5" s="419" t="s">
        <v>6</v>
      </c>
      <c r="C5" s="1901" t="s">
        <v>1991</v>
      </c>
      <c r="D5" s="1901"/>
      <c r="E5" s="1901"/>
      <c r="F5" s="1901"/>
    </row>
    <row r="6" spans="1:6" ht="16.5" thickBot="1" x14ac:dyDescent="0.3">
      <c r="A6" s="357"/>
      <c r="B6" s="419" t="s">
        <v>8</v>
      </c>
      <c r="C6" s="1902" t="s">
        <v>1749</v>
      </c>
      <c r="D6" s="1903"/>
      <c r="E6" s="1903"/>
      <c r="F6" s="1904"/>
    </row>
    <row r="7" spans="1:6" ht="32.25" thickBot="1" x14ac:dyDescent="0.3">
      <c r="A7" s="357"/>
      <c r="B7" s="419" t="s">
        <v>10</v>
      </c>
      <c r="C7" s="1564" t="s">
        <v>919</v>
      </c>
      <c r="D7" s="1565"/>
      <c r="E7" s="1565"/>
      <c r="F7" s="1566"/>
    </row>
    <row r="8" spans="1:6" ht="20.25" customHeight="1" thickBot="1" x14ac:dyDescent="0.3">
      <c r="A8" s="357"/>
      <c r="B8" s="1555" t="s">
        <v>1990</v>
      </c>
      <c r="C8" s="1556"/>
      <c r="D8" s="1556"/>
      <c r="E8" s="1556"/>
      <c r="F8" s="1557"/>
    </row>
    <row r="9" spans="1:6" ht="68.25" customHeight="1" thickBot="1" x14ac:dyDescent="0.3">
      <c r="A9" s="357"/>
      <c r="B9" s="1909" t="s">
        <v>1989</v>
      </c>
      <c r="C9" s="1910"/>
      <c r="D9" s="1910"/>
      <c r="E9" s="1910"/>
      <c r="F9" s="1911"/>
    </row>
    <row r="10" spans="1:6" ht="23.25" hidden="1" customHeight="1" thickBot="1" x14ac:dyDescent="0.3">
      <c r="A10" s="357"/>
      <c r="B10" s="1912"/>
      <c r="C10" s="1913"/>
      <c r="D10" s="1913"/>
      <c r="E10" s="1913"/>
      <c r="F10" s="1914"/>
    </row>
    <row r="11" spans="1:6" ht="16.5" hidden="1" customHeight="1" thickBot="1" x14ac:dyDescent="0.3">
      <c r="A11" s="357"/>
      <c r="B11" s="1915"/>
      <c r="C11" s="1916"/>
      <c r="D11" s="1916"/>
      <c r="E11" s="1916"/>
      <c r="F11" s="1917"/>
    </row>
    <row r="12" spans="1:6" ht="65.25" customHeight="1" thickBot="1" x14ac:dyDescent="0.3">
      <c r="A12" s="357"/>
      <c r="B12" s="418" t="s">
        <v>14</v>
      </c>
      <c r="C12" s="1918" t="s">
        <v>1988</v>
      </c>
      <c r="D12" s="1919"/>
      <c r="E12" s="1919"/>
      <c r="F12" s="1920"/>
    </row>
    <row r="13" spans="1:6" ht="15.75" customHeight="1" x14ac:dyDescent="0.25">
      <c r="A13" s="357"/>
      <c r="B13" s="1576" t="s">
        <v>1578</v>
      </c>
      <c r="C13" s="873">
        <v>2025</v>
      </c>
      <c r="D13" s="873">
        <v>2026</v>
      </c>
      <c r="E13" s="873">
        <v>2027</v>
      </c>
      <c r="F13" s="873">
        <v>2028</v>
      </c>
    </row>
    <row r="14" spans="1:6" ht="16.5" thickBot="1" x14ac:dyDescent="0.3">
      <c r="A14" s="357"/>
      <c r="B14" s="1577"/>
      <c r="C14" s="873" t="s">
        <v>17</v>
      </c>
      <c r="D14" s="872" t="s">
        <v>18</v>
      </c>
      <c r="E14" s="872" t="s">
        <v>18</v>
      </c>
      <c r="F14" s="872" t="s">
        <v>18</v>
      </c>
    </row>
    <row r="15" spans="1:6" ht="33.75" customHeight="1" thickBot="1" x14ac:dyDescent="0.3">
      <c r="A15" s="357"/>
      <c r="B15" s="871" t="s">
        <v>1987</v>
      </c>
      <c r="C15" s="865">
        <v>4</v>
      </c>
      <c r="D15" s="865">
        <v>5</v>
      </c>
      <c r="E15" s="865">
        <v>6</v>
      </c>
      <c r="F15" s="865">
        <v>6</v>
      </c>
    </row>
    <row r="16" spans="1:6" ht="42.75" customHeight="1" thickBot="1" x14ac:dyDescent="0.3">
      <c r="A16" s="357"/>
      <c r="B16" s="870" t="s">
        <v>1986</v>
      </c>
      <c r="C16" s="867">
        <v>10</v>
      </c>
      <c r="D16" s="867">
        <v>9</v>
      </c>
      <c r="E16" s="867">
        <v>9</v>
      </c>
      <c r="F16" s="867">
        <v>9</v>
      </c>
    </row>
    <row r="17" spans="1:6" ht="59.25" customHeight="1" thickBot="1" x14ac:dyDescent="0.3">
      <c r="A17" s="357"/>
      <c r="B17" s="410" t="s">
        <v>914</v>
      </c>
      <c r="C17" s="1921" t="s">
        <v>1985</v>
      </c>
      <c r="D17" s="1922"/>
      <c r="E17" s="1922"/>
      <c r="F17" s="1923"/>
    </row>
    <row r="18" spans="1:6" ht="16.5" customHeight="1" thickBot="1" x14ac:dyDescent="0.3">
      <c r="A18" s="357"/>
      <c r="B18" s="1924" t="s">
        <v>912</v>
      </c>
      <c r="C18" s="1565"/>
      <c r="D18" s="1565"/>
      <c r="E18" s="1565"/>
      <c r="F18" s="1566"/>
    </row>
    <row r="19" spans="1:6" ht="32.25" customHeight="1" thickBot="1" x14ac:dyDescent="0.3">
      <c r="A19" s="357"/>
      <c r="B19" s="869" t="s">
        <v>1984</v>
      </c>
      <c r="C19" s="868">
        <v>10</v>
      </c>
      <c r="D19" s="867">
        <v>9</v>
      </c>
      <c r="E19" s="867">
        <v>9</v>
      </c>
      <c r="F19" s="867">
        <v>9</v>
      </c>
    </row>
    <row r="20" spans="1:6" ht="28.5" customHeight="1" thickBot="1" x14ac:dyDescent="0.3">
      <c r="A20" s="357"/>
      <c r="B20" s="866" t="s">
        <v>1983</v>
      </c>
      <c r="C20" s="865">
        <v>2</v>
      </c>
      <c r="D20" s="865">
        <v>5</v>
      </c>
      <c r="E20" s="865">
        <v>6</v>
      </c>
      <c r="F20" s="865">
        <v>6</v>
      </c>
    </row>
    <row r="21" spans="1:6" ht="16.5" thickBot="1" x14ac:dyDescent="0.3">
      <c r="A21" s="357"/>
      <c r="B21" s="1581" t="s">
        <v>989</v>
      </c>
      <c r="C21" s="1582"/>
      <c r="D21" s="1582"/>
      <c r="E21" s="1582"/>
      <c r="F21" s="1583"/>
    </row>
    <row r="22" spans="1:6" ht="21.75" customHeight="1" thickBot="1" x14ac:dyDescent="0.3">
      <c r="A22" s="357"/>
      <c r="B22" s="1584" t="s">
        <v>901</v>
      </c>
      <c r="C22" s="1585"/>
      <c r="D22" s="1585"/>
      <c r="E22" s="1585"/>
      <c r="F22" s="1586"/>
    </row>
    <row r="23" spans="1:6" ht="19.5" customHeight="1" thickBot="1" x14ac:dyDescent="0.3">
      <c r="A23" s="357"/>
      <c r="B23" s="861" t="s">
        <v>898</v>
      </c>
      <c r="C23" s="1925" t="s">
        <v>1982</v>
      </c>
      <c r="D23" s="1925"/>
      <c r="E23" s="1925"/>
      <c r="F23" s="1925"/>
    </row>
    <row r="24" spans="1:6" ht="19.5" customHeight="1" thickBot="1" x14ac:dyDescent="0.3">
      <c r="A24" s="357"/>
      <c r="B24" s="860" t="s">
        <v>1976</v>
      </c>
      <c r="C24" s="1926" t="s">
        <v>1981</v>
      </c>
      <c r="D24" s="1926"/>
      <c r="E24" s="1926"/>
      <c r="F24" s="1926"/>
    </row>
    <row r="25" spans="1:6" ht="51" customHeight="1" thickBot="1" x14ac:dyDescent="0.3">
      <c r="A25" s="357"/>
      <c r="B25" s="402" t="s">
        <v>863</v>
      </c>
      <c r="C25" s="1905" t="s">
        <v>1980</v>
      </c>
      <c r="D25" s="1905"/>
      <c r="E25" s="1905"/>
      <c r="F25" s="1905"/>
    </row>
    <row r="26" spans="1:6" ht="16.5" thickBot="1" x14ac:dyDescent="0.3">
      <c r="A26" s="357"/>
      <c r="B26" s="313" t="s">
        <v>37</v>
      </c>
      <c r="C26" s="1906" t="s">
        <v>1629</v>
      </c>
      <c r="D26" s="1907"/>
      <c r="E26" s="1907"/>
      <c r="F26" s="1908"/>
    </row>
    <row r="27" spans="1:6" ht="15.75" x14ac:dyDescent="0.25">
      <c r="A27" s="357"/>
      <c r="B27" s="1576"/>
      <c r="C27" s="385">
        <v>2025</v>
      </c>
      <c r="D27" s="385">
        <v>2026</v>
      </c>
      <c r="E27" s="385">
        <v>2027</v>
      </c>
      <c r="F27" s="385">
        <v>2028</v>
      </c>
    </row>
    <row r="28" spans="1:6" ht="16.5" thickBot="1" x14ac:dyDescent="0.3">
      <c r="A28" s="357"/>
      <c r="B28" s="1577"/>
      <c r="C28" s="384" t="s">
        <v>17</v>
      </c>
      <c r="D28" s="384" t="s">
        <v>18</v>
      </c>
      <c r="E28" s="384" t="s">
        <v>18</v>
      </c>
      <c r="F28" s="384" t="s">
        <v>18</v>
      </c>
    </row>
    <row r="29" spans="1:6" ht="16.5" thickBot="1" x14ac:dyDescent="0.3">
      <c r="A29" s="357"/>
      <c r="B29" s="313" t="s">
        <v>39</v>
      </c>
      <c r="C29" s="859">
        <v>5</v>
      </c>
      <c r="D29" s="859">
        <v>6</v>
      </c>
      <c r="E29" s="859">
        <v>6</v>
      </c>
      <c r="F29" s="859">
        <v>6</v>
      </c>
    </row>
    <row r="30" spans="1:6" ht="16.5" thickBot="1" x14ac:dyDescent="0.3">
      <c r="A30" s="357"/>
      <c r="B30" s="313" t="s">
        <v>861</v>
      </c>
      <c r="C30" s="388">
        <v>202864</v>
      </c>
      <c r="D30" s="388">
        <v>203764</v>
      </c>
      <c r="E30" s="388">
        <v>203764</v>
      </c>
      <c r="F30" s="388">
        <v>203764</v>
      </c>
    </row>
    <row r="31" spans="1:6" ht="26.25" customHeight="1" thickBot="1" x14ac:dyDescent="0.3">
      <c r="A31" s="357"/>
      <c r="B31" s="313" t="s">
        <v>860</v>
      </c>
      <c r="C31" s="388">
        <f>C30/C29</f>
        <v>40572.800000000003</v>
      </c>
      <c r="D31" s="388">
        <f>D30/D29</f>
        <v>33960.666666666664</v>
      </c>
      <c r="E31" s="388">
        <f>E30/E29</f>
        <v>33960.666666666664</v>
      </c>
      <c r="F31" s="388">
        <f>F30/F29</f>
        <v>33960.666666666664</v>
      </c>
    </row>
    <row r="32" spans="1:6" ht="21" customHeight="1" thickBot="1" x14ac:dyDescent="0.3">
      <c r="A32" s="357"/>
      <c r="B32" s="313" t="s">
        <v>859</v>
      </c>
      <c r="C32" s="387" t="s">
        <v>884</v>
      </c>
      <c r="D32" s="386">
        <f t="shared" ref="D32:F34" si="0">D29/C29-1</f>
        <v>0.19999999999999996</v>
      </c>
      <c r="E32" s="386">
        <f t="shared" si="0"/>
        <v>0</v>
      </c>
      <c r="F32" s="386">
        <f t="shared" si="0"/>
        <v>0</v>
      </c>
    </row>
    <row r="33" spans="1:6" ht="21" customHeight="1" thickBot="1" x14ac:dyDescent="0.3">
      <c r="A33" s="357"/>
      <c r="B33" s="313" t="s">
        <v>858</v>
      </c>
      <c r="C33" s="387" t="s">
        <v>884</v>
      </c>
      <c r="D33" s="386">
        <f t="shared" si="0"/>
        <v>4.4364697531351638E-3</v>
      </c>
      <c r="E33" s="386">
        <f t="shared" si="0"/>
        <v>0</v>
      </c>
      <c r="F33" s="386">
        <f t="shared" si="0"/>
        <v>0</v>
      </c>
    </row>
    <row r="34" spans="1:6" ht="32.25" thickBot="1" x14ac:dyDescent="0.3">
      <c r="A34" s="357"/>
      <c r="B34" s="313" t="s">
        <v>55</v>
      </c>
      <c r="C34" s="387" t="s">
        <v>884</v>
      </c>
      <c r="D34" s="386">
        <f t="shared" si="0"/>
        <v>-0.16296960853905418</v>
      </c>
      <c r="E34" s="386">
        <f t="shared" si="0"/>
        <v>0</v>
      </c>
      <c r="F34" s="386">
        <f t="shared" si="0"/>
        <v>0</v>
      </c>
    </row>
    <row r="35" spans="1:6" ht="27" customHeight="1" thickBot="1" x14ac:dyDescent="0.3">
      <c r="A35" s="357"/>
      <c r="B35" s="1567" t="s">
        <v>1565</v>
      </c>
      <c r="C35" s="1568"/>
      <c r="D35" s="1568"/>
      <c r="E35" s="1568"/>
      <c r="F35" s="1569"/>
    </row>
    <row r="36" spans="1:6" ht="15.75" x14ac:dyDescent="0.25">
      <c r="A36" s="357"/>
      <c r="B36" s="1576"/>
      <c r="C36" s="385">
        <v>2025</v>
      </c>
      <c r="D36" s="385">
        <v>2026</v>
      </c>
      <c r="E36" s="385">
        <v>2027</v>
      </c>
      <c r="F36" s="385">
        <v>2028</v>
      </c>
    </row>
    <row r="37" spans="1:6" ht="16.5" thickBot="1" x14ac:dyDescent="0.3">
      <c r="A37" s="357"/>
      <c r="B37" s="1577"/>
      <c r="C37" s="384" t="s">
        <v>17</v>
      </c>
      <c r="D37" s="384" t="s">
        <v>18</v>
      </c>
      <c r="E37" s="384" t="s">
        <v>18</v>
      </c>
      <c r="F37" s="384" t="s">
        <v>18</v>
      </c>
    </row>
    <row r="38" spans="1:6" ht="16.5" thickBot="1" x14ac:dyDescent="0.3">
      <c r="A38" s="357"/>
      <c r="B38" s="374" t="s">
        <v>850</v>
      </c>
      <c r="C38" s="375">
        <f>C39</f>
        <v>129643</v>
      </c>
      <c r="D38" s="375">
        <f>D39+D40</f>
        <v>129643</v>
      </c>
      <c r="E38" s="375">
        <f>E39+E40</f>
        <v>129643</v>
      </c>
      <c r="F38" s="375">
        <f>F39+F40</f>
        <v>129643</v>
      </c>
    </row>
    <row r="39" spans="1:6" ht="16.5" thickBot="1" x14ac:dyDescent="0.3">
      <c r="A39" s="357"/>
      <c r="B39" s="372" t="s">
        <v>840</v>
      </c>
      <c r="C39" s="373">
        <v>129643</v>
      </c>
      <c r="D39" s="373">
        <v>129643</v>
      </c>
      <c r="E39" s="373">
        <v>129643</v>
      </c>
      <c r="F39" s="373">
        <v>129643</v>
      </c>
    </row>
    <row r="40" spans="1:6" ht="16.5" thickBot="1" x14ac:dyDescent="0.3">
      <c r="A40" s="357"/>
      <c r="B40" s="372" t="s">
        <v>855</v>
      </c>
      <c r="C40" s="371"/>
      <c r="D40" s="370"/>
      <c r="E40" s="370"/>
      <c r="F40" s="370"/>
    </row>
    <row r="41" spans="1:6" ht="32.25" thickBot="1" x14ac:dyDescent="0.3">
      <c r="A41" s="357"/>
      <c r="B41" s="374" t="s">
        <v>849</v>
      </c>
      <c r="C41" s="375">
        <f>C42</f>
        <v>20342</v>
      </c>
      <c r="D41" s="375">
        <f>D42+D43</f>
        <v>20342</v>
      </c>
      <c r="E41" s="375">
        <f>E42+E43</f>
        <v>20342</v>
      </c>
      <c r="F41" s="375">
        <f>F42+F43</f>
        <v>20342</v>
      </c>
    </row>
    <row r="42" spans="1:6" ht="16.5" thickBot="1" x14ac:dyDescent="0.3">
      <c r="A42" s="357"/>
      <c r="B42" s="372" t="s">
        <v>840</v>
      </c>
      <c r="C42" s="373">
        <v>20342</v>
      </c>
      <c r="D42" s="373">
        <v>20342</v>
      </c>
      <c r="E42" s="373">
        <v>20342</v>
      </c>
      <c r="F42" s="373">
        <v>20342</v>
      </c>
    </row>
    <row r="43" spans="1:6" ht="16.5" thickBot="1" x14ac:dyDescent="0.3">
      <c r="A43" s="357"/>
      <c r="B43" s="372" t="s">
        <v>855</v>
      </c>
      <c r="C43" s="371"/>
      <c r="D43" s="373"/>
      <c r="E43" s="373"/>
      <c r="F43" s="373"/>
    </row>
    <row r="44" spans="1:6" ht="16.5" thickBot="1" x14ac:dyDescent="0.3">
      <c r="A44" s="357"/>
      <c r="B44" s="374" t="s">
        <v>848</v>
      </c>
      <c r="C44" s="375">
        <f>C45</f>
        <v>52609</v>
      </c>
      <c r="D44" s="375">
        <f>D45+D46</f>
        <v>53609</v>
      </c>
      <c r="E44" s="375">
        <f>E45+E46</f>
        <v>53609</v>
      </c>
      <c r="F44" s="375">
        <f>F45+F46</f>
        <v>53609</v>
      </c>
    </row>
    <row r="45" spans="1:6" ht="16.5" thickBot="1" x14ac:dyDescent="0.3">
      <c r="A45" s="357"/>
      <c r="B45" s="372" t="s">
        <v>840</v>
      </c>
      <c r="C45" s="371">
        <v>52609</v>
      </c>
      <c r="D45" s="373">
        <v>53609</v>
      </c>
      <c r="E45" s="373">
        <v>53609</v>
      </c>
      <c r="F45" s="373">
        <v>53609</v>
      </c>
    </row>
    <row r="46" spans="1:6" ht="16.5" thickBot="1" x14ac:dyDescent="0.3">
      <c r="A46" s="357"/>
      <c r="B46" s="372" t="s">
        <v>855</v>
      </c>
      <c r="C46" s="371"/>
      <c r="D46" s="373"/>
      <c r="E46" s="373"/>
      <c r="F46" s="373"/>
    </row>
    <row r="47" spans="1:6" ht="24.75" customHeight="1" thickBot="1" x14ac:dyDescent="0.3">
      <c r="A47" s="357"/>
      <c r="B47" s="374" t="s">
        <v>847</v>
      </c>
      <c r="C47" s="371"/>
      <c r="D47" s="373">
        <f>D48+D49</f>
        <v>0</v>
      </c>
      <c r="E47" s="373">
        <f>E48+E49</f>
        <v>0</v>
      </c>
      <c r="F47" s="373">
        <f>F48+F49</f>
        <v>0</v>
      </c>
    </row>
    <row r="48" spans="1:6" ht="16.5" thickBot="1" x14ac:dyDescent="0.3">
      <c r="A48" s="357"/>
      <c r="B48" s="372" t="s">
        <v>840</v>
      </c>
      <c r="C48" s="371"/>
      <c r="D48" s="373"/>
      <c r="E48" s="373"/>
      <c r="F48" s="373"/>
    </row>
    <row r="49" spans="1:11" ht="12.75" customHeight="1" thickBot="1" x14ac:dyDescent="0.3">
      <c r="A49" s="357"/>
      <c r="B49" s="372" t="s">
        <v>855</v>
      </c>
      <c r="C49" s="371"/>
      <c r="D49" s="373"/>
      <c r="E49" s="373"/>
      <c r="F49" s="373"/>
    </row>
    <row r="50" spans="1:11" ht="15" customHeight="1" thickBot="1" x14ac:dyDescent="0.3">
      <c r="A50" s="357"/>
      <c r="B50" s="374" t="s">
        <v>846</v>
      </c>
      <c r="C50" s="371"/>
      <c r="D50" s="373">
        <v>0</v>
      </c>
      <c r="E50" s="373">
        <v>0</v>
      </c>
      <c r="F50" s="373">
        <v>0</v>
      </c>
    </row>
    <row r="51" spans="1:11" ht="16.5" thickBot="1" x14ac:dyDescent="0.3">
      <c r="A51" s="357"/>
      <c r="B51" s="372" t="s">
        <v>840</v>
      </c>
      <c r="C51" s="371"/>
      <c r="D51" s="373"/>
      <c r="E51" s="373"/>
      <c r="F51" s="373"/>
      <c r="K51" s="864">
        <f>C59-C30</f>
        <v>0</v>
      </c>
    </row>
    <row r="52" spans="1:11" ht="16.5" thickBot="1" x14ac:dyDescent="0.3">
      <c r="A52" s="357"/>
      <c r="B52" s="372" t="s">
        <v>855</v>
      </c>
      <c r="C52" s="371"/>
      <c r="D52" s="373"/>
      <c r="E52" s="373"/>
      <c r="F52" s="373"/>
    </row>
    <row r="53" spans="1:11" ht="16.5" thickBot="1" x14ac:dyDescent="0.3">
      <c r="A53" s="357"/>
      <c r="B53" s="374" t="s">
        <v>845</v>
      </c>
      <c r="C53" s="371"/>
      <c r="D53" s="373">
        <f>D54+D55</f>
        <v>0</v>
      </c>
      <c r="E53" s="373">
        <f>E54+E55</f>
        <v>0</v>
      </c>
      <c r="F53" s="373">
        <f>F54+F55</f>
        <v>0</v>
      </c>
    </row>
    <row r="54" spans="1:11" ht="16.5" thickBot="1" x14ac:dyDescent="0.3">
      <c r="A54" s="357"/>
      <c r="B54" s="372" t="s">
        <v>840</v>
      </c>
      <c r="C54" s="371"/>
      <c r="D54" s="373"/>
      <c r="E54" s="373"/>
      <c r="F54" s="373"/>
    </row>
    <row r="55" spans="1:11" ht="16.5" thickBot="1" x14ac:dyDescent="0.3">
      <c r="A55" s="357"/>
      <c r="B55" s="372" t="s">
        <v>855</v>
      </c>
      <c r="C55" s="371"/>
      <c r="D55" s="373"/>
      <c r="E55" s="373"/>
      <c r="F55" s="373"/>
    </row>
    <row r="56" spans="1:11" ht="32.25" thickBot="1" x14ac:dyDescent="0.3">
      <c r="A56" s="357"/>
      <c r="B56" s="374" t="s">
        <v>844</v>
      </c>
      <c r="C56" s="371">
        <v>270</v>
      </c>
      <c r="D56" s="373">
        <v>170</v>
      </c>
      <c r="E56" s="373">
        <v>170</v>
      </c>
      <c r="F56" s="373">
        <v>170</v>
      </c>
    </row>
    <row r="57" spans="1:11" ht="15.75" customHeight="1" thickBot="1" x14ac:dyDescent="0.3">
      <c r="A57" s="357"/>
      <c r="B57" s="372" t="s">
        <v>840</v>
      </c>
      <c r="C57" s="371"/>
      <c r="D57" s="400"/>
      <c r="E57" s="400"/>
      <c r="F57" s="400"/>
    </row>
    <row r="58" spans="1:11" ht="12.75" customHeight="1" thickBot="1" x14ac:dyDescent="0.3">
      <c r="A58" s="357"/>
      <c r="B58" s="372" t="s">
        <v>855</v>
      </c>
      <c r="C58" s="371"/>
      <c r="D58" s="401"/>
      <c r="E58" s="400"/>
      <c r="F58" s="400"/>
    </row>
    <row r="59" spans="1:11" ht="36.75" customHeight="1" thickBot="1" x14ac:dyDescent="0.3">
      <c r="A59" s="357"/>
      <c r="B59" s="832" t="s">
        <v>873</v>
      </c>
      <c r="C59" s="371">
        <f>C56+C53+C50+C47+C44+C41+C38</f>
        <v>202864</v>
      </c>
      <c r="D59" s="399">
        <f>D56+D53+D50+D47+D44+D41+D38</f>
        <v>203764</v>
      </c>
      <c r="E59" s="371">
        <f>E56+E53+E50+E47+E44+E41+E38</f>
        <v>203764</v>
      </c>
      <c r="F59" s="371">
        <f>F56+F53+F50+F47+F44+F41+F38</f>
        <v>203764</v>
      </c>
    </row>
    <row r="60" spans="1:11" ht="22.5" customHeight="1" thickBot="1" x14ac:dyDescent="0.3">
      <c r="A60" s="357"/>
      <c r="B60" s="863" t="s">
        <v>836</v>
      </c>
      <c r="C60" s="368">
        <f>IF(C59-C30=0,0,"Error")</f>
        <v>0</v>
      </c>
      <c r="D60" s="368">
        <f>IF(D59-D30=0,0,"Error")</f>
        <v>0</v>
      </c>
      <c r="E60" s="368">
        <f>IF(E59-E30=0,0,"Error")</f>
        <v>0</v>
      </c>
      <c r="F60" s="368">
        <f>IF(F59-F30=0,0,"Error")</f>
        <v>0</v>
      </c>
    </row>
    <row r="61" spans="1:11" ht="22.5" customHeight="1" thickBot="1" x14ac:dyDescent="0.3">
      <c r="A61" s="357"/>
      <c r="B61" s="861" t="s">
        <v>963</v>
      </c>
      <c r="C61" s="1927" t="s">
        <v>1682</v>
      </c>
      <c r="D61" s="1928"/>
      <c r="E61" s="1928"/>
      <c r="F61" s="1929"/>
    </row>
    <row r="62" spans="1:11" ht="33" customHeight="1" thickBot="1" x14ac:dyDescent="0.3">
      <c r="A62" s="357"/>
      <c r="B62" s="860" t="s">
        <v>1976</v>
      </c>
      <c r="C62" s="1930" t="s">
        <v>1979</v>
      </c>
      <c r="D62" s="1931"/>
      <c r="E62" s="1931"/>
      <c r="F62" s="1932"/>
    </row>
    <row r="63" spans="1:11" ht="58.5" customHeight="1" thickBot="1" x14ac:dyDescent="0.3">
      <c r="A63" s="357"/>
      <c r="B63" s="402" t="s">
        <v>863</v>
      </c>
      <c r="C63" s="1933" t="s">
        <v>1978</v>
      </c>
      <c r="D63" s="1934"/>
      <c r="E63" s="1934"/>
      <c r="F63" s="1935"/>
    </row>
    <row r="64" spans="1:11" ht="16.5" thickBot="1" x14ac:dyDescent="0.3">
      <c r="A64" s="357"/>
      <c r="B64" s="313" t="s">
        <v>37</v>
      </c>
      <c r="C64" s="1936" t="s">
        <v>1896</v>
      </c>
      <c r="D64" s="1937"/>
      <c r="E64" s="1937"/>
      <c r="F64" s="1938"/>
    </row>
    <row r="65" spans="1:6" ht="15.75" x14ac:dyDescent="0.25">
      <c r="A65" s="357"/>
      <c r="B65" s="1576"/>
      <c r="C65" s="385">
        <v>2025</v>
      </c>
      <c r="D65" s="385">
        <v>2026</v>
      </c>
      <c r="E65" s="385">
        <v>2027</v>
      </c>
      <c r="F65" s="385">
        <v>2028</v>
      </c>
    </row>
    <row r="66" spans="1:6" ht="16.5" thickBot="1" x14ac:dyDescent="0.3">
      <c r="A66" s="357"/>
      <c r="B66" s="1577"/>
      <c r="C66" s="384" t="s">
        <v>17</v>
      </c>
      <c r="D66" s="384" t="s">
        <v>18</v>
      </c>
      <c r="E66" s="384" t="s">
        <v>18</v>
      </c>
      <c r="F66" s="384" t="s">
        <v>18</v>
      </c>
    </row>
    <row r="67" spans="1:6" ht="16.5" thickBot="1" x14ac:dyDescent="0.3">
      <c r="A67" s="357"/>
      <c r="B67" s="313" t="s">
        <v>39</v>
      </c>
      <c r="C67" s="859">
        <v>7</v>
      </c>
      <c r="D67" s="859">
        <v>9</v>
      </c>
      <c r="E67" s="859">
        <v>9</v>
      </c>
      <c r="F67" s="859">
        <v>9</v>
      </c>
    </row>
    <row r="68" spans="1:6" ht="16.5" thickBot="1" x14ac:dyDescent="0.3">
      <c r="A68" s="357"/>
      <c r="B68" s="313" t="s">
        <v>861</v>
      </c>
      <c r="C68" s="388">
        <v>21860</v>
      </c>
      <c r="D68" s="601">
        <v>21860</v>
      </c>
      <c r="E68" s="601">
        <v>21860</v>
      </c>
      <c r="F68" s="601">
        <v>21860</v>
      </c>
    </row>
    <row r="69" spans="1:6" ht="26.25" customHeight="1" thickBot="1" x14ac:dyDescent="0.3">
      <c r="A69" s="357"/>
      <c r="B69" s="313" t="s">
        <v>860</v>
      </c>
      <c r="C69" s="388">
        <f>C68/C67</f>
        <v>3122.8571428571427</v>
      </c>
      <c r="D69" s="388">
        <f>D68/D67</f>
        <v>2428.8888888888887</v>
      </c>
      <c r="E69" s="388">
        <f>E68/E67</f>
        <v>2428.8888888888887</v>
      </c>
      <c r="F69" s="388">
        <f>F68/F67</f>
        <v>2428.8888888888887</v>
      </c>
    </row>
    <row r="70" spans="1:6" ht="21" customHeight="1" thickBot="1" x14ac:dyDescent="0.3">
      <c r="A70" s="357"/>
      <c r="B70" s="313" t="s">
        <v>859</v>
      </c>
      <c r="C70" s="387" t="s">
        <v>884</v>
      </c>
      <c r="D70" s="386">
        <f t="shared" ref="D70:F72" si="1">D67/C67-1</f>
        <v>0.28571428571428581</v>
      </c>
      <c r="E70" s="386">
        <f t="shared" si="1"/>
        <v>0</v>
      </c>
      <c r="F70" s="386">
        <f t="shared" si="1"/>
        <v>0</v>
      </c>
    </row>
    <row r="71" spans="1:6" ht="21" customHeight="1" thickBot="1" x14ac:dyDescent="0.3">
      <c r="A71" s="357"/>
      <c r="B71" s="313" t="s">
        <v>858</v>
      </c>
      <c r="C71" s="387" t="s">
        <v>884</v>
      </c>
      <c r="D71" s="386">
        <f t="shared" si="1"/>
        <v>0</v>
      </c>
      <c r="E71" s="386">
        <f t="shared" si="1"/>
        <v>0</v>
      </c>
      <c r="F71" s="386">
        <f t="shared" si="1"/>
        <v>0</v>
      </c>
    </row>
    <row r="72" spans="1:6" ht="32.25" thickBot="1" x14ac:dyDescent="0.3">
      <c r="A72" s="357"/>
      <c r="B72" s="313" t="s">
        <v>55</v>
      </c>
      <c r="C72" s="387" t="s">
        <v>884</v>
      </c>
      <c r="D72" s="386">
        <f t="shared" si="1"/>
        <v>-0.22222222222222221</v>
      </c>
      <c r="E72" s="386">
        <f t="shared" si="1"/>
        <v>0</v>
      </c>
      <c r="F72" s="386">
        <f t="shared" si="1"/>
        <v>0</v>
      </c>
    </row>
    <row r="73" spans="1:6" ht="27" customHeight="1" thickBot="1" x14ac:dyDescent="0.3">
      <c r="A73" s="357"/>
      <c r="B73" s="1567" t="s">
        <v>1560</v>
      </c>
      <c r="C73" s="1568"/>
      <c r="D73" s="1568"/>
      <c r="E73" s="1568"/>
      <c r="F73" s="1569"/>
    </row>
    <row r="74" spans="1:6" ht="15.75" x14ac:dyDescent="0.25">
      <c r="A74" s="357"/>
      <c r="B74" s="1576"/>
      <c r="C74" s="385">
        <v>2025</v>
      </c>
      <c r="D74" s="385">
        <v>2026</v>
      </c>
      <c r="E74" s="385">
        <v>2027</v>
      </c>
      <c r="F74" s="385">
        <v>2028</v>
      </c>
    </row>
    <row r="75" spans="1:6" ht="16.5" thickBot="1" x14ac:dyDescent="0.3">
      <c r="A75" s="357"/>
      <c r="B75" s="1577"/>
      <c r="C75" s="384" t="s">
        <v>17</v>
      </c>
      <c r="D75" s="384" t="s">
        <v>18</v>
      </c>
      <c r="E75" s="384" t="s">
        <v>18</v>
      </c>
      <c r="F75" s="384" t="s">
        <v>18</v>
      </c>
    </row>
    <row r="76" spans="1:6" ht="16.5" thickBot="1" x14ac:dyDescent="0.3">
      <c r="A76" s="357"/>
      <c r="B76" s="374" t="s">
        <v>850</v>
      </c>
      <c r="C76" s="373">
        <v>0</v>
      </c>
      <c r="D76" s="373">
        <v>0</v>
      </c>
      <c r="E76" s="373">
        <v>0</v>
      </c>
      <c r="F76" s="373">
        <v>0</v>
      </c>
    </row>
    <row r="77" spans="1:6" ht="16.5" thickBot="1" x14ac:dyDescent="0.3">
      <c r="A77" s="357"/>
      <c r="B77" s="372" t="s">
        <v>840</v>
      </c>
      <c r="C77" s="373"/>
      <c r="D77" s="373"/>
      <c r="E77" s="373"/>
      <c r="F77" s="373"/>
    </row>
    <row r="78" spans="1:6" ht="16.5" thickBot="1" x14ac:dyDescent="0.3">
      <c r="A78" s="357"/>
      <c r="B78" s="372" t="s">
        <v>855</v>
      </c>
      <c r="C78" s="371"/>
      <c r="D78" s="370"/>
      <c r="E78" s="370"/>
      <c r="F78" s="370"/>
    </row>
    <row r="79" spans="1:6" ht="23.25" customHeight="1" thickBot="1" x14ac:dyDescent="0.3">
      <c r="A79" s="357"/>
      <c r="B79" s="374" t="s">
        <v>849</v>
      </c>
      <c r="C79" s="373">
        <v>0</v>
      </c>
      <c r="D79" s="373">
        <v>0</v>
      </c>
      <c r="E79" s="373">
        <v>0</v>
      </c>
      <c r="F79" s="373">
        <v>0</v>
      </c>
    </row>
    <row r="80" spans="1:6" ht="16.5" thickBot="1" x14ac:dyDescent="0.3">
      <c r="A80" s="357"/>
      <c r="B80" s="372" t="s">
        <v>840</v>
      </c>
      <c r="C80" s="373"/>
      <c r="D80" s="373"/>
      <c r="E80" s="373"/>
      <c r="F80" s="373"/>
    </row>
    <row r="81" spans="1:6" ht="16.5" thickBot="1" x14ac:dyDescent="0.3">
      <c r="A81" s="357"/>
      <c r="B81" s="372" t="s">
        <v>855</v>
      </c>
      <c r="C81" s="371"/>
      <c r="D81" s="373"/>
      <c r="E81" s="373"/>
      <c r="F81" s="373"/>
    </row>
    <row r="82" spans="1:6" ht="16.5" thickBot="1" x14ac:dyDescent="0.3">
      <c r="A82" s="357"/>
      <c r="B82" s="374" t="s">
        <v>848</v>
      </c>
      <c r="C82" s="375">
        <f>C83</f>
        <v>21860</v>
      </c>
      <c r="D82" s="862">
        <f>D83+D84</f>
        <v>21860</v>
      </c>
      <c r="E82" s="862">
        <f>E83+E84</f>
        <v>21860</v>
      </c>
      <c r="F82" s="862">
        <f>F83+F84</f>
        <v>21860</v>
      </c>
    </row>
    <row r="83" spans="1:6" ht="16.5" thickBot="1" x14ac:dyDescent="0.3">
      <c r="A83" s="357"/>
      <c r="B83" s="372" t="s">
        <v>840</v>
      </c>
      <c r="C83" s="371">
        <v>21860</v>
      </c>
      <c r="D83" s="373">
        <v>21860</v>
      </c>
      <c r="E83" s="373">
        <v>21860</v>
      </c>
      <c r="F83" s="373">
        <v>21860</v>
      </c>
    </row>
    <row r="84" spans="1:6" ht="16.5" thickBot="1" x14ac:dyDescent="0.3">
      <c r="A84" s="357"/>
      <c r="B84" s="372" t="s">
        <v>855</v>
      </c>
      <c r="C84" s="371"/>
      <c r="D84" s="373"/>
      <c r="E84" s="373"/>
      <c r="F84" s="373"/>
    </row>
    <row r="85" spans="1:6" ht="24.75" customHeight="1" thickBot="1" x14ac:dyDescent="0.3">
      <c r="A85" s="357"/>
      <c r="B85" s="374" t="s">
        <v>847</v>
      </c>
      <c r="C85" s="371">
        <v>0</v>
      </c>
      <c r="D85" s="373">
        <v>0</v>
      </c>
      <c r="E85" s="373">
        <v>0</v>
      </c>
      <c r="F85" s="373">
        <v>0</v>
      </c>
    </row>
    <row r="86" spans="1:6" ht="16.5" thickBot="1" x14ac:dyDescent="0.3">
      <c r="A86" s="357"/>
      <c r="B86" s="372" t="s">
        <v>840</v>
      </c>
      <c r="C86" s="371"/>
      <c r="D86" s="373"/>
      <c r="E86" s="373"/>
      <c r="F86" s="373"/>
    </row>
    <row r="87" spans="1:6" ht="12.75" customHeight="1" thickBot="1" x14ac:dyDescent="0.3">
      <c r="A87" s="357"/>
      <c r="B87" s="372" t="s">
        <v>855</v>
      </c>
      <c r="C87" s="371"/>
      <c r="D87" s="373"/>
      <c r="E87" s="373"/>
      <c r="F87" s="373"/>
    </row>
    <row r="88" spans="1:6" ht="15" customHeight="1" thickBot="1" x14ac:dyDescent="0.3">
      <c r="A88" s="357"/>
      <c r="B88" s="374" t="s">
        <v>846</v>
      </c>
      <c r="C88" s="371">
        <v>0</v>
      </c>
      <c r="D88" s="373">
        <v>0</v>
      </c>
      <c r="E88" s="373">
        <v>0</v>
      </c>
      <c r="F88" s="373">
        <v>0</v>
      </c>
    </row>
    <row r="89" spans="1:6" ht="16.5" thickBot="1" x14ac:dyDescent="0.3">
      <c r="A89" s="357"/>
      <c r="B89" s="372" t="s">
        <v>840</v>
      </c>
      <c r="C89" s="371"/>
      <c r="D89" s="373"/>
      <c r="E89" s="373"/>
      <c r="F89" s="373"/>
    </row>
    <row r="90" spans="1:6" ht="16.5" thickBot="1" x14ac:dyDescent="0.3">
      <c r="A90" s="357"/>
      <c r="B90" s="372" t="s">
        <v>855</v>
      </c>
      <c r="C90" s="371"/>
      <c r="D90" s="373"/>
      <c r="E90" s="373"/>
      <c r="F90" s="373"/>
    </row>
    <row r="91" spans="1:6" ht="16.5" thickBot="1" x14ac:dyDescent="0.3">
      <c r="A91" s="357"/>
      <c r="B91" s="374" t="s">
        <v>845</v>
      </c>
      <c r="C91" s="371">
        <v>0</v>
      </c>
      <c r="D91" s="373">
        <v>0</v>
      </c>
      <c r="E91" s="373">
        <v>0</v>
      </c>
      <c r="F91" s="373">
        <v>0</v>
      </c>
    </row>
    <row r="92" spans="1:6" ht="16.5" thickBot="1" x14ac:dyDescent="0.3">
      <c r="A92" s="357"/>
      <c r="B92" s="372" t="s">
        <v>840</v>
      </c>
      <c r="C92" s="371"/>
      <c r="D92" s="373"/>
      <c r="E92" s="373"/>
      <c r="F92" s="373"/>
    </row>
    <row r="93" spans="1:6" ht="16.5" thickBot="1" x14ac:dyDescent="0.3">
      <c r="A93" s="357"/>
      <c r="B93" s="372" t="s">
        <v>855</v>
      </c>
      <c r="C93" s="371"/>
      <c r="D93" s="373"/>
      <c r="E93" s="373"/>
      <c r="F93" s="373"/>
    </row>
    <row r="94" spans="1:6" ht="32.25" thickBot="1" x14ac:dyDescent="0.3">
      <c r="A94" s="357"/>
      <c r="B94" s="374" t="s">
        <v>844</v>
      </c>
      <c r="C94" s="371">
        <v>0</v>
      </c>
      <c r="D94" s="373">
        <v>0</v>
      </c>
      <c r="E94" s="373">
        <v>0</v>
      </c>
      <c r="F94" s="373">
        <v>0</v>
      </c>
    </row>
    <row r="95" spans="1:6" ht="15.75" customHeight="1" thickBot="1" x14ac:dyDescent="0.3">
      <c r="A95" s="357"/>
      <c r="B95" s="372" t="s">
        <v>840</v>
      </c>
      <c r="C95" s="371"/>
      <c r="D95" s="400"/>
      <c r="E95" s="400"/>
      <c r="F95" s="400"/>
    </row>
    <row r="96" spans="1:6" ht="12.75" customHeight="1" thickBot="1" x14ac:dyDescent="0.3">
      <c r="A96" s="357"/>
      <c r="B96" s="372" t="s">
        <v>855</v>
      </c>
      <c r="C96" s="371"/>
      <c r="D96" s="401"/>
      <c r="E96" s="400"/>
      <c r="F96" s="400"/>
    </row>
    <row r="97" spans="1:6" ht="36.75" customHeight="1" thickBot="1" x14ac:dyDescent="0.3">
      <c r="A97" s="357"/>
      <c r="B97" s="585" t="s">
        <v>958</v>
      </c>
      <c r="C97" s="371">
        <f>C94+C91+C88+C85+C82+C79+C76</f>
        <v>21860</v>
      </c>
      <c r="D97" s="399">
        <f>D94+D91+D88+D85+D82+D79+D76</f>
        <v>21860</v>
      </c>
      <c r="E97" s="371">
        <f>E94+E91+E88+E85+E82+E79+E76</f>
        <v>21860</v>
      </c>
      <c r="F97" s="371">
        <f>F94+F91+F88+F85+F82+F79+F76</f>
        <v>21860</v>
      </c>
    </row>
    <row r="98" spans="1:6" ht="22.5" customHeight="1" thickBot="1" x14ac:dyDescent="0.3">
      <c r="A98" s="357"/>
      <c r="B98" s="369" t="s">
        <v>836</v>
      </c>
      <c r="C98" s="368">
        <f>IF(C97-C68=0,0,"Error")</f>
        <v>0</v>
      </c>
      <c r="D98" s="368">
        <f>IF(D97-D68=0,0,"Error")</f>
        <v>0</v>
      </c>
      <c r="E98" s="368">
        <f>IF(E97-E68=0,0,"Error")</f>
        <v>0</v>
      </c>
      <c r="F98" s="368">
        <f>IF(F97-F68=0,0,"Error")</f>
        <v>0</v>
      </c>
    </row>
    <row r="99" spans="1:6" ht="19.5" customHeight="1" thickBot="1" x14ac:dyDescent="0.3">
      <c r="A99" s="357"/>
      <c r="B99" s="861" t="s">
        <v>866</v>
      </c>
      <c r="C99" s="1927" t="s">
        <v>1977</v>
      </c>
      <c r="D99" s="1928"/>
      <c r="E99" s="1928"/>
      <c r="F99" s="1929"/>
    </row>
    <row r="100" spans="1:6" ht="26.25" customHeight="1" thickBot="1" x14ac:dyDescent="0.3">
      <c r="A100" s="357"/>
      <c r="B100" s="860" t="s">
        <v>1976</v>
      </c>
      <c r="C100" s="1930" t="s">
        <v>1975</v>
      </c>
      <c r="D100" s="1931"/>
      <c r="E100" s="1931"/>
      <c r="F100" s="1932"/>
    </row>
    <row r="101" spans="1:6" ht="82.5" customHeight="1" thickBot="1" x14ac:dyDescent="0.3">
      <c r="A101" s="357"/>
      <c r="B101" s="402" t="s">
        <v>863</v>
      </c>
      <c r="C101" s="1939" t="s">
        <v>1974</v>
      </c>
      <c r="D101" s="1940"/>
      <c r="E101" s="1940"/>
      <c r="F101" s="1941"/>
    </row>
    <row r="102" spans="1:6" ht="16.5" thickBot="1" x14ac:dyDescent="0.3">
      <c r="A102" s="357"/>
      <c r="B102" s="313" t="s">
        <v>37</v>
      </c>
      <c r="C102" s="1936" t="s">
        <v>1973</v>
      </c>
      <c r="D102" s="1937"/>
      <c r="E102" s="1937"/>
      <c r="F102" s="1938"/>
    </row>
    <row r="103" spans="1:6" ht="15.75" x14ac:dyDescent="0.25">
      <c r="A103" s="357"/>
      <c r="B103" s="1576"/>
      <c r="C103" s="385">
        <v>2025</v>
      </c>
      <c r="D103" s="385">
        <v>2026</v>
      </c>
      <c r="E103" s="385">
        <v>2027</v>
      </c>
      <c r="F103" s="385">
        <v>2028</v>
      </c>
    </row>
    <row r="104" spans="1:6" ht="16.5" thickBot="1" x14ac:dyDescent="0.3">
      <c r="A104" s="357"/>
      <c r="B104" s="1577"/>
      <c r="C104" s="384" t="s">
        <v>17</v>
      </c>
      <c r="D104" s="384" t="s">
        <v>18</v>
      </c>
      <c r="E104" s="384" t="s">
        <v>18</v>
      </c>
      <c r="F104" s="384" t="s">
        <v>18</v>
      </c>
    </row>
    <row r="105" spans="1:6" ht="16.5" thickBot="1" x14ac:dyDescent="0.3">
      <c r="A105" s="357"/>
      <c r="B105" s="313" t="s">
        <v>39</v>
      </c>
      <c r="C105" s="859">
        <v>4</v>
      </c>
      <c r="D105" s="859">
        <v>5</v>
      </c>
      <c r="E105" s="859">
        <v>5</v>
      </c>
      <c r="F105" s="859">
        <v>4</v>
      </c>
    </row>
    <row r="106" spans="1:6" ht="16.5" thickBot="1" x14ac:dyDescent="0.3">
      <c r="A106" s="357"/>
      <c r="B106" s="313" t="s">
        <v>861</v>
      </c>
      <c r="C106" s="388">
        <v>10625</v>
      </c>
      <c r="D106" s="388">
        <f>D114+D117+D120+D123+D126+D129+D132</f>
        <v>10625</v>
      </c>
      <c r="E106" s="388">
        <f>E114+E117+E120+E123+E126+E129+E132</f>
        <v>10625</v>
      </c>
      <c r="F106" s="388">
        <f>F114+F117+F120+F123+F126+F129+F132</f>
        <v>9500</v>
      </c>
    </row>
    <row r="107" spans="1:6" ht="26.25" customHeight="1" thickBot="1" x14ac:dyDescent="0.3">
      <c r="A107" s="357"/>
      <c r="B107" s="313" t="s">
        <v>860</v>
      </c>
      <c r="C107" s="388">
        <f>C106/C105</f>
        <v>2656.25</v>
      </c>
      <c r="D107" s="388">
        <f>D106/D105</f>
        <v>2125</v>
      </c>
      <c r="E107" s="388">
        <f>E106/E105</f>
        <v>2125</v>
      </c>
      <c r="F107" s="388">
        <f>F106/F105</f>
        <v>2375</v>
      </c>
    </row>
    <row r="108" spans="1:6" ht="21" customHeight="1" thickBot="1" x14ac:dyDescent="0.3">
      <c r="A108" s="357"/>
      <c r="B108" s="313" t="s">
        <v>859</v>
      </c>
      <c r="C108" s="387" t="s">
        <v>884</v>
      </c>
      <c r="D108" s="386">
        <f t="shared" ref="D108:F110" si="2">D105/C105-1</f>
        <v>0.25</v>
      </c>
      <c r="E108" s="386">
        <f t="shared" si="2"/>
        <v>0</v>
      </c>
      <c r="F108" s="386">
        <f t="shared" si="2"/>
        <v>-0.19999999999999996</v>
      </c>
    </row>
    <row r="109" spans="1:6" ht="21" customHeight="1" thickBot="1" x14ac:dyDescent="0.3">
      <c r="A109" s="357"/>
      <c r="B109" s="313" t="s">
        <v>858</v>
      </c>
      <c r="C109" s="387" t="s">
        <v>884</v>
      </c>
      <c r="D109" s="386">
        <f t="shared" si="2"/>
        <v>0</v>
      </c>
      <c r="E109" s="386">
        <f t="shared" si="2"/>
        <v>0</v>
      </c>
      <c r="F109" s="386">
        <f t="shared" si="2"/>
        <v>-0.10588235294117643</v>
      </c>
    </row>
    <row r="110" spans="1:6" ht="32.25" thickBot="1" x14ac:dyDescent="0.3">
      <c r="A110" s="357"/>
      <c r="B110" s="313" t="s">
        <v>55</v>
      </c>
      <c r="C110" s="387" t="s">
        <v>884</v>
      </c>
      <c r="D110" s="386">
        <f t="shared" si="2"/>
        <v>-0.19999999999999996</v>
      </c>
      <c r="E110" s="386">
        <f t="shared" si="2"/>
        <v>0</v>
      </c>
      <c r="F110" s="386">
        <f t="shared" si="2"/>
        <v>0.11764705882352944</v>
      </c>
    </row>
    <row r="111" spans="1:6" ht="27" customHeight="1" thickBot="1" x14ac:dyDescent="0.3">
      <c r="A111" s="357"/>
      <c r="B111" s="1567" t="s">
        <v>1962</v>
      </c>
      <c r="C111" s="1568"/>
      <c r="D111" s="1568"/>
      <c r="E111" s="1568"/>
      <c r="F111" s="1569"/>
    </row>
    <row r="112" spans="1:6" ht="15.75" x14ac:dyDescent="0.25">
      <c r="A112" s="357"/>
      <c r="B112" s="1576"/>
      <c r="C112" s="385">
        <v>2025</v>
      </c>
      <c r="D112" s="385">
        <v>2026</v>
      </c>
      <c r="E112" s="385">
        <v>2027</v>
      </c>
      <c r="F112" s="385">
        <v>2028</v>
      </c>
    </row>
    <row r="113" spans="1:6" ht="16.5" thickBot="1" x14ac:dyDescent="0.3">
      <c r="A113" s="357"/>
      <c r="B113" s="1577"/>
      <c r="C113" s="384" t="s">
        <v>17</v>
      </c>
      <c r="D113" s="384" t="s">
        <v>18</v>
      </c>
      <c r="E113" s="384" t="s">
        <v>18</v>
      </c>
      <c r="F113" s="384" t="s">
        <v>18</v>
      </c>
    </row>
    <row r="114" spans="1:6" ht="16.5" thickBot="1" x14ac:dyDescent="0.3">
      <c r="A114" s="357"/>
      <c r="B114" s="374" t="s">
        <v>850</v>
      </c>
      <c r="C114" s="373">
        <v>0</v>
      </c>
      <c r="D114" s="373">
        <v>0</v>
      </c>
      <c r="E114" s="373">
        <v>0</v>
      </c>
      <c r="F114" s="373">
        <v>0</v>
      </c>
    </row>
    <row r="115" spans="1:6" ht="16.5" thickBot="1" x14ac:dyDescent="0.3">
      <c r="A115" s="357"/>
      <c r="B115" s="372" t="s">
        <v>840</v>
      </c>
      <c r="C115" s="373"/>
      <c r="D115" s="373"/>
      <c r="E115" s="373"/>
      <c r="F115" s="373"/>
    </row>
    <row r="116" spans="1:6" ht="16.5" thickBot="1" x14ac:dyDescent="0.3">
      <c r="A116" s="357"/>
      <c r="B116" s="372" t="s">
        <v>855</v>
      </c>
      <c r="C116" s="371"/>
      <c r="D116" s="370"/>
      <c r="E116" s="370"/>
      <c r="F116" s="370"/>
    </row>
    <row r="117" spans="1:6" ht="32.25" thickBot="1" x14ac:dyDescent="0.3">
      <c r="A117" s="357"/>
      <c r="B117" s="374" t="s">
        <v>849</v>
      </c>
      <c r="C117" s="373">
        <v>0</v>
      </c>
      <c r="D117" s="373">
        <v>0</v>
      </c>
      <c r="E117" s="373">
        <v>0</v>
      </c>
      <c r="F117" s="373">
        <v>0</v>
      </c>
    </row>
    <row r="118" spans="1:6" ht="16.5" thickBot="1" x14ac:dyDescent="0.3">
      <c r="A118" s="357"/>
      <c r="B118" s="372" t="s">
        <v>840</v>
      </c>
      <c r="C118" s="373"/>
      <c r="D118" s="373"/>
      <c r="E118" s="373"/>
      <c r="F118" s="373"/>
    </row>
    <row r="119" spans="1:6" ht="16.5" thickBot="1" x14ac:dyDescent="0.3">
      <c r="A119" s="357"/>
      <c r="B119" s="372" t="s">
        <v>855</v>
      </c>
      <c r="C119" s="371"/>
      <c r="D119" s="373"/>
      <c r="E119" s="373"/>
      <c r="F119" s="373"/>
    </row>
    <row r="120" spans="1:6" ht="16.5" thickBot="1" x14ac:dyDescent="0.3">
      <c r="A120" s="357"/>
      <c r="B120" s="374" t="s">
        <v>848</v>
      </c>
      <c r="C120" s="375">
        <f>SUM(C121)</f>
        <v>10625</v>
      </c>
      <c r="D120" s="375">
        <f>D121+D122</f>
        <v>10625</v>
      </c>
      <c r="E120" s="375">
        <f>E121+E122</f>
        <v>10625</v>
      </c>
      <c r="F120" s="375">
        <f>F121+F122</f>
        <v>9500</v>
      </c>
    </row>
    <row r="121" spans="1:6" ht="16.5" thickBot="1" x14ac:dyDescent="0.3">
      <c r="A121" s="357"/>
      <c r="B121" s="372" t="s">
        <v>840</v>
      </c>
      <c r="C121" s="371">
        <v>10625</v>
      </c>
      <c r="D121" s="373">
        <v>10625</v>
      </c>
      <c r="E121" s="373">
        <v>10625</v>
      </c>
      <c r="F121" s="373">
        <v>9500</v>
      </c>
    </row>
    <row r="122" spans="1:6" ht="16.5" thickBot="1" x14ac:dyDescent="0.3">
      <c r="A122" s="357"/>
      <c r="B122" s="372" t="s">
        <v>855</v>
      </c>
      <c r="C122" s="371"/>
      <c r="D122" s="373"/>
      <c r="E122" s="373"/>
      <c r="F122" s="373"/>
    </row>
    <row r="123" spans="1:6" ht="24.75" customHeight="1" thickBot="1" x14ac:dyDescent="0.3">
      <c r="A123" s="357"/>
      <c r="B123" s="374" t="s">
        <v>847</v>
      </c>
      <c r="C123" s="371">
        <v>0</v>
      </c>
      <c r="D123" s="373">
        <v>0</v>
      </c>
      <c r="E123" s="373">
        <v>0</v>
      </c>
      <c r="F123" s="373">
        <v>0</v>
      </c>
    </row>
    <row r="124" spans="1:6" ht="16.5" thickBot="1" x14ac:dyDescent="0.3">
      <c r="A124" s="357"/>
      <c r="B124" s="372" t="s">
        <v>840</v>
      </c>
      <c r="C124" s="371"/>
      <c r="D124" s="373"/>
      <c r="E124" s="373"/>
      <c r="F124" s="373"/>
    </row>
    <row r="125" spans="1:6" ht="12.75" customHeight="1" thickBot="1" x14ac:dyDescent="0.3">
      <c r="A125" s="357"/>
      <c r="B125" s="372" t="s">
        <v>855</v>
      </c>
      <c r="C125" s="371"/>
      <c r="D125" s="373"/>
      <c r="E125" s="373"/>
      <c r="F125" s="373"/>
    </row>
    <row r="126" spans="1:6" ht="15" customHeight="1" thickBot="1" x14ac:dyDescent="0.3">
      <c r="A126" s="357"/>
      <c r="B126" s="374" t="s">
        <v>846</v>
      </c>
      <c r="C126" s="371">
        <v>0</v>
      </c>
      <c r="D126" s="373">
        <v>0</v>
      </c>
      <c r="E126" s="373">
        <v>0</v>
      </c>
      <c r="F126" s="373">
        <v>0</v>
      </c>
    </row>
    <row r="127" spans="1:6" ht="16.5" thickBot="1" x14ac:dyDescent="0.3">
      <c r="A127" s="357"/>
      <c r="B127" s="372" t="s">
        <v>840</v>
      </c>
      <c r="C127" s="371"/>
      <c r="D127" s="373"/>
      <c r="E127" s="373"/>
      <c r="F127" s="373"/>
    </row>
    <row r="128" spans="1:6" ht="16.5" thickBot="1" x14ac:dyDescent="0.3">
      <c r="A128" s="357"/>
      <c r="B128" s="372" t="s">
        <v>855</v>
      </c>
      <c r="C128" s="371"/>
      <c r="D128" s="373"/>
      <c r="E128" s="373"/>
      <c r="F128" s="373"/>
    </row>
    <row r="129" spans="1:6" ht="16.5" thickBot="1" x14ac:dyDescent="0.3">
      <c r="A129" s="357"/>
      <c r="B129" s="374" t="s">
        <v>845</v>
      </c>
      <c r="C129" s="371">
        <v>0</v>
      </c>
      <c r="D129" s="373">
        <v>0</v>
      </c>
      <c r="E129" s="373">
        <v>0</v>
      </c>
      <c r="F129" s="373">
        <v>0</v>
      </c>
    </row>
    <row r="130" spans="1:6" ht="16.5" thickBot="1" x14ac:dyDescent="0.3">
      <c r="A130" s="357"/>
      <c r="B130" s="372" t="s">
        <v>840</v>
      </c>
      <c r="C130" s="371"/>
      <c r="D130" s="373"/>
      <c r="E130" s="373"/>
      <c r="F130" s="373"/>
    </row>
    <row r="131" spans="1:6" ht="16.5" thickBot="1" x14ac:dyDescent="0.3">
      <c r="A131" s="357"/>
      <c r="B131" s="372" t="s">
        <v>855</v>
      </c>
      <c r="C131" s="371"/>
      <c r="D131" s="373"/>
      <c r="E131" s="373"/>
      <c r="F131" s="373"/>
    </row>
    <row r="132" spans="1:6" ht="32.25" thickBot="1" x14ac:dyDescent="0.3">
      <c r="A132" s="357"/>
      <c r="B132" s="374" t="s">
        <v>844</v>
      </c>
      <c r="C132" s="371">
        <v>0</v>
      </c>
      <c r="D132" s="373">
        <v>0</v>
      </c>
      <c r="E132" s="373">
        <v>0</v>
      </c>
      <c r="F132" s="373">
        <v>0</v>
      </c>
    </row>
    <row r="133" spans="1:6" ht="15.75" customHeight="1" thickBot="1" x14ac:dyDescent="0.3">
      <c r="A133" s="357"/>
      <c r="B133" s="372" t="s">
        <v>840</v>
      </c>
      <c r="C133" s="371"/>
      <c r="D133" s="400"/>
      <c r="E133" s="400"/>
      <c r="F133" s="400"/>
    </row>
    <row r="134" spans="1:6" ht="12.75" customHeight="1" thickBot="1" x14ac:dyDescent="0.3">
      <c r="A134" s="357"/>
      <c r="B134" s="372" t="s">
        <v>855</v>
      </c>
      <c r="C134" s="371"/>
      <c r="D134" s="401"/>
      <c r="E134" s="400"/>
      <c r="F134" s="400"/>
    </row>
    <row r="135" spans="1:6" ht="22.5" customHeight="1" thickBot="1" x14ac:dyDescent="0.3">
      <c r="A135" s="357"/>
      <c r="B135" s="585" t="s">
        <v>950</v>
      </c>
      <c r="C135" s="371">
        <f>C132+C129+C126+C123+C120+C117+C114</f>
        <v>10625</v>
      </c>
      <c r="D135" s="399">
        <f>D132+D129+D126+D123+D120+D117+D114</f>
        <v>10625</v>
      </c>
      <c r="E135" s="371">
        <f>E132+E129+E126+E123+E120+E117+E114</f>
        <v>10625</v>
      </c>
      <c r="F135" s="371">
        <f>F132+F129+F126+F123+F120+F117+F114</f>
        <v>9500</v>
      </c>
    </row>
    <row r="136" spans="1:6" ht="22.5" customHeight="1" thickBot="1" x14ac:dyDescent="0.3">
      <c r="A136" s="357"/>
      <c r="B136" s="858" t="s">
        <v>836</v>
      </c>
      <c r="C136" s="857">
        <f>IF(C135-C106=0,0,"Error")</f>
        <v>0</v>
      </c>
      <c r="D136" s="857">
        <f>IF(D135-D106=0,0,"Error")</f>
        <v>0</v>
      </c>
      <c r="E136" s="857">
        <f>IF(E135-E106=0,0,"Error")</f>
        <v>0</v>
      </c>
      <c r="F136" s="857">
        <f>IF(F135-F106=0,0,"Error")</f>
        <v>0</v>
      </c>
    </row>
    <row r="137" spans="1:6" ht="16.5" thickBot="1" x14ac:dyDescent="0.3">
      <c r="A137" s="357"/>
      <c r="B137" s="1942" t="s">
        <v>894</v>
      </c>
      <c r="C137" s="1943"/>
      <c r="D137" s="1943"/>
      <c r="E137" s="1943"/>
      <c r="F137" s="1944"/>
    </row>
    <row r="138" spans="1:6" ht="34.5" customHeight="1" thickBot="1" x14ac:dyDescent="0.3">
      <c r="A138" s="357"/>
      <c r="B138" s="1942" t="s">
        <v>893</v>
      </c>
      <c r="C138" s="1943"/>
      <c r="D138" s="1943"/>
      <c r="E138" s="1943"/>
      <c r="F138" s="1944"/>
    </row>
    <row r="139" spans="1:6" ht="33.75" customHeight="1" thickBot="1" x14ac:dyDescent="0.3">
      <c r="A139" s="357"/>
      <c r="B139" s="838" t="s">
        <v>1314</v>
      </c>
      <c r="C139" s="1945" t="s">
        <v>1972</v>
      </c>
      <c r="D139" s="1946"/>
      <c r="E139" s="1946"/>
      <c r="F139" s="1947"/>
    </row>
    <row r="140" spans="1:6" ht="46.5" customHeight="1" thickBot="1" x14ac:dyDescent="0.3">
      <c r="A140" s="357"/>
      <c r="B140" s="856" t="s">
        <v>898</v>
      </c>
      <c r="C140" s="855" t="s">
        <v>1972</v>
      </c>
      <c r="D140" s="848" t="s">
        <v>864</v>
      </c>
      <c r="E140" s="1948" t="s">
        <v>1971</v>
      </c>
      <c r="F140" s="1949"/>
    </row>
    <row r="141" spans="1:6" ht="45.75" customHeight="1" thickBot="1" x14ac:dyDescent="0.3">
      <c r="A141" s="357"/>
      <c r="B141" s="854" t="s">
        <v>863</v>
      </c>
      <c r="C141" s="1950" t="s">
        <v>1970</v>
      </c>
      <c r="D141" s="1950"/>
      <c r="E141" s="1950"/>
      <c r="F141" s="1951"/>
    </row>
    <row r="142" spans="1:6" ht="21" customHeight="1" thickBot="1" x14ac:dyDescent="0.3">
      <c r="A142" s="357"/>
      <c r="B142" s="313" t="s">
        <v>37</v>
      </c>
      <c r="C142" s="1952" t="s">
        <v>1969</v>
      </c>
      <c r="D142" s="1953"/>
      <c r="E142" s="1953"/>
      <c r="F142" s="1954"/>
    </row>
    <row r="143" spans="1:6" ht="26.25" customHeight="1" x14ac:dyDescent="0.25">
      <c r="A143" s="357"/>
      <c r="B143" s="1576"/>
      <c r="C143" s="385">
        <v>2025</v>
      </c>
      <c r="D143" s="385">
        <v>2026</v>
      </c>
      <c r="E143" s="385">
        <v>2027</v>
      </c>
      <c r="F143" s="385">
        <v>2028</v>
      </c>
    </row>
    <row r="144" spans="1:6" ht="26.25" customHeight="1" thickBot="1" x14ac:dyDescent="0.3">
      <c r="A144" s="357"/>
      <c r="B144" s="1577"/>
      <c r="C144" s="384" t="s">
        <v>17</v>
      </c>
      <c r="D144" s="384" t="s">
        <v>18</v>
      </c>
      <c r="E144" s="384" t="s">
        <v>18</v>
      </c>
      <c r="F144" s="384" t="s">
        <v>18</v>
      </c>
    </row>
    <row r="145" spans="1:6" ht="22.5" customHeight="1" thickBot="1" x14ac:dyDescent="0.3">
      <c r="A145" s="357"/>
      <c r="B145" s="313" t="s">
        <v>39</v>
      </c>
      <c r="C145" s="388">
        <v>1</v>
      </c>
      <c r="D145" s="388">
        <v>0</v>
      </c>
      <c r="E145" s="388">
        <v>1</v>
      </c>
      <c r="F145" s="388">
        <v>1</v>
      </c>
    </row>
    <row r="146" spans="1:6" ht="15.75" customHeight="1" thickBot="1" x14ac:dyDescent="0.3">
      <c r="A146" s="357"/>
      <c r="B146" s="313" t="s">
        <v>861</v>
      </c>
      <c r="C146" s="388">
        <v>20000</v>
      </c>
      <c r="D146" s="388">
        <v>0</v>
      </c>
      <c r="E146" s="388">
        <v>15000</v>
      </c>
      <c r="F146" s="388">
        <v>15000</v>
      </c>
    </row>
    <row r="147" spans="1:6" ht="16.5" thickBot="1" x14ac:dyDescent="0.3">
      <c r="A147" s="357"/>
      <c r="B147" s="313" t="s">
        <v>860</v>
      </c>
      <c r="C147" s="388">
        <f>C146/C145</f>
        <v>20000</v>
      </c>
      <c r="D147" s="388" t="e">
        <f>D146/D145</f>
        <v>#DIV/0!</v>
      </c>
      <c r="E147" s="388">
        <f>E146/E145</f>
        <v>15000</v>
      </c>
      <c r="F147" s="388">
        <f>F146/F145</f>
        <v>15000</v>
      </c>
    </row>
    <row r="148" spans="1:6" ht="15.75" customHeight="1" thickBot="1" x14ac:dyDescent="0.3">
      <c r="A148" s="357"/>
      <c r="B148" s="313" t="s">
        <v>859</v>
      </c>
      <c r="C148" s="387" t="s">
        <v>884</v>
      </c>
      <c r="D148" s="386">
        <f t="shared" ref="D148:F150" si="3">D145/C145-1</f>
        <v>-1</v>
      </c>
      <c r="E148" s="386" t="e">
        <f t="shared" si="3"/>
        <v>#DIV/0!</v>
      </c>
      <c r="F148" s="386">
        <f t="shared" si="3"/>
        <v>0</v>
      </c>
    </row>
    <row r="149" spans="1:6" ht="16.5" thickBot="1" x14ac:dyDescent="0.3">
      <c r="A149" s="357"/>
      <c r="B149" s="313" t="s">
        <v>858</v>
      </c>
      <c r="C149" s="387" t="s">
        <v>884</v>
      </c>
      <c r="D149" s="386">
        <f t="shared" si="3"/>
        <v>-1</v>
      </c>
      <c r="E149" s="386" t="e">
        <f t="shared" si="3"/>
        <v>#DIV/0!</v>
      </c>
      <c r="F149" s="386">
        <f t="shared" si="3"/>
        <v>0</v>
      </c>
    </row>
    <row r="150" spans="1:6" ht="20.25" customHeight="1" thickBot="1" x14ac:dyDescent="0.3">
      <c r="A150" s="357"/>
      <c r="B150" s="313" t="s">
        <v>55</v>
      </c>
      <c r="C150" s="387" t="s">
        <v>884</v>
      </c>
      <c r="D150" s="386" t="e">
        <f t="shared" si="3"/>
        <v>#DIV/0!</v>
      </c>
      <c r="E150" s="386" t="e">
        <f t="shared" si="3"/>
        <v>#DIV/0!</v>
      </c>
      <c r="F150" s="386">
        <f t="shared" si="3"/>
        <v>0</v>
      </c>
    </row>
    <row r="151" spans="1:6" ht="16.5" customHeight="1" thickBot="1" x14ac:dyDescent="0.3">
      <c r="A151" s="357"/>
      <c r="B151" s="1567" t="s">
        <v>1565</v>
      </c>
      <c r="C151" s="1568"/>
      <c r="D151" s="1568"/>
      <c r="E151" s="1568"/>
      <c r="F151" s="1569"/>
    </row>
    <row r="152" spans="1:6" ht="15.75" x14ac:dyDescent="0.25">
      <c r="A152" s="357"/>
      <c r="B152" s="1576"/>
      <c r="C152" s="385">
        <v>2025</v>
      </c>
      <c r="D152" s="385">
        <v>2026</v>
      </c>
      <c r="E152" s="385">
        <v>2027</v>
      </c>
      <c r="F152" s="385">
        <v>2028</v>
      </c>
    </row>
    <row r="153" spans="1:6" ht="16.5" thickBot="1" x14ac:dyDescent="0.3">
      <c r="A153" s="357"/>
      <c r="B153" s="1577"/>
      <c r="C153" s="384" t="s">
        <v>17</v>
      </c>
      <c r="D153" s="384" t="s">
        <v>18</v>
      </c>
      <c r="E153" s="384" t="s">
        <v>18</v>
      </c>
      <c r="F153" s="384" t="s">
        <v>18</v>
      </c>
    </row>
    <row r="154" spans="1:6" ht="20.25" customHeight="1" thickBot="1" x14ac:dyDescent="0.3">
      <c r="A154" s="357"/>
      <c r="B154" s="374" t="s">
        <v>875</v>
      </c>
      <c r="C154" s="373"/>
      <c r="D154" s="373"/>
      <c r="E154" s="373"/>
      <c r="F154" s="373"/>
    </row>
    <row r="155" spans="1:6" ht="23.25" customHeight="1" thickBot="1" x14ac:dyDescent="0.3">
      <c r="A155" s="357"/>
      <c r="B155" s="372" t="s">
        <v>840</v>
      </c>
      <c r="C155" s="373"/>
      <c r="D155" s="373"/>
      <c r="E155" s="373"/>
      <c r="F155" s="373"/>
    </row>
    <row r="156" spans="1:6" ht="16.5" thickBot="1" x14ac:dyDescent="0.3">
      <c r="A156" s="357"/>
      <c r="B156" s="372" t="s">
        <v>839</v>
      </c>
      <c r="C156" s="371"/>
      <c r="D156" s="370"/>
      <c r="E156" s="370"/>
      <c r="F156" s="370"/>
    </row>
    <row r="157" spans="1:6" ht="16.5" thickBot="1" x14ac:dyDescent="0.3">
      <c r="A157" s="357"/>
      <c r="B157" s="372" t="s">
        <v>838</v>
      </c>
      <c r="C157" s="373"/>
      <c r="D157" s="373"/>
      <c r="E157" s="373"/>
      <c r="F157" s="373"/>
    </row>
    <row r="158" spans="1:6" ht="15.75" customHeight="1" thickBot="1" x14ac:dyDescent="0.3">
      <c r="A158" s="357"/>
      <c r="B158" s="372" t="s">
        <v>837</v>
      </c>
      <c r="C158" s="371"/>
      <c r="D158" s="370"/>
      <c r="E158" s="370"/>
      <c r="F158" s="370"/>
    </row>
    <row r="159" spans="1:6" ht="16.5" thickBot="1" x14ac:dyDescent="0.3">
      <c r="A159" s="357"/>
      <c r="B159" s="374" t="s">
        <v>874</v>
      </c>
      <c r="C159" s="834">
        <f>C160</f>
        <v>20000</v>
      </c>
      <c r="D159" s="834">
        <f>D160</f>
        <v>0</v>
      </c>
      <c r="E159" s="834">
        <f>E160</f>
        <v>15000</v>
      </c>
      <c r="F159" s="834">
        <f>F160</f>
        <v>15000</v>
      </c>
    </row>
    <row r="160" spans="1:6" ht="16.5" thickBot="1" x14ac:dyDescent="0.3">
      <c r="A160" s="357"/>
      <c r="B160" s="372" t="s">
        <v>840</v>
      </c>
      <c r="C160" s="373">
        <v>20000</v>
      </c>
      <c r="D160" s="383">
        <v>0</v>
      </c>
      <c r="E160" s="373">
        <v>15000</v>
      </c>
      <c r="F160" s="373">
        <v>15000</v>
      </c>
    </row>
    <row r="161" spans="1:24" ht="16.5" thickBot="1" x14ac:dyDescent="0.3">
      <c r="A161" s="357"/>
      <c r="B161" s="372" t="s">
        <v>839</v>
      </c>
      <c r="C161" s="371"/>
      <c r="D161" s="370"/>
      <c r="E161" s="370"/>
      <c r="F161" s="370"/>
    </row>
    <row r="162" spans="1:24" ht="16.5" thickBot="1" x14ac:dyDescent="0.3">
      <c r="A162" s="357"/>
      <c r="B162" s="372" t="s">
        <v>838</v>
      </c>
      <c r="C162" s="373"/>
      <c r="D162" s="373"/>
      <c r="E162" s="373"/>
      <c r="F162" s="373"/>
    </row>
    <row r="163" spans="1:24" ht="16.5" thickBot="1" x14ac:dyDescent="0.3">
      <c r="A163" s="357"/>
      <c r="B163" s="372" t="s">
        <v>837</v>
      </c>
      <c r="C163" s="371"/>
      <c r="D163" s="370"/>
      <c r="E163" s="370"/>
      <c r="F163" s="370"/>
    </row>
    <row r="164" spans="1:24" ht="16.5" thickBot="1" x14ac:dyDescent="0.3">
      <c r="A164" s="357"/>
      <c r="B164" s="832" t="s">
        <v>873</v>
      </c>
      <c r="C164" s="831">
        <f>C159+C154</f>
        <v>20000</v>
      </c>
      <c r="D164" s="831">
        <f>D159+D154</f>
        <v>0</v>
      </c>
      <c r="E164" s="831">
        <f>E159+E154</f>
        <v>15000</v>
      </c>
      <c r="F164" s="831">
        <f>F159+F154</f>
        <v>15000</v>
      </c>
    </row>
    <row r="165" spans="1:24" ht="34.5" customHeight="1" thickBot="1" x14ac:dyDescent="0.3">
      <c r="A165" s="357"/>
      <c r="B165" s="1955" t="s">
        <v>1968</v>
      </c>
      <c r="C165" s="1956"/>
      <c r="D165" s="1956"/>
      <c r="E165" s="1956"/>
      <c r="F165" s="1957"/>
    </row>
    <row r="166" spans="1:24" ht="33.75" customHeight="1" thickBot="1" x14ac:dyDescent="0.3">
      <c r="A166" s="357"/>
      <c r="B166" s="853" t="s">
        <v>1967</v>
      </c>
      <c r="C166" s="1958" t="s">
        <v>1966</v>
      </c>
      <c r="D166" s="1959"/>
      <c r="E166" s="1959"/>
      <c r="F166" s="1960"/>
      <c r="T166" s="154"/>
      <c r="U166" s="154"/>
      <c r="V166" s="154"/>
      <c r="W166" s="154"/>
      <c r="X166" s="154"/>
    </row>
    <row r="167" spans="1:24" ht="48" thickBot="1" x14ac:dyDescent="0.3">
      <c r="A167" s="357"/>
      <c r="B167" s="837" t="s">
        <v>866</v>
      </c>
      <c r="C167" s="852" t="s">
        <v>1965</v>
      </c>
      <c r="D167" s="835" t="s">
        <v>864</v>
      </c>
      <c r="E167" s="1961" t="s">
        <v>1964</v>
      </c>
      <c r="F167" s="1962"/>
      <c r="T167" s="154"/>
      <c r="U167" s="154"/>
      <c r="V167" s="154"/>
      <c r="W167" s="154"/>
      <c r="X167" s="154"/>
    </row>
    <row r="168" spans="1:24" ht="44.25" customHeight="1" thickBot="1" x14ac:dyDescent="0.3">
      <c r="A168" s="357"/>
      <c r="B168" s="813" t="s">
        <v>863</v>
      </c>
      <c r="C168" s="1963" t="s">
        <v>1963</v>
      </c>
      <c r="D168" s="1964"/>
      <c r="E168" s="1964"/>
      <c r="F168" s="1965"/>
      <c r="T168" s="154"/>
      <c r="U168" s="154"/>
      <c r="V168" s="154"/>
      <c r="W168" s="154"/>
      <c r="X168" s="154"/>
    </row>
    <row r="169" spans="1:24" ht="18" customHeight="1" thickBot="1" x14ac:dyDescent="0.3">
      <c r="A169" s="357"/>
      <c r="B169" s="313" t="s">
        <v>37</v>
      </c>
      <c r="C169" s="1966" t="s">
        <v>1917</v>
      </c>
      <c r="D169" s="1967"/>
      <c r="E169" s="1967"/>
      <c r="F169" s="1968"/>
      <c r="T169" s="154"/>
      <c r="U169" s="154"/>
      <c r="V169" s="154"/>
      <c r="W169" s="154"/>
      <c r="X169" s="154"/>
    </row>
    <row r="170" spans="1:24" ht="26.25" customHeight="1" x14ac:dyDescent="0.25">
      <c r="A170" s="357"/>
      <c r="B170" s="1576"/>
      <c r="C170" s="385">
        <v>2025</v>
      </c>
      <c r="D170" s="385">
        <v>2026</v>
      </c>
      <c r="E170" s="385">
        <v>2027</v>
      </c>
      <c r="F170" s="385">
        <v>2028</v>
      </c>
      <c r="T170" s="154"/>
      <c r="U170" s="154"/>
      <c r="V170" s="154"/>
      <c r="W170" s="154"/>
      <c r="X170" s="154"/>
    </row>
    <row r="171" spans="1:24" ht="26.25" customHeight="1" thickBot="1" x14ac:dyDescent="0.3">
      <c r="A171" s="357"/>
      <c r="B171" s="1577"/>
      <c r="C171" s="384" t="s">
        <v>17</v>
      </c>
      <c r="D171" s="384" t="s">
        <v>18</v>
      </c>
      <c r="E171" s="384" t="s">
        <v>18</v>
      </c>
      <c r="F171" s="384" t="s">
        <v>18</v>
      </c>
      <c r="T171" s="154"/>
      <c r="U171" s="154"/>
      <c r="V171" s="154"/>
      <c r="W171" s="154"/>
      <c r="X171" s="154"/>
    </row>
    <row r="172" spans="1:24" ht="22.5" customHeight="1" thickBot="1" x14ac:dyDescent="0.3">
      <c r="A172" s="357"/>
      <c r="B172" s="313" t="s">
        <v>39</v>
      </c>
      <c r="C172" s="388">
        <v>1</v>
      </c>
      <c r="D172" s="388">
        <v>1</v>
      </c>
      <c r="E172" s="388">
        <v>1</v>
      </c>
      <c r="F172" s="388">
        <v>1</v>
      </c>
      <c r="T172" s="154"/>
      <c r="U172" s="154"/>
      <c r="V172" s="154"/>
      <c r="W172" s="154"/>
      <c r="X172" s="154"/>
    </row>
    <row r="173" spans="1:24" ht="15.75" customHeight="1" thickBot="1" x14ac:dyDescent="0.3">
      <c r="A173" s="357"/>
      <c r="B173" s="313" t="s">
        <v>861</v>
      </c>
      <c r="C173" s="388">
        <f>C186</f>
        <v>3700</v>
      </c>
      <c r="D173" s="388">
        <f>D186</f>
        <v>4300</v>
      </c>
      <c r="E173" s="388">
        <f>E186</f>
        <v>4300</v>
      </c>
      <c r="F173" s="388">
        <f>F186</f>
        <v>4300</v>
      </c>
      <c r="T173" s="154"/>
      <c r="U173" s="154"/>
      <c r="V173" s="154"/>
      <c r="W173" s="154"/>
      <c r="X173" s="154"/>
    </row>
    <row r="174" spans="1:24" ht="16.5" thickBot="1" x14ac:dyDescent="0.3">
      <c r="A174" s="357"/>
      <c r="B174" s="313" t="s">
        <v>860</v>
      </c>
      <c r="C174" s="388">
        <f>C173/C172</f>
        <v>3700</v>
      </c>
      <c r="D174" s="388">
        <f>D173/D172</f>
        <v>4300</v>
      </c>
      <c r="E174" s="388">
        <f>E173/E172</f>
        <v>4300</v>
      </c>
      <c r="F174" s="388">
        <f>F173/F172</f>
        <v>4300</v>
      </c>
      <c r="T174" s="154"/>
      <c r="U174" s="154"/>
      <c r="V174" s="154"/>
      <c r="W174" s="154"/>
      <c r="X174" s="154"/>
    </row>
    <row r="175" spans="1:24" ht="15.75" customHeight="1" thickBot="1" x14ac:dyDescent="0.3">
      <c r="A175" s="357"/>
      <c r="B175" s="313" t="s">
        <v>859</v>
      </c>
      <c r="C175" s="387" t="s">
        <v>884</v>
      </c>
      <c r="D175" s="386">
        <f t="shared" ref="D175:F177" si="4">D172/C172-1</f>
        <v>0</v>
      </c>
      <c r="E175" s="386">
        <f t="shared" si="4"/>
        <v>0</v>
      </c>
      <c r="F175" s="386">
        <f t="shared" si="4"/>
        <v>0</v>
      </c>
      <c r="T175" s="154"/>
      <c r="U175" s="154"/>
      <c r="V175" s="154"/>
      <c r="W175" s="154"/>
      <c r="X175" s="154"/>
    </row>
    <row r="176" spans="1:24" ht="16.5" thickBot="1" x14ac:dyDescent="0.3">
      <c r="A176" s="357"/>
      <c r="B176" s="313" t="s">
        <v>858</v>
      </c>
      <c r="C176" s="387" t="s">
        <v>884</v>
      </c>
      <c r="D176" s="386">
        <f t="shared" si="4"/>
        <v>0.16216216216216206</v>
      </c>
      <c r="E176" s="386">
        <f t="shared" si="4"/>
        <v>0</v>
      </c>
      <c r="F176" s="386">
        <f t="shared" si="4"/>
        <v>0</v>
      </c>
      <c r="T176" s="154"/>
      <c r="U176" s="154"/>
      <c r="V176" s="154"/>
      <c r="W176" s="154"/>
      <c r="X176" s="154"/>
    </row>
    <row r="177" spans="1:24" ht="32.25" thickBot="1" x14ac:dyDescent="0.3">
      <c r="A177" s="357"/>
      <c r="B177" s="313" t="s">
        <v>55</v>
      </c>
      <c r="C177" s="387" t="s">
        <v>884</v>
      </c>
      <c r="D177" s="386">
        <f t="shared" si="4"/>
        <v>0.16216216216216206</v>
      </c>
      <c r="E177" s="386">
        <f t="shared" si="4"/>
        <v>0</v>
      </c>
      <c r="F177" s="386">
        <f t="shared" si="4"/>
        <v>0</v>
      </c>
      <c r="T177" s="154"/>
      <c r="U177" s="154"/>
      <c r="V177" s="154"/>
      <c r="W177" s="154"/>
      <c r="X177" s="154"/>
    </row>
    <row r="178" spans="1:24" ht="16.5" customHeight="1" thickBot="1" x14ac:dyDescent="0.3">
      <c r="A178" s="357"/>
      <c r="B178" s="1567" t="s">
        <v>1962</v>
      </c>
      <c r="C178" s="1568"/>
      <c r="D178" s="1568"/>
      <c r="E178" s="1568"/>
      <c r="F178" s="1569"/>
      <c r="T178" s="154"/>
      <c r="U178" s="154"/>
      <c r="V178" s="154"/>
      <c r="W178" s="154"/>
      <c r="X178" s="154"/>
    </row>
    <row r="179" spans="1:24" ht="16.5" customHeight="1" x14ac:dyDescent="0.25">
      <c r="A179" s="357"/>
      <c r="B179" s="1576"/>
      <c r="C179" s="385">
        <v>2025</v>
      </c>
      <c r="D179" s="385">
        <v>2026</v>
      </c>
      <c r="E179" s="385">
        <v>2027</v>
      </c>
      <c r="F179" s="385">
        <v>2028</v>
      </c>
      <c r="T179" s="154"/>
      <c r="U179" s="154"/>
      <c r="V179" s="154"/>
      <c r="W179" s="154"/>
      <c r="X179" s="154"/>
    </row>
    <row r="180" spans="1:24" ht="16.5" thickBot="1" x14ac:dyDescent="0.3">
      <c r="A180" s="357"/>
      <c r="B180" s="1577"/>
      <c r="C180" s="384" t="s">
        <v>17</v>
      </c>
      <c r="D180" s="384" t="s">
        <v>18</v>
      </c>
      <c r="E180" s="384" t="s">
        <v>18</v>
      </c>
      <c r="F180" s="384" t="s">
        <v>18</v>
      </c>
      <c r="T180" s="154"/>
      <c r="U180" s="154"/>
      <c r="V180" s="154"/>
      <c r="W180" s="154"/>
      <c r="X180" s="154"/>
    </row>
    <row r="181" spans="1:24" ht="20.25" customHeight="1" thickBot="1" x14ac:dyDescent="0.3">
      <c r="A181" s="357"/>
      <c r="B181" s="374" t="s">
        <v>875</v>
      </c>
      <c r="C181" s="373"/>
      <c r="D181" s="373"/>
      <c r="E181" s="373"/>
      <c r="F181" s="373"/>
      <c r="T181" s="154"/>
      <c r="U181" s="154"/>
      <c r="V181" s="154"/>
      <c r="W181" s="154"/>
      <c r="X181" s="154"/>
    </row>
    <row r="182" spans="1:24" ht="23.25" customHeight="1" thickBot="1" x14ac:dyDescent="0.3">
      <c r="A182" s="357"/>
      <c r="B182" s="372" t="s">
        <v>840</v>
      </c>
      <c r="C182" s="373"/>
      <c r="D182" s="373"/>
      <c r="E182" s="373"/>
      <c r="F182" s="373"/>
      <c r="T182" s="154"/>
      <c r="U182" s="154"/>
      <c r="V182" s="154"/>
      <c r="W182" s="154"/>
      <c r="X182" s="154"/>
    </row>
    <row r="183" spans="1:24" ht="16.5" thickBot="1" x14ac:dyDescent="0.3">
      <c r="A183" s="357"/>
      <c r="B183" s="372" t="s">
        <v>839</v>
      </c>
      <c r="C183" s="371"/>
      <c r="D183" s="370"/>
      <c r="E183" s="370"/>
      <c r="F183" s="370"/>
      <c r="T183" s="154"/>
      <c r="U183" s="154"/>
      <c r="V183" s="154"/>
      <c r="W183" s="154"/>
      <c r="X183" s="154"/>
    </row>
    <row r="184" spans="1:24" ht="16.5" thickBot="1" x14ac:dyDescent="0.3">
      <c r="A184" s="357"/>
      <c r="B184" s="372" t="s">
        <v>838</v>
      </c>
      <c r="C184" s="373"/>
      <c r="D184" s="373"/>
      <c r="E184" s="373"/>
      <c r="F184" s="373"/>
      <c r="T184" s="154"/>
      <c r="U184" s="154"/>
      <c r="V184" s="154"/>
      <c r="W184" s="154"/>
      <c r="X184" s="154"/>
    </row>
    <row r="185" spans="1:24" ht="15.75" customHeight="1" thickBot="1" x14ac:dyDescent="0.3">
      <c r="A185" s="357"/>
      <c r="B185" s="372" t="s">
        <v>837</v>
      </c>
      <c r="C185" s="371"/>
      <c r="D185" s="370"/>
      <c r="E185" s="370"/>
      <c r="F185" s="370"/>
      <c r="T185" s="154"/>
      <c r="U185" s="154"/>
      <c r="V185" s="154"/>
      <c r="W185" s="154"/>
      <c r="X185" s="154"/>
    </row>
    <row r="186" spans="1:24" ht="16.5" thickBot="1" x14ac:dyDescent="0.3">
      <c r="A186" s="357"/>
      <c r="B186" s="374" t="s">
        <v>874</v>
      </c>
      <c r="C186" s="834">
        <f>C188+C189+C190</f>
        <v>3700</v>
      </c>
      <c r="D186" s="834">
        <f>D188+D189+D190</f>
        <v>4300</v>
      </c>
      <c r="E186" s="834">
        <f>E188+E189+E190</f>
        <v>4300</v>
      </c>
      <c r="F186" s="834">
        <f>F188+F189+F190</f>
        <v>4300</v>
      </c>
      <c r="T186" s="154"/>
      <c r="U186" s="154"/>
      <c r="V186" s="154"/>
      <c r="W186" s="154"/>
      <c r="X186" s="154"/>
    </row>
    <row r="187" spans="1:24" ht="16.5" thickBot="1" x14ac:dyDescent="0.3">
      <c r="A187" s="357"/>
      <c r="B187" s="372" t="s">
        <v>840</v>
      </c>
      <c r="C187" s="373"/>
      <c r="D187" s="373"/>
      <c r="E187" s="373"/>
      <c r="F187" s="373"/>
      <c r="T187" s="154"/>
      <c r="U187" s="154"/>
      <c r="V187" s="154"/>
      <c r="W187" s="154"/>
      <c r="X187" s="154"/>
    </row>
    <row r="188" spans="1:24" ht="16.5" thickBot="1" x14ac:dyDescent="0.3">
      <c r="A188" s="357"/>
      <c r="B188" s="372" t="s">
        <v>839</v>
      </c>
      <c r="C188" s="371">
        <v>3700</v>
      </c>
      <c r="D188" s="371">
        <v>4300</v>
      </c>
      <c r="E188" s="371">
        <v>4300</v>
      </c>
      <c r="F188" s="371">
        <v>4300</v>
      </c>
      <c r="T188" s="154"/>
      <c r="U188" s="154"/>
      <c r="V188" s="154"/>
      <c r="W188" s="154"/>
      <c r="X188" s="154"/>
    </row>
    <row r="189" spans="1:24" ht="16.5" thickBot="1" x14ac:dyDescent="0.3">
      <c r="A189" s="357"/>
      <c r="B189" s="372" t="s">
        <v>838</v>
      </c>
      <c r="C189" s="373"/>
      <c r="D189" s="373"/>
      <c r="E189" s="373"/>
      <c r="F189" s="373"/>
      <c r="T189" s="154"/>
      <c r="U189" s="154"/>
      <c r="V189" s="154"/>
      <c r="W189" s="154"/>
      <c r="X189" s="154"/>
    </row>
    <row r="190" spans="1:24" ht="16.5" thickBot="1" x14ac:dyDescent="0.3">
      <c r="A190" s="357"/>
      <c r="B190" s="372" t="s">
        <v>837</v>
      </c>
      <c r="C190" s="371">
        <v>0</v>
      </c>
      <c r="D190" s="371">
        <v>0</v>
      </c>
      <c r="E190" s="371">
        <v>0</v>
      </c>
      <c r="F190" s="371">
        <v>0</v>
      </c>
      <c r="T190" s="154"/>
      <c r="U190" s="154"/>
      <c r="V190" s="154"/>
      <c r="W190" s="154"/>
      <c r="X190" s="154"/>
    </row>
    <row r="191" spans="1:24" ht="16.5" thickBot="1" x14ac:dyDescent="0.3">
      <c r="A191" s="357"/>
      <c r="B191" s="832" t="s">
        <v>950</v>
      </c>
      <c r="C191" s="831">
        <f>C187+C188+C189+C190</f>
        <v>3700</v>
      </c>
      <c r="D191" s="831">
        <f>D187+D188+D189+D190</f>
        <v>4300</v>
      </c>
      <c r="E191" s="831">
        <f>E187+E188+E189+E190</f>
        <v>4300</v>
      </c>
      <c r="F191" s="831">
        <f>F187+F188+F189+F190</f>
        <v>4300</v>
      </c>
      <c r="T191" s="154"/>
      <c r="U191" s="154"/>
      <c r="V191" s="154"/>
      <c r="W191" s="154"/>
      <c r="X191" s="154"/>
    </row>
    <row r="192" spans="1:24" ht="33.75" customHeight="1" thickBot="1" x14ac:dyDescent="0.3">
      <c r="A192" s="357"/>
      <c r="B192" s="838" t="s">
        <v>1314</v>
      </c>
      <c r="C192" s="1945" t="s">
        <v>1961</v>
      </c>
      <c r="D192" s="1946"/>
      <c r="E192" s="1946"/>
      <c r="F192" s="1969"/>
    </row>
    <row r="193" spans="1:6" ht="42" customHeight="1" thickBot="1" x14ac:dyDescent="0.3">
      <c r="A193" s="357"/>
      <c r="B193" s="837" t="s">
        <v>1793</v>
      </c>
      <c r="C193" s="851" t="s">
        <v>1961</v>
      </c>
      <c r="D193" s="839" t="s">
        <v>864</v>
      </c>
      <c r="E193" s="1970" t="s">
        <v>1960</v>
      </c>
      <c r="F193" s="1971"/>
    </row>
    <row r="194" spans="1:6" ht="33.75" customHeight="1" thickBot="1" x14ac:dyDescent="0.3">
      <c r="A194" s="357"/>
      <c r="B194" s="813" t="s">
        <v>863</v>
      </c>
      <c r="C194" s="1972" t="s">
        <v>1959</v>
      </c>
      <c r="D194" s="1973"/>
      <c r="E194" s="1973"/>
      <c r="F194" s="1974"/>
    </row>
    <row r="195" spans="1:6" ht="17.25" customHeight="1" thickBot="1" x14ac:dyDescent="0.3">
      <c r="A195" s="357"/>
      <c r="B195" s="313" t="s">
        <v>37</v>
      </c>
      <c r="C195" s="1975" t="s">
        <v>1917</v>
      </c>
      <c r="D195" s="1976"/>
      <c r="E195" s="1976"/>
      <c r="F195" s="1977"/>
    </row>
    <row r="196" spans="1:6" ht="26.25" customHeight="1" x14ac:dyDescent="0.25">
      <c r="A196" s="357"/>
      <c r="B196" s="1576"/>
      <c r="C196" s="385">
        <v>2025</v>
      </c>
      <c r="D196" s="385">
        <v>2026</v>
      </c>
      <c r="E196" s="385">
        <v>2027</v>
      </c>
      <c r="F196" s="385">
        <v>2028</v>
      </c>
    </row>
    <row r="197" spans="1:6" ht="26.25" customHeight="1" thickBot="1" x14ac:dyDescent="0.3">
      <c r="A197" s="357"/>
      <c r="B197" s="1577"/>
      <c r="C197" s="384" t="s">
        <v>17</v>
      </c>
      <c r="D197" s="384" t="s">
        <v>18</v>
      </c>
      <c r="E197" s="384" t="s">
        <v>18</v>
      </c>
      <c r="F197" s="384" t="s">
        <v>18</v>
      </c>
    </row>
    <row r="198" spans="1:6" ht="22.5" customHeight="1" thickBot="1" x14ac:dyDescent="0.3">
      <c r="A198" s="357"/>
      <c r="B198" s="313" t="s">
        <v>39</v>
      </c>
      <c r="C198" s="388">
        <v>1</v>
      </c>
      <c r="D198" s="388">
        <v>1</v>
      </c>
      <c r="E198" s="388">
        <v>1</v>
      </c>
      <c r="F198" s="388">
        <v>1</v>
      </c>
    </row>
    <row r="199" spans="1:6" ht="15.75" customHeight="1" thickBot="1" x14ac:dyDescent="0.3">
      <c r="A199" s="357"/>
      <c r="B199" s="313" t="s">
        <v>861</v>
      </c>
      <c r="C199" s="388">
        <f>C212</f>
        <v>20000</v>
      </c>
      <c r="D199" s="388">
        <f>D212</f>
        <v>19000</v>
      </c>
      <c r="E199" s="388">
        <f>E212</f>
        <v>19000</v>
      </c>
      <c r="F199" s="388">
        <f>F212</f>
        <v>19000</v>
      </c>
    </row>
    <row r="200" spans="1:6" ht="16.5" thickBot="1" x14ac:dyDescent="0.3">
      <c r="A200" s="357"/>
      <c r="B200" s="313" t="s">
        <v>860</v>
      </c>
      <c r="C200" s="388">
        <f>C199/C198</f>
        <v>20000</v>
      </c>
      <c r="D200" s="388">
        <f>D199/D198</f>
        <v>19000</v>
      </c>
      <c r="E200" s="388">
        <f>E199/E198</f>
        <v>19000</v>
      </c>
      <c r="F200" s="388">
        <f>F199/F198</f>
        <v>19000</v>
      </c>
    </row>
    <row r="201" spans="1:6" ht="15.75" customHeight="1" thickBot="1" x14ac:dyDescent="0.3">
      <c r="A201" s="357"/>
      <c r="B201" s="313" t="s">
        <v>859</v>
      </c>
      <c r="C201" s="387" t="s">
        <v>884</v>
      </c>
      <c r="D201" s="386">
        <f t="shared" ref="D201:F203" si="5">D198/C198-1</f>
        <v>0</v>
      </c>
      <c r="E201" s="386">
        <f t="shared" si="5"/>
        <v>0</v>
      </c>
      <c r="F201" s="386">
        <f t="shared" si="5"/>
        <v>0</v>
      </c>
    </row>
    <row r="202" spans="1:6" ht="16.5" thickBot="1" x14ac:dyDescent="0.3">
      <c r="A202" s="357"/>
      <c r="B202" s="313" t="s">
        <v>858</v>
      </c>
      <c r="C202" s="387" t="s">
        <v>884</v>
      </c>
      <c r="D202" s="386">
        <f t="shared" si="5"/>
        <v>-5.0000000000000044E-2</v>
      </c>
      <c r="E202" s="386">
        <f t="shared" si="5"/>
        <v>0</v>
      </c>
      <c r="F202" s="386">
        <f t="shared" si="5"/>
        <v>0</v>
      </c>
    </row>
    <row r="203" spans="1:6" ht="32.25" thickBot="1" x14ac:dyDescent="0.3">
      <c r="A203" s="357"/>
      <c r="B203" s="313" t="s">
        <v>55</v>
      </c>
      <c r="C203" s="387" t="s">
        <v>884</v>
      </c>
      <c r="D203" s="386">
        <f t="shared" si="5"/>
        <v>-5.0000000000000044E-2</v>
      </c>
      <c r="E203" s="386">
        <f t="shared" si="5"/>
        <v>0</v>
      </c>
      <c r="F203" s="386">
        <f t="shared" si="5"/>
        <v>0</v>
      </c>
    </row>
    <row r="204" spans="1:6" ht="16.5" customHeight="1" thickBot="1" x14ac:dyDescent="0.3">
      <c r="A204" s="357"/>
      <c r="B204" s="1567" t="s">
        <v>1958</v>
      </c>
      <c r="C204" s="1568"/>
      <c r="D204" s="1568"/>
      <c r="E204" s="1568"/>
      <c r="F204" s="1569"/>
    </row>
    <row r="205" spans="1:6" ht="15.75" x14ac:dyDescent="0.25">
      <c r="A205" s="357"/>
      <c r="B205" s="1576"/>
      <c r="C205" s="385">
        <v>2024</v>
      </c>
      <c r="D205" s="385">
        <v>2025</v>
      </c>
      <c r="E205" s="385">
        <v>2026</v>
      </c>
      <c r="F205" s="385">
        <v>2027</v>
      </c>
    </row>
    <row r="206" spans="1:6" ht="16.5" customHeight="1" thickBot="1" x14ac:dyDescent="0.3">
      <c r="A206" s="357"/>
      <c r="B206" s="1577"/>
      <c r="C206" s="384" t="s">
        <v>17</v>
      </c>
      <c r="D206" s="384" t="s">
        <v>18</v>
      </c>
      <c r="E206" s="384" t="s">
        <v>18</v>
      </c>
      <c r="F206" s="384" t="s">
        <v>18</v>
      </c>
    </row>
    <row r="207" spans="1:6" ht="20.25" customHeight="1" thickBot="1" x14ac:dyDescent="0.3">
      <c r="A207" s="357"/>
      <c r="B207" s="374" t="s">
        <v>875</v>
      </c>
      <c r="C207" s="373"/>
      <c r="D207" s="373"/>
      <c r="E207" s="373"/>
      <c r="F207" s="373"/>
    </row>
    <row r="208" spans="1:6" ht="23.25" customHeight="1" thickBot="1" x14ac:dyDescent="0.3">
      <c r="A208" s="357"/>
      <c r="B208" s="372" t="s">
        <v>840</v>
      </c>
      <c r="C208" s="373"/>
      <c r="D208" s="373"/>
      <c r="E208" s="373"/>
      <c r="F208" s="373"/>
    </row>
    <row r="209" spans="1:6" ht="16.5" thickBot="1" x14ac:dyDescent="0.3">
      <c r="A209" s="357"/>
      <c r="B209" s="372" t="s">
        <v>839</v>
      </c>
      <c r="C209" s="371"/>
      <c r="D209" s="370"/>
      <c r="E209" s="370"/>
      <c r="F209" s="370"/>
    </row>
    <row r="210" spans="1:6" ht="16.5" thickBot="1" x14ac:dyDescent="0.3">
      <c r="A210" s="357"/>
      <c r="B210" s="372" t="s">
        <v>838</v>
      </c>
      <c r="C210" s="373"/>
      <c r="D210" s="373"/>
      <c r="E210" s="373"/>
      <c r="F210" s="373"/>
    </row>
    <row r="211" spans="1:6" ht="15.75" customHeight="1" thickBot="1" x14ac:dyDescent="0.3">
      <c r="A211" s="357"/>
      <c r="B211" s="372" t="s">
        <v>837</v>
      </c>
      <c r="C211" s="371"/>
      <c r="D211" s="370"/>
      <c r="E211" s="370"/>
      <c r="F211" s="370"/>
    </row>
    <row r="212" spans="1:6" ht="16.5" thickBot="1" x14ac:dyDescent="0.3">
      <c r="A212" s="357"/>
      <c r="B212" s="374" t="s">
        <v>874</v>
      </c>
      <c r="C212" s="834">
        <f>C213+C214+C215+C216</f>
        <v>20000</v>
      </c>
      <c r="D212" s="834">
        <f>D213+D214+D215+D216</f>
        <v>19000</v>
      </c>
      <c r="E212" s="834">
        <f>E213+E214+E215+E216</f>
        <v>19000</v>
      </c>
      <c r="F212" s="834">
        <f>F213+F214+F215+F216</f>
        <v>19000</v>
      </c>
    </row>
    <row r="213" spans="1:6" ht="16.5" thickBot="1" x14ac:dyDescent="0.3">
      <c r="A213" s="357"/>
      <c r="B213" s="372" t="s">
        <v>840</v>
      </c>
      <c r="C213" s="373"/>
      <c r="D213" s="383"/>
      <c r="E213" s="373"/>
      <c r="F213" s="373"/>
    </row>
    <row r="214" spans="1:6" ht="16.5" thickBot="1" x14ac:dyDescent="0.3">
      <c r="A214" s="357"/>
      <c r="B214" s="372" t="s">
        <v>839</v>
      </c>
      <c r="C214" s="371">
        <v>15000</v>
      </c>
      <c r="D214" s="371">
        <v>15000</v>
      </c>
      <c r="E214" s="371">
        <v>15000</v>
      </c>
      <c r="F214" s="371">
        <v>15000</v>
      </c>
    </row>
    <row r="215" spans="1:6" ht="16.5" thickBot="1" x14ac:dyDescent="0.3">
      <c r="A215" s="357"/>
      <c r="B215" s="372" t="s">
        <v>838</v>
      </c>
      <c r="C215" s="373">
        <v>5000</v>
      </c>
      <c r="D215" s="373">
        <v>4000</v>
      </c>
      <c r="E215" s="373">
        <v>4000</v>
      </c>
      <c r="F215" s="373">
        <v>4000</v>
      </c>
    </row>
    <row r="216" spans="1:6" ht="16.5" thickBot="1" x14ac:dyDescent="0.3">
      <c r="A216" s="357"/>
      <c r="B216" s="372" t="s">
        <v>837</v>
      </c>
      <c r="C216" s="371">
        <v>0</v>
      </c>
      <c r="D216" s="370"/>
      <c r="E216" s="370"/>
      <c r="F216" s="833"/>
    </row>
    <row r="217" spans="1:6" ht="16.5" thickBot="1" x14ac:dyDescent="0.3">
      <c r="A217" s="357"/>
      <c r="B217" s="832" t="s">
        <v>1788</v>
      </c>
      <c r="C217" s="831">
        <f>SUM(C213:C216)</f>
        <v>20000</v>
      </c>
      <c r="D217" s="831">
        <f>SUM(D213:D216)</f>
        <v>19000</v>
      </c>
      <c r="E217" s="830">
        <f>SUM(E213:E216)</f>
        <v>19000</v>
      </c>
      <c r="F217" s="829">
        <f>SUM(F213:F216)</f>
        <v>19000</v>
      </c>
    </row>
    <row r="218" spans="1:6" ht="33.75" customHeight="1" thickBot="1" x14ac:dyDescent="0.3">
      <c r="A218" s="357"/>
      <c r="B218" s="838" t="s">
        <v>1314</v>
      </c>
      <c r="C218" s="1978" t="s">
        <v>1957</v>
      </c>
      <c r="D218" s="1979"/>
      <c r="E218" s="1979"/>
      <c r="F218" s="1980"/>
    </row>
    <row r="219" spans="1:6" ht="47.25" customHeight="1" thickBot="1" x14ac:dyDescent="0.3">
      <c r="A219" s="357"/>
      <c r="B219" s="837" t="s">
        <v>1834</v>
      </c>
      <c r="C219" s="836" t="s">
        <v>1957</v>
      </c>
      <c r="D219" s="835" t="s">
        <v>864</v>
      </c>
      <c r="E219" s="1981" t="s">
        <v>1956</v>
      </c>
      <c r="F219" s="1982"/>
    </row>
    <row r="220" spans="1:6" ht="30.75" customHeight="1" thickBot="1" x14ac:dyDescent="0.3">
      <c r="A220" s="357"/>
      <c r="B220" s="313" t="s">
        <v>863</v>
      </c>
      <c r="C220" s="1983" t="s">
        <v>1955</v>
      </c>
      <c r="D220" s="1984"/>
      <c r="E220" s="1984"/>
      <c r="F220" s="1985"/>
    </row>
    <row r="221" spans="1:6" ht="23.25" customHeight="1" thickBot="1" x14ac:dyDescent="0.3">
      <c r="A221" s="357"/>
      <c r="B221" s="313" t="s">
        <v>37</v>
      </c>
      <c r="C221" s="1966" t="s">
        <v>1917</v>
      </c>
      <c r="D221" s="1967"/>
      <c r="E221" s="1967"/>
      <c r="F221" s="1968"/>
    </row>
    <row r="222" spans="1:6" ht="26.25" customHeight="1" x14ac:dyDescent="0.25">
      <c r="A222" s="357"/>
      <c r="B222" s="1576"/>
      <c r="C222" s="385">
        <v>2024</v>
      </c>
      <c r="D222" s="385">
        <v>2025</v>
      </c>
      <c r="E222" s="385">
        <v>2026</v>
      </c>
      <c r="F222" s="385">
        <v>2027</v>
      </c>
    </row>
    <row r="223" spans="1:6" ht="26.25" customHeight="1" thickBot="1" x14ac:dyDescent="0.3">
      <c r="A223" s="357"/>
      <c r="B223" s="1577"/>
      <c r="C223" s="384" t="s">
        <v>17</v>
      </c>
      <c r="D223" s="384" t="s">
        <v>18</v>
      </c>
      <c r="E223" s="384" t="s">
        <v>18</v>
      </c>
      <c r="F223" s="384" t="s">
        <v>18</v>
      </c>
    </row>
    <row r="224" spans="1:6" ht="22.5" customHeight="1" thickBot="1" x14ac:dyDescent="0.3">
      <c r="A224" s="357"/>
      <c r="B224" s="313" t="s">
        <v>39</v>
      </c>
      <c r="C224" s="388">
        <v>1</v>
      </c>
      <c r="D224" s="388">
        <v>1</v>
      </c>
      <c r="E224" s="388">
        <v>1</v>
      </c>
      <c r="F224" s="388">
        <v>1</v>
      </c>
    </row>
    <row r="225" spans="1:6" ht="15.75" customHeight="1" thickBot="1" x14ac:dyDescent="0.3">
      <c r="A225" s="357"/>
      <c r="B225" s="313" t="s">
        <v>861</v>
      </c>
      <c r="C225" s="388">
        <f>C238</f>
        <v>4000</v>
      </c>
      <c r="D225" s="388">
        <f>D238</f>
        <v>4000</v>
      </c>
      <c r="E225" s="388">
        <f>E238</f>
        <v>4000</v>
      </c>
      <c r="F225" s="388">
        <f>F238</f>
        <v>4000</v>
      </c>
    </row>
    <row r="226" spans="1:6" ht="16.5" thickBot="1" x14ac:dyDescent="0.3">
      <c r="A226" s="357"/>
      <c r="B226" s="313" t="s">
        <v>860</v>
      </c>
      <c r="C226" s="388">
        <f>C225/C224</f>
        <v>4000</v>
      </c>
      <c r="D226" s="388">
        <f>D225/D224</f>
        <v>4000</v>
      </c>
      <c r="E226" s="388">
        <f>E225/E224</f>
        <v>4000</v>
      </c>
      <c r="F226" s="388">
        <f>F225/F224</f>
        <v>4000</v>
      </c>
    </row>
    <row r="227" spans="1:6" ht="15.75" customHeight="1" thickBot="1" x14ac:dyDescent="0.3">
      <c r="A227" s="357"/>
      <c r="B227" s="313" t="s">
        <v>859</v>
      </c>
      <c r="C227" s="387" t="s">
        <v>884</v>
      </c>
      <c r="D227" s="386">
        <f t="shared" ref="D227:F229" si="6">D224/C224-1</f>
        <v>0</v>
      </c>
      <c r="E227" s="386">
        <f t="shared" si="6"/>
        <v>0</v>
      </c>
      <c r="F227" s="386">
        <f t="shared" si="6"/>
        <v>0</v>
      </c>
    </row>
    <row r="228" spans="1:6" ht="16.5" thickBot="1" x14ac:dyDescent="0.3">
      <c r="A228" s="357"/>
      <c r="B228" s="313" t="s">
        <v>858</v>
      </c>
      <c r="C228" s="387" t="s">
        <v>884</v>
      </c>
      <c r="D228" s="386">
        <f t="shared" si="6"/>
        <v>0</v>
      </c>
      <c r="E228" s="386">
        <f t="shared" si="6"/>
        <v>0</v>
      </c>
      <c r="F228" s="386">
        <f t="shared" si="6"/>
        <v>0</v>
      </c>
    </row>
    <row r="229" spans="1:6" ht="32.25" thickBot="1" x14ac:dyDescent="0.3">
      <c r="A229" s="357"/>
      <c r="B229" s="313" t="s">
        <v>55</v>
      </c>
      <c r="C229" s="387" t="s">
        <v>884</v>
      </c>
      <c r="D229" s="386">
        <f t="shared" si="6"/>
        <v>0</v>
      </c>
      <c r="E229" s="386">
        <f t="shared" si="6"/>
        <v>0</v>
      </c>
      <c r="F229" s="386">
        <f t="shared" si="6"/>
        <v>0</v>
      </c>
    </row>
    <row r="230" spans="1:6" ht="16.5" customHeight="1" thickBot="1" x14ac:dyDescent="0.3">
      <c r="A230" s="357"/>
      <c r="B230" s="1567" t="s">
        <v>1954</v>
      </c>
      <c r="C230" s="1568"/>
      <c r="D230" s="1568"/>
      <c r="E230" s="1568"/>
      <c r="F230" s="1569"/>
    </row>
    <row r="231" spans="1:6" ht="15.75" x14ac:dyDescent="0.25">
      <c r="A231" s="357"/>
      <c r="B231" s="1576"/>
      <c r="C231" s="385">
        <v>2024</v>
      </c>
      <c r="D231" s="385">
        <v>2025</v>
      </c>
      <c r="E231" s="385">
        <v>2026</v>
      </c>
      <c r="F231" s="385">
        <v>2027</v>
      </c>
    </row>
    <row r="232" spans="1:6" ht="16.5" customHeight="1" thickBot="1" x14ac:dyDescent="0.3">
      <c r="A232" s="357"/>
      <c r="B232" s="1577"/>
      <c r="C232" s="384" t="s">
        <v>17</v>
      </c>
      <c r="D232" s="384" t="s">
        <v>18</v>
      </c>
      <c r="E232" s="384" t="s">
        <v>18</v>
      </c>
      <c r="F232" s="384" t="s">
        <v>18</v>
      </c>
    </row>
    <row r="233" spans="1:6" ht="20.25" customHeight="1" thickBot="1" x14ac:dyDescent="0.3">
      <c r="A233" s="357"/>
      <c r="B233" s="374" t="s">
        <v>875</v>
      </c>
      <c r="C233" s="373"/>
      <c r="D233" s="373"/>
      <c r="E233" s="373"/>
      <c r="F233" s="373"/>
    </row>
    <row r="234" spans="1:6" ht="23.25" customHeight="1" thickBot="1" x14ac:dyDescent="0.3">
      <c r="A234" s="357"/>
      <c r="B234" s="372" t="s">
        <v>840</v>
      </c>
      <c r="C234" s="373"/>
      <c r="D234" s="373"/>
      <c r="E234" s="373"/>
      <c r="F234" s="373"/>
    </row>
    <row r="235" spans="1:6" ht="16.5" thickBot="1" x14ac:dyDescent="0.3">
      <c r="A235" s="357"/>
      <c r="B235" s="372" t="s">
        <v>839</v>
      </c>
      <c r="C235" s="371"/>
      <c r="D235" s="370"/>
      <c r="E235" s="370"/>
      <c r="F235" s="370"/>
    </row>
    <row r="236" spans="1:6" ht="16.5" thickBot="1" x14ac:dyDescent="0.3">
      <c r="A236" s="357"/>
      <c r="B236" s="372" t="s">
        <v>838</v>
      </c>
      <c r="C236" s="373"/>
      <c r="D236" s="373"/>
      <c r="E236" s="373"/>
      <c r="F236" s="373"/>
    </row>
    <row r="237" spans="1:6" ht="15.75" customHeight="1" thickBot="1" x14ac:dyDescent="0.3">
      <c r="A237" s="357"/>
      <c r="B237" s="372" t="s">
        <v>837</v>
      </c>
      <c r="C237" s="371"/>
      <c r="D237" s="370"/>
      <c r="E237" s="370"/>
      <c r="F237" s="370"/>
    </row>
    <row r="238" spans="1:6" ht="16.5" thickBot="1" x14ac:dyDescent="0.3">
      <c r="A238" s="357"/>
      <c r="B238" s="374" t="s">
        <v>874</v>
      </c>
      <c r="C238" s="834">
        <f>C240+C241+C242</f>
        <v>4000</v>
      </c>
      <c r="D238" s="834">
        <f>D240+D241+D242</f>
        <v>4000</v>
      </c>
      <c r="E238" s="834">
        <f>E240+E241+E242</f>
        <v>4000</v>
      </c>
      <c r="F238" s="834">
        <f>F240+F241+F242</f>
        <v>4000</v>
      </c>
    </row>
    <row r="239" spans="1:6" ht="16.5" thickBot="1" x14ac:dyDescent="0.3">
      <c r="A239" s="357"/>
      <c r="B239" s="372" t="s">
        <v>840</v>
      </c>
      <c r="C239" s="373"/>
      <c r="D239" s="383"/>
      <c r="E239" s="373"/>
      <c r="F239" s="373"/>
    </row>
    <row r="240" spans="1:6" ht="16.5" thickBot="1" x14ac:dyDescent="0.3">
      <c r="A240" s="357"/>
      <c r="B240" s="372" t="s">
        <v>839</v>
      </c>
      <c r="C240" s="371">
        <v>4000</v>
      </c>
      <c r="D240" s="371">
        <v>4000</v>
      </c>
      <c r="E240" s="371">
        <v>4000</v>
      </c>
      <c r="F240" s="371">
        <v>4000</v>
      </c>
    </row>
    <row r="241" spans="1:6" ht="16.5" thickBot="1" x14ac:dyDescent="0.3">
      <c r="A241" s="357"/>
      <c r="B241" s="372" t="s">
        <v>838</v>
      </c>
      <c r="C241" s="373"/>
      <c r="D241" s="373"/>
      <c r="E241" s="373"/>
      <c r="F241" s="373"/>
    </row>
    <row r="242" spans="1:6" ht="16.5" thickBot="1" x14ac:dyDescent="0.3">
      <c r="A242" s="357"/>
      <c r="B242" s="372" t="s">
        <v>837</v>
      </c>
      <c r="C242" s="371">
        <v>0</v>
      </c>
      <c r="D242" s="370"/>
      <c r="E242" s="370"/>
      <c r="F242" s="833"/>
    </row>
    <row r="243" spans="1:6" ht="16.5" thickBot="1" x14ac:dyDescent="0.3">
      <c r="A243" s="357"/>
      <c r="B243" s="832" t="s">
        <v>1794</v>
      </c>
      <c r="C243" s="831">
        <f>C238</f>
        <v>4000</v>
      </c>
      <c r="D243" s="831">
        <f>D238</f>
        <v>4000</v>
      </c>
      <c r="E243" s="830">
        <f>E238</f>
        <v>4000</v>
      </c>
      <c r="F243" s="829">
        <f>F238</f>
        <v>4000</v>
      </c>
    </row>
    <row r="244" spans="1:6" ht="33.75" customHeight="1" thickBot="1" x14ac:dyDescent="0.3">
      <c r="A244" s="357"/>
      <c r="B244" s="838" t="s">
        <v>1314</v>
      </c>
      <c r="C244" s="1978" t="s">
        <v>1952</v>
      </c>
      <c r="D244" s="1979"/>
      <c r="E244" s="1979"/>
      <c r="F244" s="1980"/>
    </row>
    <row r="245" spans="1:6" ht="42" customHeight="1" thickBot="1" x14ac:dyDescent="0.3">
      <c r="A245" s="357"/>
      <c r="B245" s="844" t="s">
        <v>1953</v>
      </c>
      <c r="C245" s="850" t="s">
        <v>1952</v>
      </c>
      <c r="D245" s="842" t="s">
        <v>864</v>
      </c>
      <c r="E245" s="1986" t="s">
        <v>1951</v>
      </c>
      <c r="F245" s="1987"/>
    </row>
    <row r="246" spans="1:6" ht="35.25" customHeight="1" thickBot="1" x14ac:dyDescent="0.3">
      <c r="A246" s="357"/>
      <c r="B246" s="813" t="s">
        <v>863</v>
      </c>
      <c r="C246" s="1988" t="s">
        <v>1950</v>
      </c>
      <c r="D246" s="1989"/>
      <c r="E246" s="1989"/>
      <c r="F246" s="1990"/>
    </row>
    <row r="247" spans="1:6" ht="18" customHeight="1" thickBot="1" x14ac:dyDescent="0.3">
      <c r="A247" s="357"/>
      <c r="B247" s="313" t="s">
        <v>37</v>
      </c>
      <c r="C247" s="1975" t="s">
        <v>1917</v>
      </c>
      <c r="D247" s="1976"/>
      <c r="E247" s="1976"/>
      <c r="F247" s="1977"/>
    </row>
    <row r="248" spans="1:6" ht="26.25" customHeight="1" x14ac:dyDescent="0.25">
      <c r="A248" s="357"/>
      <c r="B248" s="1576"/>
      <c r="C248" s="385">
        <v>2025</v>
      </c>
      <c r="D248" s="385">
        <v>2026</v>
      </c>
      <c r="E248" s="385">
        <v>2027</v>
      </c>
      <c r="F248" s="385">
        <v>2028</v>
      </c>
    </row>
    <row r="249" spans="1:6" ht="26.25" customHeight="1" thickBot="1" x14ac:dyDescent="0.3">
      <c r="A249" s="357"/>
      <c r="B249" s="1577"/>
      <c r="C249" s="384" t="s">
        <v>17</v>
      </c>
      <c r="D249" s="384" t="s">
        <v>18</v>
      </c>
      <c r="E249" s="384" t="s">
        <v>18</v>
      </c>
      <c r="F249" s="384" t="s">
        <v>18</v>
      </c>
    </row>
    <row r="250" spans="1:6" ht="22.5" customHeight="1" thickBot="1" x14ac:dyDescent="0.3">
      <c r="A250" s="357"/>
      <c r="B250" s="313" t="s">
        <v>39</v>
      </c>
      <c r="C250" s="388">
        <v>1</v>
      </c>
      <c r="D250" s="388">
        <v>1</v>
      </c>
      <c r="E250" s="388">
        <v>1</v>
      </c>
      <c r="F250" s="388">
        <v>1</v>
      </c>
    </row>
    <row r="251" spans="1:6" ht="15.75" customHeight="1" thickBot="1" x14ac:dyDescent="0.3">
      <c r="A251" s="357"/>
      <c r="B251" s="313" t="s">
        <v>861</v>
      </c>
      <c r="C251" s="388">
        <f>C264</f>
        <v>7000</v>
      </c>
      <c r="D251" s="388">
        <f>D264</f>
        <v>7000</v>
      </c>
      <c r="E251" s="388">
        <f>E264</f>
        <v>7000</v>
      </c>
      <c r="F251" s="388">
        <f>F264</f>
        <v>7000</v>
      </c>
    </row>
    <row r="252" spans="1:6" ht="16.5" thickBot="1" x14ac:dyDescent="0.3">
      <c r="A252" s="357"/>
      <c r="B252" s="313" t="s">
        <v>860</v>
      </c>
      <c r="C252" s="388">
        <f>C251/C250</f>
        <v>7000</v>
      </c>
      <c r="D252" s="388">
        <f>D251/D250</f>
        <v>7000</v>
      </c>
      <c r="E252" s="388">
        <f>E251/E250</f>
        <v>7000</v>
      </c>
      <c r="F252" s="388">
        <f>F251/F250</f>
        <v>7000</v>
      </c>
    </row>
    <row r="253" spans="1:6" ht="15.75" customHeight="1" thickBot="1" x14ac:dyDescent="0.3">
      <c r="A253" s="357"/>
      <c r="B253" s="313" t="s">
        <v>859</v>
      </c>
      <c r="C253" s="387" t="s">
        <v>884</v>
      </c>
      <c r="D253" s="386">
        <f t="shared" ref="D253:F255" si="7">D250/C250-1</f>
        <v>0</v>
      </c>
      <c r="E253" s="386">
        <f t="shared" si="7"/>
        <v>0</v>
      </c>
      <c r="F253" s="386">
        <f t="shared" si="7"/>
        <v>0</v>
      </c>
    </row>
    <row r="254" spans="1:6" ht="16.5" thickBot="1" x14ac:dyDescent="0.3">
      <c r="A254" s="357"/>
      <c r="B254" s="313" t="s">
        <v>858</v>
      </c>
      <c r="C254" s="387" t="s">
        <v>884</v>
      </c>
      <c r="D254" s="386">
        <f t="shared" si="7"/>
        <v>0</v>
      </c>
      <c r="E254" s="386">
        <f t="shared" si="7"/>
        <v>0</v>
      </c>
      <c r="F254" s="386">
        <f t="shared" si="7"/>
        <v>0</v>
      </c>
    </row>
    <row r="255" spans="1:6" ht="32.25" thickBot="1" x14ac:dyDescent="0.3">
      <c r="A255" s="357"/>
      <c r="B255" s="313" t="s">
        <v>55</v>
      </c>
      <c r="C255" s="387" t="s">
        <v>884</v>
      </c>
      <c r="D255" s="386">
        <f t="shared" si="7"/>
        <v>0</v>
      </c>
      <c r="E255" s="386">
        <f t="shared" si="7"/>
        <v>0</v>
      </c>
      <c r="F255" s="386">
        <f t="shared" si="7"/>
        <v>0</v>
      </c>
    </row>
    <row r="256" spans="1:6" ht="16.5" customHeight="1" thickBot="1" x14ac:dyDescent="0.3">
      <c r="A256" s="357"/>
      <c r="B256" s="1567" t="s">
        <v>1949</v>
      </c>
      <c r="C256" s="1568"/>
      <c r="D256" s="1568"/>
      <c r="E256" s="1568"/>
      <c r="F256" s="1569"/>
    </row>
    <row r="257" spans="1:6" ht="15.75" x14ac:dyDescent="0.25">
      <c r="A257" s="357"/>
      <c r="B257" s="1576"/>
      <c r="C257" s="385">
        <v>2025</v>
      </c>
      <c r="D257" s="385">
        <v>2026</v>
      </c>
      <c r="E257" s="385">
        <v>2027</v>
      </c>
      <c r="F257" s="385">
        <v>2028</v>
      </c>
    </row>
    <row r="258" spans="1:6" ht="16.5" customHeight="1" thickBot="1" x14ac:dyDescent="0.3">
      <c r="A258" s="357"/>
      <c r="B258" s="1577"/>
      <c r="C258" s="384" t="s">
        <v>17</v>
      </c>
      <c r="D258" s="384" t="s">
        <v>18</v>
      </c>
      <c r="E258" s="384" t="s">
        <v>18</v>
      </c>
      <c r="F258" s="384" t="s">
        <v>18</v>
      </c>
    </row>
    <row r="259" spans="1:6" ht="20.25" customHeight="1" thickBot="1" x14ac:dyDescent="0.3">
      <c r="A259" s="357"/>
      <c r="B259" s="374" t="s">
        <v>875</v>
      </c>
      <c r="C259" s="373"/>
      <c r="D259" s="373"/>
      <c r="E259" s="373"/>
      <c r="F259" s="373"/>
    </row>
    <row r="260" spans="1:6" ht="23.25" customHeight="1" thickBot="1" x14ac:dyDescent="0.3">
      <c r="A260" s="357"/>
      <c r="B260" s="372" t="s">
        <v>840</v>
      </c>
      <c r="C260" s="373"/>
      <c r="D260" s="373"/>
      <c r="E260" s="373"/>
      <c r="F260" s="373"/>
    </row>
    <row r="261" spans="1:6" ht="16.5" thickBot="1" x14ac:dyDescent="0.3">
      <c r="A261" s="357"/>
      <c r="B261" s="372" t="s">
        <v>839</v>
      </c>
      <c r="C261" s="371"/>
      <c r="D261" s="370"/>
      <c r="E261" s="370"/>
      <c r="F261" s="370"/>
    </row>
    <row r="262" spans="1:6" ht="16.5" thickBot="1" x14ac:dyDescent="0.3">
      <c r="A262" s="357"/>
      <c r="B262" s="372" t="s">
        <v>838</v>
      </c>
      <c r="C262" s="373"/>
      <c r="D262" s="373"/>
      <c r="E262" s="373"/>
      <c r="F262" s="373"/>
    </row>
    <row r="263" spans="1:6" ht="15.75" customHeight="1" thickBot="1" x14ac:dyDescent="0.3">
      <c r="A263" s="357"/>
      <c r="B263" s="372" t="s">
        <v>837</v>
      </c>
      <c r="C263" s="371"/>
      <c r="D263" s="370"/>
      <c r="E263" s="370"/>
      <c r="F263" s="370"/>
    </row>
    <row r="264" spans="1:6" ht="16.5" thickBot="1" x14ac:dyDescent="0.3">
      <c r="A264" s="357"/>
      <c r="B264" s="374" t="s">
        <v>874</v>
      </c>
      <c r="C264" s="834">
        <f>C265+C266+C267+C268</f>
        <v>7000</v>
      </c>
      <c r="D264" s="834">
        <f>D265+D266+D267+D268</f>
        <v>7000</v>
      </c>
      <c r="E264" s="834">
        <f>E265+E266+E267+E268</f>
        <v>7000</v>
      </c>
      <c r="F264" s="834">
        <f>F265+F266+F267+F268</f>
        <v>7000</v>
      </c>
    </row>
    <row r="265" spans="1:6" ht="16.5" thickBot="1" x14ac:dyDescent="0.3">
      <c r="A265" s="357"/>
      <c r="B265" s="372" t="s">
        <v>840</v>
      </c>
      <c r="C265" s="373"/>
      <c r="D265" s="383"/>
      <c r="E265" s="373"/>
      <c r="F265" s="373"/>
    </row>
    <row r="266" spans="1:6" ht="16.5" thickBot="1" x14ac:dyDescent="0.3">
      <c r="A266" s="357"/>
      <c r="B266" s="372" t="s">
        <v>839</v>
      </c>
      <c r="C266" s="371">
        <v>7000</v>
      </c>
      <c r="D266" s="371">
        <v>7000</v>
      </c>
      <c r="E266" s="371">
        <v>7000</v>
      </c>
      <c r="F266" s="371">
        <v>7000</v>
      </c>
    </row>
    <row r="267" spans="1:6" ht="16.5" thickBot="1" x14ac:dyDescent="0.3">
      <c r="A267" s="357"/>
      <c r="B267" s="372" t="s">
        <v>838</v>
      </c>
      <c r="C267" s="373"/>
      <c r="D267" s="373"/>
      <c r="E267" s="373"/>
      <c r="F267" s="373"/>
    </row>
    <row r="268" spans="1:6" ht="16.5" thickBot="1" x14ac:dyDescent="0.3">
      <c r="A268" s="357"/>
      <c r="B268" s="372" t="s">
        <v>837</v>
      </c>
      <c r="C268" s="371">
        <v>0</v>
      </c>
      <c r="D268" s="370"/>
      <c r="E268" s="370"/>
      <c r="F268" s="370"/>
    </row>
    <row r="269" spans="1:6" ht="16.5" thickBot="1" x14ac:dyDescent="0.3">
      <c r="A269" s="357"/>
      <c r="B269" s="832" t="s">
        <v>1948</v>
      </c>
      <c r="C269" s="831">
        <f>C264</f>
        <v>7000</v>
      </c>
      <c r="D269" s="831">
        <f>D264</f>
        <v>7000</v>
      </c>
      <c r="E269" s="831">
        <f>E264</f>
        <v>7000</v>
      </c>
      <c r="F269" s="831">
        <f>F264</f>
        <v>7000</v>
      </c>
    </row>
    <row r="270" spans="1:6" ht="33.75" customHeight="1" thickBot="1" x14ac:dyDescent="0.3">
      <c r="A270" s="357"/>
      <c r="B270" s="838" t="s">
        <v>1314</v>
      </c>
      <c r="C270" s="1978" t="s">
        <v>1947</v>
      </c>
      <c r="D270" s="1979"/>
      <c r="E270" s="1979"/>
      <c r="F270" s="1980"/>
    </row>
    <row r="271" spans="1:6" ht="38.25" customHeight="1" thickBot="1" x14ac:dyDescent="0.3">
      <c r="A271" s="357"/>
      <c r="B271" s="844" t="s">
        <v>1787</v>
      </c>
      <c r="C271" s="849" t="s">
        <v>1947</v>
      </c>
      <c r="D271" s="848" t="s">
        <v>864</v>
      </c>
      <c r="E271" s="1981" t="s">
        <v>1946</v>
      </c>
      <c r="F271" s="1982"/>
    </row>
    <row r="272" spans="1:6" ht="31.5" customHeight="1" thickBot="1" x14ac:dyDescent="0.3">
      <c r="A272" s="357"/>
      <c r="B272" s="313" t="s">
        <v>863</v>
      </c>
      <c r="C272" s="1983" t="s">
        <v>1945</v>
      </c>
      <c r="D272" s="1984"/>
      <c r="E272" s="1984"/>
      <c r="F272" s="1985"/>
    </row>
    <row r="273" spans="1:6" ht="19.5" customHeight="1" thickBot="1" x14ac:dyDescent="0.3">
      <c r="A273" s="357"/>
      <c r="B273" s="313" t="s">
        <v>37</v>
      </c>
      <c r="C273" s="1975" t="s">
        <v>1917</v>
      </c>
      <c r="D273" s="1976"/>
      <c r="E273" s="1976"/>
      <c r="F273" s="1977"/>
    </row>
    <row r="274" spans="1:6" ht="26.25" customHeight="1" x14ac:dyDescent="0.25">
      <c r="A274" s="357"/>
      <c r="B274" s="1576"/>
      <c r="C274" s="385">
        <v>2025</v>
      </c>
      <c r="D274" s="385">
        <v>2026</v>
      </c>
      <c r="E274" s="385">
        <v>2027</v>
      </c>
      <c r="F274" s="385">
        <v>2028</v>
      </c>
    </row>
    <row r="275" spans="1:6" ht="26.25" customHeight="1" thickBot="1" x14ac:dyDescent="0.3">
      <c r="A275" s="357"/>
      <c r="B275" s="1577"/>
      <c r="C275" s="384" t="s">
        <v>17</v>
      </c>
      <c r="D275" s="384" t="s">
        <v>18</v>
      </c>
      <c r="E275" s="384" t="s">
        <v>18</v>
      </c>
      <c r="F275" s="384" t="s">
        <v>18</v>
      </c>
    </row>
    <row r="276" spans="1:6" ht="22.5" customHeight="1" thickBot="1" x14ac:dyDescent="0.3">
      <c r="A276" s="357"/>
      <c r="B276" s="313" t="s">
        <v>39</v>
      </c>
      <c r="C276" s="388">
        <v>1</v>
      </c>
      <c r="D276" s="388">
        <v>1</v>
      </c>
      <c r="E276" s="388">
        <v>1</v>
      </c>
      <c r="F276" s="388">
        <v>1</v>
      </c>
    </row>
    <row r="277" spans="1:6" ht="15.75" customHeight="1" thickBot="1" x14ac:dyDescent="0.3">
      <c r="A277" s="357"/>
      <c r="B277" s="313" t="s">
        <v>861</v>
      </c>
      <c r="C277" s="388">
        <f>C290</f>
        <v>7500</v>
      </c>
      <c r="D277" s="388">
        <f>D290</f>
        <v>7000</v>
      </c>
      <c r="E277" s="388">
        <f>E290</f>
        <v>7000</v>
      </c>
      <c r="F277" s="388">
        <f>F290</f>
        <v>7000</v>
      </c>
    </row>
    <row r="278" spans="1:6" ht="16.5" thickBot="1" x14ac:dyDescent="0.3">
      <c r="A278" s="357"/>
      <c r="B278" s="313" t="s">
        <v>860</v>
      </c>
      <c r="C278" s="388">
        <f>C277/C276</f>
        <v>7500</v>
      </c>
      <c r="D278" s="388">
        <f>D277/D276</f>
        <v>7000</v>
      </c>
      <c r="E278" s="388">
        <f>E277/E276</f>
        <v>7000</v>
      </c>
      <c r="F278" s="388">
        <f>F277/F276</f>
        <v>7000</v>
      </c>
    </row>
    <row r="279" spans="1:6" ht="15.75" customHeight="1" thickBot="1" x14ac:dyDescent="0.3">
      <c r="A279" s="357"/>
      <c r="B279" s="313" t="s">
        <v>859</v>
      </c>
      <c r="C279" s="387" t="s">
        <v>884</v>
      </c>
      <c r="D279" s="386">
        <f t="shared" ref="D279:F281" si="8">D276/C276-1</f>
        <v>0</v>
      </c>
      <c r="E279" s="386">
        <f t="shared" si="8"/>
        <v>0</v>
      </c>
      <c r="F279" s="386">
        <f t="shared" si="8"/>
        <v>0</v>
      </c>
    </row>
    <row r="280" spans="1:6" ht="16.5" thickBot="1" x14ac:dyDescent="0.3">
      <c r="A280" s="357"/>
      <c r="B280" s="313" t="s">
        <v>858</v>
      </c>
      <c r="C280" s="387" t="s">
        <v>884</v>
      </c>
      <c r="D280" s="386">
        <f t="shared" si="8"/>
        <v>-6.6666666666666652E-2</v>
      </c>
      <c r="E280" s="386">
        <f t="shared" si="8"/>
        <v>0</v>
      </c>
      <c r="F280" s="386">
        <f t="shared" si="8"/>
        <v>0</v>
      </c>
    </row>
    <row r="281" spans="1:6" ht="32.25" thickBot="1" x14ac:dyDescent="0.3">
      <c r="A281" s="357"/>
      <c r="B281" s="313" t="s">
        <v>55</v>
      </c>
      <c r="C281" s="387" t="s">
        <v>884</v>
      </c>
      <c r="D281" s="386">
        <f t="shared" si="8"/>
        <v>-6.6666666666666652E-2</v>
      </c>
      <c r="E281" s="386">
        <f t="shared" si="8"/>
        <v>0</v>
      </c>
      <c r="F281" s="386">
        <f t="shared" si="8"/>
        <v>0</v>
      </c>
    </row>
    <row r="282" spans="1:6" ht="16.5" customHeight="1" thickBot="1" x14ac:dyDescent="0.3">
      <c r="A282" s="357"/>
      <c r="B282" s="1567" t="s">
        <v>1944</v>
      </c>
      <c r="C282" s="1568"/>
      <c r="D282" s="1568"/>
      <c r="E282" s="1568"/>
      <c r="F282" s="1569"/>
    </row>
    <row r="283" spans="1:6" ht="15.75" x14ac:dyDescent="0.25">
      <c r="A283" s="357"/>
      <c r="B283" s="1576"/>
      <c r="C283" s="385">
        <v>2024</v>
      </c>
      <c r="D283" s="385">
        <v>2025</v>
      </c>
      <c r="E283" s="385">
        <v>2026</v>
      </c>
      <c r="F283" s="385">
        <v>2027</v>
      </c>
    </row>
    <row r="284" spans="1:6" ht="16.5" customHeight="1" thickBot="1" x14ac:dyDescent="0.3">
      <c r="A284" s="357"/>
      <c r="B284" s="1577"/>
      <c r="C284" s="384" t="s">
        <v>17</v>
      </c>
      <c r="D284" s="384" t="s">
        <v>18</v>
      </c>
      <c r="E284" s="384" t="s">
        <v>18</v>
      </c>
      <c r="F284" s="384" t="s">
        <v>18</v>
      </c>
    </row>
    <row r="285" spans="1:6" ht="20.25" customHeight="1" thickBot="1" x14ac:dyDescent="0.3">
      <c r="A285" s="357"/>
      <c r="B285" s="374" t="s">
        <v>875</v>
      </c>
      <c r="C285" s="373"/>
      <c r="D285" s="373"/>
      <c r="E285" s="373"/>
      <c r="F285" s="373"/>
    </row>
    <row r="286" spans="1:6" ht="23.25" customHeight="1" thickBot="1" x14ac:dyDescent="0.3">
      <c r="A286" s="357"/>
      <c r="B286" s="372" t="s">
        <v>840</v>
      </c>
      <c r="C286" s="373"/>
      <c r="D286" s="373"/>
      <c r="E286" s="373"/>
      <c r="F286" s="373"/>
    </row>
    <row r="287" spans="1:6" ht="16.5" thickBot="1" x14ac:dyDescent="0.3">
      <c r="A287" s="357"/>
      <c r="B287" s="372" t="s">
        <v>839</v>
      </c>
      <c r="C287" s="371"/>
      <c r="D287" s="370"/>
      <c r="E287" s="370"/>
      <c r="F287" s="370"/>
    </row>
    <row r="288" spans="1:6" ht="16.5" thickBot="1" x14ac:dyDescent="0.3">
      <c r="A288" s="357"/>
      <c r="B288" s="372" t="s">
        <v>838</v>
      </c>
      <c r="C288" s="373"/>
      <c r="D288" s="373"/>
      <c r="E288" s="373"/>
      <c r="F288" s="373"/>
    </row>
    <row r="289" spans="1:6" ht="15.75" customHeight="1" thickBot="1" x14ac:dyDescent="0.3">
      <c r="A289" s="357"/>
      <c r="B289" s="372" t="s">
        <v>837</v>
      </c>
      <c r="C289" s="371"/>
      <c r="D289" s="370"/>
      <c r="E289" s="370"/>
      <c r="F289" s="370"/>
    </row>
    <row r="290" spans="1:6" ht="16.5" thickBot="1" x14ac:dyDescent="0.3">
      <c r="A290" s="357"/>
      <c r="B290" s="374" t="s">
        <v>874</v>
      </c>
      <c r="C290" s="834">
        <f>C292+C293+C294</f>
        <v>7500</v>
      </c>
      <c r="D290" s="834">
        <f>D292+D293+D294</f>
        <v>7000</v>
      </c>
      <c r="E290" s="834">
        <f>E292+E293+E294</f>
        <v>7000</v>
      </c>
      <c r="F290" s="834">
        <f>F292+F293+F294</f>
        <v>7000</v>
      </c>
    </row>
    <row r="291" spans="1:6" ht="16.5" thickBot="1" x14ac:dyDescent="0.3">
      <c r="A291" s="357"/>
      <c r="B291" s="372" t="s">
        <v>840</v>
      </c>
      <c r="C291" s="373"/>
      <c r="D291" s="383"/>
      <c r="E291" s="373"/>
      <c r="F291" s="373"/>
    </row>
    <row r="292" spans="1:6" ht="16.5" thickBot="1" x14ac:dyDescent="0.3">
      <c r="A292" s="357"/>
      <c r="B292" s="372" t="s">
        <v>839</v>
      </c>
      <c r="C292" s="371">
        <v>3000</v>
      </c>
      <c r="D292" s="371">
        <v>3000</v>
      </c>
      <c r="E292" s="371">
        <v>3000</v>
      </c>
      <c r="F292" s="371">
        <v>3000</v>
      </c>
    </row>
    <row r="293" spans="1:6" ht="16.5" thickBot="1" x14ac:dyDescent="0.3">
      <c r="A293" s="357"/>
      <c r="B293" s="372" t="s">
        <v>838</v>
      </c>
      <c r="C293" s="373">
        <v>4500</v>
      </c>
      <c r="D293" s="373">
        <v>4000</v>
      </c>
      <c r="E293" s="373">
        <v>4000</v>
      </c>
      <c r="F293" s="847">
        <v>4000</v>
      </c>
    </row>
    <row r="294" spans="1:6" ht="16.5" thickBot="1" x14ac:dyDescent="0.3">
      <c r="A294" s="357"/>
      <c r="B294" s="372" t="s">
        <v>837</v>
      </c>
      <c r="C294" s="371">
        <v>0</v>
      </c>
      <c r="D294" s="370"/>
      <c r="E294" s="846"/>
      <c r="F294" s="845"/>
    </row>
    <row r="295" spans="1:6" ht="16.5" thickBot="1" x14ac:dyDescent="0.3">
      <c r="A295" s="357"/>
      <c r="B295" s="382" t="s">
        <v>1782</v>
      </c>
      <c r="C295" s="831">
        <v>6500</v>
      </c>
      <c r="D295" s="831">
        <f>D290</f>
        <v>7000</v>
      </c>
      <c r="E295" s="830">
        <f>E290</f>
        <v>7000</v>
      </c>
      <c r="F295" s="829">
        <f>F290</f>
        <v>7000</v>
      </c>
    </row>
    <row r="296" spans="1:6" ht="33.75" customHeight="1" thickBot="1" x14ac:dyDescent="0.3">
      <c r="A296" s="357"/>
      <c r="B296" s="838" t="s">
        <v>1314</v>
      </c>
      <c r="C296" s="1978" t="s">
        <v>1942</v>
      </c>
      <c r="D296" s="1979"/>
      <c r="E296" s="1979"/>
      <c r="F296" s="1980"/>
    </row>
    <row r="297" spans="1:6" ht="48.75" customHeight="1" thickBot="1" x14ac:dyDescent="0.3">
      <c r="A297" s="357"/>
      <c r="B297" s="844" t="s">
        <v>1943</v>
      </c>
      <c r="C297" s="843" t="s">
        <v>1942</v>
      </c>
      <c r="D297" s="842" t="s">
        <v>864</v>
      </c>
      <c r="E297" s="1986" t="s">
        <v>1941</v>
      </c>
      <c r="F297" s="1987"/>
    </row>
    <row r="298" spans="1:6" ht="32.25" customHeight="1" thickBot="1" x14ac:dyDescent="0.3">
      <c r="A298" s="357"/>
      <c r="B298" s="813" t="s">
        <v>863</v>
      </c>
      <c r="C298" s="1991" t="s">
        <v>1940</v>
      </c>
      <c r="D298" s="1992"/>
      <c r="E298" s="1992"/>
      <c r="F298" s="1993"/>
    </row>
    <row r="299" spans="1:6" ht="24" customHeight="1" thickBot="1" x14ac:dyDescent="0.3">
      <c r="A299" s="357"/>
      <c r="B299" s="313" t="s">
        <v>37</v>
      </c>
      <c r="C299" s="1975" t="s">
        <v>1917</v>
      </c>
      <c r="D299" s="1976"/>
      <c r="E299" s="1976"/>
      <c r="F299" s="1977"/>
    </row>
    <row r="300" spans="1:6" ht="26.25" customHeight="1" x14ac:dyDescent="0.25">
      <c r="A300" s="357"/>
      <c r="B300" s="1576"/>
      <c r="C300" s="385">
        <v>2025</v>
      </c>
      <c r="D300" s="385">
        <v>2026</v>
      </c>
      <c r="E300" s="385">
        <v>2027</v>
      </c>
      <c r="F300" s="385">
        <v>2028</v>
      </c>
    </row>
    <row r="301" spans="1:6" ht="26.25" customHeight="1" thickBot="1" x14ac:dyDescent="0.3">
      <c r="A301" s="357"/>
      <c r="B301" s="1577"/>
      <c r="C301" s="384" t="s">
        <v>17</v>
      </c>
      <c r="D301" s="384" t="s">
        <v>18</v>
      </c>
      <c r="E301" s="384" t="s">
        <v>18</v>
      </c>
      <c r="F301" s="384" t="s">
        <v>18</v>
      </c>
    </row>
    <row r="302" spans="1:6" ht="22.5" customHeight="1" thickBot="1" x14ac:dyDescent="0.3">
      <c r="A302" s="357"/>
      <c r="B302" s="313" t="s">
        <v>39</v>
      </c>
      <c r="C302" s="388">
        <v>1</v>
      </c>
      <c r="D302" s="388">
        <v>1</v>
      </c>
      <c r="E302" s="388">
        <v>1</v>
      </c>
      <c r="F302" s="388">
        <v>1</v>
      </c>
    </row>
    <row r="303" spans="1:6" ht="15.75" customHeight="1" thickBot="1" x14ac:dyDescent="0.3">
      <c r="A303" s="357"/>
      <c r="B303" s="313" t="s">
        <v>861</v>
      </c>
      <c r="C303" s="388">
        <f>C316</f>
        <v>6000</v>
      </c>
      <c r="D303" s="388">
        <f>D316</f>
        <v>5500</v>
      </c>
      <c r="E303" s="388">
        <f>E316</f>
        <v>5500</v>
      </c>
      <c r="F303" s="388">
        <f>F316</f>
        <v>5500</v>
      </c>
    </row>
    <row r="304" spans="1:6" ht="16.5" thickBot="1" x14ac:dyDescent="0.3">
      <c r="A304" s="357"/>
      <c r="B304" s="313" t="s">
        <v>860</v>
      </c>
      <c r="C304" s="388">
        <f>C303/C302</f>
        <v>6000</v>
      </c>
      <c r="D304" s="388">
        <f>D303/D302</f>
        <v>5500</v>
      </c>
      <c r="E304" s="388">
        <f>E303/E302</f>
        <v>5500</v>
      </c>
      <c r="F304" s="388">
        <f>F303/F302</f>
        <v>5500</v>
      </c>
    </row>
    <row r="305" spans="1:6" ht="15.75" customHeight="1" thickBot="1" x14ac:dyDescent="0.3">
      <c r="A305" s="357"/>
      <c r="B305" s="313" t="s">
        <v>859</v>
      </c>
      <c r="C305" s="387" t="s">
        <v>884</v>
      </c>
      <c r="D305" s="386">
        <f t="shared" ref="D305:F307" si="9">D302/C302-1</f>
        <v>0</v>
      </c>
      <c r="E305" s="386">
        <f t="shared" si="9"/>
        <v>0</v>
      </c>
      <c r="F305" s="386">
        <f t="shared" si="9"/>
        <v>0</v>
      </c>
    </row>
    <row r="306" spans="1:6" ht="16.5" thickBot="1" x14ac:dyDescent="0.3">
      <c r="A306" s="357"/>
      <c r="B306" s="313" t="s">
        <v>858</v>
      </c>
      <c r="C306" s="387" t="s">
        <v>884</v>
      </c>
      <c r="D306" s="386">
        <f t="shared" si="9"/>
        <v>-8.333333333333337E-2</v>
      </c>
      <c r="E306" s="386">
        <f t="shared" si="9"/>
        <v>0</v>
      </c>
      <c r="F306" s="386">
        <f t="shared" si="9"/>
        <v>0</v>
      </c>
    </row>
    <row r="307" spans="1:6" ht="32.25" thickBot="1" x14ac:dyDescent="0.3">
      <c r="A307" s="357"/>
      <c r="B307" s="313" t="s">
        <v>55</v>
      </c>
      <c r="C307" s="387" t="s">
        <v>884</v>
      </c>
      <c r="D307" s="386">
        <f t="shared" si="9"/>
        <v>-8.333333333333337E-2</v>
      </c>
      <c r="E307" s="386">
        <f t="shared" si="9"/>
        <v>0</v>
      </c>
      <c r="F307" s="386">
        <f t="shared" si="9"/>
        <v>0</v>
      </c>
    </row>
    <row r="308" spans="1:6" ht="16.5" customHeight="1" thickBot="1" x14ac:dyDescent="0.3">
      <c r="A308" s="357"/>
      <c r="B308" s="1567" t="s">
        <v>1939</v>
      </c>
      <c r="C308" s="1568"/>
      <c r="D308" s="1568"/>
      <c r="E308" s="1568"/>
      <c r="F308" s="1569"/>
    </row>
    <row r="309" spans="1:6" ht="15.75" x14ac:dyDescent="0.25">
      <c r="A309" s="357"/>
      <c r="B309" s="1576"/>
      <c r="C309" s="385">
        <v>2024</v>
      </c>
      <c r="D309" s="385">
        <v>2025</v>
      </c>
      <c r="E309" s="385">
        <v>2026</v>
      </c>
      <c r="F309" s="385">
        <v>2027</v>
      </c>
    </row>
    <row r="310" spans="1:6" ht="16.5" customHeight="1" thickBot="1" x14ac:dyDescent="0.3">
      <c r="A310" s="357"/>
      <c r="B310" s="1577"/>
      <c r="C310" s="384" t="s">
        <v>17</v>
      </c>
      <c r="D310" s="384" t="s">
        <v>18</v>
      </c>
      <c r="E310" s="384" t="s">
        <v>18</v>
      </c>
      <c r="F310" s="384" t="s">
        <v>18</v>
      </c>
    </row>
    <row r="311" spans="1:6" ht="20.25" customHeight="1" thickBot="1" x14ac:dyDescent="0.3">
      <c r="A311" s="357"/>
      <c r="B311" s="374" t="s">
        <v>875</v>
      </c>
      <c r="C311" s="373"/>
      <c r="D311" s="373"/>
      <c r="E311" s="373"/>
      <c r="F311" s="373"/>
    </row>
    <row r="312" spans="1:6" ht="23.25" customHeight="1" thickBot="1" x14ac:dyDescent="0.3">
      <c r="A312" s="357"/>
      <c r="B312" s="372" t="s">
        <v>840</v>
      </c>
      <c r="C312" s="373"/>
      <c r="D312" s="373"/>
      <c r="E312" s="373"/>
      <c r="F312" s="373"/>
    </row>
    <row r="313" spans="1:6" ht="16.5" thickBot="1" x14ac:dyDescent="0.3">
      <c r="A313" s="357"/>
      <c r="B313" s="372" t="s">
        <v>839</v>
      </c>
      <c r="C313" s="371"/>
      <c r="D313" s="370"/>
      <c r="E313" s="370"/>
      <c r="F313" s="370"/>
    </row>
    <row r="314" spans="1:6" ht="16.5" thickBot="1" x14ac:dyDescent="0.3">
      <c r="A314" s="357"/>
      <c r="B314" s="372" t="s">
        <v>838</v>
      </c>
      <c r="C314" s="373"/>
      <c r="D314" s="373"/>
      <c r="E314" s="373"/>
      <c r="F314" s="373"/>
    </row>
    <row r="315" spans="1:6" ht="15.75" customHeight="1" thickBot="1" x14ac:dyDescent="0.3">
      <c r="A315" s="357"/>
      <c r="B315" s="372" t="s">
        <v>837</v>
      </c>
      <c r="C315" s="371"/>
      <c r="D315" s="370"/>
      <c r="E315" s="370"/>
      <c r="F315" s="370"/>
    </row>
    <row r="316" spans="1:6" ht="16.5" thickBot="1" x14ac:dyDescent="0.3">
      <c r="A316" s="357"/>
      <c r="B316" s="374" t="s">
        <v>874</v>
      </c>
      <c r="C316" s="841">
        <f>C318+C319+C320</f>
        <v>6000</v>
      </c>
      <c r="D316" s="841">
        <f>D318+D319+D320</f>
        <v>5500</v>
      </c>
      <c r="E316" s="841">
        <f>E318+E319+E320</f>
        <v>5500</v>
      </c>
      <c r="F316" s="841">
        <f>F318+F319+F320</f>
        <v>5500</v>
      </c>
    </row>
    <row r="317" spans="1:6" ht="16.5" thickBot="1" x14ac:dyDescent="0.3">
      <c r="A317" s="357"/>
      <c r="B317" s="372" t="s">
        <v>840</v>
      </c>
      <c r="C317" s="373"/>
      <c r="D317" s="383"/>
      <c r="E317" s="373"/>
      <c r="F317" s="373"/>
    </row>
    <row r="318" spans="1:6" ht="16.5" thickBot="1" x14ac:dyDescent="0.3">
      <c r="A318" s="357"/>
      <c r="B318" s="372" t="s">
        <v>839</v>
      </c>
      <c r="C318" s="371">
        <v>2500</v>
      </c>
      <c r="D318" s="371">
        <v>2500</v>
      </c>
      <c r="E318" s="371">
        <v>2500</v>
      </c>
      <c r="F318" s="371">
        <v>2500</v>
      </c>
    </row>
    <row r="319" spans="1:6" ht="16.5" thickBot="1" x14ac:dyDescent="0.3">
      <c r="A319" s="357"/>
      <c r="B319" s="372" t="s">
        <v>838</v>
      </c>
      <c r="C319" s="373">
        <v>3500</v>
      </c>
      <c r="D319" s="373">
        <v>3000</v>
      </c>
      <c r="E319" s="373">
        <v>3000</v>
      </c>
      <c r="F319" s="373">
        <v>3000</v>
      </c>
    </row>
    <row r="320" spans="1:6" ht="16.5" thickBot="1" x14ac:dyDescent="0.3">
      <c r="A320" s="357"/>
      <c r="B320" s="372" t="s">
        <v>837</v>
      </c>
      <c r="C320" s="371">
        <v>0</v>
      </c>
      <c r="D320" s="370"/>
      <c r="E320" s="370"/>
      <c r="F320" s="370"/>
    </row>
    <row r="321" spans="1:6" ht="16.5" thickBot="1" x14ac:dyDescent="0.3">
      <c r="A321" s="357"/>
      <c r="B321" s="832" t="s">
        <v>1776</v>
      </c>
      <c r="C321" s="831">
        <f>C316</f>
        <v>6000</v>
      </c>
      <c r="D321" s="831">
        <v>5500</v>
      </c>
      <c r="E321" s="831">
        <v>5500</v>
      </c>
      <c r="F321" s="831">
        <v>5500</v>
      </c>
    </row>
    <row r="322" spans="1:6" ht="33.75" customHeight="1" thickBot="1" x14ac:dyDescent="0.3">
      <c r="A322" s="357"/>
      <c r="B322" s="838" t="s">
        <v>1314</v>
      </c>
      <c r="C322" s="1978" t="s">
        <v>1938</v>
      </c>
      <c r="D322" s="1979"/>
      <c r="E322" s="1979"/>
      <c r="F322" s="1980"/>
    </row>
    <row r="323" spans="1:6" ht="32.25" customHeight="1" thickBot="1" x14ac:dyDescent="0.3">
      <c r="A323" s="357"/>
      <c r="B323" s="837" t="s">
        <v>1775</v>
      </c>
      <c r="C323" s="840" t="s">
        <v>1938</v>
      </c>
      <c r="D323" s="839" t="s">
        <v>864</v>
      </c>
      <c r="E323" s="1994" t="s">
        <v>1937</v>
      </c>
      <c r="F323" s="1995"/>
    </row>
    <row r="324" spans="1:6" ht="33.75" customHeight="1" thickBot="1" x14ac:dyDescent="0.3">
      <c r="A324" s="357"/>
      <c r="B324" s="813" t="s">
        <v>863</v>
      </c>
      <c r="C324" s="1988" t="s">
        <v>1936</v>
      </c>
      <c r="D324" s="1989"/>
      <c r="E324" s="1989"/>
      <c r="F324" s="1990"/>
    </row>
    <row r="325" spans="1:6" ht="24" customHeight="1" thickBot="1" x14ac:dyDescent="0.3">
      <c r="A325" s="357"/>
      <c r="B325" s="313" t="s">
        <v>37</v>
      </c>
      <c r="C325" s="1975" t="s">
        <v>1917</v>
      </c>
      <c r="D325" s="1976"/>
      <c r="E325" s="1976"/>
      <c r="F325" s="1977"/>
    </row>
    <row r="326" spans="1:6" ht="26.25" customHeight="1" x14ac:dyDescent="0.25">
      <c r="A326" s="357"/>
      <c r="B326" s="1576"/>
      <c r="C326" s="385">
        <v>2025</v>
      </c>
      <c r="D326" s="385">
        <v>2026</v>
      </c>
      <c r="E326" s="385">
        <v>2027</v>
      </c>
      <c r="F326" s="385">
        <v>2028</v>
      </c>
    </row>
    <row r="327" spans="1:6" ht="26.25" customHeight="1" thickBot="1" x14ac:dyDescent="0.3">
      <c r="A327" s="357"/>
      <c r="B327" s="1577"/>
      <c r="C327" s="384" t="s">
        <v>17</v>
      </c>
      <c r="D327" s="384" t="s">
        <v>18</v>
      </c>
      <c r="E327" s="384" t="s">
        <v>18</v>
      </c>
      <c r="F327" s="384" t="s">
        <v>18</v>
      </c>
    </row>
    <row r="328" spans="1:6" ht="22.5" customHeight="1" thickBot="1" x14ac:dyDescent="0.3">
      <c r="A328" s="357"/>
      <c r="B328" s="313" t="s">
        <v>39</v>
      </c>
      <c r="C328" s="388">
        <v>1</v>
      </c>
      <c r="D328" s="388">
        <v>1</v>
      </c>
      <c r="E328" s="388">
        <v>1</v>
      </c>
      <c r="F328" s="388">
        <v>1</v>
      </c>
    </row>
    <row r="329" spans="1:6" ht="15.75" customHeight="1" thickBot="1" x14ac:dyDescent="0.3">
      <c r="A329" s="357"/>
      <c r="B329" s="313" t="s">
        <v>861</v>
      </c>
      <c r="C329" s="388">
        <f>C342</f>
        <v>16000</v>
      </c>
      <c r="D329" s="388">
        <f>D342</f>
        <v>11500</v>
      </c>
      <c r="E329" s="388">
        <f>E342</f>
        <v>12500</v>
      </c>
      <c r="F329" s="388">
        <f>F342</f>
        <v>12500</v>
      </c>
    </row>
    <row r="330" spans="1:6" ht="16.5" thickBot="1" x14ac:dyDescent="0.3">
      <c r="A330" s="357"/>
      <c r="B330" s="313" t="s">
        <v>860</v>
      </c>
      <c r="C330" s="388">
        <f>C329/C328</f>
        <v>16000</v>
      </c>
      <c r="D330" s="388">
        <f>D329/D328</f>
        <v>11500</v>
      </c>
      <c r="E330" s="388">
        <f>E329/E328</f>
        <v>12500</v>
      </c>
      <c r="F330" s="388">
        <f>F329/F328</f>
        <v>12500</v>
      </c>
    </row>
    <row r="331" spans="1:6" ht="15.75" customHeight="1" thickBot="1" x14ac:dyDescent="0.3">
      <c r="A331" s="357"/>
      <c r="B331" s="313" t="s">
        <v>859</v>
      </c>
      <c r="C331" s="387" t="s">
        <v>884</v>
      </c>
      <c r="D331" s="386">
        <f t="shared" ref="D331:F333" si="10">D328/C328-1</f>
        <v>0</v>
      </c>
      <c r="E331" s="386">
        <f t="shared" si="10"/>
        <v>0</v>
      </c>
      <c r="F331" s="386">
        <f t="shared" si="10"/>
        <v>0</v>
      </c>
    </row>
    <row r="332" spans="1:6" ht="16.5" thickBot="1" x14ac:dyDescent="0.3">
      <c r="A332" s="357"/>
      <c r="B332" s="313" t="s">
        <v>858</v>
      </c>
      <c r="C332" s="387" t="s">
        <v>884</v>
      </c>
      <c r="D332" s="386">
        <f t="shared" si="10"/>
        <v>-0.28125</v>
      </c>
      <c r="E332" s="386">
        <f t="shared" si="10"/>
        <v>8.6956521739130377E-2</v>
      </c>
      <c r="F332" s="386">
        <f t="shared" si="10"/>
        <v>0</v>
      </c>
    </row>
    <row r="333" spans="1:6" ht="32.25" thickBot="1" x14ac:dyDescent="0.3">
      <c r="A333" s="357"/>
      <c r="B333" s="313" t="s">
        <v>55</v>
      </c>
      <c r="C333" s="387" t="s">
        <v>884</v>
      </c>
      <c r="D333" s="386">
        <f t="shared" si="10"/>
        <v>-0.28125</v>
      </c>
      <c r="E333" s="386">
        <f t="shared" si="10"/>
        <v>8.6956521739130377E-2</v>
      </c>
      <c r="F333" s="386">
        <f t="shared" si="10"/>
        <v>0</v>
      </c>
    </row>
    <row r="334" spans="1:6" ht="16.5" customHeight="1" thickBot="1" x14ac:dyDescent="0.3">
      <c r="A334" s="357"/>
      <c r="B334" s="1567" t="s">
        <v>1935</v>
      </c>
      <c r="C334" s="1568"/>
      <c r="D334" s="1568"/>
      <c r="E334" s="1568"/>
      <c r="F334" s="1569"/>
    </row>
    <row r="335" spans="1:6" ht="15.75" x14ac:dyDescent="0.25">
      <c r="A335" s="357"/>
      <c r="B335" s="1576"/>
      <c r="C335" s="385">
        <v>2025</v>
      </c>
      <c r="D335" s="385">
        <v>2026</v>
      </c>
      <c r="E335" s="385">
        <v>2027</v>
      </c>
      <c r="F335" s="385">
        <v>2028</v>
      </c>
    </row>
    <row r="336" spans="1:6" ht="16.5" customHeight="1" thickBot="1" x14ac:dyDescent="0.3">
      <c r="A336" s="357"/>
      <c r="B336" s="1577"/>
      <c r="C336" s="384" t="s">
        <v>17</v>
      </c>
      <c r="D336" s="384" t="s">
        <v>18</v>
      </c>
      <c r="E336" s="384" t="s">
        <v>18</v>
      </c>
      <c r="F336" s="384" t="s">
        <v>18</v>
      </c>
    </row>
    <row r="337" spans="1:6" ht="20.25" customHeight="1" thickBot="1" x14ac:dyDescent="0.3">
      <c r="A337" s="357"/>
      <c r="B337" s="374" t="s">
        <v>875</v>
      </c>
      <c r="C337" s="373"/>
      <c r="D337" s="373"/>
      <c r="E337" s="373"/>
      <c r="F337" s="373"/>
    </row>
    <row r="338" spans="1:6" ht="23.25" customHeight="1" thickBot="1" x14ac:dyDescent="0.3">
      <c r="A338" s="357"/>
      <c r="B338" s="372" t="s">
        <v>840</v>
      </c>
      <c r="C338" s="373"/>
      <c r="D338" s="373"/>
      <c r="E338" s="373"/>
      <c r="F338" s="373"/>
    </row>
    <row r="339" spans="1:6" ht="16.5" thickBot="1" x14ac:dyDescent="0.3">
      <c r="A339" s="357"/>
      <c r="B339" s="372" t="s">
        <v>839</v>
      </c>
      <c r="C339" s="371"/>
      <c r="D339" s="370"/>
      <c r="E339" s="370"/>
      <c r="F339" s="370"/>
    </row>
    <row r="340" spans="1:6" ht="16.5" thickBot="1" x14ac:dyDescent="0.3">
      <c r="A340" s="357"/>
      <c r="B340" s="372" t="s">
        <v>838</v>
      </c>
      <c r="C340" s="373"/>
      <c r="D340" s="373"/>
      <c r="E340" s="373"/>
      <c r="F340" s="373"/>
    </row>
    <row r="341" spans="1:6" ht="15.75" customHeight="1" thickBot="1" x14ac:dyDescent="0.3">
      <c r="A341" s="357"/>
      <c r="B341" s="372" t="s">
        <v>837</v>
      </c>
      <c r="C341" s="371"/>
      <c r="D341" s="370"/>
      <c r="E341" s="370"/>
      <c r="F341" s="370"/>
    </row>
    <row r="342" spans="1:6" ht="16.5" thickBot="1" x14ac:dyDescent="0.3">
      <c r="A342" s="357"/>
      <c r="B342" s="374" t="s">
        <v>874</v>
      </c>
      <c r="C342" s="834">
        <f>C343+C344+C345+C346</f>
        <v>16000</v>
      </c>
      <c r="D342" s="834">
        <f>D343+D344+D345+D346</f>
        <v>11500</v>
      </c>
      <c r="E342" s="834">
        <f>E343+E344+E345+E346</f>
        <v>12500</v>
      </c>
      <c r="F342" s="834">
        <f>F343+F344+F345+F346</f>
        <v>12500</v>
      </c>
    </row>
    <row r="343" spans="1:6" ht="16.5" thickBot="1" x14ac:dyDescent="0.3">
      <c r="A343" s="357"/>
      <c r="B343" s="372" t="s">
        <v>840</v>
      </c>
      <c r="C343" s="373"/>
      <c r="D343" s="383"/>
      <c r="E343" s="373"/>
      <c r="F343" s="373"/>
    </row>
    <row r="344" spans="1:6" ht="16.5" thickBot="1" x14ac:dyDescent="0.3">
      <c r="A344" s="357"/>
      <c r="B344" s="372" t="s">
        <v>839</v>
      </c>
      <c r="C344" s="371">
        <v>7500</v>
      </c>
      <c r="D344" s="371">
        <v>7500</v>
      </c>
      <c r="E344" s="371">
        <v>7500</v>
      </c>
      <c r="F344" s="371">
        <v>7500</v>
      </c>
    </row>
    <row r="345" spans="1:6" ht="16.5" thickBot="1" x14ac:dyDescent="0.3">
      <c r="A345" s="357"/>
      <c r="B345" s="372" t="s">
        <v>838</v>
      </c>
      <c r="C345" s="373">
        <v>8500</v>
      </c>
      <c r="D345" s="373">
        <v>4000</v>
      </c>
      <c r="E345" s="373">
        <v>5000</v>
      </c>
      <c r="F345" s="373">
        <v>5000</v>
      </c>
    </row>
    <row r="346" spans="1:6" ht="16.5" thickBot="1" x14ac:dyDescent="0.3">
      <c r="A346" s="357"/>
      <c r="B346" s="372" t="s">
        <v>837</v>
      </c>
      <c r="C346" s="371">
        <v>0</v>
      </c>
      <c r="D346" s="370"/>
      <c r="E346" s="370"/>
      <c r="F346" s="370"/>
    </row>
    <row r="347" spans="1:6" ht="16.5" thickBot="1" x14ac:dyDescent="0.3">
      <c r="A347" s="357"/>
      <c r="B347" s="832" t="s">
        <v>1770</v>
      </c>
      <c r="C347" s="831">
        <f>C342</f>
        <v>16000</v>
      </c>
      <c r="D347" s="371">
        <v>11500</v>
      </c>
      <c r="E347" s="371">
        <v>12500</v>
      </c>
      <c r="F347" s="371">
        <v>12500</v>
      </c>
    </row>
    <row r="348" spans="1:6" ht="33.75" customHeight="1" thickBot="1" x14ac:dyDescent="0.3">
      <c r="A348" s="357"/>
      <c r="B348" s="838" t="s">
        <v>1314</v>
      </c>
      <c r="C348" s="1978" t="s">
        <v>1933</v>
      </c>
      <c r="D348" s="1979"/>
      <c r="E348" s="1979"/>
      <c r="F348" s="1980"/>
    </row>
    <row r="349" spans="1:6" ht="32.25" customHeight="1" thickBot="1" x14ac:dyDescent="0.3">
      <c r="A349" s="357"/>
      <c r="B349" s="837" t="s">
        <v>1934</v>
      </c>
      <c r="C349" s="836" t="s">
        <v>1933</v>
      </c>
      <c r="D349" s="835" t="s">
        <v>864</v>
      </c>
      <c r="E349" s="1996" t="s">
        <v>1932</v>
      </c>
      <c r="F349" s="1997"/>
    </row>
    <row r="350" spans="1:6" ht="33" customHeight="1" thickBot="1" x14ac:dyDescent="0.3">
      <c r="A350" s="357"/>
      <c r="B350" s="813" t="s">
        <v>863</v>
      </c>
      <c r="C350" s="1983" t="s">
        <v>1931</v>
      </c>
      <c r="D350" s="1984"/>
      <c r="E350" s="1984"/>
      <c r="F350" s="1985"/>
    </row>
    <row r="351" spans="1:6" ht="22.5" customHeight="1" thickBot="1" x14ac:dyDescent="0.3">
      <c r="A351" s="357"/>
      <c r="B351" s="313" t="s">
        <v>37</v>
      </c>
      <c r="C351" s="1966" t="s">
        <v>1930</v>
      </c>
      <c r="D351" s="1967"/>
      <c r="E351" s="1967"/>
      <c r="F351" s="1968"/>
    </row>
    <row r="352" spans="1:6" ht="26.25" customHeight="1" x14ac:dyDescent="0.25">
      <c r="A352" s="357"/>
      <c r="B352" s="1576"/>
      <c r="C352" s="385">
        <v>2025</v>
      </c>
      <c r="D352" s="385">
        <v>2026</v>
      </c>
      <c r="E352" s="385">
        <v>2027</v>
      </c>
      <c r="F352" s="385">
        <v>2028</v>
      </c>
    </row>
    <row r="353" spans="1:6" ht="26.25" customHeight="1" thickBot="1" x14ac:dyDescent="0.3">
      <c r="A353" s="357"/>
      <c r="B353" s="1577"/>
      <c r="C353" s="384" t="s">
        <v>17</v>
      </c>
      <c r="D353" s="384" t="s">
        <v>18</v>
      </c>
      <c r="E353" s="384" t="s">
        <v>18</v>
      </c>
      <c r="F353" s="384" t="s">
        <v>18</v>
      </c>
    </row>
    <row r="354" spans="1:6" ht="22.5" customHeight="1" thickBot="1" x14ac:dyDescent="0.3">
      <c r="A354" s="357"/>
      <c r="B354" s="313" t="s">
        <v>39</v>
      </c>
      <c r="C354" s="388">
        <v>1</v>
      </c>
      <c r="D354" s="388">
        <v>1</v>
      </c>
      <c r="E354" s="388">
        <v>1</v>
      </c>
      <c r="F354" s="388">
        <v>1</v>
      </c>
    </row>
    <row r="355" spans="1:6" ht="15.75" customHeight="1" thickBot="1" x14ac:dyDescent="0.3">
      <c r="A355" s="357"/>
      <c r="B355" s="313" t="s">
        <v>861</v>
      </c>
      <c r="C355" s="388">
        <f>C368</f>
        <v>6500</v>
      </c>
      <c r="D355" s="388">
        <f>D368</f>
        <v>5500</v>
      </c>
      <c r="E355" s="388">
        <f>E368</f>
        <v>5500</v>
      </c>
      <c r="F355" s="388">
        <f>F368</f>
        <v>5500</v>
      </c>
    </row>
    <row r="356" spans="1:6" ht="16.5" thickBot="1" x14ac:dyDescent="0.3">
      <c r="A356" s="357"/>
      <c r="B356" s="313" t="s">
        <v>860</v>
      </c>
      <c r="C356" s="388">
        <f>C355/C354</f>
        <v>6500</v>
      </c>
      <c r="D356" s="388">
        <f>D355/D354</f>
        <v>5500</v>
      </c>
      <c r="E356" s="388">
        <f>E355/E354</f>
        <v>5500</v>
      </c>
      <c r="F356" s="388">
        <f>F355/F354</f>
        <v>5500</v>
      </c>
    </row>
    <row r="357" spans="1:6" ht="15.75" customHeight="1" thickBot="1" x14ac:dyDescent="0.3">
      <c r="A357" s="357"/>
      <c r="B357" s="313" t="s">
        <v>859</v>
      </c>
      <c r="C357" s="387" t="s">
        <v>884</v>
      </c>
      <c r="D357" s="386">
        <f t="shared" ref="D357:F359" si="11">D354/C354-1</f>
        <v>0</v>
      </c>
      <c r="E357" s="386">
        <f t="shared" si="11"/>
        <v>0</v>
      </c>
      <c r="F357" s="386">
        <f t="shared" si="11"/>
        <v>0</v>
      </c>
    </row>
    <row r="358" spans="1:6" ht="16.5" thickBot="1" x14ac:dyDescent="0.3">
      <c r="A358" s="357"/>
      <c r="B358" s="313" t="s">
        <v>858</v>
      </c>
      <c r="C358" s="387" t="s">
        <v>884</v>
      </c>
      <c r="D358" s="386">
        <f t="shared" si="11"/>
        <v>-0.15384615384615385</v>
      </c>
      <c r="E358" s="386">
        <f t="shared" si="11"/>
        <v>0</v>
      </c>
      <c r="F358" s="386">
        <f t="shared" si="11"/>
        <v>0</v>
      </c>
    </row>
    <row r="359" spans="1:6" ht="32.25" thickBot="1" x14ac:dyDescent="0.3">
      <c r="A359" s="357"/>
      <c r="B359" s="313" t="s">
        <v>55</v>
      </c>
      <c r="C359" s="387" t="s">
        <v>884</v>
      </c>
      <c r="D359" s="386">
        <f t="shared" si="11"/>
        <v>-0.15384615384615385</v>
      </c>
      <c r="E359" s="386">
        <f t="shared" si="11"/>
        <v>0</v>
      </c>
      <c r="F359" s="386">
        <f t="shared" si="11"/>
        <v>0</v>
      </c>
    </row>
    <row r="360" spans="1:6" ht="16.5" customHeight="1" thickBot="1" x14ac:dyDescent="0.3">
      <c r="A360" s="357"/>
      <c r="B360" s="1567" t="s">
        <v>1929</v>
      </c>
      <c r="C360" s="1568"/>
      <c r="D360" s="1568"/>
      <c r="E360" s="1568"/>
      <c r="F360" s="1569"/>
    </row>
    <row r="361" spans="1:6" ht="15.75" x14ac:dyDescent="0.25">
      <c r="A361" s="357"/>
      <c r="B361" s="1576"/>
      <c r="C361" s="385">
        <v>2025</v>
      </c>
      <c r="D361" s="385">
        <v>2026</v>
      </c>
      <c r="E361" s="385">
        <v>2027</v>
      </c>
      <c r="F361" s="385">
        <v>2028</v>
      </c>
    </row>
    <row r="362" spans="1:6" ht="16.5" customHeight="1" thickBot="1" x14ac:dyDescent="0.3">
      <c r="A362" s="357"/>
      <c r="B362" s="1577"/>
      <c r="C362" s="384" t="s">
        <v>17</v>
      </c>
      <c r="D362" s="384" t="s">
        <v>18</v>
      </c>
      <c r="E362" s="384" t="s">
        <v>18</v>
      </c>
      <c r="F362" s="384" t="s">
        <v>18</v>
      </c>
    </row>
    <row r="363" spans="1:6" ht="20.25" customHeight="1" thickBot="1" x14ac:dyDescent="0.3">
      <c r="A363" s="357"/>
      <c r="B363" s="374" t="s">
        <v>875</v>
      </c>
      <c r="C363" s="373"/>
      <c r="D363" s="373"/>
      <c r="E363" s="373"/>
      <c r="F363" s="373"/>
    </row>
    <row r="364" spans="1:6" ht="23.25" customHeight="1" thickBot="1" x14ac:dyDescent="0.3">
      <c r="A364" s="357"/>
      <c r="B364" s="372" t="s">
        <v>840</v>
      </c>
      <c r="C364" s="373"/>
      <c r="D364" s="373"/>
      <c r="E364" s="373"/>
      <c r="F364" s="373"/>
    </row>
    <row r="365" spans="1:6" ht="16.5" thickBot="1" x14ac:dyDescent="0.3">
      <c r="A365" s="357"/>
      <c r="B365" s="372" t="s">
        <v>839</v>
      </c>
      <c r="C365" s="371"/>
      <c r="D365" s="370"/>
      <c r="E365" s="370"/>
      <c r="F365" s="370"/>
    </row>
    <row r="366" spans="1:6" ht="16.5" thickBot="1" x14ac:dyDescent="0.3">
      <c r="A366" s="357"/>
      <c r="B366" s="372" t="s">
        <v>838</v>
      </c>
      <c r="C366" s="373"/>
      <c r="D366" s="373"/>
      <c r="E366" s="373"/>
      <c r="F366" s="373"/>
    </row>
    <row r="367" spans="1:6" ht="15.75" customHeight="1" thickBot="1" x14ac:dyDescent="0.3">
      <c r="A367" s="357"/>
      <c r="B367" s="372" t="s">
        <v>837</v>
      </c>
      <c r="C367" s="371"/>
      <c r="D367" s="370"/>
      <c r="E367" s="370"/>
      <c r="F367" s="370"/>
    </row>
    <row r="368" spans="1:6" ht="16.5" thickBot="1" x14ac:dyDescent="0.3">
      <c r="A368" s="357"/>
      <c r="B368" s="374" t="s">
        <v>874</v>
      </c>
      <c r="C368" s="834">
        <f>C370+C371+C372</f>
        <v>6500</v>
      </c>
      <c r="D368" s="834">
        <f>D370+D371+D372</f>
        <v>5500</v>
      </c>
      <c r="E368" s="834">
        <f>E370+E371+E372</f>
        <v>5500</v>
      </c>
      <c r="F368" s="834">
        <f>F370+F371+F372</f>
        <v>5500</v>
      </c>
    </row>
    <row r="369" spans="1:24" ht="16.5" thickBot="1" x14ac:dyDescent="0.3">
      <c r="A369" s="357"/>
      <c r="B369" s="372" t="s">
        <v>840</v>
      </c>
      <c r="C369" s="373"/>
      <c r="D369" s="383"/>
      <c r="E369" s="373"/>
      <c r="F369" s="373"/>
    </row>
    <row r="370" spans="1:24" ht="16.5" thickBot="1" x14ac:dyDescent="0.3">
      <c r="A370" s="357"/>
      <c r="B370" s="372" t="s">
        <v>839</v>
      </c>
      <c r="C370" s="371">
        <v>2500</v>
      </c>
      <c r="D370" s="371">
        <v>2500</v>
      </c>
      <c r="E370" s="371">
        <v>2500</v>
      </c>
      <c r="F370" s="371">
        <v>2500</v>
      </c>
    </row>
    <row r="371" spans="1:24" ht="16.5" thickBot="1" x14ac:dyDescent="0.3">
      <c r="A371" s="357"/>
      <c r="B371" s="372" t="s">
        <v>838</v>
      </c>
      <c r="C371" s="373">
        <v>4000</v>
      </c>
      <c r="D371" s="373">
        <v>3000</v>
      </c>
      <c r="E371" s="373">
        <v>3000</v>
      </c>
      <c r="F371" s="373">
        <v>3000</v>
      </c>
    </row>
    <row r="372" spans="1:24" ht="16.5" thickBot="1" x14ac:dyDescent="0.3">
      <c r="A372" s="357"/>
      <c r="B372" s="372" t="s">
        <v>837</v>
      </c>
      <c r="C372" s="371">
        <v>0</v>
      </c>
      <c r="D372" s="370"/>
      <c r="E372" s="370"/>
      <c r="F372" s="833"/>
    </row>
    <row r="373" spans="1:24" ht="16.5" thickBot="1" x14ac:dyDescent="0.3">
      <c r="A373" s="357"/>
      <c r="B373" s="832" t="s">
        <v>1928</v>
      </c>
      <c r="C373" s="831">
        <f>C368</f>
        <v>6500</v>
      </c>
      <c r="D373" s="831">
        <f>D368</f>
        <v>5500</v>
      </c>
      <c r="E373" s="830">
        <f>E368</f>
        <v>5500</v>
      </c>
      <c r="F373" s="829">
        <f>F368</f>
        <v>5500</v>
      </c>
    </row>
    <row r="374" spans="1:24" s="389" customFormat="1" ht="33.75" customHeight="1" thickBot="1" x14ac:dyDescent="0.3">
      <c r="A374" s="357"/>
      <c r="B374" s="817" t="s">
        <v>1314</v>
      </c>
      <c r="C374" s="1998" t="s">
        <v>1926</v>
      </c>
      <c r="D374" s="1999"/>
      <c r="E374" s="1999"/>
      <c r="F374" s="2000"/>
      <c r="G374" s="175"/>
      <c r="H374" s="175"/>
      <c r="I374" s="175"/>
      <c r="J374" s="175"/>
      <c r="K374" s="175"/>
      <c r="L374" s="175"/>
      <c r="M374" s="175"/>
      <c r="N374" s="175"/>
      <c r="O374" s="175"/>
      <c r="P374" s="175"/>
      <c r="Q374" s="175"/>
      <c r="R374" s="175"/>
      <c r="S374" s="175"/>
      <c r="T374" s="175"/>
      <c r="U374" s="175"/>
      <c r="V374" s="175"/>
      <c r="W374" s="175"/>
      <c r="X374" s="175"/>
    </row>
    <row r="375" spans="1:24" s="389" customFormat="1" ht="48" thickBot="1" x14ac:dyDescent="0.3">
      <c r="A375" s="357"/>
      <c r="B375" s="816" t="s">
        <v>1927</v>
      </c>
      <c r="C375" s="828" t="s">
        <v>1926</v>
      </c>
      <c r="D375" s="827" t="s">
        <v>864</v>
      </c>
      <c r="E375" s="2001" t="s">
        <v>1925</v>
      </c>
      <c r="F375" s="2002"/>
      <c r="G375" s="175"/>
      <c r="H375" s="175"/>
      <c r="I375" s="175"/>
      <c r="J375" s="175"/>
      <c r="K375" s="175"/>
      <c r="L375" s="175"/>
      <c r="M375" s="175"/>
      <c r="N375" s="175"/>
      <c r="O375" s="175"/>
      <c r="P375" s="175"/>
      <c r="Q375" s="175"/>
      <c r="R375" s="175"/>
      <c r="S375" s="175"/>
      <c r="T375" s="175"/>
      <c r="U375" s="175"/>
      <c r="V375" s="175"/>
      <c r="W375" s="175"/>
      <c r="X375" s="175"/>
    </row>
    <row r="376" spans="1:24" s="389" customFormat="1" ht="33.75" customHeight="1" thickBot="1" x14ac:dyDescent="0.3">
      <c r="A376" s="357"/>
      <c r="B376" s="813" t="s">
        <v>863</v>
      </c>
      <c r="C376" s="2003" t="s">
        <v>1924</v>
      </c>
      <c r="D376" s="2004"/>
      <c r="E376" s="2004"/>
      <c r="F376" s="2005"/>
      <c r="G376" s="175"/>
      <c r="H376" s="175"/>
      <c r="I376" s="175"/>
      <c r="J376" s="175"/>
      <c r="K376" s="175"/>
      <c r="L376" s="175"/>
      <c r="M376" s="175"/>
      <c r="N376" s="175"/>
      <c r="O376" s="175"/>
      <c r="P376" s="175"/>
      <c r="Q376" s="175"/>
      <c r="R376" s="175"/>
      <c r="S376" s="175"/>
      <c r="T376" s="175"/>
      <c r="U376" s="175"/>
      <c r="V376" s="175"/>
      <c r="W376" s="175"/>
      <c r="X376" s="175"/>
    </row>
    <row r="377" spans="1:24" s="389" customFormat="1" ht="21.75" customHeight="1" thickBot="1" x14ac:dyDescent="0.3">
      <c r="A377" s="357"/>
      <c r="B377" s="313" t="s">
        <v>37</v>
      </c>
      <c r="C377" s="1975" t="s">
        <v>1917</v>
      </c>
      <c r="D377" s="1976"/>
      <c r="E377" s="1976"/>
      <c r="F377" s="1977"/>
      <c r="G377" s="175"/>
      <c r="H377" s="175"/>
      <c r="I377" s="175"/>
      <c r="J377" s="175"/>
      <c r="K377" s="175"/>
      <c r="L377" s="175"/>
      <c r="M377" s="175"/>
      <c r="N377" s="175"/>
      <c r="O377" s="175"/>
      <c r="P377" s="175"/>
      <c r="Q377" s="175"/>
      <c r="R377" s="175"/>
      <c r="S377" s="175"/>
      <c r="T377" s="175"/>
      <c r="U377" s="175"/>
      <c r="V377" s="175"/>
      <c r="W377" s="175"/>
      <c r="X377" s="175"/>
    </row>
    <row r="378" spans="1:24" s="389" customFormat="1" ht="21.75" customHeight="1" x14ac:dyDescent="0.25">
      <c r="A378" s="357"/>
      <c r="B378" s="1576"/>
      <c r="C378" s="385">
        <v>2025</v>
      </c>
      <c r="D378" s="385">
        <v>2026</v>
      </c>
      <c r="E378" s="385">
        <v>2027</v>
      </c>
      <c r="F378" s="385">
        <v>2028</v>
      </c>
      <c r="G378" s="175"/>
      <c r="H378" s="175"/>
      <c r="I378" s="175"/>
      <c r="J378" s="175"/>
      <c r="K378" s="175"/>
      <c r="L378" s="175"/>
      <c r="M378" s="175"/>
      <c r="N378" s="175"/>
      <c r="O378" s="175"/>
      <c r="P378" s="175"/>
      <c r="Q378" s="175"/>
      <c r="R378" s="175"/>
      <c r="S378" s="175"/>
      <c r="T378" s="175"/>
      <c r="U378" s="175"/>
      <c r="V378" s="175"/>
      <c r="W378" s="175"/>
      <c r="X378" s="175"/>
    </row>
    <row r="379" spans="1:24" s="389" customFormat="1" ht="26.25" customHeight="1" thickBot="1" x14ac:dyDescent="0.3">
      <c r="A379" s="357"/>
      <c r="B379" s="1577"/>
      <c r="C379" s="384" t="s">
        <v>17</v>
      </c>
      <c r="D379" s="384" t="s">
        <v>18</v>
      </c>
      <c r="E379" s="384" t="s">
        <v>18</v>
      </c>
      <c r="F379" s="384" t="s">
        <v>18</v>
      </c>
      <c r="G379" s="175"/>
      <c r="H379" s="175"/>
      <c r="I379" s="175"/>
      <c r="J379" s="175"/>
      <c r="K379" s="175"/>
      <c r="L379" s="175"/>
      <c r="M379" s="175"/>
      <c r="N379" s="175"/>
      <c r="O379" s="175"/>
      <c r="P379" s="175"/>
      <c r="Q379" s="175"/>
      <c r="R379" s="175"/>
      <c r="S379" s="175"/>
      <c r="T379" s="175"/>
      <c r="U379" s="175"/>
      <c r="V379" s="175"/>
      <c r="W379" s="175"/>
      <c r="X379" s="175"/>
    </row>
    <row r="380" spans="1:24" s="389" customFormat="1" ht="22.5" customHeight="1" thickBot="1" x14ac:dyDescent="0.3">
      <c r="A380" s="357"/>
      <c r="B380" s="313" t="s">
        <v>39</v>
      </c>
      <c r="C380" s="388">
        <v>1</v>
      </c>
      <c r="D380" s="388">
        <v>1</v>
      </c>
      <c r="E380" s="388">
        <v>1</v>
      </c>
      <c r="F380" s="388">
        <v>1</v>
      </c>
      <c r="G380" s="175"/>
      <c r="H380" s="175"/>
      <c r="I380" s="175"/>
      <c r="J380" s="175"/>
      <c r="K380" s="175"/>
      <c r="L380" s="175"/>
      <c r="M380" s="175"/>
      <c r="N380" s="175"/>
      <c r="O380" s="175"/>
      <c r="P380" s="175"/>
      <c r="Q380" s="175"/>
      <c r="R380" s="175"/>
      <c r="S380" s="175"/>
      <c r="T380" s="175"/>
      <c r="U380" s="175"/>
      <c r="V380" s="175"/>
      <c r="W380" s="175"/>
      <c r="X380" s="175"/>
    </row>
    <row r="381" spans="1:24" s="389" customFormat="1" ht="15.75" customHeight="1" thickBot="1" x14ac:dyDescent="0.3">
      <c r="A381" s="357"/>
      <c r="B381" s="313" t="s">
        <v>861</v>
      </c>
      <c r="C381" s="388">
        <f>C394</f>
        <v>1400</v>
      </c>
      <c r="D381" s="388">
        <f>D394</f>
        <v>1650</v>
      </c>
      <c r="E381" s="388">
        <f>E394</f>
        <v>1650</v>
      </c>
      <c r="F381" s="388">
        <f>F394</f>
        <v>1650</v>
      </c>
      <c r="G381" s="175"/>
      <c r="H381" s="175"/>
      <c r="I381" s="175"/>
      <c r="J381" s="175"/>
      <c r="K381" s="175"/>
      <c r="L381" s="175"/>
      <c r="M381" s="175"/>
      <c r="N381" s="175"/>
      <c r="O381" s="175"/>
      <c r="P381" s="175"/>
      <c r="Q381" s="175"/>
      <c r="R381" s="175"/>
      <c r="S381" s="175"/>
      <c r="T381" s="175"/>
      <c r="U381" s="175"/>
      <c r="V381" s="175"/>
      <c r="W381" s="175"/>
      <c r="X381" s="175"/>
    </row>
    <row r="382" spans="1:24" s="389" customFormat="1" ht="16.5" thickBot="1" x14ac:dyDescent="0.3">
      <c r="A382" s="357"/>
      <c r="B382" s="313" t="s">
        <v>860</v>
      </c>
      <c r="C382" s="388">
        <f>C381/C380</f>
        <v>1400</v>
      </c>
      <c r="D382" s="388">
        <f>D381/D380</f>
        <v>1650</v>
      </c>
      <c r="E382" s="388">
        <f>E381/E380</f>
        <v>1650</v>
      </c>
      <c r="F382" s="388">
        <f>F381/F380</f>
        <v>1650</v>
      </c>
      <c r="G382" s="175"/>
      <c r="H382" s="175"/>
      <c r="I382" s="175"/>
      <c r="J382" s="175"/>
      <c r="K382" s="175"/>
      <c r="L382" s="175"/>
      <c r="M382" s="175"/>
      <c r="N382" s="175"/>
      <c r="O382" s="175"/>
      <c r="P382" s="175"/>
      <c r="Q382" s="175"/>
      <c r="R382" s="175"/>
      <c r="S382" s="175"/>
      <c r="T382" s="175"/>
      <c r="U382" s="175"/>
      <c r="V382" s="175"/>
      <c r="W382" s="175"/>
      <c r="X382" s="175"/>
    </row>
    <row r="383" spans="1:24" s="389" customFormat="1" ht="15.75" customHeight="1" thickBot="1" x14ac:dyDescent="0.3">
      <c r="A383" s="357"/>
      <c r="B383" s="313" t="s">
        <v>859</v>
      </c>
      <c r="C383" s="387" t="s">
        <v>884</v>
      </c>
      <c r="D383" s="386">
        <f t="shared" ref="D383:F385" si="12">D380/C380-1</f>
        <v>0</v>
      </c>
      <c r="E383" s="386">
        <f t="shared" si="12"/>
        <v>0</v>
      </c>
      <c r="F383" s="386">
        <f t="shared" si="12"/>
        <v>0</v>
      </c>
      <c r="G383" s="175"/>
      <c r="H383" s="175"/>
      <c r="I383" s="175"/>
      <c r="J383" s="175"/>
      <c r="K383" s="175"/>
      <c r="L383" s="175"/>
      <c r="M383" s="175"/>
      <c r="N383" s="175"/>
      <c r="O383" s="175"/>
      <c r="P383" s="175"/>
      <c r="Q383" s="175"/>
      <c r="R383" s="175"/>
      <c r="S383" s="175"/>
      <c r="T383" s="175"/>
      <c r="U383" s="175"/>
      <c r="V383" s="175"/>
      <c r="W383" s="175"/>
      <c r="X383" s="175"/>
    </row>
    <row r="384" spans="1:24" s="389" customFormat="1" ht="16.5" customHeight="1" thickBot="1" x14ac:dyDescent="0.3">
      <c r="A384" s="357"/>
      <c r="B384" s="313" t="s">
        <v>858</v>
      </c>
      <c r="C384" s="387" t="s">
        <v>884</v>
      </c>
      <c r="D384" s="386">
        <f t="shared" si="12"/>
        <v>0.1785714285714286</v>
      </c>
      <c r="E384" s="386">
        <f t="shared" si="12"/>
        <v>0</v>
      </c>
      <c r="F384" s="386">
        <f t="shared" si="12"/>
        <v>0</v>
      </c>
      <c r="G384" s="175"/>
      <c r="H384" s="175"/>
      <c r="I384" s="175"/>
      <c r="J384" s="175"/>
      <c r="K384" s="175"/>
      <c r="L384" s="175"/>
      <c r="M384" s="175"/>
      <c r="N384" s="175"/>
      <c r="O384" s="175"/>
      <c r="P384" s="175"/>
      <c r="Q384" s="175"/>
      <c r="R384" s="175"/>
      <c r="S384" s="175"/>
      <c r="T384" s="175"/>
      <c r="U384" s="175"/>
      <c r="V384" s="175"/>
      <c r="W384" s="175"/>
      <c r="X384" s="175"/>
    </row>
    <row r="385" spans="1:24" s="389" customFormat="1" ht="32.25" thickBot="1" x14ac:dyDescent="0.3">
      <c r="A385" s="357"/>
      <c r="B385" s="313" t="s">
        <v>55</v>
      </c>
      <c r="C385" s="387" t="s">
        <v>884</v>
      </c>
      <c r="D385" s="386">
        <f t="shared" si="12"/>
        <v>0.1785714285714286</v>
      </c>
      <c r="E385" s="386">
        <f t="shared" si="12"/>
        <v>0</v>
      </c>
      <c r="F385" s="386">
        <f t="shared" si="12"/>
        <v>0</v>
      </c>
      <c r="G385" s="175"/>
      <c r="H385" s="175"/>
      <c r="I385" s="175"/>
      <c r="J385" s="175"/>
      <c r="K385" s="175"/>
      <c r="L385" s="175"/>
      <c r="M385" s="175"/>
      <c r="N385" s="175"/>
      <c r="O385" s="175"/>
      <c r="P385" s="175"/>
      <c r="Q385" s="175"/>
      <c r="R385" s="175"/>
      <c r="S385" s="175"/>
      <c r="T385" s="175"/>
      <c r="U385" s="175"/>
      <c r="V385" s="175"/>
      <c r="W385" s="175"/>
      <c r="X385" s="175"/>
    </row>
    <row r="386" spans="1:24" s="389" customFormat="1" ht="16.5" customHeight="1" thickBot="1" x14ac:dyDescent="0.3">
      <c r="A386" s="357"/>
      <c r="B386" s="2006" t="s">
        <v>1923</v>
      </c>
      <c r="C386" s="2007"/>
      <c r="D386" s="2007"/>
      <c r="E386" s="2007"/>
      <c r="F386" s="2008"/>
      <c r="G386" s="175"/>
      <c r="H386" s="175"/>
      <c r="I386" s="175"/>
      <c r="J386" s="175"/>
      <c r="K386" s="175"/>
      <c r="L386" s="175"/>
      <c r="M386" s="175"/>
      <c r="N386" s="175"/>
      <c r="O386" s="175"/>
      <c r="P386" s="175"/>
      <c r="Q386" s="175"/>
      <c r="R386" s="175"/>
      <c r="S386" s="175"/>
      <c r="T386" s="175"/>
      <c r="U386" s="175"/>
      <c r="V386" s="175"/>
      <c r="W386" s="175"/>
      <c r="X386" s="175"/>
    </row>
    <row r="387" spans="1:24" s="389" customFormat="1" ht="15.75" x14ac:dyDescent="0.25">
      <c r="A387" s="357"/>
      <c r="B387" s="1576"/>
      <c r="C387" s="385">
        <v>2024</v>
      </c>
      <c r="D387" s="385">
        <v>2025</v>
      </c>
      <c r="E387" s="385">
        <v>2026</v>
      </c>
      <c r="F387" s="385">
        <v>2027</v>
      </c>
      <c r="G387" s="175"/>
      <c r="H387" s="175"/>
      <c r="I387" s="175"/>
      <c r="J387" s="175"/>
      <c r="K387" s="175"/>
      <c r="L387" s="175"/>
      <c r="M387" s="175"/>
      <c r="N387" s="175"/>
      <c r="O387" s="175"/>
      <c r="P387" s="175"/>
      <c r="Q387" s="175"/>
      <c r="R387" s="175"/>
      <c r="S387" s="175"/>
      <c r="T387" s="175"/>
      <c r="U387" s="175"/>
      <c r="V387" s="175"/>
      <c r="W387" s="175"/>
      <c r="X387" s="175"/>
    </row>
    <row r="388" spans="1:24" s="389" customFormat="1" ht="16.5" customHeight="1" thickBot="1" x14ac:dyDescent="0.3">
      <c r="A388" s="357"/>
      <c r="B388" s="1577"/>
      <c r="C388" s="384" t="s">
        <v>17</v>
      </c>
      <c r="D388" s="384" t="s">
        <v>18</v>
      </c>
      <c r="E388" s="384" t="s">
        <v>18</v>
      </c>
      <c r="F388" s="384" t="s">
        <v>18</v>
      </c>
      <c r="G388" s="175"/>
      <c r="H388" s="175"/>
      <c r="I388" s="175"/>
      <c r="J388" s="175"/>
      <c r="K388" s="175"/>
      <c r="L388" s="175"/>
      <c r="M388" s="175"/>
      <c r="N388" s="175"/>
      <c r="O388" s="175"/>
      <c r="P388" s="175"/>
      <c r="Q388" s="175"/>
      <c r="R388" s="175"/>
      <c r="S388" s="175"/>
      <c r="T388" s="175"/>
      <c r="U388" s="175"/>
      <c r="V388" s="175"/>
      <c r="W388" s="175"/>
      <c r="X388" s="175"/>
    </row>
    <row r="389" spans="1:24" s="389" customFormat="1" ht="20.25" customHeight="1" thickBot="1" x14ac:dyDescent="0.3">
      <c r="A389" s="357"/>
      <c r="B389" s="807" t="s">
        <v>875</v>
      </c>
      <c r="C389" s="383"/>
      <c r="D389" s="383"/>
      <c r="E389" s="383"/>
      <c r="F389" s="383"/>
      <c r="G389" s="175"/>
      <c r="H389" s="175"/>
      <c r="I389" s="175"/>
      <c r="J389" s="175"/>
      <c r="K389" s="175"/>
      <c r="L389" s="175"/>
      <c r="M389" s="175"/>
      <c r="N389" s="175"/>
      <c r="O389" s="175"/>
      <c r="P389" s="175"/>
      <c r="Q389" s="175"/>
      <c r="R389" s="175"/>
      <c r="S389" s="175"/>
      <c r="T389" s="175"/>
      <c r="U389" s="175"/>
      <c r="V389" s="175"/>
      <c r="W389" s="175"/>
      <c r="X389" s="175"/>
    </row>
    <row r="390" spans="1:24" s="389" customFormat="1" ht="23.25" customHeight="1" thickBot="1" x14ac:dyDescent="0.3">
      <c r="A390" s="357"/>
      <c r="B390" s="806" t="s">
        <v>840</v>
      </c>
      <c r="C390" s="383"/>
      <c r="D390" s="383"/>
      <c r="E390" s="383"/>
      <c r="F390" s="383"/>
      <c r="G390" s="175"/>
      <c r="H390" s="175"/>
      <c r="I390" s="175"/>
      <c r="J390" s="175"/>
      <c r="K390" s="175"/>
      <c r="L390" s="175"/>
      <c r="M390" s="175"/>
      <c r="N390" s="175"/>
      <c r="O390" s="175"/>
      <c r="P390" s="175"/>
      <c r="Q390" s="175"/>
      <c r="R390" s="175"/>
      <c r="S390" s="175"/>
      <c r="T390" s="175"/>
      <c r="U390" s="175"/>
      <c r="V390" s="175"/>
      <c r="W390" s="175"/>
      <c r="X390" s="175"/>
    </row>
    <row r="391" spans="1:24" s="389" customFormat="1" ht="16.5" thickBot="1" x14ac:dyDescent="0.3">
      <c r="A391" s="357"/>
      <c r="B391" s="806" t="s">
        <v>839</v>
      </c>
      <c r="C391" s="399"/>
      <c r="D391" s="812"/>
      <c r="E391" s="812"/>
      <c r="F391" s="812"/>
      <c r="G391" s="175"/>
      <c r="H391" s="175"/>
      <c r="I391" s="175"/>
      <c r="J391" s="175"/>
      <c r="K391" s="175"/>
      <c r="L391" s="175"/>
      <c r="M391" s="175"/>
      <c r="N391" s="175"/>
      <c r="O391" s="175"/>
      <c r="P391" s="175"/>
      <c r="Q391" s="175"/>
      <c r="R391" s="175"/>
      <c r="S391" s="175"/>
      <c r="T391" s="175"/>
      <c r="U391" s="175"/>
      <c r="V391" s="175"/>
      <c r="W391" s="175"/>
      <c r="X391" s="175"/>
    </row>
    <row r="392" spans="1:24" s="389" customFormat="1" ht="16.5" thickBot="1" x14ac:dyDescent="0.3">
      <c r="A392" s="357"/>
      <c r="B392" s="806" t="s">
        <v>838</v>
      </c>
      <c r="C392" s="383"/>
      <c r="D392" s="383"/>
      <c r="E392" s="383"/>
      <c r="F392" s="383"/>
      <c r="G392" s="175"/>
      <c r="H392" s="175"/>
      <c r="I392" s="175"/>
      <c r="J392" s="175"/>
      <c r="K392" s="175"/>
      <c r="L392" s="175"/>
      <c r="M392" s="175"/>
      <c r="N392" s="175"/>
      <c r="O392" s="175"/>
      <c r="P392" s="175"/>
      <c r="Q392" s="175"/>
      <c r="R392" s="175"/>
      <c r="S392" s="175"/>
      <c r="T392" s="175"/>
      <c r="U392" s="175"/>
      <c r="V392" s="175"/>
      <c r="W392" s="175"/>
      <c r="X392" s="175"/>
    </row>
    <row r="393" spans="1:24" s="389" customFormat="1" ht="15.75" customHeight="1" thickBot="1" x14ac:dyDescent="0.3">
      <c r="A393" s="357"/>
      <c r="B393" s="806" t="s">
        <v>837</v>
      </c>
      <c r="C393" s="399"/>
      <c r="D393" s="812"/>
      <c r="E393" s="812"/>
      <c r="F393" s="812"/>
      <c r="G393" s="175"/>
      <c r="H393" s="175"/>
      <c r="I393" s="175"/>
      <c r="J393" s="175"/>
      <c r="K393" s="175"/>
      <c r="L393" s="175"/>
      <c r="M393" s="175"/>
      <c r="N393" s="175"/>
      <c r="O393" s="175"/>
      <c r="P393" s="175"/>
      <c r="Q393" s="175"/>
      <c r="R393" s="175"/>
      <c r="S393" s="175"/>
      <c r="T393" s="175"/>
      <c r="U393" s="175"/>
      <c r="V393" s="175"/>
      <c r="W393" s="175"/>
      <c r="X393" s="175"/>
    </row>
    <row r="394" spans="1:24" s="389" customFormat="1" ht="16.5" customHeight="1" thickBot="1" x14ac:dyDescent="0.3">
      <c r="A394" s="357"/>
      <c r="B394" s="807" t="s">
        <v>874</v>
      </c>
      <c r="C394" s="808">
        <f>C396+C397+C398</f>
        <v>1400</v>
      </c>
      <c r="D394" s="808">
        <f>D396+D397+D398</f>
        <v>1650</v>
      </c>
      <c r="E394" s="808">
        <f>E396+E397+E398</f>
        <v>1650</v>
      </c>
      <c r="F394" s="808">
        <f>F396+F397+F398</f>
        <v>1650</v>
      </c>
      <c r="G394" s="175"/>
      <c r="H394" s="175"/>
      <c r="I394" s="175"/>
      <c r="J394" s="175"/>
      <c r="K394" s="175"/>
      <c r="L394" s="175"/>
      <c r="M394" s="175"/>
      <c r="N394" s="175"/>
      <c r="O394" s="175"/>
      <c r="P394" s="175"/>
      <c r="Q394" s="175"/>
      <c r="R394" s="175"/>
      <c r="S394" s="175"/>
      <c r="T394" s="175"/>
      <c r="U394" s="175"/>
      <c r="V394" s="175"/>
      <c r="W394" s="175"/>
      <c r="X394" s="175"/>
    </row>
    <row r="395" spans="1:24" s="389" customFormat="1" ht="16.5" thickBot="1" x14ac:dyDescent="0.3">
      <c r="A395" s="357"/>
      <c r="B395" s="806" t="s">
        <v>840</v>
      </c>
      <c r="C395" s="383"/>
      <c r="D395" s="383"/>
      <c r="E395" s="383"/>
      <c r="F395" s="383"/>
      <c r="G395" s="175"/>
      <c r="H395" s="175"/>
      <c r="I395" s="175"/>
      <c r="J395" s="175"/>
      <c r="K395" s="175"/>
      <c r="L395" s="175"/>
      <c r="M395" s="175"/>
      <c r="N395" s="175"/>
      <c r="O395" s="175"/>
      <c r="P395" s="175"/>
      <c r="Q395" s="175"/>
      <c r="R395" s="175"/>
      <c r="S395" s="175"/>
      <c r="T395" s="175"/>
      <c r="U395" s="175"/>
      <c r="V395" s="175"/>
      <c r="W395" s="175"/>
      <c r="X395" s="175"/>
    </row>
    <row r="396" spans="1:24" s="389" customFormat="1" ht="16.5" thickBot="1" x14ac:dyDescent="0.3">
      <c r="A396" s="357"/>
      <c r="B396" s="806" t="s">
        <v>839</v>
      </c>
      <c r="C396" s="399">
        <v>650</v>
      </c>
      <c r="D396" s="399">
        <v>650</v>
      </c>
      <c r="E396" s="399">
        <v>650</v>
      </c>
      <c r="F396" s="399">
        <v>650</v>
      </c>
      <c r="G396" s="175"/>
      <c r="H396" s="175"/>
      <c r="I396" s="175"/>
      <c r="J396" s="175"/>
      <c r="K396" s="175"/>
      <c r="L396" s="175"/>
      <c r="M396" s="175"/>
      <c r="N396" s="175"/>
      <c r="O396" s="175"/>
      <c r="P396" s="175"/>
      <c r="Q396" s="175"/>
      <c r="R396" s="175"/>
      <c r="S396" s="175"/>
      <c r="T396" s="175"/>
      <c r="U396" s="175"/>
      <c r="V396" s="175"/>
      <c r="W396" s="175"/>
      <c r="X396" s="175"/>
    </row>
    <row r="397" spans="1:24" s="389" customFormat="1" ht="16.5" thickBot="1" x14ac:dyDescent="0.3">
      <c r="A397" s="357"/>
      <c r="B397" s="806" t="s">
        <v>838</v>
      </c>
      <c r="C397" s="383">
        <v>750</v>
      </c>
      <c r="D397" s="383">
        <v>1000</v>
      </c>
      <c r="E397" s="383">
        <v>1000</v>
      </c>
      <c r="F397" s="383">
        <v>1000</v>
      </c>
      <c r="G397" s="175"/>
      <c r="H397" s="175"/>
      <c r="I397" s="175"/>
      <c r="J397" s="175"/>
      <c r="K397" s="175"/>
      <c r="L397" s="175"/>
      <c r="M397" s="175"/>
      <c r="N397" s="175"/>
      <c r="O397" s="175"/>
      <c r="P397" s="175"/>
      <c r="Q397" s="175"/>
      <c r="R397" s="175"/>
      <c r="S397" s="175"/>
      <c r="T397" s="175"/>
      <c r="U397" s="175"/>
      <c r="V397" s="175"/>
      <c r="W397" s="175"/>
      <c r="X397" s="175"/>
    </row>
    <row r="398" spans="1:24" s="389" customFormat="1" ht="16.5" thickBot="1" x14ac:dyDescent="0.3">
      <c r="A398" s="357"/>
      <c r="B398" s="806" t="s">
        <v>837</v>
      </c>
      <c r="C398" s="399"/>
      <c r="D398" s="812"/>
      <c r="E398" s="812"/>
      <c r="F398" s="812"/>
      <c r="G398" s="175"/>
      <c r="H398" s="175"/>
      <c r="I398" s="175"/>
      <c r="J398" s="175"/>
      <c r="K398" s="175"/>
      <c r="L398" s="175"/>
      <c r="M398" s="175"/>
      <c r="N398" s="175"/>
      <c r="O398" s="175"/>
      <c r="P398" s="175"/>
      <c r="Q398" s="175"/>
      <c r="R398" s="175"/>
      <c r="S398" s="175"/>
      <c r="T398" s="175"/>
      <c r="U398" s="175"/>
      <c r="V398" s="175"/>
      <c r="W398" s="175"/>
      <c r="X398" s="175"/>
    </row>
    <row r="399" spans="1:24" s="389" customFormat="1" ht="16.5" thickBot="1" x14ac:dyDescent="0.3">
      <c r="A399" s="357"/>
      <c r="B399" s="819" t="s">
        <v>1922</v>
      </c>
      <c r="C399" s="818">
        <f>SUM(C396:C398)</f>
        <v>1400</v>
      </c>
      <c r="D399" s="818">
        <f>SUM(D396:D398)</f>
        <v>1650</v>
      </c>
      <c r="E399" s="818">
        <f>SUM(E396:E398)</f>
        <v>1650</v>
      </c>
      <c r="F399" s="818">
        <f>SUM(F396:F398)</f>
        <v>1650</v>
      </c>
      <c r="G399" s="175"/>
      <c r="H399" s="175"/>
      <c r="I399" s="175"/>
      <c r="J399" s="175"/>
      <c r="K399" s="175"/>
      <c r="L399" s="175"/>
      <c r="M399" s="175"/>
      <c r="N399" s="175"/>
      <c r="O399" s="175"/>
      <c r="P399" s="175"/>
      <c r="Q399" s="175"/>
      <c r="R399" s="175"/>
      <c r="S399" s="175"/>
      <c r="T399" s="175"/>
      <c r="U399" s="175"/>
      <c r="V399" s="175"/>
      <c r="W399" s="175"/>
      <c r="X399" s="175"/>
    </row>
    <row r="400" spans="1:24" s="389" customFormat="1" ht="33.75" customHeight="1" thickBot="1" x14ac:dyDescent="0.3">
      <c r="A400" s="357"/>
      <c r="B400" s="817" t="s">
        <v>1314</v>
      </c>
      <c r="C400" s="1998" t="s">
        <v>1920</v>
      </c>
      <c r="D400" s="1999"/>
      <c r="E400" s="1999"/>
      <c r="F400" s="2000"/>
      <c r="G400" s="175"/>
      <c r="H400" s="175"/>
      <c r="I400" s="175"/>
      <c r="J400" s="175"/>
      <c r="K400" s="175"/>
      <c r="L400" s="175"/>
      <c r="M400" s="175"/>
      <c r="N400" s="175"/>
      <c r="O400" s="175"/>
      <c r="P400" s="175"/>
      <c r="Q400" s="175"/>
      <c r="R400" s="175"/>
      <c r="S400" s="175"/>
      <c r="T400" s="175"/>
      <c r="U400" s="175"/>
      <c r="V400" s="175"/>
      <c r="W400" s="175"/>
      <c r="X400" s="175"/>
    </row>
    <row r="401" spans="1:24" s="389" customFormat="1" ht="48" thickBot="1" x14ac:dyDescent="0.3">
      <c r="A401" s="357"/>
      <c r="B401" s="816" t="s">
        <v>1921</v>
      </c>
      <c r="C401" s="821" t="s">
        <v>1920</v>
      </c>
      <c r="D401" s="826" t="s">
        <v>864</v>
      </c>
      <c r="E401" s="2009" t="s">
        <v>1919</v>
      </c>
      <c r="F401" s="2010"/>
      <c r="G401" s="175"/>
      <c r="H401" s="175"/>
      <c r="I401" s="175"/>
      <c r="J401" s="175"/>
      <c r="K401" s="175"/>
      <c r="L401" s="175"/>
      <c r="M401" s="175"/>
      <c r="N401" s="175"/>
      <c r="O401" s="175"/>
      <c r="P401" s="175"/>
      <c r="Q401" s="175"/>
      <c r="R401" s="175"/>
      <c r="S401" s="175"/>
      <c r="T401" s="175"/>
      <c r="U401" s="175"/>
      <c r="V401" s="175"/>
      <c r="W401" s="175"/>
      <c r="X401" s="175"/>
    </row>
    <row r="402" spans="1:24" s="389" customFormat="1" ht="38.25" customHeight="1" thickBot="1" x14ac:dyDescent="0.3">
      <c r="A402" s="357"/>
      <c r="B402" s="313" t="s">
        <v>863</v>
      </c>
      <c r="C402" s="2011" t="s">
        <v>1918</v>
      </c>
      <c r="D402" s="2012"/>
      <c r="E402" s="2012"/>
      <c r="F402" s="2013"/>
      <c r="G402" s="175"/>
      <c r="H402" s="175"/>
      <c r="I402" s="175"/>
      <c r="J402" s="175"/>
      <c r="K402" s="175"/>
      <c r="L402" s="175"/>
      <c r="M402" s="175"/>
      <c r="N402" s="175"/>
      <c r="O402" s="175"/>
      <c r="P402" s="175"/>
      <c r="Q402" s="175"/>
      <c r="R402" s="175"/>
      <c r="S402" s="175"/>
      <c r="T402" s="175"/>
      <c r="U402" s="175"/>
      <c r="V402" s="175"/>
      <c r="W402" s="175"/>
      <c r="X402" s="175"/>
    </row>
    <row r="403" spans="1:24" s="389" customFormat="1" ht="29.25" customHeight="1" thickBot="1" x14ac:dyDescent="0.3">
      <c r="A403" s="357"/>
      <c r="B403" s="313" t="s">
        <v>37</v>
      </c>
      <c r="C403" s="1966" t="s">
        <v>1917</v>
      </c>
      <c r="D403" s="1967"/>
      <c r="E403" s="1967"/>
      <c r="F403" s="1968"/>
      <c r="G403" s="175"/>
      <c r="H403" s="175"/>
      <c r="I403" s="175"/>
      <c r="J403" s="175"/>
      <c r="K403" s="175"/>
      <c r="L403" s="175"/>
      <c r="M403" s="175"/>
      <c r="N403" s="175"/>
      <c r="O403" s="175"/>
      <c r="P403" s="175"/>
      <c r="Q403" s="175"/>
      <c r="R403" s="175"/>
      <c r="S403" s="175"/>
      <c r="T403" s="175"/>
      <c r="U403" s="175"/>
      <c r="V403" s="175"/>
      <c r="W403" s="175"/>
      <c r="X403" s="175"/>
    </row>
    <row r="404" spans="1:24" s="389" customFormat="1" ht="26.25" customHeight="1" x14ac:dyDescent="0.25">
      <c r="A404" s="357"/>
      <c r="B404" s="1576"/>
      <c r="C404" s="385">
        <v>2025</v>
      </c>
      <c r="D404" s="385">
        <v>2026</v>
      </c>
      <c r="E404" s="385">
        <v>2027</v>
      </c>
      <c r="F404" s="385">
        <v>2028</v>
      </c>
      <c r="G404" s="175"/>
      <c r="H404" s="175"/>
      <c r="I404" s="175"/>
      <c r="J404" s="175"/>
      <c r="K404" s="175"/>
      <c r="L404" s="175"/>
      <c r="M404" s="175"/>
      <c r="N404" s="175"/>
      <c r="O404" s="175"/>
      <c r="P404" s="175"/>
      <c r="Q404" s="175"/>
      <c r="R404" s="175"/>
      <c r="S404" s="175"/>
      <c r="T404" s="175"/>
      <c r="U404" s="175"/>
      <c r="V404" s="175"/>
      <c r="W404" s="175"/>
      <c r="X404" s="175"/>
    </row>
    <row r="405" spans="1:24" s="389" customFormat="1" ht="26.25" customHeight="1" thickBot="1" x14ac:dyDescent="0.3">
      <c r="A405" s="357"/>
      <c r="B405" s="1577"/>
      <c r="C405" s="384" t="s">
        <v>17</v>
      </c>
      <c r="D405" s="384" t="s">
        <v>18</v>
      </c>
      <c r="E405" s="384" t="s">
        <v>18</v>
      </c>
      <c r="F405" s="384" t="s">
        <v>18</v>
      </c>
      <c r="G405" s="175"/>
      <c r="H405" s="175"/>
      <c r="I405" s="175"/>
      <c r="J405" s="175"/>
      <c r="K405" s="175"/>
      <c r="L405" s="175"/>
      <c r="M405" s="175"/>
      <c r="N405" s="175"/>
      <c r="O405" s="175"/>
      <c r="P405" s="175"/>
      <c r="Q405" s="175"/>
      <c r="R405" s="175"/>
      <c r="S405" s="175"/>
      <c r="T405" s="175"/>
      <c r="U405" s="175"/>
      <c r="V405" s="175"/>
      <c r="W405" s="175"/>
      <c r="X405" s="175"/>
    </row>
    <row r="406" spans="1:24" s="389" customFormat="1" ht="22.5" customHeight="1" thickBot="1" x14ac:dyDescent="0.3">
      <c r="A406" s="357"/>
      <c r="B406" s="313" t="s">
        <v>39</v>
      </c>
      <c r="C406" s="388">
        <v>1</v>
      </c>
      <c r="D406" s="388">
        <v>1</v>
      </c>
      <c r="E406" s="388">
        <v>1</v>
      </c>
      <c r="F406" s="388">
        <v>1</v>
      </c>
      <c r="G406" s="175"/>
      <c r="H406" s="175"/>
      <c r="I406" s="175"/>
      <c r="J406" s="175"/>
      <c r="K406" s="175"/>
      <c r="L406" s="175"/>
      <c r="M406" s="175"/>
      <c r="N406" s="175"/>
      <c r="O406" s="175"/>
      <c r="P406" s="175"/>
      <c r="Q406" s="175"/>
      <c r="R406" s="175"/>
      <c r="S406" s="175"/>
      <c r="T406" s="175"/>
      <c r="U406" s="175"/>
      <c r="V406" s="175"/>
      <c r="W406" s="175"/>
      <c r="X406" s="175"/>
    </row>
    <row r="407" spans="1:24" s="389" customFormat="1" ht="15.75" customHeight="1" thickBot="1" x14ac:dyDescent="0.3">
      <c r="A407" s="357"/>
      <c r="B407" s="313" t="s">
        <v>861</v>
      </c>
      <c r="C407" s="388">
        <f>C420</f>
        <v>2580</v>
      </c>
      <c r="D407" s="388">
        <f>D420</f>
        <v>2580</v>
      </c>
      <c r="E407" s="388">
        <f>E420</f>
        <v>2580</v>
      </c>
      <c r="F407" s="388">
        <f>F420</f>
        <v>2580</v>
      </c>
      <c r="G407" s="175"/>
      <c r="H407" s="175"/>
      <c r="I407" s="175"/>
      <c r="J407" s="175"/>
      <c r="K407" s="175"/>
      <c r="L407" s="175"/>
      <c r="M407" s="175"/>
      <c r="N407" s="175"/>
      <c r="O407" s="175"/>
      <c r="P407" s="175"/>
      <c r="Q407" s="175"/>
      <c r="R407" s="175"/>
      <c r="S407" s="175"/>
      <c r="T407" s="175"/>
      <c r="U407" s="175"/>
      <c r="V407" s="175"/>
      <c r="W407" s="175"/>
      <c r="X407" s="175"/>
    </row>
    <row r="408" spans="1:24" s="389" customFormat="1" ht="16.5" thickBot="1" x14ac:dyDescent="0.3">
      <c r="A408" s="357"/>
      <c r="B408" s="313" t="s">
        <v>860</v>
      </c>
      <c r="C408" s="388">
        <f>C407/C406</f>
        <v>2580</v>
      </c>
      <c r="D408" s="388">
        <f>D407/D406</f>
        <v>2580</v>
      </c>
      <c r="E408" s="388">
        <f>E407/E406</f>
        <v>2580</v>
      </c>
      <c r="F408" s="388">
        <f>F407/F406</f>
        <v>2580</v>
      </c>
      <c r="G408" s="175"/>
      <c r="H408" s="175"/>
      <c r="I408" s="175"/>
      <c r="J408" s="175"/>
      <c r="K408" s="175"/>
      <c r="L408" s="175"/>
      <c r="M408" s="175"/>
      <c r="N408" s="175"/>
      <c r="O408" s="175"/>
      <c r="P408" s="175"/>
      <c r="Q408" s="175"/>
      <c r="R408" s="175"/>
      <c r="S408" s="175"/>
      <c r="T408" s="175"/>
      <c r="U408" s="175"/>
      <c r="V408" s="175"/>
      <c r="W408" s="175"/>
      <c r="X408" s="175"/>
    </row>
    <row r="409" spans="1:24" s="389" customFormat="1" ht="15.75" customHeight="1" thickBot="1" x14ac:dyDescent="0.3">
      <c r="A409" s="357"/>
      <c r="B409" s="313" t="s">
        <v>859</v>
      </c>
      <c r="C409" s="387" t="s">
        <v>884</v>
      </c>
      <c r="D409" s="386">
        <f t="shared" ref="D409:F411" si="13">D406/C406-1</f>
        <v>0</v>
      </c>
      <c r="E409" s="386">
        <f t="shared" si="13"/>
        <v>0</v>
      </c>
      <c r="F409" s="386">
        <f t="shared" si="13"/>
        <v>0</v>
      </c>
      <c r="G409" s="175"/>
      <c r="H409" s="175"/>
      <c r="I409" s="175"/>
      <c r="J409" s="175"/>
      <c r="K409" s="175"/>
      <c r="L409" s="175"/>
      <c r="M409" s="175"/>
      <c r="N409" s="175"/>
      <c r="O409" s="175"/>
      <c r="P409" s="175"/>
      <c r="Q409" s="175"/>
      <c r="R409" s="175"/>
      <c r="S409" s="175"/>
      <c r="T409" s="175"/>
      <c r="U409" s="175"/>
      <c r="V409" s="175"/>
      <c r="W409" s="175"/>
      <c r="X409" s="175"/>
    </row>
    <row r="410" spans="1:24" s="389" customFormat="1" ht="16.5" thickBot="1" x14ac:dyDescent="0.3">
      <c r="A410" s="357"/>
      <c r="B410" s="313" t="s">
        <v>858</v>
      </c>
      <c r="C410" s="387" t="s">
        <v>884</v>
      </c>
      <c r="D410" s="386">
        <f t="shared" si="13"/>
        <v>0</v>
      </c>
      <c r="E410" s="386">
        <f t="shared" si="13"/>
        <v>0</v>
      </c>
      <c r="F410" s="386">
        <f t="shared" si="13"/>
        <v>0</v>
      </c>
      <c r="G410" s="175"/>
      <c r="H410" s="175"/>
      <c r="I410" s="175"/>
      <c r="J410" s="175"/>
      <c r="K410" s="175"/>
      <c r="L410" s="175"/>
      <c r="M410" s="175"/>
      <c r="N410" s="175"/>
      <c r="O410" s="175"/>
      <c r="P410" s="175"/>
      <c r="Q410" s="175"/>
      <c r="R410" s="175"/>
      <c r="S410" s="175"/>
      <c r="T410" s="175"/>
      <c r="U410" s="175"/>
      <c r="V410" s="175"/>
      <c r="W410" s="175"/>
      <c r="X410" s="175"/>
    </row>
    <row r="411" spans="1:24" s="389" customFormat="1" ht="32.25" thickBot="1" x14ac:dyDescent="0.3">
      <c r="A411" s="357"/>
      <c r="B411" s="313" t="s">
        <v>55</v>
      </c>
      <c r="C411" s="387" t="s">
        <v>884</v>
      </c>
      <c r="D411" s="386">
        <f t="shared" si="13"/>
        <v>0</v>
      </c>
      <c r="E411" s="386">
        <f t="shared" si="13"/>
        <v>0</v>
      </c>
      <c r="F411" s="386">
        <f t="shared" si="13"/>
        <v>0</v>
      </c>
      <c r="G411" s="175"/>
      <c r="H411" s="175"/>
      <c r="I411" s="175"/>
      <c r="J411" s="175"/>
      <c r="K411" s="175"/>
      <c r="L411" s="175"/>
      <c r="M411" s="175"/>
      <c r="N411" s="175"/>
      <c r="O411" s="175"/>
      <c r="P411" s="175"/>
      <c r="Q411" s="175"/>
      <c r="R411" s="175"/>
      <c r="S411" s="175"/>
      <c r="T411" s="175"/>
      <c r="U411" s="175"/>
      <c r="V411" s="175"/>
      <c r="W411" s="175"/>
      <c r="X411" s="175"/>
    </row>
    <row r="412" spans="1:24" s="389" customFormat="1" ht="16.5" customHeight="1" thickBot="1" x14ac:dyDescent="0.3">
      <c r="A412" s="357"/>
      <c r="B412" s="2006" t="s">
        <v>1916</v>
      </c>
      <c r="C412" s="2007"/>
      <c r="D412" s="2007"/>
      <c r="E412" s="2007"/>
      <c r="F412" s="2008"/>
      <c r="G412" s="175"/>
      <c r="H412" s="175"/>
      <c r="I412" s="175"/>
      <c r="J412" s="175"/>
      <c r="K412" s="175"/>
      <c r="L412" s="175"/>
      <c r="M412" s="175"/>
      <c r="N412" s="175"/>
      <c r="O412" s="175"/>
      <c r="P412" s="175"/>
      <c r="Q412" s="175"/>
      <c r="R412" s="175"/>
      <c r="S412" s="175"/>
      <c r="T412" s="175"/>
      <c r="U412" s="175"/>
      <c r="V412" s="175"/>
      <c r="W412" s="175"/>
      <c r="X412" s="175"/>
    </row>
    <row r="413" spans="1:24" s="389" customFormat="1" ht="15.75" x14ac:dyDescent="0.25">
      <c r="A413" s="357"/>
      <c r="B413" s="1576"/>
      <c r="C413" s="385">
        <v>2025</v>
      </c>
      <c r="D413" s="385">
        <v>2026</v>
      </c>
      <c r="E413" s="385">
        <v>2027</v>
      </c>
      <c r="F413" s="385">
        <v>2028</v>
      </c>
      <c r="G413" s="175"/>
      <c r="H413" s="175"/>
      <c r="I413" s="175"/>
      <c r="J413" s="175"/>
      <c r="K413" s="175"/>
      <c r="L413" s="175"/>
      <c r="M413" s="175"/>
      <c r="N413" s="175"/>
      <c r="O413" s="175"/>
      <c r="P413" s="175"/>
      <c r="Q413" s="175"/>
      <c r="R413" s="175"/>
      <c r="S413" s="175"/>
      <c r="T413" s="175"/>
      <c r="U413" s="175"/>
      <c r="V413" s="175"/>
      <c r="W413" s="175"/>
      <c r="X413" s="175"/>
    </row>
    <row r="414" spans="1:24" s="389" customFormat="1" ht="16.5" customHeight="1" thickBot="1" x14ac:dyDescent="0.3">
      <c r="A414" s="357"/>
      <c r="B414" s="1577"/>
      <c r="C414" s="384" t="s">
        <v>17</v>
      </c>
      <c r="D414" s="384" t="s">
        <v>18</v>
      </c>
      <c r="E414" s="384" t="s">
        <v>18</v>
      </c>
      <c r="F414" s="384" t="s">
        <v>18</v>
      </c>
      <c r="G414" s="175"/>
      <c r="H414" s="175"/>
      <c r="I414" s="175"/>
      <c r="J414" s="175"/>
      <c r="K414" s="175"/>
      <c r="L414" s="175"/>
      <c r="M414" s="175"/>
      <c r="N414" s="175"/>
      <c r="O414" s="175"/>
      <c r="P414" s="175"/>
      <c r="Q414" s="175"/>
      <c r="R414" s="175"/>
      <c r="S414" s="175"/>
      <c r="T414" s="175"/>
      <c r="U414" s="175"/>
      <c r="V414" s="175"/>
      <c r="W414" s="175"/>
      <c r="X414" s="175"/>
    </row>
    <row r="415" spans="1:24" s="389" customFormat="1" ht="20.25" customHeight="1" thickBot="1" x14ac:dyDescent="0.3">
      <c r="A415" s="357"/>
      <c r="B415" s="807" t="s">
        <v>875</v>
      </c>
      <c r="C415" s="383"/>
      <c r="D415" s="383"/>
      <c r="E415" s="383"/>
      <c r="F415" s="383"/>
      <c r="G415" s="175"/>
      <c r="H415" s="175"/>
      <c r="I415" s="175"/>
      <c r="J415" s="175"/>
      <c r="K415" s="175"/>
      <c r="L415" s="175"/>
      <c r="M415" s="175"/>
      <c r="N415" s="175"/>
      <c r="O415" s="175"/>
      <c r="P415" s="175"/>
      <c r="Q415" s="175"/>
      <c r="R415" s="175"/>
      <c r="S415" s="175"/>
      <c r="T415" s="175"/>
      <c r="U415" s="175"/>
      <c r="V415" s="175"/>
      <c r="W415" s="175"/>
      <c r="X415" s="175"/>
    </row>
    <row r="416" spans="1:24" s="389" customFormat="1" ht="23.25" customHeight="1" thickBot="1" x14ac:dyDescent="0.3">
      <c r="A416" s="357"/>
      <c r="B416" s="806" t="s">
        <v>840</v>
      </c>
      <c r="C416" s="383"/>
      <c r="D416" s="383"/>
      <c r="E416" s="383"/>
      <c r="F416" s="383"/>
      <c r="G416" s="175"/>
      <c r="H416" s="175"/>
      <c r="I416" s="175"/>
      <c r="J416" s="175"/>
      <c r="K416" s="175"/>
      <c r="L416" s="175"/>
      <c r="M416" s="175"/>
      <c r="N416" s="175"/>
      <c r="O416" s="175"/>
      <c r="P416" s="175"/>
      <c r="Q416" s="175"/>
      <c r="R416" s="175"/>
      <c r="S416" s="175"/>
      <c r="T416" s="175"/>
      <c r="U416" s="175"/>
      <c r="V416" s="175"/>
      <c r="W416" s="175"/>
      <c r="X416" s="175"/>
    </row>
    <row r="417" spans="1:24" s="389" customFormat="1" ht="16.5" thickBot="1" x14ac:dyDescent="0.3">
      <c r="A417" s="357"/>
      <c r="B417" s="806" t="s">
        <v>839</v>
      </c>
      <c r="C417" s="399"/>
      <c r="D417" s="812"/>
      <c r="E417" s="812"/>
      <c r="F417" s="812"/>
      <c r="G417" s="175"/>
      <c r="H417" s="175"/>
      <c r="I417" s="175"/>
      <c r="J417" s="175"/>
      <c r="K417" s="175"/>
      <c r="L417" s="175"/>
      <c r="M417" s="175"/>
      <c r="N417" s="175"/>
      <c r="O417" s="175"/>
      <c r="P417" s="175"/>
      <c r="Q417" s="175"/>
      <c r="R417" s="175"/>
      <c r="S417" s="175"/>
      <c r="T417" s="175"/>
      <c r="U417" s="175"/>
      <c r="V417" s="175"/>
      <c r="W417" s="175"/>
      <c r="X417" s="175"/>
    </row>
    <row r="418" spans="1:24" s="389" customFormat="1" ht="16.5" thickBot="1" x14ac:dyDescent="0.3">
      <c r="A418" s="357"/>
      <c r="B418" s="806" t="s">
        <v>838</v>
      </c>
      <c r="C418" s="383"/>
      <c r="D418" s="383"/>
      <c r="E418" s="383"/>
      <c r="F418" s="383"/>
      <c r="G418" s="175"/>
      <c r="H418" s="175"/>
      <c r="I418" s="175"/>
      <c r="J418" s="175"/>
      <c r="K418" s="175"/>
      <c r="L418" s="175"/>
      <c r="M418" s="175"/>
      <c r="N418" s="175"/>
      <c r="O418" s="175"/>
      <c r="P418" s="175"/>
      <c r="Q418" s="175"/>
      <c r="R418" s="175"/>
      <c r="S418" s="175"/>
      <c r="T418" s="175"/>
      <c r="U418" s="175"/>
      <c r="V418" s="175"/>
      <c r="W418" s="175"/>
      <c r="X418" s="175"/>
    </row>
    <row r="419" spans="1:24" s="389" customFormat="1" ht="15.75" customHeight="1" thickBot="1" x14ac:dyDescent="0.3">
      <c r="A419" s="357"/>
      <c r="B419" s="806" t="s">
        <v>837</v>
      </c>
      <c r="C419" s="399"/>
      <c r="D419" s="812"/>
      <c r="E419" s="812"/>
      <c r="F419" s="812"/>
      <c r="G419" s="175"/>
      <c r="H419" s="175"/>
      <c r="I419" s="175"/>
      <c r="J419" s="175"/>
      <c r="K419" s="175"/>
      <c r="L419" s="175"/>
      <c r="M419" s="175"/>
      <c r="N419" s="175"/>
      <c r="O419" s="175"/>
      <c r="P419" s="175"/>
      <c r="Q419" s="175"/>
      <c r="R419" s="175"/>
      <c r="S419" s="175"/>
      <c r="T419" s="175"/>
      <c r="U419" s="175"/>
      <c r="V419" s="175"/>
      <c r="W419" s="175"/>
      <c r="X419" s="175"/>
    </row>
    <row r="420" spans="1:24" s="389" customFormat="1" ht="16.5" customHeight="1" thickBot="1" x14ac:dyDescent="0.3">
      <c r="A420" s="357"/>
      <c r="B420" s="807" t="s">
        <v>874</v>
      </c>
      <c r="C420" s="825">
        <f>C422+C423+C424</f>
        <v>2580</v>
      </c>
      <c r="D420" s="825">
        <f>D422+D423+D424</f>
        <v>2580</v>
      </c>
      <c r="E420" s="825">
        <f>E422+E423+E424</f>
        <v>2580</v>
      </c>
      <c r="F420" s="825">
        <f>F422+F423+F424</f>
        <v>2580</v>
      </c>
      <c r="G420" s="175"/>
      <c r="H420" s="175"/>
      <c r="I420" s="175"/>
      <c r="J420" s="175"/>
      <c r="K420" s="175"/>
      <c r="L420" s="175"/>
      <c r="M420" s="175"/>
      <c r="N420" s="175"/>
      <c r="O420" s="175"/>
      <c r="P420" s="175"/>
      <c r="Q420" s="175"/>
      <c r="R420" s="175"/>
      <c r="S420" s="175"/>
      <c r="T420" s="175"/>
      <c r="U420" s="175"/>
      <c r="V420" s="175"/>
      <c r="W420" s="175"/>
      <c r="X420" s="175"/>
    </row>
    <row r="421" spans="1:24" s="389" customFormat="1" ht="16.5" thickBot="1" x14ac:dyDescent="0.3">
      <c r="A421" s="357"/>
      <c r="B421" s="806" t="s">
        <v>840</v>
      </c>
      <c r="C421" s="383"/>
      <c r="D421" s="383"/>
      <c r="E421" s="383"/>
      <c r="F421" s="383"/>
      <c r="G421" s="175"/>
      <c r="H421" s="175"/>
      <c r="I421" s="175"/>
      <c r="J421" s="175"/>
      <c r="K421" s="175"/>
      <c r="L421" s="175"/>
      <c r="M421" s="175"/>
      <c r="N421" s="175"/>
      <c r="O421" s="175"/>
      <c r="P421" s="175"/>
      <c r="Q421" s="175"/>
      <c r="R421" s="175"/>
      <c r="S421" s="175"/>
      <c r="T421" s="175"/>
      <c r="U421" s="175"/>
      <c r="V421" s="175"/>
      <c r="W421" s="175"/>
      <c r="X421" s="175"/>
    </row>
    <row r="422" spans="1:24" s="389" customFormat="1" ht="16.5" thickBot="1" x14ac:dyDescent="0.3">
      <c r="A422" s="357"/>
      <c r="B422" s="806" t="s">
        <v>839</v>
      </c>
      <c r="C422" s="399">
        <v>2080</v>
      </c>
      <c r="D422" s="399">
        <v>2080</v>
      </c>
      <c r="E422" s="399">
        <v>2080</v>
      </c>
      <c r="F422" s="399">
        <v>2080</v>
      </c>
      <c r="G422" s="175"/>
      <c r="H422" s="175"/>
      <c r="I422" s="175"/>
      <c r="J422" s="175"/>
      <c r="K422" s="175"/>
      <c r="L422" s="175"/>
      <c r="M422" s="175"/>
      <c r="N422" s="175"/>
      <c r="O422" s="175"/>
      <c r="P422" s="175"/>
      <c r="Q422" s="175"/>
      <c r="R422" s="175"/>
      <c r="S422" s="175"/>
      <c r="T422" s="175"/>
      <c r="U422" s="175"/>
      <c r="V422" s="175"/>
      <c r="W422" s="175"/>
      <c r="X422" s="175"/>
    </row>
    <row r="423" spans="1:24" s="389" customFormat="1" ht="16.5" thickBot="1" x14ac:dyDescent="0.3">
      <c r="A423" s="357"/>
      <c r="B423" s="806" t="s">
        <v>838</v>
      </c>
      <c r="C423" s="383">
        <v>500</v>
      </c>
      <c r="D423" s="383">
        <v>500</v>
      </c>
      <c r="E423" s="383">
        <v>500</v>
      </c>
      <c r="F423" s="383">
        <v>500</v>
      </c>
      <c r="G423" s="175"/>
      <c r="H423" s="175"/>
      <c r="I423" s="175"/>
      <c r="J423" s="175"/>
      <c r="K423" s="175"/>
      <c r="L423" s="175"/>
      <c r="M423" s="175"/>
      <c r="N423" s="175"/>
      <c r="O423" s="175"/>
      <c r="P423" s="175"/>
      <c r="Q423" s="175"/>
      <c r="R423" s="175"/>
      <c r="S423" s="175"/>
      <c r="T423" s="175"/>
      <c r="U423" s="175"/>
      <c r="V423" s="175"/>
      <c r="W423" s="175"/>
      <c r="X423" s="175"/>
    </row>
    <row r="424" spans="1:24" s="389" customFormat="1" ht="16.5" thickBot="1" x14ac:dyDescent="0.3">
      <c r="A424" s="357"/>
      <c r="B424" s="806" t="s">
        <v>837</v>
      </c>
      <c r="C424" s="399"/>
      <c r="D424" s="812"/>
      <c r="E424" s="812"/>
      <c r="F424" s="812"/>
      <c r="G424" s="175"/>
      <c r="H424" s="175"/>
      <c r="I424" s="175"/>
      <c r="J424" s="175"/>
      <c r="K424" s="175"/>
      <c r="L424" s="175"/>
      <c r="M424" s="175"/>
      <c r="N424" s="175"/>
      <c r="O424" s="175"/>
      <c r="P424" s="175"/>
      <c r="Q424" s="175"/>
      <c r="R424" s="175"/>
      <c r="S424" s="175"/>
      <c r="T424" s="175"/>
      <c r="U424" s="175"/>
      <c r="V424" s="175"/>
      <c r="W424" s="175"/>
      <c r="X424" s="175"/>
    </row>
    <row r="425" spans="1:24" s="389" customFormat="1" ht="16.5" thickBot="1" x14ac:dyDescent="0.3">
      <c r="A425" s="357"/>
      <c r="B425" s="819" t="s">
        <v>1915</v>
      </c>
      <c r="C425" s="818">
        <f>SUM(C422:C424)</f>
        <v>2580</v>
      </c>
      <c r="D425" s="818">
        <f>SUM(D422:D424)</f>
        <v>2580</v>
      </c>
      <c r="E425" s="818">
        <f>SUM(E422:E424)</f>
        <v>2580</v>
      </c>
      <c r="F425" s="818">
        <f>SUM(F422:F424)</f>
        <v>2580</v>
      </c>
      <c r="G425" s="175"/>
      <c r="H425" s="175"/>
      <c r="I425" s="175"/>
      <c r="J425" s="175"/>
      <c r="K425" s="175"/>
      <c r="L425" s="175"/>
      <c r="M425" s="175"/>
      <c r="N425" s="175"/>
      <c r="O425" s="175"/>
      <c r="P425" s="175"/>
      <c r="Q425" s="175"/>
      <c r="R425" s="175"/>
      <c r="S425" s="175"/>
      <c r="T425" s="175"/>
      <c r="U425" s="175"/>
      <c r="V425" s="175"/>
      <c r="W425" s="175"/>
      <c r="X425" s="175"/>
    </row>
    <row r="426" spans="1:24" s="389" customFormat="1" ht="33.75" customHeight="1" thickBot="1" x14ac:dyDescent="0.3">
      <c r="A426" s="357"/>
      <c r="B426" s="817" t="s">
        <v>1314</v>
      </c>
      <c r="C426" s="1998" t="s">
        <v>1913</v>
      </c>
      <c r="D426" s="1999"/>
      <c r="E426" s="1999"/>
      <c r="F426" s="2000"/>
      <c r="G426" s="175"/>
      <c r="H426" s="175"/>
      <c r="I426" s="175"/>
      <c r="J426" s="175"/>
      <c r="K426" s="175"/>
      <c r="L426" s="175"/>
      <c r="M426" s="175"/>
      <c r="N426" s="175"/>
      <c r="O426" s="175"/>
      <c r="P426" s="175"/>
      <c r="Q426" s="175"/>
      <c r="R426" s="175"/>
      <c r="S426" s="175"/>
      <c r="T426" s="175"/>
      <c r="U426" s="175"/>
      <c r="V426" s="175"/>
      <c r="W426" s="175"/>
      <c r="X426" s="175"/>
    </row>
    <row r="427" spans="1:24" s="389" customFormat="1" ht="41.25" customHeight="1" thickBot="1" x14ac:dyDescent="0.3">
      <c r="A427" s="357"/>
      <c r="B427" s="816" t="s">
        <v>1914</v>
      </c>
      <c r="C427" s="821" t="s">
        <v>1913</v>
      </c>
      <c r="D427" s="824" t="s">
        <v>864</v>
      </c>
      <c r="E427" s="2014" t="s">
        <v>1912</v>
      </c>
      <c r="F427" s="2015"/>
      <c r="G427" s="175"/>
      <c r="H427" s="175"/>
      <c r="I427" s="175"/>
      <c r="J427" s="175"/>
      <c r="K427" s="175"/>
      <c r="L427" s="175"/>
      <c r="M427" s="175"/>
      <c r="N427" s="175"/>
      <c r="O427" s="175"/>
      <c r="P427" s="175"/>
      <c r="Q427" s="175"/>
      <c r="R427" s="175"/>
      <c r="S427" s="175"/>
      <c r="T427" s="175"/>
      <c r="U427" s="175"/>
      <c r="V427" s="175"/>
      <c r="W427" s="175"/>
      <c r="X427" s="175"/>
    </row>
    <row r="428" spans="1:24" s="389" customFormat="1" ht="35.25" customHeight="1" thickBot="1" x14ac:dyDescent="0.3">
      <c r="A428" s="357"/>
      <c r="B428" s="813" t="s">
        <v>863</v>
      </c>
      <c r="C428" s="2016" t="s">
        <v>1911</v>
      </c>
      <c r="D428" s="2017"/>
      <c r="E428" s="2017"/>
      <c r="F428" s="1951"/>
      <c r="G428" s="175"/>
      <c r="H428" s="175"/>
      <c r="I428" s="175"/>
      <c r="J428" s="175"/>
      <c r="K428" s="175"/>
      <c r="L428" s="175"/>
      <c r="M428" s="175"/>
      <c r="N428" s="175"/>
      <c r="O428" s="175"/>
      <c r="P428" s="175"/>
      <c r="Q428" s="175"/>
      <c r="R428" s="175"/>
      <c r="S428" s="175"/>
      <c r="T428" s="175"/>
      <c r="U428" s="175"/>
      <c r="V428" s="175"/>
      <c r="W428" s="175"/>
      <c r="X428" s="175"/>
    </row>
    <row r="429" spans="1:24" s="389" customFormat="1" ht="24" customHeight="1" thickBot="1" x14ac:dyDescent="0.3">
      <c r="A429" s="357"/>
      <c r="B429" s="313" t="s">
        <v>37</v>
      </c>
      <c r="C429" s="2018" t="s">
        <v>1910</v>
      </c>
      <c r="D429" s="2019"/>
      <c r="E429" s="2019"/>
      <c r="F429" s="2020"/>
      <c r="G429" s="175"/>
      <c r="H429" s="175"/>
      <c r="I429" s="175"/>
      <c r="J429" s="175"/>
      <c r="K429" s="175"/>
      <c r="L429" s="175"/>
      <c r="M429" s="175"/>
      <c r="N429" s="175"/>
      <c r="O429" s="175"/>
      <c r="P429" s="175"/>
      <c r="Q429" s="175"/>
      <c r="R429" s="175"/>
      <c r="S429" s="175"/>
      <c r="T429" s="175"/>
      <c r="U429" s="175"/>
      <c r="V429" s="175"/>
      <c r="W429" s="175"/>
      <c r="X429" s="175"/>
    </row>
    <row r="430" spans="1:24" s="389" customFormat="1" ht="26.25" customHeight="1" x14ac:dyDescent="0.25">
      <c r="A430" s="357"/>
      <c r="B430" s="1576"/>
      <c r="C430" s="385">
        <v>2025</v>
      </c>
      <c r="D430" s="385">
        <v>2026</v>
      </c>
      <c r="E430" s="385">
        <v>2027</v>
      </c>
      <c r="F430" s="385">
        <v>2028</v>
      </c>
      <c r="G430" s="175"/>
      <c r="H430" s="175"/>
      <c r="I430" s="175"/>
      <c r="J430" s="175"/>
      <c r="K430" s="175"/>
      <c r="L430" s="175"/>
      <c r="M430" s="175"/>
      <c r="N430" s="175"/>
      <c r="O430" s="175"/>
      <c r="P430" s="175"/>
      <c r="Q430" s="175"/>
      <c r="R430" s="175"/>
      <c r="S430" s="175"/>
      <c r="T430" s="175"/>
      <c r="U430" s="175"/>
      <c r="V430" s="175"/>
      <c r="W430" s="175"/>
      <c r="X430" s="175"/>
    </row>
    <row r="431" spans="1:24" s="389" customFormat="1" ht="26.25" customHeight="1" thickBot="1" x14ac:dyDescent="0.3">
      <c r="A431" s="357"/>
      <c r="B431" s="1577"/>
      <c r="C431" s="384" t="s">
        <v>17</v>
      </c>
      <c r="D431" s="384" t="s">
        <v>18</v>
      </c>
      <c r="E431" s="384" t="s">
        <v>18</v>
      </c>
      <c r="F431" s="384" t="s">
        <v>18</v>
      </c>
      <c r="G431" s="175"/>
      <c r="H431" s="175"/>
      <c r="I431" s="175"/>
      <c r="J431" s="175"/>
      <c r="K431" s="175"/>
      <c r="L431" s="175"/>
      <c r="M431" s="175"/>
      <c r="N431" s="175"/>
      <c r="O431" s="175"/>
      <c r="P431" s="175"/>
      <c r="Q431" s="175"/>
      <c r="R431" s="175"/>
      <c r="S431" s="175"/>
      <c r="T431" s="175"/>
      <c r="U431" s="175"/>
      <c r="V431" s="175"/>
      <c r="W431" s="175"/>
      <c r="X431" s="175"/>
    </row>
    <row r="432" spans="1:24" s="389" customFormat="1" ht="22.5" customHeight="1" thickBot="1" x14ac:dyDescent="0.3">
      <c r="A432" s="357"/>
      <c r="B432" s="313" t="s">
        <v>39</v>
      </c>
      <c r="C432" s="388">
        <v>1</v>
      </c>
      <c r="D432" s="388">
        <v>1</v>
      </c>
      <c r="E432" s="388">
        <v>1</v>
      </c>
      <c r="F432" s="388">
        <v>1</v>
      </c>
      <c r="G432" s="175"/>
      <c r="H432" s="175"/>
      <c r="I432" s="175"/>
      <c r="J432" s="175"/>
      <c r="K432" s="175"/>
      <c r="L432" s="175"/>
      <c r="M432" s="175"/>
      <c r="N432" s="175"/>
      <c r="O432" s="175"/>
      <c r="P432" s="175"/>
      <c r="Q432" s="175"/>
      <c r="R432" s="175"/>
      <c r="S432" s="175"/>
      <c r="T432" s="175"/>
      <c r="U432" s="175"/>
      <c r="V432" s="175"/>
      <c r="W432" s="175"/>
      <c r="X432" s="175"/>
    </row>
    <row r="433" spans="1:24" s="389" customFormat="1" ht="15.75" customHeight="1" thickBot="1" x14ac:dyDescent="0.3">
      <c r="A433" s="357"/>
      <c r="B433" s="313" t="s">
        <v>861</v>
      </c>
      <c r="C433" s="388">
        <f>C446</f>
        <v>19000</v>
      </c>
      <c r="D433" s="388">
        <f>D446</f>
        <v>19000</v>
      </c>
      <c r="E433" s="388">
        <f>E446</f>
        <v>19000</v>
      </c>
      <c r="F433" s="388">
        <f>F446</f>
        <v>19000</v>
      </c>
      <c r="G433" s="175"/>
      <c r="H433" s="175"/>
      <c r="I433" s="175"/>
      <c r="J433" s="175"/>
      <c r="K433" s="175"/>
      <c r="L433" s="175"/>
      <c r="M433" s="175"/>
      <c r="N433" s="175"/>
      <c r="O433" s="175"/>
      <c r="P433" s="175"/>
      <c r="Q433" s="175"/>
      <c r="R433" s="175"/>
      <c r="S433" s="175"/>
      <c r="T433" s="175"/>
      <c r="U433" s="175"/>
      <c r="V433" s="175"/>
      <c r="W433" s="175"/>
      <c r="X433" s="175"/>
    </row>
    <row r="434" spans="1:24" s="389" customFormat="1" ht="16.5" thickBot="1" x14ac:dyDescent="0.3">
      <c r="A434" s="357"/>
      <c r="B434" s="313" t="s">
        <v>860</v>
      </c>
      <c r="C434" s="388">
        <f>C433/C432</f>
        <v>19000</v>
      </c>
      <c r="D434" s="388">
        <f>D433/D432</f>
        <v>19000</v>
      </c>
      <c r="E434" s="388">
        <f>E433/E432</f>
        <v>19000</v>
      </c>
      <c r="F434" s="388">
        <f>F433/F432</f>
        <v>19000</v>
      </c>
      <c r="G434" s="175"/>
      <c r="H434" s="175"/>
      <c r="I434" s="175"/>
      <c r="J434" s="175"/>
      <c r="K434" s="175"/>
      <c r="L434" s="175"/>
      <c r="M434" s="175"/>
      <c r="N434" s="175"/>
      <c r="O434" s="175"/>
      <c r="P434" s="175"/>
      <c r="Q434" s="175"/>
      <c r="R434" s="175"/>
      <c r="S434" s="175"/>
      <c r="T434" s="175"/>
      <c r="U434" s="175"/>
      <c r="V434" s="175"/>
      <c r="W434" s="175"/>
      <c r="X434" s="175"/>
    </row>
    <row r="435" spans="1:24" s="389" customFormat="1" ht="15.75" customHeight="1" thickBot="1" x14ac:dyDescent="0.3">
      <c r="A435" s="357"/>
      <c r="B435" s="313" t="s">
        <v>859</v>
      </c>
      <c r="C435" s="387" t="s">
        <v>884</v>
      </c>
      <c r="D435" s="386">
        <f t="shared" ref="D435:F437" si="14">D432/C432-1</f>
        <v>0</v>
      </c>
      <c r="E435" s="386">
        <f t="shared" si="14"/>
        <v>0</v>
      </c>
      <c r="F435" s="386">
        <f t="shared" si="14"/>
        <v>0</v>
      </c>
      <c r="G435" s="175"/>
      <c r="H435" s="175"/>
      <c r="I435" s="175"/>
      <c r="J435" s="175"/>
      <c r="K435" s="175"/>
      <c r="L435" s="175"/>
      <c r="M435" s="175"/>
      <c r="N435" s="175"/>
      <c r="O435" s="175"/>
      <c r="P435" s="175"/>
      <c r="Q435" s="175"/>
      <c r="R435" s="175"/>
      <c r="S435" s="175"/>
      <c r="T435" s="175"/>
      <c r="U435" s="175"/>
      <c r="V435" s="175"/>
      <c r="W435" s="175"/>
      <c r="X435" s="175"/>
    </row>
    <row r="436" spans="1:24" s="389" customFormat="1" ht="16.5" thickBot="1" x14ac:dyDescent="0.3">
      <c r="A436" s="357"/>
      <c r="B436" s="313" t="s">
        <v>858</v>
      </c>
      <c r="C436" s="387" t="s">
        <v>884</v>
      </c>
      <c r="D436" s="386">
        <f t="shared" si="14"/>
        <v>0</v>
      </c>
      <c r="E436" s="386">
        <f t="shared" si="14"/>
        <v>0</v>
      </c>
      <c r="F436" s="386">
        <f t="shared" si="14"/>
        <v>0</v>
      </c>
      <c r="G436" s="175"/>
      <c r="H436" s="175"/>
      <c r="I436" s="175"/>
      <c r="J436" s="175"/>
      <c r="K436" s="175"/>
      <c r="L436" s="175"/>
      <c r="M436" s="175"/>
      <c r="N436" s="175"/>
      <c r="O436" s="175"/>
      <c r="P436" s="175"/>
      <c r="Q436" s="175"/>
      <c r="R436" s="175"/>
      <c r="S436" s="175"/>
      <c r="T436" s="175"/>
      <c r="U436" s="175"/>
      <c r="V436" s="175"/>
      <c r="W436" s="175"/>
      <c r="X436" s="175"/>
    </row>
    <row r="437" spans="1:24" s="389" customFormat="1" ht="32.25" thickBot="1" x14ac:dyDescent="0.3">
      <c r="A437" s="357"/>
      <c r="B437" s="313" t="s">
        <v>55</v>
      </c>
      <c r="C437" s="387" t="s">
        <v>884</v>
      </c>
      <c r="D437" s="386">
        <f t="shared" si="14"/>
        <v>0</v>
      </c>
      <c r="E437" s="386">
        <f t="shared" si="14"/>
        <v>0</v>
      </c>
      <c r="F437" s="386">
        <f t="shared" si="14"/>
        <v>0</v>
      </c>
      <c r="G437" s="175"/>
      <c r="H437" s="175"/>
      <c r="I437" s="175"/>
      <c r="J437" s="175"/>
      <c r="K437" s="175"/>
      <c r="L437" s="175"/>
      <c r="M437" s="175"/>
      <c r="N437" s="175"/>
      <c r="O437" s="175"/>
      <c r="P437" s="175"/>
      <c r="Q437" s="175"/>
      <c r="R437" s="175"/>
      <c r="S437" s="175"/>
      <c r="T437" s="175"/>
      <c r="U437" s="175"/>
      <c r="V437" s="175"/>
      <c r="W437" s="175"/>
      <c r="X437" s="175"/>
    </row>
    <row r="438" spans="1:24" s="389" customFormat="1" ht="16.5" customHeight="1" thickBot="1" x14ac:dyDescent="0.3">
      <c r="A438" s="357"/>
      <c r="B438" s="2006" t="s">
        <v>1909</v>
      </c>
      <c r="C438" s="2007"/>
      <c r="D438" s="2007"/>
      <c r="E438" s="2007"/>
      <c r="F438" s="2008"/>
      <c r="G438" s="175"/>
      <c r="H438" s="175"/>
      <c r="I438" s="175"/>
      <c r="J438" s="175"/>
      <c r="K438" s="175"/>
      <c r="L438" s="175"/>
      <c r="M438" s="175"/>
      <c r="N438" s="175"/>
      <c r="O438" s="175"/>
      <c r="P438" s="175"/>
      <c r="Q438" s="175"/>
      <c r="R438" s="175"/>
      <c r="S438" s="175"/>
      <c r="T438" s="175"/>
      <c r="U438" s="175"/>
      <c r="V438" s="175"/>
      <c r="W438" s="175"/>
      <c r="X438" s="175"/>
    </row>
    <row r="439" spans="1:24" s="389" customFormat="1" ht="15.75" x14ac:dyDescent="0.25">
      <c r="A439" s="357"/>
      <c r="B439" s="1576"/>
      <c r="C439" s="385">
        <v>2025</v>
      </c>
      <c r="D439" s="385">
        <v>2026</v>
      </c>
      <c r="E439" s="385">
        <v>2027</v>
      </c>
      <c r="F439" s="385">
        <v>2028</v>
      </c>
      <c r="G439" s="175"/>
      <c r="H439" s="175"/>
      <c r="I439" s="175"/>
      <c r="J439" s="175"/>
      <c r="K439" s="175"/>
      <c r="L439" s="175"/>
      <c r="M439" s="175"/>
      <c r="N439" s="175"/>
      <c r="O439" s="175"/>
      <c r="P439" s="175"/>
      <c r="Q439" s="175"/>
      <c r="R439" s="175"/>
      <c r="S439" s="175"/>
      <c r="T439" s="175"/>
      <c r="U439" s="175"/>
      <c r="V439" s="175"/>
      <c r="W439" s="175"/>
      <c r="X439" s="175"/>
    </row>
    <row r="440" spans="1:24" s="389" customFormat="1" ht="16.5" customHeight="1" thickBot="1" x14ac:dyDescent="0.3">
      <c r="A440" s="357"/>
      <c r="B440" s="1577"/>
      <c r="C440" s="384" t="s">
        <v>17</v>
      </c>
      <c r="D440" s="384" t="s">
        <v>18</v>
      </c>
      <c r="E440" s="384" t="s">
        <v>18</v>
      </c>
      <c r="F440" s="384" t="s">
        <v>18</v>
      </c>
      <c r="G440" s="175"/>
      <c r="H440" s="175"/>
      <c r="I440" s="175"/>
      <c r="J440" s="175"/>
      <c r="K440" s="175"/>
      <c r="L440" s="175"/>
      <c r="M440" s="175"/>
      <c r="N440" s="175"/>
      <c r="O440" s="175"/>
      <c r="P440" s="175"/>
      <c r="Q440" s="175"/>
      <c r="R440" s="175"/>
      <c r="S440" s="175"/>
      <c r="T440" s="175"/>
      <c r="U440" s="175"/>
      <c r="V440" s="175"/>
      <c r="W440" s="175"/>
      <c r="X440" s="175"/>
    </row>
    <row r="441" spans="1:24" s="389" customFormat="1" ht="20.25" customHeight="1" thickBot="1" x14ac:dyDescent="0.3">
      <c r="A441" s="357"/>
      <c r="B441" s="807" t="s">
        <v>875</v>
      </c>
      <c r="C441" s="383"/>
      <c r="D441" s="383"/>
      <c r="E441" s="383"/>
      <c r="F441" s="383"/>
      <c r="G441" s="175"/>
      <c r="H441" s="175"/>
      <c r="I441" s="175"/>
      <c r="J441" s="175"/>
      <c r="K441" s="175"/>
      <c r="L441" s="175"/>
      <c r="M441" s="175"/>
      <c r="N441" s="175"/>
      <c r="O441" s="175"/>
      <c r="P441" s="175"/>
      <c r="Q441" s="175"/>
      <c r="R441" s="175"/>
      <c r="S441" s="175"/>
      <c r="T441" s="175"/>
      <c r="U441" s="175"/>
      <c r="V441" s="175"/>
      <c r="W441" s="175"/>
      <c r="X441" s="175"/>
    </row>
    <row r="442" spans="1:24" s="389" customFormat="1" ht="23.25" customHeight="1" thickBot="1" x14ac:dyDescent="0.3">
      <c r="A442" s="357"/>
      <c r="B442" s="806" t="s">
        <v>840</v>
      </c>
      <c r="C442" s="383"/>
      <c r="D442" s="383"/>
      <c r="E442" s="383"/>
      <c r="F442" s="383"/>
      <c r="G442" s="175"/>
      <c r="H442" s="175"/>
      <c r="I442" s="175"/>
      <c r="J442" s="175"/>
      <c r="K442" s="175"/>
      <c r="L442" s="175"/>
      <c r="M442" s="175"/>
      <c r="N442" s="175"/>
      <c r="O442" s="175"/>
      <c r="P442" s="175"/>
      <c r="Q442" s="175"/>
      <c r="R442" s="175"/>
      <c r="S442" s="175"/>
      <c r="T442" s="175"/>
      <c r="U442" s="175"/>
      <c r="V442" s="175"/>
      <c r="W442" s="175"/>
      <c r="X442" s="175"/>
    </row>
    <row r="443" spans="1:24" s="389" customFormat="1" ht="16.5" thickBot="1" x14ac:dyDescent="0.3">
      <c r="A443" s="357"/>
      <c r="B443" s="806" t="s">
        <v>839</v>
      </c>
      <c r="C443" s="399"/>
      <c r="D443" s="812"/>
      <c r="E443" s="812"/>
      <c r="F443" s="812"/>
      <c r="G443" s="175"/>
      <c r="H443" s="175"/>
      <c r="I443" s="175"/>
      <c r="J443" s="175"/>
      <c r="K443" s="175"/>
      <c r="L443" s="175"/>
      <c r="M443" s="175"/>
      <c r="N443" s="175"/>
      <c r="O443" s="175"/>
      <c r="P443" s="175"/>
      <c r="Q443" s="175"/>
      <c r="R443" s="175"/>
      <c r="S443" s="175"/>
      <c r="T443" s="175"/>
      <c r="U443" s="175"/>
      <c r="V443" s="175"/>
      <c r="W443" s="175"/>
      <c r="X443" s="175"/>
    </row>
    <row r="444" spans="1:24" s="389" customFormat="1" ht="16.5" thickBot="1" x14ac:dyDescent="0.3">
      <c r="A444" s="357"/>
      <c r="B444" s="806" t="s">
        <v>838</v>
      </c>
      <c r="C444" s="383"/>
      <c r="D444" s="383"/>
      <c r="E444" s="383"/>
      <c r="F444" s="383"/>
      <c r="G444" s="175"/>
      <c r="H444" s="175"/>
      <c r="I444" s="175"/>
      <c r="J444" s="175"/>
      <c r="K444" s="175"/>
      <c r="L444" s="175"/>
      <c r="M444" s="175"/>
      <c r="N444" s="175"/>
      <c r="O444" s="175"/>
      <c r="P444" s="175"/>
      <c r="Q444" s="175"/>
      <c r="R444" s="175"/>
      <c r="S444" s="175"/>
      <c r="T444" s="175"/>
      <c r="U444" s="175"/>
      <c r="V444" s="175"/>
      <c r="W444" s="175"/>
      <c r="X444" s="175"/>
    </row>
    <row r="445" spans="1:24" s="389" customFormat="1" ht="15.75" customHeight="1" thickBot="1" x14ac:dyDescent="0.3">
      <c r="A445" s="357"/>
      <c r="B445" s="806" t="s">
        <v>837</v>
      </c>
      <c r="C445" s="399"/>
      <c r="D445" s="812"/>
      <c r="E445" s="812"/>
      <c r="F445" s="812"/>
      <c r="G445" s="175"/>
      <c r="H445" s="175"/>
      <c r="I445" s="175"/>
      <c r="J445" s="175"/>
      <c r="K445" s="175"/>
      <c r="L445" s="175"/>
      <c r="M445" s="175"/>
      <c r="N445" s="175"/>
      <c r="O445" s="175"/>
      <c r="P445" s="175"/>
      <c r="Q445" s="175"/>
      <c r="R445" s="175"/>
      <c r="S445" s="175"/>
      <c r="T445" s="175"/>
      <c r="U445" s="175"/>
      <c r="V445" s="175"/>
      <c r="W445" s="175"/>
      <c r="X445" s="175"/>
    </row>
    <row r="446" spans="1:24" s="389" customFormat="1" ht="16.5" customHeight="1" thickBot="1" x14ac:dyDescent="0.3">
      <c r="A446" s="357"/>
      <c r="B446" s="807" t="s">
        <v>874</v>
      </c>
      <c r="C446" s="808">
        <f>C448+C449+C450</f>
        <v>19000</v>
      </c>
      <c r="D446" s="808">
        <f>D448+D449+D450</f>
        <v>19000</v>
      </c>
      <c r="E446" s="808">
        <f>E448+E449+E450</f>
        <v>19000</v>
      </c>
      <c r="F446" s="808">
        <f>F448+F449+F450</f>
        <v>19000</v>
      </c>
      <c r="G446" s="175"/>
      <c r="H446" s="175"/>
      <c r="I446" s="175"/>
      <c r="J446" s="175"/>
      <c r="K446" s="175"/>
      <c r="L446" s="175"/>
      <c r="M446" s="175"/>
      <c r="N446" s="175"/>
      <c r="O446" s="175"/>
      <c r="P446" s="175"/>
      <c r="Q446" s="175"/>
      <c r="R446" s="175"/>
      <c r="S446" s="175"/>
      <c r="T446" s="175"/>
      <c r="U446" s="175"/>
      <c r="V446" s="175"/>
      <c r="W446" s="175"/>
      <c r="X446" s="175"/>
    </row>
    <row r="447" spans="1:24" s="389" customFormat="1" ht="16.5" thickBot="1" x14ac:dyDescent="0.3">
      <c r="A447" s="357"/>
      <c r="B447" s="806" t="s">
        <v>840</v>
      </c>
      <c r="C447" s="383"/>
      <c r="D447" s="383"/>
      <c r="E447" s="383"/>
      <c r="F447" s="383"/>
      <c r="G447" s="175"/>
      <c r="H447" s="175"/>
      <c r="I447" s="175"/>
      <c r="J447" s="175"/>
      <c r="K447" s="175"/>
      <c r="L447" s="175"/>
      <c r="M447" s="175"/>
      <c r="N447" s="175"/>
      <c r="O447" s="175"/>
      <c r="P447" s="175"/>
      <c r="Q447" s="175"/>
      <c r="R447" s="175"/>
      <c r="S447" s="175"/>
      <c r="T447" s="175"/>
      <c r="U447" s="175"/>
      <c r="V447" s="175"/>
      <c r="W447" s="175"/>
      <c r="X447" s="175"/>
    </row>
    <row r="448" spans="1:24" s="389" customFormat="1" ht="16.5" thickBot="1" x14ac:dyDescent="0.3">
      <c r="A448" s="357"/>
      <c r="B448" s="806" t="s">
        <v>839</v>
      </c>
      <c r="C448" s="399">
        <v>16500</v>
      </c>
      <c r="D448" s="399">
        <v>16500</v>
      </c>
      <c r="E448" s="399">
        <v>16500</v>
      </c>
      <c r="F448" s="399">
        <v>16500</v>
      </c>
      <c r="G448" s="175"/>
      <c r="H448" s="175"/>
      <c r="I448" s="175"/>
      <c r="J448" s="175"/>
      <c r="K448" s="175"/>
      <c r="L448" s="175"/>
      <c r="M448" s="175"/>
      <c r="N448" s="175"/>
      <c r="O448" s="175"/>
      <c r="P448" s="175"/>
      <c r="Q448" s="175"/>
      <c r="R448" s="175"/>
      <c r="S448" s="175"/>
      <c r="T448" s="175"/>
      <c r="U448" s="175"/>
      <c r="V448" s="175"/>
      <c r="W448" s="175"/>
      <c r="X448" s="175"/>
    </row>
    <row r="449" spans="1:24" s="389" customFormat="1" ht="16.5" thickBot="1" x14ac:dyDescent="0.3">
      <c r="A449" s="357"/>
      <c r="B449" s="806" t="s">
        <v>838</v>
      </c>
      <c r="C449" s="383">
        <v>2500</v>
      </c>
      <c r="D449" s="383">
        <v>2500</v>
      </c>
      <c r="E449" s="383">
        <v>2500</v>
      </c>
      <c r="F449" s="383">
        <v>2500</v>
      </c>
      <c r="G449" s="175"/>
      <c r="H449" s="175"/>
      <c r="I449" s="175"/>
      <c r="J449" s="175"/>
      <c r="K449" s="175"/>
      <c r="L449" s="175"/>
      <c r="M449" s="175"/>
      <c r="N449" s="175"/>
      <c r="O449" s="175"/>
      <c r="P449" s="175"/>
      <c r="Q449" s="175"/>
      <c r="R449" s="175"/>
      <c r="S449" s="175"/>
      <c r="T449" s="175"/>
      <c r="U449" s="175"/>
      <c r="V449" s="175"/>
      <c r="W449" s="175"/>
      <c r="X449" s="175"/>
    </row>
    <row r="450" spans="1:24" s="389" customFormat="1" ht="16.5" thickBot="1" x14ac:dyDescent="0.3">
      <c r="A450" s="357"/>
      <c r="B450" s="806" t="s">
        <v>837</v>
      </c>
      <c r="C450" s="399"/>
      <c r="D450" s="812"/>
      <c r="E450" s="812"/>
      <c r="F450" s="812"/>
      <c r="G450" s="175"/>
      <c r="H450" s="175"/>
      <c r="I450" s="175"/>
      <c r="J450" s="175"/>
      <c r="K450" s="175"/>
      <c r="L450" s="175"/>
      <c r="M450" s="175"/>
      <c r="N450" s="175"/>
      <c r="O450" s="175"/>
      <c r="P450" s="175"/>
      <c r="Q450" s="175"/>
      <c r="R450" s="175"/>
      <c r="S450" s="175"/>
      <c r="T450" s="175"/>
      <c r="U450" s="175"/>
      <c r="V450" s="175"/>
      <c r="W450" s="175"/>
      <c r="X450" s="175"/>
    </row>
    <row r="451" spans="1:24" s="389" customFormat="1" ht="16.5" thickBot="1" x14ac:dyDescent="0.3">
      <c r="A451" s="357"/>
      <c r="B451" s="811" t="s">
        <v>1908</v>
      </c>
      <c r="C451" s="399">
        <f>SUM(C448:C450)</f>
        <v>19000</v>
      </c>
      <c r="D451" s="399">
        <f>SUM(D448:D450)</f>
        <v>19000</v>
      </c>
      <c r="E451" s="399">
        <f>SUM(E448:E450)</f>
        <v>19000</v>
      </c>
      <c r="F451" s="399">
        <f>SUM(F448:F450)</f>
        <v>19000</v>
      </c>
      <c r="G451" s="175"/>
      <c r="H451" s="175"/>
      <c r="I451" s="175"/>
      <c r="J451" s="175"/>
      <c r="K451" s="175"/>
      <c r="L451" s="175"/>
      <c r="M451" s="175"/>
      <c r="N451" s="175"/>
      <c r="O451" s="175"/>
      <c r="P451" s="175"/>
      <c r="Q451" s="175"/>
      <c r="R451" s="175"/>
      <c r="S451" s="175"/>
      <c r="T451" s="175"/>
      <c r="U451" s="175"/>
      <c r="V451" s="175"/>
      <c r="W451" s="175"/>
      <c r="X451" s="175"/>
    </row>
    <row r="452" spans="1:24" s="389" customFormat="1" ht="33.75" customHeight="1" thickBot="1" x14ac:dyDescent="0.3">
      <c r="A452" s="357"/>
      <c r="B452" s="823" t="s">
        <v>1314</v>
      </c>
      <c r="C452" s="1998" t="s">
        <v>1906</v>
      </c>
      <c r="D452" s="1999"/>
      <c r="E452" s="1999"/>
      <c r="F452" s="2000"/>
      <c r="G452" s="175"/>
      <c r="H452" s="175"/>
      <c r="I452" s="175"/>
      <c r="J452" s="175"/>
      <c r="K452" s="175"/>
      <c r="L452" s="175"/>
      <c r="M452" s="175"/>
      <c r="N452" s="175"/>
      <c r="O452" s="175"/>
      <c r="P452" s="175"/>
      <c r="Q452" s="175"/>
      <c r="R452" s="175"/>
      <c r="S452" s="175"/>
      <c r="T452" s="175"/>
      <c r="U452" s="175"/>
      <c r="V452" s="175"/>
      <c r="W452" s="175"/>
      <c r="X452" s="175"/>
    </row>
    <row r="453" spans="1:24" s="389" customFormat="1" ht="48" thickBot="1" x14ac:dyDescent="0.3">
      <c r="A453" s="357"/>
      <c r="B453" s="822" t="s">
        <v>1907</v>
      </c>
      <c r="C453" s="821" t="s">
        <v>1906</v>
      </c>
      <c r="D453" s="820" t="s">
        <v>864</v>
      </c>
      <c r="E453" s="2021" t="s">
        <v>1905</v>
      </c>
      <c r="F453" s="1599"/>
      <c r="G453" s="175"/>
      <c r="H453" s="175"/>
      <c r="I453" s="175"/>
      <c r="J453" s="175"/>
      <c r="K453" s="175"/>
      <c r="L453" s="175"/>
      <c r="M453" s="175"/>
      <c r="N453" s="175"/>
      <c r="O453" s="175"/>
      <c r="P453" s="175"/>
      <c r="Q453" s="175"/>
      <c r="R453" s="175"/>
      <c r="S453" s="175"/>
      <c r="T453" s="175"/>
      <c r="U453" s="175"/>
      <c r="V453" s="175"/>
      <c r="W453" s="175"/>
      <c r="X453" s="175"/>
    </row>
    <row r="454" spans="1:24" s="389" customFormat="1" ht="36" customHeight="1" thickBot="1" x14ac:dyDescent="0.3">
      <c r="A454" s="357"/>
      <c r="B454" s="313" t="s">
        <v>863</v>
      </c>
      <c r="C454" s="2016" t="s">
        <v>1904</v>
      </c>
      <c r="D454" s="2017"/>
      <c r="E454" s="2017"/>
      <c r="F454" s="1951"/>
      <c r="G454" s="175"/>
      <c r="H454" s="175"/>
      <c r="I454" s="175"/>
      <c r="J454" s="175"/>
      <c r="K454" s="175"/>
      <c r="L454" s="175"/>
      <c r="M454" s="175"/>
      <c r="N454" s="175"/>
      <c r="O454" s="175"/>
      <c r="P454" s="175"/>
      <c r="Q454" s="175"/>
      <c r="R454" s="175"/>
      <c r="S454" s="175"/>
      <c r="T454" s="175"/>
      <c r="U454" s="175"/>
      <c r="V454" s="175"/>
      <c r="W454" s="175"/>
      <c r="X454" s="175"/>
    </row>
    <row r="455" spans="1:24" s="389" customFormat="1" ht="26.25" customHeight="1" thickBot="1" x14ac:dyDescent="0.3">
      <c r="A455" s="357"/>
      <c r="B455" s="313" t="s">
        <v>37</v>
      </c>
      <c r="C455" s="2022" t="s">
        <v>1903</v>
      </c>
      <c r="D455" s="2023"/>
      <c r="E455" s="2023"/>
      <c r="F455" s="2024"/>
      <c r="G455" s="175"/>
      <c r="H455" s="175"/>
      <c r="I455" s="175"/>
      <c r="J455" s="175"/>
      <c r="K455" s="175"/>
      <c r="L455" s="175"/>
      <c r="M455" s="175"/>
      <c r="N455" s="175"/>
      <c r="O455" s="175"/>
      <c r="P455" s="175"/>
      <c r="Q455" s="175"/>
      <c r="R455" s="175"/>
      <c r="S455" s="175"/>
      <c r="T455" s="175"/>
      <c r="U455" s="175"/>
      <c r="V455" s="175"/>
      <c r="W455" s="175"/>
      <c r="X455" s="175"/>
    </row>
    <row r="456" spans="1:24" s="389" customFormat="1" ht="26.25" customHeight="1" x14ac:dyDescent="0.25">
      <c r="A456" s="357"/>
      <c r="B456" s="1576"/>
      <c r="C456" s="385">
        <v>2025</v>
      </c>
      <c r="D456" s="385">
        <v>2026</v>
      </c>
      <c r="E456" s="385">
        <v>2027</v>
      </c>
      <c r="F456" s="385">
        <v>2028</v>
      </c>
      <c r="G456" s="175"/>
      <c r="H456" s="175"/>
      <c r="I456" s="175"/>
      <c r="J456" s="175"/>
      <c r="K456" s="175"/>
      <c r="L456" s="175"/>
      <c r="M456" s="175"/>
      <c r="N456" s="175"/>
      <c r="O456" s="175"/>
      <c r="P456" s="175"/>
      <c r="Q456" s="175"/>
      <c r="R456" s="175"/>
      <c r="S456" s="175"/>
      <c r="T456" s="175"/>
      <c r="U456" s="175"/>
      <c r="V456" s="175"/>
      <c r="W456" s="175"/>
      <c r="X456" s="175"/>
    </row>
    <row r="457" spans="1:24" s="389" customFormat="1" ht="26.25" customHeight="1" thickBot="1" x14ac:dyDescent="0.3">
      <c r="A457" s="357"/>
      <c r="B457" s="1577"/>
      <c r="C457" s="384" t="s">
        <v>17</v>
      </c>
      <c r="D457" s="384" t="s">
        <v>18</v>
      </c>
      <c r="E457" s="384" t="s">
        <v>18</v>
      </c>
      <c r="F457" s="384" t="s">
        <v>18</v>
      </c>
      <c r="G457" s="175"/>
      <c r="H457" s="175"/>
      <c r="I457" s="175"/>
      <c r="J457" s="175"/>
      <c r="K457" s="175"/>
      <c r="L457" s="175"/>
      <c r="M457" s="175"/>
      <c r="N457" s="175"/>
      <c r="O457" s="175"/>
      <c r="P457" s="175"/>
      <c r="Q457" s="175"/>
      <c r="R457" s="175"/>
      <c r="S457" s="175"/>
      <c r="T457" s="175"/>
      <c r="U457" s="175"/>
      <c r="V457" s="175"/>
      <c r="W457" s="175"/>
      <c r="X457" s="175"/>
    </row>
    <row r="458" spans="1:24" s="389" customFormat="1" ht="22.5" customHeight="1" thickBot="1" x14ac:dyDescent="0.3">
      <c r="A458" s="357"/>
      <c r="B458" s="313" t="s">
        <v>39</v>
      </c>
      <c r="C458" s="388">
        <v>1</v>
      </c>
      <c r="D458" s="388">
        <v>1</v>
      </c>
      <c r="E458" s="388">
        <v>1</v>
      </c>
      <c r="F458" s="388">
        <v>1</v>
      </c>
      <c r="G458" s="175"/>
      <c r="H458" s="175"/>
      <c r="I458" s="175"/>
      <c r="J458" s="175"/>
      <c r="K458" s="175"/>
      <c r="L458" s="175"/>
      <c r="M458" s="175"/>
      <c r="N458" s="175"/>
      <c r="O458" s="175"/>
      <c r="P458" s="175"/>
      <c r="Q458" s="175"/>
      <c r="R458" s="175"/>
      <c r="S458" s="175"/>
      <c r="T458" s="175"/>
      <c r="U458" s="175"/>
      <c r="V458" s="175"/>
      <c r="W458" s="175"/>
      <c r="X458" s="175"/>
    </row>
    <row r="459" spans="1:24" s="389" customFormat="1" ht="15.75" customHeight="1" thickBot="1" x14ac:dyDescent="0.3">
      <c r="A459" s="357"/>
      <c r="B459" s="313" t="s">
        <v>861</v>
      </c>
      <c r="C459" s="388">
        <f>C472</f>
        <v>22320</v>
      </c>
      <c r="D459" s="388">
        <f>D472</f>
        <v>20750</v>
      </c>
      <c r="E459" s="388">
        <f>E472</f>
        <v>20750</v>
      </c>
      <c r="F459" s="388">
        <f>F472</f>
        <v>20750</v>
      </c>
      <c r="G459" s="175"/>
      <c r="H459" s="175"/>
      <c r="I459" s="175"/>
      <c r="J459" s="175"/>
      <c r="K459" s="175"/>
      <c r="L459" s="175"/>
      <c r="M459" s="175"/>
      <c r="N459" s="175"/>
      <c r="O459" s="175"/>
      <c r="P459" s="175"/>
      <c r="Q459" s="175"/>
      <c r="R459" s="175"/>
      <c r="S459" s="175"/>
      <c r="T459" s="175"/>
      <c r="U459" s="175"/>
      <c r="V459" s="175"/>
      <c r="W459" s="175"/>
      <c r="X459" s="175"/>
    </row>
    <row r="460" spans="1:24" s="389" customFormat="1" ht="16.5" thickBot="1" x14ac:dyDescent="0.3">
      <c r="A460" s="357"/>
      <c r="B460" s="313" t="s">
        <v>860</v>
      </c>
      <c r="C460" s="388">
        <f>C459/C458</f>
        <v>22320</v>
      </c>
      <c r="D460" s="388">
        <f>D459/D458</f>
        <v>20750</v>
      </c>
      <c r="E460" s="388">
        <f>E459/E458</f>
        <v>20750</v>
      </c>
      <c r="F460" s="388">
        <f>F459/F458</f>
        <v>20750</v>
      </c>
      <c r="G460" s="175"/>
      <c r="H460" s="175"/>
      <c r="I460" s="175"/>
      <c r="J460" s="175"/>
      <c r="K460" s="175"/>
      <c r="L460" s="175"/>
      <c r="M460" s="175"/>
      <c r="N460" s="175"/>
      <c r="O460" s="175"/>
      <c r="P460" s="175"/>
      <c r="Q460" s="175"/>
      <c r="R460" s="175"/>
      <c r="S460" s="175"/>
      <c r="T460" s="175"/>
      <c r="U460" s="175"/>
      <c r="V460" s="175"/>
      <c r="W460" s="175"/>
      <c r="X460" s="175"/>
    </row>
    <row r="461" spans="1:24" s="389" customFormat="1" ht="15.75" customHeight="1" thickBot="1" x14ac:dyDescent="0.3">
      <c r="A461" s="357"/>
      <c r="B461" s="313" t="s">
        <v>859</v>
      </c>
      <c r="C461" s="387" t="s">
        <v>884</v>
      </c>
      <c r="D461" s="386">
        <f t="shared" ref="D461:F463" si="15">D458/C458-1</f>
        <v>0</v>
      </c>
      <c r="E461" s="386">
        <f t="shared" si="15"/>
        <v>0</v>
      </c>
      <c r="F461" s="386">
        <f t="shared" si="15"/>
        <v>0</v>
      </c>
      <c r="G461" s="175"/>
      <c r="H461" s="175"/>
      <c r="I461" s="175"/>
      <c r="J461" s="175"/>
      <c r="K461" s="175"/>
      <c r="L461" s="175"/>
      <c r="M461" s="175"/>
      <c r="N461" s="175"/>
      <c r="O461" s="175"/>
      <c r="P461" s="175"/>
      <c r="Q461" s="175"/>
      <c r="R461" s="175"/>
      <c r="S461" s="175"/>
      <c r="T461" s="175"/>
      <c r="U461" s="175"/>
      <c r="V461" s="175"/>
      <c r="W461" s="175"/>
      <c r="X461" s="175"/>
    </row>
    <row r="462" spans="1:24" s="389" customFormat="1" ht="16.5" thickBot="1" x14ac:dyDescent="0.3">
      <c r="A462" s="357"/>
      <c r="B462" s="313" t="s">
        <v>858</v>
      </c>
      <c r="C462" s="387" t="s">
        <v>884</v>
      </c>
      <c r="D462" s="386">
        <f t="shared" si="15"/>
        <v>-7.0340501792114707E-2</v>
      </c>
      <c r="E462" s="386">
        <f t="shared" si="15"/>
        <v>0</v>
      </c>
      <c r="F462" s="386">
        <f t="shared" si="15"/>
        <v>0</v>
      </c>
      <c r="G462" s="175"/>
      <c r="H462" s="175"/>
      <c r="I462" s="175"/>
      <c r="J462" s="175"/>
      <c r="K462" s="175"/>
      <c r="L462" s="175"/>
      <c r="M462" s="175"/>
      <c r="N462" s="175"/>
      <c r="O462" s="175"/>
      <c r="P462" s="175"/>
      <c r="Q462" s="175"/>
      <c r="R462" s="175"/>
      <c r="S462" s="175"/>
      <c r="T462" s="175"/>
      <c r="U462" s="175"/>
      <c r="V462" s="175"/>
      <c r="W462" s="175"/>
      <c r="X462" s="175"/>
    </row>
    <row r="463" spans="1:24" s="389" customFormat="1" ht="32.25" thickBot="1" x14ac:dyDescent="0.3">
      <c r="A463" s="357"/>
      <c r="B463" s="313" t="s">
        <v>55</v>
      </c>
      <c r="C463" s="387" t="s">
        <v>884</v>
      </c>
      <c r="D463" s="386">
        <f t="shared" si="15"/>
        <v>-7.0340501792114707E-2</v>
      </c>
      <c r="E463" s="386">
        <f t="shared" si="15"/>
        <v>0</v>
      </c>
      <c r="F463" s="386">
        <f t="shared" si="15"/>
        <v>0</v>
      </c>
      <c r="G463" s="175"/>
      <c r="H463" s="175"/>
      <c r="I463" s="175"/>
      <c r="J463" s="175"/>
      <c r="K463" s="175"/>
      <c r="L463" s="175"/>
      <c r="M463" s="175"/>
      <c r="N463" s="175"/>
      <c r="O463" s="175"/>
      <c r="P463" s="175"/>
      <c r="Q463" s="175"/>
      <c r="R463" s="175"/>
      <c r="S463" s="175"/>
      <c r="T463" s="175"/>
      <c r="U463" s="175"/>
      <c r="V463" s="175"/>
      <c r="W463" s="175"/>
      <c r="X463" s="175"/>
    </row>
    <row r="464" spans="1:24" s="389" customFormat="1" ht="16.5" customHeight="1" thickBot="1" x14ac:dyDescent="0.3">
      <c r="A464" s="357"/>
      <c r="B464" s="2006" t="s">
        <v>1902</v>
      </c>
      <c r="C464" s="2007"/>
      <c r="D464" s="2007"/>
      <c r="E464" s="2007"/>
      <c r="F464" s="2008"/>
      <c r="G464" s="175"/>
      <c r="H464" s="175"/>
      <c r="I464" s="175"/>
      <c r="J464" s="175"/>
      <c r="K464" s="175"/>
      <c r="L464" s="175"/>
      <c r="M464" s="175"/>
      <c r="N464" s="175"/>
      <c r="O464" s="175"/>
      <c r="P464" s="175"/>
      <c r="Q464" s="175"/>
      <c r="R464" s="175"/>
      <c r="S464" s="175"/>
      <c r="T464" s="175"/>
      <c r="U464" s="175"/>
      <c r="V464" s="175"/>
      <c r="W464" s="175"/>
      <c r="X464" s="175"/>
    </row>
    <row r="465" spans="1:24" s="389" customFormat="1" ht="15.75" x14ac:dyDescent="0.25">
      <c r="A465" s="357"/>
      <c r="B465" s="1576"/>
      <c r="C465" s="385">
        <v>2024</v>
      </c>
      <c r="D465" s="385">
        <v>2025</v>
      </c>
      <c r="E465" s="385">
        <v>2026</v>
      </c>
      <c r="F465" s="385">
        <v>2027</v>
      </c>
      <c r="G465" s="175"/>
      <c r="H465" s="175"/>
      <c r="I465" s="175"/>
      <c r="J465" s="175"/>
      <c r="K465" s="175"/>
      <c r="L465" s="175"/>
      <c r="M465" s="175"/>
      <c r="N465" s="175"/>
      <c r="O465" s="175"/>
      <c r="P465" s="175"/>
      <c r="Q465" s="175"/>
      <c r="R465" s="175"/>
      <c r="S465" s="175"/>
      <c r="T465" s="175"/>
      <c r="U465" s="175"/>
      <c r="V465" s="175"/>
      <c r="W465" s="175"/>
      <c r="X465" s="175"/>
    </row>
    <row r="466" spans="1:24" s="389" customFormat="1" ht="16.5" customHeight="1" thickBot="1" x14ac:dyDescent="0.3">
      <c r="A466" s="357"/>
      <c r="B466" s="1577"/>
      <c r="C466" s="384" t="s">
        <v>17</v>
      </c>
      <c r="D466" s="384" t="s">
        <v>18</v>
      </c>
      <c r="E466" s="384" t="s">
        <v>18</v>
      </c>
      <c r="F466" s="384" t="s">
        <v>18</v>
      </c>
      <c r="G466" s="175"/>
      <c r="H466" s="175"/>
      <c r="I466" s="175"/>
      <c r="J466" s="175"/>
      <c r="K466" s="175"/>
      <c r="L466" s="175"/>
      <c r="M466" s="175"/>
      <c r="N466" s="175"/>
      <c r="O466" s="175"/>
      <c r="P466" s="175"/>
      <c r="Q466" s="175"/>
      <c r="R466" s="175"/>
      <c r="S466" s="175"/>
      <c r="T466" s="175"/>
      <c r="U466" s="175"/>
      <c r="V466" s="175"/>
      <c r="W466" s="175"/>
      <c r="X466" s="175"/>
    </row>
    <row r="467" spans="1:24" s="389" customFormat="1" ht="20.25" customHeight="1" thickBot="1" x14ac:dyDescent="0.3">
      <c r="A467" s="357"/>
      <c r="B467" s="807" t="s">
        <v>875</v>
      </c>
      <c r="C467" s="383"/>
      <c r="D467" s="383"/>
      <c r="E467" s="383"/>
      <c r="F467" s="383"/>
      <c r="G467" s="175"/>
      <c r="H467" s="175"/>
      <c r="I467" s="175"/>
      <c r="J467" s="175"/>
      <c r="K467" s="175"/>
      <c r="L467" s="175"/>
      <c r="M467" s="175"/>
      <c r="N467" s="175"/>
      <c r="O467" s="175"/>
      <c r="P467" s="175"/>
      <c r="Q467" s="175"/>
      <c r="R467" s="175"/>
      <c r="S467" s="175"/>
      <c r="T467" s="175"/>
      <c r="U467" s="175"/>
      <c r="V467" s="175"/>
      <c r="W467" s="175"/>
      <c r="X467" s="175"/>
    </row>
    <row r="468" spans="1:24" s="389" customFormat="1" ht="23.25" customHeight="1" thickBot="1" x14ac:dyDescent="0.3">
      <c r="A468" s="357"/>
      <c r="B468" s="806" t="s">
        <v>840</v>
      </c>
      <c r="C468" s="383"/>
      <c r="D468" s="383"/>
      <c r="E468" s="383"/>
      <c r="F468" s="383"/>
      <c r="G468" s="175"/>
      <c r="H468" s="175"/>
      <c r="I468" s="175"/>
      <c r="J468" s="175"/>
      <c r="K468" s="175"/>
      <c r="L468" s="175"/>
      <c r="M468" s="175"/>
      <c r="N468" s="175"/>
      <c r="O468" s="175"/>
      <c r="P468" s="175"/>
      <c r="Q468" s="175"/>
      <c r="R468" s="175"/>
      <c r="S468" s="175"/>
      <c r="T468" s="175"/>
      <c r="U468" s="175"/>
      <c r="V468" s="175"/>
      <c r="W468" s="175"/>
      <c r="X468" s="175"/>
    </row>
    <row r="469" spans="1:24" s="389" customFormat="1" ht="16.5" thickBot="1" x14ac:dyDescent="0.3">
      <c r="A469" s="357"/>
      <c r="B469" s="806" t="s">
        <v>839</v>
      </c>
      <c r="C469" s="399"/>
      <c r="D469" s="812"/>
      <c r="E469" s="812"/>
      <c r="F469" s="812"/>
      <c r="G469" s="175"/>
      <c r="H469" s="175"/>
      <c r="I469" s="175"/>
      <c r="J469" s="175"/>
      <c r="K469" s="175"/>
      <c r="L469" s="175"/>
      <c r="M469" s="175"/>
      <c r="N469" s="175"/>
      <c r="O469" s="175"/>
      <c r="P469" s="175"/>
      <c r="Q469" s="175"/>
      <c r="R469" s="175"/>
      <c r="S469" s="175"/>
      <c r="T469" s="175"/>
      <c r="U469" s="175"/>
      <c r="V469" s="175"/>
      <c r="W469" s="175"/>
      <c r="X469" s="175"/>
    </row>
    <row r="470" spans="1:24" s="389" customFormat="1" ht="16.5" thickBot="1" x14ac:dyDescent="0.3">
      <c r="A470" s="357"/>
      <c r="B470" s="806" t="s">
        <v>838</v>
      </c>
      <c r="C470" s="383"/>
      <c r="D470" s="383"/>
      <c r="E470" s="383"/>
      <c r="F470" s="383"/>
      <c r="G470" s="175"/>
      <c r="H470" s="175"/>
      <c r="I470" s="175"/>
      <c r="J470" s="175"/>
      <c r="K470" s="175"/>
      <c r="L470" s="175"/>
      <c r="M470" s="175"/>
      <c r="N470" s="175"/>
      <c r="O470" s="175"/>
      <c r="P470" s="175"/>
      <c r="Q470" s="175"/>
      <c r="R470" s="175"/>
      <c r="S470" s="175"/>
      <c r="T470" s="175"/>
      <c r="U470" s="175"/>
      <c r="V470" s="175"/>
      <c r="W470" s="175"/>
      <c r="X470" s="175"/>
    </row>
    <row r="471" spans="1:24" s="389" customFormat="1" ht="15.75" customHeight="1" thickBot="1" x14ac:dyDescent="0.3">
      <c r="A471" s="357"/>
      <c r="B471" s="806" t="s">
        <v>837</v>
      </c>
      <c r="C471" s="399"/>
      <c r="D471" s="812"/>
      <c r="E471" s="812"/>
      <c r="F471" s="812"/>
      <c r="G471" s="175"/>
      <c r="H471" s="175"/>
      <c r="I471" s="175"/>
      <c r="J471" s="175"/>
      <c r="K471" s="175"/>
      <c r="L471" s="175"/>
      <c r="M471" s="175"/>
      <c r="N471" s="175"/>
      <c r="O471" s="175"/>
      <c r="P471" s="175"/>
      <c r="Q471" s="175"/>
      <c r="R471" s="175"/>
      <c r="S471" s="175"/>
      <c r="T471" s="175"/>
      <c r="U471" s="175"/>
      <c r="V471" s="175"/>
      <c r="W471" s="175"/>
      <c r="X471" s="175"/>
    </row>
    <row r="472" spans="1:24" s="389" customFormat="1" ht="16.5" thickBot="1" x14ac:dyDescent="0.3">
      <c r="A472" s="357"/>
      <c r="B472" s="807" t="s">
        <v>874</v>
      </c>
      <c r="C472" s="808">
        <f>C474+C475+C476</f>
        <v>22320</v>
      </c>
      <c r="D472" s="808">
        <f>D474+D475+D476</f>
        <v>20750</v>
      </c>
      <c r="E472" s="808">
        <f>E474+E475+E476</f>
        <v>20750</v>
      </c>
      <c r="F472" s="808">
        <f>F474+F475+F476</f>
        <v>20750</v>
      </c>
      <c r="G472" s="175"/>
      <c r="H472" s="175"/>
      <c r="I472" s="175"/>
      <c r="J472" s="175"/>
      <c r="K472" s="175"/>
      <c r="L472" s="175"/>
      <c r="M472" s="175"/>
      <c r="N472" s="175"/>
      <c r="O472" s="175"/>
      <c r="P472" s="175"/>
      <c r="Q472" s="175"/>
      <c r="R472" s="175"/>
      <c r="S472" s="175"/>
      <c r="T472" s="175"/>
      <c r="U472" s="175"/>
      <c r="V472" s="175"/>
      <c r="W472" s="175"/>
      <c r="X472" s="175"/>
    </row>
    <row r="473" spans="1:24" s="389" customFormat="1" ht="16.5" thickBot="1" x14ac:dyDescent="0.3">
      <c r="A473" s="357"/>
      <c r="B473" s="806" t="s">
        <v>840</v>
      </c>
      <c r="C473" s="383"/>
      <c r="D473" s="383"/>
      <c r="E473" s="383"/>
      <c r="F473" s="383"/>
      <c r="G473" s="175"/>
      <c r="H473" s="175"/>
      <c r="I473" s="175"/>
      <c r="J473" s="175"/>
      <c r="K473" s="175"/>
      <c r="L473" s="175"/>
      <c r="M473" s="175"/>
      <c r="N473" s="175"/>
      <c r="O473" s="175"/>
      <c r="P473" s="175"/>
      <c r="Q473" s="175"/>
      <c r="R473" s="175"/>
      <c r="S473" s="175"/>
      <c r="T473" s="175"/>
      <c r="U473" s="175"/>
      <c r="V473" s="175"/>
      <c r="W473" s="175"/>
      <c r="X473" s="175"/>
    </row>
    <row r="474" spans="1:24" s="389" customFormat="1" ht="16.5" thickBot="1" x14ac:dyDescent="0.3">
      <c r="A474" s="357"/>
      <c r="B474" s="806" t="s">
        <v>839</v>
      </c>
      <c r="C474" s="399">
        <v>15570</v>
      </c>
      <c r="D474" s="399">
        <v>15750</v>
      </c>
      <c r="E474" s="399">
        <v>15750</v>
      </c>
      <c r="F474" s="399">
        <v>15750</v>
      </c>
      <c r="G474" s="175"/>
      <c r="H474" s="175"/>
      <c r="I474" s="175"/>
      <c r="J474" s="175"/>
      <c r="K474" s="175"/>
      <c r="L474" s="175"/>
      <c r="M474" s="175"/>
      <c r="N474" s="175"/>
      <c r="O474" s="175"/>
      <c r="P474" s="175"/>
      <c r="Q474" s="175"/>
      <c r="R474" s="175"/>
      <c r="S474" s="175"/>
      <c r="T474" s="175"/>
      <c r="U474" s="175"/>
      <c r="V474" s="175"/>
      <c r="W474" s="175"/>
      <c r="X474" s="175"/>
    </row>
    <row r="475" spans="1:24" s="389" customFormat="1" ht="16.5" thickBot="1" x14ac:dyDescent="0.3">
      <c r="A475" s="357"/>
      <c r="B475" s="806" t="s">
        <v>838</v>
      </c>
      <c r="C475" s="383">
        <v>6750</v>
      </c>
      <c r="D475" s="383">
        <v>5000</v>
      </c>
      <c r="E475" s="383">
        <v>5000</v>
      </c>
      <c r="F475" s="383">
        <v>5000</v>
      </c>
      <c r="G475" s="175"/>
      <c r="H475" s="175"/>
      <c r="I475" s="175"/>
      <c r="J475" s="175"/>
      <c r="K475" s="175"/>
      <c r="L475" s="175"/>
      <c r="M475" s="175"/>
      <c r="N475" s="175"/>
      <c r="O475" s="175"/>
      <c r="P475" s="175"/>
      <c r="Q475" s="175"/>
      <c r="R475" s="175"/>
      <c r="S475" s="175"/>
      <c r="T475" s="175"/>
      <c r="U475" s="175"/>
      <c r="V475" s="175"/>
      <c r="W475" s="175"/>
      <c r="X475" s="175"/>
    </row>
    <row r="476" spans="1:24" s="389" customFormat="1" ht="16.5" thickBot="1" x14ac:dyDescent="0.3">
      <c r="A476" s="357"/>
      <c r="B476" s="806" t="s">
        <v>837</v>
      </c>
      <c r="C476" s="399"/>
      <c r="D476" s="812"/>
      <c r="E476" s="812"/>
      <c r="F476" s="812"/>
      <c r="G476" s="175"/>
      <c r="H476" s="175"/>
      <c r="I476" s="175"/>
      <c r="J476" s="175"/>
      <c r="K476" s="175"/>
      <c r="L476" s="175"/>
      <c r="M476" s="175"/>
      <c r="N476" s="175"/>
      <c r="O476" s="175"/>
      <c r="P476" s="175"/>
      <c r="Q476" s="175"/>
      <c r="R476" s="175"/>
      <c r="S476" s="175"/>
      <c r="T476" s="175"/>
      <c r="U476" s="175"/>
      <c r="V476" s="175"/>
      <c r="W476" s="175"/>
      <c r="X476" s="175"/>
    </row>
    <row r="477" spans="1:24" s="389" customFormat="1" ht="16.5" thickBot="1" x14ac:dyDescent="0.3">
      <c r="A477" s="357"/>
      <c r="B477" s="819" t="s">
        <v>1901</v>
      </c>
      <c r="C477" s="818">
        <f>SUM(C474:C476)</f>
        <v>22320</v>
      </c>
      <c r="D477" s="818">
        <f>SUM(D474:D476)</f>
        <v>20750</v>
      </c>
      <c r="E477" s="818">
        <f>SUM(E474:E476)</f>
        <v>20750</v>
      </c>
      <c r="F477" s="818">
        <f>SUM(F474:F476)</f>
        <v>20750</v>
      </c>
      <c r="G477" s="175"/>
      <c r="H477" s="175"/>
      <c r="I477" s="175"/>
      <c r="J477" s="175"/>
      <c r="K477" s="175"/>
      <c r="L477" s="175"/>
      <c r="M477" s="175"/>
      <c r="N477" s="175"/>
      <c r="O477" s="175"/>
      <c r="P477" s="175"/>
      <c r="Q477" s="175"/>
      <c r="R477" s="175"/>
      <c r="S477" s="175"/>
      <c r="T477" s="175"/>
      <c r="U477" s="175"/>
      <c r="V477" s="175"/>
      <c r="W477" s="175"/>
      <c r="X477" s="175"/>
    </row>
    <row r="478" spans="1:24" s="389" customFormat="1" ht="33.75" customHeight="1" thickBot="1" x14ac:dyDescent="0.3">
      <c r="A478" s="357"/>
      <c r="B478" s="817" t="s">
        <v>1314</v>
      </c>
      <c r="C478" s="2025" t="s">
        <v>1899</v>
      </c>
      <c r="D478" s="2026"/>
      <c r="E478" s="2026"/>
      <c r="F478" s="2027"/>
      <c r="G478" s="175"/>
      <c r="H478" s="175"/>
      <c r="I478" s="175"/>
      <c r="J478" s="175"/>
      <c r="K478" s="175"/>
      <c r="L478" s="175"/>
      <c r="M478" s="175"/>
      <c r="N478" s="175"/>
      <c r="O478" s="175"/>
      <c r="P478" s="175"/>
      <c r="Q478" s="175"/>
      <c r="R478" s="175"/>
      <c r="S478" s="175"/>
      <c r="T478" s="175"/>
      <c r="U478" s="175"/>
      <c r="V478" s="175"/>
      <c r="W478" s="175"/>
      <c r="X478" s="175"/>
    </row>
    <row r="479" spans="1:24" s="389" customFormat="1" ht="45.75" customHeight="1" thickBot="1" x14ac:dyDescent="0.3">
      <c r="A479" s="357"/>
      <c r="B479" s="816" t="s">
        <v>1900</v>
      </c>
      <c r="C479" s="815" t="s">
        <v>1899</v>
      </c>
      <c r="D479" s="814" t="s">
        <v>864</v>
      </c>
      <c r="E479" s="2028" t="s">
        <v>1898</v>
      </c>
      <c r="F479" s="2029"/>
      <c r="G479" s="175"/>
      <c r="H479" s="175"/>
      <c r="I479" s="175"/>
      <c r="J479" s="175"/>
      <c r="K479" s="175"/>
      <c r="L479" s="175"/>
      <c r="M479" s="175"/>
      <c r="N479" s="175"/>
      <c r="O479" s="175"/>
      <c r="P479" s="175"/>
      <c r="Q479" s="175"/>
      <c r="R479" s="175"/>
      <c r="S479" s="175"/>
      <c r="T479" s="175"/>
      <c r="U479" s="175"/>
      <c r="V479" s="175"/>
      <c r="W479" s="175"/>
      <c r="X479" s="175"/>
    </row>
    <row r="480" spans="1:24" s="389" customFormat="1" ht="33" customHeight="1" thickBot="1" x14ac:dyDescent="0.3">
      <c r="A480" s="357"/>
      <c r="B480" s="813" t="s">
        <v>863</v>
      </c>
      <c r="C480" s="2011" t="s">
        <v>1897</v>
      </c>
      <c r="D480" s="2012"/>
      <c r="E480" s="2012"/>
      <c r="F480" s="2013"/>
      <c r="G480" s="175"/>
      <c r="H480" s="175"/>
      <c r="I480" s="175"/>
      <c r="J480" s="175"/>
      <c r="K480" s="175"/>
      <c r="L480" s="175"/>
      <c r="M480" s="175"/>
      <c r="N480" s="175"/>
      <c r="O480" s="175"/>
      <c r="P480" s="175"/>
      <c r="Q480" s="175"/>
      <c r="R480" s="175"/>
      <c r="S480" s="175"/>
      <c r="T480" s="175"/>
      <c r="U480" s="175"/>
      <c r="V480" s="175"/>
      <c r="W480" s="175"/>
      <c r="X480" s="175"/>
    </row>
    <row r="481" spans="1:24" s="389" customFormat="1" ht="24.75" customHeight="1" thickBot="1" x14ac:dyDescent="0.3">
      <c r="A481" s="357"/>
      <c r="B481" s="313" t="s">
        <v>37</v>
      </c>
      <c r="C481" s="2018" t="s">
        <v>1896</v>
      </c>
      <c r="D481" s="2019"/>
      <c r="E481" s="2019"/>
      <c r="F481" s="2020"/>
      <c r="G481" s="175"/>
      <c r="H481" s="175"/>
      <c r="I481" s="175"/>
      <c r="J481" s="175"/>
      <c r="K481" s="175"/>
      <c r="L481" s="175"/>
      <c r="M481" s="175"/>
      <c r="N481" s="175"/>
      <c r="O481" s="175"/>
      <c r="P481" s="175"/>
      <c r="Q481" s="175"/>
      <c r="R481" s="175"/>
      <c r="S481" s="175"/>
      <c r="T481" s="175"/>
      <c r="U481" s="175"/>
      <c r="V481" s="175"/>
      <c r="W481" s="175"/>
      <c r="X481" s="175"/>
    </row>
    <row r="482" spans="1:24" s="389" customFormat="1" ht="26.25" customHeight="1" x14ac:dyDescent="0.25">
      <c r="A482" s="357"/>
      <c r="B482" s="1576"/>
      <c r="C482" s="385">
        <v>2024</v>
      </c>
      <c r="D482" s="385">
        <v>2025</v>
      </c>
      <c r="E482" s="385">
        <v>2026</v>
      </c>
      <c r="F482" s="385">
        <v>2027</v>
      </c>
      <c r="G482" s="175"/>
      <c r="H482" s="175"/>
      <c r="I482" s="175"/>
      <c r="J482" s="175"/>
      <c r="K482" s="175"/>
      <c r="L482" s="175"/>
      <c r="M482" s="175"/>
      <c r="N482" s="175"/>
      <c r="O482" s="175"/>
      <c r="P482" s="175"/>
      <c r="Q482" s="175"/>
      <c r="R482" s="175"/>
      <c r="S482" s="175"/>
      <c r="T482" s="175"/>
      <c r="U482" s="175"/>
      <c r="V482" s="175"/>
      <c r="W482" s="175"/>
      <c r="X482" s="175"/>
    </row>
    <row r="483" spans="1:24" s="389" customFormat="1" ht="26.25" customHeight="1" thickBot="1" x14ac:dyDescent="0.3">
      <c r="A483" s="357"/>
      <c r="B483" s="1577"/>
      <c r="C483" s="384" t="s">
        <v>17</v>
      </c>
      <c r="D483" s="384" t="s">
        <v>18</v>
      </c>
      <c r="E483" s="384" t="s">
        <v>18</v>
      </c>
      <c r="F483" s="384" t="s">
        <v>18</v>
      </c>
      <c r="G483" s="175"/>
      <c r="H483" s="175"/>
      <c r="I483" s="175"/>
      <c r="J483" s="175"/>
      <c r="K483" s="175"/>
      <c r="L483" s="175"/>
      <c r="M483" s="175"/>
      <c r="N483" s="175"/>
      <c r="O483" s="175"/>
      <c r="P483" s="175"/>
      <c r="Q483" s="175"/>
      <c r="R483" s="175"/>
      <c r="S483" s="175"/>
      <c r="T483" s="175"/>
      <c r="U483" s="175"/>
      <c r="V483" s="175"/>
      <c r="W483" s="175"/>
      <c r="X483" s="175"/>
    </row>
    <row r="484" spans="1:24" s="389" customFormat="1" ht="22.5" customHeight="1" thickBot="1" x14ac:dyDescent="0.3">
      <c r="A484" s="357"/>
      <c r="B484" s="313" t="s">
        <v>39</v>
      </c>
      <c r="C484" s="388">
        <v>1</v>
      </c>
      <c r="D484" s="388">
        <v>1</v>
      </c>
      <c r="E484" s="388">
        <v>1</v>
      </c>
      <c r="F484" s="388">
        <v>1</v>
      </c>
      <c r="G484" s="175"/>
      <c r="H484" s="175"/>
      <c r="I484" s="175"/>
      <c r="J484" s="175"/>
      <c r="K484" s="175"/>
      <c r="L484" s="175"/>
      <c r="M484" s="175"/>
      <c r="N484" s="175"/>
      <c r="O484" s="175"/>
      <c r="P484" s="175"/>
      <c r="Q484" s="175"/>
      <c r="R484" s="175"/>
      <c r="S484" s="175"/>
      <c r="T484" s="175"/>
      <c r="U484" s="175"/>
      <c r="V484" s="175"/>
      <c r="W484" s="175"/>
      <c r="X484" s="175"/>
    </row>
    <row r="485" spans="1:24" s="389" customFormat="1" ht="15.75" customHeight="1" thickBot="1" x14ac:dyDescent="0.3">
      <c r="A485" s="357"/>
      <c r="B485" s="313" t="s">
        <v>861</v>
      </c>
      <c r="C485" s="388">
        <f>C498</f>
        <v>4000</v>
      </c>
      <c r="D485" s="388">
        <f>D498</f>
        <v>3000</v>
      </c>
      <c r="E485" s="388">
        <f>E498</f>
        <v>3000</v>
      </c>
      <c r="F485" s="388">
        <f>F498</f>
        <v>3000</v>
      </c>
      <c r="G485" s="175"/>
      <c r="H485" s="175"/>
      <c r="I485" s="175"/>
      <c r="J485" s="175"/>
      <c r="K485" s="175"/>
      <c r="L485" s="175"/>
      <c r="M485" s="175"/>
      <c r="N485" s="175"/>
      <c r="O485" s="175"/>
      <c r="P485" s="175"/>
      <c r="Q485" s="175"/>
      <c r="R485" s="175"/>
      <c r="S485" s="175"/>
      <c r="T485" s="175"/>
      <c r="U485" s="175"/>
      <c r="V485" s="175"/>
      <c r="W485" s="175"/>
      <c r="X485" s="175"/>
    </row>
    <row r="486" spans="1:24" s="389" customFormat="1" ht="16.5" thickBot="1" x14ac:dyDescent="0.3">
      <c r="A486" s="357"/>
      <c r="B486" s="313" t="s">
        <v>860</v>
      </c>
      <c r="C486" s="388">
        <f>C485/C484</f>
        <v>4000</v>
      </c>
      <c r="D486" s="388">
        <v>3000</v>
      </c>
      <c r="E486" s="388">
        <v>3000</v>
      </c>
      <c r="F486" s="388">
        <v>3000</v>
      </c>
      <c r="G486" s="175"/>
      <c r="H486" s="175"/>
      <c r="I486" s="175"/>
      <c r="J486" s="175"/>
      <c r="K486" s="175"/>
      <c r="L486" s="175"/>
      <c r="M486" s="175"/>
      <c r="N486" s="175"/>
      <c r="O486" s="175"/>
      <c r="P486" s="175"/>
      <c r="Q486" s="175"/>
      <c r="R486" s="175"/>
      <c r="S486" s="175"/>
      <c r="T486" s="175"/>
      <c r="U486" s="175"/>
      <c r="V486" s="175"/>
      <c r="W486" s="175"/>
      <c r="X486" s="175"/>
    </row>
    <row r="487" spans="1:24" s="389" customFormat="1" ht="15.75" customHeight="1" thickBot="1" x14ac:dyDescent="0.3">
      <c r="A487" s="357"/>
      <c r="B487" s="313" t="s">
        <v>859</v>
      </c>
      <c r="C487" s="387" t="s">
        <v>884</v>
      </c>
      <c r="D487" s="386">
        <f t="shared" ref="D487:F489" si="16">D484/C484-1</f>
        <v>0</v>
      </c>
      <c r="E487" s="386">
        <f t="shared" si="16"/>
        <v>0</v>
      </c>
      <c r="F487" s="386">
        <f t="shared" si="16"/>
        <v>0</v>
      </c>
      <c r="G487" s="175"/>
      <c r="H487" s="175"/>
      <c r="I487" s="175"/>
      <c r="J487" s="175"/>
      <c r="K487" s="175"/>
      <c r="L487" s="175"/>
      <c r="M487" s="175"/>
      <c r="N487" s="175"/>
      <c r="O487" s="175"/>
      <c r="P487" s="175"/>
      <c r="Q487" s="175"/>
      <c r="R487" s="175"/>
      <c r="S487" s="175"/>
      <c r="T487" s="175"/>
      <c r="U487" s="175"/>
      <c r="V487" s="175"/>
      <c r="W487" s="175"/>
      <c r="X487" s="175"/>
    </row>
    <row r="488" spans="1:24" s="389" customFormat="1" ht="16.5" thickBot="1" x14ac:dyDescent="0.3">
      <c r="A488" s="357"/>
      <c r="B488" s="313" t="s">
        <v>858</v>
      </c>
      <c r="C488" s="387" t="s">
        <v>884</v>
      </c>
      <c r="D488" s="386">
        <f t="shared" si="16"/>
        <v>-0.25</v>
      </c>
      <c r="E488" s="386">
        <f t="shared" si="16"/>
        <v>0</v>
      </c>
      <c r="F488" s="386">
        <f t="shared" si="16"/>
        <v>0</v>
      </c>
      <c r="G488" s="175"/>
      <c r="H488" s="175"/>
      <c r="I488" s="175"/>
      <c r="J488" s="175"/>
      <c r="K488" s="175"/>
      <c r="L488" s="175"/>
      <c r="M488" s="175"/>
      <c r="N488" s="175"/>
      <c r="O488" s="175"/>
      <c r="P488" s="175"/>
      <c r="Q488" s="175"/>
      <c r="R488" s="175"/>
      <c r="S488" s="175"/>
      <c r="T488" s="175"/>
      <c r="U488" s="175"/>
      <c r="V488" s="175"/>
      <c r="W488" s="175"/>
      <c r="X488" s="175"/>
    </row>
    <row r="489" spans="1:24" s="389" customFormat="1" ht="32.25" thickBot="1" x14ac:dyDescent="0.3">
      <c r="A489" s="357"/>
      <c r="B489" s="313" t="s">
        <v>55</v>
      </c>
      <c r="C489" s="387" t="s">
        <v>884</v>
      </c>
      <c r="D489" s="386">
        <f t="shared" si="16"/>
        <v>-0.25</v>
      </c>
      <c r="E489" s="386">
        <f t="shared" si="16"/>
        <v>0</v>
      </c>
      <c r="F489" s="386">
        <f t="shared" si="16"/>
        <v>0</v>
      </c>
      <c r="G489" s="175"/>
      <c r="H489" s="175"/>
      <c r="I489" s="175"/>
      <c r="J489" s="175"/>
      <c r="K489" s="175"/>
      <c r="L489" s="175"/>
      <c r="M489" s="175"/>
      <c r="N489" s="175"/>
      <c r="O489" s="175"/>
      <c r="P489" s="175"/>
      <c r="Q489" s="175"/>
      <c r="R489" s="175"/>
      <c r="S489" s="175"/>
      <c r="T489" s="175"/>
      <c r="U489" s="175"/>
      <c r="V489" s="175"/>
      <c r="W489" s="175"/>
      <c r="X489" s="175"/>
    </row>
    <row r="490" spans="1:24" s="389" customFormat="1" ht="16.5" customHeight="1" thickBot="1" x14ac:dyDescent="0.3">
      <c r="A490" s="357"/>
      <c r="B490" s="2006" t="s">
        <v>1895</v>
      </c>
      <c r="C490" s="2007"/>
      <c r="D490" s="2007"/>
      <c r="E490" s="2007"/>
      <c r="F490" s="2008"/>
      <c r="G490" s="175"/>
      <c r="H490" s="175"/>
      <c r="I490" s="175"/>
      <c r="J490" s="175"/>
      <c r="K490" s="175"/>
      <c r="L490" s="175"/>
      <c r="M490" s="175"/>
      <c r="N490" s="175"/>
      <c r="O490" s="175"/>
      <c r="P490" s="175"/>
      <c r="Q490" s="175"/>
      <c r="R490" s="175"/>
      <c r="S490" s="175"/>
      <c r="T490" s="175"/>
      <c r="U490" s="175"/>
      <c r="V490" s="175"/>
      <c r="W490" s="175"/>
      <c r="X490" s="175"/>
    </row>
    <row r="491" spans="1:24" s="389" customFormat="1" ht="15.75" x14ac:dyDescent="0.25">
      <c r="A491" s="357"/>
      <c r="B491" s="1576"/>
      <c r="C491" s="385">
        <v>2025</v>
      </c>
      <c r="D491" s="385">
        <v>2026</v>
      </c>
      <c r="E491" s="385">
        <v>2027</v>
      </c>
      <c r="F491" s="385">
        <v>2028</v>
      </c>
      <c r="G491" s="175"/>
      <c r="H491" s="175"/>
      <c r="I491" s="175"/>
      <c r="J491" s="175"/>
      <c r="K491" s="175"/>
      <c r="L491" s="175"/>
      <c r="M491" s="175"/>
      <c r="N491" s="175"/>
      <c r="O491" s="175"/>
      <c r="P491" s="175"/>
      <c r="Q491" s="175"/>
      <c r="R491" s="175"/>
      <c r="S491" s="175"/>
      <c r="T491" s="175"/>
      <c r="U491" s="175"/>
      <c r="V491" s="175"/>
      <c r="W491" s="175"/>
      <c r="X491" s="175"/>
    </row>
    <row r="492" spans="1:24" s="389" customFormat="1" ht="16.5" customHeight="1" thickBot="1" x14ac:dyDescent="0.3">
      <c r="A492" s="357"/>
      <c r="B492" s="1577"/>
      <c r="C492" s="384" t="s">
        <v>17</v>
      </c>
      <c r="D492" s="384" t="s">
        <v>18</v>
      </c>
      <c r="E492" s="384" t="s">
        <v>18</v>
      </c>
      <c r="F492" s="384" t="s">
        <v>18</v>
      </c>
      <c r="G492" s="175"/>
      <c r="H492" s="175"/>
      <c r="I492" s="175"/>
      <c r="J492" s="175"/>
      <c r="K492" s="175"/>
      <c r="L492" s="175"/>
      <c r="M492" s="175"/>
      <c r="N492" s="175"/>
      <c r="O492" s="175"/>
      <c r="P492" s="175"/>
      <c r="Q492" s="175"/>
      <c r="R492" s="175"/>
      <c r="S492" s="175"/>
      <c r="T492" s="175"/>
      <c r="U492" s="175"/>
      <c r="V492" s="175"/>
      <c r="W492" s="175"/>
      <c r="X492" s="175"/>
    </row>
    <row r="493" spans="1:24" s="389" customFormat="1" ht="20.25" customHeight="1" thickBot="1" x14ac:dyDescent="0.3">
      <c r="A493" s="357"/>
      <c r="B493" s="807" t="s">
        <v>875</v>
      </c>
      <c r="C493" s="383"/>
      <c r="D493" s="383"/>
      <c r="E493" s="383"/>
      <c r="F493" s="383"/>
      <c r="G493" s="175"/>
      <c r="H493" s="175"/>
      <c r="I493" s="175"/>
      <c r="J493" s="175"/>
      <c r="K493" s="175"/>
      <c r="L493" s="175"/>
      <c r="M493" s="175"/>
      <c r="N493" s="175"/>
      <c r="O493" s="175"/>
      <c r="P493" s="175"/>
      <c r="Q493" s="175"/>
      <c r="R493" s="175"/>
      <c r="S493" s="175"/>
      <c r="T493" s="175"/>
      <c r="U493" s="175"/>
      <c r="V493" s="175"/>
      <c r="W493" s="175"/>
      <c r="X493" s="175"/>
    </row>
    <row r="494" spans="1:24" s="389" customFormat="1" ht="23.25" customHeight="1" thickBot="1" x14ac:dyDescent="0.3">
      <c r="A494" s="357"/>
      <c r="B494" s="806" t="s">
        <v>840</v>
      </c>
      <c r="C494" s="383"/>
      <c r="D494" s="383"/>
      <c r="E494" s="383"/>
      <c r="F494" s="383"/>
      <c r="G494" s="175"/>
      <c r="H494" s="175"/>
      <c r="I494" s="175"/>
      <c r="J494" s="175"/>
      <c r="K494" s="175"/>
      <c r="L494" s="175"/>
      <c r="M494" s="175"/>
      <c r="N494" s="175"/>
      <c r="O494" s="175"/>
      <c r="P494" s="175"/>
      <c r="Q494" s="175"/>
      <c r="R494" s="175"/>
      <c r="S494" s="175"/>
      <c r="T494" s="175"/>
      <c r="U494" s="175"/>
      <c r="V494" s="175"/>
      <c r="W494" s="175"/>
      <c r="X494" s="175"/>
    </row>
    <row r="495" spans="1:24" s="389" customFormat="1" ht="16.5" thickBot="1" x14ac:dyDescent="0.3">
      <c r="A495" s="357"/>
      <c r="B495" s="806" t="s">
        <v>839</v>
      </c>
      <c r="C495" s="399"/>
      <c r="D495" s="812"/>
      <c r="E495" s="812"/>
      <c r="F495" s="812"/>
      <c r="G495" s="175"/>
      <c r="H495" s="175"/>
      <c r="I495" s="175"/>
      <c r="J495" s="175"/>
      <c r="K495" s="175"/>
      <c r="L495" s="175"/>
      <c r="M495" s="175"/>
      <c r="N495" s="175"/>
      <c r="O495" s="175"/>
      <c r="P495" s="175"/>
      <c r="Q495" s="175"/>
      <c r="R495" s="175"/>
      <c r="S495" s="175"/>
      <c r="T495" s="175"/>
      <c r="U495" s="175"/>
      <c r="V495" s="175"/>
      <c r="W495" s="175"/>
      <c r="X495" s="175"/>
    </row>
    <row r="496" spans="1:24" s="389" customFormat="1" ht="16.5" thickBot="1" x14ac:dyDescent="0.3">
      <c r="A496" s="357"/>
      <c r="B496" s="806" t="s">
        <v>838</v>
      </c>
      <c r="C496" s="383"/>
      <c r="D496" s="383"/>
      <c r="E496" s="383"/>
      <c r="F496" s="383"/>
      <c r="G496" s="175"/>
      <c r="H496" s="175"/>
      <c r="I496" s="175"/>
      <c r="J496" s="175"/>
      <c r="K496" s="175"/>
      <c r="L496" s="175"/>
      <c r="M496" s="175"/>
      <c r="N496" s="175"/>
      <c r="O496" s="175"/>
      <c r="P496" s="175"/>
      <c r="Q496" s="175"/>
      <c r="R496" s="175"/>
      <c r="S496" s="175"/>
      <c r="T496" s="175"/>
      <c r="U496" s="175"/>
      <c r="V496" s="175"/>
      <c r="W496" s="175"/>
      <c r="X496" s="175"/>
    </row>
    <row r="497" spans="1:24" s="389" customFormat="1" ht="15.75" customHeight="1" thickBot="1" x14ac:dyDescent="0.3">
      <c r="A497" s="357"/>
      <c r="B497" s="806" t="s">
        <v>837</v>
      </c>
      <c r="C497" s="399"/>
      <c r="D497" s="812"/>
      <c r="E497" s="812"/>
      <c r="F497" s="812"/>
      <c r="G497" s="175"/>
      <c r="H497" s="175"/>
      <c r="I497" s="175"/>
      <c r="J497" s="175"/>
      <c r="K497" s="175"/>
      <c r="L497" s="175"/>
      <c r="M497" s="175"/>
      <c r="N497" s="175"/>
      <c r="O497" s="175"/>
      <c r="P497" s="175"/>
      <c r="Q497" s="175"/>
      <c r="R497" s="175"/>
      <c r="S497" s="175"/>
      <c r="T497" s="175"/>
      <c r="U497" s="175"/>
      <c r="V497" s="175"/>
      <c r="W497" s="175"/>
      <c r="X497" s="175"/>
    </row>
    <row r="498" spans="1:24" s="389" customFormat="1" ht="16.5" thickBot="1" x14ac:dyDescent="0.3">
      <c r="A498" s="357"/>
      <c r="B498" s="807" t="s">
        <v>874</v>
      </c>
      <c r="C498" s="808">
        <f>C500+C501+C502</f>
        <v>4000</v>
      </c>
      <c r="D498" s="808">
        <f>D500+D501+D502</f>
        <v>3000</v>
      </c>
      <c r="E498" s="808">
        <f>E500+E501+E502</f>
        <v>3000</v>
      </c>
      <c r="F498" s="808">
        <f>F500+F501+F502</f>
        <v>3000</v>
      </c>
      <c r="G498" s="175"/>
      <c r="H498" s="175"/>
      <c r="I498" s="175"/>
      <c r="J498" s="175"/>
      <c r="K498" s="175"/>
      <c r="L498" s="175"/>
      <c r="M498" s="175"/>
      <c r="N498" s="175"/>
      <c r="O498" s="175"/>
      <c r="P498" s="175"/>
      <c r="Q498" s="175"/>
      <c r="R498" s="175"/>
      <c r="S498" s="175"/>
      <c r="T498" s="175"/>
      <c r="U498" s="175"/>
      <c r="V498" s="175"/>
      <c r="W498" s="175"/>
      <c r="X498" s="175"/>
    </row>
    <row r="499" spans="1:24" s="389" customFormat="1" ht="16.5" thickBot="1" x14ac:dyDescent="0.3">
      <c r="A499" s="357"/>
      <c r="B499" s="806" t="s">
        <v>840</v>
      </c>
      <c r="C499" s="383"/>
      <c r="D499" s="383"/>
      <c r="E499" s="383"/>
      <c r="F499" s="383"/>
      <c r="G499" s="175"/>
      <c r="H499" s="175"/>
      <c r="I499" s="175"/>
      <c r="J499" s="175"/>
      <c r="K499" s="175"/>
      <c r="L499" s="175"/>
      <c r="M499" s="175"/>
      <c r="N499" s="175"/>
      <c r="O499" s="175"/>
      <c r="P499" s="175"/>
      <c r="Q499" s="175"/>
      <c r="R499" s="175"/>
      <c r="S499" s="175"/>
      <c r="T499" s="175"/>
      <c r="U499" s="175"/>
      <c r="V499" s="175"/>
      <c r="W499" s="175"/>
      <c r="X499" s="175"/>
    </row>
    <row r="500" spans="1:24" s="389" customFormat="1" ht="16.5" thickBot="1" x14ac:dyDescent="0.3">
      <c r="A500" s="357"/>
      <c r="B500" s="806" t="s">
        <v>839</v>
      </c>
      <c r="C500" s="399"/>
      <c r="D500" s="812"/>
      <c r="E500" s="812"/>
      <c r="F500" s="812"/>
      <c r="G500" s="175"/>
      <c r="H500" s="175"/>
      <c r="I500" s="175"/>
      <c r="J500" s="175"/>
      <c r="K500" s="175"/>
      <c r="L500" s="175"/>
      <c r="M500" s="175"/>
      <c r="N500" s="175"/>
      <c r="O500" s="175"/>
      <c r="P500" s="175"/>
      <c r="Q500" s="175"/>
      <c r="R500" s="175"/>
      <c r="S500" s="175"/>
      <c r="T500" s="175"/>
      <c r="U500" s="175"/>
      <c r="V500" s="175"/>
      <c r="W500" s="175"/>
      <c r="X500" s="175"/>
    </row>
    <row r="501" spans="1:24" s="389" customFormat="1" ht="16.5" thickBot="1" x14ac:dyDescent="0.3">
      <c r="A501" s="357"/>
      <c r="B501" s="806" t="s">
        <v>838</v>
      </c>
      <c r="C501" s="383">
        <v>4000</v>
      </c>
      <c r="D501" s="383">
        <v>3000</v>
      </c>
      <c r="E501" s="383">
        <v>3000</v>
      </c>
      <c r="F501" s="383">
        <v>3000</v>
      </c>
      <c r="G501" s="175"/>
      <c r="H501" s="175"/>
      <c r="I501" s="175"/>
      <c r="J501" s="175"/>
      <c r="K501" s="175"/>
      <c r="L501" s="175"/>
      <c r="M501" s="175"/>
      <c r="N501" s="175"/>
      <c r="O501" s="175"/>
      <c r="P501" s="175"/>
      <c r="Q501" s="175"/>
      <c r="R501" s="175"/>
      <c r="S501" s="175"/>
      <c r="T501" s="175"/>
      <c r="U501" s="175"/>
      <c r="V501" s="175"/>
      <c r="W501" s="175"/>
      <c r="X501" s="175"/>
    </row>
    <row r="502" spans="1:24" s="389" customFormat="1" ht="16.5" thickBot="1" x14ac:dyDescent="0.3">
      <c r="A502" s="357"/>
      <c r="B502" s="806" t="s">
        <v>837</v>
      </c>
      <c r="C502" s="399">
        <v>0</v>
      </c>
      <c r="D502" s="812"/>
      <c r="E502" s="812"/>
      <c r="F502" s="812"/>
      <c r="G502" s="175"/>
      <c r="H502" s="175"/>
      <c r="I502" s="175"/>
      <c r="J502" s="175"/>
      <c r="K502" s="175"/>
      <c r="L502" s="175"/>
      <c r="M502" s="175"/>
      <c r="N502" s="175"/>
      <c r="O502" s="175"/>
      <c r="P502" s="175"/>
      <c r="Q502" s="175"/>
      <c r="R502" s="175"/>
      <c r="S502" s="175"/>
      <c r="T502" s="175"/>
      <c r="U502" s="175"/>
      <c r="V502" s="175"/>
      <c r="W502" s="175"/>
      <c r="X502" s="175"/>
    </row>
    <row r="503" spans="1:24" s="389" customFormat="1" ht="32.25" thickBot="1" x14ac:dyDescent="0.3">
      <c r="A503" s="357"/>
      <c r="B503" s="811" t="s">
        <v>1894</v>
      </c>
      <c r="C503" s="399">
        <f>SUM(C499:C502)</f>
        <v>4000</v>
      </c>
      <c r="D503" s="399">
        <f>SUM(D499:D502)</f>
        <v>3000</v>
      </c>
      <c r="E503" s="399">
        <f>SUM(E499:E502)</f>
        <v>3000</v>
      </c>
      <c r="F503" s="399">
        <f>SUM(F499:F502)</f>
        <v>3000</v>
      </c>
      <c r="G503" s="175"/>
      <c r="H503" s="175"/>
      <c r="I503" s="175"/>
      <c r="J503" s="175"/>
      <c r="K503" s="175"/>
      <c r="L503" s="175"/>
      <c r="M503" s="175"/>
      <c r="N503" s="175"/>
      <c r="O503" s="175"/>
      <c r="P503" s="175"/>
      <c r="Q503" s="175"/>
      <c r="R503" s="175"/>
      <c r="S503" s="175"/>
      <c r="T503" s="175"/>
      <c r="U503" s="175"/>
      <c r="V503" s="175"/>
      <c r="W503" s="175"/>
      <c r="X503" s="175"/>
    </row>
    <row r="504" spans="1:24" s="389" customFormat="1" ht="53.25" customHeight="1" thickBot="1" x14ac:dyDescent="0.3">
      <c r="A504" s="357"/>
      <c r="B504" s="810" t="s">
        <v>852</v>
      </c>
      <c r="C504" s="809">
        <f>SUM(C30+C146+C173+C199+C225+C251+C277+C303+C329+C355+C381+C407+C433+C459+C485)</f>
        <v>342864</v>
      </c>
      <c r="D504" s="809">
        <f>SUM(D30+D146+D173+D199+D225+D251+D277+D303+D329+D355+D381+D407+D433+D459+D485)</f>
        <v>314544</v>
      </c>
      <c r="E504" s="809">
        <f>SUM(E30+E146+E173+E199+E225+E251+E277+E303+E329+E355+E381+E407+E433+E459+E485)</f>
        <v>330544</v>
      </c>
      <c r="F504" s="809">
        <f>SUM(F30+F146+F173+F199+F225+F251+F277+F303+F329+F355+F381+F407+F433+F459+F485)</f>
        <v>330544</v>
      </c>
      <c r="G504" s="175"/>
      <c r="H504" s="175"/>
      <c r="I504" s="175"/>
      <c r="J504" s="175"/>
      <c r="K504" s="175"/>
      <c r="L504" s="175"/>
      <c r="M504" s="175"/>
      <c r="N504" s="175"/>
      <c r="O504" s="175"/>
      <c r="P504" s="175"/>
      <c r="Q504" s="175"/>
      <c r="R504" s="175"/>
      <c r="S504" s="175"/>
      <c r="T504" s="175"/>
      <c r="U504" s="175"/>
      <c r="V504" s="175"/>
      <c r="W504" s="175"/>
      <c r="X504" s="175"/>
    </row>
    <row r="505" spans="1:24" s="389" customFormat="1" ht="48" thickBot="1" x14ac:dyDescent="0.3">
      <c r="A505" s="357"/>
      <c r="B505" s="379" t="s">
        <v>851</v>
      </c>
      <c r="C505" s="378">
        <f>C506+C509+C512+C515+C518+C521+C524+C527+C532</f>
        <v>342864</v>
      </c>
      <c r="D505" s="378">
        <f>D506+D509+D512+D515+D518+D521+D524+D527+D532</f>
        <v>314544</v>
      </c>
      <c r="E505" s="378">
        <f>E506+E509+E512+E515+E518+E521+E524+E527+E532</f>
        <v>330544</v>
      </c>
      <c r="F505" s="378">
        <f>F506+F509+F512+F515+F518+F521+F524+F527+F532</f>
        <v>330544</v>
      </c>
      <c r="G505" s="175"/>
      <c r="H505" s="175"/>
      <c r="I505" s="175"/>
      <c r="J505" s="175"/>
      <c r="K505" s="175"/>
      <c r="L505" s="175"/>
      <c r="M505" s="175"/>
      <c r="N505" s="175"/>
      <c r="O505" s="175"/>
      <c r="P505" s="175"/>
      <c r="Q505" s="175"/>
      <c r="R505" s="175"/>
      <c r="S505" s="175"/>
      <c r="T505" s="175"/>
      <c r="U505" s="175"/>
      <c r="V505" s="175"/>
      <c r="W505" s="175"/>
      <c r="X505" s="175"/>
    </row>
    <row r="506" spans="1:24" s="389" customFormat="1" ht="16.5" thickBot="1" x14ac:dyDescent="0.3">
      <c r="A506" s="357"/>
      <c r="B506" s="807" t="s">
        <v>850</v>
      </c>
      <c r="C506" s="377">
        <f>C507+C508</f>
        <v>129643</v>
      </c>
      <c r="D506" s="377">
        <f>D507+D508</f>
        <v>129643</v>
      </c>
      <c r="E506" s="377">
        <f>E507+E508</f>
        <v>129643</v>
      </c>
      <c r="F506" s="377">
        <f>F507+F508</f>
        <v>129643</v>
      </c>
      <c r="G506" s="175"/>
      <c r="H506" s="175"/>
      <c r="I506" s="175"/>
      <c r="J506" s="175"/>
      <c r="K506" s="175"/>
      <c r="L506" s="175"/>
      <c r="M506" s="175"/>
      <c r="N506" s="175"/>
      <c r="O506" s="175"/>
      <c r="P506" s="175"/>
      <c r="Q506" s="175"/>
      <c r="R506" s="175"/>
      <c r="S506" s="175"/>
      <c r="T506" s="175"/>
      <c r="U506" s="175"/>
      <c r="V506" s="175"/>
      <c r="W506" s="175"/>
      <c r="X506" s="175"/>
    </row>
    <row r="507" spans="1:24" s="389" customFormat="1" ht="16.5" thickBot="1" x14ac:dyDescent="0.3">
      <c r="A507" s="357"/>
      <c r="B507" s="806" t="s">
        <v>840</v>
      </c>
      <c r="C507" s="399">
        <f t="shared" ref="C507:F511" si="17">C39</f>
        <v>129643</v>
      </c>
      <c r="D507" s="399">
        <f t="shared" si="17"/>
        <v>129643</v>
      </c>
      <c r="E507" s="399">
        <f t="shared" si="17"/>
        <v>129643</v>
      </c>
      <c r="F507" s="399">
        <f t="shared" si="17"/>
        <v>129643</v>
      </c>
      <c r="G507" s="175"/>
      <c r="H507" s="175"/>
      <c r="I507" s="175"/>
      <c r="J507" s="175"/>
      <c r="K507" s="175"/>
      <c r="L507" s="175"/>
      <c r="M507" s="175"/>
      <c r="N507" s="175"/>
      <c r="O507" s="175"/>
      <c r="P507" s="175"/>
      <c r="Q507" s="175"/>
      <c r="R507" s="175"/>
      <c r="S507" s="175"/>
      <c r="T507" s="175"/>
      <c r="U507" s="175"/>
      <c r="V507" s="175"/>
      <c r="W507" s="175"/>
      <c r="X507" s="175"/>
    </row>
    <row r="508" spans="1:24" s="389" customFormat="1" ht="24.75" customHeight="1" thickBot="1" x14ac:dyDescent="0.3">
      <c r="A508" s="357"/>
      <c r="B508" s="806" t="s">
        <v>843</v>
      </c>
      <c r="C508" s="399">
        <f t="shared" si="17"/>
        <v>0</v>
      </c>
      <c r="D508" s="399">
        <f t="shared" si="17"/>
        <v>0</v>
      </c>
      <c r="E508" s="399">
        <f t="shared" si="17"/>
        <v>0</v>
      </c>
      <c r="F508" s="399">
        <f t="shared" si="17"/>
        <v>0</v>
      </c>
      <c r="G508" s="175"/>
      <c r="H508" s="175"/>
      <c r="I508" s="175"/>
      <c r="J508" s="175"/>
      <c r="K508" s="175"/>
      <c r="L508" s="175"/>
      <c r="M508" s="175"/>
      <c r="N508" s="175"/>
      <c r="O508" s="175"/>
      <c r="P508" s="175"/>
      <c r="Q508" s="175"/>
      <c r="R508" s="175"/>
      <c r="S508" s="175"/>
      <c r="T508" s="175"/>
      <c r="U508" s="175"/>
      <c r="V508" s="175"/>
      <c r="W508" s="175"/>
      <c r="X508" s="175"/>
    </row>
    <row r="509" spans="1:24" s="389" customFormat="1" ht="15.75" customHeight="1" thickBot="1" x14ac:dyDescent="0.3">
      <c r="A509" s="357"/>
      <c r="B509" s="807" t="s">
        <v>849</v>
      </c>
      <c r="C509" s="808">
        <f t="shared" si="17"/>
        <v>20342</v>
      </c>
      <c r="D509" s="808">
        <f t="shared" si="17"/>
        <v>20342</v>
      </c>
      <c r="E509" s="808">
        <f t="shared" si="17"/>
        <v>20342</v>
      </c>
      <c r="F509" s="808">
        <f t="shared" si="17"/>
        <v>20342</v>
      </c>
      <c r="G509" s="175"/>
      <c r="H509" s="175"/>
      <c r="I509" s="175"/>
      <c r="J509" s="175"/>
      <c r="K509" s="175"/>
      <c r="L509" s="175"/>
      <c r="M509" s="175"/>
      <c r="N509" s="175"/>
      <c r="O509" s="175"/>
      <c r="P509" s="175"/>
      <c r="Q509" s="175"/>
      <c r="R509" s="175"/>
      <c r="S509" s="175"/>
      <c r="T509" s="175"/>
      <c r="U509" s="175"/>
      <c r="V509" s="175"/>
      <c r="W509" s="175"/>
      <c r="X509" s="175"/>
    </row>
    <row r="510" spans="1:24" s="389" customFormat="1" ht="16.5" thickBot="1" x14ac:dyDescent="0.3">
      <c r="A510" s="357"/>
      <c r="B510" s="806" t="s">
        <v>840</v>
      </c>
      <c r="C510" s="399">
        <f t="shared" si="17"/>
        <v>20342</v>
      </c>
      <c r="D510" s="399">
        <f t="shared" si="17"/>
        <v>20342</v>
      </c>
      <c r="E510" s="399">
        <f t="shared" si="17"/>
        <v>20342</v>
      </c>
      <c r="F510" s="399">
        <f t="shared" si="17"/>
        <v>20342</v>
      </c>
      <c r="G510" s="175"/>
      <c r="H510" s="175"/>
      <c r="I510" s="175"/>
      <c r="J510" s="175"/>
      <c r="K510" s="175"/>
      <c r="L510" s="175"/>
      <c r="M510" s="175"/>
      <c r="N510" s="175"/>
      <c r="O510" s="175"/>
      <c r="P510" s="175"/>
      <c r="Q510" s="175"/>
      <c r="R510" s="175"/>
      <c r="S510" s="175"/>
      <c r="T510" s="175"/>
      <c r="U510" s="175"/>
      <c r="V510" s="175"/>
      <c r="W510" s="175"/>
      <c r="X510" s="175"/>
    </row>
    <row r="511" spans="1:24" s="389" customFormat="1" ht="16.5" thickBot="1" x14ac:dyDescent="0.3">
      <c r="A511" s="357"/>
      <c r="B511" s="806" t="s">
        <v>843</v>
      </c>
      <c r="C511" s="399">
        <f t="shared" si="17"/>
        <v>0</v>
      </c>
      <c r="D511" s="399">
        <f t="shared" si="17"/>
        <v>0</v>
      </c>
      <c r="E511" s="399">
        <f t="shared" si="17"/>
        <v>0</v>
      </c>
      <c r="F511" s="399">
        <f t="shared" si="17"/>
        <v>0</v>
      </c>
      <c r="G511" s="175"/>
      <c r="H511" s="175"/>
      <c r="I511" s="175"/>
      <c r="J511" s="175"/>
      <c r="K511" s="175"/>
      <c r="L511" s="175"/>
      <c r="M511" s="175"/>
      <c r="N511" s="175"/>
      <c r="O511" s="175"/>
      <c r="P511" s="175"/>
      <c r="Q511" s="175"/>
      <c r="R511" s="175"/>
      <c r="S511" s="175"/>
      <c r="T511" s="175"/>
      <c r="U511" s="175"/>
      <c r="V511" s="175"/>
      <c r="W511" s="175"/>
      <c r="X511" s="175"/>
    </row>
    <row r="512" spans="1:24" s="389" customFormat="1" ht="16.5" thickBot="1" x14ac:dyDescent="0.3">
      <c r="A512" s="357"/>
      <c r="B512" s="807" t="s">
        <v>848</v>
      </c>
      <c r="C512" s="808">
        <f>C513+C514</f>
        <v>52609</v>
      </c>
      <c r="D512" s="808">
        <f>D513+D514</f>
        <v>53609</v>
      </c>
      <c r="E512" s="808">
        <f>E513+E514</f>
        <v>53609</v>
      </c>
      <c r="F512" s="808">
        <f>F513+F514</f>
        <v>53609</v>
      </c>
      <c r="G512" s="175"/>
      <c r="H512" s="175"/>
      <c r="I512" s="175"/>
      <c r="J512" s="175"/>
      <c r="K512" s="175"/>
      <c r="L512" s="175"/>
      <c r="M512" s="175"/>
      <c r="N512" s="175"/>
      <c r="O512" s="175"/>
      <c r="P512" s="175"/>
      <c r="Q512" s="175"/>
      <c r="R512" s="175"/>
      <c r="S512" s="175"/>
      <c r="T512" s="175"/>
      <c r="U512" s="175"/>
      <c r="V512" s="175"/>
      <c r="W512" s="175"/>
      <c r="X512" s="175"/>
    </row>
    <row r="513" spans="1:24" s="389" customFormat="1" ht="16.5" thickBot="1" x14ac:dyDescent="0.3">
      <c r="A513" s="357"/>
      <c r="B513" s="806" t="s">
        <v>840</v>
      </c>
      <c r="C513" s="399">
        <f>C44</f>
        <v>52609</v>
      </c>
      <c r="D513" s="399">
        <f>D44</f>
        <v>53609</v>
      </c>
      <c r="E513" s="399">
        <f>E44</f>
        <v>53609</v>
      </c>
      <c r="F513" s="399">
        <f>F44</f>
        <v>53609</v>
      </c>
      <c r="G513" s="175"/>
      <c r="H513" s="175"/>
      <c r="I513" s="175"/>
      <c r="J513" s="175"/>
      <c r="K513" s="175"/>
      <c r="L513" s="175"/>
      <c r="M513" s="175"/>
      <c r="N513" s="175"/>
      <c r="O513" s="175"/>
      <c r="P513" s="175"/>
      <c r="Q513" s="175"/>
      <c r="R513" s="175"/>
      <c r="S513" s="175"/>
      <c r="T513" s="175"/>
      <c r="U513" s="175"/>
      <c r="V513" s="175"/>
      <c r="W513" s="175"/>
      <c r="X513" s="175"/>
    </row>
    <row r="514" spans="1:24" s="389" customFormat="1" ht="16.5" thickBot="1" x14ac:dyDescent="0.3">
      <c r="A514" s="357"/>
      <c r="B514" s="806" t="s">
        <v>843</v>
      </c>
      <c r="C514" s="399">
        <f>C46</f>
        <v>0</v>
      </c>
      <c r="D514" s="399">
        <f>D46</f>
        <v>0</v>
      </c>
      <c r="E514" s="399">
        <f>E46</f>
        <v>0</v>
      </c>
      <c r="F514" s="399">
        <f>F46</f>
        <v>0</v>
      </c>
      <c r="G514" s="175"/>
      <c r="H514" s="175"/>
      <c r="I514" s="175"/>
      <c r="J514" s="175"/>
      <c r="K514" s="175"/>
      <c r="L514" s="175"/>
      <c r="M514" s="175"/>
      <c r="N514" s="175"/>
      <c r="O514" s="175"/>
      <c r="P514" s="175"/>
      <c r="Q514" s="175"/>
      <c r="R514" s="175"/>
      <c r="S514" s="175"/>
      <c r="T514" s="175"/>
      <c r="U514" s="175"/>
      <c r="V514" s="175"/>
      <c r="W514" s="175"/>
      <c r="X514" s="175"/>
    </row>
    <row r="515" spans="1:24" s="389" customFormat="1" ht="16.5" thickBot="1" x14ac:dyDescent="0.3">
      <c r="A515" s="357"/>
      <c r="B515" s="807" t="s">
        <v>847</v>
      </c>
      <c r="C515" s="399">
        <f>C47</f>
        <v>0</v>
      </c>
      <c r="D515" s="377">
        <f>D516+D517</f>
        <v>0</v>
      </c>
      <c r="E515" s="377">
        <f>E516+E517</f>
        <v>0</v>
      </c>
      <c r="F515" s="377">
        <f>F516+F517</f>
        <v>0</v>
      </c>
      <c r="G515" s="175"/>
      <c r="H515" s="175"/>
      <c r="I515" s="175"/>
      <c r="J515" s="175"/>
      <c r="K515" s="175"/>
      <c r="L515" s="175"/>
      <c r="M515" s="175"/>
      <c r="N515" s="175"/>
      <c r="O515" s="175"/>
      <c r="P515" s="175"/>
      <c r="Q515" s="175"/>
      <c r="R515" s="175"/>
      <c r="S515" s="175"/>
      <c r="T515" s="175"/>
      <c r="U515" s="175"/>
      <c r="V515" s="175"/>
      <c r="W515" s="175"/>
      <c r="X515" s="175"/>
    </row>
    <row r="516" spans="1:24" s="389" customFormat="1" ht="16.5" thickBot="1" x14ac:dyDescent="0.3">
      <c r="A516" s="357"/>
      <c r="B516" s="806" t="s">
        <v>840</v>
      </c>
      <c r="C516" s="383">
        <f>C48</f>
        <v>0</v>
      </c>
      <c r="D516" s="383">
        <f t="shared" ref="D516:F517" si="18">D48</f>
        <v>0</v>
      </c>
      <c r="E516" s="383">
        <f t="shared" si="18"/>
        <v>0</v>
      </c>
      <c r="F516" s="383">
        <f t="shared" si="18"/>
        <v>0</v>
      </c>
      <c r="G516" s="175"/>
      <c r="H516" s="175"/>
      <c r="I516" s="175"/>
      <c r="J516" s="175"/>
      <c r="K516" s="175"/>
      <c r="L516" s="175"/>
      <c r="M516" s="175"/>
      <c r="N516" s="175"/>
      <c r="O516" s="175"/>
      <c r="P516" s="175"/>
      <c r="Q516" s="175"/>
      <c r="R516" s="175"/>
      <c r="S516" s="175"/>
      <c r="T516" s="175"/>
      <c r="U516" s="175"/>
      <c r="V516" s="175"/>
      <c r="W516" s="175"/>
      <c r="X516" s="175"/>
    </row>
    <row r="517" spans="1:24" s="389" customFormat="1" ht="15.75" customHeight="1" thickBot="1" x14ac:dyDescent="0.3">
      <c r="A517" s="357"/>
      <c r="B517" s="806" t="s">
        <v>843</v>
      </c>
      <c r="C517" s="383">
        <f>C49</f>
        <v>0</v>
      </c>
      <c r="D517" s="383">
        <f t="shared" si="18"/>
        <v>0</v>
      </c>
      <c r="E517" s="383">
        <f t="shared" si="18"/>
        <v>0</v>
      </c>
      <c r="F517" s="383">
        <f t="shared" si="18"/>
        <v>0</v>
      </c>
      <c r="G517" s="175"/>
      <c r="H517" s="175"/>
      <c r="I517" s="175"/>
      <c r="J517" s="175"/>
      <c r="K517" s="175"/>
      <c r="L517" s="175"/>
      <c r="M517" s="175"/>
      <c r="N517" s="175"/>
      <c r="O517" s="175"/>
      <c r="P517" s="175"/>
      <c r="Q517" s="175"/>
      <c r="R517" s="175"/>
      <c r="S517" s="175"/>
      <c r="T517" s="175"/>
      <c r="U517" s="175"/>
      <c r="V517" s="175"/>
      <c r="W517" s="175"/>
      <c r="X517" s="175"/>
    </row>
    <row r="518" spans="1:24" s="389" customFormat="1" ht="16.5" customHeight="1" thickBot="1" x14ac:dyDescent="0.3">
      <c r="A518" s="357"/>
      <c r="B518" s="807" t="s">
        <v>846</v>
      </c>
      <c r="C518" s="377">
        <f>C519+C520</f>
        <v>0</v>
      </c>
      <c r="D518" s="377">
        <f>D519+D520</f>
        <v>0</v>
      </c>
      <c r="E518" s="377">
        <f>E519+E520</f>
        <v>0</v>
      </c>
      <c r="F518" s="377">
        <f>F519+F520</f>
        <v>0</v>
      </c>
      <c r="G518" s="175"/>
      <c r="H518" s="175"/>
      <c r="I518" s="175"/>
      <c r="J518" s="175"/>
      <c r="K518" s="175"/>
      <c r="L518" s="175"/>
      <c r="M518" s="175"/>
      <c r="N518" s="175"/>
      <c r="O518" s="175"/>
      <c r="P518" s="175"/>
      <c r="Q518" s="175"/>
      <c r="R518" s="175"/>
      <c r="S518" s="175"/>
      <c r="T518" s="175"/>
      <c r="U518" s="175"/>
      <c r="V518" s="175"/>
      <c r="W518" s="175"/>
      <c r="X518" s="175"/>
    </row>
    <row r="519" spans="1:24" s="389" customFormat="1" ht="16.5" thickBot="1" x14ac:dyDescent="0.3">
      <c r="A519" s="357"/>
      <c r="B519" s="806" t="s">
        <v>840</v>
      </c>
      <c r="C519" s="383">
        <f t="shared" ref="C519:F526" si="19">C51</f>
        <v>0</v>
      </c>
      <c r="D519" s="383">
        <f t="shared" si="19"/>
        <v>0</v>
      </c>
      <c r="E519" s="383">
        <f t="shared" si="19"/>
        <v>0</v>
      </c>
      <c r="F519" s="383">
        <f t="shared" si="19"/>
        <v>0</v>
      </c>
      <c r="G519" s="175"/>
      <c r="H519" s="175"/>
      <c r="I519" s="175"/>
      <c r="J519" s="175"/>
      <c r="K519" s="175"/>
      <c r="L519" s="175"/>
      <c r="M519" s="175"/>
      <c r="N519" s="175"/>
      <c r="O519" s="175"/>
      <c r="P519" s="175"/>
      <c r="Q519" s="175"/>
      <c r="R519" s="175"/>
      <c r="S519" s="175"/>
      <c r="T519" s="175"/>
      <c r="U519" s="175"/>
      <c r="V519" s="175"/>
      <c r="W519" s="175"/>
      <c r="X519" s="175"/>
    </row>
    <row r="520" spans="1:24" s="389" customFormat="1" ht="16.5" thickBot="1" x14ac:dyDescent="0.3">
      <c r="A520" s="357"/>
      <c r="B520" s="806" t="s">
        <v>843</v>
      </c>
      <c r="C520" s="383">
        <f t="shared" si="19"/>
        <v>0</v>
      </c>
      <c r="D520" s="383">
        <f t="shared" si="19"/>
        <v>0</v>
      </c>
      <c r="E520" s="383">
        <f t="shared" si="19"/>
        <v>0</v>
      </c>
      <c r="F520" s="383">
        <f t="shared" si="19"/>
        <v>0</v>
      </c>
      <c r="G520" s="175"/>
      <c r="H520" s="175"/>
      <c r="I520" s="175"/>
      <c r="J520" s="175"/>
      <c r="K520" s="175"/>
      <c r="L520" s="175"/>
      <c r="M520" s="175"/>
      <c r="N520" s="175"/>
      <c r="O520" s="175"/>
      <c r="P520" s="175"/>
      <c r="Q520" s="175"/>
      <c r="R520" s="175"/>
      <c r="S520" s="175"/>
      <c r="T520" s="175"/>
      <c r="U520" s="175"/>
      <c r="V520" s="175"/>
      <c r="W520" s="175"/>
      <c r="X520" s="175"/>
    </row>
    <row r="521" spans="1:24" s="389" customFormat="1" ht="16.5" thickBot="1" x14ac:dyDescent="0.3">
      <c r="A521" s="357"/>
      <c r="B521" s="807" t="s">
        <v>845</v>
      </c>
      <c r="C521" s="383">
        <f t="shared" si="19"/>
        <v>0</v>
      </c>
      <c r="D521" s="383">
        <f t="shared" si="19"/>
        <v>0</v>
      </c>
      <c r="E521" s="383">
        <f t="shared" si="19"/>
        <v>0</v>
      </c>
      <c r="F521" s="383">
        <f t="shared" si="19"/>
        <v>0</v>
      </c>
      <c r="G521" s="175"/>
      <c r="H521" s="175"/>
      <c r="I521" s="175"/>
      <c r="J521" s="175"/>
      <c r="K521" s="175"/>
      <c r="L521" s="175"/>
      <c r="M521" s="175"/>
      <c r="N521" s="175"/>
      <c r="O521" s="175"/>
      <c r="P521" s="175"/>
      <c r="Q521" s="175"/>
      <c r="R521" s="175"/>
      <c r="S521" s="175"/>
      <c r="T521" s="175"/>
      <c r="U521" s="175"/>
      <c r="V521" s="175"/>
      <c r="W521" s="175"/>
      <c r="X521" s="175"/>
    </row>
    <row r="522" spans="1:24" s="389" customFormat="1" ht="16.5" thickBot="1" x14ac:dyDescent="0.3">
      <c r="A522" s="357"/>
      <c r="B522" s="806" t="s">
        <v>840</v>
      </c>
      <c r="C522" s="383">
        <f t="shared" si="19"/>
        <v>0</v>
      </c>
      <c r="D522" s="383">
        <f t="shared" si="19"/>
        <v>0</v>
      </c>
      <c r="E522" s="383">
        <f t="shared" si="19"/>
        <v>0</v>
      </c>
      <c r="F522" s="383">
        <f t="shared" si="19"/>
        <v>0</v>
      </c>
      <c r="G522" s="175"/>
      <c r="H522" s="175"/>
      <c r="I522" s="175"/>
      <c r="J522" s="175"/>
      <c r="K522" s="175"/>
      <c r="L522" s="175"/>
      <c r="M522" s="175"/>
      <c r="N522" s="175"/>
      <c r="O522" s="175"/>
      <c r="P522" s="175"/>
      <c r="Q522" s="175"/>
      <c r="R522" s="175"/>
      <c r="S522" s="175"/>
      <c r="T522" s="175"/>
      <c r="U522" s="175"/>
      <c r="V522" s="175"/>
      <c r="W522" s="175"/>
      <c r="X522" s="175"/>
    </row>
    <row r="523" spans="1:24" s="389" customFormat="1" ht="16.5" thickBot="1" x14ac:dyDescent="0.3">
      <c r="A523" s="357"/>
      <c r="B523" s="806" t="s">
        <v>843</v>
      </c>
      <c r="C523" s="383">
        <f t="shared" si="19"/>
        <v>0</v>
      </c>
      <c r="D523" s="383">
        <f t="shared" si="19"/>
        <v>0</v>
      </c>
      <c r="E523" s="383">
        <f t="shared" si="19"/>
        <v>0</v>
      </c>
      <c r="F523" s="383">
        <f t="shared" si="19"/>
        <v>0</v>
      </c>
      <c r="G523" s="175"/>
      <c r="H523" s="175"/>
      <c r="I523" s="175"/>
      <c r="J523" s="175"/>
      <c r="K523" s="175"/>
      <c r="L523" s="175"/>
      <c r="M523" s="175"/>
      <c r="N523" s="175"/>
      <c r="O523" s="175"/>
      <c r="P523" s="175"/>
      <c r="Q523" s="175"/>
      <c r="R523" s="175"/>
      <c r="S523" s="175"/>
      <c r="T523" s="175"/>
      <c r="U523" s="175"/>
      <c r="V523" s="175"/>
      <c r="W523" s="175"/>
      <c r="X523" s="175"/>
    </row>
    <row r="524" spans="1:24" s="389" customFormat="1" ht="26.25" customHeight="1" thickBot="1" x14ac:dyDescent="0.3">
      <c r="A524" s="357"/>
      <c r="B524" s="807" t="s">
        <v>844</v>
      </c>
      <c r="C524" s="383">
        <f t="shared" si="19"/>
        <v>270</v>
      </c>
      <c r="D524" s="383">
        <f t="shared" si="19"/>
        <v>170</v>
      </c>
      <c r="E524" s="383">
        <f t="shared" si="19"/>
        <v>170</v>
      </c>
      <c r="F524" s="383">
        <f t="shared" si="19"/>
        <v>170</v>
      </c>
      <c r="G524" s="175"/>
      <c r="H524" s="175"/>
      <c r="I524" s="175"/>
      <c r="J524" s="175"/>
      <c r="K524" s="175"/>
      <c r="L524" s="175"/>
      <c r="M524" s="175"/>
      <c r="N524" s="175"/>
      <c r="O524" s="175"/>
      <c r="P524" s="175"/>
      <c r="Q524" s="175"/>
      <c r="R524" s="175"/>
      <c r="S524" s="175"/>
      <c r="T524" s="175"/>
      <c r="U524" s="175"/>
      <c r="V524" s="175"/>
      <c r="W524" s="175"/>
      <c r="X524" s="175"/>
    </row>
    <row r="525" spans="1:24" s="389" customFormat="1" ht="16.5" thickBot="1" x14ac:dyDescent="0.3">
      <c r="A525" s="357"/>
      <c r="B525" s="806" t="s">
        <v>840</v>
      </c>
      <c r="C525" s="383">
        <f t="shared" si="19"/>
        <v>0</v>
      </c>
      <c r="D525" s="383">
        <f t="shared" si="19"/>
        <v>0</v>
      </c>
      <c r="E525" s="383">
        <f t="shared" si="19"/>
        <v>0</v>
      </c>
      <c r="F525" s="383">
        <f t="shared" si="19"/>
        <v>0</v>
      </c>
      <c r="G525" s="175"/>
      <c r="H525" s="175"/>
      <c r="I525" s="175"/>
      <c r="J525" s="175"/>
      <c r="K525" s="175"/>
      <c r="L525" s="175"/>
      <c r="M525" s="175"/>
      <c r="N525" s="175"/>
      <c r="O525" s="175"/>
      <c r="P525" s="175"/>
      <c r="Q525" s="175"/>
      <c r="R525" s="175"/>
      <c r="S525" s="175"/>
      <c r="T525" s="175"/>
      <c r="U525" s="175"/>
      <c r="V525" s="175"/>
      <c r="W525" s="175"/>
      <c r="X525" s="175"/>
    </row>
    <row r="526" spans="1:24" s="389" customFormat="1" ht="16.5" thickBot="1" x14ac:dyDescent="0.3">
      <c r="A526" s="357"/>
      <c r="B526" s="806" t="s">
        <v>843</v>
      </c>
      <c r="C526" s="383">
        <f t="shared" si="19"/>
        <v>0</v>
      </c>
      <c r="D526" s="383">
        <f t="shared" si="19"/>
        <v>0</v>
      </c>
      <c r="E526" s="383">
        <f t="shared" si="19"/>
        <v>0</v>
      </c>
      <c r="F526" s="383">
        <f t="shared" si="19"/>
        <v>0</v>
      </c>
      <c r="G526" s="175"/>
      <c r="H526" s="175"/>
      <c r="I526" s="175"/>
      <c r="J526" s="175"/>
      <c r="K526" s="175"/>
      <c r="L526" s="175"/>
      <c r="M526" s="175"/>
      <c r="N526" s="175"/>
      <c r="O526" s="175"/>
      <c r="P526" s="175"/>
      <c r="Q526" s="175"/>
      <c r="R526" s="175"/>
      <c r="S526" s="175"/>
      <c r="T526" s="175"/>
      <c r="U526" s="175"/>
      <c r="V526" s="175"/>
      <c r="W526" s="175"/>
      <c r="X526" s="175"/>
    </row>
    <row r="527" spans="1:24" s="389" customFormat="1" ht="32.25" customHeight="1" thickBot="1" x14ac:dyDescent="0.3">
      <c r="A527" s="357"/>
      <c r="B527" s="807" t="s">
        <v>842</v>
      </c>
      <c r="C527" s="383"/>
      <c r="D527" s="383">
        <v>0</v>
      </c>
      <c r="E527" s="383">
        <v>0</v>
      </c>
      <c r="F527" s="383">
        <v>0</v>
      </c>
      <c r="G527" s="175"/>
      <c r="H527" s="175"/>
      <c r="I527" s="175"/>
      <c r="J527" s="175"/>
      <c r="K527" s="175"/>
      <c r="L527" s="175"/>
      <c r="M527" s="175"/>
      <c r="N527" s="175"/>
      <c r="O527" s="175"/>
      <c r="P527" s="175"/>
      <c r="Q527" s="175"/>
      <c r="R527" s="175"/>
      <c r="S527" s="175"/>
      <c r="T527" s="175"/>
      <c r="U527" s="175"/>
      <c r="V527" s="175"/>
      <c r="W527" s="175"/>
      <c r="X527" s="175"/>
    </row>
    <row r="528" spans="1:24" s="389" customFormat="1" ht="15" customHeight="1" thickBot="1" x14ac:dyDescent="0.3">
      <c r="A528" s="357"/>
      <c r="B528" s="806" t="s">
        <v>840</v>
      </c>
      <c r="C528" s="383">
        <v>0</v>
      </c>
      <c r="D528" s="383">
        <v>0</v>
      </c>
      <c r="E528" s="383">
        <v>0</v>
      </c>
      <c r="F528" s="383">
        <v>0</v>
      </c>
      <c r="G528" s="175"/>
      <c r="H528" s="175"/>
      <c r="I528" s="175"/>
      <c r="J528" s="175"/>
      <c r="K528" s="175"/>
      <c r="L528" s="175"/>
      <c r="M528" s="175"/>
      <c r="N528" s="175"/>
      <c r="O528" s="175"/>
      <c r="P528" s="175"/>
      <c r="Q528" s="175"/>
      <c r="R528" s="175"/>
      <c r="S528" s="175"/>
      <c r="T528" s="175"/>
      <c r="U528" s="175"/>
      <c r="V528" s="175"/>
      <c r="W528" s="175"/>
      <c r="X528" s="175"/>
    </row>
    <row r="529" spans="1:24" s="389" customFormat="1" ht="15.75" customHeight="1" thickBot="1" x14ac:dyDescent="0.3">
      <c r="A529" s="357"/>
      <c r="B529" s="806" t="s">
        <v>839</v>
      </c>
      <c r="C529" s="383">
        <v>0</v>
      </c>
      <c r="D529" s="383">
        <v>0</v>
      </c>
      <c r="E529" s="383">
        <v>0</v>
      </c>
      <c r="F529" s="383">
        <v>0</v>
      </c>
      <c r="G529" s="175"/>
      <c r="H529" s="175"/>
      <c r="I529" s="175"/>
      <c r="J529" s="175"/>
      <c r="K529" s="175"/>
      <c r="L529" s="175"/>
      <c r="M529" s="175"/>
      <c r="N529" s="175"/>
      <c r="O529" s="175"/>
      <c r="P529" s="175"/>
      <c r="Q529" s="175"/>
      <c r="R529" s="175"/>
      <c r="S529" s="175"/>
      <c r="T529" s="175"/>
      <c r="U529" s="175"/>
      <c r="V529" s="175"/>
      <c r="W529" s="175"/>
      <c r="X529" s="175"/>
    </row>
    <row r="530" spans="1:24" s="389" customFormat="1" ht="19.5" customHeight="1" thickBot="1" x14ac:dyDescent="0.3">
      <c r="A530" s="357"/>
      <c r="B530" s="806" t="s">
        <v>838</v>
      </c>
      <c r="C530" s="383">
        <v>0</v>
      </c>
      <c r="D530" s="383">
        <v>0</v>
      </c>
      <c r="E530" s="383">
        <v>0</v>
      </c>
      <c r="F530" s="383">
        <v>0</v>
      </c>
      <c r="G530" s="175"/>
      <c r="H530" s="175"/>
      <c r="I530" s="175"/>
      <c r="J530" s="175"/>
      <c r="K530" s="175"/>
      <c r="L530" s="175"/>
      <c r="M530" s="175"/>
      <c r="N530" s="175"/>
      <c r="O530" s="175"/>
      <c r="P530" s="175"/>
      <c r="Q530" s="175"/>
      <c r="R530" s="175"/>
      <c r="S530" s="175"/>
      <c r="T530" s="175"/>
      <c r="U530" s="175"/>
      <c r="V530" s="175"/>
      <c r="W530" s="175"/>
      <c r="X530" s="175"/>
    </row>
    <row r="531" spans="1:24" s="389" customFormat="1" ht="16.5" thickBot="1" x14ac:dyDescent="0.3">
      <c r="A531" s="357"/>
      <c r="B531" s="806" t="s">
        <v>837</v>
      </c>
      <c r="C531" s="383">
        <v>0</v>
      </c>
      <c r="D531" s="383">
        <v>0</v>
      </c>
      <c r="E531" s="383">
        <v>0</v>
      </c>
      <c r="F531" s="383">
        <v>0</v>
      </c>
      <c r="G531" s="175"/>
      <c r="H531" s="175"/>
      <c r="I531" s="175"/>
      <c r="J531" s="175"/>
      <c r="K531" s="175"/>
      <c r="L531" s="175"/>
      <c r="M531" s="175"/>
      <c r="N531" s="175"/>
      <c r="O531" s="175"/>
      <c r="P531" s="175"/>
      <c r="Q531" s="175"/>
      <c r="R531" s="175"/>
      <c r="S531" s="175"/>
      <c r="T531" s="175"/>
      <c r="U531" s="175"/>
      <c r="V531" s="175"/>
      <c r="W531" s="175"/>
      <c r="X531" s="175"/>
    </row>
    <row r="532" spans="1:24" s="389" customFormat="1" ht="16.5" thickBot="1" x14ac:dyDescent="0.3">
      <c r="A532" s="357"/>
      <c r="B532" s="807" t="s">
        <v>841</v>
      </c>
      <c r="C532" s="377">
        <f>C533+C534+C535+C536</f>
        <v>140000</v>
      </c>
      <c r="D532" s="377">
        <f>D533+D534+D535+D536</f>
        <v>110780</v>
      </c>
      <c r="E532" s="377">
        <f>E533+E534+E535+E536</f>
        <v>126780</v>
      </c>
      <c r="F532" s="377">
        <f>F533+F534+F535+F536</f>
        <v>126780</v>
      </c>
      <c r="G532" s="175"/>
      <c r="H532" s="175"/>
      <c r="I532" s="175"/>
      <c r="J532" s="175"/>
      <c r="K532" s="175"/>
      <c r="L532" s="175"/>
      <c r="M532" s="175"/>
      <c r="N532" s="175"/>
      <c r="O532" s="175"/>
      <c r="P532" s="175"/>
      <c r="Q532" s="175"/>
      <c r="R532" s="175"/>
      <c r="S532" s="175"/>
      <c r="T532" s="175"/>
      <c r="U532" s="175"/>
      <c r="V532" s="175"/>
      <c r="W532" s="175"/>
      <c r="X532" s="175"/>
    </row>
    <row r="533" spans="1:24" s="389" customFormat="1" ht="21.75" customHeight="1" thickBot="1" x14ac:dyDescent="0.3">
      <c r="A533" s="357"/>
      <c r="B533" s="806" t="s">
        <v>840</v>
      </c>
      <c r="C533" s="383">
        <v>20000</v>
      </c>
      <c r="D533" s="383">
        <v>0</v>
      </c>
      <c r="E533" s="383">
        <v>16000</v>
      </c>
      <c r="F533" s="383">
        <v>16000</v>
      </c>
      <c r="G533" s="175"/>
      <c r="H533" s="175"/>
      <c r="I533" s="175"/>
      <c r="J533" s="175"/>
      <c r="K533" s="175"/>
      <c r="L533" s="175"/>
      <c r="M533" s="175"/>
      <c r="N533" s="175"/>
      <c r="O533" s="175"/>
      <c r="P533" s="175"/>
      <c r="Q533" s="175"/>
      <c r="R533" s="175"/>
      <c r="S533" s="175"/>
      <c r="T533" s="175"/>
      <c r="U533" s="175"/>
      <c r="V533" s="175"/>
      <c r="W533" s="175"/>
      <c r="X533" s="175"/>
    </row>
    <row r="534" spans="1:24" s="389" customFormat="1" ht="19.5" customHeight="1" thickBot="1" x14ac:dyDescent="0.3">
      <c r="A534" s="357"/>
      <c r="B534" s="806" t="s">
        <v>839</v>
      </c>
      <c r="C534" s="383">
        <v>80000</v>
      </c>
      <c r="D534" s="383">
        <v>80780</v>
      </c>
      <c r="E534" s="383">
        <v>80780</v>
      </c>
      <c r="F534" s="383">
        <v>80780</v>
      </c>
      <c r="G534" s="175"/>
      <c r="H534" s="175"/>
      <c r="I534" s="175"/>
      <c r="J534" s="175"/>
      <c r="K534" s="175"/>
      <c r="L534" s="175"/>
      <c r="M534" s="175"/>
      <c r="N534" s="175"/>
      <c r="O534" s="175"/>
      <c r="P534" s="175"/>
      <c r="Q534" s="175"/>
      <c r="R534" s="175"/>
      <c r="S534" s="175"/>
      <c r="T534" s="175"/>
      <c r="U534" s="175"/>
      <c r="V534" s="175"/>
      <c r="W534" s="175"/>
      <c r="X534" s="175"/>
    </row>
    <row r="535" spans="1:24" s="389" customFormat="1" ht="17.25" customHeight="1" thickBot="1" x14ac:dyDescent="0.3">
      <c r="A535" s="357"/>
      <c r="B535" s="806" t="s">
        <v>838</v>
      </c>
      <c r="C535" s="383">
        <v>40000</v>
      </c>
      <c r="D535" s="383">
        <v>30000</v>
      </c>
      <c r="E535" s="383">
        <v>30000</v>
      </c>
      <c r="F535" s="383">
        <v>30000</v>
      </c>
      <c r="G535" s="175"/>
      <c r="H535" s="175"/>
      <c r="I535" s="175"/>
      <c r="J535" s="175"/>
      <c r="K535" s="175"/>
      <c r="L535" s="175"/>
      <c r="M535" s="175"/>
      <c r="N535" s="175"/>
      <c r="O535" s="175"/>
      <c r="P535" s="175"/>
      <c r="Q535" s="175"/>
      <c r="R535" s="175"/>
      <c r="S535" s="175"/>
      <c r="T535" s="175"/>
      <c r="U535" s="175"/>
      <c r="V535" s="175"/>
      <c r="W535" s="175"/>
      <c r="X535" s="175"/>
    </row>
    <row r="536" spans="1:24" s="389" customFormat="1" ht="16.5" thickBot="1" x14ac:dyDescent="0.3">
      <c r="A536" s="357"/>
      <c r="B536" s="806" t="s">
        <v>837</v>
      </c>
      <c r="C536" s="383">
        <v>0</v>
      </c>
      <c r="D536" s="383">
        <v>0</v>
      </c>
      <c r="E536" s="383">
        <v>0</v>
      </c>
      <c r="F536" s="383">
        <v>0</v>
      </c>
      <c r="G536" s="175"/>
      <c r="H536" s="175"/>
      <c r="I536" s="175"/>
      <c r="J536" s="175"/>
      <c r="K536" s="175"/>
      <c r="L536" s="175"/>
      <c r="M536" s="175"/>
      <c r="N536" s="175"/>
      <c r="O536" s="175"/>
      <c r="P536" s="175"/>
      <c r="Q536" s="175"/>
      <c r="R536" s="175"/>
      <c r="S536" s="175"/>
      <c r="T536" s="175"/>
      <c r="U536" s="175"/>
      <c r="V536" s="175"/>
      <c r="W536" s="175"/>
      <c r="X536" s="175"/>
    </row>
    <row r="537" spans="1:24" s="389" customFormat="1" ht="16.5" thickBot="1" x14ac:dyDescent="0.3">
      <c r="A537" s="357"/>
      <c r="B537" s="575" t="s">
        <v>836</v>
      </c>
      <c r="C537" s="377">
        <f>C506+C509+C512+C515+C518+C521+C524+C527+C532</f>
        <v>342864</v>
      </c>
      <c r="D537" s="377">
        <f>D532+D512+D509+D506+D518+D521+D524+D527</f>
        <v>314544</v>
      </c>
      <c r="E537" s="377">
        <f>E532+E512+E509+E506+E518+E521+E524+E527</f>
        <v>330544</v>
      </c>
      <c r="F537" s="377">
        <f>F532+F512+F509+F506+F518+F521+F524+F527</f>
        <v>330544</v>
      </c>
      <c r="G537" s="175"/>
      <c r="H537" s="175"/>
      <c r="I537" s="175"/>
      <c r="J537" s="175"/>
      <c r="K537" s="175"/>
      <c r="L537" s="175"/>
      <c r="M537" s="175"/>
      <c r="N537" s="175"/>
      <c r="O537" s="175"/>
      <c r="P537" s="175"/>
      <c r="Q537" s="175"/>
      <c r="R537" s="175"/>
      <c r="S537" s="175"/>
      <c r="T537" s="175"/>
      <c r="U537" s="175"/>
      <c r="V537" s="175"/>
      <c r="W537" s="175"/>
      <c r="X537" s="175"/>
    </row>
    <row r="538" spans="1:24" s="389" customFormat="1" ht="9.75" customHeight="1" thickBot="1" x14ac:dyDescent="0.3">
      <c r="A538" s="357"/>
      <c r="B538" s="805"/>
      <c r="C538" s="572"/>
      <c r="D538" s="572"/>
      <c r="E538" s="572"/>
      <c r="F538" s="572"/>
      <c r="G538" s="175"/>
      <c r="H538" s="175"/>
      <c r="I538" s="175"/>
      <c r="J538" s="175"/>
      <c r="K538" s="175"/>
      <c r="L538" s="175"/>
      <c r="M538" s="175"/>
      <c r="N538" s="175"/>
      <c r="O538" s="175"/>
      <c r="P538" s="175"/>
      <c r="Q538" s="175"/>
      <c r="R538" s="175"/>
      <c r="S538" s="175"/>
      <c r="T538" s="175"/>
      <c r="U538" s="175"/>
      <c r="V538" s="175"/>
      <c r="W538" s="175"/>
      <c r="X538" s="175"/>
    </row>
    <row r="539" spans="1:24" s="801" customFormat="1" ht="28.5" customHeight="1" x14ac:dyDescent="0.25">
      <c r="A539" s="1602" t="s">
        <v>1559</v>
      </c>
      <c r="B539" s="804" t="s">
        <v>191</v>
      </c>
      <c r="C539" s="803" t="s">
        <v>1893</v>
      </c>
      <c r="D539" s="2030" t="s">
        <v>832</v>
      </c>
      <c r="E539" s="804" t="s">
        <v>191</v>
      </c>
      <c r="F539" s="803" t="s">
        <v>1892</v>
      </c>
      <c r="G539" s="802"/>
      <c r="H539" s="802"/>
      <c r="I539" s="802"/>
      <c r="J539" s="802"/>
      <c r="K539" s="802"/>
      <c r="L539" s="802"/>
      <c r="M539" s="802"/>
      <c r="N539" s="802"/>
      <c r="O539" s="802"/>
      <c r="P539" s="802"/>
      <c r="Q539" s="802"/>
      <c r="R539" s="802"/>
      <c r="S539" s="802"/>
      <c r="T539" s="802"/>
      <c r="U539" s="802"/>
      <c r="V539" s="802"/>
      <c r="W539" s="802"/>
      <c r="X539" s="802"/>
    </row>
    <row r="540" spans="1:24" s="389" customFormat="1" ht="20.25" customHeight="1" x14ac:dyDescent="0.25">
      <c r="A540" s="1603"/>
      <c r="B540" s="800" t="s">
        <v>830</v>
      </c>
      <c r="C540" s="799"/>
      <c r="D540" s="2031"/>
      <c r="E540" s="800" t="s">
        <v>830</v>
      </c>
      <c r="F540" s="799"/>
      <c r="G540" s="175"/>
      <c r="H540" s="175"/>
      <c r="I540" s="175"/>
      <c r="J540" s="175"/>
      <c r="K540" s="175"/>
      <c r="L540" s="175"/>
      <c r="M540" s="175"/>
      <c r="N540" s="175"/>
      <c r="O540" s="175"/>
      <c r="P540" s="175"/>
      <c r="Q540" s="175"/>
      <c r="R540" s="175"/>
      <c r="S540" s="175"/>
      <c r="T540" s="175"/>
      <c r="U540" s="175"/>
      <c r="V540" s="175"/>
      <c r="W540" s="175"/>
      <c r="X540" s="175"/>
    </row>
    <row r="541" spans="1:24" s="389" customFormat="1" ht="24.75" customHeight="1" thickBot="1" x14ac:dyDescent="0.3">
      <c r="A541" s="1604"/>
      <c r="B541" s="798" t="s">
        <v>196</v>
      </c>
      <c r="C541" s="797"/>
      <c r="D541" s="2032"/>
      <c r="E541" s="798" t="s">
        <v>196</v>
      </c>
      <c r="F541" s="797" t="s">
        <v>1333</v>
      </c>
      <c r="G541" s="175"/>
      <c r="H541" s="175"/>
      <c r="I541" s="175"/>
      <c r="J541" s="175"/>
      <c r="K541" s="175"/>
      <c r="L541" s="175"/>
      <c r="M541" s="175"/>
      <c r="N541" s="175"/>
      <c r="O541" s="175"/>
      <c r="P541" s="175"/>
      <c r="Q541" s="175"/>
      <c r="R541" s="175"/>
      <c r="S541" s="175"/>
      <c r="T541" s="175"/>
      <c r="U541" s="175"/>
      <c r="V541" s="175"/>
      <c r="W541" s="175"/>
      <c r="X541" s="175"/>
    </row>
    <row r="542" spans="1:24" ht="16.5" customHeight="1" thickBot="1" x14ac:dyDescent="0.3">
      <c r="A542" s="358"/>
      <c r="B542" s="358"/>
      <c r="C542" s="360"/>
      <c r="D542" s="359"/>
      <c r="E542" s="358"/>
      <c r="F542" s="358"/>
    </row>
    <row r="543" spans="1:24" s="794" customFormat="1" ht="29.25" customHeight="1" thickBot="1" x14ac:dyDescent="0.3">
      <c r="A543" s="796"/>
      <c r="B543" s="2033" t="s">
        <v>827</v>
      </c>
      <c r="C543" s="2034"/>
      <c r="D543" s="2034"/>
      <c r="E543" s="2034"/>
      <c r="F543" s="2035"/>
      <c r="G543" s="795"/>
      <c r="H543" s="795"/>
      <c r="I543" s="795"/>
      <c r="J543" s="795"/>
      <c r="K543" s="795"/>
      <c r="L543" s="795"/>
      <c r="M543" s="795"/>
      <c r="N543" s="795"/>
      <c r="O543" s="795"/>
      <c r="P543" s="795"/>
      <c r="Q543" s="795"/>
      <c r="R543" s="795"/>
      <c r="S543" s="795"/>
      <c r="T543" s="795"/>
      <c r="U543" s="795"/>
      <c r="V543" s="795"/>
      <c r="W543" s="795"/>
      <c r="X543" s="795"/>
    </row>
    <row r="562" spans="1:6" x14ac:dyDescent="0.25">
      <c r="A562" s="1601"/>
      <c r="B562" s="159"/>
    </row>
    <row r="563" spans="1:6" x14ac:dyDescent="0.25">
      <c r="A563" s="1601"/>
      <c r="B563" s="159"/>
    </row>
    <row r="564" spans="1:6" x14ac:dyDescent="0.25">
      <c r="A564" s="1601"/>
      <c r="B564" s="159"/>
    </row>
    <row r="566" spans="1:6" ht="15.75" thickBot="1" x14ac:dyDescent="0.3"/>
    <row r="567" spans="1:6" ht="15.75" customHeight="1" x14ac:dyDescent="0.25">
      <c r="B567" s="1493"/>
    </row>
    <row r="568" spans="1:6" x14ac:dyDescent="0.25">
      <c r="B568" s="1494"/>
    </row>
    <row r="569" spans="1:6" ht="15.75" thickBot="1" x14ac:dyDescent="0.3">
      <c r="B569" s="1495"/>
    </row>
    <row r="570" spans="1:6" x14ac:dyDescent="0.25">
      <c r="C570" s="159"/>
      <c r="D570" s="356"/>
      <c r="E570" s="157"/>
      <c r="F570" s="159"/>
    </row>
  </sheetData>
  <mergeCells count="140">
    <mergeCell ref="B464:F464"/>
    <mergeCell ref="B465:B466"/>
    <mergeCell ref="C478:F478"/>
    <mergeCell ref="E479:F479"/>
    <mergeCell ref="C480:F480"/>
    <mergeCell ref="C481:F481"/>
    <mergeCell ref="A562:A564"/>
    <mergeCell ref="B567:B569"/>
    <mergeCell ref="B482:B483"/>
    <mergeCell ref="B490:F490"/>
    <mergeCell ref="B491:B492"/>
    <mergeCell ref="A539:A541"/>
    <mergeCell ref="D539:D541"/>
    <mergeCell ref="B543:F543"/>
    <mergeCell ref="C429:F429"/>
    <mergeCell ref="B430:B431"/>
    <mergeCell ref="B438:F438"/>
    <mergeCell ref="B439:B440"/>
    <mergeCell ref="C452:F452"/>
    <mergeCell ref="E453:F453"/>
    <mergeCell ref="C454:F454"/>
    <mergeCell ref="C455:F455"/>
    <mergeCell ref="B456:B457"/>
    <mergeCell ref="E401:F401"/>
    <mergeCell ref="C402:F402"/>
    <mergeCell ref="C403:F403"/>
    <mergeCell ref="B404:B405"/>
    <mergeCell ref="B412:F412"/>
    <mergeCell ref="B413:B414"/>
    <mergeCell ref="C426:F426"/>
    <mergeCell ref="E427:F427"/>
    <mergeCell ref="C428:F428"/>
    <mergeCell ref="B361:B362"/>
    <mergeCell ref="C374:F374"/>
    <mergeCell ref="E375:F375"/>
    <mergeCell ref="C376:F376"/>
    <mergeCell ref="C377:F377"/>
    <mergeCell ref="B378:B379"/>
    <mergeCell ref="B386:F386"/>
    <mergeCell ref="B387:B388"/>
    <mergeCell ref="C400:F400"/>
    <mergeCell ref="B326:B327"/>
    <mergeCell ref="B334:F334"/>
    <mergeCell ref="B335:B336"/>
    <mergeCell ref="C348:F348"/>
    <mergeCell ref="E349:F349"/>
    <mergeCell ref="C350:F350"/>
    <mergeCell ref="C351:F351"/>
    <mergeCell ref="B352:B353"/>
    <mergeCell ref="B360:F360"/>
    <mergeCell ref="C298:F298"/>
    <mergeCell ref="C299:F299"/>
    <mergeCell ref="B300:B301"/>
    <mergeCell ref="B308:F308"/>
    <mergeCell ref="B309:B310"/>
    <mergeCell ref="C322:F322"/>
    <mergeCell ref="E323:F323"/>
    <mergeCell ref="C324:F324"/>
    <mergeCell ref="C325:F325"/>
    <mergeCell ref="C270:F270"/>
    <mergeCell ref="E271:F271"/>
    <mergeCell ref="C272:F272"/>
    <mergeCell ref="C273:F273"/>
    <mergeCell ref="B274:B275"/>
    <mergeCell ref="B282:F282"/>
    <mergeCell ref="B283:B284"/>
    <mergeCell ref="C296:F296"/>
    <mergeCell ref="E297:F297"/>
    <mergeCell ref="B230:F230"/>
    <mergeCell ref="B231:B232"/>
    <mergeCell ref="C244:F244"/>
    <mergeCell ref="E245:F245"/>
    <mergeCell ref="C246:F246"/>
    <mergeCell ref="C247:F247"/>
    <mergeCell ref="B248:B249"/>
    <mergeCell ref="B256:F256"/>
    <mergeCell ref="B257:B258"/>
    <mergeCell ref="C195:F195"/>
    <mergeCell ref="B196:B197"/>
    <mergeCell ref="B204:F204"/>
    <mergeCell ref="B205:B206"/>
    <mergeCell ref="C218:F218"/>
    <mergeCell ref="E219:F219"/>
    <mergeCell ref="C220:F220"/>
    <mergeCell ref="C221:F221"/>
    <mergeCell ref="B222:B223"/>
    <mergeCell ref="E167:F167"/>
    <mergeCell ref="C168:F168"/>
    <mergeCell ref="C169:F169"/>
    <mergeCell ref="B170:B171"/>
    <mergeCell ref="B178:F178"/>
    <mergeCell ref="B179:B180"/>
    <mergeCell ref="C192:F192"/>
    <mergeCell ref="E193:F193"/>
    <mergeCell ref="C194:F194"/>
    <mergeCell ref="C139:F139"/>
    <mergeCell ref="E140:F140"/>
    <mergeCell ref="C141:F141"/>
    <mergeCell ref="C142:F142"/>
    <mergeCell ref="B143:B144"/>
    <mergeCell ref="B151:F151"/>
    <mergeCell ref="B152:B153"/>
    <mergeCell ref="B165:F165"/>
    <mergeCell ref="C166:F166"/>
    <mergeCell ref="C99:F99"/>
    <mergeCell ref="C100:F100"/>
    <mergeCell ref="C101:F101"/>
    <mergeCell ref="C102:F102"/>
    <mergeCell ref="B103:B104"/>
    <mergeCell ref="B111:F111"/>
    <mergeCell ref="B112:B113"/>
    <mergeCell ref="B137:F137"/>
    <mergeCell ref="B138:F138"/>
    <mergeCell ref="B35:F35"/>
    <mergeCell ref="B36:B37"/>
    <mergeCell ref="C61:F61"/>
    <mergeCell ref="C62:F62"/>
    <mergeCell ref="C63:F63"/>
    <mergeCell ref="C64:F64"/>
    <mergeCell ref="B65:B66"/>
    <mergeCell ref="B73:F73"/>
    <mergeCell ref="B74:B75"/>
    <mergeCell ref="A2:F2"/>
    <mergeCell ref="B3:F3"/>
    <mergeCell ref="C5:F5"/>
    <mergeCell ref="C6:F6"/>
    <mergeCell ref="C7:F7"/>
    <mergeCell ref="B8:F8"/>
    <mergeCell ref="C25:F25"/>
    <mergeCell ref="C26:F26"/>
    <mergeCell ref="B27:B28"/>
    <mergeCell ref="B9:F11"/>
    <mergeCell ref="C12:F12"/>
    <mergeCell ref="B13:B14"/>
    <mergeCell ref="C17:F17"/>
    <mergeCell ref="B18:F18"/>
    <mergeCell ref="B21:F21"/>
    <mergeCell ref="B22:F22"/>
    <mergeCell ref="C23:F23"/>
    <mergeCell ref="C24:F24"/>
  </mergeCells>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Q526"/>
  <sheetViews>
    <sheetView topLeftCell="A365" zoomScale="170" zoomScaleNormal="170" workbookViewId="0">
      <selection activeCell="I14" sqref="I14"/>
    </sheetView>
  </sheetViews>
  <sheetFormatPr defaultColWidth="9" defaultRowHeight="15" x14ac:dyDescent="0.25"/>
  <cols>
    <col min="1" max="1" width="45.5703125" style="154" customWidth="1"/>
    <col min="2" max="2" width="11.28515625" style="154" customWidth="1"/>
    <col min="3" max="4" width="11.85546875" style="154" customWidth="1"/>
    <col min="5" max="5" width="13.140625" style="154" customWidth="1"/>
    <col min="6" max="6" width="7.7109375" style="154" customWidth="1"/>
    <col min="7" max="7" width="10.7109375" style="154" customWidth="1"/>
    <col min="8" max="8" width="11" style="154" customWidth="1"/>
    <col min="9" max="9" width="11" style="154" bestFit="1" customWidth="1"/>
    <col min="10" max="16384" width="9" style="154"/>
  </cols>
  <sheetData>
    <row r="1" spans="1:8" x14ac:dyDescent="0.25">
      <c r="A1" s="965" t="s">
        <v>2020</v>
      </c>
      <c r="B1" s="965"/>
      <c r="C1" s="965"/>
      <c r="D1" s="965"/>
      <c r="E1" s="965"/>
      <c r="F1" s="965"/>
      <c r="G1" s="965"/>
    </row>
    <row r="2" spans="1:8" ht="18" customHeight="1" thickBot="1" x14ac:dyDescent="0.3">
      <c r="A2" s="2045" t="s">
        <v>2019</v>
      </c>
      <c r="B2" s="2045"/>
      <c r="C2" s="2045"/>
      <c r="D2" s="2045"/>
      <c r="E2" s="2045"/>
      <c r="F2" s="964"/>
      <c r="G2" s="964"/>
    </row>
    <row r="3" spans="1:8" ht="15.75" hidden="1" thickBot="1" x14ac:dyDescent="0.3">
      <c r="A3" s="795"/>
      <c r="B3" s="795"/>
      <c r="C3" s="795"/>
      <c r="D3" s="795"/>
      <c r="E3" s="795"/>
      <c r="F3" s="794"/>
      <c r="G3" s="794"/>
    </row>
    <row r="4" spans="1:8" ht="24" customHeight="1" thickBot="1" x14ac:dyDescent="0.3">
      <c r="A4" s="305" t="s">
        <v>6</v>
      </c>
      <c r="B4" s="1424" t="s">
        <v>1991</v>
      </c>
      <c r="C4" s="1424"/>
      <c r="D4" s="1424"/>
      <c r="E4" s="1424"/>
      <c r="F4" s="794"/>
      <c r="G4" s="794"/>
    </row>
    <row r="5" spans="1:8" ht="24" customHeight="1" thickBot="1" x14ac:dyDescent="0.3">
      <c r="A5" s="305" t="s">
        <v>8</v>
      </c>
      <c r="B5" s="2046" t="s">
        <v>2018</v>
      </c>
      <c r="C5" s="2047"/>
      <c r="D5" s="2047"/>
      <c r="E5" s="2048"/>
      <c r="F5" s="794"/>
      <c r="G5" s="794"/>
    </row>
    <row r="6" spans="1:8" ht="27" customHeight="1" thickBot="1" x14ac:dyDescent="0.3">
      <c r="A6" s="305" t="s">
        <v>10</v>
      </c>
      <c r="B6" s="2049" t="s">
        <v>2017</v>
      </c>
      <c r="C6" s="2050"/>
      <c r="D6" s="2050"/>
      <c r="E6" s="2051"/>
      <c r="F6" s="794"/>
      <c r="G6" s="794"/>
    </row>
    <row r="7" spans="1:8" ht="15.75" thickBot="1" x14ac:dyDescent="0.3">
      <c r="A7" s="2052" t="s">
        <v>12</v>
      </c>
      <c r="B7" s="2053"/>
      <c r="C7" s="2053"/>
      <c r="D7" s="2053"/>
      <c r="E7" s="2054"/>
      <c r="F7" s="794"/>
      <c r="G7" s="794"/>
    </row>
    <row r="8" spans="1:8" ht="15.75" customHeight="1" x14ac:dyDescent="0.25">
      <c r="A8" s="2036" t="s">
        <v>2016</v>
      </c>
      <c r="B8" s="2037"/>
      <c r="C8" s="2037"/>
      <c r="D8" s="2037"/>
      <c r="E8" s="2038"/>
      <c r="F8" s="794"/>
      <c r="G8" s="794"/>
    </row>
    <row r="9" spans="1:8" ht="36.75" customHeight="1" thickBot="1" x14ac:dyDescent="0.3">
      <c r="A9" s="2039"/>
      <c r="B9" s="2040"/>
      <c r="C9" s="2040"/>
      <c r="D9" s="2040"/>
      <c r="E9" s="2041"/>
      <c r="F9" s="794"/>
      <c r="G9" s="794"/>
    </row>
    <row r="10" spans="1:8" ht="15.75" hidden="1" customHeight="1" thickBot="1" x14ac:dyDescent="0.3">
      <c r="A10" s="2042"/>
      <c r="B10" s="2043"/>
      <c r="C10" s="2043"/>
      <c r="D10" s="2043"/>
      <c r="E10" s="2044"/>
      <c r="F10" s="794"/>
      <c r="G10" s="794"/>
    </row>
    <row r="11" spans="1:8" ht="41.25" customHeight="1" thickBot="1" x14ac:dyDescent="0.3">
      <c r="A11" s="909" t="s">
        <v>14</v>
      </c>
      <c r="B11" s="2057" t="s">
        <v>2015</v>
      </c>
      <c r="C11" s="2058"/>
      <c r="D11" s="2058"/>
      <c r="E11" s="2059"/>
      <c r="F11" s="794"/>
      <c r="G11" s="794"/>
    </row>
    <row r="12" spans="1:8" ht="23.25" customHeight="1" x14ac:dyDescent="0.25">
      <c r="A12" s="2055" t="s">
        <v>16</v>
      </c>
      <c r="B12" s="901">
        <v>2025</v>
      </c>
      <c r="C12" s="901">
        <v>2026</v>
      </c>
      <c r="D12" s="901">
        <v>2027</v>
      </c>
      <c r="E12" s="901">
        <v>2028</v>
      </c>
      <c r="F12" s="794"/>
      <c r="G12" s="794"/>
    </row>
    <row r="13" spans="1:8" ht="15.75" thickBot="1" x14ac:dyDescent="0.3">
      <c r="A13" s="2056"/>
      <c r="B13" s="963" t="s">
        <v>2014</v>
      </c>
      <c r="C13" s="963" t="s">
        <v>2013</v>
      </c>
      <c r="D13" s="963" t="s">
        <v>18</v>
      </c>
      <c r="E13" s="963" t="s">
        <v>2013</v>
      </c>
      <c r="F13" s="794"/>
      <c r="G13" s="794"/>
    </row>
    <row r="14" spans="1:8" ht="52.5" customHeight="1" thickBot="1" x14ac:dyDescent="0.3">
      <c r="A14" s="960" t="s">
        <v>2012</v>
      </c>
      <c r="B14" s="959">
        <v>13</v>
      </c>
      <c r="C14" s="959">
        <v>13</v>
      </c>
      <c r="D14" s="959">
        <v>13</v>
      </c>
      <c r="E14" s="959">
        <v>13</v>
      </c>
      <c r="F14" s="794"/>
      <c r="G14" s="794"/>
      <c r="H14" s="958"/>
    </row>
    <row r="15" spans="1:8" ht="42" customHeight="1" thickBot="1" x14ac:dyDescent="0.3">
      <c r="A15" s="960" t="s">
        <v>2011</v>
      </c>
      <c r="B15" s="962">
        <v>14</v>
      </c>
      <c r="C15" s="962">
        <v>14</v>
      </c>
      <c r="D15" s="962">
        <v>15</v>
      </c>
      <c r="E15" s="962">
        <v>15</v>
      </c>
      <c r="F15" s="794"/>
      <c r="G15" s="794"/>
      <c r="H15" s="961"/>
    </row>
    <row r="16" spans="1:8" ht="33" customHeight="1" thickBot="1" x14ac:dyDescent="0.3">
      <c r="A16" s="960" t="s">
        <v>2010</v>
      </c>
      <c r="B16" s="962">
        <v>12</v>
      </c>
      <c r="C16" s="962">
        <v>12</v>
      </c>
      <c r="D16" s="962">
        <v>12</v>
      </c>
      <c r="E16" s="962">
        <v>12</v>
      </c>
      <c r="F16" s="794"/>
      <c r="G16" s="794"/>
      <c r="H16" s="961"/>
    </row>
    <row r="17" spans="1:10" ht="66" customHeight="1" thickBot="1" x14ac:dyDescent="0.3">
      <c r="A17" s="960" t="s">
        <v>2009</v>
      </c>
      <c r="B17" s="959">
        <v>18</v>
      </c>
      <c r="C17" s="959">
        <v>18</v>
      </c>
      <c r="D17" s="959">
        <v>18</v>
      </c>
      <c r="E17" s="959">
        <v>18</v>
      </c>
      <c r="F17" s="794"/>
      <c r="G17" s="794"/>
      <c r="H17" s="958"/>
    </row>
    <row r="18" spans="1:10" ht="61.5" customHeight="1" thickBot="1" x14ac:dyDescent="0.3">
      <c r="A18" s="960" t="s">
        <v>2008</v>
      </c>
      <c r="B18" s="959">
        <v>10</v>
      </c>
      <c r="C18" s="959">
        <v>10</v>
      </c>
      <c r="D18" s="959">
        <v>10</v>
      </c>
      <c r="E18" s="959">
        <v>10</v>
      </c>
      <c r="F18" s="794"/>
      <c r="G18" s="794"/>
      <c r="H18" s="958"/>
    </row>
    <row r="19" spans="1:10" ht="36.75" customHeight="1" thickBot="1" x14ac:dyDescent="0.3">
      <c r="A19" s="892" t="s">
        <v>914</v>
      </c>
      <c r="B19" s="2060" t="s">
        <v>2007</v>
      </c>
      <c r="C19" s="2057"/>
      <c r="D19" s="2057"/>
      <c r="E19" s="2061"/>
      <c r="F19" s="794"/>
      <c r="G19" s="794"/>
      <c r="I19" s="957"/>
    </row>
    <row r="20" spans="1:10" ht="23.25" customHeight="1" thickBot="1" x14ac:dyDescent="0.3">
      <c r="A20" s="2049" t="s">
        <v>912</v>
      </c>
      <c r="B20" s="2050"/>
      <c r="C20" s="2050"/>
      <c r="D20" s="2050"/>
      <c r="E20" s="2051"/>
      <c r="F20" s="794"/>
      <c r="G20" s="794"/>
      <c r="H20" s="956"/>
      <c r="J20" s="956"/>
    </row>
    <row r="21" spans="1:10" ht="27" customHeight="1" thickBot="1" x14ac:dyDescent="0.3">
      <c r="A21" s="904" t="s">
        <v>1814</v>
      </c>
      <c r="B21" s="953" t="s">
        <v>1573</v>
      </c>
      <c r="C21" s="955" t="s">
        <v>1572</v>
      </c>
      <c r="D21" s="955" t="s">
        <v>1572</v>
      </c>
      <c r="E21" s="955" t="s">
        <v>1572</v>
      </c>
      <c r="F21" s="794"/>
      <c r="G21" s="954"/>
    </row>
    <row r="22" spans="1:10" ht="30.75" customHeight="1" thickBot="1" x14ac:dyDescent="0.3">
      <c r="A22" s="904" t="s">
        <v>2006</v>
      </c>
      <c r="B22" s="949">
        <v>0.3</v>
      </c>
      <c r="C22" s="953" t="s">
        <v>2005</v>
      </c>
      <c r="D22" s="953" t="s">
        <v>2005</v>
      </c>
      <c r="E22" s="953" t="s">
        <v>2005</v>
      </c>
      <c r="F22" s="794"/>
      <c r="G22" s="794"/>
    </row>
    <row r="23" spans="1:10" ht="24" customHeight="1" thickBot="1" x14ac:dyDescent="0.3">
      <c r="A23" s="2062" t="s">
        <v>989</v>
      </c>
      <c r="B23" s="2063"/>
      <c r="C23" s="2063"/>
      <c r="D23" s="2063"/>
      <c r="E23" s="2064"/>
      <c r="F23" s="794"/>
      <c r="G23" s="794"/>
    </row>
    <row r="24" spans="1:10" ht="15.75" thickBot="1" x14ac:dyDescent="0.3">
      <c r="A24" s="2062" t="s">
        <v>901</v>
      </c>
      <c r="B24" s="2063"/>
      <c r="C24" s="2063"/>
      <c r="D24" s="2063"/>
      <c r="E24" s="2064"/>
      <c r="F24" s="794"/>
      <c r="G24" s="794"/>
    </row>
    <row r="25" spans="1:10" ht="18.75" customHeight="1" thickBot="1" x14ac:dyDescent="0.3">
      <c r="A25" s="952" t="s">
        <v>898</v>
      </c>
      <c r="B25" s="2049" t="s">
        <v>2004</v>
      </c>
      <c r="C25" s="2065"/>
      <c r="D25" s="2065"/>
      <c r="E25" s="2066"/>
      <c r="F25" s="794"/>
      <c r="G25" s="794"/>
    </row>
    <row r="26" spans="1:10" ht="31.5" customHeight="1" thickBot="1" x14ac:dyDescent="0.3">
      <c r="A26" s="904" t="s">
        <v>863</v>
      </c>
      <c r="B26" s="1428" t="s">
        <v>2003</v>
      </c>
      <c r="C26" s="1429"/>
      <c r="D26" s="1429"/>
      <c r="E26" s="1430"/>
      <c r="F26" s="794"/>
      <c r="G26" s="794"/>
    </row>
    <row r="27" spans="1:10" ht="15.75" thickBot="1" x14ac:dyDescent="0.3">
      <c r="A27" s="904" t="s">
        <v>37</v>
      </c>
      <c r="B27" s="2067" t="s">
        <v>2002</v>
      </c>
      <c r="C27" s="2065"/>
      <c r="D27" s="2065"/>
      <c r="E27" s="2066"/>
      <c r="F27" s="794"/>
      <c r="G27" s="794"/>
    </row>
    <row r="28" spans="1:10" ht="12.75" customHeight="1" x14ac:dyDescent="0.25">
      <c r="A28" s="2055"/>
      <c r="B28" s="901">
        <v>2025</v>
      </c>
      <c r="C28" s="901">
        <v>2026</v>
      </c>
      <c r="D28" s="901">
        <v>2027</v>
      </c>
      <c r="E28" s="901">
        <v>2028</v>
      </c>
      <c r="F28" s="794"/>
      <c r="G28" s="794"/>
    </row>
    <row r="29" spans="1:10" ht="15.75" thickBot="1" x14ac:dyDescent="0.3">
      <c r="A29" s="2056"/>
      <c r="B29" s="900" t="s">
        <v>17</v>
      </c>
      <c r="C29" s="900" t="s">
        <v>18</v>
      </c>
      <c r="D29" s="900" t="s">
        <v>18</v>
      </c>
      <c r="E29" s="900" t="s">
        <v>18</v>
      </c>
      <c r="F29" s="794"/>
      <c r="G29" s="794"/>
    </row>
    <row r="30" spans="1:10" ht="15.75" thickBot="1" x14ac:dyDescent="0.3">
      <c r="A30" s="904" t="s">
        <v>39</v>
      </c>
      <c r="B30" s="906">
        <v>1</v>
      </c>
      <c r="C30" s="906">
        <v>1</v>
      </c>
      <c r="D30" s="906">
        <v>1</v>
      </c>
      <c r="E30" s="906">
        <v>1</v>
      </c>
      <c r="F30" s="794"/>
      <c r="G30" s="794"/>
    </row>
    <row r="31" spans="1:10" ht="15.75" thickBot="1" x14ac:dyDescent="0.3">
      <c r="A31" s="904" t="s">
        <v>861</v>
      </c>
      <c r="B31" s="906">
        <f>B39+B42+B45+B57</f>
        <v>149112</v>
      </c>
      <c r="C31" s="906">
        <f>C39+C42+C45+C57</f>
        <v>149012</v>
      </c>
      <c r="D31" s="906">
        <f>D39+D42+D45+D57</f>
        <v>164784</v>
      </c>
      <c r="E31" s="906">
        <f>E39+E42+E45+E57</f>
        <v>164784</v>
      </c>
      <c r="F31" s="794"/>
      <c r="G31" s="794"/>
    </row>
    <row r="32" spans="1:10" ht="15.75" thickBot="1" x14ac:dyDescent="0.3">
      <c r="A32" s="904" t="s">
        <v>860</v>
      </c>
      <c r="B32" s="906">
        <f>B31/B30</f>
        <v>149112</v>
      </c>
      <c r="C32" s="906">
        <f>C31/C30</f>
        <v>149012</v>
      </c>
      <c r="D32" s="906">
        <f>D31/D30</f>
        <v>164784</v>
      </c>
      <c r="E32" s="906">
        <f>E31/E30</f>
        <v>164784</v>
      </c>
      <c r="F32" s="794"/>
      <c r="G32" s="794"/>
    </row>
    <row r="33" spans="1:11" ht="15.75" thickBot="1" x14ac:dyDescent="0.3">
      <c r="A33" s="904" t="s">
        <v>859</v>
      </c>
      <c r="B33" s="903" t="s">
        <v>884</v>
      </c>
      <c r="C33" s="902">
        <f t="shared" ref="C33:E35" si="0">C30/B30-1</f>
        <v>0</v>
      </c>
      <c r="D33" s="902">
        <f t="shared" si="0"/>
        <v>0</v>
      </c>
      <c r="E33" s="902">
        <f t="shared" si="0"/>
        <v>0</v>
      </c>
      <c r="F33" s="794"/>
      <c r="G33" s="905"/>
      <c r="H33" s="187"/>
      <c r="I33" s="187"/>
      <c r="J33" s="187"/>
      <c r="K33" s="187"/>
    </row>
    <row r="34" spans="1:11" ht="15.75" thickBot="1" x14ac:dyDescent="0.3">
      <c r="A34" s="904" t="s">
        <v>858</v>
      </c>
      <c r="B34" s="795"/>
      <c r="C34" s="902">
        <f t="shared" si="0"/>
        <v>-6.7063683674017938E-4</v>
      </c>
      <c r="D34" s="902">
        <f t="shared" si="0"/>
        <v>0.1058438246584168</v>
      </c>
      <c r="E34" s="902">
        <f t="shared" si="0"/>
        <v>0</v>
      </c>
      <c r="F34" s="794"/>
      <c r="G34" s="794"/>
    </row>
    <row r="35" spans="1:11" ht="26.25" thickBot="1" x14ac:dyDescent="0.3">
      <c r="A35" s="904" t="s">
        <v>55</v>
      </c>
      <c r="B35" s="903" t="s">
        <v>884</v>
      </c>
      <c r="C35" s="902">
        <f t="shared" si="0"/>
        <v>-6.7063683674017938E-4</v>
      </c>
      <c r="D35" s="902">
        <f t="shared" si="0"/>
        <v>0.1058438246584168</v>
      </c>
      <c r="E35" s="902">
        <f t="shared" si="0"/>
        <v>0</v>
      </c>
      <c r="F35" s="794"/>
      <c r="G35" s="794"/>
    </row>
    <row r="36" spans="1:11" ht="15.75" thickBot="1" x14ac:dyDescent="0.3">
      <c r="A36" s="2068" t="s">
        <v>948</v>
      </c>
      <c r="B36" s="2069"/>
      <c r="C36" s="2069"/>
      <c r="D36" s="2069"/>
      <c r="E36" s="2070"/>
      <c r="F36" s="794"/>
      <c r="G36" s="794"/>
    </row>
    <row r="37" spans="1:11" ht="12.75" customHeight="1" x14ac:dyDescent="0.25">
      <c r="A37" s="2055"/>
      <c r="B37" s="901">
        <v>2025</v>
      </c>
      <c r="C37" s="901">
        <v>2026</v>
      </c>
      <c r="D37" s="901">
        <v>2027</v>
      </c>
      <c r="E37" s="901">
        <v>2028</v>
      </c>
      <c r="F37" s="794"/>
      <c r="G37" s="794"/>
    </row>
    <row r="38" spans="1:11" ht="13.5" customHeight="1" thickBot="1" x14ac:dyDescent="0.3">
      <c r="A38" s="2056"/>
      <c r="B38" s="900" t="s">
        <v>17</v>
      </c>
      <c r="C38" s="900" t="s">
        <v>18</v>
      </c>
      <c r="D38" s="900" t="s">
        <v>18</v>
      </c>
      <c r="E38" s="900" t="s">
        <v>18</v>
      </c>
      <c r="F38" s="794"/>
      <c r="G38" s="794"/>
    </row>
    <row r="39" spans="1:11" ht="15.75" thickBot="1" x14ac:dyDescent="0.3">
      <c r="A39" s="897" t="s">
        <v>850</v>
      </c>
      <c r="B39" s="894">
        <f>B40+B41</f>
        <v>114562</v>
      </c>
      <c r="C39" s="894">
        <f>C40+C41</f>
        <v>114562</v>
      </c>
      <c r="D39" s="894">
        <f>D40+D41</f>
        <v>114562</v>
      </c>
      <c r="E39" s="894">
        <f>E40+E41</f>
        <v>114562</v>
      </c>
      <c r="F39" s="794"/>
      <c r="G39" s="794"/>
    </row>
    <row r="40" spans="1:11" ht="15.75" thickBot="1" x14ac:dyDescent="0.3">
      <c r="A40" s="895" t="s">
        <v>840</v>
      </c>
      <c r="B40" s="898">
        <v>114562</v>
      </c>
      <c r="C40" s="898">
        <v>114562</v>
      </c>
      <c r="D40" s="898">
        <v>114562</v>
      </c>
      <c r="E40" s="898">
        <v>114562</v>
      </c>
      <c r="F40" s="794"/>
      <c r="G40" s="905"/>
    </row>
    <row r="41" spans="1:11" ht="15.75" thickBot="1" x14ac:dyDescent="0.3">
      <c r="A41" s="895" t="s">
        <v>855</v>
      </c>
      <c r="B41" s="898"/>
      <c r="C41" s="898"/>
      <c r="D41" s="898"/>
      <c r="E41" s="898"/>
      <c r="F41" s="794"/>
      <c r="G41" s="794"/>
      <c r="H41" s="187"/>
    </row>
    <row r="42" spans="1:11" ht="26.25" thickBot="1" x14ac:dyDescent="0.3">
      <c r="A42" s="897" t="s">
        <v>849</v>
      </c>
      <c r="B42" s="894">
        <f>B43+B44</f>
        <v>19150</v>
      </c>
      <c r="C42" s="894">
        <f>C43+C44</f>
        <v>19150</v>
      </c>
      <c r="D42" s="894">
        <f>D43+D44</f>
        <v>19150</v>
      </c>
      <c r="E42" s="894">
        <f>E43+E44</f>
        <v>19150</v>
      </c>
      <c r="F42" s="794"/>
      <c r="G42" s="905"/>
    </row>
    <row r="43" spans="1:11" ht="15.75" thickBot="1" x14ac:dyDescent="0.3">
      <c r="A43" s="895" t="s">
        <v>840</v>
      </c>
      <c r="B43" s="898">
        <v>19150</v>
      </c>
      <c r="C43" s="898">
        <v>19150</v>
      </c>
      <c r="D43" s="898">
        <v>19150</v>
      </c>
      <c r="E43" s="898">
        <v>19150</v>
      </c>
      <c r="F43" s="794"/>
      <c r="G43" s="794"/>
      <c r="H43" s="187"/>
    </row>
    <row r="44" spans="1:11" ht="15.75" thickBot="1" x14ac:dyDescent="0.3">
      <c r="A44" s="895" t="s">
        <v>855</v>
      </c>
      <c r="B44" s="898"/>
      <c r="C44" s="894"/>
      <c r="D44" s="894"/>
      <c r="E44" s="894"/>
      <c r="F44" s="794"/>
      <c r="G44" s="794"/>
      <c r="H44" s="187"/>
    </row>
    <row r="45" spans="1:11" ht="15.75" thickBot="1" x14ac:dyDescent="0.3">
      <c r="A45" s="897" t="s">
        <v>848</v>
      </c>
      <c r="B45" s="898">
        <f>B46+B47</f>
        <v>15000</v>
      </c>
      <c r="C45" s="894">
        <f>C46+C47</f>
        <v>15000</v>
      </c>
      <c r="D45" s="894">
        <f>D46+D47</f>
        <v>30772</v>
      </c>
      <c r="E45" s="894">
        <f>E46+E47</f>
        <v>30772</v>
      </c>
      <c r="F45" s="794"/>
      <c r="G45" s="794"/>
    </row>
    <row r="46" spans="1:11" ht="15.75" thickBot="1" x14ac:dyDescent="0.3">
      <c r="A46" s="895" t="s">
        <v>840</v>
      </c>
      <c r="B46" s="898">
        <v>15000</v>
      </c>
      <c r="C46" s="898">
        <v>15000</v>
      </c>
      <c r="D46" s="898">
        <v>30772</v>
      </c>
      <c r="E46" s="898">
        <v>30772</v>
      </c>
      <c r="F46" s="794"/>
      <c r="G46" s="794"/>
    </row>
    <row r="47" spans="1:11" ht="15.75" thickBot="1" x14ac:dyDescent="0.3">
      <c r="A47" s="895" t="s">
        <v>855</v>
      </c>
      <c r="B47" s="898"/>
      <c r="C47" s="894"/>
      <c r="D47" s="894"/>
      <c r="E47" s="894"/>
      <c r="F47" s="794"/>
      <c r="G47" s="794"/>
    </row>
    <row r="48" spans="1:11" ht="15.75" thickBot="1" x14ac:dyDescent="0.3">
      <c r="A48" s="897" t="s">
        <v>847</v>
      </c>
      <c r="B48" s="898"/>
      <c r="C48" s="894"/>
      <c r="D48" s="894"/>
      <c r="E48" s="894"/>
      <c r="F48" s="794"/>
      <c r="G48" s="794"/>
    </row>
    <row r="49" spans="1:12" ht="15.75" thickBot="1" x14ac:dyDescent="0.3">
      <c r="A49" s="895" t="s">
        <v>840</v>
      </c>
      <c r="B49" s="898"/>
      <c r="C49" s="894"/>
      <c r="D49" s="894"/>
      <c r="E49" s="894"/>
      <c r="F49" s="794"/>
      <c r="G49" s="794"/>
    </row>
    <row r="50" spans="1:12" ht="15.75" thickBot="1" x14ac:dyDescent="0.3">
      <c r="A50" s="895" t="s">
        <v>855</v>
      </c>
      <c r="B50" s="898"/>
      <c r="C50" s="894"/>
      <c r="D50" s="894"/>
      <c r="E50" s="894"/>
      <c r="F50" s="794"/>
      <c r="G50" s="794"/>
    </row>
    <row r="51" spans="1:12" ht="13.5" customHeight="1" thickBot="1" x14ac:dyDescent="0.3">
      <c r="A51" s="897" t="s">
        <v>846</v>
      </c>
      <c r="B51" s="898"/>
      <c r="C51" s="894"/>
      <c r="D51" s="894"/>
      <c r="E51" s="894"/>
      <c r="F51" s="794"/>
      <c r="G51" s="794"/>
    </row>
    <row r="52" spans="1:12" ht="15.75" thickBot="1" x14ac:dyDescent="0.3">
      <c r="A52" s="895" t="s">
        <v>840</v>
      </c>
      <c r="B52" s="898"/>
      <c r="C52" s="894"/>
      <c r="D52" s="894"/>
      <c r="E52" s="894"/>
      <c r="F52" s="794"/>
      <c r="G52" s="794"/>
    </row>
    <row r="53" spans="1:12" ht="15.75" thickBot="1" x14ac:dyDescent="0.3">
      <c r="A53" s="895" t="s">
        <v>855</v>
      </c>
      <c r="B53" s="898"/>
      <c r="C53" s="894"/>
      <c r="D53" s="894"/>
      <c r="E53" s="894"/>
      <c r="F53" s="794"/>
      <c r="G53" s="794"/>
    </row>
    <row r="54" spans="1:12" ht="15.75" thickBot="1" x14ac:dyDescent="0.3">
      <c r="A54" s="897" t="s">
        <v>845</v>
      </c>
      <c r="B54" s="898">
        <f>B55+B56</f>
        <v>0</v>
      </c>
      <c r="C54" s="894">
        <f>C55+C56</f>
        <v>0</v>
      </c>
      <c r="D54" s="894">
        <f>D55+D56</f>
        <v>0</v>
      </c>
      <c r="E54" s="894">
        <f>E55+E56</f>
        <v>0</v>
      </c>
      <c r="F54" s="794"/>
      <c r="G54" s="794"/>
    </row>
    <row r="55" spans="1:12" ht="15.75" thickBot="1" x14ac:dyDescent="0.3">
      <c r="A55" s="895" t="s">
        <v>840</v>
      </c>
      <c r="B55" s="898"/>
      <c r="C55" s="894">
        <v>0</v>
      </c>
      <c r="D55" s="894">
        <v>0</v>
      </c>
      <c r="E55" s="894">
        <v>0</v>
      </c>
      <c r="F55" s="794"/>
      <c r="G55" s="794"/>
      <c r="L55" s="322" t="s">
        <v>884</v>
      </c>
    </row>
    <row r="56" spans="1:12" ht="15.75" thickBot="1" x14ac:dyDescent="0.3">
      <c r="A56" s="895" t="s">
        <v>855</v>
      </c>
      <c r="B56" s="898"/>
      <c r="C56" s="894"/>
      <c r="D56" s="894"/>
      <c r="E56" s="894"/>
      <c r="F56" s="794"/>
      <c r="G56" s="794"/>
    </row>
    <row r="57" spans="1:12" ht="26.25" thickBot="1" x14ac:dyDescent="0.3">
      <c r="A57" s="897" t="s">
        <v>844</v>
      </c>
      <c r="B57" s="898">
        <f>B58</f>
        <v>400</v>
      </c>
      <c r="C57" s="898">
        <f>C58</f>
        <v>300</v>
      </c>
      <c r="D57" s="898">
        <f>D58</f>
        <v>300</v>
      </c>
      <c r="E57" s="898">
        <f>E58</f>
        <v>300</v>
      </c>
      <c r="F57" s="794"/>
      <c r="G57" s="794"/>
      <c r="H57" s="951"/>
    </row>
    <row r="58" spans="1:12" ht="15.75" thickBot="1" x14ac:dyDescent="0.3">
      <c r="A58" s="895" t="s">
        <v>840</v>
      </c>
      <c r="B58" s="898">
        <v>400</v>
      </c>
      <c r="C58" s="898">
        <v>300</v>
      </c>
      <c r="D58" s="898">
        <v>300</v>
      </c>
      <c r="E58" s="898">
        <v>300</v>
      </c>
      <c r="F58" s="794"/>
      <c r="G58" s="794"/>
      <c r="J58" s="653"/>
      <c r="K58" s="653"/>
      <c r="L58" s="653"/>
    </row>
    <row r="59" spans="1:12" ht="15.75" thickBot="1" x14ac:dyDescent="0.3">
      <c r="A59" s="895" t="s">
        <v>855</v>
      </c>
      <c r="B59" s="898"/>
      <c r="C59" s="950"/>
      <c r="D59" s="949"/>
      <c r="E59" s="949"/>
      <c r="F59" s="794"/>
      <c r="G59" s="794"/>
    </row>
    <row r="60" spans="1:12" ht="15.75" thickBot="1" x14ac:dyDescent="0.3">
      <c r="A60" s="899" t="s">
        <v>873</v>
      </c>
      <c r="B60" s="898">
        <f>B57+B54+B51+B48+B45+B42+B39</f>
        <v>149112</v>
      </c>
      <c r="C60" s="898">
        <f>C57+C54+C51+C48+C45+C42+C39</f>
        <v>149012</v>
      </c>
      <c r="D60" s="898">
        <f>D57+D54+D51+D48+D45+D42+D39</f>
        <v>164784</v>
      </c>
      <c r="E60" s="898">
        <f>E57+E54+E51+E48+E45+E42+E39</f>
        <v>164784</v>
      </c>
      <c r="F60" s="794"/>
      <c r="G60" s="794"/>
    </row>
    <row r="61" spans="1:12" ht="15" customHeight="1" thickBot="1" x14ac:dyDescent="0.3">
      <c r="A61" s="892" t="s">
        <v>836</v>
      </c>
      <c r="B61" s="891">
        <f>IF(B60-B31=0,0,"Error")</f>
        <v>0</v>
      </c>
      <c r="C61" s="891">
        <f>IF(C60-C31=0,0,)</f>
        <v>0</v>
      </c>
      <c r="D61" s="891">
        <f>IF(D60-D31=0,0,)</f>
        <v>0</v>
      </c>
      <c r="E61" s="891">
        <f>IF(E60-E31=0,0,)</f>
        <v>0</v>
      </c>
      <c r="F61" s="794"/>
      <c r="G61" s="794"/>
    </row>
    <row r="62" spans="1:12" ht="26.25" hidden="1" thickBot="1" x14ac:dyDescent="0.3">
      <c r="A62" s="918" t="s">
        <v>2001</v>
      </c>
      <c r="B62" s="2067"/>
      <c r="C62" s="2065"/>
      <c r="D62" s="2065"/>
      <c r="E62" s="2066"/>
      <c r="F62" s="794"/>
      <c r="G62" s="794"/>
    </row>
    <row r="63" spans="1:12" ht="15.75" hidden="1" thickBot="1" x14ac:dyDescent="0.3">
      <c r="A63" s="904" t="s">
        <v>863</v>
      </c>
      <c r="B63" s="2049"/>
      <c r="C63" s="2050"/>
      <c r="D63" s="2050"/>
      <c r="E63" s="2051"/>
      <c r="F63" s="794"/>
      <c r="G63" s="794"/>
    </row>
    <row r="64" spans="1:12" ht="15.75" hidden="1" thickBot="1" x14ac:dyDescent="0.3">
      <c r="A64" s="904" t="s">
        <v>37</v>
      </c>
      <c r="B64" s="2067"/>
      <c r="C64" s="2065"/>
      <c r="D64" s="2065"/>
      <c r="E64" s="2066"/>
      <c r="F64" s="794"/>
      <c r="G64" s="794"/>
    </row>
    <row r="65" spans="1:7" ht="15.75" hidden="1" thickBot="1" x14ac:dyDescent="0.3">
      <c r="A65" s="2055"/>
      <c r="B65" s="926">
        <v>2018</v>
      </c>
      <c r="C65" s="926">
        <v>2019</v>
      </c>
      <c r="D65" s="926">
        <v>2024</v>
      </c>
      <c r="E65" s="926">
        <v>2025</v>
      </c>
      <c r="F65" s="794"/>
      <c r="G65" s="794"/>
    </row>
    <row r="66" spans="1:7" ht="15.75" hidden="1" thickBot="1" x14ac:dyDescent="0.3">
      <c r="A66" s="2056"/>
      <c r="B66" s="900" t="s">
        <v>17</v>
      </c>
      <c r="C66" s="900" t="s">
        <v>18</v>
      </c>
      <c r="D66" s="900" t="s">
        <v>18</v>
      </c>
      <c r="E66" s="900" t="s">
        <v>18</v>
      </c>
      <c r="F66" s="794"/>
      <c r="G66" s="794"/>
    </row>
    <row r="67" spans="1:7" ht="15.75" hidden="1" thickBot="1" x14ac:dyDescent="0.3">
      <c r="A67" s="904" t="s">
        <v>39</v>
      </c>
      <c r="B67" s="904"/>
      <c r="C67" s="904"/>
      <c r="D67" s="904"/>
      <c r="E67" s="904"/>
      <c r="F67" s="794"/>
      <c r="G67" s="794"/>
    </row>
    <row r="68" spans="1:7" ht="15.75" hidden="1" thickBot="1" x14ac:dyDescent="0.3">
      <c r="A68" s="904" t="s">
        <v>861</v>
      </c>
      <c r="B68" s="906">
        <f>B97</f>
        <v>0</v>
      </c>
      <c r="C68" s="906">
        <f>C97</f>
        <v>0</v>
      </c>
      <c r="D68" s="906">
        <f>D97</f>
        <v>0</v>
      </c>
      <c r="E68" s="906">
        <f>E97</f>
        <v>0</v>
      </c>
      <c r="F68" s="794"/>
      <c r="G68" s="794"/>
    </row>
    <row r="69" spans="1:7" ht="15.75" hidden="1" thickBot="1" x14ac:dyDescent="0.3">
      <c r="A69" s="904" t="s">
        <v>860</v>
      </c>
      <c r="B69" s="906" t="e">
        <f>B68/B67</f>
        <v>#DIV/0!</v>
      </c>
      <c r="C69" s="906" t="e">
        <f>C68/C67</f>
        <v>#DIV/0!</v>
      </c>
      <c r="D69" s="906" t="e">
        <f>D68/D67</f>
        <v>#DIV/0!</v>
      </c>
      <c r="E69" s="906" t="e">
        <f>E68/E67</f>
        <v>#DIV/0!</v>
      </c>
      <c r="F69" s="794"/>
      <c r="G69" s="794"/>
    </row>
    <row r="70" spans="1:7" ht="15.75" hidden="1" thickBot="1" x14ac:dyDescent="0.3">
      <c r="A70" s="904" t="s">
        <v>859</v>
      </c>
      <c r="B70" s="903"/>
      <c r="C70" s="902" t="e">
        <f t="shared" ref="C70:E72" si="1">C67/B67-1</f>
        <v>#DIV/0!</v>
      </c>
      <c r="D70" s="902" t="e">
        <f t="shared" si="1"/>
        <v>#DIV/0!</v>
      </c>
      <c r="E70" s="902" t="e">
        <f t="shared" si="1"/>
        <v>#DIV/0!</v>
      </c>
      <c r="F70" s="794"/>
      <c r="G70" s="794"/>
    </row>
    <row r="71" spans="1:7" ht="15.75" hidden="1" thickBot="1" x14ac:dyDescent="0.3">
      <c r="A71" s="904" t="s">
        <v>858</v>
      </c>
      <c r="B71" s="903"/>
      <c r="C71" s="902" t="e">
        <f t="shared" si="1"/>
        <v>#DIV/0!</v>
      </c>
      <c r="D71" s="902" t="e">
        <f t="shared" si="1"/>
        <v>#DIV/0!</v>
      </c>
      <c r="E71" s="902" t="e">
        <f t="shared" si="1"/>
        <v>#DIV/0!</v>
      </c>
      <c r="F71" s="794"/>
      <c r="G71" s="794"/>
    </row>
    <row r="72" spans="1:7" ht="26.25" hidden="1" thickBot="1" x14ac:dyDescent="0.3">
      <c r="A72" s="904" t="s">
        <v>55</v>
      </c>
      <c r="B72" s="903"/>
      <c r="C72" s="902" t="e">
        <f t="shared" si="1"/>
        <v>#DIV/0!</v>
      </c>
      <c r="D72" s="902" t="e">
        <f t="shared" si="1"/>
        <v>#DIV/0!</v>
      </c>
      <c r="E72" s="902" t="e">
        <f t="shared" si="1"/>
        <v>#DIV/0!</v>
      </c>
      <c r="F72" s="794"/>
      <c r="G72" s="794"/>
    </row>
    <row r="73" spans="1:7" ht="15.75" hidden="1" thickBot="1" x14ac:dyDescent="0.3">
      <c r="A73" s="2068" t="s">
        <v>1994</v>
      </c>
      <c r="B73" s="2069"/>
      <c r="C73" s="2069"/>
      <c r="D73" s="2069"/>
      <c r="E73" s="2070"/>
      <c r="F73" s="794"/>
      <c r="G73" s="794"/>
    </row>
    <row r="74" spans="1:7" ht="15.75" hidden="1" thickBot="1" x14ac:dyDescent="0.3">
      <c r="A74" s="2055"/>
      <c r="B74" s="926">
        <v>2018</v>
      </c>
      <c r="C74" s="926">
        <v>2019</v>
      </c>
      <c r="D74" s="926">
        <v>2024</v>
      </c>
      <c r="E74" s="926">
        <v>2025</v>
      </c>
      <c r="F74" s="794"/>
      <c r="G74" s="794"/>
    </row>
    <row r="75" spans="1:7" ht="15.75" hidden="1" thickBot="1" x14ac:dyDescent="0.3">
      <c r="A75" s="2056"/>
      <c r="B75" s="900" t="s">
        <v>17</v>
      </c>
      <c r="C75" s="900" t="s">
        <v>18</v>
      </c>
      <c r="D75" s="900" t="s">
        <v>18</v>
      </c>
      <c r="E75" s="900" t="s">
        <v>18</v>
      </c>
      <c r="F75" s="794"/>
      <c r="G75" s="794"/>
    </row>
    <row r="76" spans="1:7" ht="15.75" hidden="1" thickBot="1" x14ac:dyDescent="0.3">
      <c r="A76" s="897" t="s">
        <v>850</v>
      </c>
      <c r="B76" s="894"/>
      <c r="C76" s="894"/>
      <c r="D76" s="894"/>
      <c r="E76" s="894"/>
      <c r="F76" s="794"/>
      <c r="G76" s="794"/>
    </row>
    <row r="77" spans="1:7" ht="13.5" hidden="1" customHeight="1" thickBot="1" x14ac:dyDescent="0.3">
      <c r="A77" s="895" t="s">
        <v>840</v>
      </c>
      <c r="B77" s="898"/>
      <c r="C77" s="948"/>
      <c r="D77" s="948"/>
      <c r="E77" s="948"/>
      <c r="F77" s="794"/>
      <c r="G77" s="794"/>
    </row>
    <row r="78" spans="1:7" ht="15.75" hidden="1" thickBot="1" x14ac:dyDescent="0.3">
      <c r="A78" s="895" t="s">
        <v>855</v>
      </c>
      <c r="B78" s="898"/>
      <c r="C78" s="948"/>
      <c r="D78" s="948"/>
      <c r="E78" s="948"/>
      <c r="F78" s="794"/>
      <c r="G78" s="794"/>
    </row>
    <row r="79" spans="1:7" ht="26.25" hidden="1" thickBot="1" x14ac:dyDescent="0.3">
      <c r="A79" s="897" t="s">
        <v>849</v>
      </c>
      <c r="B79" s="894"/>
      <c r="C79" s="894"/>
      <c r="D79" s="894"/>
      <c r="E79" s="894"/>
      <c r="F79" s="794"/>
      <c r="G79" s="794"/>
    </row>
    <row r="80" spans="1:7" ht="15.75" hidden="1" thickBot="1" x14ac:dyDescent="0.3">
      <c r="A80" s="895" t="s">
        <v>840</v>
      </c>
      <c r="B80" s="898"/>
      <c r="C80" s="894"/>
      <c r="D80" s="894"/>
      <c r="E80" s="894"/>
      <c r="F80" s="794"/>
      <c r="G80" s="794"/>
    </row>
    <row r="81" spans="1:7" ht="15.75" hidden="1" thickBot="1" x14ac:dyDescent="0.3">
      <c r="A81" s="895" t="s">
        <v>855</v>
      </c>
      <c r="B81" s="898"/>
      <c r="C81" s="894"/>
      <c r="D81" s="894"/>
      <c r="E81" s="894"/>
      <c r="F81" s="794"/>
      <c r="G81" s="794"/>
    </row>
    <row r="82" spans="1:7" ht="15.75" hidden="1" thickBot="1" x14ac:dyDescent="0.3">
      <c r="A82" s="897" t="s">
        <v>848</v>
      </c>
      <c r="B82" s="898">
        <v>0</v>
      </c>
      <c r="C82" s="894">
        <v>0</v>
      </c>
      <c r="D82" s="894">
        <v>0</v>
      </c>
      <c r="E82" s="894">
        <v>0</v>
      </c>
      <c r="F82" s="794"/>
      <c r="G82" s="794"/>
    </row>
    <row r="83" spans="1:7" ht="15.75" hidden="1" thickBot="1" x14ac:dyDescent="0.3">
      <c r="A83" s="895" t="s">
        <v>840</v>
      </c>
      <c r="B83" s="898"/>
      <c r="C83" s="894"/>
      <c r="D83" s="894"/>
      <c r="E83" s="894"/>
      <c r="F83" s="794"/>
      <c r="G83" s="794"/>
    </row>
    <row r="84" spans="1:7" ht="15.75" hidden="1" thickBot="1" x14ac:dyDescent="0.3">
      <c r="A84" s="895" t="s">
        <v>855</v>
      </c>
      <c r="B84" s="898"/>
      <c r="C84" s="894"/>
      <c r="D84" s="894"/>
      <c r="E84" s="894"/>
      <c r="F84" s="794"/>
      <c r="G84" s="794"/>
    </row>
    <row r="85" spans="1:7" ht="15.75" hidden="1" thickBot="1" x14ac:dyDescent="0.3">
      <c r="A85" s="897" t="s">
        <v>847</v>
      </c>
      <c r="B85" s="898"/>
      <c r="C85" s="894"/>
      <c r="D85" s="894"/>
      <c r="E85" s="894"/>
      <c r="F85" s="794"/>
      <c r="G85" s="794"/>
    </row>
    <row r="86" spans="1:7" ht="15.75" hidden="1" thickBot="1" x14ac:dyDescent="0.3">
      <c r="A86" s="895" t="s">
        <v>840</v>
      </c>
      <c r="B86" s="898"/>
      <c r="C86" s="894"/>
      <c r="D86" s="894"/>
      <c r="E86" s="894"/>
      <c r="F86" s="794"/>
      <c r="G86" s="794"/>
    </row>
    <row r="87" spans="1:7" ht="15.75" hidden="1" thickBot="1" x14ac:dyDescent="0.3">
      <c r="A87" s="895" t="s">
        <v>855</v>
      </c>
      <c r="B87" s="898"/>
      <c r="C87" s="894"/>
      <c r="D87" s="894"/>
      <c r="E87" s="894"/>
      <c r="F87" s="794"/>
      <c r="G87" s="794"/>
    </row>
    <row r="88" spans="1:7" ht="15.75" hidden="1" thickBot="1" x14ac:dyDescent="0.3">
      <c r="A88" s="897" t="s">
        <v>846</v>
      </c>
      <c r="B88" s="898"/>
      <c r="C88" s="894"/>
      <c r="D88" s="894"/>
      <c r="E88" s="894"/>
      <c r="F88" s="794"/>
      <c r="G88" s="794"/>
    </row>
    <row r="89" spans="1:7" ht="15.75" hidden="1" thickBot="1" x14ac:dyDescent="0.3">
      <c r="A89" s="895" t="s">
        <v>840</v>
      </c>
      <c r="B89" s="898"/>
      <c r="C89" s="894"/>
      <c r="D89" s="894"/>
      <c r="E89" s="894"/>
      <c r="F89" s="794"/>
      <c r="G89" s="794"/>
    </row>
    <row r="90" spans="1:7" ht="15.75" hidden="1" thickBot="1" x14ac:dyDescent="0.3">
      <c r="A90" s="895" t="s">
        <v>855</v>
      </c>
      <c r="B90" s="898"/>
      <c r="C90" s="894"/>
      <c r="D90" s="894"/>
      <c r="E90" s="894"/>
      <c r="F90" s="794"/>
      <c r="G90" s="794"/>
    </row>
    <row r="91" spans="1:7" ht="15.75" hidden="1" thickBot="1" x14ac:dyDescent="0.3">
      <c r="A91" s="897" t="s">
        <v>845</v>
      </c>
      <c r="B91" s="898"/>
      <c r="C91" s="894"/>
      <c r="D91" s="894"/>
      <c r="E91" s="894"/>
      <c r="F91" s="794"/>
      <c r="G91" s="794"/>
    </row>
    <row r="92" spans="1:7" ht="15.75" hidden="1" thickBot="1" x14ac:dyDescent="0.3">
      <c r="A92" s="895" t="s">
        <v>840</v>
      </c>
      <c r="B92" s="898"/>
      <c r="C92" s="894"/>
      <c r="D92" s="894"/>
      <c r="E92" s="894"/>
      <c r="F92" s="794"/>
      <c r="G92" s="794"/>
    </row>
    <row r="93" spans="1:7" ht="15.75" hidden="1" thickBot="1" x14ac:dyDescent="0.3">
      <c r="A93" s="895" t="s">
        <v>855</v>
      </c>
      <c r="B93" s="898"/>
      <c r="C93" s="894"/>
      <c r="D93" s="894"/>
      <c r="E93" s="894"/>
      <c r="F93" s="794"/>
      <c r="G93" s="794"/>
    </row>
    <row r="94" spans="1:7" ht="26.25" hidden="1" thickBot="1" x14ac:dyDescent="0.3">
      <c r="A94" s="897" t="s">
        <v>844</v>
      </c>
      <c r="B94" s="898"/>
      <c r="C94" s="894"/>
      <c r="D94" s="894"/>
      <c r="E94" s="894"/>
      <c r="F94" s="794"/>
      <c r="G94" s="794"/>
    </row>
    <row r="95" spans="1:7" ht="15.75" hidden="1" thickBot="1" x14ac:dyDescent="0.3">
      <c r="A95" s="895" t="s">
        <v>840</v>
      </c>
      <c r="B95" s="898"/>
      <c r="C95" s="894"/>
      <c r="D95" s="894"/>
      <c r="E95" s="894"/>
      <c r="F95" s="794"/>
      <c r="G95" s="794"/>
    </row>
    <row r="96" spans="1:7" ht="15.75" hidden="1" thickBot="1" x14ac:dyDescent="0.3">
      <c r="A96" s="895" t="s">
        <v>855</v>
      </c>
      <c r="B96" s="898"/>
      <c r="C96" s="894"/>
      <c r="D96" s="894"/>
      <c r="E96" s="894"/>
      <c r="F96" s="794"/>
      <c r="G96" s="794"/>
    </row>
    <row r="97" spans="1:7" ht="15.75" hidden="1" thickBot="1" x14ac:dyDescent="0.3">
      <c r="A97" s="947" t="s">
        <v>1676</v>
      </c>
      <c r="B97" s="898">
        <f>B94+B91+B88+B85+B82+B79+B76</f>
        <v>0</v>
      </c>
      <c r="C97" s="898">
        <f>C94+C91+C88+C85+C82+C79+C76</f>
        <v>0</v>
      </c>
      <c r="D97" s="898">
        <f>D94+D91+D88+D85+D82+D79+D76</f>
        <v>0</v>
      </c>
      <c r="E97" s="898">
        <f>E94+E91+E88+E85+E82+E79+E76</f>
        <v>0</v>
      </c>
      <c r="F97" s="794"/>
      <c r="G97" s="794"/>
    </row>
    <row r="98" spans="1:7" ht="13.5" hidden="1" customHeight="1" thickBot="1" x14ac:dyDescent="0.3">
      <c r="A98" s="892" t="s">
        <v>836</v>
      </c>
      <c r="B98" s="891">
        <f>IF(B97-B68=0,0,"Error")</f>
        <v>0</v>
      </c>
      <c r="C98" s="891">
        <f>IF(C97-C68=0,0,"Error")</f>
        <v>0</v>
      </c>
      <c r="D98" s="891">
        <f>IF(D97-D68=0,0,"Error")</f>
        <v>0</v>
      </c>
      <c r="E98" s="891">
        <f>IF(E97-E68=0,0,"Error")</f>
        <v>0</v>
      </c>
      <c r="F98" s="794"/>
      <c r="G98" s="794"/>
    </row>
    <row r="99" spans="1:7" ht="26.25" hidden="1" thickBot="1" x14ac:dyDescent="0.3">
      <c r="A99" s="918" t="s">
        <v>2000</v>
      </c>
      <c r="B99" s="2067"/>
      <c r="C99" s="2065"/>
      <c r="D99" s="2065"/>
      <c r="E99" s="2066"/>
      <c r="F99" s="794"/>
      <c r="G99" s="794"/>
    </row>
    <row r="100" spans="1:7" ht="15.75" hidden="1" thickBot="1" x14ac:dyDescent="0.3">
      <c r="A100" s="904" t="s">
        <v>863</v>
      </c>
      <c r="B100" s="2049"/>
      <c r="C100" s="2050"/>
      <c r="D100" s="2050"/>
      <c r="E100" s="2051"/>
      <c r="F100" s="794"/>
      <c r="G100" s="794"/>
    </row>
    <row r="101" spans="1:7" ht="15.75" hidden="1" thickBot="1" x14ac:dyDescent="0.3">
      <c r="A101" s="904" t="s">
        <v>37</v>
      </c>
      <c r="B101" s="2067"/>
      <c r="C101" s="2065"/>
      <c r="D101" s="2065"/>
      <c r="E101" s="2066"/>
      <c r="F101" s="794"/>
      <c r="G101" s="794"/>
    </row>
    <row r="102" spans="1:7" ht="15.75" hidden="1" thickBot="1" x14ac:dyDescent="0.3">
      <c r="A102" s="2055"/>
      <c r="B102" s="926">
        <v>2018</v>
      </c>
      <c r="C102" s="926">
        <v>2019</v>
      </c>
      <c r="D102" s="926">
        <v>2024</v>
      </c>
      <c r="E102" s="926">
        <v>2025</v>
      </c>
      <c r="F102" s="794"/>
      <c r="G102" s="794"/>
    </row>
    <row r="103" spans="1:7" ht="15.75" hidden="1" thickBot="1" x14ac:dyDescent="0.3">
      <c r="A103" s="2056"/>
      <c r="B103" s="900" t="s">
        <v>17</v>
      </c>
      <c r="C103" s="900" t="s">
        <v>18</v>
      </c>
      <c r="D103" s="900" t="s">
        <v>18</v>
      </c>
      <c r="E103" s="900" t="s">
        <v>18</v>
      </c>
      <c r="F103" s="794"/>
      <c r="G103" s="794"/>
    </row>
    <row r="104" spans="1:7" ht="15.75" hidden="1" thickBot="1" x14ac:dyDescent="0.3">
      <c r="A104" s="904" t="s">
        <v>39</v>
      </c>
      <c r="B104" s="906"/>
      <c r="C104" s="906"/>
      <c r="D104" s="906"/>
      <c r="E104" s="906"/>
      <c r="F104" s="794"/>
      <c r="G104" s="794"/>
    </row>
    <row r="105" spans="1:7" ht="15.75" hidden="1" thickBot="1" x14ac:dyDescent="0.3">
      <c r="A105" s="904" t="s">
        <v>861</v>
      </c>
      <c r="B105" s="906">
        <f>B134</f>
        <v>0</v>
      </c>
      <c r="C105" s="906">
        <f>C134</f>
        <v>0</v>
      </c>
      <c r="D105" s="906">
        <f>D134</f>
        <v>0</v>
      </c>
      <c r="E105" s="906">
        <f>E134</f>
        <v>0</v>
      </c>
      <c r="F105" s="794"/>
      <c r="G105" s="794"/>
    </row>
    <row r="106" spans="1:7" ht="15.75" hidden="1" thickBot="1" x14ac:dyDescent="0.3">
      <c r="A106" s="904" t="s">
        <v>860</v>
      </c>
      <c r="B106" s="906" t="e">
        <f>B105/B104</f>
        <v>#DIV/0!</v>
      </c>
      <c r="C106" s="906" t="e">
        <f>C105/C104</f>
        <v>#DIV/0!</v>
      </c>
      <c r="D106" s="906" t="e">
        <f>D105/D104</f>
        <v>#DIV/0!</v>
      </c>
      <c r="E106" s="906" t="e">
        <f>E105/E104</f>
        <v>#DIV/0!</v>
      </c>
      <c r="F106" s="794"/>
      <c r="G106" s="794"/>
    </row>
    <row r="107" spans="1:7" ht="15.75" hidden="1" thickBot="1" x14ac:dyDescent="0.3">
      <c r="A107" s="904" t="s">
        <v>859</v>
      </c>
      <c r="B107" s="903"/>
      <c r="C107" s="902" t="e">
        <f t="shared" ref="C107:E109" si="2">C104/B104-1</f>
        <v>#DIV/0!</v>
      </c>
      <c r="D107" s="902" t="e">
        <f t="shared" si="2"/>
        <v>#DIV/0!</v>
      </c>
      <c r="E107" s="902" t="e">
        <f t="shared" si="2"/>
        <v>#DIV/0!</v>
      </c>
      <c r="F107" s="794"/>
      <c r="G107" s="794"/>
    </row>
    <row r="108" spans="1:7" ht="15.75" hidden="1" thickBot="1" x14ac:dyDescent="0.3">
      <c r="A108" s="904" t="s">
        <v>858</v>
      </c>
      <c r="B108" s="903"/>
      <c r="C108" s="902" t="e">
        <f t="shared" si="2"/>
        <v>#DIV/0!</v>
      </c>
      <c r="D108" s="902" t="e">
        <f t="shared" si="2"/>
        <v>#DIV/0!</v>
      </c>
      <c r="E108" s="902" t="e">
        <f t="shared" si="2"/>
        <v>#DIV/0!</v>
      </c>
      <c r="F108" s="794"/>
      <c r="G108" s="794"/>
    </row>
    <row r="109" spans="1:7" ht="26.25" hidden="1" thickBot="1" x14ac:dyDescent="0.3">
      <c r="A109" s="904" t="s">
        <v>55</v>
      </c>
      <c r="B109" s="903"/>
      <c r="C109" s="902" t="e">
        <f t="shared" si="2"/>
        <v>#DIV/0!</v>
      </c>
      <c r="D109" s="902" t="e">
        <f t="shared" si="2"/>
        <v>#DIV/0!</v>
      </c>
      <c r="E109" s="902" t="e">
        <f t="shared" si="2"/>
        <v>#DIV/0!</v>
      </c>
      <c r="F109" s="794"/>
      <c r="G109" s="794"/>
    </row>
    <row r="110" spans="1:7" ht="15.75" hidden="1" thickBot="1" x14ac:dyDescent="0.3">
      <c r="A110" s="2068" t="s">
        <v>1994</v>
      </c>
      <c r="B110" s="2069"/>
      <c r="C110" s="2069"/>
      <c r="D110" s="2069"/>
      <c r="E110" s="2070"/>
      <c r="F110" s="794"/>
      <c r="G110" s="794"/>
    </row>
    <row r="111" spans="1:7" ht="15.75" hidden="1" thickBot="1" x14ac:dyDescent="0.3">
      <c r="A111" s="2055"/>
      <c r="B111" s="926">
        <v>2018</v>
      </c>
      <c r="C111" s="926">
        <v>2019</v>
      </c>
      <c r="D111" s="926">
        <v>2024</v>
      </c>
      <c r="E111" s="926">
        <v>2025</v>
      </c>
      <c r="F111" s="794"/>
      <c r="G111" s="794"/>
    </row>
    <row r="112" spans="1:7" ht="15.75" hidden="1" thickBot="1" x14ac:dyDescent="0.3">
      <c r="A112" s="2056"/>
      <c r="B112" s="900" t="s">
        <v>17</v>
      </c>
      <c r="C112" s="900" t="s">
        <v>18</v>
      </c>
      <c r="D112" s="900" t="s">
        <v>18</v>
      </c>
      <c r="E112" s="900" t="s">
        <v>18</v>
      </c>
      <c r="F112" s="794"/>
      <c r="G112" s="794"/>
    </row>
    <row r="113" spans="1:7" ht="15.75" hidden="1" thickBot="1" x14ac:dyDescent="0.3">
      <c r="A113" s="897" t="s">
        <v>850</v>
      </c>
      <c r="B113" s="894"/>
      <c r="C113" s="894"/>
      <c r="D113" s="894"/>
      <c r="E113" s="894"/>
      <c r="F113" s="794"/>
      <c r="G113" s="794"/>
    </row>
    <row r="114" spans="1:7" ht="15.75" hidden="1" thickBot="1" x14ac:dyDescent="0.3">
      <c r="A114" s="895" t="s">
        <v>840</v>
      </c>
      <c r="B114" s="898"/>
      <c r="C114" s="948"/>
      <c r="D114" s="948"/>
      <c r="E114" s="948"/>
      <c r="F114" s="794"/>
      <c r="G114" s="794"/>
    </row>
    <row r="115" spans="1:7" ht="15.75" hidden="1" thickBot="1" x14ac:dyDescent="0.3">
      <c r="A115" s="895" t="s">
        <v>855</v>
      </c>
      <c r="B115" s="898"/>
      <c r="C115" s="948"/>
      <c r="D115" s="948"/>
      <c r="E115" s="948"/>
      <c r="F115" s="794"/>
      <c r="G115" s="794"/>
    </row>
    <row r="116" spans="1:7" ht="24.75" hidden="1" customHeight="1" thickBot="1" x14ac:dyDescent="0.3">
      <c r="A116" s="897" t="s">
        <v>849</v>
      </c>
      <c r="B116" s="894"/>
      <c r="C116" s="894"/>
      <c r="D116" s="894"/>
      <c r="E116" s="894"/>
      <c r="F116" s="794"/>
      <c r="G116" s="794"/>
    </row>
    <row r="117" spans="1:7" ht="15.75" hidden="1" thickBot="1" x14ac:dyDescent="0.3">
      <c r="A117" s="895" t="s">
        <v>840</v>
      </c>
      <c r="B117" s="898"/>
      <c r="C117" s="894"/>
      <c r="D117" s="894"/>
      <c r="E117" s="894"/>
      <c r="F117" s="794"/>
      <c r="G117" s="794"/>
    </row>
    <row r="118" spans="1:7" ht="15.75" hidden="1" thickBot="1" x14ac:dyDescent="0.3">
      <c r="A118" s="895" t="s">
        <v>855</v>
      </c>
      <c r="B118" s="898"/>
      <c r="C118" s="894"/>
      <c r="D118" s="894"/>
      <c r="E118" s="894"/>
      <c r="F118" s="794"/>
      <c r="G118" s="794"/>
    </row>
    <row r="119" spans="1:7" ht="15.75" hidden="1" thickBot="1" x14ac:dyDescent="0.3">
      <c r="A119" s="897" t="s">
        <v>848</v>
      </c>
      <c r="B119" s="898">
        <v>0</v>
      </c>
      <c r="C119" s="894">
        <v>0</v>
      </c>
      <c r="D119" s="894">
        <v>0</v>
      </c>
      <c r="E119" s="894">
        <v>0</v>
      </c>
      <c r="F119" s="794"/>
      <c r="G119" s="794"/>
    </row>
    <row r="120" spans="1:7" ht="15.75" hidden="1" thickBot="1" x14ac:dyDescent="0.3">
      <c r="A120" s="895" t="s">
        <v>840</v>
      </c>
      <c r="B120" s="898"/>
      <c r="C120" s="894"/>
      <c r="D120" s="894"/>
      <c r="E120" s="894"/>
      <c r="F120" s="794"/>
      <c r="G120" s="794"/>
    </row>
    <row r="121" spans="1:7" ht="15.75" hidden="1" thickBot="1" x14ac:dyDescent="0.3">
      <c r="A121" s="895" t="s">
        <v>855</v>
      </c>
      <c r="B121" s="898"/>
      <c r="C121" s="894"/>
      <c r="D121" s="894"/>
      <c r="E121" s="894"/>
      <c r="F121" s="794"/>
      <c r="G121" s="794"/>
    </row>
    <row r="122" spans="1:7" ht="12.75" hidden="1" customHeight="1" thickBot="1" x14ac:dyDescent="0.3">
      <c r="A122" s="897" t="s">
        <v>847</v>
      </c>
      <c r="B122" s="898"/>
      <c r="C122" s="894"/>
      <c r="D122" s="894"/>
      <c r="E122" s="894"/>
      <c r="F122" s="794"/>
      <c r="G122" s="794"/>
    </row>
    <row r="123" spans="1:7" ht="15.75" hidden="1" thickBot="1" x14ac:dyDescent="0.3">
      <c r="A123" s="895" t="s">
        <v>840</v>
      </c>
      <c r="B123" s="898"/>
      <c r="C123" s="894"/>
      <c r="D123" s="894"/>
      <c r="E123" s="894"/>
      <c r="F123" s="794"/>
      <c r="G123" s="794"/>
    </row>
    <row r="124" spans="1:7" ht="15.75" hidden="1" thickBot="1" x14ac:dyDescent="0.3">
      <c r="A124" s="895" t="s">
        <v>855</v>
      </c>
      <c r="B124" s="898"/>
      <c r="C124" s="894"/>
      <c r="D124" s="894"/>
      <c r="E124" s="894"/>
      <c r="F124" s="794"/>
      <c r="G124" s="794"/>
    </row>
    <row r="125" spans="1:7" ht="15.75" hidden="1" thickBot="1" x14ac:dyDescent="0.3">
      <c r="A125" s="897" t="s">
        <v>846</v>
      </c>
      <c r="B125" s="898"/>
      <c r="C125" s="894"/>
      <c r="D125" s="894"/>
      <c r="E125" s="894"/>
      <c r="F125" s="794"/>
      <c r="G125" s="794"/>
    </row>
    <row r="126" spans="1:7" ht="15.75" hidden="1" thickBot="1" x14ac:dyDescent="0.3">
      <c r="A126" s="895" t="s">
        <v>840</v>
      </c>
      <c r="B126" s="898"/>
      <c r="C126" s="894"/>
      <c r="D126" s="894"/>
      <c r="E126" s="894"/>
      <c r="F126" s="794"/>
      <c r="G126" s="794"/>
    </row>
    <row r="127" spans="1:7" ht="15.75" hidden="1" thickBot="1" x14ac:dyDescent="0.3">
      <c r="A127" s="895" t="s">
        <v>855</v>
      </c>
      <c r="B127" s="898"/>
      <c r="C127" s="894"/>
      <c r="D127" s="894"/>
      <c r="E127" s="894"/>
      <c r="F127" s="794"/>
      <c r="G127" s="794"/>
    </row>
    <row r="128" spans="1:7" ht="15.75" hidden="1" thickBot="1" x14ac:dyDescent="0.3">
      <c r="A128" s="897" t="s">
        <v>845</v>
      </c>
      <c r="B128" s="898">
        <v>0</v>
      </c>
      <c r="C128" s="894">
        <v>0</v>
      </c>
      <c r="D128" s="894">
        <v>0</v>
      </c>
      <c r="E128" s="894">
        <v>0</v>
      </c>
      <c r="F128" s="794"/>
      <c r="G128" s="794"/>
    </row>
    <row r="129" spans="1:16" ht="15.75" hidden="1" thickBot="1" x14ac:dyDescent="0.3">
      <c r="A129" s="895" t="s">
        <v>840</v>
      </c>
      <c r="B129" s="898"/>
      <c r="C129" s="894"/>
      <c r="D129" s="894"/>
      <c r="E129" s="894"/>
      <c r="F129" s="794"/>
      <c r="G129" s="794"/>
    </row>
    <row r="130" spans="1:16" ht="15.75" hidden="1" thickBot="1" x14ac:dyDescent="0.3">
      <c r="A130" s="895" t="s">
        <v>855</v>
      </c>
      <c r="B130" s="898"/>
      <c r="C130" s="894"/>
      <c r="D130" s="894"/>
      <c r="E130" s="894"/>
      <c r="F130" s="794"/>
      <c r="G130" s="794"/>
    </row>
    <row r="131" spans="1:16" ht="26.25" hidden="1" thickBot="1" x14ac:dyDescent="0.3">
      <c r="A131" s="897" t="s">
        <v>844</v>
      </c>
      <c r="B131" s="898"/>
      <c r="C131" s="894"/>
      <c r="D131" s="894"/>
      <c r="E131" s="894"/>
      <c r="F131" s="794"/>
      <c r="G131" s="794"/>
    </row>
    <row r="132" spans="1:16" ht="15.75" hidden="1" thickBot="1" x14ac:dyDescent="0.3">
      <c r="A132" s="895" t="s">
        <v>840</v>
      </c>
      <c r="B132" s="898"/>
      <c r="C132" s="894"/>
      <c r="D132" s="894"/>
      <c r="E132" s="894"/>
      <c r="F132" s="794"/>
      <c r="G132" s="794"/>
    </row>
    <row r="133" spans="1:16" ht="15.75" hidden="1" thickBot="1" x14ac:dyDescent="0.3">
      <c r="A133" s="895" t="s">
        <v>855</v>
      </c>
      <c r="B133" s="898"/>
      <c r="C133" s="894"/>
      <c r="D133" s="894"/>
      <c r="E133" s="894"/>
      <c r="F133" s="794"/>
      <c r="G133" s="794"/>
    </row>
    <row r="134" spans="1:16" ht="15.75" hidden="1" thickBot="1" x14ac:dyDescent="0.3">
      <c r="A134" s="947" t="s">
        <v>1676</v>
      </c>
      <c r="B134" s="898">
        <f>B131+B128+B125+B122+B119+B116+B113</f>
        <v>0</v>
      </c>
      <c r="C134" s="898">
        <f>C131+C128+C125+C122+C119+C116+C113</f>
        <v>0</v>
      </c>
      <c r="D134" s="898">
        <f>D131+D128+D125+D122+D119+D116+D113</f>
        <v>0</v>
      </c>
      <c r="E134" s="898">
        <f>E131+E128+E125+E122+E119+E116+E113</f>
        <v>0</v>
      </c>
      <c r="F134" s="794"/>
      <c r="G134" s="794"/>
    </row>
    <row r="135" spans="1:16" ht="15.75" hidden="1" thickBot="1" x14ac:dyDescent="0.3">
      <c r="A135" s="892" t="s">
        <v>836</v>
      </c>
      <c r="B135" s="891">
        <f>IF(B134-B105=0,0,"Error")</f>
        <v>0</v>
      </c>
      <c r="C135" s="891">
        <f>IF(C134-C105=0,0,"Error")</f>
        <v>0</v>
      </c>
      <c r="D135" s="891">
        <f>IF(D134-D105=0,0,"Error")</f>
        <v>0</v>
      </c>
      <c r="E135" s="891">
        <f>IF(E134-E105=0,0,"Error")</f>
        <v>0</v>
      </c>
      <c r="F135" s="794"/>
      <c r="G135" s="794"/>
    </row>
    <row r="136" spans="1:16" ht="15.75" thickBot="1" x14ac:dyDescent="0.3">
      <c r="A136" s="2062" t="s">
        <v>894</v>
      </c>
      <c r="B136" s="2063"/>
      <c r="C136" s="2063"/>
      <c r="D136" s="2063"/>
      <c r="E136" s="2064"/>
      <c r="F136" s="794"/>
      <c r="G136" s="794"/>
    </row>
    <row r="137" spans="1:16" ht="15.75" thickBot="1" x14ac:dyDescent="0.3">
      <c r="A137" s="2062" t="s">
        <v>893</v>
      </c>
      <c r="B137" s="2063"/>
      <c r="C137" s="2063"/>
      <c r="D137" s="2063"/>
      <c r="E137" s="2064"/>
      <c r="F137" s="794"/>
      <c r="G137" s="794"/>
    </row>
    <row r="138" spans="1:16" ht="26.25" thickBot="1" x14ac:dyDescent="0.3">
      <c r="A138" s="911" t="s">
        <v>1314</v>
      </c>
      <c r="B138" s="2084"/>
      <c r="C138" s="2085"/>
      <c r="D138" s="2086"/>
      <c r="E138" s="2087"/>
      <c r="F138" s="794"/>
      <c r="G138" s="794"/>
    </row>
    <row r="139" spans="1:16" ht="36.75" customHeight="1" thickBot="1" x14ac:dyDescent="0.3">
      <c r="A139" s="911" t="s">
        <v>880</v>
      </c>
      <c r="B139" s="911"/>
      <c r="C139" s="932" t="s">
        <v>864</v>
      </c>
      <c r="D139" s="2082"/>
      <c r="E139" s="2083"/>
      <c r="F139" s="794"/>
      <c r="G139" s="794"/>
      <c r="L139" s="2071" t="s">
        <v>1995</v>
      </c>
      <c r="M139" s="2072"/>
      <c r="N139" s="2072"/>
      <c r="O139" s="2072"/>
      <c r="P139" s="2073"/>
    </row>
    <row r="140" spans="1:16" ht="15.75" thickBot="1" x14ac:dyDescent="0.3">
      <c r="A140" s="946"/>
      <c r="B140" s="2080"/>
      <c r="C140" s="2081"/>
      <c r="D140" s="2082"/>
      <c r="E140" s="2083"/>
      <c r="F140" s="794"/>
      <c r="G140" s="794"/>
      <c r="L140" s="2074"/>
      <c r="M140" s="2075"/>
      <c r="N140" s="2075"/>
      <c r="O140" s="2075"/>
      <c r="P140" s="2076"/>
    </row>
    <row r="141" spans="1:16" ht="17.25" customHeight="1" thickBot="1" x14ac:dyDescent="0.3">
      <c r="A141" s="904" t="s">
        <v>863</v>
      </c>
      <c r="B141" s="2049" t="s">
        <v>1999</v>
      </c>
      <c r="C141" s="2050"/>
      <c r="D141" s="2050"/>
      <c r="E141" s="2051"/>
      <c r="F141" s="794"/>
      <c r="G141" s="794"/>
      <c r="L141" s="2077"/>
      <c r="M141" s="2078"/>
      <c r="N141" s="2078"/>
      <c r="O141" s="2078"/>
      <c r="P141" s="2079"/>
    </row>
    <row r="142" spans="1:16" ht="15.75" thickBot="1" x14ac:dyDescent="0.3">
      <c r="A142" s="904" t="s">
        <v>37</v>
      </c>
      <c r="B142" s="2067" t="s">
        <v>1998</v>
      </c>
      <c r="C142" s="2065"/>
      <c r="D142" s="2065"/>
      <c r="E142" s="2066"/>
      <c r="F142" s="794"/>
      <c r="G142" s="794"/>
    </row>
    <row r="143" spans="1:16" ht="12.75" customHeight="1" x14ac:dyDescent="0.25">
      <c r="A143" s="2055"/>
      <c r="B143" s="901">
        <v>2025</v>
      </c>
      <c r="C143" s="901">
        <v>2026</v>
      </c>
      <c r="D143" s="901">
        <v>2027</v>
      </c>
      <c r="E143" s="901">
        <v>2028</v>
      </c>
      <c r="F143" s="794"/>
      <c r="G143" s="794"/>
    </row>
    <row r="144" spans="1:16" ht="12" customHeight="1" thickBot="1" x14ac:dyDescent="0.3">
      <c r="A144" s="2056"/>
      <c r="B144" s="900" t="s">
        <v>17</v>
      </c>
      <c r="C144" s="900" t="s">
        <v>18</v>
      </c>
      <c r="D144" s="900" t="s">
        <v>18</v>
      </c>
      <c r="E144" s="900" t="s">
        <v>18</v>
      </c>
      <c r="F144" s="794"/>
      <c r="G144" s="794"/>
    </row>
    <row r="145" spans="1:11" ht="27.75" customHeight="1" thickBot="1" x14ac:dyDescent="0.3">
      <c r="A145" s="904" t="s">
        <v>39</v>
      </c>
      <c r="B145" s="906">
        <v>1</v>
      </c>
      <c r="C145" s="906">
        <v>1</v>
      </c>
      <c r="D145" s="906">
        <v>1</v>
      </c>
      <c r="E145" s="906">
        <v>1</v>
      </c>
      <c r="F145" s="794"/>
      <c r="G145" s="794"/>
    </row>
    <row r="146" spans="1:11" ht="15.75" thickBot="1" x14ac:dyDescent="0.3">
      <c r="A146" s="904" t="s">
        <v>861</v>
      </c>
      <c r="B146" s="906">
        <v>1000</v>
      </c>
      <c r="C146" s="906">
        <v>1000</v>
      </c>
      <c r="D146" s="906">
        <v>1000</v>
      </c>
      <c r="E146" s="906">
        <v>1000</v>
      </c>
      <c r="F146" s="794"/>
      <c r="G146" s="794"/>
    </row>
    <row r="147" spans="1:11" ht="15.75" thickBot="1" x14ac:dyDescent="0.3">
      <c r="A147" s="904" t="s">
        <v>860</v>
      </c>
      <c r="B147" s="906">
        <f>B146/B145</f>
        <v>1000</v>
      </c>
      <c r="C147" s="906">
        <f>C146/C145</f>
        <v>1000</v>
      </c>
      <c r="D147" s="906">
        <f>D146/D145</f>
        <v>1000</v>
      </c>
      <c r="E147" s="906">
        <f>E146/E145</f>
        <v>1000</v>
      </c>
      <c r="F147" s="794"/>
      <c r="G147" s="794"/>
    </row>
    <row r="148" spans="1:11" ht="15.75" thickBot="1" x14ac:dyDescent="0.3">
      <c r="A148" s="904" t="s">
        <v>859</v>
      </c>
      <c r="B148" s="903" t="s">
        <v>884</v>
      </c>
      <c r="C148" s="902"/>
      <c r="D148" s="902"/>
      <c r="E148" s="902"/>
      <c r="F148" s="794"/>
      <c r="G148" s="905"/>
      <c r="H148" s="187"/>
      <c r="I148" s="187"/>
      <c r="J148" s="187"/>
      <c r="K148" s="187"/>
    </row>
    <row r="149" spans="1:11" ht="15.75" thickBot="1" x14ac:dyDescent="0.3">
      <c r="A149" s="904" t="s">
        <v>858</v>
      </c>
      <c r="B149" s="903" t="s">
        <v>884</v>
      </c>
      <c r="C149" s="902"/>
      <c r="D149" s="902"/>
      <c r="E149" s="902"/>
      <c r="F149" s="794"/>
      <c r="G149" s="794"/>
    </row>
    <row r="150" spans="1:11" ht="26.25" thickBot="1" x14ac:dyDescent="0.3">
      <c r="A150" s="904" t="s">
        <v>55</v>
      </c>
      <c r="B150" s="903" t="s">
        <v>884</v>
      </c>
      <c r="C150" s="902"/>
      <c r="D150" s="902"/>
      <c r="E150" s="902"/>
      <c r="F150" s="794"/>
      <c r="G150" s="794"/>
    </row>
    <row r="151" spans="1:11" ht="15.75" thickBot="1" x14ac:dyDescent="0.3">
      <c r="A151" s="2068" t="s">
        <v>948</v>
      </c>
      <c r="B151" s="2069"/>
      <c r="C151" s="2069"/>
      <c r="D151" s="2069"/>
      <c r="E151" s="2070"/>
      <c r="F151" s="794"/>
      <c r="G151" s="794"/>
    </row>
    <row r="152" spans="1:11" ht="12.75" customHeight="1" x14ac:dyDescent="0.25">
      <c r="A152" s="2055"/>
      <c r="B152" s="901">
        <v>2025</v>
      </c>
      <c r="C152" s="901">
        <v>2026</v>
      </c>
      <c r="D152" s="901">
        <v>2027</v>
      </c>
      <c r="E152" s="901">
        <v>2028</v>
      </c>
      <c r="F152" s="794"/>
      <c r="G152" s="794"/>
    </row>
    <row r="153" spans="1:11" ht="12" customHeight="1" thickBot="1" x14ac:dyDescent="0.3">
      <c r="A153" s="2056"/>
      <c r="B153" s="900" t="s">
        <v>17</v>
      </c>
      <c r="C153" s="900" t="s">
        <v>18</v>
      </c>
      <c r="D153" s="900" t="s">
        <v>18</v>
      </c>
      <c r="E153" s="900" t="s">
        <v>18</v>
      </c>
      <c r="F153" s="794"/>
      <c r="G153" s="794"/>
    </row>
    <row r="154" spans="1:11" ht="15.75" thickBot="1" x14ac:dyDescent="0.3">
      <c r="A154" s="897" t="s">
        <v>875</v>
      </c>
      <c r="B154" s="894">
        <f>B155+B156+B157+B158</f>
        <v>0</v>
      </c>
      <c r="C154" s="894">
        <f>C155+C156+C157+C158</f>
        <v>0</v>
      </c>
      <c r="D154" s="894">
        <f>D155+D156+D157+D158</f>
        <v>0</v>
      </c>
      <c r="E154" s="894">
        <f>E155+E156+E157+E158</f>
        <v>0</v>
      </c>
      <c r="F154" s="794"/>
      <c r="G154" s="794"/>
    </row>
    <row r="155" spans="1:11" ht="15.75" thickBot="1" x14ac:dyDescent="0.3">
      <c r="A155" s="895" t="s">
        <v>840</v>
      </c>
      <c r="B155" s="894"/>
      <c r="C155" s="894"/>
      <c r="D155" s="894"/>
      <c r="E155" s="894"/>
      <c r="F155" s="794"/>
      <c r="G155" s="794"/>
    </row>
    <row r="156" spans="1:11" ht="15.75" thickBot="1" x14ac:dyDescent="0.3">
      <c r="A156" s="895" t="s">
        <v>854</v>
      </c>
      <c r="B156" s="894"/>
      <c r="C156" s="894"/>
      <c r="D156" s="894"/>
      <c r="E156" s="894"/>
      <c r="F156" s="794"/>
      <c r="G156" s="794"/>
    </row>
    <row r="157" spans="1:11" ht="15.75" thickBot="1" x14ac:dyDescent="0.3">
      <c r="A157" s="895" t="s">
        <v>838</v>
      </c>
      <c r="B157" s="894"/>
      <c r="C157" s="894"/>
      <c r="D157" s="894"/>
      <c r="E157" s="894"/>
      <c r="F157" s="794"/>
      <c r="G157" s="794"/>
    </row>
    <row r="158" spans="1:11" ht="15.75" thickBot="1" x14ac:dyDescent="0.3">
      <c r="A158" s="895" t="s">
        <v>837</v>
      </c>
      <c r="B158" s="894"/>
      <c r="C158" s="894"/>
      <c r="D158" s="894"/>
      <c r="E158" s="894"/>
      <c r="F158" s="794"/>
      <c r="G158" s="794"/>
    </row>
    <row r="159" spans="1:11" ht="15.75" thickBot="1" x14ac:dyDescent="0.3">
      <c r="A159" s="897" t="s">
        <v>874</v>
      </c>
      <c r="B159" s="898">
        <f>B160+B161+B162+B163</f>
        <v>1000</v>
      </c>
      <c r="C159" s="898">
        <f>C160+C161+C162+C163</f>
        <v>1000</v>
      </c>
      <c r="D159" s="898">
        <f>D160+D161+D162+D163</f>
        <v>1000</v>
      </c>
      <c r="E159" s="898">
        <f>E160+E161+E162+E163</f>
        <v>1000</v>
      </c>
      <c r="F159" s="794"/>
      <c r="G159" s="794"/>
    </row>
    <row r="160" spans="1:11" ht="15.75" thickBot="1" x14ac:dyDescent="0.3">
      <c r="A160" s="895" t="s">
        <v>840</v>
      </c>
      <c r="B160" s="898">
        <v>1000</v>
      </c>
      <c r="C160" s="906">
        <v>1000</v>
      </c>
      <c r="D160" s="906">
        <v>1000</v>
      </c>
      <c r="E160" s="906">
        <v>1000</v>
      </c>
      <c r="F160" s="794"/>
      <c r="G160" s="794"/>
    </row>
    <row r="161" spans="1:11" ht="15.75" thickBot="1" x14ac:dyDescent="0.3">
      <c r="A161" s="895" t="s">
        <v>854</v>
      </c>
      <c r="B161" s="898"/>
      <c r="C161" s="894"/>
      <c r="D161" s="894"/>
      <c r="E161" s="894"/>
      <c r="F161" s="794"/>
      <c r="G161" s="794"/>
    </row>
    <row r="162" spans="1:11" ht="15.75" thickBot="1" x14ac:dyDescent="0.3">
      <c r="A162" s="895" t="s">
        <v>838</v>
      </c>
      <c r="B162" s="898"/>
      <c r="C162" s="894"/>
      <c r="D162" s="894"/>
      <c r="E162" s="894"/>
      <c r="F162" s="794"/>
      <c r="G162" s="794"/>
    </row>
    <row r="163" spans="1:11" ht="15.75" thickBot="1" x14ac:dyDescent="0.3">
      <c r="A163" s="895" t="s">
        <v>837</v>
      </c>
      <c r="B163" s="898"/>
      <c r="C163" s="894"/>
      <c r="D163" s="894"/>
      <c r="E163" s="894"/>
      <c r="F163" s="794"/>
      <c r="G163" s="794"/>
    </row>
    <row r="164" spans="1:11" ht="13.5" customHeight="1" thickBot="1" x14ac:dyDescent="0.3">
      <c r="A164" s="945" t="s">
        <v>873</v>
      </c>
      <c r="B164" s="898">
        <f>B154+B159</f>
        <v>1000</v>
      </c>
      <c r="C164" s="898">
        <f>C154+C159</f>
        <v>1000</v>
      </c>
      <c r="D164" s="898">
        <f>D154+D159</f>
        <v>1000</v>
      </c>
      <c r="E164" s="898">
        <f>E154+E159</f>
        <v>1000</v>
      </c>
      <c r="F164" s="794"/>
      <c r="G164" s="794"/>
    </row>
    <row r="165" spans="1:11" s="912" customFormat="1" ht="51.75" hidden="1" thickBot="1" x14ac:dyDescent="0.3">
      <c r="A165" s="911" t="s">
        <v>963</v>
      </c>
      <c r="B165" s="911" t="s">
        <v>1997</v>
      </c>
      <c r="C165" s="932" t="s">
        <v>864</v>
      </c>
      <c r="D165" s="931"/>
      <c r="E165" s="930"/>
      <c r="F165" s="913"/>
      <c r="G165" s="913"/>
    </row>
    <row r="166" spans="1:11" s="912" customFormat="1" ht="15.75" hidden="1" thickBot="1" x14ac:dyDescent="0.3">
      <c r="A166" s="904" t="s">
        <v>863</v>
      </c>
      <c r="B166" s="929"/>
      <c r="C166" s="928"/>
      <c r="D166" s="928"/>
      <c r="E166" s="927"/>
      <c r="F166" s="913"/>
      <c r="G166" s="913"/>
    </row>
    <row r="167" spans="1:11" s="912" customFormat="1" ht="15.75" hidden="1" thickBot="1" x14ac:dyDescent="0.3">
      <c r="A167" s="904" t="s">
        <v>37</v>
      </c>
      <c r="B167" s="929"/>
      <c r="C167" s="928"/>
      <c r="D167" s="928"/>
      <c r="E167" s="927"/>
      <c r="F167" s="913"/>
      <c r="G167" s="913"/>
    </row>
    <row r="168" spans="1:11" s="912" customFormat="1" ht="15.75" hidden="1" thickBot="1" x14ac:dyDescent="0.3">
      <c r="A168" s="919"/>
      <c r="B168" s="901">
        <v>2024</v>
      </c>
      <c r="C168" s="901">
        <v>2025</v>
      </c>
      <c r="D168" s="901">
        <v>2026</v>
      </c>
      <c r="E168" s="901">
        <v>2027</v>
      </c>
      <c r="F168" s="913"/>
      <c r="G168" s="913"/>
    </row>
    <row r="169" spans="1:11" s="912" customFormat="1" ht="15.75" hidden="1" thickBot="1" x14ac:dyDescent="0.3">
      <c r="A169" s="918"/>
      <c r="B169" s="900" t="s">
        <v>17</v>
      </c>
      <c r="C169" s="900" t="s">
        <v>18</v>
      </c>
      <c r="D169" s="900" t="s">
        <v>18</v>
      </c>
      <c r="E169" s="900" t="s">
        <v>18</v>
      </c>
      <c r="F169" s="913"/>
      <c r="G169" s="913"/>
    </row>
    <row r="170" spans="1:11" s="912" customFormat="1" ht="15.75" hidden="1" thickBot="1" x14ac:dyDescent="0.3">
      <c r="A170" s="904" t="s">
        <v>39</v>
      </c>
      <c r="B170" s="904"/>
      <c r="C170" s="903">
        <v>0</v>
      </c>
      <c r="D170" s="904"/>
      <c r="E170" s="904"/>
      <c r="F170" s="913"/>
      <c r="G170" s="913"/>
    </row>
    <row r="171" spans="1:11" s="912" customFormat="1" ht="15.75" hidden="1" thickBot="1" x14ac:dyDescent="0.3">
      <c r="A171" s="904" t="s">
        <v>861</v>
      </c>
      <c r="B171" s="906">
        <v>0</v>
      </c>
      <c r="C171" s="906">
        <f>C189</f>
        <v>0</v>
      </c>
      <c r="D171" s="906">
        <v>0</v>
      </c>
      <c r="E171" s="906">
        <v>0</v>
      </c>
      <c r="F171" s="913"/>
      <c r="G171" s="913"/>
    </row>
    <row r="172" spans="1:11" s="912" customFormat="1" ht="15.75" hidden="1" thickBot="1" x14ac:dyDescent="0.3">
      <c r="A172" s="904" t="s">
        <v>860</v>
      </c>
      <c r="B172" s="906">
        <v>0</v>
      </c>
      <c r="C172" s="906">
        <v>0</v>
      </c>
      <c r="D172" s="906">
        <v>0</v>
      </c>
      <c r="E172" s="906">
        <v>0</v>
      </c>
      <c r="F172" s="913"/>
      <c r="G172" s="913"/>
    </row>
    <row r="173" spans="1:11" s="912" customFormat="1" ht="15.75" hidden="1" thickBot="1" x14ac:dyDescent="0.3">
      <c r="A173" s="904" t="s">
        <v>859</v>
      </c>
      <c r="B173" s="903"/>
      <c r="C173" s="923"/>
      <c r="D173" s="923"/>
      <c r="E173" s="923"/>
      <c r="F173" s="913"/>
      <c r="G173" s="925"/>
      <c r="H173" s="924"/>
      <c r="I173" s="924"/>
      <c r="J173" s="924"/>
      <c r="K173" s="924"/>
    </row>
    <row r="174" spans="1:11" s="912" customFormat="1" ht="15.75" hidden="1" thickBot="1" x14ac:dyDescent="0.3">
      <c r="A174" s="904" t="s">
        <v>858</v>
      </c>
      <c r="B174" s="903"/>
      <c r="C174" s="923"/>
      <c r="D174" s="923"/>
      <c r="E174" s="923"/>
      <c r="F174" s="913"/>
      <c r="G174" s="913"/>
    </row>
    <row r="175" spans="1:11" s="912" customFormat="1" ht="26.25" hidden="1" thickBot="1" x14ac:dyDescent="0.3">
      <c r="A175" s="904" t="s">
        <v>55</v>
      </c>
      <c r="B175" s="903"/>
      <c r="C175" s="923"/>
      <c r="D175" s="923"/>
      <c r="E175" s="923"/>
      <c r="F175" s="913"/>
      <c r="G175" s="913"/>
    </row>
    <row r="176" spans="1:11" s="912" customFormat="1" ht="0.75" hidden="1" customHeight="1" thickBot="1" x14ac:dyDescent="0.3">
      <c r="A176" s="922" t="s">
        <v>959</v>
      </c>
      <c r="B176" s="921"/>
      <c r="C176" s="921"/>
      <c r="D176" s="921"/>
      <c r="E176" s="920"/>
      <c r="F176" s="913"/>
      <c r="G176" s="913"/>
    </row>
    <row r="177" spans="1:7" s="912" customFormat="1" ht="15.75" hidden="1" thickBot="1" x14ac:dyDescent="0.3">
      <c r="A177" s="919"/>
      <c r="B177" s="901">
        <v>2024</v>
      </c>
      <c r="C177" s="901">
        <v>2025</v>
      </c>
      <c r="D177" s="901">
        <v>2026</v>
      </c>
      <c r="E177" s="901">
        <v>2027</v>
      </c>
      <c r="F177" s="913"/>
      <c r="G177" s="913"/>
    </row>
    <row r="178" spans="1:7" s="912" customFormat="1" ht="9" hidden="1" customHeight="1" thickBot="1" x14ac:dyDescent="0.3">
      <c r="A178" s="918"/>
      <c r="B178" s="900" t="s">
        <v>17</v>
      </c>
      <c r="C178" s="900" t="s">
        <v>18</v>
      </c>
      <c r="D178" s="900" t="s">
        <v>18</v>
      </c>
      <c r="E178" s="900" t="s">
        <v>18</v>
      </c>
      <c r="F178" s="913"/>
      <c r="G178" s="913"/>
    </row>
    <row r="179" spans="1:7" s="912" customFormat="1" ht="15.75" hidden="1" thickBot="1" x14ac:dyDescent="0.3">
      <c r="A179" s="904" t="s">
        <v>875</v>
      </c>
      <c r="B179" s="916">
        <f>B180+B181+B182+B183</f>
        <v>0</v>
      </c>
      <c r="C179" s="916">
        <f>C180+C181+C182+C183</f>
        <v>0</v>
      </c>
      <c r="D179" s="916">
        <f>D180+D181+D182+D183</f>
        <v>0</v>
      </c>
      <c r="E179" s="916">
        <f>E180+E181+E182+E183</f>
        <v>0</v>
      </c>
      <c r="F179" s="913"/>
      <c r="G179" s="913"/>
    </row>
    <row r="180" spans="1:7" s="912" customFormat="1" ht="15.75" hidden="1" thickBot="1" x14ac:dyDescent="0.3">
      <c r="A180" s="917" t="s">
        <v>840</v>
      </c>
      <c r="B180" s="916"/>
      <c r="C180" s="916"/>
      <c r="D180" s="916"/>
      <c r="E180" s="916"/>
      <c r="F180" s="913"/>
      <c r="G180" s="913"/>
    </row>
    <row r="181" spans="1:7" s="912" customFormat="1" ht="15.75" hidden="1" thickBot="1" x14ac:dyDescent="0.3">
      <c r="A181" s="917" t="s">
        <v>854</v>
      </c>
      <c r="B181" s="916"/>
      <c r="C181" s="916"/>
      <c r="D181" s="916"/>
      <c r="E181" s="916"/>
      <c r="F181" s="913"/>
      <c r="G181" s="913"/>
    </row>
    <row r="182" spans="1:7" s="912" customFormat="1" ht="15.75" hidden="1" thickBot="1" x14ac:dyDescent="0.3">
      <c r="A182" s="917" t="s">
        <v>838</v>
      </c>
      <c r="B182" s="916"/>
      <c r="C182" s="916"/>
      <c r="D182" s="916"/>
      <c r="E182" s="916"/>
      <c r="F182" s="913"/>
      <c r="G182" s="913"/>
    </row>
    <row r="183" spans="1:7" s="912" customFormat="1" ht="15.75" hidden="1" thickBot="1" x14ac:dyDescent="0.3">
      <c r="A183" s="917" t="s">
        <v>837</v>
      </c>
      <c r="B183" s="916"/>
      <c r="C183" s="916"/>
      <c r="D183" s="916"/>
      <c r="E183" s="916"/>
      <c r="F183" s="913"/>
      <c r="G183" s="913"/>
    </row>
    <row r="184" spans="1:7" s="912" customFormat="1" ht="15.75" hidden="1" thickBot="1" x14ac:dyDescent="0.3">
      <c r="A184" s="904" t="s">
        <v>874</v>
      </c>
      <c r="B184" s="914">
        <f>B185+B186+B187+B188</f>
        <v>0</v>
      </c>
      <c r="C184" s="914">
        <f>C185+C186+C187+C188</f>
        <v>0</v>
      </c>
      <c r="D184" s="914">
        <f>D185+D186+D187+D188</f>
        <v>0</v>
      </c>
      <c r="E184" s="914">
        <f>E185+E186+E187+E188</f>
        <v>0</v>
      </c>
      <c r="F184" s="913"/>
      <c r="G184" s="913"/>
    </row>
    <row r="185" spans="1:7" s="912" customFormat="1" ht="15.75" hidden="1" thickBot="1" x14ac:dyDescent="0.3">
      <c r="A185" s="917" t="s">
        <v>840</v>
      </c>
      <c r="B185" s="914"/>
      <c r="C185" s="916"/>
      <c r="D185" s="916"/>
      <c r="E185" s="916"/>
      <c r="F185" s="913"/>
      <c r="G185" s="913"/>
    </row>
    <row r="186" spans="1:7" s="912" customFormat="1" ht="15.75" hidden="1" thickBot="1" x14ac:dyDescent="0.3">
      <c r="A186" s="917" t="s">
        <v>854</v>
      </c>
      <c r="B186" s="914"/>
      <c r="C186" s="916"/>
      <c r="D186" s="916"/>
      <c r="E186" s="916"/>
      <c r="F186" s="913"/>
      <c r="G186" s="913"/>
    </row>
    <row r="187" spans="1:7" s="912" customFormat="1" ht="15.75" hidden="1" thickBot="1" x14ac:dyDescent="0.3">
      <c r="A187" s="917" t="s">
        <v>838</v>
      </c>
      <c r="B187" s="914"/>
      <c r="C187" s="916"/>
      <c r="D187" s="916"/>
      <c r="E187" s="916"/>
      <c r="F187" s="913"/>
      <c r="G187" s="913"/>
    </row>
    <row r="188" spans="1:7" s="912" customFormat="1" ht="15.75" hidden="1" thickBot="1" x14ac:dyDescent="0.3">
      <c r="A188" s="917" t="s">
        <v>837</v>
      </c>
      <c r="B188" s="914"/>
      <c r="C188" s="916"/>
      <c r="D188" s="916"/>
      <c r="E188" s="916"/>
      <c r="F188" s="913"/>
      <c r="G188" s="913"/>
    </row>
    <row r="189" spans="1:7" s="912" customFormat="1" ht="15.75" hidden="1" thickBot="1" x14ac:dyDescent="0.3">
      <c r="A189" s="915" t="s">
        <v>886</v>
      </c>
      <c r="B189" s="914">
        <f>B179+B184</f>
        <v>0</v>
      </c>
      <c r="C189" s="914">
        <f>C179+C184</f>
        <v>0</v>
      </c>
      <c r="D189" s="914">
        <f>D179+D184</f>
        <v>0</v>
      </c>
      <c r="E189" s="914">
        <f>E179+E184</f>
        <v>0</v>
      </c>
      <c r="F189" s="913"/>
      <c r="G189" s="913"/>
    </row>
    <row r="190" spans="1:7" s="912" customFormat="1" ht="51.75" hidden="1" thickBot="1" x14ac:dyDescent="0.3">
      <c r="A190" s="911" t="s">
        <v>1678</v>
      </c>
      <c r="B190" s="929"/>
      <c r="C190" s="909" t="s">
        <v>864</v>
      </c>
      <c r="D190" s="928"/>
      <c r="E190" s="927"/>
      <c r="F190" s="913"/>
      <c r="G190" s="913"/>
    </row>
    <row r="191" spans="1:7" s="912" customFormat="1" ht="15.75" hidden="1" thickBot="1" x14ac:dyDescent="0.3">
      <c r="A191" s="904" t="s">
        <v>863</v>
      </c>
      <c r="B191" s="929"/>
      <c r="C191" s="928"/>
      <c r="D191" s="928"/>
      <c r="E191" s="927"/>
      <c r="F191" s="913"/>
      <c r="G191" s="913"/>
    </row>
    <row r="192" spans="1:7" s="912" customFormat="1" ht="15.75" hidden="1" thickBot="1" x14ac:dyDescent="0.3">
      <c r="A192" s="904" t="s">
        <v>37</v>
      </c>
      <c r="B192" s="929"/>
      <c r="C192" s="928"/>
      <c r="D192" s="928"/>
      <c r="E192" s="927"/>
      <c r="F192" s="913"/>
      <c r="G192" s="913"/>
    </row>
    <row r="193" spans="1:11" s="912" customFormat="1" ht="15.75" hidden="1" thickBot="1" x14ac:dyDescent="0.3">
      <c r="A193" s="919"/>
      <c r="B193" s="926">
        <v>2018</v>
      </c>
      <c r="C193" s="926">
        <v>2019</v>
      </c>
      <c r="D193" s="926">
        <v>2024</v>
      </c>
      <c r="E193" s="926">
        <v>2025</v>
      </c>
      <c r="F193" s="913"/>
      <c r="G193" s="913"/>
    </row>
    <row r="194" spans="1:11" s="912" customFormat="1" ht="15.75" hidden="1" thickBot="1" x14ac:dyDescent="0.3">
      <c r="A194" s="918"/>
      <c r="B194" s="900" t="s">
        <v>17</v>
      </c>
      <c r="C194" s="900" t="s">
        <v>18</v>
      </c>
      <c r="D194" s="900" t="s">
        <v>18</v>
      </c>
      <c r="E194" s="900" t="s">
        <v>18</v>
      </c>
      <c r="F194" s="913"/>
      <c r="G194" s="913"/>
    </row>
    <row r="195" spans="1:11" s="912" customFormat="1" ht="15.75" hidden="1" thickBot="1" x14ac:dyDescent="0.3">
      <c r="A195" s="904" t="s">
        <v>39</v>
      </c>
      <c r="B195" s="904"/>
      <c r="C195" s="904"/>
      <c r="D195" s="904"/>
      <c r="E195" s="904"/>
      <c r="F195" s="913"/>
      <c r="G195" s="913"/>
    </row>
    <row r="196" spans="1:11" s="912" customFormat="1" ht="15.75" hidden="1" thickBot="1" x14ac:dyDescent="0.3">
      <c r="A196" s="904" t="s">
        <v>861</v>
      </c>
      <c r="B196" s="906">
        <f>B214</f>
        <v>0</v>
      </c>
      <c r="C196" s="906">
        <f>C214</f>
        <v>0</v>
      </c>
      <c r="D196" s="906">
        <f>D214</f>
        <v>0</v>
      </c>
      <c r="E196" s="906">
        <f>E214</f>
        <v>0</v>
      </c>
      <c r="F196" s="913"/>
      <c r="G196" s="913"/>
    </row>
    <row r="197" spans="1:11" s="912" customFormat="1" ht="15.75" hidden="1" thickBot="1" x14ac:dyDescent="0.3">
      <c r="A197" s="904" t="s">
        <v>860</v>
      </c>
      <c r="B197" s="906" t="e">
        <f>B196/B195</f>
        <v>#DIV/0!</v>
      </c>
      <c r="C197" s="906" t="e">
        <f>C196/C195</f>
        <v>#DIV/0!</v>
      </c>
      <c r="D197" s="906" t="e">
        <f>D196/D195</f>
        <v>#DIV/0!</v>
      </c>
      <c r="E197" s="906" t="e">
        <f>E196/E195</f>
        <v>#DIV/0!</v>
      </c>
      <c r="F197" s="913"/>
      <c r="G197" s="913"/>
    </row>
    <row r="198" spans="1:11" s="912" customFormat="1" ht="15.75" hidden="1" thickBot="1" x14ac:dyDescent="0.3">
      <c r="A198" s="904" t="s">
        <v>859</v>
      </c>
      <c r="B198" s="903" t="s">
        <v>884</v>
      </c>
      <c r="C198" s="923" t="e">
        <f t="shared" ref="C198:E200" si="3">C195/B195-1</f>
        <v>#DIV/0!</v>
      </c>
      <c r="D198" s="923" t="e">
        <f t="shared" si="3"/>
        <v>#DIV/0!</v>
      </c>
      <c r="E198" s="923" t="e">
        <f t="shared" si="3"/>
        <v>#DIV/0!</v>
      </c>
      <c r="F198" s="913"/>
      <c r="G198" s="925"/>
      <c r="H198" s="924"/>
      <c r="I198" s="924"/>
      <c r="J198" s="924"/>
      <c r="K198" s="924"/>
    </row>
    <row r="199" spans="1:11" s="912" customFormat="1" ht="15.75" hidden="1" thickBot="1" x14ac:dyDescent="0.3">
      <c r="A199" s="904" t="s">
        <v>858</v>
      </c>
      <c r="B199" s="903" t="s">
        <v>884</v>
      </c>
      <c r="C199" s="923" t="e">
        <f t="shared" si="3"/>
        <v>#DIV/0!</v>
      </c>
      <c r="D199" s="923" t="e">
        <f t="shared" si="3"/>
        <v>#DIV/0!</v>
      </c>
      <c r="E199" s="923" t="e">
        <f t="shared" si="3"/>
        <v>#DIV/0!</v>
      </c>
      <c r="F199" s="913"/>
      <c r="G199" s="913"/>
    </row>
    <row r="200" spans="1:11" s="912" customFormat="1" ht="26.25" hidden="1" thickBot="1" x14ac:dyDescent="0.3">
      <c r="A200" s="904" t="s">
        <v>55</v>
      </c>
      <c r="B200" s="903" t="s">
        <v>884</v>
      </c>
      <c r="C200" s="923" t="e">
        <f t="shared" si="3"/>
        <v>#DIV/0!</v>
      </c>
      <c r="D200" s="923" t="e">
        <f t="shared" si="3"/>
        <v>#DIV/0!</v>
      </c>
      <c r="E200" s="923" t="e">
        <f t="shared" si="3"/>
        <v>#DIV/0!</v>
      </c>
      <c r="F200" s="913"/>
      <c r="G200" s="913"/>
    </row>
    <row r="201" spans="1:11" s="912" customFormat="1" ht="39" hidden="1" thickBot="1" x14ac:dyDescent="0.3">
      <c r="A201" s="922" t="s">
        <v>1996</v>
      </c>
      <c r="B201" s="921"/>
      <c r="C201" s="921"/>
      <c r="D201" s="921"/>
      <c r="E201" s="920"/>
      <c r="F201" s="913"/>
      <c r="G201" s="913"/>
    </row>
    <row r="202" spans="1:11" s="912" customFormat="1" ht="15.75" hidden="1" thickBot="1" x14ac:dyDescent="0.3">
      <c r="A202" s="919"/>
      <c r="B202" s="926">
        <v>2018</v>
      </c>
      <c r="C202" s="926">
        <v>2019</v>
      </c>
      <c r="D202" s="926">
        <v>2024</v>
      </c>
      <c r="E202" s="926">
        <v>2025</v>
      </c>
      <c r="F202" s="913"/>
      <c r="G202" s="913"/>
    </row>
    <row r="203" spans="1:11" s="912" customFormat="1" ht="15.75" hidden="1" thickBot="1" x14ac:dyDescent="0.3">
      <c r="A203" s="918"/>
      <c r="B203" s="900" t="s">
        <v>17</v>
      </c>
      <c r="C203" s="900" t="s">
        <v>18</v>
      </c>
      <c r="D203" s="900" t="s">
        <v>18</v>
      </c>
      <c r="E203" s="900" t="s">
        <v>18</v>
      </c>
      <c r="F203" s="913"/>
      <c r="G203" s="913"/>
    </row>
    <row r="204" spans="1:11" s="912" customFormat="1" ht="15.75" hidden="1" thickBot="1" x14ac:dyDescent="0.3">
      <c r="A204" s="904" t="s">
        <v>875</v>
      </c>
      <c r="B204" s="916">
        <f>B205+B206+B207+B208</f>
        <v>0</v>
      </c>
      <c r="C204" s="916">
        <f>C205+C206+C207+C208</f>
        <v>0</v>
      </c>
      <c r="D204" s="916">
        <f>D205+D206+D207+D208</f>
        <v>0</v>
      </c>
      <c r="E204" s="916">
        <f>E205+E206+E207+E208</f>
        <v>0</v>
      </c>
      <c r="F204" s="913"/>
      <c r="G204" s="913"/>
    </row>
    <row r="205" spans="1:11" s="912" customFormat="1" ht="15.75" hidden="1" thickBot="1" x14ac:dyDescent="0.3">
      <c r="A205" s="917" t="s">
        <v>840</v>
      </c>
      <c r="B205" s="916"/>
      <c r="C205" s="916"/>
      <c r="D205" s="916"/>
      <c r="E205" s="916"/>
      <c r="F205" s="913"/>
      <c r="G205" s="913"/>
    </row>
    <row r="206" spans="1:11" s="912" customFormat="1" ht="15.75" hidden="1" thickBot="1" x14ac:dyDescent="0.3">
      <c r="A206" s="917" t="s">
        <v>854</v>
      </c>
      <c r="B206" s="916"/>
      <c r="C206" s="916"/>
      <c r="D206" s="916"/>
      <c r="E206" s="916"/>
      <c r="F206" s="913"/>
      <c r="G206" s="913"/>
    </row>
    <row r="207" spans="1:11" s="912" customFormat="1" ht="15.75" hidden="1" thickBot="1" x14ac:dyDescent="0.3">
      <c r="A207" s="917" t="s">
        <v>838</v>
      </c>
      <c r="B207" s="916"/>
      <c r="C207" s="916"/>
      <c r="D207" s="916"/>
      <c r="E207" s="916"/>
      <c r="F207" s="913"/>
      <c r="G207" s="913"/>
    </row>
    <row r="208" spans="1:11" s="912" customFormat="1" ht="15.75" hidden="1" thickBot="1" x14ac:dyDescent="0.3">
      <c r="A208" s="917" t="s">
        <v>837</v>
      </c>
      <c r="B208" s="916"/>
      <c r="C208" s="916"/>
      <c r="D208" s="916"/>
      <c r="E208" s="916"/>
      <c r="F208" s="913"/>
      <c r="G208" s="913"/>
    </row>
    <row r="209" spans="1:11" s="912" customFormat="1" ht="15.75" hidden="1" thickBot="1" x14ac:dyDescent="0.3">
      <c r="A209" s="904" t="s">
        <v>874</v>
      </c>
      <c r="B209" s="914">
        <f>B210+B211+B212+B213</f>
        <v>0</v>
      </c>
      <c r="C209" s="914">
        <f>C210+C211+C212+C213</f>
        <v>0</v>
      </c>
      <c r="D209" s="914">
        <f>D210+D211+D212+D213</f>
        <v>0</v>
      </c>
      <c r="E209" s="914">
        <f>E210+E211+E212+E213</f>
        <v>0</v>
      </c>
      <c r="F209" s="913"/>
      <c r="G209" s="913"/>
    </row>
    <row r="210" spans="1:11" s="912" customFormat="1" ht="15.75" hidden="1" thickBot="1" x14ac:dyDescent="0.3">
      <c r="A210" s="917" t="s">
        <v>840</v>
      </c>
      <c r="B210" s="914"/>
      <c r="C210" s="916"/>
      <c r="D210" s="916"/>
      <c r="E210" s="916"/>
      <c r="F210" s="913"/>
      <c r="G210" s="913"/>
    </row>
    <row r="211" spans="1:11" s="912" customFormat="1" ht="15.75" hidden="1" thickBot="1" x14ac:dyDescent="0.3">
      <c r="A211" s="917" t="s">
        <v>854</v>
      </c>
      <c r="B211" s="914"/>
      <c r="C211" s="916"/>
      <c r="D211" s="916"/>
      <c r="E211" s="916"/>
      <c r="F211" s="913"/>
      <c r="G211" s="913"/>
    </row>
    <row r="212" spans="1:11" s="912" customFormat="1" ht="15.75" hidden="1" thickBot="1" x14ac:dyDescent="0.3">
      <c r="A212" s="917" t="s">
        <v>838</v>
      </c>
      <c r="B212" s="914"/>
      <c r="C212" s="916"/>
      <c r="D212" s="916"/>
      <c r="E212" s="916"/>
      <c r="F212" s="913"/>
      <c r="G212" s="913"/>
    </row>
    <row r="213" spans="1:11" s="912" customFormat="1" ht="15.75" hidden="1" thickBot="1" x14ac:dyDescent="0.3">
      <c r="A213" s="917" t="s">
        <v>837</v>
      </c>
      <c r="B213" s="914"/>
      <c r="C213" s="916"/>
      <c r="D213" s="916"/>
      <c r="E213" s="916"/>
      <c r="F213" s="913"/>
      <c r="G213" s="913"/>
    </row>
    <row r="214" spans="1:11" s="912" customFormat="1" ht="15.75" hidden="1" thickBot="1" x14ac:dyDescent="0.3">
      <c r="A214" s="944" t="s">
        <v>1689</v>
      </c>
      <c r="B214" s="914">
        <f>B204+B209</f>
        <v>0</v>
      </c>
      <c r="C214" s="914">
        <f>C204+C209</f>
        <v>0</v>
      </c>
      <c r="D214" s="914">
        <f>D204+D209</f>
        <v>0</v>
      </c>
      <c r="E214" s="914">
        <f>E204+E209</f>
        <v>0</v>
      </c>
      <c r="F214" s="913"/>
      <c r="G214" s="913"/>
    </row>
    <row r="215" spans="1:11" s="912" customFormat="1" ht="25.5" hidden="1" customHeight="1" thickBot="1" x14ac:dyDescent="0.3">
      <c r="A215" s="305" t="s">
        <v>949</v>
      </c>
      <c r="B215" s="940"/>
      <c r="C215" s="931"/>
      <c r="D215" s="931"/>
      <c r="E215" s="930"/>
      <c r="F215" s="913"/>
      <c r="G215" s="913"/>
    </row>
    <row r="216" spans="1:11" s="912" customFormat="1" ht="60.75" hidden="1" customHeight="1" thickBot="1" x14ac:dyDescent="0.3">
      <c r="A216" s="911" t="s">
        <v>1315</v>
      </c>
      <c r="B216" s="929"/>
      <c r="C216" s="909" t="s">
        <v>864</v>
      </c>
      <c r="D216" s="928"/>
      <c r="E216" s="927"/>
      <c r="F216" s="913"/>
      <c r="G216" s="913"/>
    </row>
    <row r="217" spans="1:11" s="912" customFormat="1" ht="17.25" hidden="1" customHeight="1" thickBot="1" x14ac:dyDescent="0.3">
      <c r="A217" s="904" t="s">
        <v>863</v>
      </c>
      <c r="B217" s="929"/>
      <c r="C217" s="928"/>
      <c r="D217" s="928"/>
      <c r="E217" s="927"/>
      <c r="F217" s="913"/>
      <c r="G217" s="913"/>
    </row>
    <row r="218" spans="1:11" s="912" customFormat="1" ht="15.75" hidden="1" thickBot="1" x14ac:dyDescent="0.3">
      <c r="A218" s="904" t="s">
        <v>37</v>
      </c>
      <c r="B218" s="922"/>
      <c r="C218" s="928"/>
      <c r="D218" s="928"/>
      <c r="E218" s="927"/>
      <c r="F218" s="913"/>
      <c r="G218" s="913"/>
    </row>
    <row r="219" spans="1:11" s="912" customFormat="1" ht="12.75" hidden="1" customHeight="1" thickBot="1" x14ac:dyDescent="0.3">
      <c r="A219" s="919"/>
      <c r="B219" s="901">
        <v>2024</v>
      </c>
      <c r="C219" s="901">
        <v>2025</v>
      </c>
      <c r="D219" s="901">
        <v>2026</v>
      </c>
      <c r="E219" s="901">
        <v>2027</v>
      </c>
      <c r="F219" s="913"/>
      <c r="G219" s="913"/>
    </row>
    <row r="220" spans="1:11" s="912" customFormat="1" ht="18" hidden="1" customHeight="1" thickBot="1" x14ac:dyDescent="0.3">
      <c r="A220" s="918"/>
      <c r="B220" s="900" t="s">
        <v>17</v>
      </c>
      <c r="C220" s="900" t="s">
        <v>18</v>
      </c>
      <c r="D220" s="900" t="s">
        <v>18</v>
      </c>
      <c r="E220" s="900" t="s">
        <v>18</v>
      </c>
      <c r="F220" s="913"/>
      <c r="G220" s="913"/>
    </row>
    <row r="221" spans="1:11" s="912" customFormat="1" ht="15.75" hidden="1" thickBot="1" x14ac:dyDescent="0.3">
      <c r="A221" s="904" t="s">
        <v>39</v>
      </c>
      <c r="B221" s="904">
        <v>0</v>
      </c>
      <c r="C221" s="903">
        <v>0</v>
      </c>
      <c r="D221" s="903">
        <v>0</v>
      </c>
      <c r="E221" s="904">
        <v>0</v>
      </c>
      <c r="F221" s="913"/>
      <c r="G221" s="913"/>
    </row>
    <row r="222" spans="1:11" s="912" customFormat="1" ht="15.75" hidden="1" thickBot="1" x14ac:dyDescent="0.3">
      <c r="A222" s="904" t="s">
        <v>861</v>
      </c>
      <c r="B222" s="906">
        <f>B240</f>
        <v>0</v>
      </c>
      <c r="C222" s="906">
        <f>C240</f>
        <v>0</v>
      </c>
      <c r="D222" s="906">
        <f>D240</f>
        <v>0</v>
      </c>
      <c r="E222" s="906">
        <f>E240</f>
        <v>0</v>
      </c>
      <c r="F222" s="913"/>
      <c r="G222" s="913"/>
    </row>
    <row r="223" spans="1:11" s="912" customFormat="1" ht="15.75" hidden="1" thickBot="1" x14ac:dyDescent="0.3">
      <c r="A223" s="904" t="s">
        <v>860</v>
      </c>
      <c r="B223" s="906"/>
      <c r="C223" s="906"/>
      <c r="D223" s="906"/>
      <c r="E223" s="906"/>
      <c r="F223" s="913"/>
      <c r="G223" s="913"/>
    </row>
    <row r="224" spans="1:11" s="912" customFormat="1" ht="15.75" hidden="1" thickBot="1" x14ac:dyDescent="0.3">
      <c r="A224" s="904" t="s">
        <v>859</v>
      </c>
      <c r="B224" s="903"/>
      <c r="C224" s="923"/>
      <c r="D224" s="923"/>
      <c r="E224" s="923"/>
      <c r="F224" s="913"/>
      <c r="G224" s="925"/>
      <c r="H224" s="924"/>
      <c r="I224" s="924"/>
      <c r="J224" s="924"/>
      <c r="K224" s="924"/>
    </row>
    <row r="225" spans="1:7" s="912" customFormat="1" ht="15.75" hidden="1" thickBot="1" x14ac:dyDescent="0.3">
      <c r="A225" s="904" t="s">
        <v>858</v>
      </c>
      <c r="B225" s="903"/>
      <c r="C225" s="923"/>
      <c r="D225" s="923"/>
      <c r="E225" s="923"/>
      <c r="F225" s="913"/>
      <c r="G225" s="913"/>
    </row>
    <row r="226" spans="1:7" s="912" customFormat="1" ht="26.25" hidden="1" thickBot="1" x14ac:dyDescent="0.3">
      <c r="A226" s="904" t="s">
        <v>55</v>
      </c>
      <c r="B226" s="903"/>
      <c r="C226" s="923"/>
      <c r="D226" s="923"/>
      <c r="E226" s="923"/>
      <c r="F226" s="913"/>
      <c r="G226" s="913"/>
    </row>
    <row r="227" spans="1:7" s="912" customFormat="1" ht="1.5" hidden="1" customHeight="1" thickBot="1" x14ac:dyDescent="0.3">
      <c r="A227" s="922" t="s">
        <v>1994</v>
      </c>
      <c r="B227" s="921"/>
      <c r="C227" s="921"/>
      <c r="D227" s="921"/>
      <c r="E227" s="920"/>
      <c r="F227" s="913"/>
      <c r="G227" s="913"/>
    </row>
    <row r="228" spans="1:7" s="912" customFormat="1" ht="12.75" hidden="1" customHeight="1" thickBot="1" x14ac:dyDescent="0.3">
      <c r="A228" s="919"/>
      <c r="B228" s="901">
        <v>2023</v>
      </c>
      <c r="C228" s="901">
        <v>2024</v>
      </c>
      <c r="D228" s="901">
        <v>2025</v>
      </c>
      <c r="E228" s="901">
        <v>2026</v>
      </c>
      <c r="F228" s="913"/>
      <c r="G228" s="913"/>
    </row>
    <row r="229" spans="1:7" s="912" customFormat="1" ht="14.25" hidden="1" customHeight="1" thickBot="1" x14ac:dyDescent="0.3">
      <c r="A229" s="918"/>
      <c r="B229" s="900" t="s">
        <v>17</v>
      </c>
      <c r="C229" s="900" t="s">
        <v>18</v>
      </c>
      <c r="D229" s="900" t="s">
        <v>18</v>
      </c>
      <c r="E229" s="900" t="s">
        <v>18</v>
      </c>
      <c r="F229" s="913"/>
      <c r="G229" s="913"/>
    </row>
    <row r="230" spans="1:7" s="912" customFormat="1" ht="15.75" hidden="1" thickBot="1" x14ac:dyDescent="0.3">
      <c r="A230" s="904" t="s">
        <v>875</v>
      </c>
      <c r="B230" s="916">
        <f>B231+B232+B233+B234</f>
        <v>0</v>
      </c>
      <c r="C230" s="916">
        <f>C231+C232+C233+C234</f>
        <v>0</v>
      </c>
      <c r="D230" s="916">
        <f>D231+D232+D233+D234</f>
        <v>0</v>
      </c>
      <c r="E230" s="916">
        <f>E231+E232+E233+E234</f>
        <v>0</v>
      </c>
      <c r="F230" s="913"/>
      <c r="G230" s="913"/>
    </row>
    <row r="231" spans="1:7" s="912" customFormat="1" ht="15.75" hidden="1" thickBot="1" x14ac:dyDescent="0.3">
      <c r="A231" s="917" t="s">
        <v>840</v>
      </c>
      <c r="B231" s="916"/>
      <c r="C231" s="916"/>
      <c r="D231" s="916"/>
      <c r="E231" s="916"/>
      <c r="F231" s="913"/>
      <c r="G231" s="913"/>
    </row>
    <row r="232" spans="1:7" s="912" customFormat="1" ht="15.75" hidden="1" thickBot="1" x14ac:dyDescent="0.3">
      <c r="A232" s="917" t="s">
        <v>854</v>
      </c>
      <c r="B232" s="916"/>
      <c r="C232" s="916"/>
      <c r="D232" s="916"/>
      <c r="E232" s="916"/>
      <c r="F232" s="913"/>
      <c r="G232" s="913"/>
    </row>
    <row r="233" spans="1:7" s="912" customFormat="1" ht="15.75" hidden="1" thickBot="1" x14ac:dyDescent="0.3">
      <c r="A233" s="917" t="s">
        <v>838</v>
      </c>
      <c r="B233" s="916"/>
      <c r="C233" s="916"/>
      <c r="D233" s="916"/>
      <c r="E233" s="916"/>
      <c r="F233" s="913"/>
      <c r="G233" s="913"/>
    </row>
    <row r="234" spans="1:7" s="912" customFormat="1" ht="15.75" hidden="1" thickBot="1" x14ac:dyDescent="0.3">
      <c r="A234" s="917" t="s">
        <v>837</v>
      </c>
      <c r="B234" s="916"/>
      <c r="C234" s="916"/>
      <c r="D234" s="916"/>
      <c r="E234" s="916"/>
      <c r="F234" s="913"/>
      <c r="G234" s="913"/>
    </row>
    <row r="235" spans="1:7" s="912" customFormat="1" ht="15.75" hidden="1" thickBot="1" x14ac:dyDescent="0.3">
      <c r="A235" s="904" t="s">
        <v>874</v>
      </c>
      <c r="B235" s="914">
        <f>B236+B237+B238+B239</f>
        <v>0</v>
      </c>
      <c r="C235" s="914">
        <f>C236+C237+C238+C239</f>
        <v>0</v>
      </c>
      <c r="D235" s="914">
        <f>D236+D237+D238+D239</f>
        <v>0</v>
      </c>
      <c r="E235" s="914">
        <f>E236+E237+E238+E239</f>
        <v>0</v>
      </c>
      <c r="F235" s="913"/>
      <c r="G235" s="913"/>
    </row>
    <row r="236" spans="1:7" s="912" customFormat="1" ht="15.75" hidden="1" thickBot="1" x14ac:dyDescent="0.3">
      <c r="A236" s="917" t="s">
        <v>840</v>
      </c>
      <c r="B236" s="914">
        <v>0</v>
      </c>
      <c r="C236" s="914">
        <v>0</v>
      </c>
      <c r="D236" s="914">
        <v>0</v>
      </c>
      <c r="E236" s="914">
        <v>0</v>
      </c>
      <c r="F236" s="913"/>
      <c r="G236" s="913"/>
    </row>
    <row r="237" spans="1:7" s="912" customFormat="1" ht="15.75" hidden="1" thickBot="1" x14ac:dyDescent="0.3">
      <c r="A237" s="917" t="s">
        <v>854</v>
      </c>
      <c r="B237" s="914"/>
      <c r="C237" s="914"/>
      <c r="D237" s="914"/>
      <c r="E237" s="914"/>
      <c r="F237" s="913"/>
      <c r="G237" s="913"/>
    </row>
    <row r="238" spans="1:7" s="912" customFormat="1" ht="15.75" hidden="1" thickBot="1" x14ac:dyDescent="0.3">
      <c r="A238" s="917" t="s">
        <v>838</v>
      </c>
      <c r="B238" s="914"/>
      <c r="C238" s="914"/>
      <c r="D238" s="914"/>
      <c r="E238" s="914"/>
      <c r="F238" s="913"/>
      <c r="G238" s="913"/>
    </row>
    <row r="239" spans="1:7" s="912" customFormat="1" ht="15.75" hidden="1" thickBot="1" x14ac:dyDescent="0.3">
      <c r="A239" s="917" t="s">
        <v>837</v>
      </c>
      <c r="B239" s="914"/>
      <c r="C239" s="914"/>
      <c r="D239" s="914"/>
      <c r="E239" s="914"/>
      <c r="F239" s="913"/>
      <c r="G239" s="913"/>
    </row>
    <row r="240" spans="1:7" s="912" customFormat="1" ht="15.75" hidden="1" thickBot="1" x14ac:dyDescent="0.3">
      <c r="A240" s="944" t="s">
        <v>1676</v>
      </c>
      <c r="B240" s="914">
        <f>B230+B235</f>
        <v>0</v>
      </c>
      <c r="C240" s="914">
        <f>C230+C235</f>
        <v>0</v>
      </c>
      <c r="D240" s="914">
        <f>D230+D235</f>
        <v>0</v>
      </c>
      <c r="E240" s="914">
        <f>E230+E235</f>
        <v>0</v>
      </c>
      <c r="F240" s="913"/>
      <c r="G240" s="913"/>
    </row>
    <row r="241" spans="1:17" s="912" customFormat="1" ht="15.75" hidden="1" thickBot="1" x14ac:dyDescent="0.3">
      <c r="A241" s="922" t="s">
        <v>78</v>
      </c>
      <c r="B241" s="921"/>
      <c r="C241" s="921"/>
      <c r="D241" s="921"/>
      <c r="E241" s="920"/>
      <c r="F241" s="913"/>
      <c r="G241" s="913"/>
    </row>
    <row r="242" spans="1:17" s="912" customFormat="1" ht="26.25" hidden="1" thickBot="1" x14ac:dyDescent="0.3">
      <c r="A242" s="922" t="s">
        <v>881</v>
      </c>
      <c r="B242" s="921"/>
      <c r="C242" s="921"/>
      <c r="D242" s="921"/>
      <c r="E242" s="920"/>
      <c r="F242" s="913"/>
      <c r="G242" s="913"/>
    </row>
    <row r="243" spans="1:17" s="912" customFormat="1" ht="26.25" hidden="1" thickBot="1" x14ac:dyDescent="0.3">
      <c r="A243" s="911" t="s">
        <v>1314</v>
      </c>
      <c r="B243" s="922"/>
      <c r="C243" s="921"/>
      <c r="D243" s="921"/>
      <c r="E243" s="920"/>
      <c r="F243" s="913"/>
      <c r="G243" s="913"/>
    </row>
    <row r="244" spans="1:17" s="912" customFormat="1" ht="34.5" customHeight="1" thickBot="1" x14ac:dyDescent="0.3">
      <c r="A244" s="911" t="s">
        <v>880</v>
      </c>
      <c r="B244" s="911"/>
      <c r="C244" s="932" t="s">
        <v>864</v>
      </c>
      <c r="D244" s="931"/>
      <c r="E244" s="930"/>
      <c r="F244" s="913"/>
      <c r="G244" s="913"/>
      <c r="M244" s="943" t="s">
        <v>1995</v>
      </c>
      <c r="N244" s="942"/>
      <c r="O244" s="942"/>
      <c r="P244" s="942"/>
      <c r="Q244" s="941"/>
    </row>
    <row r="245" spans="1:17" s="912" customFormat="1" ht="15.75" hidden="1" thickBot="1" x14ac:dyDescent="0.3">
      <c r="A245" s="911"/>
      <c r="B245" s="940"/>
      <c r="C245" s="939"/>
      <c r="D245" s="931"/>
      <c r="E245" s="930"/>
      <c r="F245" s="913"/>
      <c r="G245" s="913"/>
      <c r="M245" s="938"/>
      <c r="N245" s="937"/>
      <c r="O245" s="937"/>
      <c r="P245" s="937"/>
      <c r="Q245" s="936"/>
    </row>
    <row r="246" spans="1:17" s="912" customFormat="1" ht="17.25" customHeight="1" thickBot="1" x14ac:dyDescent="0.3">
      <c r="A246" s="904" t="s">
        <v>863</v>
      </c>
      <c r="B246" s="929"/>
      <c r="C246" s="928"/>
      <c r="D246" s="928"/>
      <c r="E246" s="927"/>
      <c r="F246" s="913"/>
      <c r="G246" s="913"/>
      <c r="M246" s="935"/>
      <c r="N246" s="934"/>
      <c r="O246" s="934"/>
      <c r="P246" s="934"/>
      <c r="Q246" s="933"/>
    </row>
    <row r="247" spans="1:17" s="912" customFormat="1" ht="15.75" thickBot="1" x14ac:dyDescent="0.3">
      <c r="A247" s="904" t="s">
        <v>37</v>
      </c>
      <c r="B247" s="929"/>
      <c r="C247" s="928"/>
      <c r="D247" s="928"/>
      <c r="E247" s="927"/>
      <c r="F247" s="913"/>
      <c r="G247" s="913"/>
    </row>
    <row r="248" spans="1:17" s="912" customFormat="1" ht="12.75" customHeight="1" x14ac:dyDescent="0.25">
      <c r="A248" s="919"/>
      <c r="B248" s="901">
        <v>2025</v>
      </c>
      <c r="C248" s="901">
        <v>2026</v>
      </c>
      <c r="D248" s="901">
        <v>2027</v>
      </c>
      <c r="E248" s="901">
        <v>2028</v>
      </c>
      <c r="F248" s="913"/>
      <c r="G248" s="913"/>
    </row>
    <row r="249" spans="1:17" s="912" customFormat="1" ht="14.25" customHeight="1" thickBot="1" x14ac:dyDescent="0.3">
      <c r="A249" s="918"/>
      <c r="B249" s="900" t="s">
        <v>17</v>
      </c>
      <c r="C249" s="900" t="s">
        <v>18</v>
      </c>
      <c r="D249" s="900" t="s">
        <v>18</v>
      </c>
      <c r="E249" s="900" t="s">
        <v>18</v>
      </c>
      <c r="F249" s="913"/>
      <c r="G249" s="913"/>
    </row>
    <row r="250" spans="1:17" s="912" customFormat="1" ht="15.75" hidden="1" thickBot="1" x14ac:dyDescent="0.3">
      <c r="A250" s="904" t="s">
        <v>39</v>
      </c>
      <c r="B250" s="906"/>
      <c r="C250" s="906"/>
      <c r="D250" s="906"/>
      <c r="E250" s="906"/>
      <c r="F250" s="913"/>
      <c r="G250" s="913"/>
    </row>
    <row r="251" spans="1:17" s="912" customFormat="1" ht="15.75" hidden="1" thickBot="1" x14ac:dyDescent="0.3">
      <c r="A251" s="904" t="s">
        <v>861</v>
      </c>
      <c r="B251" s="906">
        <f>B314-B276</f>
        <v>0</v>
      </c>
      <c r="C251" s="906">
        <f>C314-C276</f>
        <v>0</v>
      </c>
      <c r="D251" s="906">
        <f>D314-D276</f>
        <v>0</v>
      </c>
      <c r="E251" s="906">
        <f>E269</f>
        <v>0</v>
      </c>
      <c r="F251" s="913"/>
      <c r="G251" s="913"/>
    </row>
    <row r="252" spans="1:17" s="912" customFormat="1" ht="15.75" hidden="1" thickBot="1" x14ac:dyDescent="0.3">
      <c r="A252" s="904" t="s">
        <v>860</v>
      </c>
      <c r="B252" s="906">
        <v>0</v>
      </c>
      <c r="C252" s="906">
        <v>0</v>
      </c>
      <c r="D252" s="906">
        <v>0</v>
      </c>
      <c r="E252" s="906">
        <v>0</v>
      </c>
      <c r="F252" s="913"/>
      <c r="G252" s="913"/>
    </row>
    <row r="253" spans="1:17" s="912" customFormat="1" ht="15.75" hidden="1" thickBot="1" x14ac:dyDescent="0.3">
      <c r="A253" s="904" t="s">
        <v>859</v>
      </c>
      <c r="B253" s="903"/>
      <c r="C253" s="923"/>
      <c r="D253" s="923"/>
      <c r="E253" s="923"/>
      <c r="F253" s="913"/>
      <c r="G253" s="925"/>
      <c r="H253" s="924"/>
      <c r="I253" s="924"/>
      <c r="J253" s="924"/>
      <c r="K253" s="924"/>
    </row>
    <row r="254" spans="1:17" s="912" customFormat="1" ht="15.75" hidden="1" thickBot="1" x14ac:dyDescent="0.3">
      <c r="A254" s="904" t="s">
        <v>858</v>
      </c>
      <c r="B254" s="903"/>
      <c r="C254" s="923"/>
      <c r="D254" s="923"/>
      <c r="E254" s="923"/>
      <c r="F254" s="913"/>
      <c r="G254" s="913"/>
    </row>
    <row r="255" spans="1:17" s="912" customFormat="1" ht="26.25" hidden="1" thickBot="1" x14ac:dyDescent="0.3">
      <c r="A255" s="904" t="s">
        <v>55</v>
      </c>
      <c r="B255" s="903"/>
      <c r="C255" s="923"/>
      <c r="D255" s="923"/>
      <c r="E255" s="923"/>
      <c r="F255" s="913"/>
      <c r="G255" s="913"/>
    </row>
    <row r="256" spans="1:17" s="912" customFormat="1" ht="39" hidden="1" thickBot="1" x14ac:dyDescent="0.3">
      <c r="A256" s="922" t="s">
        <v>948</v>
      </c>
      <c r="B256" s="921"/>
      <c r="C256" s="921"/>
      <c r="D256" s="921"/>
      <c r="E256" s="920"/>
      <c r="F256" s="913"/>
      <c r="G256" s="913"/>
    </row>
    <row r="257" spans="1:7" s="912" customFormat="1" ht="12.75" hidden="1" customHeight="1" x14ac:dyDescent="0.25">
      <c r="A257" s="919"/>
      <c r="B257" s="901">
        <v>2024</v>
      </c>
      <c r="C257" s="901">
        <v>2025</v>
      </c>
      <c r="D257" s="901">
        <v>2026</v>
      </c>
      <c r="E257" s="901">
        <v>2027</v>
      </c>
      <c r="F257" s="913"/>
      <c r="G257" s="913"/>
    </row>
    <row r="258" spans="1:7" s="912" customFormat="1" ht="17.25" hidden="1" customHeight="1" thickBot="1" x14ac:dyDescent="0.3">
      <c r="A258" s="918"/>
      <c r="B258" s="900" t="s">
        <v>17</v>
      </c>
      <c r="C258" s="900" t="s">
        <v>18</v>
      </c>
      <c r="D258" s="900" t="s">
        <v>18</v>
      </c>
      <c r="E258" s="900" t="s">
        <v>18</v>
      </c>
      <c r="F258" s="913"/>
      <c r="G258" s="913"/>
    </row>
    <row r="259" spans="1:7" s="912" customFormat="1" ht="15.75" hidden="1" thickBot="1" x14ac:dyDescent="0.3">
      <c r="A259" s="904" t="s">
        <v>875</v>
      </c>
      <c r="B259" s="916">
        <f>B260+B261+B262+B263</f>
        <v>0</v>
      </c>
      <c r="C259" s="916">
        <f>C260+C261+C262+C263</f>
        <v>0</v>
      </c>
      <c r="D259" s="916">
        <f>D260+D261+D262+D263</f>
        <v>0</v>
      </c>
      <c r="E259" s="916">
        <f>E260+E261+E262+E263</f>
        <v>0</v>
      </c>
      <c r="F259" s="913"/>
      <c r="G259" s="913"/>
    </row>
    <row r="260" spans="1:7" s="912" customFormat="1" ht="15.75" hidden="1" thickBot="1" x14ac:dyDescent="0.3">
      <c r="A260" s="917" t="s">
        <v>840</v>
      </c>
      <c r="B260" s="916"/>
      <c r="C260" s="916"/>
      <c r="D260" s="916"/>
      <c r="E260" s="916"/>
      <c r="F260" s="913"/>
      <c r="G260" s="913"/>
    </row>
    <row r="261" spans="1:7" s="912" customFormat="1" ht="15.75" hidden="1" thickBot="1" x14ac:dyDescent="0.3">
      <c r="A261" s="917" t="s">
        <v>854</v>
      </c>
      <c r="B261" s="916"/>
      <c r="C261" s="916"/>
      <c r="D261" s="916"/>
      <c r="E261" s="916"/>
      <c r="F261" s="913"/>
      <c r="G261" s="913"/>
    </row>
    <row r="262" spans="1:7" s="912" customFormat="1" ht="15.75" hidden="1" thickBot="1" x14ac:dyDescent="0.3">
      <c r="A262" s="917" t="s">
        <v>838</v>
      </c>
      <c r="B262" s="916"/>
      <c r="C262" s="916"/>
      <c r="D262" s="916"/>
      <c r="E262" s="916"/>
      <c r="F262" s="913"/>
      <c r="G262" s="913"/>
    </row>
    <row r="263" spans="1:7" s="912" customFormat="1" ht="15.75" hidden="1" thickBot="1" x14ac:dyDescent="0.3">
      <c r="A263" s="917" t="s">
        <v>837</v>
      </c>
      <c r="B263" s="916"/>
      <c r="C263" s="916"/>
      <c r="D263" s="916"/>
      <c r="E263" s="916"/>
      <c r="F263" s="913"/>
      <c r="G263" s="913"/>
    </row>
    <row r="264" spans="1:7" s="912" customFormat="1" ht="15.75" hidden="1" thickBot="1" x14ac:dyDescent="0.3">
      <c r="A264" s="904" t="s">
        <v>874</v>
      </c>
      <c r="B264" s="914">
        <f>B265+B266+B267+B268</f>
        <v>0</v>
      </c>
      <c r="C264" s="914">
        <f>C265+C266+C267+C268</f>
        <v>0</v>
      </c>
      <c r="D264" s="914">
        <f>D265+D266+D267+D268</f>
        <v>0</v>
      </c>
      <c r="E264" s="914">
        <f>E265+E266+E267+E268</f>
        <v>0</v>
      </c>
      <c r="F264" s="913"/>
      <c r="G264" s="913"/>
    </row>
    <row r="265" spans="1:7" s="912" customFormat="1" ht="15.75" hidden="1" thickBot="1" x14ac:dyDescent="0.3">
      <c r="A265" s="917" t="s">
        <v>840</v>
      </c>
      <c r="B265" s="914">
        <v>0</v>
      </c>
      <c r="C265" s="916">
        <v>0</v>
      </c>
      <c r="D265" s="916">
        <v>0</v>
      </c>
      <c r="E265" s="916">
        <v>0</v>
      </c>
      <c r="F265" s="913"/>
      <c r="G265" s="913"/>
    </row>
    <row r="266" spans="1:7" s="912" customFormat="1" ht="15.75" hidden="1" thickBot="1" x14ac:dyDescent="0.3">
      <c r="A266" s="917" t="s">
        <v>854</v>
      </c>
      <c r="B266" s="914"/>
      <c r="C266" s="916"/>
      <c r="D266" s="916"/>
      <c r="E266" s="916"/>
      <c r="F266" s="913"/>
      <c r="G266" s="913"/>
    </row>
    <row r="267" spans="1:7" s="912" customFormat="1" ht="14.25" hidden="1" customHeight="1" thickBot="1" x14ac:dyDescent="0.3">
      <c r="A267" s="917" t="s">
        <v>838</v>
      </c>
      <c r="B267" s="914"/>
      <c r="C267" s="916"/>
      <c r="D267" s="916"/>
      <c r="E267" s="916"/>
      <c r="F267" s="913"/>
      <c r="G267" s="913"/>
    </row>
    <row r="268" spans="1:7" s="912" customFormat="1" ht="15.75" hidden="1" thickBot="1" x14ac:dyDescent="0.3">
      <c r="A268" s="917" t="s">
        <v>837</v>
      </c>
      <c r="B268" s="914"/>
      <c r="C268" s="916"/>
      <c r="D268" s="916"/>
      <c r="E268" s="916"/>
      <c r="F268" s="913"/>
      <c r="G268" s="913"/>
    </row>
    <row r="269" spans="1:7" s="912" customFormat="1" ht="15.75" hidden="1" thickBot="1" x14ac:dyDescent="0.3">
      <c r="A269" s="915" t="s">
        <v>873</v>
      </c>
      <c r="B269" s="914">
        <f>B259+B264</f>
        <v>0</v>
      </c>
      <c r="C269" s="914">
        <f>C259+C264</f>
        <v>0</v>
      </c>
      <c r="D269" s="914">
        <f>D259+D264</f>
        <v>0</v>
      </c>
      <c r="E269" s="914">
        <f>E259+E264</f>
        <v>0</v>
      </c>
      <c r="F269" s="913"/>
      <c r="G269" s="913"/>
    </row>
    <row r="270" spans="1:7" s="912" customFormat="1" ht="66" hidden="1" customHeight="1" thickBot="1" x14ac:dyDescent="0.3">
      <c r="A270" s="911" t="s">
        <v>963</v>
      </c>
      <c r="B270" s="911"/>
      <c r="C270" s="932" t="s">
        <v>864</v>
      </c>
      <c r="D270" s="931"/>
      <c r="E270" s="930"/>
      <c r="F270" s="913"/>
      <c r="G270" s="913"/>
    </row>
    <row r="271" spans="1:7" s="912" customFormat="1" ht="17.25" hidden="1" customHeight="1" thickBot="1" x14ac:dyDescent="0.3">
      <c r="A271" s="904" t="s">
        <v>863</v>
      </c>
      <c r="B271" s="929"/>
      <c r="C271" s="928"/>
      <c r="D271" s="928"/>
      <c r="E271" s="927"/>
      <c r="F271" s="913"/>
      <c r="G271" s="913"/>
    </row>
    <row r="272" spans="1:7" s="912" customFormat="1" ht="15.75" hidden="1" thickBot="1" x14ac:dyDescent="0.3">
      <c r="A272" s="904" t="s">
        <v>37</v>
      </c>
      <c r="B272" s="929"/>
      <c r="C272" s="928"/>
      <c r="D272" s="928"/>
      <c r="E272" s="927"/>
      <c r="F272" s="913"/>
      <c r="G272" s="913"/>
    </row>
    <row r="273" spans="1:11" s="912" customFormat="1" ht="12.75" hidden="1" customHeight="1" x14ac:dyDescent="0.25">
      <c r="A273" s="919"/>
      <c r="B273" s="926">
        <v>2022</v>
      </c>
      <c r="C273" s="926">
        <v>2023</v>
      </c>
      <c r="D273" s="926">
        <v>2024</v>
      </c>
      <c r="E273" s="926">
        <v>2025</v>
      </c>
      <c r="F273" s="913"/>
      <c r="G273" s="913"/>
    </row>
    <row r="274" spans="1:11" s="912" customFormat="1" ht="9" hidden="1" customHeight="1" thickBot="1" x14ac:dyDescent="0.3">
      <c r="A274" s="918"/>
      <c r="B274" s="900" t="s">
        <v>17</v>
      </c>
      <c r="C274" s="900" t="s">
        <v>18</v>
      </c>
      <c r="D274" s="900" t="s">
        <v>18</v>
      </c>
      <c r="E274" s="900" t="s">
        <v>18</v>
      </c>
      <c r="F274" s="913"/>
      <c r="G274" s="913"/>
    </row>
    <row r="275" spans="1:11" s="912" customFormat="1" ht="15.75" hidden="1" thickBot="1" x14ac:dyDescent="0.3">
      <c r="A275" s="904" t="s">
        <v>39</v>
      </c>
      <c r="B275" s="904"/>
      <c r="C275" s="904"/>
      <c r="D275" s="904"/>
      <c r="E275" s="904"/>
      <c r="F275" s="913"/>
      <c r="G275" s="913"/>
    </row>
    <row r="276" spans="1:11" s="912" customFormat="1" ht="15.75" hidden="1" thickBot="1" x14ac:dyDescent="0.3">
      <c r="A276" s="904" t="s">
        <v>861</v>
      </c>
      <c r="B276" s="906">
        <v>0</v>
      </c>
      <c r="C276" s="906">
        <v>0</v>
      </c>
      <c r="D276" s="906">
        <v>0</v>
      </c>
      <c r="E276" s="906">
        <v>0</v>
      </c>
      <c r="F276" s="913"/>
      <c r="G276" s="913"/>
    </row>
    <row r="277" spans="1:11" s="912" customFormat="1" ht="15.75" hidden="1" thickBot="1" x14ac:dyDescent="0.3">
      <c r="A277" s="904" t="s">
        <v>860</v>
      </c>
      <c r="B277" s="906">
        <v>0</v>
      </c>
      <c r="C277" s="906">
        <v>0</v>
      </c>
      <c r="D277" s="906">
        <v>0</v>
      </c>
      <c r="E277" s="906">
        <v>0</v>
      </c>
      <c r="F277" s="913"/>
      <c r="G277" s="913"/>
    </row>
    <row r="278" spans="1:11" s="912" customFormat="1" ht="15.75" hidden="1" thickBot="1" x14ac:dyDescent="0.3">
      <c r="A278" s="904" t="s">
        <v>859</v>
      </c>
      <c r="B278" s="903"/>
      <c r="C278" s="923"/>
      <c r="D278" s="923"/>
      <c r="E278" s="923"/>
      <c r="F278" s="913"/>
      <c r="G278" s="925"/>
      <c r="H278" s="924"/>
      <c r="I278" s="924"/>
      <c r="J278" s="924"/>
      <c r="K278" s="924"/>
    </row>
    <row r="279" spans="1:11" s="912" customFormat="1" ht="14.25" hidden="1" customHeight="1" thickBot="1" x14ac:dyDescent="0.3">
      <c r="A279" s="904" t="s">
        <v>858</v>
      </c>
      <c r="B279" s="903"/>
      <c r="C279" s="923"/>
      <c r="D279" s="923"/>
      <c r="E279" s="923"/>
      <c r="F279" s="913"/>
      <c r="G279" s="913"/>
    </row>
    <row r="280" spans="1:11" s="912" customFormat="1" ht="26.25" hidden="1" thickBot="1" x14ac:dyDescent="0.3">
      <c r="A280" s="904" t="s">
        <v>55</v>
      </c>
      <c r="B280" s="903"/>
      <c r="C280" s="923"/>
      <c r="D280" s="923"/>
      <c r="E280" s="923"/>
      <c r="F280" s="913"/>
      <c r="G280" s="913"/>
    </row>
    <row r="281" spans="1:11" s="912" customFormat="1" ht="39" hidden="1" thickBot="1" x14ac:dyDescent="0.3">
      <c r="A281" s="922" t="s">
        <v>959</v>
      </c>
      <c r="B281" s="921"/>
      <c r="C281" s="921"/>
      <c r="D281" s="921"/>
      <c r="E281" s="920"/>
      <c r="F281" s="913"/>
      <c r="G281" s="913"/>
    </row>
    <row r="282" spans="1:11" s="912" customFormat="1" ht="12.75" hidden="1" customHeight="1" x14ac:dyDescent="0.25">
      <c r="A282" s="919"/>
      <c r="B282" s="901">
        <v>2023</v>
      </c>
      <c r="C282" s="901">
        <v>2024</v>
      </c>
      <c r="D282" s="901">
        <v>2025</v>
      </c>
      <c r="E282" s="901">
        <v>2026</v>
      </c>
      <c r="F282" s="913"/>
      <c r="G282" s="913"/>
    </row>
    <row r="283" spans="1:11" s="912" customFormat="1" ht="9" hidden="1" customHeight="1" thickBot="1" x14ac:dyDescent="0.3">
      <c r="A283" s="918"/>
      <c r="B283" s="900" t="s">
        <v>17</v>
      </c>
      <c r="C283" s="900" t="s">
        <v>18</v>
      </c>
      <c r="D283" s="900" t="s">
        <v>18</v>
      </c>
      <c r="E283" s="900" t="s">
        <v>18</v>
      </c>
      <c r="F283" s="913"/>
      <c r="G283" s="913"/>
    </row>
    <row r="284" spans="1:11" s="912" customFormat="1" ht="15.75" hidden="1" thickBot="1" x14ac:dyDescent="0.3">
      <c r="A284" s="904" t="s">
        <v>875</v>
      </c>
      <c r="B284" s="916">
        <f>B285+B286+B287+B288</f>
        <v>0</v>
      </c>
      <c r="C284" s="916">
        <f>C285+C286+C287+C288</f>
        <v>0</v>
      </c>
      <c r="D284" s="916">
        <f>D285+D286+D287+D288</f>
        <v>0</v>
      </c>
      <c r="E284" s="916">
        <f>E285+E286+E287+E288</f>
        <v>0</v>
      </c>
      <c r="F284" s="913"/>
      <c r="G284" s="913"/>
    </row>
    <row r="285" spans="1:11" s="912" customFormat="1" ht="15.75" hidden="1" thickBot="1" x14ac:dyDescent="0.3">
      <c r="A285" s="917" t="s">
        <v>840</v>
      </c>
      <c r="B285" s="916">
        <v>0</v>
      </c>
      <c r="C285" s="916">
        <v>0</v>
      </c>
      <c r="D285" s="916">
        <v>0</v>
      </c>
      <c r="E285" s="916">
        <v>0</v>
      </c>
      <c r="F285" s="913"/>
      <c r="G285" s="913"/>
    </row>
    <row r="286" spans="1:11" s="912" customFormat="1" ht="15.75" hidden="1" thickBot="1" x14ac:dyDescent="0.3">
      <c r="A286" s="917" t="s">
        <v>854</v>
      </c>
      <c r="B286" s="916"/>
      <c r="C286" s="916"/>
      <c r="D286" s="916"/>
      <c r="E286" s="916"/>
      <c r="F286" s="913"/>
      <c r="G286" s="913"/>
    </row>
    <row r="287" spans="1:11" s="912" customFormat="1" ht="15.75" hidden="1" thickBot="1" x14ac:dyDescent="0.3">
      <c r="A287" s="917" t="s">
        <v>838</v>
      </c>
      <c r="B287" s="916"/>
      <c r="C287" s="916"/>
      <c r="D287" s="916"/>
      <c r="E287" s="916"/>
      <c r="F287" s="913"/>
      <c r="G287" s="913"/>
    </row>
    <row r="288" spans="1:11" s="912" customFormat="1" ht="15.75" hidden="1" thickBot="1" x14ac:dyDescent="0.3">
      <c r="A288" s="917" t="s">
        <v>837</v>
      </c>
      <c r="B288" s="916"/>
      <c r="C288" s="916"/>
      <c r="D288" s="916"/>
      <c r="E288" s="916"/>
      <c r="F288" s="913"/>
      <c r="G288" s="913"/>
    </row>
    <row r="289" spans="1:11" s="912" customFormat="1" ht="15.75" hidden="1" thickBot="1" x14ac:dyDescent="0.3">
      <c r="A289" s="904" t="s">
        <v>874</v>
      </c>
      <c r="B289" s="914">
        <f>B290+B291+B292+B293</f>
        <v>0</v>
      </c>
      <c r="C289" s="914">
        <f>C290+C291+C292+C293</f>
        <v>0</v>
      </c>
      <c r="D289" s="914">
        <f>D290+D291+D292+D293</f>
        <v>0</v>
      </c>
      <c r="E289" s="914">
        <f>E290+E291+E292+E293</f>
        <v>0</v>
      </c>
      <c r="F289" s="913"/>
      <c r="G289" s="913"/>
    </row>
    <row r="290" spans="1:11" s="912" customFormat="1" ht="15.75" hidden="1" thickBot="1" x14ac:dyDescent="0.3">
      <c r="A290" s="917" t="s">
        <v>840</v>
      </c>
      <c r="B290" s="914">
        <v>0</v>
      </c>
      <c r="C290" s="916">
        <v>0</v>
      </c>
      <c r="D290" s="916">
        <v>0</v>
      </c>
      <c r="E290" s="916">
        <v>0</v>
      </c>
      <c r="F290" s="913"/>
      <c r="G290" s="913"/>
    </row>
    <row r="291" spans="1:11" s="912" customFormat="1" ht="15.75" hidden="1" thickBot="1" x14ac:dyDescent="0.3">
      <c r="A291" s="917" t="s">
        <v>854</v>
      </c>
      <c r="B291" s="914"/>
      <c r="C291" s="916"/>
      <c r="D291" s="916"/>
      <c r="E291" s="916"/>
      <c r="F291" s="913"/>
      <c r="G291" s="913"/>
    </row>
    <row r="292" spans="1:11" s="912" customFormat="1" ht="15.75" hidden="1" thickBot="1" x14ac:dyDescent="0.3">
      <c r="A292" s="917" t="s">
        <v>838</v>
      </c>
      <c r="B292" s="914"/>
      <c r="C292" s="916"/>
      <c r="D292" s="916"/>
      <c r="E292" s="916"/>
      <c r="F292" s="913"/>
      <c r="G292" s="913"/>
    </row>
    <row r="293" spans="1:11" s="912" customFormat="1" ht="15.75" hidden="1" thickBot="1" x14ac:dyDescent="0.3">
      <c r="A293" s="917" t="s">
        <v>837</v>
      </c>
      <c r="B293" s="914"/>
      <c r="C293" s="916"/>
      <c r="D293" s="916"/>
      <c r="E293" s="916"/>
      <c r="F293" s="913"/>
      <c r="G293" s="913"/>
    </row>
    <row r="294" spans="1:11" s="912" customFormat="1" ht="15.75" hidden="1" thickBot="1" x14ac:dyDescent="0.3">
      <c r="A294" s="915" t="s">
        <v>886</v>
      </c>
      <c r="B294" s="914">
        <f>B284+B289</f>
        <v>0</v>
      </c>
      <c r="C294" s="914">
        <f>C284+C289</f>
        <v>0</v>
      </c>
      <c r="D294" s="914">
        <f>D284+D289</f>
        <v>0</v>
      </c>
      <c r="E294" s="914">
        <f>E284+E289</f>
        <v>0</v>
      </c>
      <c r="F294" s="913"/>
      <c r="G294" s="913"/>
    </row>
    <row r="295" spans="1:11" ht="50.25" hidden="1" customHeight="1" thickBot="1" x14ac:dyDescent="0.3">
      <c r="A295" s="911" t="s">
        <v>1678</v>
      </c>
      <c r="B295" s="910"/>
      <c r="C295" s="909" t="s">
        <v>864</v>
      </c>
      <c r="D295" s="908"/>
      <c r="E295" s="907"/>
      <c r="F295" s="794"/>
      <c r="G295" s="794"/>
    </row>
    <row r="296" spans="1:11" ht="17.25" hidden="1" customHeight="1" thickBot="1" x14ac:dyDescent="0.3">
      <c r="A296" s="904" t="s">
        <v>863</v>
      </c>
      <c r="B296" s="2049"/>
      <c r="C296" s="2050"/>
      <c r="D296" s="2050"/>
      <c r="E296" s="2051"/>
      <c r="F296" s="794"/>
      <c r="G296" s="794"/>
    </row>
    <row r="297" spans="1:11" ht="15.75" hidden="1" thickBot="1" x14ac:dyDescent="0.3">
      <c r="A297" s="904" t="s">
        <v>37</v>
      </c>
      <c r="B297" s="2067"/>
      <c r="C297" s="2065"/>
      <c r="D297" s="2065"/>
      <c r="E297" s="2066"/>
      <c r="F297" s="794"/>
      <c r="G297" s="794"/>
    </row>
    <row r="298" spans="1:11" ht="12.75" hidden="1" customHeight="1" x14ac:dyDescent="0.25">
      <c r="A298" s="2055"/>
      <c r="B298" s="901">
        <v>2023</v>
      </c>
      <c r="C298" s="901">
        <v>2024</v>
      </c>
      <c r="D298" s="901">
        <v>2025</v>
      </c>
      <c r="E298" s="901">
        <v>2026</v>
      </c>
      <c r="F298" s="794"/>
      <c r="G298" s="794"/>
    </row>
    <row r="299" spans="1:11" ht="9" hidden="1" customHeight="1" thickBot="1" x14ac:dyDescent="0.3">
      <c r="A299" s="2056"/>
      <c r="B299" s="900" t="s">
        <v>17</v>
      </c>
      <c r="C299" s="900" t="s">
        <v>18</v>
      </c>
      <c r="D299" s="900" t="s">
        <v>18</v>
      </c>
      <c r="E299" s="900" t="s">
        <v>18</v>
      </c>
      <c r="F299" s="794"/>
      <c r="G299" s="794"/>
    </row>
    <row r="300" spans="1:11" ht="15.75" hidden="1" thickBot="1" x14ac:dyDescent="0.3">
      <c r="A300" s="904" t="s">
        <v>39</v>
      </c>
      <c r="B300" s="904"/>
      <c r="C300" s="904"/>
      <c r="D300" s="904"/>
      <c r="E300" s="904"/>
      <c r="F300" s="794"/>
      <c r="G300" s="794"/>
    </row>
    <row r="301" spans="1:11" ht="15.75" hidden="1" thickBot="1" x14ac:dyDescent="0.3">
      <c r="A301" s="904" t="s">
        <v>861</v>
      </c>
      <c r="B301" s="906">
        <f>B319</f>
        <v>0</v>
      </c>
      <c r="C301" s="906">
        <f>C319</f>
        <v>0</v>
      </c>
      <c r="D301" s="906">
        <f>D319</f>
        <v>0</v>
      </c>
      <c r="E301" s="906">
        <f>E319</f>
        <v>0</v>
      </c>
      <c r="F301" s="794"/>
      <c r="G301" s="794"/>
    </row>
    <row r="302" spans="1:11" ht="15.75" hidden="1" thickBot="1" x14ac:dyDescent="0.3">
      <c r="A302" s="904" t="s">
        <v>860</v>
      </c>
      <c r="B302" s="906">
        <v>0</v>
      </c>
      <c r="C302" s="906">
        <v>0</v>
      </c>
      <c r="D302" s="906">
        <v>0</v>
      </c>
      <c r="E302" s="906">
        <v>0</v>
      </c>
      <c r="F302" s="794"/>
      <c r="G302" s="794"/>
    </row>
    <row r="303" spans="1:11" ht="15.75" hidden="1" thickBot="1" x14ac:dyDescent="0.3">
      <c r="A303" s="904" t="s">
        <v>859</v>
      </c>
      <c r="B303" s="903"/>
      <c r="C303" s="902"/>
      <c r="D303" s="902"/>
      <c r="E303" s="902"/>
      <c r="F303" s="794"/>
      <c r="G303" s="905"/>
      <c r="H303" s="187"/>
      <c r="I303" s="187"/>
      <c r="J303" s="187"/>
      <c r="K303" s="187"/>
    </row>
    <row r="304" spans="1:11" ht="15.75" hidden="1" thickBot="1" x14ac:dyDescent="0.3">
      <c r="A304" s="904" t="s">
        <v>858</v>
      </c>
      <c r="B304" s="903"/>
      <c r="C304" s="902"/>
      <c r="D304" s="902"/>
      <c r="E304" s="902"/>
      <c r="F304" s="794"/>
      <c r="G304" s="794"/>
    </row>
    <row r="305" spans="1:7" ht="26.25" hidden="1" thickBot="1" x14ac:dyDescent="0.3">
      <c r="A305" s="904" t="s">
        <v>55</v>
      </c>
      <c r="B305" s="903"/>
      <c r="C305" s="902"/>
      <c r="D305" s="902"/>
      <c r="E305" s="902"/>
      <c r="F305" s="794"/>
      <c r="G305" s="794"/>
    </row>
    <row r="306" spans="1:7" ht="15.75" hidden="1" thickBot="1" x14ac:dyDescent="0.3">
      <c r="A306" s="2068" t="s">
        <v>1994</v>
      </c>
      <c r="B306" s="2069"/>
      <c r="C306" s="2069"/>
      <c r="D306" s="2069"/>
      <c r="E306" s="2070"/>
      <c r="F306" s="794"/>
      <c r="G306" s="794"/>
    </row>
    <row r="307" spans="1:7" ht="15" hidden="1" customHeight="1" x14ac:dyDescent="0.25">
      <c r="A307" s="2055"/>
      <c r="B307" s="901">
        <v>2023</v>
      </c>
      <c r="C307" s="901">
        <v>2024</v>
      </c>
      <c r="D307" s="901">
        <v>2025</v>
      </c>
      <c r="E307" s="901">
        <v>2026</v>
      </c>
      <c r="F307" s="794"/>
      <c r="G307" s="794"/>
    </row>
    <row r="308" spans="1:7" ht="15.75" hidden="1" customHeight="1" thickBot="1" x14ac:dyDescent="0.3">
      <c r="A308" s="2056"/>
      <c r="B308" s="900" t="s">
        <v>17</v>
      </c>
      <c r="C308" s="900" t="s">
        <v>18</v>
      </c>
      <c r="D308" s="900" t="s">
        <v>18</v>
      </c>
      <c r="E308" s="900" t="s">
        <v>18</v>
      </c>
      <c r="F308" s="794"/>
      <c r="G308" s="794"/>
    </row>
    <row r="309" spans="1:7" ht="15.75" hidden="1" thickBot="1" x14ac:dyDescent="0.3">
      <c r="A309" s="897" t="s">
        <v>875</v>
      </c>
      <c r="B309" s="894">
        <f>B310+B311+B312+B313</f>
        <v>0</v>
      </c>
      <c r="C309" s="894">
        <f>C310+C311+C312+C313</f>
        <v>0</v>
      </c>
      <c r="D309" s="894">
        <f>D310+D311+D312+D313</f>
        <v>0</v>
      </c>
      <c r="E309" s="894">
        <f>E310+E311+E312+E313</f>
        <v>0</v>
      </c>
      <c r="F309" s="794"/>
      <c r="G309" s="794"/>
    </row>
    <row r="310" spans="1:7" ht="15.75" hidden="1" thickBot="1" x14ac:dyDescent="0.3">
      <c r="A310" s="895" t="s">
        <v>840</v>
      </c>
      <c r="B310" s="894">
        <v>0</v>
      </c>
      <c r="C310" s="894">
        <v>0</v>
      </c>
      <c r="D310" s="894">
        <v>0</v>
      </c>
      <c r="E310" s="894">
        <v>0</v>
      </c>
      <c r="F310" s="794"/>
      <c r="G310" s="794"/>
    </row>
    <row r="311" spans="1:7" ht="15.75" hidden="1" customHeight="1" thickBot="1" x14ac:dyDescent="0.3">
      <c r="A311" s="895" t="s">
        <v>854</v>
      </c>
      <c r="B311" s="894"/>
      <c r="C311" s="894"/>
      <c r="D311" s="894"/>
      <c r="E311" s="894"/>
      <c r="F311" s="794"/>
      <c r="G311" s="794"/>
    </row>
    <row r="312" spans="1:7" ht="15.75" hidden="1" thickBot="1" x14ac:dyDescent="0.3">
      <c r="A312" s="895" t="s">
        <v>838</v>
      </c>
      <c r="B312" s="894"/>
      <c r="C312" s="894"/>
      <c r="D312" s="894"/>
      <c r="E312" s="894"/>
      <c r="F312" s="794"/>
      <c r="G312" s="794"/>
    </row>
    <row r="313" spans="1:7" ht="15.75" hidden="1" thickBot="1" x14ac:dyDescent="0.3">
      <c r="A313" s="895" t="s">
        <v>837</v>
      </c>
      <c r="B313" s="894"/>
      <c r="C313" s="894"/>
      <c r="D313" s="894"/>
      <c r="E313" s="894"/>
      <c r="F313" s="794"/>
      <c r="G313" s="794"/>
    </row>
    <row r="314" spans="1:7" ht="15.75" hidden="1" thickBot="1" x14ac:dyDescent="0.3">
      <c r="A314" s="897" t="s">
        <v>874</v>
      </c>
      <c r="B314" s="898">
        <f>B315+B316+B317+B318</f>
        <v>0</v>
      </c>
      <c r="C314" s="898">
        <f>C315+C316+C317+C318</f>
        <v>0</v>
      </c>
      <c r="D314" s="898">
        <f>D315+D316+D317+D318</f>
        <v>0</v>
      </c>
      <c r="E314" s="898">
        <f>E315+E316+E317+E318</f>
        <v>0</v>
      </c>
      <c r="F314" s="794"/>
      <c r="G314" s="794"/>
    </row>
    <row r="315" spans="1:7" ht="15.75" hidden="1" thickBot="1" x14ac:dyDescent="0.3">
      <c r="A315" s="895" t="s">
        <v>840</v>
      </c>
      <c r="B315" s="898">
        <v>0</v>
      </c>
      <c r="C315" s="894">
        <v>0</v>
      </c>
      <c r="D315" s="894">
        <v>0</v>
      </c>
      <c r="E315" s="894">
        <v>0</v>
      </c>
      <c r="F315" s="794"/>
      <c r="G315" s="794"/>
    </row>
    <row r="316" spans="1:7" ht="15.75" hidden="1" thickBot="1" x14ac:dyDescent="0.3">
      <c r="A316" s="895" t="s">
        <v>854</v>
      </c>
      <c r="B316" s="898"/>
      <c r="C316" s="894"/>
      <c r="D316" s="894"/>
      <c r="E316" s="894"/>
      <c r="F316" s="794"/>
      <c r="G316" s="794"/>
    </row>
    <row r="317" spans="1:7" ht="15.75" hidden="1" thickBot="1" x14ac:dyDescent="0.3">
      <c r="A317" s="895" t="s">
        <v>838</v>
      </c>
      <c r="B317" s="898"/>
      <c r="C317" s="894"/>
      <c r="D317" s="894"/>
      <c r="E317" s="894"/>
      <c r="F317" s="794"/>
      <c r="G317" s="794"/>
    </row>
    <row r="318" spans="1:7" ht="15.75" hidden="1" thickBot="1" x14ac:dyDescent="0.3">
      <c r="A318" s="895" t="s">
        <v>837</v>
      </c>
      <c r="B318" s="898"/>
      <c r="C318" s="894"/>
      <c r="D318" s="894"/>
      <c r="E318" s="894"/>
      <c r="F318" s="794"/>
      <c r="G318" s="794"/>
    </row>
    <row r="319" spans="1:7" ht="15.75" hidden="1" thickBot="1" x14ac:dyDescent="0.3">
      <c r="A319" s="899" t="s">
        <v>77</v>
      </c>
      <c r="B319" s="898">
        <f>B309+B314</f>
        <v>0</v>
      </c>
      <c r="C319" s="898">
        <f>C309+C314</f>
        <v>0</v>
      </c>
      <c r="D319" s="898">
        <f>D309+D314</f>
        <v>0</v>
      </c>
      <c r="E319" s="898">
        <f>E309+E314</f>
        <v>0</v>
      </c>
      <c r="F319" s="794"/>
      <c r="G319" s="794"/>
    </row>
    <row r="320" spans="1:7" ht="26.25" hidden="1" customHeight="1" thickBot="1" x14ac:dyDescent="0.3">
      <c r="A320" s="305" t="s">
        <v>949</v>
      </c>
      <c r="B320" s="2080"/>
      <c r="C320" s="2082"/>
      <c r="D320" s="2082"/>
      <c r="E320" s="2083"/>
      <c r="F320" s="794"/>
      <c r="G320" s="794"/>
    </row>
    <row r="321" spans="1:11" ht="51.75" hidden="1" thickBot="1" x14ac:dyDescent="0.3">
      <c r="A321" s="911" t="s">
        <v>1678</v>
      </c>
      <c r="B321" s="910"/>
      <c r="C321" s="909" t="s">
        <v>864</v>
      </c>
      <c r="D321" s="908"/>
      <c r="E321" s="907"/>
      <c r="F321" s="794"/>
      <c r="G321" s="794"/>
    </row>
    <row r="322" spans="1:11" ht="15.75" hidden="1" customHeight="1" thickBot="1" x14ac:dyDescent="0.3">
      <c r="A322" s="904" t="s">
        <v>863</v>
      </c>
      <c r="B322" s="2049"/>
      <c r="C322" s="2050"/>
      <c r="D322" s="2050"/>
      <c r="E322" s="2051"/>
      <c r="F322" s="794"/>
      <c r="G322" s="794"/>
    </row>
    <row r="323" spans="1:11" ht="15.75" hidden="1" thickBot="1" x14ac:dyDescent="0.3">
      <c r="A323" s="904" t="s">
        <v>37</v>
      </c>
      <c r="B323" s="2067"/>
      <c r="C323" s="2065"/>
      <c r="D323" s="2065"/>
      <c r="E323" s="2066"/>
      <c r="F323" s="794"/>
      <c r="G323" s="794"/>
    </row>
    <row r="324" spans="1:11" ht="15" hidden="1" customHeight="1" x14ac:dyDescent="0.25">
      <c r="A324" s="2055"/>
      <c r="B324" s="901">
        <v>2023</v>
      </c>
      <c r="C324" s="901">
        <v>2024</v>
      </c>
      <c r="D324" s="901">
        <v>2025</v>
      </c>
      <c r="E324" s="901">
        <v>2026</v>
      </c>
      <c r="F324" s="794"/>
      <c r="G324" s="794"/>
    </row>
    <row r="325" spans="1:11" ht="15.75" hidden="1" customHeight="1" thickBot="1" x14ac:dyDescent="0.3">
      <c r="A325" s="2056"/>
      <c r="B325" s="900" t="s">
        <v>17</v>
      </c>
      <c r="C325" s="900" t="s">
        <v>18</v>
      </c>
      <c r="D325" s="900" t="s">
        <v>18</v>
      </c>
      <c r="E325" s="900" t="s">
        <v>18</v>
      </c>
      <c r="F325" s="794"/>
      <c r="G325" s="794"/>
    </row>
    <row r="326" spans="1:11" ht="15.75" hidden="1" thickBot="1" x14ac:dyDescent="0.3">
      <c r="A326" s="904" t="s">
        <v>39</v>
      </c>
      <c r="B326" s="904"/>
      <c r="C326" s="904"/>
      <c r="D326" s="904"/>
      <c r="E326" s="904"/>
      <c r="F326" s="794"/>
      <c r="G326" s="794"/>
    </row>
    <row r="327" spans="1:11" ht="15.75" hidden="1" thickBot="1" x14ac:dyDescent="0.3">
      <c r="A327" s="904" t="s">
        <v>861</v>
      </c>
      <c r="B327" s="906">
        <f>B345</f>
        <v>0</v>
      </c>
      <c r="C327" s="906">
        <f>C345</f>
        <v>0</v>
      </c>
      <c r="D327" s="906">
        <f>D345</f>
        <v>0</v>
      </c>
      <c r="E327" s="906">
        <f>E345</f>
        <v>0</v>
      </c>
      <c r="F327" s="794"/>
      <c r="G327" s="794"/>
    </row>
    <row r="328" spans="1:11" ht="15.75" hidden="1" thickBot="1" x14ac:dyDescent="0.3">
      <c r="A328" s="904" t="s">
        <v>860</v>
      </c>
      <c r="B328" s="906">
        <v>0</v>
      </c>
      <c r="C328" s="906">
        <v>0</v>
      </c>
      <c r="D328" s="906">
        <v>0</v>
      </c>
      <c r="E328" s="906">
        <v>0</v>
      </c>
      <c r="F328" s="794"/>
      <c r="G328" s="794"/>
    </row>
    <row r="329" spans="1:11" ht="15.75" hidden="1" customHeight="1" thickBot="1" x14ac:dyDescent="0.3">
      <c r="A329" s="904" t="s">
        <v>859</v>
      </c>
      <c r="B329" s="903"/>
      <c r="C329" s="902"/>
      <c r="D329" s="902"/>
      <c r="E329" s="902"/>
      <c r="F329" s="794"/>
      <c r="G329" s="905"/>
      <c r="H329" s="187"/>
      <c r="I329" s="187"/>
      <c r="J329" s="187"/>
      <c r="K329" s="187"/>
    </row>
    <row r="330" spans="1:11" ht="15.75" hidden="1" thickBot="1" x14ac:dyDescent="0.3">
      <c r="A330" s="904" t="s">
        <v>858</v>
      </c>
      <c r="B330" s="903"/>
      <c r="C330" s="902"/>
      <c r="D330" s="902"/>
      <c r="E330" s="902"/>
      <c r="F330" s="794"/>
      <c r="G330" s="794"/>
    </row>
    <row r="331" spans="1:11" ht="26.25" hidden="1" thickBot="1" x14ac:dyDescent="0.3">
      <c r="A331" s="904" t="s">
        <v>55</v>
      </c>
      <c r="B331" s="903"/>
      <c r="C331" s="902"/>
      <c r="D331" s="902"/>
      <c r="E331" s="902"/>
      <c r="F331" s="794"/>
      <c r="G331" s="794"/>
    </row>
    <row r="332" spans="1:11" ht="15.75" hidden="1" customHeight="1" thickBot="1" x14ac:dyDescent="0.3">
      <c r="A332" s="2068" t="s">
        <v>1994</v>
      </c>
      <c r="B332" s="2069"/>
      <c r="C332" s="2069"/>
      <c r="D332" s="2069"/>
      <c r="E332" s="2070"/>
      <c r="F332" s="794"/>
      <c r="G332" s="794"/>
    </row>
    <row r="333" spans="1:11" ht="15" hidden="1" customHeight="1" x14ac:dyDescent="0.25">
      <c r="A333" s="2055"/>
      <c r="B333" s="901">
        <v>2023</v>
      </c>
      <c r="C333" s="901">
        <v>2024</v>
      </c>
      <c r="D333" s="901">
        <v>2025</v>
      </c>
      <c r="E333" s="901">
        <v>2026</v>
      </c>
      <c r="F333" s="794"/>
      <c r="G333" s="794"/>
    </row>
    <row r="334" spans="1:11" ht="15.75" hidden="1" customHeight="1" thickBot="1" x14ac:dyDescent="0.3">
      <c r="A334" s="2056"/>
      <c r="B334" s="900" t="s">
        <v>17</v>
      </c>
      <c r="C334" s="900" t="s">
        <v>18</v>
      </c>
      <c r="D334" s="900" t="s">
        <v>18</v>
      </c>
      <c r="E334" s="900" t="s">
        <v>18</v>
      </c>
      <c r="F334" s="794"/>
      <c r="G334" s="794"/>
    </row>
    <row r="335" spans="1:11" ht="15.75" thickBot="1" x14ac:dyDescent="0.3">
      <c r="A335" s="897" t="s">
        <v>875</v>
      </c>
      <c r="B335" s="894">
        <f t="shared" ref="B335:E336" si="4">B336+B337+B338+B339</f>
        <v>0</v>
      </c>
      <c r="C335" s="894">
        <f t="shared" si="4"/>
        <v>0</v>
      </c>
      <c r="D335" s="894">
        <f t="shared" si="4"/>
        <v>0</v>
      </c>
      <c r="E335" s="894">
        <f t="shared" si="4"/>
        <v>0</v>
      </c>
      <c r="F335" s="794"/>
      <c r="G335" s="794"/>
    </row>
    <row r="336" spans="1:11" ht="15.75" thickBot="1" x14ac:dyDescent="0.3">
      <c r="A336" s="895" t="s">
        <v>840</v>
      </c>
      <c r="B336" s="898">
        <f t="shared" si="4"/>
        <v>0</v>
      </c>
      <c r="C336" s="898">
        <f t="shared" si="4"/>
        <v>0</v>
      </c>
      <c r="D336" s="898">
        <f t="shared" si="4"/>
        <v>0</v>
      </c>
      <c r="E336" s="898">
        <f t="shared" si="4"/>
        <v>0</v>
      </c>
      <c r="F336" s="794"/>
      <c r="G336" s="794"/>
    </row>
    <row r="337" spans="1:8" ht="15.75" thickBot="1" x14ac:dyDescent="0.3">
      <c r="A337" s="895" t="s">
        <v>854</v>
      </c>
      <c r="B337" s="894"/>
      <c r="C337" s="894"/>
      <c r="D337" s="894"/>
      <c r="E337" s="894"/>
      <c r="F337" s="794"/>
      <c r="G337" s="794"/>
    </row>
    <row r="338" spans="1:8" ht="15.75" thickBot="1" x14ac:dyDescent="0.3">
      <c r="A338" s="895" t="s">
        <v>838</v>
      </c>
      <c r="B338" s="894"/>
      <c r="C338" s="894"/>
      <c r="D338" s="894"/>
      <c r="E338" s="894"/>
      <c r="F338" s="794"/>
      <c r="G338" s="794"/>
    </row>
    <row r="339" spans="1:8" ht="15.75" thickBot="1" x14ac:dyDescent="0.3">
      <c r="A339" s="895" t="s">
        <v>837</v>
      </c>
      <c r="B339" s="894"/>
      <c r="C339" s="894"/>
      <c r="D339" s="894"/>
      <c r="E339" s="894"/>
      <c r="F339" s="794"/>
      <c r="G339" s="794"/>
    </row>
    <row r="340" spans="1:8" ht="15.75" thickBot="1" x14ac:dyDescent="0.3">
      <c r="A340" s="897" t="s">
        <v>874</v>
      </c>
      <c r="B340" s="898">
        <f>B341+B342+B343+B344</f>
        <v>0</v>
      </c>
      <c r="C340" s="898">
        <f>C341+C342+C343+C344</f>
        <v>0</v>
      </c>
      <c r="D340" s="898">
        <f>D341+D342+D343+D344</f>
        <v>0</v>
      </c>
      <c r="E340" s="898">
        <f>E341+E342+E343+E344</f>
        <v>0</v>
      </c>
      <c r="F340" s="794"/>
      <c r="G340" s="794"/>
    </row>
    <row r="341" spans="1:8" ht="15.75" thickBot="1" x14ac:dyDescent="0.3">
      <c r="A341" s="895" t="s">
        <v>840</v>
      </c>
      <c r="B341" s="898">
        <v>0</v>
      </c>
      <c r="C341" s="898">
        <v>0</v>
      </c>
      <c r="D341" s="898">
        <v>0</v>
      </c>
      <c r="E341" s="898">
        <v>0</v>
      </c>
      <c r="F341" s="794"/>
      <c r="G341" s="794"/>
    </row>
    <row r="342" spans="1:8" ht="15.75" thickBot="1" x14ac:dyDescent="0.3">
      <c r="A342" s="895" t="s">
        <v>854</v>
      </c>
      <c r="B342" s="898"/>
      <c r="C342" s="898"/>
      <c r="D342" s="898"/>
      <c r="E342" s="898"/>
      <c r="F342" s="794"/>
      <c r="G342" s="794"/>
    </row>
    <row r="343" spans="1:8" ht="15.75" thickBot="1" x14ac:dyDescent="0.3">
      <c r="A343" s="895" t="s">
        <v>838</v>
      </c>
      <c r="B343" s="898"/>
      <c r="C343" s="898"/>
      <c r="D343" s="898"/>
      <c r="E343" s="898"/>
      <c r="F343" s="794"/>
      <c r="G343" s="794"/>
    </row>
    <row r="344" spans="1:8" ht="15.75" thickBot="1" x14ac:dyDescent="0.3">
      <c r="A344" s="895" t="s">
        <v>837</v>
      </c>
      <c r="B344" s="898"/>
      <c r="C344" s="898"/>
      <c r="D344" s="898"/>
      <c r="E344" s="898"/>
      <c r="F344" s="794"/>
      <c r="G344" s="794"/>
    </row>
    <row r="345" spans="1:8" ht="15.75" thickBot="1" x14ac:dyDescent="0.3">
      <c r="A345" s="899" t="s">
        <v>1676</v>
      </c>
      <c r="B345" s="898">
        <f>B335+B340</f>
        <v>0</v>
      </c>
      <c r="C345" s="898">
        <f>C335+C340</f>
        <v>0</v>
      </c>
      <c r="D345" s="898">
        <f>D335+D340</f>
        <v>0</v>
      </c>
      <c r="E345" s="898">
        <f>E335+E340</f>
        <v>0</v>
      </c>
      <c r="F345" s="794"/>
      <c r="G345" s="794"/>
    </row>
    <row r="346" spans="1:8" ht="15.75" thickBot="1" x14ac:dyDescent="0.3">
      <c r="A346" s="892"/>
      <c r="B346" s="891"/>
      <c r="C346" s="891"/>
      <c r="D346" s="891"/>
      <c r="E346" s="891"/>
      <c r="F346" s="794"/>
      <c r="G346" s="794"/>
    </row>
    <row r="347" spans="1:8" ht="39" customHeight="1" thickBot="1" x14ac:dyDescent="0.3">
      <c r="A347" s="892" t="s">
        <v>852</v>
      </c>
      <c r="B347" s="891">
        <f>+B222+B146+B68+B31+B171+B105+B327+B301+B276+B251+B196</f>
        <v>150112</v>
      </c>
      <c r="C347" s="891">
        <f>+C222+C146+C68+C31+C171+C105+C327+C301+C276+C251+C196</f>
        <v>150012</v>
      </c>
      <c r="D347" s="891">
        <f>+D222+D146+D68+D31+D171+D105+D327+D301+D276+D251+D196</f>
        <v>165784</v>
      </c>
      <c r="E347" s="891">
        <f>+E222+E146+E68+E31+E171+E105+E327+E301+E276+E251+E196</f>
        <v>165784</v>
      </c>
      <c r="F347" s="794"/>
      <c r="G347" s="794"/>
    </row>
    <row r="348" spans="1:8" ht="39" thickBot="1" x14ac:dyDescent="0.3">
      <c r="A348" s="892" t="s">
        <v>851</v>
      </c>
      <c r="B348" s="891">
        <f>+B240+B214+B134+B97+B60+B345+B319+B294+B269+B189+B164</f>
        <v>150112</v>
      </c>
      <c r="C348" s="891">
        <f>+C240+C214+C134+C97+C60+C345+C319+C294+C269+C189+C164</f>
        <v>150012</v>
      </c>
      <c r="D348" s="891">
        <f>+D240+D214+D134+D97+D60+D345+D319+D294+D269+D189+D164</f>
        <v>165784</v>
      </c>
      <c r="E348" s="891">
        <f>+E240+E214+E134+E97+E60+E345+E319+E294+E269+E189+E164</f>
        <v>165784</v>
      </c>
      <c r="F348" s="794"/>
      <c r="G348" s="794"/>
      <c r="H348" s="187">
        <f>C348-C347</f>
        <v>0</v>
      </c>
    </row>
    <row r="349" spans="1:8" ht="15.75" thickBot="1" x14ac:dyDescent="0.3">
      <c r="A349" s="897" t="s">
        <v>850</v>
      </c>
      <c r="B349" s="891">
        <f>B350+B351</f>
        <v>114562</v>
      </c>
      <c r="C349" s="891">
        <f>C350+C351</f>
        <v>114562</v>
      </c>
      <c r="D349" s="891">
        <f>D350+D351</f>
        <v>114562</v>
      </c>
      <c r="E349" s="891">
        <f>E350+E351</f>
        <v>114562</v>
      </c>
      <c r="F349" s="794"/>
      <c r="G349" s="794"/>
    </row>
    <row r="350" spans="1:8" ht="15.75" thickBot="1" x14ac:dyDescent="0.3">
      <c r="A350" s="895" t="s">
        <v>840</v>
      </c>
      <c r="B350" s="898">
        <f t="shared" ref="B350:E351" si="5">B40+B77+B114</f>
        <v>114562</v>
      </c>
      <c r="C350" s="898">
        <f t="shared" si="5"/>
        <v>114562</v>
      </c>
      <c r="D350" s="898">
        <f t="shared" si="5"/>
        <v>114562</v>
      </c>
      <c r="E350" s="898">
        <f t="shared" si="5"/>
        <v>114562</v>
      </c>
      <c r="F350" s="794"/>
      <c r="G350" s="794"/>
    </row>
    <row r="351" spans="1:8" ht="15.75" thickBot="1" x14ac:dyDescent="0.3">
      <c r="A351" s="895" t="s">
        <v>843</v>
      </c>
      <c r="B351" s="898">
        <f t="shared" si="5"/>
        <v>0</v>
      </c>
      <c r="C351" s="898">
        <f t="shared" si="5"/>
        <v>0</v>
      </c>
      <c r="D351" s="898">
        <f t="shared" si="5"/>
        <v>0</v>
      </c>
      <c r="E351" s="898">
        <f t="shared" si="5"/>
        <v>0</v>
      </c>
      <c r="F351" s="794"/>
      <c r="G351" s="794"/>
    </row>
    <row r="352" spans="1:8" ht="26.25" thickBot="1" x14ac:dyDescent="0.3">
      <c r="A352" s="897" t="s">
        <v>849</v>
      </c>
      <c r="B352" s="891">
        <f>B353+B354</f>
        <v>19150</v>
      </c>
      <c r="C352" s="891">
        <f>C353+C354</f>
        <v>19150</v>
      </c>
      <c r="D352" s="891">
        <f>D353+D354</f>
        <v>19150</v>
      </c>
      <c r="E352" s="891">
        <f>E353+E354</f>
        <v>19150</v>
      </c>
      <c r="F352" s="794"/>
      <c r="G352" s="794"/>
    </row>
    <row r="353" spans="1:7" ht="15.75" thickBot="1" x14ac:dyDescent="0.3">
      <c r="A353" s="895" t="s">
        <v>840</v>
      </c>
      <c r="B353" s="894">
        <f>B43+B80+B117</f>
        <v>19150</v>
      </c>
      <c r="C353" s="894">
        <f>C43+C80+C117</f>
        <v>19150</v>
      </c>
      <c r="D353" s="894">
        <f>D43+D80+D117</f>
        <v>19150</v>
      </c>
      <c r="E353" s="894">
        <f>E43+E80+E117</f>
        <v>19150</v>
      </c>
      <c r="F353" s="794"/>
      <c r="G353" s="794"/>
    </row>
    <row r="354" spans="1:7" ht="15.75" thickBot="1" x14ac:dyDescent="0.3">
      <c r="A354" s="895" t="s">
        <v>843</v>
      </c>
      <c r="B354" s="898">
        <f>B44+B81+B115</f>
        <v>0</v>
      </c>
      <c r="C354" s="898">
        <f>C44+C81+C115</f>
        <v>0</v>
      </c>
      <c r="D354" s="898">
        <f>D44+D81+D115</f>
        <v>0</v>
      </c>
      <c r="E354" s="898">
        <f>E44+E81+E115</f>
        <v>0</v>
      </c>
      <c r="F354" s="794"/>
      <c r="G354" s="794"/>
    </row>
    <row r="355" spans="1:7" ht="15.75" thickBot="1" x14ac:dyDescent="0.3">
      <c r="A355" s="897" t="s">
        <v>848</v>
      </c>
      <c r="B355" s="891">
        <f>B356+B357</f>
        <v>15000</v>
      </c>
      <c r="C355" s="891">
        <f>C356+C357</f>
        <v>15000</v>
      </c>
      <c r="D355" s="891">
        <f>D356+D357</f>
        <v>30772</v>
      </c>
      <c r="E355" s="891">
        <f>E356+E357</f>
        <v>30772</v>
      </c>
      <c r="F355" s="794"/>
      <c r="G355" s="794"/>
    </row>
    <row r="356" spans="1:7" ht="15.75" thickBot="1" x14ac:dyDescent="0.3">
      <c r="A356" s="895" t="s">
        <v>840</v>
      </c>
      <c r="B356" s="898">
        <f t="shared" ref="B356:E357" si="6">B46+B83+B120</f>
        <v>15000</v>
      </c>
      <c r="C356" s="898">
        <f t="shared" si="6"/>
        <v>15000</v>
      </c>
      <c r="D356" s="898">
        <f t="shared" si="6"/>
        <v>30772</v>
      </c>
      <c r="E356" s="898">
        <f t="shared" si="6"/>
        <v>30772</v>
      </c>
      <c r="F356" s="794"/>
      <c r="G356" s="794"/>
    </row>
    <row r="357" spans="1:7" ht="15.75" thickBot="1" x14ac:dyDescent="0.3">
      <c r="A357" s="895" t="s">
        <v>843</v>
      </c>
      <c r="B357" s="898">
        <f t="shared" si="6"/>
        <v>0</v>
      </c>
      <c r="C357" s="898">
        <f t="shared" si="6"/>
        <v>0</v>
      </c>
      <c r="D357" s="898">
        <f t="shared" si="6"/>
        <v>0</v>
      </c>
      <c r="E357" s="898">
        <f t="shared" si="6"/>
        <v>0</v>
      </c>
      <c r="F357" s="794"/>
      <c r="G357" s="794"/>
    </row>
    <row r="358" spans="1:7" ht="15.75" thickBot="1" x14ac:dyDescent="0.3">
      <c r="A358" s="897" t="s">
        <v>847</v>
      </c>
      <c r="B358" s="891">
        <f>B359+B360</f>
        <v>0</v>
      </c>
      <c r="C358" s="891">
        <f>C359+C360</f>
        <v>0</v>
      </c>
      <c r="D358" s="891">
        <f>D359+D360</f>
        <v>0</v>
      </c>
      <c r="E358" s="891">
        <f>E359+E360</f>
        <v>0</v>
      </c>
      <c r="F358" s="794"/>
      <c r="G358" s="794"/>
    </row>
    <row r="359" spans="1:7" ht="15.75" thickBot="1" x14ac:dyDescent="0.3">
      <c r="A359" s="895" t="s">
        <v>840</v>
      </c>
      <c r="B359" s="894">
        <f t="shared" ref="B359:E360" si="7">B49+B86+B123</f>
        <v>0</v>
      </c>
      <c r="C359" s="894">
        <f t="shared" si="7"/>
        <v>0</v>
      </c>
      <c r="D359" s="894">
        <f t="shared" si="7"/>
        <v>0</v>
      </c>
      <c r="E359" s="894">
        <f t="shared" si="7"/>
        <v>0</v>
      </c>
      <c r="F359" s="794"/>
      <c r="G359" s="794"/>
    </row>
    <row r="360" spans="1:7" ht="15.75" thickBot="1" x14ac:dyDescent="0.3">
      <c r="A360" s="895" t="s">
        <v>843</v>
      </c>
      <c r="B360" s="898">
        <f t="shared" si="7"/>
        <v>0</v>
      </c>
      <c r="C360" s="898">
        <f t="shared" si="7"/>
        <v>0</v>
      </c>
      <c r="D360" s="898">
        <f t="shared" si="7"/>
        <v>0</v>
      </c>
      <c r="E360" s="898">
        <f t="shared" si="7"/>
        <v>0</v>
      </c>
      <c r="F360" s="794"/>
      <c r="G360" s="794"/>
    </row>
    <row r="361" spans="1:7" ht="15.75" thickBot="1" x14ac:dyDescent="0.3">
      <c r="A361" s="897" t="s">
        <v>846</v>
      </c>
      <c r="B361" s="891">
        <f>B362+B363</f>
        <v>0</v>
      </c>
      <c r="C361" s="891">
        <f>C362+C363</f>
        <v>0</v>
      </c>
      <c r="D361" s="891">
        <f>D362+D363</f>
        <v>0</v>
      </c>
      <c r="E361" s="891">
        <f>E362+E363</f>
        <v>0</v>
      </c>
      <c r="F361" s="794"/>
      <c r="G361" s="794"/>
    </row>
    <row r="362" spans="1:7" ht="15.75" thickBot="1" x14ac:dyDescent="0.3">
      <c r="A362" s="895" t="s">
        <v>840</v>
      </c>
      <c r="B362" s="894">
        <f t="shared" ref="B362:E363" si="8">B52+B89+B126</f>
        <v>0</v>
      </c>
      <c r="C362" s="894">
        <f t="shared" si="8"/>
        <v>0</v>
      </c>
      <c r="D362" s="894">
        <f t="shared" si="8"/>
        <v>0</v>
      </c>
      <c r="E362" s="894">
        <f t="shared" si="8"/>
        <v>0</v>
      </c>
      <c r="F362" s="794"/>
      <c r="G362" s="794"/>
    </row>
    <row r="363" spans="1:7" ht="15.75" thickBot="1" x14ac:dyDescent="0.3">
      <c r="A363" s="895" t="s">
        <v>843</v>
      </c>
      <c r="B363" s="898">
        <f t="shared" si="8"/>
        <v>0</v>
      </c>
      <c r="C363" s="898">
        <f t="shared" si="8"/>
        <v>0</v>
      </c>
      <c r="D363" s="898">
        <f t="shared" si="8"/>
        <v>0</v>
      </c>
      <c r="E363" s="898">
        <f t="shared" si="8"/>
        <v>0</v>
      </c>
      <c r="F363" s="794"/>
      <c r="G363" s="794"/>
    </row>
    <row r="364" spans="1:7" ht="15.75" thickBot="1" x14ac:dyDescent="0.3">
      <c r="A364" s="897" t="s">
        <v>845</v>
      </c>
      <c r="B364" s="891">
        <f>B365+B366</f>
        <v>0</v>
      </c>
      <c r="C364" s="891">
        <f>C365+C366</f>
        <v>0</v>
      </c>
      <c r="D364" s="891">
        <f>D365+D366</f>
        <v>0</v>
      </c>
      <c r="E364" s="891">
        <f>E365+E366</f>
        <v>0</v>
      </c>
      <c r="F364" s="794"/>
      <c r="G364" s="794"/>
    </row>
    <row r="365" spans="1:7" ht="15.75" thickBot="1" x14ac:dyDescent="0.3">
      <c r="A365" s="895" t="s">
        <v>840</v>
      </c>
      <c r="B365" s="894">
        <f t="shared" ref="B365:E366" si="9">B55+B92+B129</f>
        <v>0</v>
      </c>
      <c r="C365" s="894">
        <f t="shared" si="9"/>
        <v>0</v>
      </c>
      <c r="D365" s="894">
        <f t="shared" si="9"/>
        <v>0</v>
      </c>
      <c r="E365" s="894">
        <f t="shared" si="9"/>
        <v>0</v>
      </c>
      <c r="F365" s="794"/>
      <c r="G365" s="794"/>
    </row>
    <row r="366" spans="1:7" ht="15.75" thickBot="1" x14ac:dyDescent="0.3">
      <c r="A366" s="895" t="s">
        <v>843</v>
      </c>
      <c r="B366" s="898">
        <f t="shared" si="9"/>
        <v>0</v>
      </c>
      <c r="C366" s="898">
        <f t="shared" si="9"/>
        <v>0</v>
      </c>
      <c r="D366" s="898">
        <f t="shared" si="9"/>
        <v>0</v>
      </c>
      <c r="E366" s="898">
        <f t="shared" si="9"/>
        <v>0</v>
      </c>
      <c r="F366" s="794"/>
      <c r="G366" s="794"/>
    </row>
    <row r="367" spans="1:7" ht="26.25" thickBot="1" x14ac:dyDescent="0.3">
      <c r="A367" s="897" t="s">
        <v>844</v>
      </c>
      <c r="B367" s="891">
        <f>B94+B57</f>
        <v>400</v>
      </c>
      <c r="C367" s="891">
        <f>C94+C57</f>
        <v>300</v>
      </c>
      <c r="D367" s="891">
        <f>D94+D57</f>
        <v>300</v>
      </c>
      <c r="E367" s="891">
        <f>E94+E57</f>
        <v>300</v>
      </c>
      <c r="F367" s="794"/>
      <c r="G367" s="794"/>
    </row>
    <row r="368" spans="1:7" ht="15.75" thickBot="1" x14ac:dyDescent="0.3">
      <c r="A368" s="895" t="s">
        <v>840</v>
      </c>
      <c r="B368" s="894">
        <f t="shared" ref="B368:E369" si="10">B58+B95+B132</f>
        <v>400</v>
      </c>
      <c r="C368" s="894">
        <f t="shared" si="10"/>
        <v>300</v>
      </c>
      <c r="D368" s="894">
        <f t="shared" si="10"/>
        <v>300</v>
      </c>
      <c r="E368" s="894">
        <f t="shared" si="10"/>
        <v>300</v>
      </c>
      <c r="F368" s="794"/>
      <c r="G368" s="794"/>
    </row>
    <row r="369" spans="1:12" ht="15.75" thickBot="1" x14ac:dyDescent="0.3">
      <c r="A369" s="895" t="s">
        <v>843</v>
      </c>
      <c r="B369" s="898">
        <f t="shared" si="10"/>
        <v>0</v>
      </c>
      <c r="C369" s="898">
        <f t="shared" si="10"/>
        <v>0</v>
      </c>
      <c r="D369" s="898">
        <f t="shared" si="10"/>
        <v>0</v>
      </c>
      <c r="E369" s="898">
        <f t="shared" si="10"/>
        <v>0</v>
      </c>
      <c r="F369" s="794"/>
      <c r="G369" s="794"/>
    </row>
    <row r="370" spans="1:12" ht="15.75" thickBot="1" x14ac:dyDescent="0.3">
      <c r="A370" s="897" t="s">
        <v>842</v>
      </c>
      <c r="B370" s="891">
        <f>B371+B372+B373+B374</f>
        <v>0</v>
      </c>
      <c r="C370" s="891">
        <f>C371+C372+C373+C374</f>
        <v>0</v>
      </c>
      <c r="D370" s="891">
        <f>D371+D372+D373+D374</f>
        <v>0</v>
      </c>
      <c r="E370" s="891">
        <f>E371+E372+E373+E374</f>
        <v>0</v>
      </c>
      <c r="F370" s="794"/>
      <c r="G370" s="794"/>
    </row>
    <row r="371" spans="1:12" ht="15.75" thickBot="1" x14ac:dyDescent="0.3">
      <c r="A371" s="895" t="s">
        <v>840</v>
      </c>
      <c r="B371" s="894">
        <f t="shared" ref="B371:E374" si="11">B155+B180+B205+B231+B260+B285+B310+B336</f>
        <v>0</v>
      </c>
      <c r="C371" s="894">
        <f t="shared" si="11"/>
        <v>0</v>
      </c>
      <c r="D371" s="894">
        <f t="shared" si="11"/>
        <v>0</v>
      </c>
      <c r="E371" s="894">
        <f t="shared" si="11"/>
        <v>0</v>
      </c>
      <c r="F371" s="794"/>
      <c r="G371" s="794"/>
    </row>
    <row r="372" spans="1:12" ht="15.75" thickBot="1" x14ac:dyDescent="0.3">
      <c r="A372" s="895" t="s">
        <v>839</v>
      </c>
      <c r="B372" s="894">
        <f t="shared" si="11"/>
        <v>0</v>
      </c>
      <c r="C372" s="894">
        <f t="shared" si="11"/>
        <v>0</v>
      </c>
      <c r="D372" s="894">
        <f t="shared" si="11"/>
        <v>0</v>
      </c>
      <c r="E372" s="894">
        <f t="shared" si="11"/>
        <v>0</v>
      </c>
      <c r="F372" s="794"/>
      <c r="G372" s="794"/>
    </row>
    <row r="373" spans="1:12" ht="15.75" thickBot="1" x14ac:dyDescent="0.3">
      <c r="A373" s="895" t="s">
        <v>838</v>
      </c>
      <c r="B373" s="894">
        <f t="shared" si="11"/>
        <v>0</v>
      </c>
      <c r="C373" s="894">
        <f t="shared" si="11"/>
        <v>0</v>
      </c>
      <c r="D373" s="894">
        <f t="shared" si="11"/>
        <v>0</v>
      </c>
      <c r="E373" s="894">
        <f t="shared" si="11"/>
        <v>0</v>
      </c>
      <c r="F373" s="794"/>
      <c r="G373" s="794"/>
    </row>
    <row r="374" spans="1:12" ht="15.75" thickBot="1" x14ac:dyDescent="0.3">
      <c r="A374" s="895" t="s">
        <v>837</v>
      </c>
      <c r="B374" s="894">
        <f t="shared" si="11"/>
        <v>0</v>
      </c>
      <c r="C374" s="894">
        <f t="shared" si="11"/>
        <v>0</v>
      </c>
      <c r="D374" s="894">
        <f t="shared" si="11"/>
        <v>0</v>
      </c>
      <c r="E374" s="894">
        <f t="shared" si="11"/>
        <v>0</v>
      </c>
      <c r="F374" s="794"/>
      <c r="G374" s="794"/>
    </row>
    <row r="375" spans="1:12" ht="15.75" thickBot="1" x14ac:dyDescent="0.3">
      <c r="A375" s="897" t="s">
        <v>841</v>
      </c>
      <c r="B375" s="891">
        <f>B376+B377+B378+B379</f>
        <v>1000</v>
      </c>
      <c r="C375" s="891">
        <f>C376+C377+C378+C379</f>
        <v>1000</v>
      </c>
      <c r="D375" s="891">
        <f>D376+D377+D378+D379</f>
        <v>1000</v>
      </c>
      <c r="E375" s="891">
        <f>E376+E377+E378+E379</f>
        <v>1000</v>
      </c>
      <c r="F375" s="794"/>
      <c r="G375" s="794"/>
    </row>
    <row r="376" spans="1:12" ht="15.75" thickBot="1" x14ac:dyDescent="0.3">
      <c r="A376" s="895" t="s">
        <v>840</v>
      </c>
      <c r="B376" s="894">
        <f>B160+B185+B210+B236+B265+B290+B315+B341</f>
        <v>1000</v>
      </c>
      <c r="C376" s="894">
        <f>C160+C185+C210+C236+C265+C290+C315+C341</f>
        <v>1000</v>
      </c>
      <c r="D376" s="894">
        <f>D160+D185+D210+D236+D265+D290+D315+D341</f>
        <v>1000</v>
      </c>
      <c r="E376" s="894">
        <f>E160+E185+E210+E236+E265+E290+E315+E341</f>
        <v>1000</v>
      </c>
      <c r="F376" s="794"/>
      <c r="G376" s="794"/>
    </row>
    <row r="377" spans="1:12" ht="15.75" thickBot="1" x14ac:dyDescent="0.3">
      <c r="A377" s="895" t="s">
        <v>839</v>
      </c>
      <c r="B377" s="894">
        <f t="shared" ref="B377:C379" si="12">B161+B186+B211+B237+B266+B291+B316+B342</f>
        <v>0</v>
      </c>
      <c r="C377" s="894">
        <f t="shared" si="12"/>
        <v>0</v>
      </c>
      <c r="D377" s="894">
        <v>0</v>
      </c>
      <c r="E377" s="894">
        <f>E161+E186+E211+E237+E266+E291+E316+E342</f>
        <v>0</v>
      </c>
      <c r="F377" s="794"/>
      <c r="G377" s="794"/>
    </row>
    <row r="378" spans="1:12" ht="15.75" thickBot="1" x14ac:dyDescent="0.3">
      <c r="A378" s="895" t="s">
        <v>838</v>
      </c>
      <c r="B378" s="894">
        <f t="shared" si="12"/>
        <v>0</v>
      </c>
      <c r="C378" s="894">
        <f t="shared" si="12"/>
        <v>0</v>
      </c>
      <c r="D378" s="894">
        <f>D162+D187+D212+D238+D267+D292+D317+D343</f>
        <v>0</v>
      </c>
      <c r="E378" s="894">
        <f>E162+E187+E212+E238+E267+E292+E317+E343</f>
        <v>0</v>
      </c>
      <c r="F378" s="794"/>
      <c r="G378" s="794"/>
      <c r="L378" s="896"/>
    </row>
    <row r="379" spans="1:12" ht="15.75" thickBot="1" x14ac:dyDescent="0.3">
      <c r="A379" s="895" t="s">
        <v>837</v>
      </c>
      <c r="B379" s="894">
        <f t="shared" si="12"/>
        <v>0</v>
      </c>
      <c r="C379" s="894">
        <f t="shared" si="12"/>
        <v>0</v>
      </c>
      <c r="D379" s="894">
        <f>D163+D188+D213+D239+D268+D293+D318+D344</f>
        <v>0</v>
      </c>
      <c r="E379" s="894">
        <f>E163+E188+E213+E239+E268+E293+E318+E344</f>
        <v>0</v>
      </c>
      <c r="F379" s="794"/>
      <c r="G379" s="794"/>
      <c r="L379" s="893"/>
    </row>
    <row r="380" spans="1:12" ht="15.75" thickBot="1" x14ac:dyDescent="0.3">
      <c r="A380" s="892" t="s">
        <v>836</v>
      </c>
      <c r="B380" s="891">
        <f>IF(B348-B347=0,0,"Error")</f>
        <v>0</v>
      </c>
      <c r="C380" s="891">
        <f>IF(C348-C347=0,0,"Error")</f>
        <v>0</v>
      </c>
      <c r="D380" s="891">
        <f>IF(D348-D347=0,0,"Error")</f>
        <v>0</v>
      </c>
      <c r="E380" s="891">
        <f>IF(E348-E347=0,0,"Error")</f>
        <v>0</v>
      </c>
      <c r="F380" s="794"/>
      <c r="G380" s="794"/>
      <c r="L380" s="890"/>
    </row>
    <row r="381" spans="1:12" ht="15.75" thickBot="1" x14ac:dyDescent="0.3">
      <c r="A381" s="889"/>
      <c r="B381" s="888"/>
      <c r="C381" s="888"/>
      <c r="D381" s="888"/>
      <c r="E381" s="888"/>
      <c r="F381" s="794"/>
      <c r="G381" s="794"/>
    </row>
    <row r="382" spans="1:12" ht="15" customHeight="1" x14ac:dyDescent="0.25">
      <c r="A382" s="2091" t="s">
        <v>834</v>
      </c>
      <c r="B382" s="887" t="s">
        <v>191</v>
      </c>
      <c r="C382" s="886" t="s">
        <v>1993</v>
      </c>
      <c r="D382" s="794"/>
      <c r="E382" s="1847" t="s">
        <v>832</v>
      </c>
      <c r="F382" s="885" t="s">
        <v>191</v>
      </c>
      <c r="G382" s="884" t="s">
        <v>1992</v>
      </c>
    </row>
    <row r="383" spans="1:12" x14ac:dyDescent="0.25">
      <c r="A383" s="2092"/>
      <c r="B383" s="883" t="s">
        <v>830</v>
      </c>
      <c r="C383" s="882"/>
      <c r="D383" s="794"/>
      <c r="E383" s="1848"/>
      <c r="F383" s="881" t="s">
        <v>830</v>
      </c>
      <c r="G383" s="880"/>
    </row>
    <row r="384" spans="1:12" ht="19.5" customHeight="1" thickBot="1" x14ac:dyDescent="0.3">
      <c r="A384" s="2093"/>
      <c r="B384" s="879" t="s">
        <v>196</v>
      </c>
      <c r="C384" s="877" t="s">
        <v>1869</v>
      </c>
      <c r="D384" s="794"/>
      <c r="E384" s="1849"/>
      <c r="F384" s="878" t="s">
        <v>196</v>
      </c>
      <c r="G384" s="877" t="s">
        <v>1869</v>
      </c>
    </row>
    <row r="385" spans="1:7" ht="15.75" thickBot="1" x14ac:dyDescent="0.3">
      <c r="A385" s="875"/>
      <c r="B385" s="875"/>
      <c r="C385" s="876"/>
      <c r="D385" s="875"/>
      <c r="E385" s="875"/>
      <c r="F385" s="794"/>
      <c r="G385" s="794"/>
    </row>
    <row r="386" spans="1:7" ht="47.25" customHeight="1" thickBot="1" x14ac:dyDescent="0.3">
      <c r="A386" s="2088" t="s">
        <v>827</v>
      </c>
      <c r="B386" s="2089"/>
      <c r="C386" s="2089"/>
      <c r="D386" s="2089"/>
      <c r="E386" s="2090"/>
      <c r="F386" s="794"/>
      <c r="G386" s="794"/>
    </row>
    <row r="387" spans="1:7" x14ac:dyDescent="0.25">
      <c r="A387" s="794"/>
      <c r="B387" s="794"/>
      <c r="C387" s="794"/>
      <c r="D387" s="794"/>
      <c r="E387" s="794"/>
      <c r="F387" s="794"/>
      <c r="G387" s="794"/>
    </row>
    <row r="388" spans="1:7" x14ac:dyDescent="0.25">
      <c r="A388" s="794"/>
      <c r="B388" s="794"/>
      <c r="C388" s="794"/>
      <c r="D388" s="794"/>
      <c r="E388" s="794"/>
      <c r="F388" s="794"/>
      <c r="G388" s="794"/>
    </row>
    <row r="389" spans="1:7" x14ac:dyDescent="0.25">
      <c r="A389" s="794"/>
      <c r="B389" s="794"/>
      <c r="C389" s="794"/>
      <c r="D389" s="794"/>
      <c r="E389" s="794"/>
      <c r="F389" s="794"/>
      <c r="G389" s="794"/>
    </row>
    <row r="390" spans="1:7" x14ac:dyDescent="0.25">
      <c r="A390" s="794"/>
      <c r="B390" s="794"/>
      <c r="C390" s="794"/>
      <c r="D390" s="794"/>
      <c r="E390" s="794"/>
      <c r="F390" s="794"/>
      <c r="G390" s="794"/>
    </row>
    <row r="391" spans="1:7" x14ac:dyDescent="0.25">
      <c r="A391" s="794"/>
      <c r="B391" s="794"/>
      <c r="C391" s="794"/>
      <c r="D391" s="794"/>
      <c r="E391" s="794"/>
      <c r="F391" s="794"/>
      <c r="G391" s="794"/>
    </row>
    <row r="392" spans="1:7" x14ac:dyDescent="0.25">
      <c r="A392" s="794"/>
      <c r="B392" s="794"/>
      <c r="C392" s="794"/>
      <c r="D392" s="794"/>
      <c r="E392" s="794"/>
      <c r="F392" s="794"/>
      <c r="G392" s="794"/>
    </row>
    <row r="393" spans="1:7" x14ac:dyDescent="0.25">
      <c r="A393" s="794"/>
      <c r="B393" s="794"/>
      <c r="C393" s="794"/>
      <c r="D393" s="794"/>
      <c r="E393" s="794"/>
      <c r="F393" s="794"/>
      <c r="G393" s="794"/>
    </row>
    <row r="394" spans="1:7" x14ac:dyDescent="0.25">
      <c r="A394" s="794"/>
      <c r="B394" s="794"/>
      <c r="C394" s="794"/>
      <c r="D394" s="794"/>
      <c r="E394" s="794"/>
      <c r="F394" s="794"/>
      <c r="G394" s="794"/>
    </row>
    <row r="395" spans="1:7" x14ac:dyDescent="0.25">
      <c r="A395" s="794"/>
      <c r="B395" s="794"/>
      <c r="C395" s="794"/>
      <c r="D395" s="794"/>
      <c r="E395" s="794"/>
      <c r="F395" s="794"/>
      <c r="G395" s="794"/>
    </row>
    <row r="396" spans="1:7" x14ac:dyDescent="0.25">
      <c r="A396" s="794"/>
      <c r="B396" s="794"/>
      <c r="C396" s="794"/>
      <c r="D396" s="794"/>
      <c r="E396" s="794"/>
      <c r="F396" s="794"/>
      <c r="G396" s="794"/>
    </row>
    <row r="397" spans="1:7" x14ac:dyDescent="0.25">
      <c r="A397" s="794"/>
      <c r="B397" s="794"/>
      <c r="C397" s="794"/>
      <c r="D397" s="794"/>
      <c r="E397" s="794"/>
      <c r="F397" s="794"/>
      <c r="G397" s="794"/>
    </row>
    <row r="398" spans="1:7" x14ac:dyDescent="0.25">
      <c r="A398" s="794"/>
      <c r="B398" s="794"/>
      <c r="C398" s="794"/>
      <c r="D398" s="794"/>
      <c r="E398" s="794"/>
      <c r="F398" s="794"/>
      <c r="G398" s="794"/>
    </row>
    <row r="399" spans="1:7" x14ac:dyDescent="0.25">
      <c r="A399" s="794"/>
      <c r="B399" s="794"/>
      <c r="C399" s="794"/>
      <c r="D399" s="794"/>
      <c r="E399" s="794"/>
      <c r="F399" s="794"/>
      <c r="G399" s="794"/>
    </row>
    <row r="400" spans="1:7" x14ac:dyDescent="0.25">
      <c r="A400" s="794"/>
      <c r="B400" s="794"/>
      <c r="C400" s="794"/>
      <c r="D400" s="794"/>
      <c r="E400" s="794"/>
      <c r="F400" s="794"/>
      <c r="G400" s="794"/>
    </row>
    <row r="401" spans="1:7" x14ac:dyDescent="0.25">
      <c r="A401" s="794"/>
      <c r="B401" s="794"/>
      <c r="C401" s="794"/>
      <c r="D401" s="794"/>
      <c r="E401" s="794"/>
      <c r="F401" s="794"/>
      <c r="G401" s="794"/>
    </row>
    <row r="402" spans="1:7" x14ac:dyDescent="0.25">
      <c r="A402" s="794"/>
      <c r="B402" s="794"/>
      <c r="C402" s="794"/>
      <c r="D402" s="794"/>
      <c r="E402" s="794"/>
      <c r="F402" s="794"/>
      <c r="G402" s="794"/>
    </row>
    <row r="403" spans="1:7" x14ac:dyDescent="0.25">
      <c r="A403" s="794"/>
      <c r="B403" s="794"/>
      <c r="C403" s="794"/>
      <c r="D403" s="794"/>
      <c r="E403" s="794"/>
      <c r="F403" s="794"/>
      <c r="G403" s="794"/>
    </row>
    <row r="404" spans="1:7" x14ac:dyDescent="0.25">
      <c r="A404" s="794"/>
      <c r="B404" s="794"/>
      <c r="C404" s="794"/>
      <c r="D404" s="794"/>
      <c r="E404" s="794"/>
      <c r="F404" s="794"/>
      <c r="G404" s="794"/>
    </row>
    <row r="405" spans="1:7" x14ac:dyDescent="0.25">
      <c r="A405" s="794"/>
      <c r="B405" s="794"/>
      <c r="C405" s="794"/>
      <c r="D405" s="794"/>
      <c r="E405" s="794"/>
      <c r="F405" s="794"/>
      <c r="G405" s="794"/>
    </row>
    <row r="406" spans="1:7" x14ac:dyDescent="0.25">
      <c r="A406" s="794"/>
      <c r="B406" s="794"/>
      <c r="C406" s="794"/>
      <c r="D406" s="794"/>
      <c r="E406" s="794"/>
      <c r="F406" s="794"/>
      <c r="G406" s="794"/>
    </row>
    <row r="407" spans="1:7" x14ac:dyDescent="0.25">
      <c r="A407" s="794"/>
      <c r="B407" s="794"/>
      <c r="C407" s="794"/>
      <c r="D407" s="794"/>
      <c r="E407" s="794"/>
      <c r="F407" s="794"/>
      <c r="G407" s="794"/>
    </row>
    <row r="408" spans="1:7" x14ac:dyDescent="0.25">
      <c r="A408" s="794"/>
      <c r="B408" s="794"/>
      <c r="C408" s="794"/>
      <c r="D408" s="794"/>
      <c r="E408" s="794"/>
      <c r="F408" s="794"/>
      <c r="G408" s="794"/>
    </row>
    <row r="409" spans="1:7" x14ac:dyDescent="0.25">
      <c r="A409" s="794"/>
      <c r="B409" s="794"/>
      <c r="C409" s="794"/>
      <c r="D409" s="794"/>
      <c r="E409" s="794"/>
      <c r="F409" s="794"/>
      <c r="G409" s="794"/>
    </row>
    <row r="410" spans="1:7" x14ac:dyDescent="0.25">
      <c r="A410" s="794"/>
      <c r="B410" s="794"/>
      <c r="C410" s="794"/>
      <c r="D410" s="794"/>
      <c r="E410" s="794"/>
      <c r="F410" s="794"/>
      <c r="G410" s="794"/>
    </row>
    <row r="411" spans="1:7" x14ac:dyDescent="0.25">
      <c r="A411" s="794"/>
      <c r="B411" s="794"/>
      <c r="C411" s="794"/>
      <c r="D411" s="794"/>
      <c r="E411" s="794"/>
      <c r="F411" s="794"/>
      <c r="G411" s="794"/>
    </row>
    <row r="412" spans="1:7" x14ac:dyDescent="0.25">
      <c r="A412" s="794"/>
      <c r="B412" s="794"/>
      <c r="C412" s="794"/>
      <c r="D412" s="794"/>
      <c r="E412" s="794"/>
      <c r="F412" s="794"/>
      <c r="G412" s="794"/>
    </row>
    <row r="413" spans="1:7" x14ac:dyDescent="0.25">
      <c r="A413" s="794"/>
      <c r="B413" s="794"/>
      <c r="C413" s="794"/>
      <c r="D413" s="794"/>
      <c r="E413" s="794"/>
      <c r="F413" s="794"/>
      <c r="G413" s="794"/>
    </row>
    <row r="414" spans="1:7" x14ac:dyDescent="0.25">
      <c r="A414" s="794"/>
      <c r="B414" s="794"/>
      <c r="C414" s="794"/>
      <c r="D414" s="794"/>
      <c r="E414" s="794"/>
      <c r="F414" s="794"/>
      <c r="G414" s="794"/>
    </row>
    <row r="415" spans="1:7" x14ac:dyDescent="0.25">
      <c r="A415" s="794"/>
      <c r="B415" s="794"/>
      <c r="C415" s="794"/>
      <c r="D415" s="794"/>
      <c r="E415" s="794"/>
      <c r="F415" s="794"/>
      <c r="G415" s="794"/>
    </row>
    <row r="416" spans="1:7" x14ac:dyDescent="0.25">
      <c r="A416" s="794"/>
      <c r="B416" s="794"/>
      <c r="C416" s="794"/>
      <c r="D416" s="794"/>
      <c r="E416" s="794"/>
      <c r="F416" s="794"/>
      <c r="G416" s="794"/>
    </row>
    <row r="417" spans="1:7" x14ac:dyDescent="0.25">
      <c r="A417" s="794"/>
      <c r="B417" s="794"/>
      <c r="C417" s="794"/>
      <c r="D417" s="794"/>
      <c r="E417" s="794"/>
      <c r="F417" s="794"/>
      <c r="G417" s="794"/>
    </row>
    <row r="418" spans="1:7" x14ac:dyDescent="0.25">
      <c r="A418" s="794"/>
      <c r="B418" s="794"/>
      <c r="C418" s="794"/>
      <c r="D418" s="794"/>
      <c r="E418" s="794"/>
      <c r="F418" s="794"/>
      <c r="G418" s="794"/>
    </row>
    <row r="419" spans="1:7" x14ac:dyDescent="0.25">
      <c r="A419" s="794"/>
      <c r="B419" s="794"/>
      <c r="C419" s="794"/>
      <c r="D419" s="794"/>
      <c r="E419" s="794"/>
      <c r="F419" s="794"/>
      <c r="G419" s="794"/>
    </row>
    <row r="420" spans="1:7" x14ac:dyDescent="0.25">
      <c r="A420" s="794"/>
      <c r="B420" s="794"/>
      <c r="C420" s="794"/>
      <c r="D420" s="794"/>
      <c r="E420" s="794"/>
      <c r="F420" s="794"/>
      <c r="G420" s="794"/>
    </row>
    <row r="421" spans="1:7" x14ac:dyDescent="0.25">
      <c r="A421" s="794"/>
      <c r="B421" s="794"/>
      <c r="C421" s="794"/>
      <c r="D421" s="794"/>
      <c r="E421" s="794"/>
      <c r="F421" s="794"/>
      <c r="G421" s="794"/>
    </row>
    <row r="422" spans="1:7" x14ac:dyDescent="0.25">
      <c r="A422" s="794"/>
      <c r="B422" s="794"/>
      <c r="C422" s="794"/>
      <c r="D422" s="794"/>
      <c r="E422" s="794"/>
      <c r="F422" s="794"/>
      <c r="G422" s="794"/>
    </row>
    <row r="423" spans="1:7" x14ac:dyDescent="0.25">
      <c r="A423" s="794"/>
      <c r="B423" s="794"/>
      <c r="C423" s="794"/>
      <c r="D423" s="794"/>
      <c r="E423" s="794"/>
      <c r="F423" s="794"/>
      <c r="G423" s="794"/>
    </row>
    <row r="424" spans="1:7" x14ac:dyDescent="0.25">
      <c r="A424" s="794"/>
      <c r="B424" s="794"/>
      <c r="C424" s="794"/>
      <c r="D424" s="794"/>
      <c r="E424" s="794"/>
      <c r="F424" s="794"/>
      <c r="G424" s="794"/>
    </row>
    <row r="425" spans="1:7" x14ac:dyDescent="0.25">
      <c r="A425" s="794"/>
      <c r="B425" s="794"/>
      <c r="C425" s="794"/>
      <c r="D425" s="794"/>
      <c r="E425" s="794"/>
      <c r="F425" s="794"/>
      <c r="G425" s="794"/>
    </row>
    <row r="426" spans="1:7" x14ac:dyDescent="0.25">
      <c r="A426" s="794"/>
      <c r="B426" s="794"/>
      <c r="C426" s="794"/>
      <c r="D426" s="794"/>
      <c r="E426" s="794"/>
      <c r="F426" s="794"/>
      <c r="G426" s="794"/>
    </row>
    <row r="427" spans="1:7" x14ac:dyDescent="0.25">
      <c r="A427" s="794"/>
      <c r="B427" s="794"/>
      <c r="C427" s="794"/>
      <c r="D427" s="794"/>
      <c r="E427" s="794"/>
      <c r="F427" s="794"/>
      <c r="G427" s="794"/>
    </row>
    <row r="428" spans="1:7" x14ac:dyDescent="0.25">
      <c r="A428" s="794"/>
      <c r="B428" s="794"/>
      <c r="C428" s="794"/>
      <c r="D428" s="794"/>
      <c r="E428" s="794"/>
      <c r="F428" s="794"/>
      <c r="G428" s="794"/>
    </row>
    <row r="429" spans="1:7" x14ac:dyDescent="0.25">
      <c r="A429" s="794"/>
      <c r="B429" s="794"/>
      <c r="C429" s="794"/>
      <c r="D429" s="794"/>
      <c r="E429" s="794"/>
      <c r="F429" s="794"/>
      <c r="G429" s="794"/>
    </row>
    <row r="430" spans="1:7" x14ac:dyDescent="0.25">
      <c r="A430" s="794"/>
      <c r="B430" s="794"/>
      <c r="C430" s="794"/>
      <c r="D430" s="794"/>
      <c r="E430" s="794"/>
      <c r="F430" s="794"/>
      <c r="G430" s="794"/>
    </row>
    <row r="431" spans="1:7" x14ac:dyDescent="0.25">
      <c r="A431" s="794"/>
      <c r="B431" s="794"/>
      <c r="C431" s="794"/>
      <c r="D431" s="794"/>
      <c r="E431" s="794"/>
      <c r="F431" s="794"/>
      <c r="G431" s="794"/>
    </row>
    <row r="432" spans="1:7" x14ac:dyDescent="0.25">
      <c r="A432" s="794"/>
      <c r="B432" s="794"/>
      <c r="C432" s="794"/>
      <c r="D432" s="794"/>
      <c r="E432" s="794"/>
      <c r="F432" s="794"/>
      <c r="G432" s="794"/>
    </row>
    <row r="433" spans="1:7" x14ac:dyDescent="0.25">
      <c r="A433" s="794"/>
      <c r="B433" s="794"/>
      <c r="C433" s="794"/>
      <c r="D433" s="794"/>
      <c r="E433" s="794"/>
      <c r="F433" s="794"/>
      <c r="G433" s="794"/>
    </row>
    <row r="434" spans="1:7" x14ac:dyDescent="0.25">
      <c r="A434" s="794"/>
      <c r="B434" s="794"/>
      <c r="C434" s="794"/>
      <c r="D434" s="794"/>
      <c r="E434" s="794"/>
      <c r="F434" s="794"/>
      <c r="G434" s="794"/>
    </row>
    <row r="435" spans="1:7" x14ac:dyDescent="0.25">
      <c r="A435" s="794"/>
      <c r="B435" s="794"/>
      <c r="C435" s="794"/>
      <c r="D435" s="794"/>
      <c r="E435" s="794"/>
      <c r="F435" s="794"/>
      <c r="G435" s="794"/>
    </row>
    <row r="436" spans="1:7" x14ac:dyDescent="0.25">
      <c r="A436" s="794"/>
      <c r="B436" s="794"/>
      <c r="C436" s="794"/>
      <c r="D436" s="794"/>
      <c r="E436" s="794"/>
      <c r="F436" s="794"/>
      <c r="G436" s="794"/>
    </row>
    <row r="437" spans="1:7" x14ac:dyDescent="0.25">
      <c r="A437" s="794"/>
      <c r="B437" s="794"/>
      <c r="C437" s="794"/>
      <c r="D437" s="794"/>
      <c r="E437" s="794"/>
      <c r="F437" s="794"/>
      <c r="G437" s="794"/>
    </row>
    <row r="438" spans="1:7" x14ac:dyDescent="0.25">
      <c r="A438" s="794"/>
      <c r="B438" s="794"/>
      <c r="C438" s="794"/>
      <c r="D438" s="794"/>
      <c r="E438" s="794"/>
      <c r="F438" s="794"/>
      <c r="G438" s="794"/>
    </row>
    <row r="439" spans="1:7" x14ac:dyDescent="0.25">
      <c r="A439" s="794"/>
      <c r="B439" s="794"/>
      <c r="C439" s="794"/>
      <c r="D439" s="794"/>
      <c r="E439" s="794"/>
      <c r="F439" s="794"/>
      <c r="G439" s="794"/>
    </row>
    <row r="440" spans="1:7" x14ac:dyDescent="0.25">
      <c r="A440" s="794"/>
      <c r="B440" s="794"/>
      <c r="C440" s="794"/>
      <c r="D440" s="794"/>
      <c r="E440" s="794"/>
      <c r="F440" s="794"/>
      <c r="G440" s="794"/>
    </row>
    <row r="441" spans="1:7" x14ac:dyDescent="0.25">
      <c r="A441" s="794"/>
      <c r="B441" s="794"/>
      <c r="C441" s="794"/>
      <c r="D441" s="794"/>
      <c r="E441" s="794"/>
      <c r="F441" s="794"/>
      <c r="G441" s="794"/>
    </row>
    <row r="442" spans="1:7" x14ac:dyDescent="0.25">
      <c r="A442" s="794"/>
      <c r="B442" s="794"/>
      <c r="C442" s="794"/>
      <c r="D442" s="794"/>
      <c r="E442" s="794"/>
      <c r="F442" s="794"/>
      <c r="G442" s="794"/>
    </row>
    <row r="443" spans="1:7" x14ac:dyDescent="0.25">
      <c r="A443" s="794"/>
      <c r="B443" s="794"/>
      <c r="C443" s="794"/>
      <c r="D443" s="794"/>
      <c r="E443" s="794"/>
      <c r="F443" s="794"/>
      <c r="G443" s="794"/>
    </row>
    <row r="444" spans="1:7" x14ac:dyDescent="0.25">
      <c r="A444" s="794"/>
      <c r="B444" s="794"/>
      <c r="C444" s="794"/>
      <c r="D444" s="794"/>
      <c r="E444" s="794"/>
      <c r="F444" s="794"/>
      <c r="G444" s="794"/>
    </row>
    <row r="445" spans="1:7" x14ac:dyDescent="0.25">
      <c r="A445" s="794"/>
      <c r="B445" s="794"/>
      <c r="C445" s="794"/>
      <c r="D445" s="794"/>
      <c r="E445" s="794"/>
      <c r="F445" s="794"/>
      <c r="G445" s="794"/>
    </row>
    <row r="446" spans="1:7" x14ac:dyDescent="0.25">
      <c r="A446" s="794"/>
      <c r="B446" s="794"/>
      <c r="C446" s="794"/>
      <c r="D446" s="794"/>
      <c r="E446" s="794"/>
      <c r="F446" s="794"/>
      <c r="G446" s="794"/>
    </row>
    <row r="447" spans="1:7" x14ac:dyDescent="0.25">
      <c r="A447" s="794"/>
      <c r="B447" s="794"/>
      <c r="C447" s="794"/>
      <c r="D447" s="794"/>
      <c r="E447" s="794"/>
      <c r="F447" s="794"/>
      <c r="G447" s="794"/>
    </row>
    <row r="448" spans="1:7" x14ac:dyDescent="0.25">
      <c r="A448" s="794"/>
      <c r="B448" s="794"/>
      <c r="C448" s="794"/>
      <c r="D448" s="794"/>
      <c r="E448" s="794"/>
      <c r="F448" s="794"/>
      <c r="G448" s="794"/>
    </row>
    <row r="449" spans="1:7" x14ac:dyDescent="0.25">
      <c r="A449" s="794"/>
      <c r="B449" s="794"/>
      <c r="C449" s="794"/>
      <c r="D449" s="794"/>
      <c r="E449" s="794"/>
      <c r="F449" s="794"/>
      <c r="G449" s="794"/>
    </row>
    <row r="450" spans="1:7" x14ac:dyDescent="0.25">
      <c r="A450" s="794"/>
      <c r="B450" s="794"/>
      <c r="C450" s="794"/>
      <c r="D450" s="794"/>
      <c r="E450" s="794"/>
      <c r="F450" s="794"/>
      <c r="G450" s="794"/>
    </row>
    <row r="451" spans="1:7" x14ac:dyDescent="0.25">
      <c r="A451" s="794"/>
      <c r="B451" s="794"/>
      <c r="C451" s="794"/>
      <c r="D451" s="794"/>
      <c r="E451" s="794"/>
      <c r="F451" s="794"/>
      <c r="G451" s="794"/>
    </row>
    <row r="452" spans="1:7" x14ac:dyDescent="0.25">
      <c r="A452" s="794"/>
      <c r="B452" s="794"/>
      <c r="C452" s="794"/>
      <c r="D452" s="794"/>
      <c r="E452" s="794"/>
      <c r="F452" s="794"/>
      <c r="G452" s="794"/>
    </row>
    <row r="453" spans="1:7" x14ac:dyDescent="0.25">
      <c r="A453" s="794"/>
      <c r="B453" s="794"/>
      <c r="C453" s="794"/>
      <c r="D453" s="794"/>
      <c r="E453" s="794"/>
      <c r="F453" s="794"/>
      <c r="G453" s="794"/>
    </row>
    <row r="454" spans="1:7" x14ac:dyDescent="0.25">
      <c r="A454" s="794"/>
      <c r="B454" s="794"/>
      <c r="C454" s="794"/>
      <c r="D454" s="794"/>
      <c r="E454" s="794"/>
      <c r="F454" s="794"/>
      <c r="G454" s="794"/>
    </row>
    <row r="455" spans="1:7" x14ac:dyDescent="0.25">
      <c r="A455" s="794"/>
      <c r="B455" s="794"/>
      <c r="C455" s="794"/>
      <c r="D455" s="794"/>
      <c r="E455" s="794"/>
      <c r="F455" s="794"/>
      <c r="G455" s="794"/>
    </row>
    <row r="456" spans="1:7" x14ac:dyDescent="0.25">
      <c r="A456" s="794"/>
      <c r="B456" s="794"/>
      <c r="C456" s="794"/>
      <c r="D456" s="794"/>
      <c r="E456" s="794"/>
      <c r="F456" s="794"/>
      <c r="G456" s="794"/>
    </row>
    <row r="457" spans="1:7" x14ac:dyDescent="0.25">
      <c r="A457" s="794"/>
      <c r="B457" s="794"/>
      <c r="C457" s="794"/>
      <c r="D457" s="794"/>
      <c r="E457" s="794"/>
      <c r="F457" s="794"/>
      <c r="G457" s="794"/>
    </row>
    <row r="458" spans="1:7" x14ac:dyDescent="0.25">
      <c r="A458" s="794"/>
      <c r="B458" s="794"/>
      <c r="C458" s="794"/>
      <c r="D458" s="794"/>
      <c r="E458" s="794"/>
      <c r="F458" s="794"/>
      <c r="G458" s="794"/>
    </row>
    <row r="459" spans="1:7" x14ac:dyDescent="0.25">
      <c r="A459" s="794"/>
      <c r="B459" s="794"/>
      <c r="C459" s="794"/>
      <c r="D459" s="794"/>
      <c r="E459" s="794"/>
      <c r="F459" s="794"/>
      <c r="G459" s="794"/>
    </row>
    <row r="460" spans="1:7" x14ac:dyDescent="0.25">
      <c r="A460" s="794"/>
      <c r="B460" s="794"/>
      <c r="C460" s="794"/>
      <c r="D460" s="794"/>
      <c r="E460" s="794"/>
      <c r="F460" s="794"/>
      <c r="G460" s="794"/>
    </row>
    <row r="461" spans="1:7" x14ac:dyDescent="0.25">
      <c r="A461" s="794"/>
      <c r="B461" s="794"/>
      <c r="C461" s="794"/>
      <c r="D461" s="794"/>
      <c r="E461" s="794"/>
      <c r="F461" s="794"/>
      <c r="G461" s="794"/>
    </row>
    <row r="462" spans="1:7" x14ac:dyDescent="0.25">
      <c r="A462" s="794"/>
      <c r="B462" s="794"/>
      <c r="C462" s="794"/>
      <c r="D462" s="794"/>
      <c r="E462" s="794"/>
      <c r="F462" s="794"/>
      <c r="G462" s="794"/>
    </row>
    <row r="463" spans="1:7" x14ac:dyDescent="0.25">
      <c r="A463" s="794"/>
      <c r="B463" s="794"/>
      <c r="C463" s="794"/>
      <c r="D463" s="794"/>
      <c r="E463" s="794"/>
      <c r="F463" s="794"/>
      <c r="G463" s="794"/>
    </row>
    <row r="464" spans="1:7" x14ac:dyDescent="0.25">
      <c r="A464" s="794"/>
      <c r="B464" s="794"/>
      <c r="C464" s="794"/>
      <c r="D464" s="794"/>
      <c r="E464" s="794"/>
      <c r="F464" s="794"/>
      <c r="G464" s="794"/>
    </row>
    <row r="465" spans="1:7" x14ac:dyDescent="0.25">
      <c r="A465" s="794"/>
      <c r="B465" s="794"/>
      <c r="C465" s="794"/>
      <c r="D465" s="794"/>
      <c r="E465" s="794"/>
      <c r="F465" s="794"/>
      <c r="G465" s="794"/>
    </row>
    <row r="466" spans="1:7" x14ac:dyDescent="0.25">
      <c r="A466" s="794"/>
      <c r="B466" s="794"/>
      <c r="C466" s="794"/>
      <c r="D466" s="794"/>
      <c r="E466" s="794"/>
      <c r="F466" s="794"/>
      <c r="G466" s="794"/>
    </row>
    <row r="467" spans="1:7" x14ac:dyDescent="0.25">
      <c r="A467" s="794"/>
      <c r="B467" s="794"/>
      <c r="C467" s="794"/>
      <c r="D467" s="794"/>
      <c r="E467" s="794"/>
      <c r="F467" s="794"/>
      <c r="G467" s="794"/>
    </row>
    <row r="468" spans="1:7" x14ac:dyDescent="0.25">
      <c r="A468" s="794"/>
      <c r="B468" s="794"/>
      <c r="C468" s="794"/>
      <c r="D468" s="794"/>
      <c r="E468" s="794"/>
      <c r="F468" s="794"/>
      <c r="G468" s="794"/>
    </row>
    <row r="469" spans="1:7" x14ac:dyDescent="0.25">
      <c r="A469" s="794"/>
      <c r="B469" s="794"/>
      <c r="C469" s="794"/>
      <c r="D469" s="794"/>
      <c r="E469" s="794"/>
      <c r="F469" s="794"/>
      <c r="G469" s="794"/>
    </row>
    <row r="470" spans="1:7" x14ac:dyDescent="0.25">
      <c r="A470" s="794"/>
      <c r="B470" s="794"/>
      <c r="C470" s="794"/>
      <c r="D470" s="794"/>
      <c r="E470" s="794"/>
      <c r="F470" s="794"/>
      <c r="G470" s="794"/>
    </row>
    <row r="471" spans="1:7" x14ac:dyDescent="0.25">
      <c r="A471" s="794"/>
      <c r="B471" s="794"/>
      <c r="C471" s="794"/>
      <c r="D471" s="794"/>
      <c r="E471" s="794"/>
      <c r="F471" s="794"/>
      <c r="G471" s="794"/>
    </row>
    <row r="472" spans="1:7" x14ac:dyDescent="0.25">
      <c r="A472" s="794"/>
      <c r="B472" s="794"/>
      <c r="C472" s="794"/>
      <c r="D472" s="794"/>
      <c r="E472" s="794"/>
      <c r="F472" s="794"/>
      <c r="G472" s="794"/>
    </row>
    <row r="473" spans="1:7" x14ac:dyDescent="0.25">
      <c r="A473" s="794"/>
      <c r="B473" s="794"/>
      <c r="C473" s="794"/>
      <c r="D473" s="794"/>
      <c r="E473" s="794"/>
      <c r="F473" s="794"/>
      <c r="G473" s="794"/>
    </row>
    <row r="474" spans="1:7" x14ac:dyDescent="0.25">
      <c r="A474" s="794"/>
      <c r="B474" s="794"/>
      <c r="C474" s="794"/>
      <c r="D474" s="794"/>
      <c r="E474" s="794"/>
      <c r="F474" s="794"/>
      <c r="G474" s="794"/>
    </row>
    <row r="475" spans="1:7" x14ac:dyDescent="0.25">
      <c r="A475" s="794"/>
      <c r="B475" s="794"/>
      <c r="C475" s="794"/>
      <c r="D475" s="794"/>
      <c r="E475" s="794"/>
      <c r="F475" s="794"/>
      <c r="G475" s="794"/>
    </row>
    <row r="476" spans="1:7" x14ac:dyDescent="0.25">
      <c r="A476" s="794"/>
      <c r="B476" s="794"/>
      <c r="C476" s="794"/>
      <c r="D476" s="794"/>
      <c r="E476" s="794"/>
      <c r="F476" s="794"/>
      <c r="G476" s="794"/>
    </row>
    <row r="477" spans="1:7" x14ac:dyDescent="0.25">
      <c r="A477" s="794"/>
      <c r="B477" s="794"/>
      <c r="C477" s="794"/>
      <c r="D477" s="794"/>
      <c r="E477" s="794"/>
      <c r="F477" s="794"/>
      <c r="G477" s="794"/>
    </row>
    <row r="478" spans="1:7" x14ac:dyDescent="0.25">
      <c r="A478" s="794"/>
      <c r="B478" s="794"/>
      <c r="C478" s="794"/>
      <c r="D478" s="794"/>
      <c r="E478" s="794"/>
      <c r="F478" s="794"/>
      <c r="G478" s="794"/>
    </row>
    <row r="479" spans="1:7" x14ac:dyDescent="0.25">
      <c r="A479" s="794"/>
      <c r="B479" s="794"/>
      <c r="C479" s="794"/>
      <c r="D479" s="794"/>
      <c r="E479" s="794"/>
      <c r="F479" s="794"/>
      <c r="G479" s="794"/>
    </row>
    <row r="480" spans="1:7" x14ac:dyDescent="0.25">
      <c r="A480" s="794"/>
      <c r="B480" s="794"/>
      <c r="C480" s="794"/>
      <c r="D480" s="794"/>
      <c r="E480" s="794"/>
      <c r="F480" s="794"/>
      <c r="G480" s="794"/>
    </row>
    <row r="481" spans="1:7" x14ac:dyDescent="0.25">
      <c r="A481" s="794"/>
      <c r="B481" s="794"/>
      <c r="C481" s="794"/>
      <c r="D481" s="794"/>
      <c r="E481" s="794"/>
      <c r="F481" s="794"/>
      <c r="G481" s="794"/>
    </row>
    <row r="482" spans="1:7" x14ac:dyDescent="0.25">
      <c r="A482" s="794"/>
      <c r="B482" s="794"/>
      <c r="C482" s="794"/>
      <c r="D482" s="794"/>
      <c r="E482" s="794"/>
      <c r="F482" s="794"/>
      <c r="G482" s="794"/>
    </row>
    <row r="483" spans="1:7" x14ac:dyDescent="0.25">
      <c r="A483" s="794"/>
      <c r="B483" s="794"/>
      <c r="C483" s="794"/>
      <c r="D483" s="794"/>
      <c r="E483" s="794"/>
      <c r="F483" s="794"/>
      <c r="G483" s="794"/>
    </row>
    <row r="484" spans="1:7" x14ac:dyDescent="0.25">
      <c r="A484" s="794"/>
      <c r="B484" s="794"/>
      <c r="C484" s="794"/>
      <c r="D484" s="794"/>
      <c r="E484" s="794"/>
      <c r="F484" s="794"/>
      <c r="G484" s="794"/>
    </row>
    <row r="485" spans="1:7" x14ac:dyDescent="0.25">
      <c r="A485" s="794"/>
      <c r="B485" s="794"/>
      <c r="C485" s="794"/>
      <c r="D485" s="794"/>
      <c r="E485" s="794"/>
      <c r="F485" s="794"/>
      <c r="G485" s="794"/>
    </row>
    <row r="486" spans="1:7" x14ac:dyDescent="0.25">
      <c r="A486" s="794"/>
      <c r="B486" s="794"/>
      <c r="C486" s="794"/>
      <c r="D486" s="794"/>
      <c r="E486" s="794"/>
      <c r="F486" s="794"/>
      <c r="G486" s="794"/>
    </row>
    <row r="487" spans="1:7" x14ac:dyDescent="0.25">
      <c r="A487" s="794"/>
      <c r="B487" s="794"/>
      <c r="C487" s="794"/>
      <c r="D487" s="794"/>
      <c r="E487" s="794"/>
      <c r="F487" s="794"/>
      <c r="G487" s="794"/>
    </row>
    <row r="488" spans="1:7" x14ac:dyDescent="0.25">
      <c r="A488" s="794"/>
      <c r="B488" s="794"/>
      <c r="C488" s="794"/>
      <c r="D488" s="794"/>
      <c r="E488" s="794"/>
      <c r="F488" s="794"/>
      <c r="G488" s="794"/>
    </row>
    <row r="489" spans="1:7" x14ac:dyDescent="0.25">
      <c r="A489" s="794"/>
      <c r="B489" s="794"/>
      <c r="C489" s="794"/>
      <c r="D489" s="794"/>
      <c r="E489" s="794"/>
      <c r="F489" s="794"/>
      <c r="G489" s="794"/>
    </row>
    <row r="490" spans="1:7" x14ac:dyDescent="0.25">
      <c r="A490" s="794"/>
      <c r="B490" s="794"/>
      <c r="C490" s="794"/>
      <c r="D490" s="794"/>
      <c r="E490" s="794"/>
      <c r="F490" s="794"/>
      <c r="G490" s="794"/>
    </row>
    <row r="491" spans="1:7" x14ac:dyDescent="0.25">
      <c r="A491" s="794"/>
      <c r="B491" s="794"/>
      <c r="C491" s="794"/>
      <c r="D491" s="794"/>
      <c r="E491" s="794"/>
      <c r="F491" s="794"/>
      <c r="G491" s="794"/>
    </row>
    <row r="492" spans="1:7" x14ac:dyDescent="0.25">
      <c r="A492" s="794"/>
      <c r="B492" s="794"/>
      <c r="C492" s="794"/>
      <c r="D492" s="794"/>
      <c r="E492" s="794"/>
      <c r="F492" s="794"/>
      <c r="G492" s="794"/>
    </row>
    <row r="493" spans="1:7" x14ac:dyDescent="0.25">
      <c r="A493" s="794"/>
      <c r="B493" s="794"/>
      <c r="C493" s="794"/>
      <c r="D493" s="794"/>
      <c r="E493" s="794"/>
      <c r="F493" s="794"/>
      <c r="G493" s="794"/>
    </row>
    <row r="494" spans="1:7" x14ac:dyDescent="0.25">
      <c r="A494" s="794"/>
      <c r="B494" s="794"/>
      <c r="C494" s="794"/>
      <c r="D494" s="794"/>
      <c r="E494" s="794"/>
      <c r="F494" s="794"/>
      <c r="G494" s="794"/>
    </row>
    <row r="495" spans="1:7" x14ac:dyDescent="0.25">
      <c r="A495" s="794"/>
      <c r="B495" s="794"/>
      <c r="C495" s="794"/>
      <c r="D495" s="794"/>
      <c r="E495" s="794"/>
      <c r="F495" s="794"/>
      <c r="G495" s="794"/>
    </row>
    <row r="496" spans="1:7" x14ac:dyDescent="0.25">
      <c r="A496" s="794"/>
      <c r="B496" s="794"/>
      <c r="C496" s="794"/>
      <c r="D496" s="794"/>
      <c r="E496" s="794"/>
      <c r="F496" s="794"/>
      <c r="G496" s="794"/>
    </row>
    <row r="497" spans="1:7" x14ac:dyDescent="0.25">
      <c r="A497" s="794"/>
      <c r="B497" s="794"/>
      <c r="C497" s="794"/>
      <c r="D497" s="794"/>
      <c r="E497" s="794"/>
      <c r="F497" s="794"/>
      <c r="G497" s="794"/>
    </row>
    <row r="498" spans="1:7" x14ac:dyDescent="0.25">
      <c r="A498" s="794"/>
      <c r="B498" s="794"/>
      <c r="C498" s="794"/>
      <c r="D498" s="794"/>
      <c r="E498" s="794"/>
      <c r="F498" s="794"/>
      <c r="G498" s="794"/>
    </row>
    <row r="499" spans="1:7" x14ac:dyDescent="0.25">
      <c r="A499" s="794"/>
      <c r="B499" s="794"/>
      <c r="C499" s="794"/>
      <c r="D499" s="794"/>
      <c r="E499" s="794"/>
      <c r="F499" s="794"/>
      <c r="G499" s="794"/>
    </row>
    <row r="500" spans="1:7" x14ac:dyDescent="0.25">
      <c r="A500" s="794"/>
      <c r="B500" s="794"/>
      <c r="C500" s="794"/>
      <c r="D500" s="794"/>
      <c r="E500" s="794"/>
      <c r="F500" s="794"/>
      <c r="G500" s="794"/>
    </row>
    <row r="501" spans="1:7" x14ac:dyDescent="0.25">
      <c r="A501" s="794"/>
      <c r="B501" s="794"/>
      <c r="C501" s="794"/>
      <c r="D501" s="794"/>
      <c r="E501" s="794"/>
      <c r="F501" s="794"/>
      <c r="G501" s="794"/>
    </row>
    <row r="502" spans="1:7" x14ac:dyDescent="0.25">
      <c r="A502" s="794"/>
      <c r="B502" s="794"/>
      <c r="C502" s="794"/>
      <c r="D502" s="794"/>
      <c r="E502" s="794"/>
      <c r="F502" s="794"/>
      <c r="G502" s="794"/>
    </row>
    <row r="503" spans="1:7" x14ac:dyDescent="0.25">
      <c r="A503" s="794"/>
      <c r="B503" s="794"/>
      <c r="C503" s="794"/>
      <c r="D503" s="794"/>
      <c r="E503" s="794"/>
      <c r="F503" s="794"/>
      <c r="G503" s="794"/>
    </row>
    <row r="504" spans="1:7" x14ac:dyDescent="0.25">
      <c r="A504" s="794"/>
      <c r="B504" s="794"/>
      <c r="C504" s="794"/>
      <c r="D504" s="794"/>
      <c r="E504" s="794"/>
      <c r="F504" s="794"/>
      <c r="G504" s="794"/>
    </row>
    <row r="505" spans="1:7" x14ac:dyDescent="0.25">
      <c r="A505" s="794"/>
      <c r="B505" s="794"/>
      <c r="C505" s="794"/>
      <c r="D505" s="794"/>
      <c r="E505" s="794"/>
      <c r="F505" s="794"/>
      <c r="G505" s="794"/>
    </row>
    <row r="506" spans="1:7" x14ac:dyDescent="0.25">
      <c r="A506" s="794"/>
      <c r="B506" s="794"/>
      <c r="C506" s="794"/>
      <c r="D506" s="794"/>
      <c r="E506" s="794"/>
      <c r="F506" s="794"/>
      <c r="G506" s="794"/>
    </row>
    <row r="507" spans="1:7" x14ac:dyDescent="0.25">
      <c r="A507" s="794"/>
      <c r="B507" s="794"/>
      <c r="C507" s="794"/>
      <c r="D507" s="794"/>
      <c r="E507" s="794"/>
      <c r="F507" s="794"/>
      <c r="G507" s="794"/>
    </row>
    <row r="508" spans="1:7" x14ac:dyDescent="0.25">
      <c r="A508" s="794"/>
      <c r="B508" s="794"/>
      <c r="C508" s="794"/>
      <c r="D508" s="794"/>
      <c r="E508" s="794"/>
      <c r="F508" s="794"/>
      <c r="G508" s="794"/>
    </row>
    <row r="509" spans="1:7" x14ac:dyDescent="0.25">
      <c r="A509" s="794"/>
      <c r="B509" s="794"/>
      <c r="C509" s="794"/>
      <c r="D509" s="794"/>
      <c r="E509" s="794"/>
      <c r="F509" s="794"/>
      <c r="G509" s="794"/>
    </row>
    <row r="510" spans="1:7" x14ac:dyDescent="0.25">
      <c r="A510" s="794"/>
      <c r="B510" s="794"/>
      <c r="C510" s="794"/>
      <c r="D510" s="794"/>
      <c r="E510" s="794"/>
      <c r="F510" s="794"/>
      <c r="G510" s="794"/>
    </row>
    <row r="511" spans="1:7" x14ac:dyDescent="0.25">
      <c r="A511" s="794"/>
      <c r="B511" s="794"/>
      <c r="C511" s="794"/>
      <c r="D511" s="794"/>
      <c r="E511" s="794"/>
      <c r="F511" s="794"/>
      <c r="G511" s="794"/>
    </row>
    <row r="512" spans="1:7" x14ac:dyDescent="0.25">
      <c r="A512" s="794"/>
      <c r="B512" s="794"/>
      <c r="C512" s="794"/>
      <c r="D512" s="794"/>
      <c r="E512" s="794"/>
      <c r="F512" s="794"/>
      <c r="G512" s="794"/>
    </row>
    <row r="513" spans="1:7" x14ac:dyDescent="0.25">
      <c r="A513" s="794"/>
      <c r="B513" s="794"/>
      <c r="C513" s="794"/>
      <c r="D513" s="794"/>
      <c r="E513" s="794"/>
      <c r="F513" s="794"/>
      <c r="G513" s="794"/>
    </row>
    <row r="514" spans="1:7" x14ac:dyDescent="0.25">
      <c r="A514" s="794"/>
      <c r="B514" s="794"/>
      <c r="C514" s="794"/>
      <c r="D514" s="794"/>
      <c r="E514" s="794"/>
      <c r="F514" s="794"/>
      <c r="G514" s="794"/>
    </row>
    <row r="515" spans="1:7" x14ac:dyDescent="0.25">
      <c r="A515" s="794"/>
      <c r="B515" s="794"/>
      <c r="C515" s="794"/>
      <c r="D515" s="794"/>
      <c r="E515" s="794"/>
      <c r="F515" s="794"/>
      <c r="G515" s="794"/>
    </row>
    <row r="516" spans="1:7" x14ac:dyDescent="0.25">
      <c r="A516" s="794"/>
      <c r="B516" s="794"/>
      <c r="C516" s="794"/>
      <c r="D516" s="794"/>
      <c r="E516" s="794"/>
      <c r="F516" s="794"/>
      <c r="G516" s="794"/>
    </row>
    <row r="517" spans="1:7" x14ac:dyDescent="0.25">
      <c r="A517" s="794"/>
      <c r="B517" s="794"/>
      <c r="C517" s="794"/>
      <c r="D517" s="794"/>
      <c r="E517" s="794"/>
      <c r="F517" s="794"/>
      <c r="G517" s="794"/>
    </row>
    <row r="518" spans="1:7" x14ac:dyDescent="0.25">
      <c r="A518" s="794"/>
      <c r="B518" s="794"/>
      <c r="C518" s="794"/>
      <c r="D518" s="794"/>
      <c r="E518" s="794"/>
      <c r="F518" s="794"/>
      <c r="G518" s="794"/>
    </row>
    <row r="519" spans="1:7" x14ac:dyDescent="0.25">
      <c r="A519" s="794"/>
      <c r="B519" s="794"/>
      <c r="C519" s="794"/>
      <c r="D519" s="794"/>
      <c r="E519" s="794"/>
      <c r="F519" s="794"/>
      <c r="G519" s="794"/>
    </row>
    <row r="520" spans="1:7" x14ac:dyDescent="0.25">
      <c r="A520" s="794"/>
      <c r="B520" s="794"/>
      <c r="C520" s="794"/>
      <c r="D520" s="794"/>
      <c r="E520" s="794"/>
      <c r="F520" s="794"/>
      <c r="G520" s="794"/>
    </row>
    <row r="521" spans="1:7" x14ac:dyDescent="0.25">
      <c r="A521" s="794"/>
      <c r="B521" s="794"/>
      <c r="C521" s="794"/>
      <c r="D521" s="794"/>
      <c r="E521" s="794"/>
      <c r="F521" s="794"/>
      <c r="G521" s="794"/>
    </row>
    <row r="522" spans="1:7" x14ac:dyDescent="0.25">
      <c r="A522" s="794"/>
      <c r="B522" s="794"/>
      <c r="C522" s="794"/>
      <c r="D522" s="794"/>
      <c r="E522" s="794"/>
      <c r="F522" s="794"/>
      <c r="G522" s="794"/>
    </row>
    <row r="523" spans="1:7" x14ac:dyDescent="0.25">
      <c r="A523" s="794"/>
      <c r="B523" s="794"/>
      <c r="C523" s="794"/>
      <c r="D523" s="794"/>
      <c r="E523" s="794"/>
      <c r="F523" s="794"/>
      <c r="G523" s="794"/>
    </row>
    <row r="524" spans="1:7" x14ac:dyDescent="0.25">
      <c r="A524" s="794"/>
      <c r="B524" s="794"/>
      <c r="C524" s="794"/>
      <c r="D524" s="794"/>
      <c r="E524" s="794"/>
      <c r="F524" s="794"/>
      <c r="G524" s="794"/>
    </row>
    <row r="525" spans="1:7" x14ac:dyDescent="0.25">
      <c r="A525" s="794"/>
      <c r="B525" s="794"/>
      <c r="C525" s="794"/>
      <c r="D525" s="794"/>
      <c r="E525" s="794"/>
      <c r="F525" s="794"/>
      <c r="G525" s="794"/>
    </row>
    <row r="526" spans="1:7" x14ac:dyDescent="0.25">
      <c r="A526" s="794"/>
      <c r="B526" s="794"/>
      <c r="C526" s="794"/>
      <c r="D526" s="794"/>
      <c r="E526" s="794"/>
      <c r="F526" s="794"/>
      <c r="G526" s="794"/>
    </row>
  </sheetData>
  <mergeCells count="55">
    <mergeCell ref="A386:E386"/>
    <mergeCell ref="A298:A299"/>
    <mergeCell ref="A306:E306"/>
    <mergeCell ref="A307:A308"/>
    <mergeCell ref="B320:E320"/>
    <mergeCell ref="B322:E322"/>
    <mergeCell ref="B323:E323"/>
    <mergeCell ref="A324:A325"/>
    <mergeCell ref="A332:E332"/>
    <mergeCell ref="A333:A334"/>
    <mergeCell ref="A382:A384"/>
    <mergeCell ref="E382:E384"/>
    <mergeCell ref="B297:E297"/>
    <mergeCell ref="A136:E136"/>
    <mergeCell ref="A137:E137"/>
    <mergeCell ref="B138:E138"/>
    <mergeCell ref="D139:E139"/>
    <mergeCell ref="B142:E142"/>
    <mergeCell ref="A143:A144"/>
    <mergeCell ref="A151:E151"/>
    <mergeCell ref="A152:A153"/>
    <mergeCell ref="B296:E296"/>
    <mergeCell ref="L139:P141"/>
    <mergeCell ref="B140:E140"/>
    <mergeCell ref="B141:E141"/>
    <mergeCell ref="A111:A112"/>
    <mergeCell ref="B62:E62"/>
    <mergeCell ref="B63:E63"/>
    <mergeCell ref="B64:E64"/>
    <mergeCell ref="A65:A66"/>
    <mergeCell ref="A73:E73"/>
    <mergeCell ref="A74:A75"/>
    <mergeCell ref="B99:E99"/>
    <mergeCell ref="B100:E100"/>
    <mergeCell ref="B101:E101"/>
    <mergeCell ref="A102:A103"/>
    <mergeCell ref="A110:E110"/>
    <mergeCell ref="A37:A38"/>
    <mergeCell ref="B11:E11"/>
    <mergeCell ref="A12:A13"/>
    <mergeCell ref="B19:E19"/>
    <mergeCell ref="A20:E20"/>
    <mergeCell ref="A23:E23"/>
    <mergeCell ref="A24:E24"/>
    <mergeCell ref="B25:E25"/>
    <mergeCell ref="B26:E26"/>
    <mergeCell ref="B27:E27"/>
    <mergeCell ref="A28:A29"/>
    <mergeCell ref="A36:E36"/>
    <mergeCell ref="A8:E10"/>
    <mergeCell ref="A2:E2"/>
    <mergeCell ref="B4:E4"/>
    <mergeCell ref="B5:E5"/>
    <mergeCell ref="B6:E6"/>
    <mergeCell ref="A7:E7"/>
  </mergeCells>
  <pageMargins left="0.7" right="0.7" top="0.75" bottom="0.75" header="0.3" footer="0.3"/>
  <pageSetup fitToWidth="0"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248"/>
  <sheetViews>
    <sheetView topLeftCell="A218" zoomScale="93" zoomScaleNormal="93" zoomScaleSheetLayoutView="100" workbookViewId="0">
      <selection activeCell="H17" sqref="H17"/>
    </sheetView>
  </sheetViews>
  <sheetFormatPr defaultRowHeight="15" x14ac:dyDescent="0.25"/>
  <cols>
    <col min="1" max="1" width="14.28515625" style="154" customWidth="1"/>
    <col min="2" max="2" width="41.140625" style="154" customWidth="1"/>
    <col min="3" max="3" width="15.28515625" style="154" customWidth="1"/>
    <col min="4" max="4" width="17.85546875" style="154" customWidth="1"/>
    <col min="5" max="5" width="18.7109375" style="154" customWidth="1"/>
    <col min="6" max="6" width="28.42578125" style="154" customWidth="1"/>
    <col min="7" max="7" width="6.28515625" style="154" customWidth="1"/>
    <col min="8" max="8" width="13.28515625" style="154" customWidth="1"/>
    <col min="9" max="9" width="11" style="154" customWidth="1"/>
    <col min="10" max="10" width="11" style="154" bestFit="1" customWidth="1"/>
    <col min="11" max="256" width="9" style="154"/>
    <col min="257" max="257" width="14.28515625" style="154" customWidth="1"/>
    <col min="258" max="258" width="41.140625" style="154" customWidth="1"/>
    <col min="259" max="259" width="15.28515625" style="154" customWidth="1"/>
    <col min="260" max="260" width="17.85546875" style="154" customWidth="1"/>
    <col min="261" max="261" width="18.7109375" style="154" customWidth="1"/>
    <col min="262" max="262" width="28.42578125" style="154" customWidth="1"/>
    <col min="263" max="263" width="6.28515625" style="154" customWidth="1"/>
    <col min="264" max="264" width="13.28515625" style="154" customWidth="1"/>
    <col min="265" max="265" width="11" style="154" customWidth="1"/>
    <col min="266" max="266" width="11" style="154" bestFit="1" customWidth="1"/>
    <col min="267" max="512" width="9" style="154"/>
    <col min="513" max="513" width="14.28515625" style="154" customWidth="1"/>
    <col min="514" max="514" width="41.140625" style="154" customWidth="1"/>
    <col min="515" max="515" width="15.28515625" style="154" customWidth="1"/>
    <col min="516" max="516" width="17.85546875" style="154" customWidth="1"/>
    <col min="517" max="517" width="18.7109375" style="154" customWidth="1"/>
    <col min="518" max="518" width="28.42578125" style="154" customWidth="1"/>
    <col min="519" max="519" width="6.28515625" style="154" customWidth="1"/>
    <col min="520" max="520" width="13.28515625" style="154" customWidth="1"/>
    <col min="521" max="521" width="11" style="154" customWidth="1"/>
    <col min="522" max="522" width="11" style="154" bestFit="1" customWidth="1"/>
    <col min="523" max="768" width="9" style="154"/>
    <col min="769" max="769" width="14.28515625" style="154" customWidth="1"/>
    <col min="770" max="770" width="41.140625" style="154" customWidth="1"/>
    <col min="771" max="771" width="15.28515625" style="154" customWidth="1"/>
    <col min="772" max="772" width="17.85546875" style="154" customWidth="1"/>
    <col min="773" max="773" width="18.7109375" style="154" customWidth="1"/>
    <col min="774" max="774" width="28.42578125" style="154" customWidth="1"/>
    <col min="775" max="775" width="6.28515625" style="154" customWidth="1"/>
    <col min="776" max="776" width="13.28515625" style="154" customWidth="1"/>
    <col min="777" max="777" width="11" style="154" customWidth="1"/>
    <col min="778" max="778" width="11" style="154" bestFit="1" customWidth="1"/>
    <col min="779" max="1024" width="9" style="154"/>
    <col min="1025" max="1025" width="14.28515625" style="154" customWidth="1"/>
    <col min="1026" max="1026" width="41.140625" style="154" customWidth="1"/>
    <col min="1027" max="1027" width="15.28515625" style="154" customWidth="1"/>
    <col min="1028" max="1028" width="17.85546875" style="154" customWidth="1"/>
    <col min="1029" max="1029" width="18.7109375" style="154" customWidth="1"/>
    <col min="1030" max="1030" width="28.42578125" style="154" customWidth="1"/>
    <col min="1031" max="1031" width="6.28515625" style="154" customWidth="1"/>
    <col min="1032" max="1032" width="13.28515625" style="154" customWidth="1"/>
    <col min="1033" max="1033" width="11" style="154" customWidth="1"/>
    <col min="1034" max="1034" width="11" style="154" bestFit="1" customWidth="1"/>
    <col min="1035" max="1280" width="9" style="154"/>
    <col min="1281" max="1281" width="14.28515625" style="154" customWidth="1"/>
    <col min="1282" max="1282" width="41.140625" style="154" customWidth="1"/>
    <col min="1283" max="1283" width="15.28515625" style="154" customWidth="1"/>
    <col min="1284" max="1284" width="17.85546875" style="154" customWidth="1"/>
    <col min="1285" max="1285" width="18.7109375" style="154" customWidth="1"/>
    <col min="1286" max="1286" width="28.42578125" style="154" customWidth="1"/>
    <col min="1287" max="1287" width="6.28515625" style="154" customWidth="1"/>
    <col min="1288" max="1288" width="13.28515625" style="154" customWidth="1"/>
    <col min="1289" max="1289" width="11" style="154" customWidth="1"/>
    <col min="1290" max="1290" width="11" style="154" bestFit="1" customWidth="1"/>
    <col min="1291" max="1536" width="9" style="154"/>
    <col min="1537" max="1537" width="14.28515625" style="154" customWidth="1"/>
    <col min="1538" max="1538" width="41.140625" style="154" customWidth="1"/>
    <col min="1539" max="1539" width="15.28515625" style="154" customWidth="1"/>
    <col min="1540" max="1540" width="17.85546875" style="154" customWidth="1"/>
    <col min="1541" max="1541" width="18.7109375" style="154" customWidth="1"/>
    <col min="1542" max="1542" width="28.42578125" style="154" customWidth="1"/>
    <col min="1543" max="1543" width="6.28515625" style="154" customWidth="1"/>
    <col min="1544" max="1544" width="13.28515625" style="154" customWidth="1"/>
    <col min="1545" max="1545" width="11" style="154" customWidth="1"/>
    <col min="1546" max="1546" width="11" style="154" bestFit="1" customWidth="1"/>
    <col min="1547" max="1792" width="9" style="154"/>
    <col min="1793" max="1793" width="14.28515625" style="154" customWidth="1"/>
    <col min="1794" max="1794" width="41.140625" style="154" customWidth="1"/>
    <col min="1795" max="1795" width="15.28515625" style="154" customWidth="1"/>
    <col min="1796" max="1796" width="17.85546875" style="154" customWidth="1"/>
    <col min="1797" max="1797" width="18.7109375" style="154" customWidth="1"/>
    <col min="1798" max="1798" width="28.42578125" style="154" customWidth="1"/>
    <col min="1799" max="1799" width="6.28515625" style="154" customWidth="1"/>
    <col min="1800" max="1800" width="13.28515625" style="154" customWidth="1"/>
    <col min="1801" max="1801" width="11" style="154" customWidth="1"/>
    <col min="1802" max="1802" width="11" style="154" bestFit="1" customWidth="1"/>
    <col min="1803" max="2048" width="9" style="154"/>
    <col min="2049" max="2049" width="14.28515625" style="154" customWidth="1"/>
    <col min="2050" max="2050" width="41.140625" style="154" customWidth="1"/>
    <col min="2051" max="2051" width="15.28515625" style="154" customWidth="1"/>
    <col min="2052" max="2052" width="17.85546875" style="154" customWidth="1"/>
    <col min="2053" max="2053" width="18.7109375" style="154" customWidth="1"/>
    <col min="2054" max="2054" width="28.42578125" style="154" customWidth="1"/>
    <col min="2055" max="2055" width="6.28515625" style="154" customWidth="1"/>
    <col min="2056" max="2056" width="13.28515625" style="154" customWidth="1"/>
    <col min="2057" max="2057" width="11" style="154" customWidth="1"/>
    <col min="2058" max="2058" width="11" style="154" bestFit="1" customWidth="1"/>
    <col min="2059" max="2304" width="9" style="154"/>
    <col min="2305" max="2305" width="14.28515625" style="154" customWidth="1"/>
    <col min="2306" max="2306" width="41.140625" style="154" customWidth="1"/>
    <col min="2307" max="2307" width="15.28515625" style="154" customWidth="1"/>
    <col min="2308" max="2308" width="17.85546875" style="154" customWidth="1"/>
    <col min="2309" max="2309" width="18.7109375" style="154" customWidth="1"/>
    <col min="2310" max="2310" width="28.42578125" style="154" customWidth="1"/>
    <col min="2311" max="2311" width="6.28515625" style="154" customWidth="1"/>
    <col min="2312" max="2312" width="13.28515625" style="154" customWidth="1"/>
    <col min="2313" max="2313" width="11" style="154" customWidth="1"/>
    <col min="2314" max="2314" width="11" style="154" bestFit="1" customWidth="1"/>
    <col min="2315" max="2560" width="9" style="154"/>
    <col min="2561" max="2561" width="14.28515625" style="154" customWidth="1"/>
    <col min="2562" max="2562" width="41.140625" style="154" customWidth="1"/>
    <col min="2563" max="2563" width="15.28515625" style="154" customWidth="1"/>
    <col min="2564" max="2564" width="17.85546875" style="154" customWidth="1"/>
    <col min="2565" max="2565" width="18.7109375" style="154" customWidth="1"/>
    <col min="2566" max="2566" width="28.42578125" style="154" customWidth="1"/>
    <col min="2567" max="2567" width="6.28515625" style="154" customWidth="1"/>
    <col min="2568" max="2568" width="13.28515625" style="154" customWidth="1"/>
    <col min="2569" max="2569" width="11" style="154" customWidth="1"/>
    <col min="2570" max="2570" width="11" style="154" bestFit="1" customWidth="1"/>
    <col min="2571" max="2816" width="9" style="154"/>
    <col min="2817" max="2817" width="14.28515625" style="154" customWidth="1"/>
    <col min="2818" max="2818" width="41.140625" style="154" customWidth="1"/>
    <col min="2819" max="2819" width="15.28515625" style="154" customWidth="1"/>
    <col min="2820" max="2820" width="17.85546875" style="154" customWidth="1"/>
    <col min="2821" max="2821" width="18.7109375" style="154" customWidth="1"/>
    <col min="2822" max="2822" width="28.42578125" style="154" customWidth="1"/>
    <col min="2823" max="2823" width="6.28515625" style="154" customWidth="1"/>
    <col min="2824" max="2824" width="13.28515625" style="154" customWidth="1"/>
    <col min="2825" max="2825" width="11" style="154" customWidth="1"/>
    <col min="2826" max="2826" width="11" style="154" bestFit="1" customWidth="1"/>
    <col min="2827" max="3072" width="9" style="154"/>
    <col min="3073" max="3073" width="14.28515625" style="154" customWidth="1"/>
    <col min="3074" max="3074" width="41.140625" style="154" customWidth="1"/>
    <col min="3075" max="3075" width="15.28515625" style="154" customWidth="1"/>
    <col min="3076" max="3076" width="17.85546875" style="154" customWidth="1"/>
    <col min="3077" max="3077" width="18.7109375" style="154" customWidth="1"/>
    <col min="3078" max="3078" width="28.42578125" style="154" customWidth="1"/>
    <col min="3079" max="3079" width="6.28515625" style="154" customWidth="1"/>
    <col min="3080" max="3080" width="13.28515625" style="154" customWidth="1"/>
    <col min="3081" max="3081" width="11" style="154" customWidth="1"/>
    <col min="3082" max="3082" width="11" style="154" bestFit="1" customWidth="1"/>
    <col min="3083" max="3328" width="9" style="154"/>
    <col min="3329" max="3329" width="14.28515625" style="154" customWidth="1"/>
    <col min="3330" max="3330" width="41.140625" style="154" customWidth="1"/>
    <col min="3331" max="3331" width="15.28515625" style="154" customWidth="1"/>
    <col min="3332" max="3332" width="17.85546875" style="154" customWidth="1"/>
    <col min="3333" max="3333" width="18.7109375" style="154" customWidth="1"/>
    <col min="3334" max="3334" width="28.42578125" style="154" customWidth="1"/>
    <col min="3335" max="3335" width="6.28515625" style="154" customWidth="1"/>
    <col min="3336" max="3336" width="13.28515625" style="154" customWidth="1"/>
    <col min="3337" max="3337" width="11" style="154" customWidth="1"/>
    <col min="3338" max="3338" width="11" style="154" bestFit="1" customWidth="1"/>
    <col min="3339" max="3584" width="9" style="154"/>
    <col min="3585" max="3585" width="14.28515625" style="154" customWidth="1"/>
    <col min="3586" max="3586" width="41.140625" style="154" customWidth="1"/>
    <col min="3587" max="3587" width="15.28515625" style="154" customWidth="1"/>
    <col min="3588" max="3588" width="17.85546875" style="154" customWidth="1"/>
    <col min="3589" max="3589" width="18.7109375" style="154" customWidth="1"/>
    <col min="3590" max="3590" width="28.42578125" style="154" customWidth="1"/>
    <col min="3591" max="3591" width="6.28515625" style="154" customWidth="1"/>
    <col min="3592" max="3592" width="13.28515625" style="154" customWidth="1"/>
    <col min="3593" max="3593" width="11" style="154" customWidth="1"/>
    <col min="3594" max="3594" width="11" style="154" bestFit="1" customWidth="1"/>
    <col min="3595" max="3840" width="9" style="154"/>
    <col min="3841" max="3841" width="14.28515625" style="154" customWidth="1"/>
    <col min="3842" max="3842" width="41.140625" style="154" customWidth="1"/>
    <col min="3843" max="3843" width="15.28515625" style="154" customWidth="1"/>
    <col min="3844" max="3844" width="17.85546875" style="154" customWidth="1"/>
    <col min="3845" max="3845" width="18.7109375" style="154" customWidth="1"/>
    <col min="3846" max="3846" width="28.42578125" style="154" customWidth="1"/>
    <col min="3847" max="3847" width="6.28515625" style="154" customWidth="1"/>
    <col min="3848" max="3848" width="13.28515625" style="154" customWidth="1"/>
    <col min="3849" max="3849" width="11" style="154" customWidth="1"/>
    <col min="3850" max="3850" width="11" style="154" bestFit="1" customWidth="1"/>
    <col min="3851" max="4096" width="9" style="154"/>
    <col min="4097" max="4097" width="14.28515625" style="154" customWidth="1"/>
    <col min="4098" max="4098" width="41.140625" style="154" customWidth="1"/>
    <col min="4099" max="4099" width="15.28515625" style="154" customWidth="1"/>
    <col min="4100" max="4100" width="17.85546875" style="154" customWidth="1"/>
    <col min="4101" max="4101" width="18.7109375" style="154" customWidth="1"/>
    <col min="4102" max="4102" width="28.42578125" style="154" customWidth="1"/>
    <col min="4103" max="4103" width="6.28515625" style="154" customWidth="1"/>
    <col min="4104" max="4104" width="13.28515625" style="154" customWidth="1"/>
    <col min="4105" max="4105" width="11" style="154" customWidth="1"/>
    <col min="4106" max="4106" width="11" style="154" bestFit="1" customWidth="1"/>
    <col min="4107" max="4352" width="9" style="154"/>
    <col min="4353" max="4353" width="14.28515625" style="154" customWidth="1"/>
    <col min="4354" max="4354" width="41.140625" style="154" customWidth="1"/>
    <col min="4355" max="4355" width="15.28515625" style="154" customWidth="1"/>
    <col min="4356" max="4356" width="17.85546875" style="154" customWidth="1"/>
    <col min="4357" max="4357" width="18.7109375" style="154" customWidth="1"/>
    <col min="4358" max="4358" width="28.42578125" style="154" customWidth="1"/>
    <col min="4359" max="4359" width="6.28515625" style="154" customWidth="1"/>
    <col min="4360" max="4360" width="13.28515625" style="154" customWidth="1"/>
    <col min="4361" max="4361" width="11" style="154" customWidth="1"/>
    <col min="4362" max="4362" width="11" style="154" bestFit="1" customWidth="1"/>
    <col min="4363" max="4608" width="9" style="154"/>
    <col min="4609" max="4609" width="14.28515625" style="154" customWidth="1"/>
    <col min="4610" max="4610" width="41.140625" style="154" customWidth="1"/>
    <col min="4611" max="4611" width="15.28515625" style="154" customWidth="1"/>
    <col min="4612" max="4612" width="17.85546875" style="154" customWidth="1"/>
    <col min="4613" max="4613" width="18.7109375" style="154" customWidth="1"/>
    <col min="4614" max="4614" width="28.42578125" style="154" customWidth="1"/>
    <col min="4615" max="4615" width="6.28515625" style="154" customWidth="1"/>
    <col min="4616" max="4616" width="13.28515625" style="154" customWidth="1"/>
    <col min="4617" max="4617" width="11" style="154" customWidth="1"/>
    <col min="4618" max="4618" width="11" style="154" bestFit="1" customWidth="1"/>
    <col min="4619" max="4864" width="9" style="154"/>
    <col min="4865" max="4865" width="14.28515625" style="154" customWidth="1"/>
    <col min="4866" max="4866" width="41.140625" style="154" customWidth="1"/>
    <col min="4867" max="4867" width="15.28515625" style="154" customWidth="1"/>
    <col min="4868" max="4868" width="17.85546875" style="154" customWidth="1"/>
    <col min="4869" max="4869" width="18.7109375" style="154" customWidth="1"/>
    <col min="4870" max="4870" width="28.42578125" style="154" customWidth="1"/>
    <col min="4871" max="4871" width="6.28515625" style="154" customWidth="1"/>
    <col min="4872" max="4872" width="13.28515625" style="154" customWidth="1"/>
    <col min="4873" max="4873" width="11" style="154" customWidth="1"/>
    <col min="4874" max="4874" width="11" style="154" bestFit="1" customWidth="1"/>
    <col min="4875" max="5120" width="9" style="154"/>
    <col min="5121" max="5121" width="14.28515625" style="154" customWidth="1"/>
    <col min="5122" max="5122" width="41.140625" style="154" customWidth="1"/>
    <col min="5123" max="5123" width="15.28515625" style="154" customWidth="1"/>
    <col min="5124" max="5124" width="17.85546875" style="154" customWidth="1"/>
    <col min="5125" max="5125" width="18.7109375" style="154" customWidth="1"/>
    <col min="5126" max="5126" width="28.42578125" style="154" customWidth="1"/>
    <col min="5127" max="5127" width="6.28515625" style="154" customWidth="1"/>
    <col min="5128" max="5128" width="13.28515625" style="154" customWidth="1"/>
    <col min="5129" max="5129" width="11" style="154" customWidth="1"/>
    <col min="5130" max="5130" width="11" style="154" bestFit="1" customWidth="1"/>
    <col min="5131" max="5376" width="9" style="154"/>
    <col min="5377" max="5377" width="14.28515625" style="154" customWidth="1"/>
    <col min="5378" max="5378" width="41.140625" style="154" customWidth="1"/>
    <col min="5379" max="5379" width="15.28515625" style="154" customWidth="1"/>
    <col min="5380" max="5380" width="17.85546875" style="154" customWidth="1"/>
    <col min="5381" max="5381" width="18.7109375" style="154" customWidth="1"/>
    <col min="5382" max="5382" width="28.42578125" style="154" customWidth="1"/>
    <col min="5383" max="5383" width="6.28515625" style="154" customWidth="1"/>
    <col min="5384" max="5384" width="13.28515625" style="154" customWidth="1"/>
    <col min="5385" max="5385" width="11" style="154" customWidth="1"/>
    <col min="5386" max="5386" width="11" style="154" bestFit="1" customWidth="1"/>
    <col min="5387" max="5632" width="9" style="154"/>
    <col min="5633" max="5633" width="14.28515625" style="154" customWidth="1"/>
    <col min="5634" max="5634" width="41.140625" style="154" customWidth="1"/>
    <col min="5635" max="5635" width="15.28515625" style="154" customWidth="1"/>
    <col min="5636" max="5636" width="17.85546875" style="154" customWidth="1"/>
    <col min="5637" max="5637" width="18.7109375" style="154" customWidth="1"/>
    <col min="5638" max="5638" width="28.42578125" style="154" customWidth="1"/>
    <col min="5639" max="5639" width="6.28515625" style="154" customWidth="1"/>
    <col min="5640" max="5640" width="13.28515625" style="154" customWidth="1"/>
    <col min="5641" max="5641" width="11" style="154" customWidth="1"/>
    <col min="5642" max="5642" width="11" style="154" bestFit="1" customWidth="1"/>
    <col min="5643" max="5888" width="9" style="154"/>
    <col min="5889" max="5889" width="14.28515625" style="154" customWidth="1"/>
    <col min="5890" max="5890" width="41.140625" style="154" customWidth="1"/>
    <col min="5891" max="5891" width="15.28515625" style="154" customWidth="1"/>
    <col min="5892" max="5892" width="17.85546875" style="154" customWidth="1"/>
    <col min="5893" max="5893" width="18.7109375" style="154" customWidth="1"/>
    <col min="5894" max="5894" width="28.42578125" style="154" customWidth="1"/>
    <col min="5895" max="5895" width="6.28515625" style="154" customWidth="1"/>
    <col min="5896" max="5896" width="13.28515625" style="154" customWidth="1"/>
    <col min="5897" max="5897" width="11" style="154" customWidth="1"/>
    <col min="5898" max="5898" width="11" style="154" bestFit="1" customWidth="1"/>
    <col min="5899" max="6144" width="9" style="154"/>
    <col min="6145" max="6145" width="14.28515625" style="154" customWidth="1"/>
    <col min="6146" max="6146" width="41.140625" style="154" customWidth="1"/>
    <col min="6147" max="6147" width="15.28515625" style="154" customWidth="1"/>
    <col min="6148" max="6148" width="17.85546875" style="154" customWidth="1"/>
    <col min="6149" max="6149" width="18.7109375" style="154" customWidth="1"/>
    <col min="6150" max="6150" width="28.42578125" style="154" customWidth="1"/>
    <col min="6151" max="6151" width="6.28515625" style="154" customWidth="1"/>
    <col min="6152" max="6152" width="13.28515625" style="154" customWidth="1"/>
    <col min="6153" max="6153" width="11" style="154" customWidth="1"/>
    <col min="6154" max="6154" width="11" style="154" bestFit="1" customWidth="1"/>
    <col min="6155" max="6400" width="9" style="154"/>
    <col min="6401" max="6401" width="14.28515625" style="154" customWidth="1"/>
    <col min="6402" max="6402" width="41.140625" style="154" customWidth="1"/>
    <col min="6403" max="6403" width="15.28515625" style="154" customWidth="1"/>
    <col min="6404" max="6404" width="17.85546875" style="154" customWidth="1"/>
    <col min="6405" max="6405" width="18.7109375" style="154" customWidth="1"/>
    <col min="6406" max="6406" width="28.42578125" style="154" customWidth="1"/>
    <col min="6407" max="6407" width="6.28515625" style="154" customWidth="1"/>
    <col min="6408" max="6408" width="13.28515625" style="154" customWidth="1"/>
    <col min="6409" max="6409" width="11" style="154" customWidth="1"/>
    <col min="6410" max="6410" width="11" style="154" bestFit="1" customWidth="1"/>
    <col min="6411" max="6656" width="9" style="154"/>
    <col min="6657" max="6657" width="14.28515625" style="154" customWidth="1"/>
    <col min="6658" max="6658" width="41.140625" style="154" customWidth="1"/>
    <col min="6659" max="6659" width="15.28515625" style="154" customWidth="1"/>
    <col min="6660" max="6660" width="17.85546875" style="154" customWidth="1"/>
    <col min="6661" max="6661" width="18.7109375" style="154" customWidth="1"/>
    <col min="6662" max="6662" width="28.42578125" style="154" customWidth="1"/>
    <col min="6663" max="6663" width="6.28515625" style="154" customWidth="1"/>
    <col min="6664" max="6664" width="13.28515625" style="154" customWidth="1"/>
    <col min="6665" max="6665" width="11" style="154" customWidth="1"/>
    <col min="6666" max="6666" width="11" style="154" bestFit="1" customWidth="1"/>
    <col min="6667" max="6912" width="9" style="154"/>
    <col min="6913" max="6913" width="14.28515625" style="154" customWidth="1"/>
    <col min="6914" max="6914" width="41.140625" style="154" customWidth="1"/>
    <col min="6915" max="6915" width="15.28515625" style="154" customWidth="1"/>
    <col min="6916" max="6916" width="17.85546875" style="154" customWidth="1"/>
    <col min="6917" max="6917" width="18.7109375" style="154" customWidth="1"/>
    <col min="6918" max="6918" width="28.42578125" style="154" customWidth="1"/>
    <col min="6919" max="6919" width="6.28515625" style="154" customWidth="1"/>
    <col min="6920" max="6920" width="13.28515625" style="154" customWidth="1"/>
    <col min="6921" max="6921" width="11" style="154" customWidth="1"/>
    <col min="6922" max="6922" width="11" style="154" bestFit="1" customWidth="1"/>
    <col min="6923" max="7168" width="9" style="154"/>
    <col min="7169" max="7169" width="14.28515625" style="154" customWidth="1"/>
    <col min="7170" max="7170" width="41.140625" style="154" customWidth="1"/>
    <col min="7171" max="7171" width="15.28515625" style="154" customWidth="1"/>
    <col min="7172" max="7172" width="17.85546875" style="154" customWidth="1"/>
    <col min="7173" max="7173" width="18.7109375" style="154" customWidth="1"/>
    <col min="7174" max="7174" width="28.42578125" style="154" customWidth="1"/>
    <col min="7175" max="7175" width="6.28515625" style="154" customWidth="1"/>
    <col min="7176" max="7176" width="13.28515625" style="154" customWidth="1"/>
    <col min="7177" max="7177" width="11" style="154" customWidth="1"/>
    <col min="7178" max="7178" width="11" style="154" bestFit="1" customWidth="1"/>
    <col min="7179" max="7424" width="9" style="154"/>
    <col min="7425" max="7425" width="14.28515625" style="154" customWidth="1"/>
    <col min="7426" max="7426" width="41.140625" style="154" customWidth="1"/>
    <col min="7427" max="7427" width="15.28515625" style="154" customWidth="1"/>
    <col min="7428" max="7428" width="17.85546875" style="154" customWidth="1"/>
    <col min="7429" max="7429" width="18.7109375" style="154" customWidth="1"/>
    <col min="7430" max="7430" width="28.42578125" style="154" customWidth="1"/>
    <col min="7431" max="7431" width="6.28515625" style="154" customWidth="1"/>
    <col min="7432" max="7432" width="13.28515625" style="154" customWidth="1"/>
    <col min="7433" max="7433" width="11" style="154" customWidth="1"/>
    <col min="7434" max="7434" width="11" style="154" bestFit="1" customWidth="1"/>
    <col min="7435" max="7680" width="9" style="154"/>
    <col min="7681" max="7681" width="14.28515625" style="154" customWidth="1"/>
    <col min="7682" max="7682" width="41.140625" style="154" customWidth="1"/>
    <col min="7683" max="7683" width="15.28515625" style="154" customWidth="1"/>
    <col min="7684" max="7684" width="17.85546875" style="154" customWidth="1"/>
    <col min="7685" max="7685" width="18.7109375" style="154" customWidth="1"/>
    <col min="7686" max="7686" width="28.42578125" style="154" customWidth="1"/>
    <col min="7687" max="7687" width="6.28515625" style="154" customWidth="1"/>
    <col min="7688" max="7688" width="13.28515625" style="154" customWidth="1"/>
    <col min="7689" max="7689" width="11" style="154" customWidth="1"/>
    <col min="7690" max="7690" width="11" style="154" bestFit="1" customWidth="1"/>
    <col min="7691" max="7936" width="9" style="154"/>
    <col min="7937" max="7937" width="14.28515625" style="154" customWidth="1"/>
    <col min="7938" max="7938" width="41.140625" style="154" customWidth="1"/>
    <col min="7939" max="7939" width="15.28515625" style="154" customWidth="1"/>
    <col min="7940" max="7940" width="17.85546875" style="154" customWidth="1"/>
    <col min="7941" max="7941" width="18.7109375" style="154" customWidth="1"/>
    <col min="7942" max="7942" width="28.42578125" style="154" customWidth="1"/>
    <col min="7943" max="7943" width="6.28515625" style="154" customWidth="1"/>
    <col min="7944" max="7944" width="13.28515625" style="154" customWidth="1"/>
    <col min="7945" max="7945" width="11" style="154" customWidth="1"/>
    <col min="7946" max="7946" width="11" style="154" bestFit="1" customWidth="1"/>
    <col min="7947" max="8192" width="9" style="154"/>
    <col min="8193" max="8193" width="14.28515625" style="154" customWidth="1"/>
    <col min="8194" max="8194" width="41.140625" style="154" customWidth="1"/>
    <col min="8195" max="8195" width="15.28515625" style="154" customWidth="1"/>
    <col min="8196" max="8196" width="17.85546875" style="154" customWidth="1"/>
    <col min="8197" max="8197" width="18.7109375" style="154" customWidth="1"/>
    <col min="8198" max="8198" width="28.42578125" style="154" customWidth="1"/>
    <col min="8199" max="8199" width="6.28515625" style="154" customWidth="1"/>
    <col min="8200" max="8200" width="13.28515625" style="154" customWidth="1"/>
    <col min="8201" max="8201" width="11" style="154" customWidth="1"/>
    <col min="8202" max="8202" width="11" style="154" bestFit="1" customWidth="1"/>
    <col min="8203" max="8448" width="9" style="154"/>
    <col min="8449" max="8449" width="14.28515625" style="154" customWidth="1"/>
    <col min="8450" max="8450" width="41.140625" style="154" customWidth="1"/>
    <col min="8451" max="8451" width="15.28515625" style="154" customWidth="1"/>
    <col min="8452" max="8452" width="17.85546875" style="154" customWidth="1"/>
    <col min="8453" max="8453" width="18.7109375" style="154" customWidth="1"/>
    <col min="8454" max="8454" width="28.42578125" style="154" customWidth="1"/>
    <col min="8455" max="8455" width="6.28515625" style="154" customWidth="1"/>
    <col min="8456" max="8456" width="13.28515625" style="154" customWidth="1"/>
    <col min="8457" max="8457" width="11" style="154" customWidth="1"/>
    <col min="8458" max="8458" width="11" style="154" bestFit="1" customWidth="1"/>
    <col min="8459" max="8704" width="9" style="154"/>
    <col min="8705" max="8705" width="14.28515625" style="154" customWidth="1"/>
    <col min="8706" max="8706" width="41.140625" style="154" customWidth="1"/>
    <col min="8707" max="8707" width="15.28515625" style="154" customWidth="1"/>
    <col min="8708" max="8708" width="17.85546875" style="154" customWidth="1"/>
    <col min="8709" max="8709" width="18.7109375" style="154" customWidth="1"/>
    <col min="8710" max="8710" width="28.42578125" style="154" customWidth="1"/>
    <col min="8711" max="8711" width="6.28515625" style="154" customWidth="1"/>
    <col min="8712" max="8712" width="13.28515625" style="154" customWidth="1"/>
    <col min="8713" max="8713" width="11" style="154" customWidth="1"/>
    <col min="8714" max="8714" width="11" style="154" bestFit="1" customWidth="1"/>
    <col min="8715" max="8960" width="9" style="154"/>
    <col min="8961" max="8961" width="14.28515625" style="154" customWidth="1"/>
    <col min="8962" max="8962" width="41.140625" style="154" customWidth="1"/>
    <col min="8963" max="8963" width="15.28515625" style="154" customWidth="1"/>
    <col min="8964" max="8964" width="17.85546875" style="154" customWidth="1"/>
    <col min="8965" max="8965" width="18.7109375" style="154" customWidth="1"/>
    <col min="8966" max="8966" width="28.42578125" style="154" customWidth="1"/>
    <col min="8967" max="8967" width="6.28515625" style="154" customWidth="1"/>
    <col min="8968" max="8968" width="13.28515625" style="154" customWidth="1"/>
    <col min="8969" max="8969" width="11" style="154" customWidth="1"/>
    <col min="8970" max="8970" width="11" style="154" bestFit="1" customWidth="1"/>
    <col min="8971" max="9216" width="9" style="154"/>
    <col min="9217" max="9217" width="14.28515625" style="154" customWidth="1"/>
    <col min="9218" max="9218" width="41.140625" style="154" customWidth="1"/>
    <col min="9219" max="9219" width="15.28515625" style="154" customWidth="1"/>
    <col min="9220" max="9220" width="17.85546875" style="154" customWidth="1"/>
    <col min="9221" max="9221" width="18.7109375" style="154" customWidth="1"/>
    <col min="9222" max="9222" width="28.42578125" style="154" customWidth="1"/>
    <col min="9223" max="9223" width="6.28515625" style="154" customWidth="1"/>
    <col min="9224" max="9224" width="13.28515625" style="154" customWidth="1"/>
    <col min="9225" max="9225" width="11" style="154" customWidth="1"/>
    <col min="9226" max="9226" width="11" style="154" bestFit="1" customWidth="1"/>
    <col min="9227" max="9472" width="9" style="154"/>
    <col min="9473" max="9473" width="14.28515625" style="154" customWidth="1"/>
    <col min="9474" max="9474" width="41.140625" style="154" customWidth="1"/>
    <col min="9475" max="9475" width="15.28515625" style="154" customWidth="1"/>
    <col min="9476" max="9476" width="17.85546875" style="154" customWidth="1"/>
    <col min="9477" max="9477" width="18.7109375" style="154" customWidth="1"/>
    <col min="9478" max="9478" width="28.42578125" style="154" customWidth="1"/>
    <col min="9479" max="9479" width="6.28515625" style="154" customWidth="1"/>
    <col min="9480" max="9480" width="13.28515625" style="154" customWidth="1"/>
    <col min="9481" max="9481" width="11" style="154" customWidth="1"/>
    <col min="9482" max="9482" width="11" style="154" bestFit="1" customWidth="1"/>
    <col min="9483" max="9728" width="9" style="154"/>
    <col min="9729" max="9729" width="14.28515625" style="154" customWidth="1"/>
    <col min="9730" max="9730" width="41.140625" style="154" customWidth="1"/>
    <col min="9731" max="9731" width="15.28515625" style="154" customWidth="1"/>
    <col min="9732" max="9732" width="17.85546875" style="154" customWidth="1"/>
    <col min="9733" max="9733" width="18.7109375" style="154" customWidth="1"/>
    <col min="9734" max="9734" width="28.42578125" style="154" customWidth="1"/>
    <col min="9735" max="9735" width="6.28515625" style="154" customWidth="1"/>
    <col min="9736" max="9736" width="13.28515625" style="154" customWidth="1"/>
    <col min="9737" max="9737" width="11" style="154" customWidth="1"/>
    <col min="9738" max="9738" width="11" style="154" bestFit="1" customWidth="1"/>
    <col min="9739" max="9984" width="9" style="154"/>
    <col min="9985" max="9985" width="14.28515625" style="154" customWidth="1"/>
    <col min="9986" max="9986" width="41.140625" style="154" customWidth="1"/>
    <col min="9987" max="9987" width="15.28515625" style="154" customWidth="1"/>
    <col min="9988" max="9988" width="17.85546875" style="154" customWidth="1"/>
    <col min="9989" max="9989" width="18.7109375" style="154" customWidth="1"/>
    <col min="9990" max="9990" width="28.42578125" style="154" customWidth="1"/>
    <col min="9991" max="9991" width="6.28515625" style="154" customWidth="1"/>
    <col min="9992" max="9992" width="13.28515625" style="154" customWidth="1"/>
    <col min="9993" max="9993" width="11" style="154" customWidth="1"/>
    <col min="9994" max="9994" width="11" style="154" bestFit="1" customWidth="1"/>
    <col min="9995" max="10240" width="9" style="154"/>
    <col min="10241" max="10241" width="14.28515625" style="154" customWidth="1"/>
    <col min="10242" max="10242" width="41.140625" style="154" customWidth="1"/>
    <col min="10243" max="10243" width="15.28515625" style="154" customWidth="1"/>
    <col min="10244" max="10244" width="17.85546875" style="154" customWidth="1"/>
    <col min="10245" max="10245" width="18.7109375" style="154" customWidth="1"/>
    <col min="10246" max="10246" width="28.42578125" style="154" customWidth="1"/>
    <col min="10247" max="10247" width="6.28515625" style="154" customWidth="1"/>
    <col min="10248" max="10248" width="13.28515625" style="154" customWidth="1"/>
    <col min="10249" max="10249" width="11" style="154" customWidth="1"/>
    <col min="10250" max="10250" width="11" style="154" bestFit="1" customWidth="1"/>
    <col min="10251" max="10496" width="9" style="154"/>
    <col min="10497" max="10497" width="14.28515625" style="154" customWidth="1"/>
    <col min="10498" max="10498" width="41.140625" style="154" customWidth="1"/>
    <col min="10499" max="10499" width="15.28515625" style="154" customWidth="1"/>
    <col min="10500" max="10500" width="17.85546875" style="154" customWidth="1"/>
    <col min="10501" max="10501" width="18.7109375" style="154" customWidth="1"/>
    <col min="10502" max="10502" width="28.42578125" style="154" customWidth="1"/>
    <col min="10503" max="10503" width="6.28515625" style="154" customWidth="1"/>
    <col min="10504" max="10504" width="13.28515625" style="154" customWidth="1"/>
    <col min="10505" max="10505" width="11" style="154" customWidth="1"/>
    <col min="10506" max="10506" width="11" style="154" bestFit="1" customWidth="1"/>
    <col min="10507" max="10752" width="9" style="154"/>
    <col min="10753" max="10753" width="14.28515625" style="154" customWidth="1"/>
    <col min="10754" max="10754" width="41.140625" style="154" customWidth="1"/>
    <col min="10755" max="10755" width="15.28515625" style="154" customWidth="1"/>
    <col min="10756" max="10756" width="17.85546875" style="154" customWidth="1"/>
    <col min="10757" max="10757" width="18.7109375" style="154" customWidth="1"/>
    <col min="10758" max="10758" width="28.42578125" style="154" customWidth="1"/>
    <col min="10759" max="10759" width="6.28515625" style="154" customWidth="1"/>
    <col min="10760" max="10760" width="13.28515625" style="154" customWidth="1"/>
    <col min="10761" max="10761" width="11" style="154" customWidth="1"/>
    <col min="10762" max="10762" width="11" style="154" bestFit="1" customWidth="1"/>
    <col min="10763" max="11008" width="9" style="154"/>
    <col min="11009" max="11009" width="14.28515625" style="154" customWidth="1"/>
    <col min="11010" max="11010" width="41.140625" style="154" customWidth="1"/>
    <col min="11011" max="11011" width="15.28515625" style="154" customWidth="1"/>
    <col min="11012" max="11012" width="17.85546875" style="154" customWidth="1"/>
    <col min="11013" max="11013" width="18.7109375" style="154" customWidth="1"/>
    <col min="11014" max="11014" width="28.42578125" style="154" customWidth="1"/>
    <col min="11015" max="11015" width="6.28515625" style="154" customWidth="1"/>
    <col min="11016" max="11016" width="13.28515625" style="154" customWidth="1"/>
    <col min="11017" max="11017" width="11" style="154" customWidth="1"/>
    <col min="11018" max="11018" width="11" style="154" bestFit="1" customWidth="1"/>
    <col min="11019" max="11264" width="9" style="154"/>
    <col min="11265" max="11265" width="14.28515625" style="154" customWidth="1"/>
    <col min="11266" max="11266" width="41.140625" style="154" customWidth="1"/>
    <col min="11267" max="11267" width="15.28515625" style="154" customWidth="1"/>
    <col min="11268" max="11268" width="17.85546875" style="154" customWidth="1"/>
    <col min="11269" max="11269" width="18.7109375" style="154" customWidth="1"/>
    <col min="11270" max="11270" width="28.42578125" style="154" customWidth="1"/>
    <col min="11271" max="11271" width="6.28515625" style="154" customWidth="1"/>
    <col min="11272" max="11272" width="13.28515625" style="154" customWidth="1"/>
    <col min="11273" max="11273" width="11" style="154" customWidth="1"/>
    <col min="11274" max="11274" width="11" style="154" bestFit="1" customWidth="1"/>
    <col min="11275" max="11520" width="9" style="154"/>
    <col min="11521" max="11521" width="14.28515625" style="154" customWidth="1"/>
    <col min="11522" max="11522" width="41.140625" style="154" customWidth="1"/>
    <col min="11523" max="11523" width="15.28515625" style="154" customWidth="1"/>
    <col min="11524" max="11524" width="17.85546875" style="154" customWidth="1"/>
    <col min="11525" max="11525" width="18.7109375" style="154" customWidth="1"/>
    <col min="11526" max="11526" width="28.42578125" style="154" customWidth="1"/>
    <col min="11527" max="11527" width="6.28515625" style="154" customWidth="1"/>
    <col min="11528" max="11528" width="13.28515625" style="154" customWidth="1"/>
    <col min="11529" max="11529" width="11" style="154" customWidth="1"/>
    <col min="11530" max="11530" width="11" style="154" bestFit="1" customWidth="1"/>
    <col min="11531" max="11776" width="9" style="154"/>
    <col min="11777" max="11777" width="14.28515625" style="154" customWidth="1"/>
    <col min="11778" max="11778" width="41.140625" style="154" customWidth="1"/>
    <col min="11779" max="11779" width="15.28515625" style="154" customWidth="1"/>
    <col min="11780" max="11780" width="17.85546875" style="154" customWidth="1"/>
    <col min="11781" max="11781" width="18.7109375" style="154" customWidth="1"/>
    <col min="11782" max="11782" width="28.42578125" style="154" customWidth="1"/>
    <col min="11783" max="11783" width="6.28515625" style="154" customWidth="1"/>
    <col min="11784" max="11784" width="13.28515625" style="154" customWidth="1"/>
    <col min="11785" max="11785" width="11" style="154" customWidth="1"/>
    <col min="11786" max="11786" width="11" style="154" bestFit="1" customWidth="1"/>
    <col min="11787" max="12032" width="9" style="154"/>
    <col min="12033" max="12033" width="14.28515625" style="154" customWidth="1"/>
    <col min="12034" max="12034" width="41.140625" style="154" customWidth="1"/>
    <col min="12035" max="12035" width="15.28515625" style="154" customWidth="1"/>
    <col min="12036" max="12036" width="17.85546875" style="154" customWidth="1"/>
    <col min="12037" max="12037" width="18.7109375" style="154" customWidth="1"/>
    <col min="12038" max="12038" width="28.42578125" style="154" customWidth="1"/>
    <col min="12039" max="12039" width="6.28515625" style="154" customWidth="1"/>
    <col min="12040" max="12040" width="13.28515625" style="154" customWidth="1"/>
    <col min="12041" max="12041" width="11" style="154" customWidth="1"/>
    <col min="12042" max="12042" width="11" style="154" bestFit="1" customWidth="1"/>
    <col min="12043" max="12288" width="9" style="154"/>
    <col min="12289" max="12289" width="14.28515625" style="154" customWidth="1"/>
    <col min="12290" max="12290" width="41.140625" style="154" customWidth="1"/>
    <col min="12291" max="12291" width="15.28515625" style="154" customWidth="1"/>
    <col min="12292" max="12292" width="17.85546875" style="154" customWidth="1"/>
    <col min="12293" max="12293" width="18.7109375" style="154" customWidth="1"/>
    <col min="12294" max="12294" width="28.42578125" style="154" customWidth="1"/>
    <col min="12295" max="12295" width="6.28515625" style="154" customWidth="1"/>
    <col min="12296" max="12296" width="13.28515625" style="154" customWidth="1"/>
    <col min="12297" max="12297" width="11" style="154" customWidth="1"/>
    <col min="12298" max="12298" width="11" style="154" bestFit="1" customWidth="1"/>
    <col min="12299" max="12544" width="9" style="154"/>
    <col min="12545" max="12545" width="14.28515625" style="154" customWidth="1"/>
    <col min="12546" max="12546" width="41.140625" style="154" customWidth="1"/>
    <col min="12547" max="12547" width="15.28515625" style="154" customWidth="1"/>
    <col min="12548" max="12548" width="17.85546875" style="154" customWidth="1"/>
    <col min="12549" max="12549" width="18.7109375" style="154" customWidth="1"/>
    <col min="12550" max="12550" width="28.42578125" style="154" customWidth="1"/>
    <col min="12551" max="12551" width="6.28515625" style="154" customWidth="1"/>
    <col min="12552" max="12552" width="13.28515625" style="154" customWidth="1"/>
    <col min="12553" max="12553" width="11" style="154" customWidth="1"/>
    <col min="12554" max="12554" width="11" style="154" bestFit="1" customWidth="1"/>
    <col min="12555" max="12800" width="9" style="154"/>
    <col min="12801" max="12801" width="14.28515625" style="154" customWidth="1"/>
    <col min="12802" max="12802" width="41.140625" style="154" customWidth="1"/>
    <col min="12803" max="12803" width="15.28515625" style="154" customWidth="1"/>
    <col min="12804" max="12804" width="17.85546875" style="154" customWidth="1"/>
    <col min="12805" max="12805" width="18.7109375" style="154" customWidth="1"/>
    <col min="12806" max="12806" width="28.42578125" style="154" customWidth="1"/>
    <col min="12807" max="12807" width="6.28515625" style="154" customWidth="1"/>
    <col min="12808" max="12808" width="13.28515625" style="154" customWidth="1"/>
    <col min="12809" max="12809" width="11" style="154" customWidth="1"/>
    <col min="12810" max="12810" width="11" style="154" bestFit="1" customWidth="1"/>
    <col min="12811" max="13056" width="9" style="154"/>
    <col min="13057" max="13057" width="14.28515625" style="154" customWidth="1"/>
    <col min="13058" max="13058" width="41.140625" style="154" customWidth="1"/>
    <col min="13059" max="13059" width="15.28515625" style="154" customWidth="1"/>
    <col min="13060" max="13060" width="17.85546875" style="154" customWidth="1"/>
    <col min="13061" max="13061" width="18.7109375" style="154" customWidth="1"/>
    <col min="13062" max="13062" width="28.42578125" style="154" customWidth="1"/>
    <col min="13063" max="13063" width="6.28515625" style="154" customWidth="1"/>
    <col min="13064" max="13064" width="13.28515625" style="154" customWidth="1"/>
    <col min="13065" max="13065" width="11" style="154" customWidth="1"/>
    <col min="13066" max="13066" width="11" style="154" bestFit="1" customWidth="1"/>
    <col min="13067" max="13312" width="9" style="154"/>
    <col min="13313" max="13313" width="14.28515625" style="154" customWidth="1"/>
    <col min="13314" max="13314" width="41.140625" style="154" customWidth="1"/>
    <col min="13315" max="13315" width="15.28515625" style="154" customWidth="1"/>
    <col min="13316" max="13316" width="17.85546875" style="154" customWidth="1"/>
    <col min="13317" max="13317" width="18.7109375" style="154" customWidth="1"/>
    <col min="13318" max="13318" width="28.42578125" style="154" customWidth="1"/>
    <col min="13319" max="13319" width="6.28515625" style="154" customWidth="1"/>
    <col min="13320" max="13320" width="13.28515625" style="154" customWidth="1"/>
    <col min="13321" max="13321" width="11" style="154" customWidth="1"/>
    <col min="13322" max="13322" width="11" style="154" bestFit="1" customWidth="1"/>
    <col min="13323" max="13568" width="9" style="154"/>
    <col min="13569" max="13569" width="14.28515625" style="154" customWidth="1"/>
    <col min="13570" max="13570" width="41.140625" style="154" customWidth="1"/>
    <col min="13571" max="13571" width="15.28515625" style="154" customWidth="1"/>
    <col min="13572" max="13572" width="17.85546875" style="154" customWidth="1"/>
    <col min="13573" max="13573" width="18.7109375" style="154" customWidth="1"/>
    <col min="13574" max="13574" width="28.42578125" style="154" customWidth="1"/>
    <col min="13575" max="13575" width="6.28515625" style="154" customWidth="1"/>
    <col min="13576" max="13576" width="13.28515625" style="154" customWidth="1"/>
    <col min="13577" max="13577" width="11" style="154" customWidth="1"/>
    <col min="13578" max="13578" width="11" style="154" bestFit="1" customWidth="1"/>
    <col min="13579" max="13824" width="9" style="154"/>
    <col min="13825" max="13825" width="14.28515625" style="154" customWidth="1"/>
    <col min="13826" max="13826" width="41.140625" style="154" customWidth="1"/>
    <col min="13827" max="13827" width="15.28515625" style="154" customWidth="1"/>
    <col min="13828" max="13828" width="17.85546875" style="154" customWidth="1"/>
    <col min="13829" max="13829" width="18.7109375" style="154" customWidth="1"/>
    <col min="13830" max="13830" width="28.42578125" style="154" customWidth="1"/>
    <col min="13831" max="13831" width="6.28515625" style="154" customWidth="1"/>
    <col min="13832" max="13832" width="13.28515625" style="154" customWidth="1"/>
    <col min="13833" max="13833" width="11" style="154" customWidth="1"/>
    <col min="13834" max="13834" width="11" style="154" bestFit="1" customWidth="1"/>
    <col min="13835" max="14080" width="9" style="154"/>
    <col min="14081" max="14081" width="14.28515625" style="154" customWidth="1"/>
    <col min="14082" max="14082" width="41.140625" style="154" customWidth="1"/>
    <col min="14083" max="14083" width="15.28515625" style="154" customWidth="1"/>
    <col min="14084" max="14084" width="17.85546875" style="154" customWidth="1"/>
    <col min="14085" max="14085" width="18.7109375" style="154" customWidth="1"/>
    <col min="14086" max="14086" width="28.42578125" style="154" customWidth="1"/>
    <col min="14087" max="14087" width="6.28515625" style="154" customWidth="1"/>
    <col min="14088" max="14088" width="13.28515625" style="154" customWidth="1"/>
    <col min="14089" max="14089" width="11" style="154" customWidth="1"/>
    <col min="14090" max="14090" width="11" style="154" bestFit="1" customWidth="1"/>
    <col min="14091" max="14336" width="9" style="154"/>
    <col min="14337" max="14337" width="14.28515625" style="154" customWidth="1"/>
    <col min="14338" max="14338" width="41.140625" style="154" customWidth="1"/>
    <col min="14339" max="14339" width="15.28515625" style="154" customWidth="1"/>
    <col min="14340" max="14340" width="17.85546875" style="154" customWidth="1"/>
    <col min="14341" max="14341" width="18.7109375" style="154" customWidth="1"/>
    <col min="14342" max="14342" width="28.42578125" style="154" customWidth="1"/>
    <col min="14343" max="14343" width="6.28515625" style="154" customWidth="1"/>
    <col min="14344" max="14344" width="13.28515625" style="154" customWidth="1"/>
    <col min="14345" max="14345" width="11" style="154" customWidth="1"/>
    <col min="14346" max="14346" width="11" style="154" bestFit="1" customWidth="1"/>
    <col min="14347" max="14592" width="9" style="154"/>
    <col min="14593" max="14593" width="14.28515625" style="154" customWidth="1"/>
    <col min="14594" max="14594" width="41.140625" style="154" customWidth="1"/>
    <col min="14595" max="14595" width="15.28515625" style="154" customWidth="1"/>
    <col min="14596" max="14596" width="17.85546875" style="154" customWidth="1"/>
    <col min="14597" max="14597" width="18.7109375" style="154" customWidth="1"/>
    <col min="14598" max="14598" width="28.42578125" style="154" customWidth="1"/>
    <col min="14599" max="14599" width="6.28515625" style="154" customWidth="1"/>
    <col min="14600" max="14600" width="13.28515625" style="154" customWidth="1"/>
    <col min="14601" max="14601" width="11" style="154" customWidth="1"/>
    <col min="14602" max="14602" width="11" style="154" bestFit="1" customWidth="1"/>
    <col min="14603" max="14848" width="9" style="154"/>
    <col min="14849" max="14849" width="14.28515625" style="154" customWidth="1"/>
    <col min="14850" max="14850" width="41.140625" style="154" customWidth="1"/>
    <col min="14851" max="14851" width="15.28515625" style="154" customWidth="1"/>
    <col min="14852" max="14852" width="17.85546875" style="154" customWidth="1"/>
    <col min="14853" max="14853" width="18.7109375" style="154" customWidth="1"/>
    <col min="14854" max="14854" width="28.42578125" style="154" customWidth="1"/>
    <col min="14855" max="14855" width="6.28515625" style="154" customWidth="1"/>
    <col min="14856" max="14856" width="13.28515625" style="154" customWidth="1"/>
    <col min="14857" max="14857" width="11" style="154" customWidth="1"/>
    <col min="14858" max="14858" width="11" style="154" bestFit="1" customWidth="1"/>
    <col min="14859" max="15104" width="9" style="154"/>
    <col min="15105" max="15105" width="14.28515625" style="154" customWidth="1"/>
    <col min="15106" max="15106" width="41.140625" style="154" customWidth="1"/>
    <col min="15107" max="15107" width="15.28515625" style="154" customWidth="1"/>
    <col min="15108" max="15108" width="17.85546875" style="154" customWidth="1"/>
    <col min="15109" max="15109" width="18.7109375" style="154" customWidth="1"/>
    <col min="15110" max="15110" width="28.42578125" style="154" customWidth="1"/>
    <col min="15111" max="15111" width="6.28515625" style="154" customWidth="1"/>
    <col min="15112" max="15112" width="13.28515625" style="154" customWidth="1"/>
    <col min="15113" max="15113" width="11" style="154" customWidth="1"/>
    <col min="15114" max="15114" width="11" style="154" bestFit="1" customWidth="1"/>
    <col min="15115" max="15360" width="9" style="154"/>
    <col min="15361" max="15361" width="14.28515625" style="154" customWidth="1"/>
    <col min="15362" max="15362" width="41.140625" style="154" customWidth="1"/>
    <col min="15363" max="15363" width="15.28515625" style="154" customWidth="1"/>
    <col min="15364" max="15364" width="17.85546875" style="154" customWidth="1"/>
    <col min="15365" max="15365" width="18.7109375" style="154" customWidth="1"/>
    <col min="15366" max="15366" width="28.42578125" style="154" customWidth="1"/>
    <col min="15367" max="15367" width="6.28515625" style="154" customWidth="1"/>
    <col min="15368" max="15368" width="13.28515625" style="154" customWidth="1"/>
    <col min="15369" max="15369" width="11" style="154" customWidth="1"/>
    <col min="15370" max="15370" width="11" style="154" bestFit="1" customWidth="1"/>
    <col min="15371" max="15616" width="9" style="154"/>
    <col min="15617" max="15617" width="14.28515625" style="154" customWidth="1"/>
    <col min="15618" max="15618" width="41.140625" style="154" customWidth="1"/>
    <col min="15619" max="15619" width="15.28515625" style="154" customWidth="1"/>
    <col min="15620" max="15620" width="17.85546875" style="154" customWidth="1"/>
    <col min="15621" max="15621" width="18.7109375" style="154" customWidth="1"/>
    <col min="15622" max="15622" width="28.42578125" style="154" customWidth="1"/>
    <col min="15623" max="15623" width="6.28515625" style="154" customWidth="1"/>
    <col min="15624" max="15624" width="13.28515625" style="154" customWidth="1"/>
    <col min="15625" max="15625" width="11" style="154" customWidth="1"/>
    <col min="15626" max="15626" width="11" style="154" bestFit="1" customWidth="1"/>
    <col min="15627" max="15872" width="9" style="154"/>
    <col min="15873" max="15873" width="14.28515625" style="154" customWidth="1"/>
    <col min="15874" max="15874" width="41.140625" style="154" customWidth="1"/>
    <col min="15875" max="15875" width="15.28515625" style="154" customWidth="1"/>
    <col min="15876" max="15876" width="17.85546875" style="154" customWidth="1"/>
    <col min="15877" max="15877" width="18.7109375" style="154" customWidth="1"/>
    <col min="15878" max="15878" width="28.42578125" style="154" customWidth="1"/>
    <col min="15879" max="15879" width="6.28515625" style="154" customWidth="1"/>
    <col min="15880" max="15880" width="13.28515625" style="154" customWidth="1"/>
    <col min="15881" max="15881" width="11" style="154" customWidth="1"/>
    <col min="15882" max="15882" width="11" style="154" bestFit="1" customWidth="1"/>
    <col min="15883" max="16128" width="9" style="154"/>
    <col min="16129" max="16129" width="14.28515625" style="154" customWidth="1"/>
    <col min="16130" max="16130" width="41.140625" style="154" customWidth="1"/>
    <col min="16131" max="16131" width="15.28515625" style="154" customWidth="1"/>
    <col min="16132" max="16132" width="17.85546875" style="154" customWidth="1"/>
    <col min="16133" max="16133" width="18.7109375" style="154" customWidth="1"/>
    <col min="16134" max="16134" width="28.42578125" style="154" customWidth="1"/>
    <col min="16135" max="16135" width="6.28515625" style="154" customWidth="1"/>
    <col min="16136" max="16136" width="13.28515625" style="154" customWidth="1"/>
    <col min="16137" max="16137" width="11" style="154" customWidth="1"/>
    <col min="16138" max="16138" width="11" style="154" bestFit="1" customWidth="1"/>
    <col min="16139" max="16384" width="9" style="154"/>
  </cols>
  <sheetData>
    <row r="1" spans="1:11" ht="15.75" x14ac:dyDescent="0.25">
      <c r="A1" s="620"/>
      <c r="B1" s="620"/>
      <c r="C1" s="620"/>
      <c r="D1" s="620"/>
      <c r="E1" s="620"/>
      <c r="F1" s="620"/>
      <c r="G1" s="620"/>
      <c r="H1" s="620"/>
      <c r="I1" s="620"/>
      <c r="J1" s="620"/>
      <c r="K1" s="620"/>
    </row>
    <row r="2" spans="1:11" ht="19.5" customHeight="1" x14ac:dyDescent="0.25">
      <c r="A2" s="620"/>
      <c r="B2" s="2094" t="s">
        <v>922</v>
      </c>
      <c r="C2" s="2094"/>
      <c r="D2" s="2094"/>
      <c r="E2" s="2094"/>
      <c r="F2" s="2094"/>
      <c r="G2" s="762"/>
      <c r="H2" s="966"/>
      <c r="I2" s="966"/>
      <c r="J2" s="966"/>
      <c r="K2" s="620"/>
    </row>
    <row r="3" spans="1:11" ht="23.25" customHeight="1" x14ac:dyDescent="0.25">
      <c r="A3" s="762"/>
      <c r="B3" s="2095" t="s">
        <v>2088</v>
      </c>
      <c r="C3" s="2095"/>
      <c r="D3" s="2095"/>
      <c r="E3" s="2095"/>
      <c r="F3" s="2095"/>
      <c r="G3" s="762"/>
      <c r="H3" s="966"/>
      <c r="I3" s="966"/>
      <c r="J3" s="966"/>
      <c r="K3" s="620"/>
    </row>
    <row r="4" spans="1:11" ht="16.5" thickBot="1" x14ac:dyDescent="0.3">
      <c r="A4" s="966"/>
      <c r="B4" s="966"/>
      <c r="C4" s="966"/>
      <c r="D4" s="966"/>
      <c r="E4" s="966"/>
      <c r="F4" s="966"/>
      <c r="G4" s="966"/>
      <c r="H4" s="966"/>
      <c r="I4" s="966"/>
      <c r="J4" s="966"/>
      <c r="K4" s="620"/>
    </row>
    <row r="5" spans="1:11" ht="20.25" customHeight="1" thickBot="1" x14ac:dyDescent="0.3">
      <c r="A5" s="966"/>
      <c r="B5" s="676" t="s">
        <v>6</v>
      </c>
      <c r="C5" s="1765" t="s">
        <v>795</v>
      </c>
      <c r="D5" s="1765"/>
      <c r="E5" s="1765"/>
      <c r="F5" s="1765"/>
      <c r="G5" s="966"/>
      <c r="H5" s="966"/>
      <c r="I5" s="966"/>
      <c r="J5" s="966"/>
      <c r="K5" s="620"/>
    </row>
    <row r="6" spans="1:11" ht="20.25" customHeight="1" thickBot="1" x14ac:dyDescent="0.3">
      <c r="A6" s="966"/>
      <c r="B6" s="676" t="s">
        <v>8</v>
      </c>
      <c r="C6" s="1882" t="s">
        <v>1749</v>
      </c>
      <c r="D6" s="1767"/>
      <c r="E6" s="1767"/>
      <c r="F6" s="1768"/>
      <c r="G6" s="966"/>
      <c r="H6" s="966"/>
      <c r="I6" s="966"/>
      <c r="J6" s="966"/>
      <c r="K6" s="620"/>
    </row>
    <row r="7" spans="1:11" ht="20.25" customHeight="1" thickBot="1" x14ac:dyDescent="0.3">
      <c r="A7" s="966"/>
      <c r="B7" s="676" t="s">
        <v>10</v>
      </c>
      <c r="C7" s="1753" t="s">
        <v>919</v>
      </c>
      <c r="D7" s="1754"/>
      <c r="E7" s="1754"/>
      <c r="F7" s="1755"/>
      <c r="G7" s="966"/>
      <c r="H7" s="966"/>
      <c r="I7" s="966"/>
      <c r="J7" s="966"/>
      <c r="K7" s="620"/>
    </row>
    <row r="8" spans="1:11" ht="20.25" customHeight="1" thickBot="1" x14ac:dyDescent="0.3">
      <c r="A8" s="966"/>
      <c r="B8" s="1740" t="s">
        <v>12</v>
      </c>
      <c r="C8" s="1741"/>
      <c r="D8" s="1741"/>
      <c r="E8" s="1741"/>
      <c r="F8" s="1742"/>
      <c r="G8" s="966"/>
      <c r="H8" s="966"/>
      <c r="I8" s="966"/>
      <c r="J8" s="966"/>
      <c r="K8" s="620"/>
    </row>
    <row r="9" spans="1:11" ht="15.75" x14ac:dyDescent="0.25">
      <c r="A9" s="966"/>
      <c r="B9" s="2096" t="s">
        <v>2087</v>
      </c>
      <c r="C9" s="2097"/>
      <c r="D9" s="2097"/>
      <c r="E9" s="2097"/>
      <c r="F9" s="2098"/>
      <c r="G9" s="966"/>
      <c r="H9" s="966"/>
      <c r="I9" s="966"/>
      <c r="J9" s="966"/>
      <c r="K9" s="620"/>
    </row>
    <row r="10" spans="1:11" ht="15.75" x14ac:dyDescent="0.25">
      <c r="A10" s="966"/>
      <c r="B10" s="2099"/>
      <c r="C10" s="2100"/>
      <c r="D10" s="2100"/>
      <c r="E10" s="2100"/>
      <c r="F10" s="2101"/>
      <c r="G10" s="966"/>
      <c r="H10" s="966"/>
      <c r="I10" s="966"/>
      <c r="J10" s="966"/>
      <c r="K10" s="620"/>
    </row>
    <row r="11" spans="1:11" ht="16.5" thickBot="1" x14ac:dyDescent="0.3">
      <c r="A11" s="966"/>
      <c r="B11" s="2102"/>
      <c r="C11" s="2103"/>
      <c r="D11" s="2103"/>
      <c r="E11" s="2103"/>
      <c r="F11" s="2104"/>
      <c r="G11" s="966"/>
      <c r="H11" s="966"/>
      <c r="I11" s="966"/>
      <c r="J11" s="966"/>
      <c r="K11" s="620"/>
    </row>
    <row r="12" spans="1:11" ht="67.5" customHeight="1" thickBot="1" x14ac:dyDescent="0.3">
      <c r="A12" s="966"/>
      <c r="B12" s="675" t="s">
        <v>14</v>
      </c>
      <c r="C12" s="1772" t="s">
        <v>2086</v>
      </c>
      <c r="D12" s="1773"/>
      <c r="E12" s="1773"/>
      <c r="F12" s="1774"/>
      <c r="G12" s="966"/>
      <c r="H12" s="966"/>
      <c r="I12" s="966"/>
      <c r="J12" s="966"/>
      <c r="K12" s="620"/>
    </row>
    <row r="13" spans="1:11" ht="27" customHeight="1" x14ac:dyDescent="0.25">
      <c r="A13" s="966"/>
      <c r="B13" s="1749" t="s">
        <v>16</v>
      </c>
      <c r="C13" s="674">
        <v>2025</v>
      </c>
      <c r="D13" s="674">
        <v>2026</v>
      </c>
      <c r="E13" s="674">
        <v>2027</v>
      </c>
      <c r="F13" s="674">
        <v>2028</v>
      </c>
      <c r="G13" s="966"/>
      <c r="H13" s="966"/>
      <c r="I13" s="966"/>
      <c r="J13" s="966"/>
      <c r="K13" s="620"/>
    </row>
    <row r="14" spans="1:11" ht="28.5" customHeight="1" thickBot="1" x14ac:dyDescent="0.3">
      <c r="A14" s="966"/>
      <c r="B14" s="1750"/>
      <c r="C14" s="673" t="s">
        <v>17</v>
      </c>
      <c r="D14" s="673" t="s">
        <v>18</v>
      </c>
      <c r="E14" s="673" t="s">
        <v>18</v>
      </c>
      <c r="F14" s="673" t="s">
        <v>18</v>
      </c>
      <c r="G14" s="966"/>
      <c r="H14" s="966"/>
      <c r="I14" s="966"/>
      <c r="J14" s="966"/>
      <c r="K14" s="620"/>
    </row>
    <row r="15" spans="1:11" ht="111" customHeight="1" thickBot="1" x14ac:dyDescent="0.3">
      <c r="A15" s="966"/>
      <c r="B15" s="990" t="s">
        <v>2085</v>
      </c>
      <c r="C15" s="983">
        <v>0.67</v>
      </c>
      <c r="D15" s="983">
        <v>0.65</v>
      </c>
      <c r="E15" s="983">
        <v>0.61</v>
      </c>
      <c r="F15" s="983">
        <v>0.57999999999999996</v>
      </c>
      <c r="G15" s="966"/>
      <c r="H15" s="966"/>
      <c r="I15" s="966"/>
      <c r="J15" s="966"/>
      <c r="K15" s="620"/>
    </row>
    <row r="16" spans="1:11" ht="55.5" customHeight="1" thickBot="1" x14ac:dyDescent="0.3">
      <c r="A16" s="966"/>
      <c r="B16" s="990" t="s">
        <v>2084</v>
      </c>
      <c r="C16" s="983">
        <v>0.7</v>
      </c>
      <c r="D16" s="983">
        <v>0.8</v>
      </c>
      <c r="E16" s="983">
        <v>0.81</v>
      </c>
      <c r="F16" s="983">
        <v>0.81</v>
      </c>
      <c r="G16" s="966"/>
      <c r="H16" s="966"/>
      <c r="I16" s="966"/>
      <c r="J16" s="966"/>
      <c r="K16" s="620"/>
    </row>
    <row r="17" spans="1:11" ht="55.5" customHeight="1" thickBot="1" x14ac:dyDescent="0.3">
      <c r="A17" s="966"/>
      <c r="B17" s="990" t="s">
        <v>2083</v>
      </c>
      <c r="C17" s="983">
        <v>0.22</v>
      </c>
      <c r="D17" s="983">
        <v>0.22</v>
      </c>
      <c r="E17" s="983">
        <v>0.22</v>
      </c>
      <c r="F17" s="983">
        <v>0.22</v>
      </c>
      <c r="G17" s="966"/>
      <c r="H17" s="966"/>
      <c r="I17" s="966"/>
      <c r="J17" s="966"/>
      <c r="K17" s="620"/>
    </row>
    <row r="18" spans="1:11" ht="65.25" customHeight="1" thickBot="1" x14ac:dyDescent="0.3">
      <c r="A18" s="966"/>
      <c r="B18" s="640" t="s">
        <v>914</v>
      </c>
      <c r="C18" s="1772" t="s">
        <v>2082</v>
      </c>
      <c r="D18" s="1889"/>
      <c r="E18" s="1889"/>
      <c r="F18" s="1892"/>
      <c r="G18" s="966"/>
      <c r="H18" s="966"/>
      <c r="I18" s="966"/>
      <c r="J18" s="966"/>
      <c r="K18" s="620"/>
    </row>
    <row r="19" spans="1:11" ht="24" customHeight="1" thickBot="1" x14ac:dyDescent="0.3">
      <c r="A19" s="966"/>
      <c r="B19" s="1753" t="s">
        <v>912</v>
      </c>
      <c r="C19" s="1754"/>
      <c r="D19" s="1754"/>
      <c r="E19" s="1754"/>
      <c r="F19" s="1755"/>
      <c r="G19" s="966"/>
      <c r="H19" s="966"/>
      <c r="I19" s="989"/>
      <c r="J19" s="966"/>
      <c r="K19" s="620"/>
    </row>
    <row r="20" spans="1:11" ht="27" customHeight="1" thickBot="1" x14ac:dyDescent="0.3">
      <c r="A20" s="966"/>
      <c r="B20" s="988"/>
      <c r="C20" s="987"/>
      <c r="D20" s="983" t="s">
        <v>2081</v>
      </c>
      <c r="E20" s="983" t="s">
        <v>2081</v>
      </c>
      <c r="F20" s="983" t="s">
        <v>2081</v>
      </c>
      <c r="G20" s="966"/>
      <c r="H20" s="986"/>
      <c r="I20" s="966"/>
      <c r="J20" s="966"/>
      <c r="K20" s="620"/>
    </row>
    <row r="21" spans="1:11" ht="108.75" customHeight="1" thickBot="1" x14ac:dyDescent="0.3">
      <c r="A21" s="966"/>
      <c r="B21" s="985" t="s">
        <v>2080</v>
      </c>
      <c r="C21" s="983">
        <v>0.67</v>
      </c>
      <c r="D21" s="983">
        <v>0.64</v>
      </c>
      <c r="E21" s="983">
        <v>0.62</v>
      </c>
      <c r="F21" s="983">
        <v>0.6</v>
      </c>
      <c r="G21" s="966"/>
      <c r="H21" s="966"/>
      <c r="I21" s="966"/>
      <c r="J21" s="966"/>
      <c r="K21" s="620"/>
    </row>
    <row r="22" spans="1:11" ht="69" customHeight="1" thickBot="1" x14ac:dyDescent="0.3">
      <c r="A22" s="966"/>
      <c r="B22" s="984" t="s">
        <v>2079</v>
      </c>
      <c r="C22" s="983">
        <v>0.7</v>
      </c>
      <c r="D22" s="983">
        <v>0.8</v>
      </c>
      <c r="E22" s="983">
        <v>0.81</v>
      </c>
      <c r="F22" s="983">
        <v>0.81</v>
      </c>
      <c r="G22" s="966"/>
      <c r="H22" s="966"/>
      <c r="I22" s="966"/>
      <c r="J22" s="966"/>
      <c r="K22" s="620"/>
    </row>
    <row r="23" spans="1:11" ht="27" customHeight="1" thickBot="1" x14ac:dyDescent="0.3">
      <c r="A23" s="966"/>
      <c r="B23" s="1760" t="s">
        <v>989</v>
      </c>
      <c r="C23" s="1761"/>
      <c r="D23" s="1761"/>
      <c r="E23" s="1761"/>
      <c r="F23" s="1762"/>
      <c r="G23" s="966"/>
      <c r="H23" s="966"/>
      <c r="I23" s="966"/>
      <c r="J23" s="966"/>
      <c r="K23" s="620"/>
    </row>
    <row r="24" spans="1:11" ht="27.75" customHeight="1" thickBot="1" x14ac:dyDescent="0.3">
      <c r="A24" s="966"/>
      <c r="B24" s="1760" t="s">
        <v>901</v>
      </c>
      <c r="C24" s="1761"/>
      <c r="D24" s="1761"/>
      <c r="E24" s="1761"/>
      <c r="F24" s="1762"/>
      <c r="G24" s="966"/>
      <c r="H24" s="966"/>
      <c r="I24" s="966"/>
      <c r="J24" s="966"/>
      <c r="K24" s="620"/>
    </row>
    <row r="25" spans="1:11" ht="29.25" customHeight="1" thickBot="1" x14ac:dyDescent="0.3">
      <c r="A25" s="966"/>
      <c r="B25" s="651" t="s">
        <v>898</v>
      </c>
      <c r="C25" s="1743" t="s">
        <v>2076</v>
      </c>
      <c r="D25" s="1898"/>
      <c r="E25" s="1898"/>
      <c r="F25" s="1899"/>
      <c r="G25" s="966"/>
      <c r="H25" s="966"/>
      <c r="I25" s="966"/>
      <c r="J25" s="966"/>
      <c r="K25" s="620"/>
    </row>
    <row r="26" spans="1:11" ht="39.75" customHeight="1" thickBot="1" x14ac:dyDescent="0.3">
      <c r="A26" s="966"/>
      <c r="B26" s="646" t="s">
        <v>863</v>
      </c>
      <c r="C26" s="1781" t="s">
        <v>2078</v>
      </c>
      <c r="D26" s="1782"/>
      <c r="E26" s="1782"/>
      <c r="F26" s="1783"/>
      <c r="G26" s="966"/>
      <c r="H26" s="966"/>
      <c r="I26" s="966"/>
      <c r="J26" s="966"/>
      <c r="K26" s="620"/>
    </row>
    <row r="27" spans="1:11" ht="26.25" customHeight="1" thickBot="1" x14ac:dyDescent="0.3">
      <c r="A27" s="966"/>
      <c r="B27" s="646" t="s">
        <v>37</v>
      </c>
      <c r="C27" s="1757" t="s">
        <v>2075</v>
      </c>
      <c r="D27" s="1758"/>
      <c r="E27" s="1758"/>
      <c r="F27" s="1759"/>
      <c r="G27" s="966"/>
      <c r="H27" s="966"/>
      <c r="I27" s="966"/>
      <c r="J27" s="966"/>
      <c r="K27" s="620"/>
    </row>
    <row r="28" spans="1:11" ht="15.75" x14ac:dyDescent="0.25">
      <c r="A28" s="966"/>
      <c r="B28" s="1749"/>
      <c r="C28" s="663">
        <v>2025</v>
      </c>
      <c r="D28" s="663">
        <v>2026</v>
      </c>
      <c r="E28" s="663">
        <v>2027</v>
      </c>
      <c r="F28" s="663">
        <v>2028</v>
      </c>
      <c r="G28" s="966"/>
      <c r="H28" s="966"/>
      <c r="I28" s="966"/>
      <c r="J28" s="966"/>
      <c r="K28" s="620"/>
    </row>
    <row r="29" spans="1:11" ht="16.5" thickBot="1" x14ac:dyDescent="0.3">
      <c r="A29" s="966"/>
      <c r="B29" s="1750"/>
      <c r="C29" s="642" t="s">
        <v>17</v>
      </c>
      <c r="D29" s="642" t="s">
        <v>18</v>
      </c>
      <c r="E29" s="642" t="s">
        <v>18</v>
      </c>
      <c r="F29" s="642" t="s">
        <v>18</v>
      </c>
      <c r="G29" s="966"/>
      <c r="H29" s="966"/>
      <c r="I29" s="966"/>
      <c r="J29" s="966"/>
      <c r="K29" s="620"/>
    </row>
    <row r="30" spans="1:11" ht="16.5" thickBot="1" x14ac:dyDescent="0.3">
      <c r="A30" s="966"/>
      <c r="B30" s="646" t="s">
        <v>39</v>
      </c>
      <c r="C30" s="982">
        <v>21</v>
      </c>
      <c r="D30" s="982">
        <v>26</v>
      </c>
      <c r="E30" s="982">
        <v>26</v>
      </c>
      <c r="F30" s="982">
        <v>26</v>
      </c>
      <c r="G30" s="966"/>
      <c r="H30" s="966"/>
      <c r="I30" s="966"/>
      <c r="J30" s="966"/>
      <c r="K30" s="620"/>
    </row>
    <row r="31" spans="1:11" ht="16.5" thickBot="1" x14ac:dyDescent="0.3">
      <c r="A31" s="966"/>
      <c r="B31" s="646" t="s">
        <v>861</v>
      </c>
      <c r="C31" s="648">
        <f>C60</f>
        <v>68281</v>
      </c>
      <c r="D31" s="648">
        <f>D60</f>
        <v>68281</v>
      </c>
      <c r="E31" s="648">
        <f>E60</f>
        <v>68281</v>
      </c>
      <c r="F31" s="648">
        <f>F60</f>
        <v>68281</v>
      </c>
      <c r="G31" s="966"/>
      <c r="H31" s="966"/>
      <c r="I31" s="966"/>
      <c r="J31" s="966"/>
      <c r="K31" s="620"/>
    </row>
    <row r="32" spans="1:11" ht="16.5" thickBot="1" x14ac:dyDescent="0.3">
      <c r="A32" s="966"/>
      <c r="B32" s="646" t="s">
        <v>860</v>
      </c>
      <c r="C32" s="648">
        <f>C31/C30</f>
        <v>3251.4761904761904</v>
      </c>
      <c r="D32" s="648">
        <f>D31/D30</f>
        <v>2626.1923076923076</v>
      </c>
      <c r="E32" s="648">
        <f>E31/E30</f>
        <v>2626.1923076923076</v>
      </c>
      <c r="F32" s="648">
        <f>F31/F30</f>
        <v>2626.1923076923076</v>
      </c>
      <c r="G32" s="966"/>
      <c r="H32" s="966"/>
      <c r="I32" s="966"/>
      <c r="J32" s="966"/>
      <c r="K32" s="620"/>
    </row>
    <row r="33" spans="1:11" ht="16.5" thickBot="1" x14ac:dyDescent="0.3">
      <c r="A33" s="966"/>
      <c r="B33" s="646" t="s">
        <v>859</v>
      </c>
      <c r="C33" s="645" t="s">
        <v>884</v>
      </c>
      <c r="D33" s="644">
        <f t="shared" ref="D33:F35" si="0">D30/C30-1</f>
        <v>0.23809523809523814</v>
      </c>
      <c r="E33" s="644">
        <f t="shared" si="0"/>
        <v>0</v>
      </c>
      <c r="F33" s="644">
        <f t="shared" si="0"/>
        <v>0</v>
      </c>
      <c r="G33" s="966"/>
      <c r="H33" s="972"/>
      <c r="I33" s="972"/>
      <c r="J33" s="972"/>
      <c r="K33" s="620"/>
    </row>
    <row r="34" spans="1:11" ht="16.5" thickBot="1" x14ac:dyDescent="0.3">
      <c r="A34" s="966"/>
      <c r="B34" s="646" t="s">
        <v>858</v>
      </c>
      <c r="C34" s="645" t="s">
        <v>884</v>
      </c>
      <c r="D34" s="644">
        <f t="shared" si="0"/>
        <v>0</v>
      </c>
      <c r="E34" s="644">
        <f t="shared" si="0"/>
        <v>0</v>
      </c>
      <c r="F34" s="644">
        <f t="shared" si="0"/>
        <v>0</v>
      </c>
      <c r="G34" s="966"/>
      <c r="H34" s="966"/>
      <c r="I34" s="966"/>
      <c r="J34" s="966"/>
      <c r="K34" s="620"/>
    </row>
    <row r="35" spans="1:11" ht="16.5" thickBot="1" x14ac:dyDescent="0.3">
      <c r="A35" s="966"/>
      <c r="B35" s="646" t="s">
        <v>55</v>
      </c>
      <c r="C35" s="645" t="s">
        <v>884</v>
      </c>
      <c r="D35" s="644">
        <f t="shared" si="0"/>
        <v>-0.19230769230769229</v>
      </c>
      <c r="E35" s="644">
        <f t="shared" si="0"/>
        <v>0</v>
      </c>
      <c r="F35" s="644">
        <f t="shared" si="0"/>
        <v>0</v>
      </c>
      <c r="G35" s="966"/>
      <c r="H35" s="966"/>
      <c r="I35" s="966"/>
      <c r="J35" s="966"/>
      <c r="K35" s="620"/>
    </row>
    <row r="36" spans="1:11" ht="25.5" customHeight="1" thickBot="1" x14ac:dyDescent="0.3">
      <c r="A36" s="966"/>
      <c r="B36" s="1769" t="s">
        <v>2067</v>
      </c>
      <c r="C36" s="1770"/>
      <c r="D36" s="1770"/>
      <c r="E36" s="1770"/>
      <c r="F36" s="1771"/>
      <c r="G36" s="966"/>
      <c r="H36" s="966"/>
      <c r="I36" s="966"/>
      <c r="J36" s="966"/>
      <c r="K36" s="620"/>
    </row>
    <row r="37" spans="1:11" ht="15.75" x14ac:dyDescent="0.25">
      <c r="A37" s="966"/>
      <c r="B37" s="1749"/>
      <c r="C37" s="663">
        <v>2025</v>
      </c>
      <c r="D37" s="663">
        <v>2026</v>
      </c>
      <c r="E37" s="663">
        <v>2027</v>
      </c>
      <c r="F37" s="663">
        <v>2028</v>
      </c>
      <c r="G37" s="966"/>
      <c r="H37" s="966"/>
      <c r="I37" s="966"/>
      <c r="J37" s="966"/>
      <c r="K37" s="620"/>
    </row>
    <row r="38" spans="1:11" ht="16.5" thickBot="1" x14ac:dyDescent="0.3">
      <c r="A38" s="966"/>
      <c r="B38" s="1750"/>
      <c r="C38" s="642" t="s">
        <v>17</v>
      </c>
      <c r="D38" s="642" t="s">
        <v>18</v>
      </c>
      <c r="E38" s="642" t="s">
        <v>18</v>
      </c>
      <c r="F38" s="642" t="s">
        <v>18</v>
      </c>
      <c r="G38" s="966"/>
      <c r="H38" s="966"/>
      <c r="I38" s="966"/>
      <c r="J38" s="966"/>
      <c r="K38" s="620"/>
    </row>
    <row r="39" spans="1:11" ht="19.5" customHeight="1" thickBot="1" x14ac:dyDescent="0.3">
      <c r="A39" s="966"/>
      <c r="B39" s="637" t="s">
        <v>850</v>
      </c>
      <c r="C39" s="634">
        <v>44972</v>
      </c>
      <c r="D39" s="634">
        <f>D40+D41</f>
        <v>44972</v>
      </c>
      <c r="E39" s="634">
        <f>E40+E41</f>
        <v>44972</v>
      </c>
      <c r="F39" s="634">
        <f>F40+F41</f>
        <v>44972</v>
      </c>
      <c r="G39" s="966"/>
      <c r="H39" s="966"/>
      <c r="I39" s="966"/>
      <c r="J39" s="966"/>
      <c r="K39" s="620"/>
    </row>
    <row r="40" spans="1:11" ht="27" customHeight="1" thickBot="1" x14ac:dyDescent="0.3">
      <c r="A40" s="966"/>
      <c r="B40" s="635" t="s">
        <v>840</v>
      </c>
      <c r="C40" s="634">
        <v>44972</v>
      </c>
      <c r="D40" s="634">
        <v>44972</v>
      </c>
      <c r="E40" s="634">
        <v>44972</v>
      </c>
      <c r="F40" s="634">
        <v>44972</v>
      </c>
      <c r="G40" s="966"/>
      <c r="H40" s="966"/>
      <c r="I40" s="966"/>
      <c r="J40" s="966"/>
      <c r="K40" s="620"/>
    </row>
    <row r="41" spans="1:11" ht="19.5" customHeight="1" thickBot="1" x14ac:dyDescent="0.3">
      <c r="A41" s="966"/>
      <c r="B41" s="635" t="s">
        <v>855</v>
      </c>
      <c r="C41" s="638"/>
      <c r="D41" s="665"/>
      <c r="E41" s="665"/>
      <c r="F41" s="665"/>
      <c r="G41" s="966"/>
      <c r="H41" s="966"/>
      <c r="I41" s="966"/>
      <c r="J41" s="966"/>
      <c r="K41" s="620"/>
    </row>
    <row r="42" spans="1:11" ht="32.25" thickBot="1" x14ac:dyDescent="0.3">
      <c r="A42" s="966"/>
      <c r="B42" s="637" t="s">
        <v>849</v>
      </c>
      <c r="C42" s="634">
        <f>C43+C44</f>
        <v>6699</v>
      </c>
      <c r="D42" s="634">
        <f>D43+D44</f>
        <v>6699</v>
      </c>
      <c r="E42" s="634">
        <f>E43+E44</f>
        <v>6699</v>
      </c>
      <c r="F42" s="634">
        <f>F43+F44</f>
        <v>6699</v>
      </c>
      <c r="G42" s="966"/>
      <c r="H42" s="966"/>
      <c r="I42" s="966"/>
      <c r="J42" s="966"/>
      <c r="K42" s="620"/>
    </row>
    <row r="43" spans="1:11" ht="16.5" thickBot="1" x14ac:dyDescent="0.3">
      <c r="A43" s="966"/>
      <c r="B43" s="635" t="s">
        <v>840</v>
      </c>
      <c r="C43" s="634">
        <v>6699</v>
      </c>
      <c r="D43" s="634">
        <v>6699</v>
      </c>
      <c r="E43" s="634">
        <v>6699</v>
      </c>
      <c r="F43" s="634">
        <v>6699</v>
      </c>
      <c r="G43" s="966"/>
      <c r="H43" s="966"/>
      <c r="I43" s="966"/>
      <c r="J43" s="966"/>
      <c r="K43" s="620"/>
    </row>
    <row r="44" spans="1:11" ht="16.5" thickBot="1" x14ac:dyDescent="0.3">
      <c r="A44" s="966"/>
      <c r="B44" s="635" t="s">
        <v>855</v>
      </c>
      <c r="C44" s="638"/>
      <c r="D44" s="634"/>
      <c r="E44" s="634"/>
      <c r="F44" s="634"/>
      <c r="G44" s="966"/>
      <c r="H44" s="966"/>
      <c r="I44" s="966"/>
      <c r="J44" s="966"/>
      <c r="K44" s="620"/>
    </row>
    <row r="45" spans="1:11" ht="16.5" thickBot="1" x14ac:dyDescent="0.3">
      <c r="A45" s="966"/>
      <c r="B45" s="637" t="s">
        <v>848</v>
      </c>
      <c r="C45" s="638">
        <v>16610</v>
      </c>
      <c r="D45" s="638">
        <v>16610</v>
      </c>
      <c r="E45" s="638">
        <v>16610</v>
      </c>
      <c r="F45" s="638">
        <v>16610</v>
      </c>
      <c r="G45" s="966"/>
      <c r="H45" s="966"/>
      <c r="I45" s="966"/>
      <c r="J45" s="966"/>
      <c r="K45" s="620"/>
    </row>
    <row r="46" spans="1:11" ht="16.5" thickBot="1" x14ac:dyDescent="0.3">
      <c r="A46" s="966"/>
      <c r="B46" s="635" t="s">
        <v>840</v>
      </c>
      <c r="C46" s="638">
        <v>16610</v>
      </c>
      <c r="D46" s="638">
        <v>16610</v>
      </c>
      <c r="E46" s="638">
        <v>16610</v>
      </c>
      <c r="F46" s="638">
        <v>16610</v>
      </c>
      <c r="G46" s="966"/>
      <c r="H46" s="966"/>
      <c r="I46" s="966"/>
      <c r="J46" s="966"/>
      <c r="K46" s="620"/>
    </row>
    <row r="47" spans="1:11" ht="16.5" thickBot="1" x14ac:dyDescent="0.3">
      <c r="A47" s="966"/>
      <c r="B47" s="635" t="s">
        <v>855</v>
      </c>
      <c r="C47" s="638"/>
      <c r="D47" s="634"/>
      <c r="E47" s="634"/>
      <c r="F47" s="634"/>
      <c r="G47" s="966"/>
      <c r="H47" s="966"/>
      <c r="I47" s="966"/>
      <c r="J47" s="966"/>
      <c r="K47" s="620"/>
    </row>
    <row r="48" spans="1:11" ht="16.5" thickBot="1" x14ac:dyDescent="0.3">
      <c r="A48" s="966"/>
      <c r="B48" s="637" t="s">
        <v>847</v>
      </c>
      <c r="C48" s="638"/>
      <c r="D48" s="634"/>
      <c r="E48" s="634"/>
      <c r="F48" s="634"/>
      <c r="G48" s="966"/>
      <c r="H48" s="966"/>
      <c r="I48" s="966"/>
      <c r="J48" s="966"/>
      <c r="K48" s="620"/>
    </row>
    <row r="49" spans="1:11" ht="16.5" thickBot="1" x14ac:dyDescent="0.3">
      <c r="A49" s="966"/>
      <c r="B49" s="635" t="s">
        <v>840</v>
      </c>
      <c r="C49" s="638"/>
      <c r="D49" s="634"/>
      <c r="E49" s="634"/>
      <c r="F49" s="634"/>
      <c r="G49" s="966"/>
      <c r="H49" s="966"/>
      <c r="I49" s="972"/>
      <c r="J49" s="966"/>
      <c r="K49" s="620"/>
    </row>
    <row r="50" spans="1:11" ht="16.5" thickBot="1" x14ac:dyDescent="0.3">
      <c r="A50" s="966"/>
      <c r="B50" s="635" t="s">
        <v>855</v>
      </c>
      <c r="C50" s="638"/>
      <c r="D50" s="634"/>
      <c r="E50" s="634"/>
      <c r="F50" s="634"/>
      <c r="G50" s="966"/>
      <c r="H50" s="966"/>
      <c r="I50" s="966"/>
      <c r="J50" s="966"/>
      <c r="K50" s="620"/>
    </row>
    <row r="51" spans="1:11" ht="16.5" thickBot="1" x14ac:dyDescent="0.3">
      <c r="A51" s="966"/>
      <c r="B51" s="637" t="s">
        <v>846</v>
      </c>
      <c r="C51" s="638"/>
      <c r="D51" s="634"/>
      <c r="E51" s="634"/>
      <c r="F51" s="634"/>
      <c r="G51" s="966"/>
      <c r="H51" s="966"/>
      <c r="I51" s="966"/>
      <c r="J51" s="966"/>
      <c r="K51" s="620"/>
    </row>
    <row r="52" spans="1:11" ht="16.5" thickBot="1" x14ac:dyDescent="0.3">
      <c r="A52" s="966"/>
      <c r="B52" s="635" t="s">
        <v>840</v>
      </c>
      <c r="C52" s="638"/>
      <c r="D52" s="634"/>
      <c r="E52" s="634"/>
      <c r="F52" s="634"/>
      <c r="G52" s="966"/>
      <c r="H52" s="966"/>
      <c r="I52" s="966"/>
      <c r="J52" s="966"/>
      <c r="K52" s="620"/>
    </row>
    <row r="53" spans="1:11" ht="16.5" thickBot="1" x14ac:dyDescent="0.3">
      <c r="A53" s="966"/>
      <c r="B53" s="635" t="s">
        <v>855</v>
      </c>
      <c r="C53" s="638"/>
      <c r="D53" s="634"/>
      <c r="E53" s="634"/>
      <c r="F53" s="634"/>
      <c r="G53" s="966"/>
      <c r="H53" s="966"/>
      <c r="I53" s="966"/>
      <c r="J53" s="966"/>
      <c r="K53" s="620"/>
    </row>
    <row r="54" spans="1:11" ht="16.5" thickBot="1" x14ac:dyDescent="0.3">
      <c r="A54" s="966"/>
      <c r="B54" s="637" t="s">
        <v>845</v>
      </c>
      <c r="C54" s="638"/>
      <c r="D54" s="634"/>
      <c r="E54" s="634"/>
      <c r="F54" s="634"/>
      <c r="G54" s="966"/>
      <c r="H54" s="966"/>
      <c r="I54" s="966"/>
      <c r="J54" s="966"/>
      <c r="K54" s="620"/>
    </row>
    <row r="55" spans="1:11" ht="16.5" thickBot="1" x14ac:dyDescent="0.3">
      <c r="A55" s="966"/>
      <c r="B55" s="635" t="s">
        <v>840</v>
      </c>
      <c r="C55" s="638"/>
      <c r="D55" s="634"/>
      <c r="E55" s="634"/>
      <c r="F55" s="634"/>
      <c r="G55" s="966"/>
      <c r="H55" s="966"/>
      <c r="I55" s="966"/>
      <c r="J55" s="966"/>
      <c r="K55" s="620"/>
    </row>
    <row r="56" spans="1:11" ht="16.5" thickBot="1" x14ac:dyDescent="0.3">
      <c r="A56" s="966"/>
      <c r="B56" s="635" t="s">
        <v>855</v>
      </c>
      <c r="C56" s="638"/>
      <c r="D56" s="634"/>
      <c r="E56" s="634"/>
      <c r="F56" s="634"/>
      <c r="G56" s="966"/>
      <c r="H56" s="966"/>
      <c r="I56" s="966"/>
      <c r="J56" s="966"/>
      <c r="K56" s="620"/>
    </row>
    <row r="57" spans="1:11" ht="16.5" thickBot="1" x14ac:dyDescent="0.3">
      <c r="A57" s="966"/>
      <c r="B57" s="637" t="s">
        <v>844</v>
      </c>
      <c r="C57" s="638">
        <v>0</v>
      </c>
      <c r="D57" s="634">
        <v>0</v>
      </c>
      <c r="E57" s="634">
        <f>D57*1.03*0.99</f>
        <v>0</v>
      </c>
      <c r="F57" s="634">
        <f>E57*1.03*0.99</f>
        <v>0</v>
      </c>
      <c r="G57" s="966"/>
      <c r="H57" s="966"/>
      <c r="I57" s="981"/>
      <c r="J57" s="966"/>
      <c r="K57" s="620"/>
    </row>
    <row r="58" spans="1:11" ht="16.5" thickBot="1" x14ac:dyDescent="0.3">
      <c r="A58" s="966"/>
      <c r="B58" s="635" t="s">
        <v>840</v>
      </c>
      <c r="C58" s="638">
        <v>0</v>
      </c>
      <c r="D58" s="638">
        <v>0</v>
      </c>
      <c r="E58" s="638">
        <v>0</v>
      </c>
      <c r="F58" s="638">
        <v>0</v>
      </c>
      <c r="G58" s="966"/>
      <c r="H58" s="966"/>
      <c r="I58" s="966"/>
      <c r="J58" s="966"/>
      <c r="K58" s="620"/>
    </row>
    <row r="59" spans="1:11" ht="16.5" thickBot="1" x14ac:dyDescent="0.3">
      <c r="A59" s="966"/>
      <c r="B59" s="635" t="s">
        <v>855</v>
      </c>
      <c r="C59" s="638"/>
      <c r="D59" s="980"/>
      <c r="E59" s="979"/>
      <c r="F59" s="979"/>
      <c r="G59" s="966"/>
      <c r="H59" s="966"/>
      <c r="I59" s="966"/>
      <c r="J59" s="966"/>
      <c r="K59" s="620"/>
    </row>
    <row r="60" spans="1:11" ht="16.5" thickBot="1" x14ac:dyDescent="0.3">
      <c r="A60" s="966"/>
      <c r="B60" s="652" t="s">
        <v>873</v>
      </c>
      <c r="C60" s="638">
        <f>C57+C54+C51+C48+C45+C42+C39</f>
        <v>68281</v>
      </c>
      <c r="D60" s="638">
        <f>D57+D54+D51+D48+D45+D42+D39</f>
        <v>68281</v>
      </c>
      <c r="E60" s="638">
        <f>E57+E54+E51+E48+E45+E42+E39</f>
        <v>68281</v>
      </c>
      <c r="F60" s="638">
        <f>F57+F54+F51+F48+F45+F42+F39</f>
        <v>68281</v>
      </c>
      <c r="G60" s="966"/>
      <c r="H60" s="966"/>
      <c r="I60" s="966"/>
      <c r="J60" s="966"/>
      <c r="K60" s="620"/>
    </row>
    <row r="61" spans="1:11" ht="16.5" thickBot="1" x14ac:dyDescent="0.3">
      <c r="A61" s="966"/>
      <c r="B61" s="633" t="s">
        <v>836</v>
      </c>
      <c r="C61" s="632">
        <f>IF(C60-C31=0,0,"Error")</f>
        <v>0</v>
      </c>
      <c r="D61" s="632">
        <f>IF(D60-D31=0,0,"Error")</f>
        <v>0</v>
      </c>
      <c r="E61" s="632">
        <f>IF(E60-E31=0,0,"Error")</f>
        <v>0</v>
      </c>
      <c r="F61" s="632">
        <f>IF(F60-F31=0,0,"Error")</f>
        <v>0</v>
      </c>
      <c r="G61" s="966"/>
      <c r="H61" s="966"/>
      <c r="I61" s="966"/>
      <c r="J61" s="966"/>
      <c r="K61" s="620"/>
    </row>
    <row r="62" spans="1:11" ht="33.75" hidden="1" customHeight="1" thickBot="1" x14ac:dyDescent="0.3">
      <c r="A62" s="966"/>
      <c r="B62" s="667" t="s">
        <v>2077</v>
      </c>
      <c r="C62" s="1743" t="s">
        <v>2076</v>
      </c>
      <c r="D62" s="1898"/>
      <c r="E62" s="1898"/>
      <c r="F62" s="1899"/>
      <c r="G62" s="966"/>
      <c r="H62" s="966"/>
      <c r="I62" s="966"/>
      <c r="J62" s="966"/>
      <c r="K62" s="620"/>
    </row>
    <row r="63" spans="1:11" ht="30" hidden="1" customHeight="1" thickBot="1" x14ac:dyDescent="0.3">
      <c r="A63" s="966"/>
      <c r="B63" s="646" t="s">
        <v>863</v>
      </c>
      <c r="C63" s="1781"/>
      <c r="D63" s="1782"/>
      <c r="E63" s="1782"/>
      <c r="F63" s="1783"/>
      <c r="G63" s="966"/>
      <c r="H63" s="966"/>
      <c r="I63" s="966"/>
      <c r="J63" s="966"/>
      <c r="K63" s="620"/>
    </row>
    <row r="64" spans="1:11" ht="28.5" hidden="1" customHeight="1" thickBot="1" x14ac:dyDescent="0.3">
      <c r="A64" s="966"/>
      <c r="B64" s="646" t="s">
        <v>37</v>
      </c>
      <c r="C64" s="1757" t="s">
        <v>2075</v>
      </c>
      <c r="D64" s="1758"/>
      <c r="E64" s="1758"/>
      <c r="F64" s="1759"/>
      <c r="G64" s="966"/>
      <c r="H64" s="966"/>
      <c r="I64" s="966"/>
      <c r="J64" s="966"/>
      <c r="K64" s="620"/>
    </row>
    <row r="65" spans="1:11" ht="16.5" hidden="1" thickBot="1" x14ac:dyDescent="0.3">
      <c r="A65" s="966"/>
      <c r="B65" s="1749"/>
      <c r="C65" s="663">
        <v>2024</v>
      </c>
      <c r="D65" s="663">
        <v>2025</v>
      </c>
      <c r="E65" s="663">
        <v>2026</v>
      </c>
      <c r="F65" s="663">
        <v>2027</v>
      </c>
      <c r="G65" s="966"/>
      <c r="H65" s="966"/>
      <c r="I65" s="966"/>
      <c r="J65" s="966"/>
      <c r="K65" s="620"/>
    </row>
    <row r="66" spans="1:11" ht="16.5" hidden="1" thickBot="1" x14ac:dyDescent="0.3">
      <c r="A66" s="966"/>
      <c r="B66" s="1750"/>
      <c r="C66" s="642" t="s">
        <v>17</v>
      </c>
      <c r="D66" s="642" t="s">
        <v>18</v>
      </c>
      <c r="E66" s="642" t="s">
        <v>18</v>
      </c>
      <c r="F66" s="642" t="s">
        <v>18</v>
      </c>
      <c r="G66" s="966"/>
      <c r="H66" s="966"/>
      <c r="I66" s="966"/>
      <c r="J66" s="966"/>
      <c r="K66" s="620"/>
    </row>
    <row r="67" spans="1:11" ht="16.5" hidden="1" thickBot="1" x14ac:dyDescent="0.3">
      <c r="A67" s="966"/>
      <c r="B67" s="646" t="s">
        <v>39</v>
      </c>
      <c r="C67" s="646"/>
      <c r="D67" s="646"/>
      <c r="E67" s="646"/>
      <c r="F67" s="646"/>
      <c r="G67" s="966"/>
      <c r="H67" s="966"/>
      <c r="I67" s="966"/>
      <c r="J67" s="966"/>
      <c r="K67" s="620"/>
    </row>
    <row r="68" spans="1:11" ht="16.5" hidden="1" thickBot="1" x14ac:dyDescent="0.3">
      <c r="A68" s="966"/>
      <c r="B68" s="646" t="s">
        <v>861</v>
      </c>
      <c r="C68" s="648">
        <f>C97</f>
        <v>0</v>
      </c>
      <c r="D68" s="648">
        <f>D97</f>
        <v>0</v>
      </c>
      <c r="E68" s="648">
        <f>E97</f>
        <v>0</v>
      </c>
      <c r="F68" s="648">
        <f>F97</f>
        <v>0</v>
      </c>
      <c r="G68" s="966"/>
      <c r="H68" s="966"/>
      <c r="I68" s="966"/>
      <c r="J68" s="966"/>
      <c r="K68" s="620"/>
    </row>
    <row r="69" spans="1:11" ht="16.5" hidden="1" thickBot="1" x14ac:dyDescent="0.3">
      <c r="A69" s="966"/>
      <c r="B69" s="646" t="s">
        <v>860</v>
      </c>
      <c r="C69" s="648"/>
      <c r="D69" s="648"/>
      <c r="E69" s="648"/>
      <c r="F69" s="648"/>
      <c r="G69" s="966"/>
      <c r="H69" s="966"/>
      <c r="I69" s="966"/>
      <c r="J69" s="966"/>
      <c r="K69" s="620"/>
    </row>
    <row r="70" spans="1:11" ht="16.5" hidden="1" thickBot="1" x14ac:dyDescent="0.3">
      <c r="A70" s="966"/>
      <c r="B70" s="646" t="s">
        <v>859</v>
      </c>
      <c r="C70" s="645"/>
      <c r="D70" s="644"/>
      <c r="E70" s="644"/>
      <c r="F70" s="644"/>
      <c r="G70" s="966"/>
      <c r="H70" s="966"/>
      <c r="I70" s="966"/>
      <c r="J70" s="966"/>
      <c r="K70" s="620"/>
    </row>
    <row r="71" spans="1:11" ht="16.5" hidden="1" thickBot="1" x14ac:dyDescent="0.3">
      <c r="A71" s="966"/>
      <c r="B71" s="646" t="s">
        <v>858</v>
      </c>
      <c r="C71" s="645"/>
      <c r="D71" s="644"/>
      <c r="E71" s="644"/>
      <c r="F71" s="644"/>
      <c r="G71" s="966"/>
      <c r="H71" s="966"/>
      <c r="I71" s="966"/>
      <c r="J71" s="966"/>
      <c r="K71" s="620"/>
    </row>
    <row r="72" spans="1:11" ht="16.5" hidden="1" thickBot="1" x14ac:dyDescent="0.3">
      <c r="A72" s="966"/>
      <c r="B72" s="646" t="s">
        <v>55</v>
      </c>
      <c r="C72" s="645"/>
      <c r="D72" s="644"/>
      <c r="E72" s="644"/>
      <c r="F72" s="644"/>
      <c r="G72" s="966"/>
      <c r="H72" s="966"/>
      <c r="I72" s="966"/>
      <c r="J72" s="966"/>
      <c r="K72" s="620"/>
    </row>
    <row r="73" spans="1:11" ht="16.5" hidden="1" thickBot="1" x14ac:dyDescent="0.3">
      <c r="A73" s="966"/>
      <c r="B73" s="1769" t="s">
        <v>2073</v>
      </c>
      <c r="C73" s="1770"/>
      <c r="D73" s="1770"/>
      <c r="E73" s="1770"/>
      <c r="F73" s="1771"/>
      <c r="G73" s="966"/>
      <c r="H73" s="966"/>
      <c r="I73" s="966"/>
      <c r="J73" s="966"/>
      <c r="K73" s="620"/>
    </row>
    <row r="74" spans="1:11" ht="16.5" hidden="1" thickBot="1" x14ac:dyDescent="0.3">
      <c r="A74" s="966"/>
      <c r="B74" s="1749"/>
      <c r="C74" s="663">
        <v>2019</v>
      </c>
      <c r="D74" s="663">
        <v>2020</v>
      </c>
      <c r="E74" s="663">
        <v>2021</v>
      </c>
      <c r="F74" s="663">
        <v>2022</v>
      </c>
      <c r="G74" s="966"/>
      <c r="H74" s="966"/>
      <c r="I74" s="966"/>
      <c r="J74" s="966"/>
      <c r="K74" s="620"/>
    </row>
    <row r="75" spans="1:11" ht="16.5" hidden="1" thickBot="1" x14ac:dyDescent="0.3">
      <c r="A75" s="966"/>
      <c r="B75" s="1750"/>
      <c r="C75" s="642" t="s">
        <v>17</v>
      </c>
      <c r="D75" s="642" t="s">
        <v>18</v>
      </c>
      <c r="E75" s="642" t="s">
        <v>18</v>
      </c>
      <c r="F75" s="642" t="s">
        <v>18</v>
      </c>
      <c r="G75" s="966"/>
      <c r="H75" s="966"/>
      <c r="I75" s="966"/>
      <c r="J75" s="966"/>
      <c r="K75" s="620"/>
    </row>
    <row r="76" spans="1:11" ht="16.5" hidden="1" thickBot="1" x14ac:dyDescent="0.3">
      <c r="A76" s="966"/>
      <c r="B76" s="637" t="s">
        <v>850</v>
      </c>
      <c r="C76" s="634"/>
      <c r="D76" s="634"/>
      <c r="E76" s="634"/>
      <c r="F76" s="634"/>
      <c r="G76" s="966"/>
      <c r="H76" s="966"/>
      <c r="I76" s="966"/>
      <c r="J76" s="966"/>
      <c r="K76" s="620"/>
    </row>
    <row r="77" spans="1:11" ht="16.5" hidden="1" thickBot="1" x14ac:dyDescent="0.3">
      <c r="A77" s="966"/>
      <c r="B77" s="635" t="s">
        <v>840</v>
      </c>
      <c r="C77" s="638"/>
      <c r="D77" s="665"/>
      <c r="E77" s="665"/>
      <c r="F77" s="665"/>
      <c r="G77" s="966"/>
      <c r="H77" s="966"/>
      <c r="I77" s="966"/>
      <c r="J77" s="966"/>
      <c r="K77" s="620"/>
    </row>
    <row r="78" spans="1:11" ht="16.5" hidden="1" thickBot="1" x14ac:dyDescent="0.3">
      <c r="A78" s="966"/>
      <c r="B78" s="635" t="s">
        <v>855</v>
      </c>
      <c r="C78" s="638"/>
      <c r="D78" s="665"/>
      <c r="E78" s="665"/>
      <c r="F78" s="665"/>
      <c r="G78" s="966"/>
      <c r="H78" s="966"/>
      <c r="I78" s="966"/>
      <c r="J78" s="966"/>
      <c r="K78" s="620"/>
    </row>
    <row r="79" spans="1:11" ht="32.25" hidden="1" thickBot="1" x14ac:dyDescent="0.3">
      <c r="A79" s="966"/>
      <c r="B79" s="637" t="s">
        <v>849</v>
      </c>
      <c r="C79" s="634"/>
      <c r="D79" s="634"/>
      <c r="E79" s="634"/>
      <c r="F79" s="634"/>
      <c r="G79" s="966"/>
      <c r="H79" s="966"/>
      <c r="I79" s="966"/>
      <c r="J79" s="966"/>
      <c r="K79" s="620"/>
    </row>
    <row r="80" spans="1:11" ht="16.5" hidden="1" thickBot="1" x14ac:dyDescent="0.3">
      <c r="A80" s="966"/>
      <c r="B80" s="635" t="s">
        <v>840</v>
      </c>
      <c r="C80" s="638"/>
      <c r="D80" s="634"/>
      <c r="E80" s="634"/>
      <c r="F80" s="634"/>
      <c r="G80" s="966"/>
      <c r="H80" s="966"/>
      <c r="I80" s="966"/>
      <c r="J80" s="966"/>
      <c r="K80" s="620"/>
    </row>
    <row r="81" spans="1:11" ht="16.5" hidden="1" thickBot="1" x14ac:dyDescent="0.3">
      <c r="A81" s="966"/>
      <c r="B81" s="635" t="s">
        <v>855</v>
      </c>
      <c r="C81" s="638"/>
      <c r="D81" s="634"/>
      <c r="E81" s="634"/>
      <c r="F81" s="634"/>
      <c r="G81" s="966"/>
      <c r="H81" s="966"/>
      <c r="I81" s="966"/>
      <c r="J81" s="966"/>
      <c r="K81" s="620"/>
    </row>
    <row r="82" spans="1:11" ht="16.5" hidden="1" thickBot="1" x14ac:dyDescent="0.3">
      <c r="A82" s="966"/>
      <c r="B82" s="637" t="s">
        <v>848</v>
      </c>
      <c r="C82" s="638">
        <v>0</v>
      </c>
      <c r="D82" s="634">
        <v>0</v>
      </c>
      <c r="E82" s="634">
        <v>0</v>
      </c>
      <c r="F82" s="634">
        <v>0</v>
      </c>
      <c r="G82" s="966"/>
      <c r="H82" s="966"/>
      <c r="I82" s="966"/>
      <c r="J82" s="966"/>
      <c r="K82" s="620"/>
    </row>
    <row r="83" spans="1:11" ht="16.5" hidden="1" thickBot="1" x14ac:dyDescent="0.3">
      <c r="A83" s="966"/>
      <c r="B83" s="635" t="s">
        <v>840</v>
      </c>
      <c r="C83" s="638"/>
      <c r="D83" s="634"/>
      <c r="E83" s="634"/>
      <c r="F83" s="634"/>
      <c r="G83" s="966"/>
      <c r="H83" s="966"/>
      <c r="I83" s="966"/>
      <c r="J83" s="966"/>
      <c r="K83" s="620"/>
    </row>
    <row r="84" spans="1:11" ht="16.5" hidden="1" thickBot="1" x14ac:dyDescent="0.3">
      <c r="A84" s="966"/>
      <c r="B84" s="635" t="s">
        <v>855</v>
      </c>
      <c r="C84" s="638"/>
      <c r="D84" s="634"/>
      <c r="E84" s="634"/>
      <c r="F84" s="634"/>
      <c r="G84" s="966"/>
      <c r="H84" s="966"/>
      <c r="I84" s="966"/>
      <c r="J84" s="966"/>
      <c r="K84" s="620"/>
    </row>
    <row r="85" spans="1:11" ht="16.5" hidden="1" thickBot="1" x14ac:dyDescent="0.3">
      <c r="A85" s="966"/>
      <c r="B85" s="637" t="s">
        <v>847</v>
      </c>
      <c r="C85" s="638"/>
      <c r="D85" s="634"/>
      <c r="E85" s="634"/>
      <c r="F85" s="634"/>
      <c r="G85" s="966"/>
      <c r="H85" s="966"/>
      <c r="I85" s="966"/>
      <c r="J85" s="966"/>
      <c r="K85" s="620"/>
    </row>
    <row r="86" spans="1:11" ht="16.5" hidden="1" thickBot="1" x14ac:dyDescent="0.3">
      <c r="A86" s="966"/>
      <c r="B86" s="635" t="s">
        <v>840</v>
      </c>
      <c r="C86" s="638"/>
      <c r="D86" s="634"/>
      <c r="E86" s="634"/>
      <c r="F86" s="634"/>
      <c r="G86" s="966"/>
      <c r="H86" s="966"/>
      <c r="I86" s="966"/>
      <c r="J86" s="966"/>
      <c r="K86" s="620"/>
    </row>
    <row r="87" spans="1:11" ht="16.5" hidden="1" thickBot="1" x14ac:dyDescent="0.3">
      <c r="A87" s="966"/>
      <c r="B87" s="635" t="s">
        <v>855</v>
      </c>
      <c r="C87" s="638"/>
      <c r="D87" s="634"/>
      <c r="E87" s="634"/>
      <c r="F87" s="634"/>
      <c r="G87" s="966"/>
      <c r="H87" s="966"/>
      <c r="I87" s="966"/>
      <c r="J87" s="966"/>
      <c r="K87" s="620"/>
    </row>
    <row r="88" spans="1:11" ht="16.5" hidden="1" thickBot="1" x14ac:dyDescent="0.3">
      <c r="A88" s="966"/>
      <c r="B88" s="637" t="s">
        <v>846</v>
      </c>
      <c r="C88" s="638"/>
      <c r="D88" s="634"/>
      <c r="E88" s="634"/>
      <c r="F88" s="634"/>
      <c r="G88" s="966"/>
      <c r="H88" s="966"/>
      <c r="I88" s="966"/>
      <c r="J88" s="966"/>
      <c r="K88" s="620"/>
    </row>
    <row r="89" spans="1:11" ht="16.5" hidden="1" thickBot="1" x14ac:dyDescent="0.3">
      <c r="A89" s="966"/>
      <c r="B89" s="635" t="s">
        <v>840</v>
      </c>
      <c r="C89" s="638"/>
      <c r="D89" s="634"/>
      <c r="E89" s="634"/>
      <c r="F89" s="634"/>
      <c r="G89" s="966"/>
      <c r="H89" s="966"/>
      <c r="I89" s="966"/>
      <c r="J89" s="966"/>
      <c r="K89" s="620"/>
    </row>
    <row r="90" spans="1:11" ht="16.5" hidden="1" thickBot="1" x14ac:dyDescent="0.3">
      <c r="A90" s="966"/>
      <c r="B90" s="635" t="s">
        <v>855</v>
      </c>
      <c r="C90" s="638"/>
      <c r="D90" s="634"/>
      <c r="E90" s="634"/>
      <c r="F90" s="634"/>
      <c r="G90" s="966"/>
      <c r="H90" s="966"/>
      <c r="I90" s="966"/>
      <c r="J90" s="966"/>
      <c r="K90" s="620"/>
    </row>
    <row r="91" spans="1:11" ht="16.5" hidden="1" thickBot="1" x14ac:dyDescent="0.3">
      <c r="A91" s="966"/>
      <c r="B91" s="637" t="s">
        <v>845</v>
      </c>
      <c r="C91" s="638"/>
      <c r="D91" s="634"/>
      <c r="E91" s="634"/>
      <c r="F91" s="634"/>
      <c r="G91" s="966"/>
      <c r="H91" s="966"/>
      <c r="I91" s="966"/>
      <c r="J91" s="966"/>
      <c r="K91" s="620"/>
    </row>
    <row r="92" spans="1:11" ht="16.5" hidden="1" thickBot="1" x14ac:dyDescent="0.3">
      <c r="A92" s="966"/>
      <c r="B92" s="635" t="s">
        <v>840</v>
      </c>
      <c r="C92" s="638"/>
      <c r="D92" s="634"/>
      <c r="E92" s="634"/>
      <c r="F92" s="634"/>
      <c r="G92" s="966"/>
      <c r="H92" s="966"/>
      <c r="I92" s="966"/>
      <c r="J92" s="966"/>
      <c r="K92" s="620"/>
    </row>
    <row r="93" spans="1:11" ht="16.5" hidden="1" thickBot="1" x14ac:dyDescent="0.3">
      <c r="A93" s="966"/>
      <c r="B93" s="635" t="s">
        <v>855</v>
      </c>
      <c r="C93" s="638"/>
      <c r="D93" s="634"/>
      <c r="E93" s="634"/>
      <c r="F93" s="634"/>
      <c r="G93" s="966"/>
      <c r="H93" s="966"/>
      <c r="I93" s="966"/>
      <c r="J93" s="966"/>
      <c r="K93" s="620"/>
    </row>
    <row r="94" spans="1:11" ht="16.5" hidden="1" thickBot="1" x14ac:dyDescent="0.3">
      <c r="A94" s="966"/>
      <c r="B94" s="637" t="s">
        <v>844</v>
      </c>
      <c r="C94" s="638"/>
      <c r="D94" s="634"/>
      <c r="E94" s="634"/>
      <c r="F94" s="634"/>
      <c r="G94" s="966"/>
      <c r="H94" s="966"/>
      <c r="I94" s="966"/>
      <c r="J94" s="966"/>
      <c r="K94" s="620"/>
    </row>
    <row r="95" spans="1:11" ht="16.5" hidden="1" thickBot="1" x14ac:dyDescent="0.3">
      <c r="A95" s="966"/>
      <c r="B95" s="635" t="s">
        <v>840</v>
      </c>
      <c r="C95" s="638"/>
      <c r="D95" s="634"/>
      <c r="E95" s="634"/>
      <c r="F95" s="634"/>
      <c r="G95" s="966"/>
      <c r="H95" s="966"/>
      <c r="I95" s="966"/>
      <c r="J95" s="966"/>
      <c r="K95" s="620"/>
    </row>
    <row r="96" spans="1:11" ht="16.5" hidden="1" thickBot="1" x14ac:dyDescent="0.3">
      <c r="A96" s="966"/>
      <c r="B96" s="635" t="s">
        <v>855</v>
      </c>
      <c r="C96" s="638"/>
      <c r="D96" s="634"/>
      <c r="E96" s="634"/>
      <c r="F96" s="634"/>
      <c r="G96" s="966"/>
      <c r="H96" s="966"/>
      <c r="I96" s="966"/>
      <c r="J96" s="966"/>
      <c r="K96" s="620"/>
    </row>
    <row r="97" spans="1:11" ht="16.5" hidden="1" thickBot="1" x14ac:dyDescent="0.3">
      <c r="A97" s="966"/>
      <c r="B97" s="664" t="s">
        <v>1676</v>
      </c>
      <c r="C97" s="638">
        <f>C94+C91+C88+C85+C82+C79+C76</f>
        <v>0</v>
      </c>
      <c r="D97" s="638">
        <f>D94+D91+D88+D85+D82+D79+D76</f>
        <v>0</v>
      </c>
      <c r="E97" s="638">
        <f>E94+E91+E88+E85+E82+E79+E76</f>
        <v>0</v>
      </c>
      <c r="F97" s="638">
        <f>F94+F91+F88+F85+F82+F79+F76</f>
        <v>0</v>
      </c>
      <c r="G97" s="966"/>
      <c r="H97" s="966"/>
      <c r="I97" s="966"/>
      <c r="J97" s="966"/>
      <c r="K97" s="620"/>
    </row>
    <row r="98" spans="1:11" ht="16.5" hidden="1" thickBot="1" x14ac:dyDescent="0.3">
      <c r="A98" s="966"/>
      <c r="B98" s="633" t="s">
        <v>836</v>
      </c>
      <c r="C98" s="632">
        <f>IF(C97-C68=0,0,"Error")</f>
        <v>0</v>
      </c>
      <c r="D98" s="632">
        <f>IF(D97-D68=0,0,"Error")</f>
        <v>0</v>
      </c>
      <c r="E98" s="632">
        <f>IF(E97-E68=0,0,"Error")</f>
        <v>0</v>
      </c>
      <c r="F98" s="632">
        <f>IF(F97-F68=0,0,"Error")</f>
        <v>0</v>
      </c>
      <c r="G98" s="966"/>
      <c r="H98" s="966"/>
      <c r="I98" s="966"/>
      <c r="J98" s="966"/>
      <c r="K98" s="620"/>
    </row>
    <row r="99" spans="1:11" ht="16.5" hidden="1" thickBot="1" x14ac:dyDescent="0.3">
      <c r="A99" s="966"/>
      <c r="B99" s="667" t="s">
        <v>2074</v>
      </c>
      <c r="C99" s="1756"/>
      <c r="D99" s="1747"/>
      <c r="E99" s="1747"/>
      <c r="F99" s="1748"/>
      <c r="G99" s="966"/>
      <c r="H99" s="966"/>
      <c r="I99" s="966"/>
      <c r="J99" s="966"/>
      <c r="K99" s="620"/>
    </row>
    <row r="100" spans="1:11" ht="16.5" hidden="1" thickBot="1" x14ac:dyDescent="0.3">
      <c r="A100" s="966"/>
      <c r="B100" s="646" t="s">
        <v>863</v>
      </c>
      <c r="C100" s="1753"/>
      <c r="D100" s="1754"/>
      <c r="E100" s="1754"/>
      <c r="F100" s="1755"/>
      <c r="G100" s="966"/>
      <c r="H100" s="966"/>
      <c r="I100" s="966"/>
      <c r="J100" s="966"/>
      <c r="K100" s="620"/>
    </row>
    <row r="101" spans="1:11" ht="16.5" hidden="1" thickBot="1" x14ac:dyDescent="0.3">
      <c r="A101" s="966"/>
      <c r="B101" s="646" t="s">
        <v>37</v>
      </c>
      <c r="C101" s="1757"/>
      <c r="D101" s="1758"/>
      <c r="E101" s="1758"/>
      <c r="F101" s="1759"/>
      <c r="G101" s="966"/>
      <c r="H101" s="966"/>
      <c r="I101" s="966"/>
      <c r="J101" s="966"/>
      <c r="K101" s="620"/>
    </row>
    <row r="102" spans="1:11" ht="16.5" hidden="1" thickBot="1" x14ac:dyDescent="0.3">
      <c r="A102" s="966"/>
      <c r="B102" s="1749"/>
      <c r="C102" s="663">
        <v>2024</v>
      </c>
      <c r="D102" s="663">
        <v>2025</v>
      </c>
      <c r="E102" s="663">
        <v>2026</v>
      </c>
      <c r="F102" s="663">
        <v>2027</v>
      </c>
      <c r="G102" s="966"/>
      <c r="H102" s="966"/>
      <c r="I102" s="966"/>
      <c r="J102" s="966"/>
      <c r="K102" s="620"/>
    </row>
    <row r="103" spans="1:11" ht="16.5" hidden="1" thickBot="1" x14ac:dyDescent="0.3">
      <c r="A103" s="966"/>
      <c r="B103" s="1750"/>
      <c r="C103" s="642" t="s">
        <v>17</v>
      </c>
      <c r="D103" s="642" t="s">
        <v>18</v>
      </c>
      <c r="E103" s="642" t="s">
        <v>18</v>
      </c>
      <c r="F103" s="642" t="s">
        <v>18</v>
      </c>
      <c r="G103" s="966"/>
      <c r="H103" s="966"/>
      <c r="I103" s="966"/>
      <c r="J103" s="966"/>
      <c r="K103" s="620"/>
    </row>
    <row r="104" spans="1:11" ht="16.5" hidden="1" thickBot="1" x14ac:dyDescent="0.3">
      <c r="A104" s="966"/>
      <c r="B104" s="646" t="s">
        <v>39</v>
      </c>
      <c r="C104" s="666"/>
      <c r="D104" s="666"/>
      <c r="E104" s="666"/>
      <c r="F104" s="666"/>
      <c r="G104" s="966"/>
      <c r="H104" s="966"/>
      <c r="I104" s="966"/>
      <c r="J104" s="966"/>
      <c r="K104" s="620"/>
    </row>
    <row r="105" spans="1:11" ht="16.5" hidden="1" thickBot="1" x14ac:dyDescent="0.3">
      <c r="A105" s="966"/>
      <c r="B105" s="646" t="s">
        <v>861</v>
      </c>
      <c r="C105" s="648">
        <f>C134</f>
        <v>0</v>
      </c>
      <c r="D105" s="648">
        <f>D134</f>
        <v>0</v>
      </c>
      <c r="E105" s="648">
        <f>E134</f>
        <v>0</v>
      </c>
      <c r="F105" s="648">
        <f>F134</f>
        <v>0</v>
      </c>
      <c r="G105" s="966"/>
      <c r="H105" s="966"/>
      <c r="I105" s="966"/>
      <c r="J105" s="966"/>
      <c r="K105" s="620"/>
    </row>
    <row r="106" spans="1:11" ht="16.5" hidden="1" thickBot="1" x14ac:dyDescent="0.3">
      <c r="A106" s="966"/>
      <c r="B106" s="646" t="s">
        <v>860</v>
      </c>
      <c r="C106" s="648"/>
      <c r="D106" s="648"/>
      <c r="E106" s="648"/>
      <c r="F106" s="648"/>
      <c r="G106" s="966"/>
      <c r="H106" s="966"/>
      <c r="I106" s="966"/>
      <c r="J106" s="966"/>
      <c r="K106" s="620"/>
    </row>
    <row r="107" spans="1:11" ht="16.5" hidden="1" thickBot="1" x14ac:dyDescent="0.3">
      <c r="A107" s="966"/>
      <c r="B107" s="646" t="s">
        <v>859</v>
      </c>
      <c r="C107" s="645"/>
      <c r="D107" s="644"/>
      <c r="E107" s="644"/>
      <c r="F107" s="644"/>
      <c r="G107" s="966"/>
      <c r="H107" s="966"/>
      <c r="I107" s="966"/>
      <c r="J107" s="966"/>
      <c r="K107" s="620"/>
    </row>
    <row r="108" spans="1:11" ht="16.5" hidden="1" thickBot="1" x14ac:dyDescent="0.3">
      <c r="A108" s="966"/>
      <c r="B108" s="646" t="s">
        <v>858</v>
      </c>
      <c r="C108" s="645"/>
      <c r="D108" s="644"/>
      <c r="E108" s="644"/>
      <c r="F108" s="644"/>
      <c r="G108" s="966"/>
      <c r="H108" s="966"/>
      <c r="I108" s="966"/>
      <c r="J108" s="966"/>
      <c r="K108" s="620"/>
    </row>
    <row r="109" spans="1:11" ht="16.5" hidden="1" thickBot="1" x14ac:dyDescent="0.3">
      <c r="A109" s="966"/>
      <c r="B109" s="646" t="s">
        <v>55</v>
      </c>
      <c r="C109" s="645"/>
      <c r="D109" s="644"/>
      <c r="E109" s="644"/>
      <c r="F109" s="644"/>
      <c r="G109" s="966"/>
      <c r="H109" s="966"/>
      <c r="I109" s="966"/>
      <c r="J109" s="966"/>
      <c r="K109" s="620"/>
    </row>
    <row r="110" spans="1:11" ht="16.5" hidden="1" thickBot="1" x14ac:dyDescent="0.3">
      <c r="A110" s="966"/>
      <c r="B110" s="1769" t="s">
        <v>2073</v>
      </c>
      <c r="C110" s="1770"/>
      <c r="D110" s="1770"/>
      <c r="E110" s="1770"/>
      <c r="F110" s="1771"/>
      <c r="G110" s="966"/>
      <c r="H110" s="966"/>
      <c r="I110" s="966"/>
      <c r="J110" s="966"/>
      <c r="K110" s="620"/>
    </row>
    <row r="111" spans="1:11" ht="16.5" hidden="1" thickBot="1" x14ac:dyDescent="0.3">
      <c r="A111" s="966"/>
      <c r="B111" s="1749"/>
      <c r="C111" s="663">
        <v>2024</v>
      </c>
      <c r="D111" s="663">
        <v>2025</v>
      </c>
      <c r="E111" s="663">
        <v>2026</v>
      </c>
      <c r="F111" s="663">
        <v>2027</v>
      </c>
      <c r="G111" s="966"/>
      <c r="H111" s="966"/>
      <c r="I111" s="966"/>
      <c r="J111" s="966"/>
      <c r="K111" s="620"/>
    </row>
    <row r="112" spans="1:11" ht="23.25" hidden="1" customHeight="1" thickBot="1" x14ac:dyDescent="0.3">
      <c r="A112" s="966"/>
      <c r="B112" s="1750"/>
      <c r="C112" s="642" t="s">
        <v>17</v>
      </c>
      <c r="D112" s="642" t="s">
        <v>18</v>
      </c>
      <c r="E112" s="642" t="s">
        <v>18</v>
      </c>
      <c r="F112" s="642" t="s">
        <v>18</v>
      </c>
      <c r="G112" s="966"/>
      <c r="H112" s="966"/>
      <c r="I112" s="966"/>
      <c r="J112" s="966"/>
      <c r="K112" s="620"/>
    </row>
    <row r="113" spans="1:11" ht="16.5" hidden="1" thickBot="1" x14ac:dyDescent="0.3">
      <c r="A113" s="966"/>
      <c r="B113" s="637" t="s">
        <v>850</v>
      </c>
      <c r="C113" s="634"/>
      <c r="D113" s="634"/>
      <c r="E113" s="634"/>
      <c r="F113" s="634"/>
      <c r="G113" s="966"/>
      <c r="H113" s="966"/>
      <c r="I113" s="966"/>
      <c r="J113" s="966"/>
      <c r="K113" s="620"/>
    </row>
    <row r="114" spans="1:11" ht="16.5" hidden="1" thickBot="1" x14ac:dyDescent="0.3">
      <c r="A114" s="966"/>
      <c r="B114" s="635" t="s">
        <v>840</v>
      </c>
      <c r="C114" s="638"/>
      <c r="D114" s="665"/>
      <c r="E114" s="665"/>
      <c r="F114" s="665"/>
      <c r="G114" s="966"/>
      <c r="H114" s="966"/>
      <c r="I114" s="966"/>
      <c r="J114" s="966"/>
      <c r="K114" s="620"/>
    </row>
    <row r="115" spans="1:11" ht="16.5" hidden="1" thickBot="1" x14ac:dyDescent="0.3">
      <c r="A115" s="966"/>
      <c r="B115" s="635" t="s">
        <v>855</v>
      </c>
      <c r="C115" s="638"/>
      <c r="D115" s="665"/>
      <c r="E115" s="665"/>
      <c r="F115" s="665"/>
      <c r="G115" s="966"/>
      <c r="H115" s="966"/>
      <c r="I115" s="966"/>
      <c r="J115" s="966"/>
      <c r="K115" s="620"/>
    </row>
    <row r="116" spans="1:11" ht="32.25" hidden="1" thickBot="1" x14ac:dyDescent="0.3">
      <c r="A116" s="966"/>
      <c r="B116" s="637" t="s">
        <v>849</v>
      </c>
      <c r="C116" s="634"/>
      <c r="D116" s="634"/>
      <c r="E116" s="634"/>
      <c r="F116" s="634"/>
      <c r="G116" s="966"/>
      <c r="H116" s="966"/>
      <c r="I116" s="966"/>
      <c r="J116" s="966"/>
      <c r="K116" s="620"/>
    </row>
    <row r="117" spans="1:11" ht="16.5" hidden="1" thickBot="1" x14ac:dyDescent="0.3">
      <c r="A117" s="966"/>
      <c r="B117" s="635" t="s">
        <v>840</v>
      </c>
      <c r="C117" s="638"/>
      <c r="D117" s="634"/>
      <c r="E117" s="634"/>
      <c r="F117" s="634"/>
      <c r="G117" s="966"/>
      <c r="H117" s="966"/>
      <c r="I117" s="966"/>
      <c r="J117" s="966"/>
      <c r="K117" s="620"/>
    </row>
    <row r="118" spans="1:11" ht="16.5" hidden="1" thickBot="1" x14ac:dyDescent="0.3">
      <c r="A118" s="966"/>
      <c r="B118" s="635" t="s">
        <v>855</v>
      </c>
      <c r="C118" s="638"/>
      <c r="D118" s="634"/>
      <c r="E118" s="634"/>
      <c r="F118" s="634"/>
      <c r="G118" s="966"/>
      <c r="H118" s="966"/>
      <c r="I118" s="966"/>
      <c r="J118" s="966"/>
      <c r="K118" s="620"/>
    </row>
    <row r="119" spans="1:11" ht="16.5" hidden="1" thickBot="1" x14ac:dyDescent="0.3">
      <c r="A119" s="966"/>
      <c r="B119" s="637" t="s">
        <v>848</v>
      </c>
      <c r="C119" s="638">
        <v>0</v>
      </c>
      <c r="D119" s="634">
        <v>0</v>
      </c>
      <c r="E119" s="634">
        <v>0</v>
      </c>
      <c r="F119" s="634">
        <v>0</v>
      </c>
      <c r="G119" s="966"/>
      <c r="H119" s="966"/>
      <c r="I119" s="966"/>
      <c r="J119" s="966"/>
      <c r="K119" s="620"/>
    </row>
    <row r="120" spans="1:11" ht="16.5" hidden="1" thickBot="1" x14ac:dyDescent="0.3">
      <c r="A120" s="966"/>
      <c r="B120" s="635" t="s">
        <v>840</v>
      </c>
      <c r="C120" s="638"/>
      <c r="D120" s="634"/>
      <c r="E120" s="634"/>
      <c r="F120" s="634"/>
      <c r="G120" s="966"/>
      <c r="H120" s="966"/>
      <c r="I120" s="966"/>
      <c r="J120" s="966"/>
      <c r="K120" s="620"/>
    </row>
    <row r="121" spans="1:11" ht="16.5" hidden="1" thickBot="1" x14ac:dyDescent="0.3">
      <c r="A121" s="966"/>
      <c r="B121" s="635" t="s">
        <v>855</v>
      </c>
      <c r="C121" s="638"/>
      <c r="D121" s="634"/>
      <c r="E121" s="634"/>
      <c r="F121" s="634"/>
      <c r="G121" s="966"/>
      <c r="H121" s="966"/>
      <c r="I121" s="966"/>
      <c r="J121" s="966"/>
      <c r="K121" s="620"/>
    </row>
    <row r="122" spans="1:11" ht="16.5" hidden="1" thickBot="1" x14ac:dyDescent="0.3">
      <c r="A122" s="966"/>
      <c r="B122" s="637" t="s">
        <v>847</v>
      </c>
      <c r="C122" s="638"/>
      <c r="D122" s="634"/>
      <c r="E122" s="634"/>
      <c r="F122" s="634"/>
      <c r="G122" s="966"/>
      <c r="H122" s="966"/>
      <c r="I122" s="966"/>
      <c r="J122" s="966"/>
      <c r="K122" s="620"/>
    </row>
    <row r="123" spans="1:11" ht="16.5" hidden="1" thickBot="1" x14ac:dyDescent="0.3">
      <c r="A123" s="966"/>
      <c r="B123" s="635" t="s">
        <v>840</v>
      </c>
      <c r="C123" s="638"/>
      <c r="D123" s="634"/>
      <c r="E123" s="634"/>
      <c r="F123" s="634"/>
      <c r="G123" s="966"/>
      <c r="H123" s="966"/>
      <c r="I123" s="966"/>
      <c r="J123" s="966"/>
      <c r="K123" s="620"/>
    </row>
    <row r="124" spans="1:11" ht="16.5" hidden="1" thickBot="1" x14ac:dyDescent="0.3">
      <c r="A124" s="966"/>
      <c r="B124" s="635" t="s">
        <v>855</v>
      </c>
      <c r="C124" s="638"/>
      <c r="D124" s="634"/>
      <c r="E124" s="634"/>
      <c r="F124" s="634"/>
      <c r="G124" s="966"/>
      <c r="H124" s="966"/>
      <c r="I124" s="966"/>
      <c r="J124" s="966"/>
      <c r="K124" s="620"/>
    </row>
    <row r="125" spans="1:11" ht="16.5" hidden="1" thickBot="1" x14ac:dyDescent="0.3">
      <c r="A125" s="966"/>
      <c r="B125" s="637" t="s">
        <v>846</v>
      </c>
      <c r="C125" s="638"/>
      <c r="D125" s="634"/>
      <c r="E125" s="634"/>
      <c r="F125" s="634"/>
      <c r="G125" s="966"/>
      <c r="H125" s="966"/>
      <c r="I125" s="966"/>
      <c r="J125" s="966"/>
      <c r="K125" s="620"/>
    </row>
    <row r="126" spans="1:11" ht="16.5" hidden="1" thickBot="1" x14ac:dyDescent="0.3">
      <c r="A126" s="966"/>
      <c r="B126" s="635" t="s">
        <v>840</v>
      </c>
      <c r="C126" s="638"/>
      <c r="D126" s="634"/>
      <c r="E126" s="634"/>
      <c r="F126" s="634"/>
      <c r="G126" s="966"/>
      <c r="H126" s="966"/>
      <c r="I126" s="966"/>
      <c r="J126" s="966"/>
      <c r="K126" s="620"/>
    </row>
    <row r="127" spans="1:11" ht="16.5" hidden="1" thickBot="1" x14ac:dyDescent="0.3">
      <c r="A127" s="966"/>
      <c r="B127" s="635" t="s">
        <v>855</v>
      </c>
      <c r="C127" s="638"/>
      <c r="D127" s="634"/>
      <c r="E127" s="634"/>
      <c r="F127" s="634"/>
      <c r="G127" s="966"/>
      <c r="H127" s="966"/>
      <c r="I127" s="966"/>
      <c r="J127" s="966"/>
      <c r="K127" s="620"/>
    </row>
    <row r="128" spans="1:11" ht="16.5" hidden="1" thickBot="1" x14ac:dyDescent="0.3">
      <c r="A128" s="966"/>
      <c r="B128" s="637" t="s">
        <v>845</v>
      </c>
      <c r="C128" s="638">
        <v>0</v>
      </c>
      <c r="D128" s="634">
        <v>0</v>
      </c>
      <c r="E128" s="634">
        <v>0</v>
      </c>
      <c r="F128" s="634">
        <v>0</v>
      </c>
      <c r="G128" s="966"/>
      <c r="H128" s="966"/>
      <c r="I128" s="966"/>
      <c r="J128" s="966"/>
      <c r="K128" s="620"/>
    </row>
    <row r="129" spans="1:11" ht="16.5" hidden="1" thickBot="1" x14ac:dyDescent="0.3">
      <c r="A129" s="966"/>
      <c r="B129" s="635" t="s">
        <v>840</v>
      </c>
      <c r="C129" s="638"/>
      <c r="D129" s="634"/>
      <c r="E129" s="634"/>
      <c r="F129" s="634"/>
      <c r="G129" s="966"/>
      <c r="H129" s="966"/>
      <c r="I129" s="966"/>
      <c r="J129" s="966"/>
      <c r="K129" s="620"/>
    </row>
    <row r="130" spans="1:11" ht="16.5" hidden="1" thickBot="1" x14ac:dyDescent="0.3">
      <c r="A130" s="966"/>
      <c r="B130" s="635" t="s">
        <v>855</v>
      </c>
      <c r="C130" s="638"/>
      <c r="D130" s="634"/>
      <c r="E130" s="634"/>
      <c r="F130" s="634"/>
      <c r="G130" s="966"/>
      <c r="H130" s="966"/>
      <c r="I130" s="966"/>
      <c r="J130" s="966"/>
      <c r="K130" s="620"/>
    </row>
    <row r="131" spans="1:11" ht="16.5" hidden="1" thickBot="1" x14ac:dyDescent="0.3">
      <c r="A131" s="966"/>
      <c r="B131" s="637" t="s">
        <v>844</v>
      </c>
      <c r="C131" s="638"/>
      <c r="D131" s="634"/>
      <c r="E131" s="634"/>
      <c r="F131" s="634"/>
      <c r="G131" s="966"/>
      <c r="H131" s="966"/>
      <c r="I131" s="966"/>
      <c r="J131" s="966"/>
      <c r="K131" s="620"/>
    </row>
    <row r="132" spans="1:11" ht="16.5" hidden="1" thickBot="1" x14ac:dyDescent="0.3">
      <c r="A132" s="966"/>
      <c r="B132" s="635" t="s">
        <v>840</v>
      </c>
      <c r="C132" s="638"/>
      <c r="D132" s="634"/>
      <c r="E132" s="634"/>
      <c r="F132" s="634"/>
      <c r="G132" s="966"/>
      <c r="H132" s="966"/>
      <c r="I132" s="966"/>
      <c r="J132" s="966"/>
      <c r="K132" s="620"/>
    </row>
    <row r="133" spans="1:11" ht="16.5" hidden="1" thickBot="1" x14ac:dyDescent="0.3">
      <c r="A133" s="966"/>
      <c r="B133" s="635" t="s">
        <v>855</v>
      </c>
      <c r="C133" s="638"/>
      <c r="D133" s="634"/>
      <c r="E133" s="634"/>
      <c r="F133" s="634"/>
      <c r="G133" s="966"/>
      <c r="H133" s="966"/>
      <c r="I133" s="966"/>
      <c r="J133" s="966"/>
      <c r="K133" s="620"/>
    </row>
    <row r="134" spans="1:11" ht="16.5" hidden="1" thickBot="1" x14ac:dyDescent="0.3">
      <c r="A134" s="966"/>
      <c r="B134" s="664" t="s">
        <v>1676</v>
      </c>
      <c r="C134" s="638">
        <f>C131+C128+C125+C122+C119+C116+C113</f>
        <v>0</v>
      </c>
      <c r="D134" s="638">
        <f>D131+D128+D125+D122+D119+D116+D113</f>
        <v>0</v>
      </c>
      <c r="E134" s="638">
        <f>E131+E128+E125+E122+E119+E116+E113</f>
        <v>0</v>
      </c>
      <c r="F134" s="638">
        <f>F131+F128+F125+F122+F119+F116+F113</f>
        <v>0</v>
      </c>
      <c r="G134" s="966"/>
      <c r="H134" s="966"/>
      <c r="I134" s="966"/>
      <c r="J134" s="966"/>
      <c r="K134" s="620"/>
    </row>
    <row r="135" spans="1:11" ht="84.75" hidden="1" customHeight="1" thickBot="1" x14ac:dyDescent="0.3">
      <c r="A135" s="966"/>
      <c r="B135" s="633" t="s">
        <v>836</v>
      </c>
      <c r="C135" s="632">
        <f>IF(C134-C105=0,0,"Error")</f>
        <v>0</v>
      </c>
      <c r="D135" s="632">
        <f>IF(D134-D105=0,0,"Error")</f>
        <v>0</v>
      </c>
      <c r="E135" s="632">
        <f>IF(E134-E105=0,0,"Error")</f>
        <v>0</v>
      </c>
      <c r="F135" s="632">
        <f>IF(F134-F105=0,0,"Error")</f>
        <v>0</v>
      </c>
      <c r="G135" s="966"/>
      <c r="H135" s="966"/>
      <c r="I135" s="966"/>
      <c r="J135" s="966"/>
      <c r="K135" s="620"/>
    </row>
    <row r="136" spans="1:11" ht="19.5" customHeight="1" thickBot="1" x14ac:dyDescent="0.3">
      <c r="A136" s="966"/>
      <c r="B136" s="1760" t="s">
        <v>894</v>
      </c>
      <c r="C136" s="1761"/>
      <c r="D136" s="1761"/>
      <c r="E136" s="1761"/>
      <c r="F136" s="1762"/>
      <c r="G136" s="966"/>
      <c r="H136" s="966"/>
      <c r="I136" s="966"/>
      <c r="J136" s="966"/>
      <c r="K136" s="620"/>
    </row>
    <row r="137" spans="1:11" ht="19.5" customHeight="1" thickBot="1" x14ac:dyDescent="0.3">
      <c r="A137" s="966"/>
      <c r="B137" s="1760" t="s">
        <v>893</v>
      </c>
      <c r="C137" s="1761"/>
      <c r="D137" s="1761"/>
      <c r="E137" s="1761"/>
      <c r="F137" s="1762"/>
      <c r="G137" s="966"/>
      <c r="H137" s="966"/>
      <c r="I137" s="966"/>
      <c r="J137" s="966"/>
      <c r="K137" s="620"/>
    </row>
    <row r="138" spans="1:11" ht="30" customHeight="1" thickBot="1" x14ac:dyDescent="0.3">
      <c r="A138" s="966"/>
      <c r="B138" s="651" t="s">
        <v>1314</v>
      </c>
      <c r="C138" s="1794" t="s">
        <v>2072</v>
      </c>
      <c r="D138" s="1795"/>
      <c r="E138" s="1795"/>
      <c r="F138" s="1796"/>
      <c r="G138" s="966"/>
      <c r="H138" s="966"/>
      <c r="I138" s="966"/>
      <c r="J138" s="966"/>
      <c r="K138" s="620"/>
    </row>
    <row r="139" spans="1:11" ht="48" thickBot="1" x14ac:dyDescent="0.3">
      <c r="A139" s="966"/>
      <c r="B139" s="651" t="s">
        <v>880</v>
      </c>
      <c r="C139" s="651" t="s">
        <v>2071</v>
      </c>
      <c r="D139" s="978" t="s">
        <v>864</v>
      </c>
      <c r="E139" s="1795" t="s">
        <v>2070</v>
      </c>
      <c r="F139" s="1796"/>
      <c r="G139" s="966"/>
      <c r="H139" s="966"/>
      <c r="I139" s="966"/>
      <c r="J139" s="966"/>
      <c r="K139" s="620"/>
    </row>
    <row r="140" spans="1:11" ht="21" customHeight="1" thickBot="1" x14ac:dyDescent="0.3">
      <c r="A140" s="966"/>
      <c r="B140" s="649"/>
      <c r="C140" s="1794"/>
      <c r="D140" s="2105"/>
      <c r="E140" s="1795"/>
      <c r="F140" s="1796"/>
      <c r="G140" s="966"/>
      <c r="H140" s="966"/>
      <c r="I140" s="966"/>
      <c r="J140" s="966"/>
      <c r="K140" s="620"/>
    </row>
    <row r="141" spans="1:11" ht="48" customHeight="1" thickBot="1" x14ac:dyDescent="0.3">
      <c r="A141" s="966"/>
      <c r="B141" s="646" t="s">
        <v>863</v>
      </c>
      <c r="C141" s="2106" t="s">
        <v>2069</v>
      </c>
      <c r="D141" s="2107"/>
      <c r="E141" s="2107"/>
      <c r="F141" s="2108"/>
      <c r="G141" s="966"/>
      <c r="H141" s="966"/>
      <c r="I141" s="966"/>
      <c r="J141" s="966"/>
      <c r="K141" s="620"/>
    </row>
    <row r="142" spans="1:11" ht="24" customHeight="1" thickBot="1" x14ac:dyDescent="0.3">
      <c r="A142" s="966"/>
      <c r="B142" s="646" t="s">
        <v>37</v>
      </c>
      <c r="C142" s="1757" t="s">
        <v>2068</v>
      </c>
      <c r="D142" s="1758"/>
      <c r="E142" s="1758"/>
      <c r="F142" s="1759"/>
      <c r="G142" s="966"/>
      <c r="H142" s="966"/>
      <c r="I142" s="966"/>
      <c r="J142" s="966"/>
      <c r="K142" s="620"/>
    </row>
    <row r="143" spans="1:11" ht="15.75" x14ac:dyDescent="0.25">
      <c r="A143" s="966"/>
      <c r="B143" s="1749"/>
      <c r="C143" s="663">
        <v>2025</v>
      </c>
      <c r="D143" s="663">
        <v>2026</v>
      </c>
      <c r="E143" s="663">
        <v>2027</v>
      </c>
      <c r="F143" s="663">
        <v>2028</v>
      </c>
      <c r="G143" s="966"/>
      <c r="H143" s="966"/>
      <c r="I143" s="966"/>
      <c r="J143" s="966"/>
      <c r="K143" s="620"/>
    </row>
    <row r="144" spans="1:11" ht="16.5" thickBot="1" x14ac:dyDescent="0.3">
      <c r="A144" s="966"/>
      <c r="B144" s="1750"/>
      <c r="C144" s="642" t="s">
        <v>17</v>
      </c>
      <c r="D144" s="642" t="s">
        <v>18</v>
      </c>
      <c r="E144" s="642" t="s">
        <v>18</v>
      </c>
      <c r="F144" s="642" t="s">
        <v>18</v>
      </c>
      <c r="G144" s="966"/>
      <c r="H144" s="966"/>
      <c r="I144" s="966"/>
      <c r="J144" s="966"/>
      <c r="K144" s="620"/>
    </row>
    <row r="145" spans="1:11" ht="20.25" customHeight="1" thickBot="1" x14ac:dyDescent="0.3">
      <c r="A145" s="966"/>
      <c r="B145" s="646" t="s">
        <v>39</v>
      </c>
      <c r="C145" s="977">
        <v>6</v>
      </c>
      <c r="D145" s="977">
        <v>25</v>
      </c>
      <c r="E145" s="977">
        <v>25</v>
      </c>
      <c r="F145" s="977">
        <v>25</v>
      </c>
      <c r="G145" s="966"/>
      <c r="H145" s="966"/>
      <c r="I145" s="966"/>
      <c r="J145" s="966"/>
      <c r="K145" s="620"/>
    </row>
    <row r="146" spans="1:11" ht="20.25" customHeight="1" thickBot="1" x14ac:dyDescent="0.3">
      <c r="A146" s="966"/>
      <c r="B146" s="646" t="s">
        <v>861</v>
      </c>
      <c r="C146" s="648">
        <v>1000</v>
      </c>
      <c r="D146" s="648">
        <v>1000</v>
      </c>
      <c r="E146" s="648">
        <v>1000</v>
      </c>
      <c r="F146" s="648">
        <v>1000</v>
      </c>
      <c r="G146" s="966"/>
      <c r="H146" s="966"/>
      <c r="I146" s="966"/>
      <c r="J146" s="966"/>
      <c r="K146" s="620"/>
    </row>
    <row r="147" spans="1:11" ht="20.25" customHeight="1" thickBot="1" x14ac:dyDescent="0.3">
      <c r="A147" s="966"/>
      <c r="B147" s="646" t="s">
        <v>860</v>
      </c>
      <c r="C147" s="648">
        <f>C146/C145</f>
        <v>166.66666666666666</v>
      </c>
      <c r="D147" s="648">
        <f>D146/D145</f>
        <v>40</v>
      </c>
      <c r="E147" s="648">
        <f>E146/E145</f>
        <v>40</v>
      </c>
      <c r="F147" s="648">
        <f>F146/F145</f>
        <v>40</v>
      </c>
      <c r="G147" s="966"/>
      <c r="H147" s="966"/>
      <c r="I147" s="966"/>
      <c r="J147" s="966"/>
      <c r="K147" s="620"/>
    </row>
    <row r="148" spans="1:11" ht="20.25" customHeight="1" thickBot="1" x14ac:dyDescent="0.3">
      <c r="A148" s="966"/>
      <c r="B148" s="646" t="s">
        <v>859</v>
      </c>
      <c r="C148" s="648">
        <f>C147/C146</f>
        <v>0.16666666666666666</v>
      </c>
      <c r="D148" s="644">
        <f t="shared" ref="D148:F150" si="1">D145/C145-1</f>
        <v>3.166666666666667</v>
      </c>
      <c r="E148" s="644">
        <f t="shared" si="1"/>
        <v>0</v>
      </c>
      <c r="F148" s="644">
        <f t="shared" si="1"/>
        <v>0</v>
      </c>
      <c r="G148" s="966"/>
      <c r="H148" s="972"/>
      <c r="I148" s="972"/>
      <c r="J148" s="972"/>
      <c r="K148" s="620"/>
    </row>
    <row r="149" spans="1:11" ht="20.25" customHeight="1" thickBot="1" x14ac:dyDescent="0.3">
      <c r="A149" s="966"/>
      <c r="B149" s="646" t="s">
        <v>858</v>
      </c>
      <c r="C149" s="648">
        <f>C148/C147</f>
        <v>1E-3</v>
      </c>
      <c r="D149" s="644">
        <f t="shared" si="1"/>
        <v>0</v>
      </c>
      <c r="E149" s="644">
        <f t="shared" si="1"/>
        <v>0</v>
      </c>
      <c r="F149" s="644">
        <f t="shared" si="1"/>
        <v>0</v>
      </c>
      <c r="G149" s="966"/>
      <c r="H149" s="966"/>
      <c r="I149" s="966"/>
      <c r="J149" s="966"/>
      <c r="K149" s="620"/>
    </row>
    <row r="150" spans="1:11" ht="20.25" customHeight="1" thickBot="1" x14ac:dyDescent="0.3">
      <c r="A150" s="966"/>
      <c r="B150" s="646" t="s">
        <v>55</v>
      </c>
      <c r="C150" s="648">
        <f>C149/C148</f>
        <v>6.0000000000000001E-3</v>
      </c>
      <c r="D150" s="644">
        <f t="shared" si="1"/>
        <v>-0.76</v>
      </c>
      <c r="E150" s="644">
        <f t="shared" si="1"/>
        <v>0</v>
      </c>
      <c r="F150" s="644">
        <f t="shared" si="1"/>
        <v>0</v>
      </c>
      <c r="G150" s="966"/>
      <c r="H150" s="966"/>
      <c r="I150" s="966"/>
      <c r="J150" s="966"/>
      <c r="K150" s="620"/>
    </row>
    <row r="151" spans="1:11" ht="22.5" customHeight="1" thickBot="1" x14ac:dyDescent="0.3">
      <c r="A151" s="966"/>
      <c r="B151" s="1769" t="s">
        <v>2067</v>
      </c>
      <c r="C151" s="1770"/>
      <c r="D151" s="1770"/>
      <c r="E151" s="1770"/>
      <c r="F151" s="1771"/>
      <c r="G151" s="966"/>
      <c r="H151" s="966"/>
      <c r="I151" s="966"/>
      <c r="J151" s="966"/>
      <c r="K151" s="620"/>
    </row>
    <row r="152" spans="1:11" ht="15.75" x14ac:dyDescent="0.25">
      <c r="A152" s="966"/>
      <c r="B152" s="1749"/>
      <c r="C152" s="663">
        <v>2025</v>
      </c>
      <c r="D152" s="663">
        <v>2026</v>
      </c>
      <c r="E152" s="663">
        <v>2027</v>
      </c>
      <c r="F152" s="663">
        <v>2028</v>
      </c>
      <c r="G152" s="966"/>
      <c r="H152" s="966"/>
      <c r="I152" s="966"/>
      <c r="J152" s="966"/>
      <c r="K152" s="620"/>
    </row>
    <row r="153" spans="1:11" ht="16.5" thickBot="1" x14ac:dyDescent="0.3">
      <c r="A153" s="966"/>
      <c r="B153" s="1750"/>
      <c r="C153" s="642" t="s">
        <v>17</v>
      </c>
      <c r="D153" s="642" t="s">
        <v>18</v>
      </c>
      <c r="E153" s="642" t="s">
        <v>18</v>
      </c>
      <c r="F153" s="642" t="s">
        <v>18</v>
      </c>
      <c r="G153" s="966"/>
      <c r="H153" s="966"/>
      <c r="I153" s="966"/>
      <c r="J153" s="966"/>
      <c r="K153" s="620"/>
    </row>
    <row r="154" spans="1:11" ht="16.5" thickBot="1" x14ac:dyDescent="0.3">
      <c r="A154" s="966"/>
      <c r="B154" s="637" t="s">
        <v>875</v>
      </c>
      <c r="C154" s="634"/>
      <c r="D154" s="634"/>
      <c r="E154" s="634"/>
      <c r="F154" s="634"/>
      <c r="G154" s="966"/>
      <c r="H154" s="966"/>
      <c r="I154" s="966"/>
      <c r="J154" s="966"/>
      <c r="K154" s="620"/>
    </row>
    <row r="155" spans="1:11" ht="20.25" customHeight="1" thickBot="1" x14ac:dyDescent="0.3">
      <c r="A155" s="966"/>
      <c r="B155" s="637" t="s">
        <v>874</v>
      </c>
      <c r="C155" s="638">
        <v>10000</v>
      </c>
      <c r="D155" s="638">
        <v>5000</v>
      </c>
      <c r="E155" s="638">
        <v>5000</v>
      </c>
      <c r="F155" s="638">
        <v>5000</v>
      </c>
      <c r="G155" s="966"/>
      <c r="H155" s="966"/>
      <c r="I155" s="966"/>
      <c r="J155" s="966"/>
      <c r="K155" s="620"/>
    </row>
    <row r="156" spans="1:11" ht="39.75" customHeight="1" thickBot="1" x14ac:dyDescent="0.3">
      <c r="A156" s="966"/>
      <c r="B156" s="652" t="s">
        <v>873</v>
      </c>
      <c r="C156" s="638">
        <f>C155+C154</f>
        <v>10000</v>
      </c>
      <c r="D156" s="638">
        <f>D155+D154</f>
        <v>5000</v>
      </c>
      <c r="E156" s="638">
        <f>E155+E154</f>
        <v>5000</v>
      </c>
      <c r="F156" s="638">
        <f>F155+F154</f>
        <v>5000</v>
      </c>
      <c r="G156" s="966"/>
      <c r="H156" s="966"/>
      <c r="I156" s="966"/>
      <c r="J156" s="966"/>
      <c r="K156" s="620"/>
    </row>
    <row r="157" spans="1:11" ht="16.5" hidden="1" thickBot="1" x14ac:dyDescent="0.3">
      <c r="A157" s="966"/>
      <c r="B157" s="772" t="s">
        <v>949</v>
      </c>
      <c r="C157" s="1794"/>
      <c r="D157" s="1795"/>
      <c r="E157" s="1795"/>
      <c r="F157" s="1796"/>
      <c r="G157" s="966"/>
      <c r="H157" s="966"/>
      <c r="I157" s="966"/>
      <c r="J157" s="966"/>
      <c r="K157" s="620"/>
    </row>
    <row r="158" spans="1:11" ht="48" hidden="1" thickBot="1" x14ac:dyDescent="0.3">
      <c r="A158" s="966"/>
      <c r="B158" s="651" t="s">
        <v>1678</v>
      </c>
      <c r="C158" s="974"/>
      <c r="D158" s="781" t="s">
        <v>864</v>
      </c>
      <c r="E158" s="780"/>
      <c r="F158" s="779"/>
      <c r="G158" s="966"/>
      <c r="H158" s="966"/>
      <c r="I158" s="966"/>
      <c r="J158" s="966"/>
      <c r="K158" s="620"/>
    </row>
    <row r="159" spans="1:11" ht="16.5" hidden="1" thickBot="1" x14ac:dyDescent="0.3">
      <c r="A159" s="966"/>
      <c r="B159" s="646" t="s">
        <v>863</v>
      </c>
      <c r="C159" s="1753"/>
      <c r="D159" s="1754"/>
      <c r="E159" s="1754"/>
      <c r="F159" s="1755"/>
      <c r="G159" s="966"/>
      <c r="H159" s="966"/>
      <c r="I159" s="966"/>
      <c r="J159" s="966"/>
      <c r="K159" s="620"/>
    </row>
    <row r="160" spans="1:11" ht="16.5" hidden="1" thickBot="1" x14ac:dyDescent="0.3">
      <c r="A160" s="966"/>
      <c r="B160" s="646" t="s">
        <v>37</v>
      </c>
      <c r="C160" s="1757"/>
      <c r="D160" s="1758"/>
      <c r="E160" s="1758"/>
      <c r="F160" s="1759"/>
      <c r="G160" s="966"/>
      <c r="H160" s="966"/>
      <c r="I160" s="966"/>
      <c r="J160" s="966"/>
      <c r="K160" s="620"/>
    </row>
    <row r="161" spans="1:11" ht="16.5" hidden="1" thickBot="1" x14ac:dyDescent="0.3">
      <c r="A161" s="966"/>
      <c r="B161" s="1749"/>
      <c r="C161" s="663">
        <v>2024</v>
      </c>
      <c r="D161" s="663">
        <v>2025</v>
      </c>
      <c r="E161" s="663">
        <v>2026</v>
      </c>
      <c r="F161" s="663">
        <v>2027</v>
      </c>
      <c r="G161" s="966"/>
      <c r="H161" s="966"/>
      <c r="I161" s="966"/>
      <c r="J161" s="966"/>
      <c r="K161" s="620"/>
    </row>
    <row r="162" spans="1:11" ht="16.5" hidden="1" thickBot="1" x14ac:dyDescent="0.3">
      <c r="A162" s="966"/>
      <c r="B162" s="1750"/>
      <c r="C162" s="642" t="s">
        <v>17</v>
      </c>
      <c r="D162" s="642" t="s">
        <v>18</v>
      </c>
      <c r="E162" s="642" t="s">
        <v>18</v>
      </c>
      <c r="F162" s="642" t="s">
        <v>18</v>
      </c>
      <c r="G162" s="966"/>
      <c r="H162" s="966"/>
      <c r="I162" s="966"/>
      <c r="J162" s="966"/>
      <c r="K162" s="620"/>
    </row>
    <row r="163" spans="1:11" ht="16.5" hidden="1" thickBot="1" x14ac:dyDescent="0.3">
      <c r="A163" s="966"/>
      <c r="B163" s="646" t="s">
        <v>39</v>
      </c>
      <c r="C163" s="646"/>
      <c r="D163" s="646"/>
      <c r="E163" s="646"/>
      <c r="F163" s="646"/>
      <c r="G163" s="966"/>
      <c r="H163" s="966"/>
      <c r="I163" s="966"/>
      <c r="J163" s="966"/>
      <c r="K163" s="620"/>
    </row>
    <row r="164" spans="1:11" ht="16.5" hidden="1" thickBot="1" x14ac:dyDescent="0.3">
      <c r="A164" s="966"/>
      <c r="B164" s="646" t="s">
        <v>861</v>
      </c>
      <c r="C164" s="648">
        <f>C174</f>
        <v>0</v>
      </c>
      <c r="D164" s="648">
        <f>D174</f>
        <v>0</v>
      </c>
      <c r="E164" s="648">
        <f>E174</f>
        <v>0</v>
      </c>
      <c r="F164" s="648">
        <f>F174</f>
        <v>0</v>
      </c>
      <c r="G164" s="966"/>
      <c r="H164" s="966"/>
      <c r="I164" s="966"/>
      <c r="J164" s="966"/>
      <c r="K164" s="620"/>
    </row>
    <row r="165" spans="1:11" ht="16.5" hidden="1" thickBot="1" x14ac:dyDescent="0.3">
      <c r="A165" s="966"/>
      <c r="B165" s="646" t="s">
        <v>860</v>
      </c>
      <c r="C165" s="648"/>
      <c r="D165" s="648"/>
      <c r="E165" s="648"/>
      <c r="F165" s="648"/>
      <c r="G165" s="966"/>
      <c r="H165" s="966"/>
      <c r="I165" s="966"/>
      <c r="J165" s="966"/>
      <c r="K165" s="620"/>
    </row>
    <row r="166" spans="1:11" ht="16.5" hidden="1" thickBot="1" x14ac:dyDescent="0.3">
      <c r="A166" s="966"/>
      <c r="B166" s="646" t="s">
        <v>859</v>
      </c>
      <c r="C166" s="645"/>
      <c r="D166" s="644"/>
      <c r="E166" s="644"/>
      <c r="F166" s="644"/>
      <c r="G166" s="966"/>
      <c r="H166" s="972"/>
      <c r="I166" s="972"/>
      <c r="J166" s="972"/>
      <c r="K166" s="620"/>
    </row>
    <row r="167" spans="1:11" ht="16.5" hidden="1" thickBot="1" x14ac:dyDescent="0.3">
      <c r="A167" s="966"/>
      <c r="B167" s="646" t="s">
        <v>858</v>
      </c>
      <c r="C167" s="645"/>
      <c r="D167" s="644"/>
      <c r="E167" s="644"/>
      <c r="F167" s="644"/>
      <c r="G167" s="966"/>
      <c r="H167" s="966"/>
      <c r="I167" s="966"/>
      <c r="J167" s="966"/>
      <c r="K167" s="620"/>
    </row>
    <row r="168" spans="1:11" ht="16.5" hidden="1" thickBot="1" x14ac:dyDescent="0.3">
      <c r="A168" s="966"/>
      <c r="B168" s="646" t="s">
        <v>55</v>
      </c>
      <c r="C168" s="645"/>
      <c r="D168" s="644"/>
      <c r="E168" s="644"/>
      <c r="F168" s="644"/>
      <c r="G168" s="966"/>
      <c r="H168" s="966"/>
      <c r="I168" s="966"/>
      <c r="J168" s="966"/>
      <c r="K168" s="620"/>
    </row>
    <row r="169" spans="1:11" ht="16.5" hidden="1" thickBot="1" x14ac:dyDescent="0.3">
      <c r="A169" s="966"/>
      <c r="B169" s="1769" t="s">
        <v>2065</v>
      </c>
      <c r="C169" s="1770"/>
      <c r="D169" s="1770"/>
      <c r="E169" s="1770"/>
      <c r="F169" s="1771"/>
      <c r="G169" s="966"/>
      <c r="H169" s="966"/>
      <c r="I169" s="966"/>
      <c r="J169" s="966"/>
      <c r="K169" s="620"/>
    </row>
    <row r="170" spans="1:11" ht="16.5" hidden="1" thickBot="1" x14ac:dyDescent="0.3">
      <c r="A170" s="966"/>
      <c r="B170" s="1749"/>
      <c r="C170" s="663">
        <v>2024</v>
      </c>
      <c r="D170" s="663">
        <v>2025</v>
      </c>
      <c r="E170" s="663">
        <v>2026</v>
      </c>
      <c r="F170" s="663">
        <v>2027</v>
      </c>
      <c r="G170" s="966"/>
      <c r="H170" s="966"/>
      <c r="I170" s="966"/>
      <c r="J170" s="966"/>
      <c r="K170" s="620"/>
    </row>
    <row r="171" spans="1:11" ht="16.5" hidden="1" thickBot="1" x14ac:dyDescent="0.3">
      <c r="A171" s="966"/>
      <c r="B171" s="1750"/>
      <c r="C171" s="642" t="s">
        <v>17</v>
      </c>
      <c r="D171" s="642" t="s">
        <v>18</v>
      </c>
      <c r="E171" s="642" t="s">
        <v>18</v>
      </c>
      <c r="F171" s="642" t="s">
        <v>18</v>
      </c>
      <c r="G171" s="966"/>
      <c r="H171" s="966"/>
      <c r="I171" s="966"/>
      <c r="J171" s="966"/>
      <c r="K171" s="620"/>
    </row>
    <row r="172" spans="1:11" ht="16.5" hidden="1" thickBot="1" x14ac:dyDescent="0.3">
      <c r="A172" s="966"/>
      <c r="B172" s="637" t="s">
        <v>875</v>
      </c>
      <c r="C172" s="634"/>
      <c r="D172" s="634"/>
      <c r="E172" s="634"/>
      <c r="F172" s="634"/>
      <c r="G172" s="966"/>
      <c r="H172" s="966"/>
      <c r="I172" s="966"/>
      <c r="J172" s="966"/>
      <c r="K172" s="620"/>
    </row>
    <row r="173" spans="1:11" ht="16.5" hidden="1" thickBot="1" x14ac:dyDescent="0.3">
      <c r="A173" s="966"/>
      <c r="B173" s="637" t="s">
        <v>874</v>
      </c>
      <c r="C173" s="638">
        <v>0</v>
      </c>
      <c r="D173" s="638">
        <v>0</v>
      </c>
      <c r="E173" s="638">
        <v>0</v>
      </c>
      <c r="F173" s="638">
        <v>0</v>
      </c>
      <c r="G173" s="966"/>
      <c r="H173" s="966"/>
      <c r="I173" s="966"/>
      <c r="J173" s="966"/>
      <c r="K173" s="620"/>
    </row>
    <row r="174" spans="1:11" ht="16.5" hidden="1" thickBot="1" x14ac:dyDescent="0.3">
      <c r="A174" s="966"/>
      <c r="B174" s="652" t="s">
        <v>1676</v>
      </c>
      <c r="C174" s="638">
        <f>C173+C172</f>
        <v>0</v>
      </c>
      <c r="D174" s="638">
        <f>D173+D172</f>
        <v>0</v>
      </c>
      <c r="E174" s="638">
        <f>E173+E172</f>
        <v>0</v>
      </c>
      <c r="F174" s="638">
        <f>F173+F172</f>
        <v>0</v>
      </c>
      <c r="G174" s="966"/>
      <c r="H174" s="966"/>
      <c r="I174" s="966"/>
      <c r="J174" s="966"/>
      <c r="K174" s="620"/>
    </row>
    <row r="175" spans="1:11" ht="16.5" hidden="1" thickBot="1" x14ac:dyDescent="0.3">
      <c r="A175" s="966"/>
      <c r="B175" s="1760" t="s">
        <v>78</v>
      </c>
      <c r="C175" s="1761"/>
      <c r="D175" s="1761"/>
      <c r="E175" s="1761"/>
      <c r="F175" s="1762"/>
      <c r="G175" s="966"/>
      <c r="H175" s="966"/>
      <c r="I175" s="966"/>
      <c r="J175" s="966"/>
      <c r="K175" s="620"/>
    </row>
    <row r="176" spans="1:11" ht="16.5" hidden="1" thickBot="1" x14ac:dyDescent="0.3">
      <c r="A176" s="966"/>
      <c r="B176" s="1760" t="s">
        <v>881</v>
      </c>
      <c r="C176" s="1761"/>
      <c r="D176" s="1761"/>
      <c r="E176" s="1761"/>
      <c r="F176" s="1762"/>
      <c r="G176" s="966"/>
      <c r="H176" s="966"/>
      <c r="I176" s="966"/>
      <c r="J176" s="966"/>
      <c r="K176" s="620"/>
    </row>
    <row r="177" spans="1:11" ht="16.5" hidden="1" thickBot="1" x14ac:dyDescent="0.3">
      <c r="A177" s="966"/>
      <c r="B177" s="975" t="s">
        <v>949</v>
      </c>
      <c r="C177" s="2109"/>
      <c r="D177" s="2110"/>
      <c r="E177" s="2110"/>
      <c r="F177" s="2111"/>
      <c r="G177" s="966"/>
      <c r="H177" s="966"/>
      <c r="I177" s="966"/>
      <c r="J177" s="966"/>
      <c r="K177" s="620"/>
    </row>
    <row r="178" spans="1:11" ht="48" hidden="1" thickBot="1" x14ac:dyDescent="0.3">
      <c r="A178" s="966"/>
      <c r="B178" s="651" t="s">
        <v>898</v>
      </c>
      <c r="C178" s="976" t="s">
        <v>2066</v>
      </c>
      <c r="D178" s="772" t="s">
        <v>864</v>
      </c>
      <c r="E178" s="780"/>
      <c r="F178" s="779"/>
      <c r="G178" s="966"/>
      <c r="H178" s="966"/>
      <c r="I178" s="966"/>
      <c r="J178" s="966"/>
      <c r="K178" s="620"/>
    </row>
    <row r="179" spans="1:11" ht="16.5" hidden="1" thickBot="1" x14ac:dyDescent="0.3">
      <c r="A179" s="966"/>
      <c r="B179" s="646" t="s">
        <v>863</v>
      </c>
      <c r="C179" s="1753" t="s">
        <v>2066</v>
      </c>
      <c r="D179" s="1754"/>
      <c r="E179" s="1754"/>
      <c r="F179" s="1755"/>
      <c r="G179" s="966"/>
      <c r="H179" s="966"/>
      <c r="I179" s="966"/>
      <c r="J179" s="966"/>
      <c r="K179" s="620"/>
    </row>
    <row r="180" spans="1:11" ht="16.5" hidden="1" thickBot="1" x14ac:dyDescent="0.3">
      <c r="A180" s="966"/>
      <c r="B180" s="646" t="s">
        <v>37</v>
      </c>
      <c r="C180" s="1757" t="s">
        <v>2066</v>
      </c>
      <c r="D180" s="1758"/>
      <c r="E180" s="1758"/>
      <c r="F180" s="1759"/>
      <c r="G180" s="966"/>
      <c r="H180" s="966"/>
      <c r="I180" s="966"/>
      <c r="J180" s="966"/>
      <c r="K180" s="620"/>
    </row>
    <row r="181" spans="1:11" ht="16.5" hidden="1" thickBot="1" x14ac:dyDescent="0.3">
      <c r="A181" s="966"/>
      <c r="B181" s="1749"/>
      <c r="C181" s="663">
        <v>2024</v>
      </c>
      <c r="D181" s="663">
        <v>2025</v>
      </c>
      <c r="E181" s="663">
        <v>2026</v>
      </c>
      <c r="F181" s="663">
        <v>2027</v>
      </c>
      <c r="G181" s="966"/>
      <c r="H181" s="966"/>
      <c r="I181" s="966"/>
      <c r="J181" s="966"/>
      <c r="K181" s="620"/>
    </row>
    <row r="182" spans="1:11" ht="16.5" hidden="1" thickBot="1" x14ac:dyDescent="0.3">
      <c r="A182" s="966"/>
      <c r="B182" s="1750"/>
      <c r="C182" s="642" t="s">
        <v>17</v>
      </c>
      <c r="D182" s="642" t="s">
        <v>18</v>
      </c>
      <c r="E182" s="642" t="s">
        <v>18</v>
      </c>
      <c r="F182" s="642" t="s">
        <v>18</v>
      </c>
      <c r="G182" s="966"/>
      <c r="H182" s="966"/>
      <c r="I182" s="966"/>
      <c r="J182" s="966"/>
      <c r="K182" s="620"/>
    </row>
    <row r="183" spans="1:11" ht="16.5" hidden="1" thickBot="1" x14ac:dyDescent="0.3">
      <c r="A183" s="966"/>
      <c r="B183" s="646" t="s">
        <v>39</v>
      </c>
      <c r="C183" s="648"/>
      <c r="D183" s="648"/>
      <c r="E183" s="648"/>
      <c r="F183" s="648"/>
      <c r="G183" s="966"/>
      <c r="H183" s="966"/>
      <c r="I183" s="966"/>
      <c r="J183" s="966"/>
      <c r="K183" s="620"/>
    </row>
    <row r="184" spans="1:11" ht="16.5" hidden="1" thickBot="1" x14ac:dyDescent="0.3">
      <c r="A184" s="966"/>
      <c r="B184" s="646" t="s">
        <v>861</v>
      </c>
      <c r="C184" s="648">
        <f>C194</f>
        <v>0</v>
      </c>
      <c r="D184" s="648">
        <f>D194</f>
        <v>0</v>
      </c>
      <c r="E184" s="648">
        <f>E194</f>
        <v>0</v>
      </c>
      <c r="F184" s="648"/>
      <c r="G184" s="966"/>
      <c r="H184" s="966"/>
      <c r="I184" s="966"/>
      <c r="J184" s="966"/>
      <c r="K184" s="620"/>
    </row>
    <row r="185" spans="1:11" ht="16.5" hidden="1" thickBot="1" x14ac:dyDescent="0.3">
      <c r="A185" s="966"/>
      <c r="B185" s="646" t="s">
        <v>860</v>
      </c>
      <c r="C185" s="648"/>
      <c r="D185" s="648"/>
      <c r="E185" s="648"/>
      <c r="F185" s="648"/>
      <c r="G185" s="966"/>
      <c r="H185" s="966"/>
      <c r="I185" s="966"/>
      <c r="J185" s="966"/>
      <c r="K185" s="620"/>
    </row>
    <row r="186" spans="1:11" ht="16.5" hidden="1" thickBot="1" x14ac:dyDescent="0.3">
      <c r="A186" s="966"/>
      <c r="B186" s="646" t="s">
        <v>859</v>
      </c>
      <c r="C186" s="645"/>
      <c r="D186" s="644"/>
      <c r="E186" s="644"/>
      <c r="F186" s="644"/>
      <c r="G186" s="966"/>
      <c r="H186" s="972"/>
      <c r="I186" s="972"/>
      <c r="J186" s="972"/>
      <c r="K186" s="620"/>
    </row>
    <row r="187" spans="1:11" ht="16.5" hidden="1" thickBot="1" x14ac:dyDescent="0.3">
      <c r="A187" s="966"/>
      <c r="B187" s="646" t="s">
        <v>858</v>
      </c>
      <c r="C187" s="645"/>
      <c r="D187" s="644"/>
      <c r="E187" s="644"/>
      <c r="F187" s="644"/>
      <c r="G187" s="966"/>
      <c r="H187" s="966"/>
      <c r="I187" s="966"/>
      <c r="J187" s="966"/>
      <c r="K187" s="620"/>
    </row>
    <row r="188" spans="1:11" ht="16.5" hidden="1" thickBot="1" x14ac:dyDescent="0.3">
      <c r="A188" s="966"/>
      <c r="B188" s="646" t="s">
        <v>55</v>
      </c>
      <c r="C188" s="645"/>
      <c r="D188" s="644"/>
      <c r="E188" s="644"/>
      <c r="F188" s="644"/>
      <c r="G188" s="966"/>
      <c r="H188" s="966"/>
      <c r="I188" s="966"/>
      <c r="J188" s="966"/>
      <c r="K188" s="620"/>
    </row>
    <row r="189" spans="1:11" ht="16.5" hidden="1" thickBot="1" x14ac:dyDescent="0.3">
      <c r="A189" s="966"/>
      <c r="B189" s="1769" t="s">
        <v>2067</v>
      </c>
      <c r="C189" s="1770"/>
      <c r="D189" s="1770"/>
      <c r="E189" s="1770"/>
      <c r="F189" s="1771"/>
      <c r="G189" s="966"/>
      <c r="H189" s="966"/>
      <c r="I189" s="966"/>
      <c r="J189" s="966"/>
      <c r="K189" s="620"/>
    </row>
    <row r="190" spans="1:11" ht="16.5" hidden="1" thickBot="1" x14ac:dyDescent="0.3">
      <c r="A190" s="966"/>
      <c r="B190" s="1749"/>
      <c r="C190" s="663">
        <v>2024</v>
      </c>
      <c r="D190" s="663">
        <v>2025</v>
      </c>
      <c r="E190" s="663">
        <v>2026</v>
      </c>
      <c r="F190" s="663">
        <v>2027</v>
      </c>
      <c r="G190" s="966"/>
      <c r="H190" s="966"/>
      <c r="I190" s="966"/>
      <c r="J190" s="966"/>
      <c r="K190" s="620"/>
    </row>
    <row r="191" spans="1:11" ht="16.5" hidden="1" thickBot="1" x14ac:dyDescent="0.3">
      <c r="A191" s="966"/>
      <c r="B191" s="1750"/>
      <c r="C191" s="642" t="s">
        <v>17</v>
      </c>
      <c r="D191" s="642" t="s">
        <v>18</v>
      </c>
      <c r="E191" s="642" t="s">
        <v>18</v>
      </c>
      <c r="F191" s="642" t="s">
        <v>18</v>
      </c>
      <c r="G191" s="966"/>
      <c r="H191" s="966"/>
      <c r="I191" s="966"/>
      <c r="J191" s="966"/>
      <c r="K191" s="620"/>
    </row>
    <row r="192" spans="1:11" ht="16.5" hidden="1" thickBot="1" x14ac:dyDescent="0.3">
      <c r="A192" s="966"/>
      <c r="B192" s="637" t="s">
        <v>875</v>
      </c>
      <c r="C192" s="634"/>
      <c r="D192" s="634"/>
      <c r="E192" s="634"/>
      <c r="F192" s="634"/>
      <c r="G192" s="966"/>
      <c r="H192" s="966"/>
      <c r="I192" s="966"/>
      <c r="J192" s="966"/>
      <c r="K192" s="620"/>
    </row>
    <row r="193" spans="1:11" ht="16.5" hidden="1" thickBot="1" x14ac:dyDescent="0.3">
      <c r="A193" s="966"/>
      <c r="B193" s="637" t="s">
        <v>874</v>
      </c>
      <c r="C193" s="638">
        <v>0</v>
      </c>
      <c r="D193" s="634">
        <v>0</v>
      </c>
      <c r="E193" s="634">
        <v>0</v>
      </c>
      <c r="F193" s="634">
        <v>0</v>
      </c>
      <c r="G193" s="966"/>
      <c r="H193" s="966"/>
      <c r="I193" s="966"/>
      <c r="J193" s="966"/>
      <c r="K193" s="620"/>
    </row>
    <row r="194" spans="1:11" ht="16.5" hidden="1" thickBot="1" x14ac:dyDescent="0.3">
      <c r="A194" s="966"/>
      <c r="B194" s="652" t="s">
        <v>873</v>
      </c>
      <c r="C194" s="638">
        <f>C193+C192</f>
        <v>0</v>
      </c>
      <c r="D194" s="638">
        <f>D193+D192</f>
        <v>0</v>
      </c>
      <c r="E194" s="638">
        <f>E193+E192</f>
        <v>0</v>
      </c>
      <c r="F194" s="638">
        <f>F193+F192</f>
        <v>0</v>
      </c>
      <c r="G194" s="966"/>
      <c r="H194" s="966"/>
      <c r="I194" s="966"/>
      <c r="J194" s="966"/>
      <c r="K194" s="620"/>
    </row>
    <row r="195" spans="1:11" ht="16.5" hidden="1" thickBot="1" x14ac:dyDescent="0.3">
      <c r="A195" s="966"/>
      <c r="B195" s="2118" t="s">
        <v>964</v>
      </c>
      <c r="C195" s="2121"/>
      <c r="D195" s="2122"/>
      <c r="E195" s="2122"/>
      <c r="F195" s="2123"/>
      <c r="G195" s="966"/>
      <c r="H195" s="966"/>
      <c r="I195" s="966"/>
      <c r="J195" s="966"/>
      <c r="K195" s="620"/>
    </row>
    <row r="196" spans="1:11" ht="16.5" hidden="1" thickBot="1" x14ac:dyDescent="0.3">
      <c r="A196" s="966"/>
      <c r="B196" s="2119"/>
      <c r="C196" s="2124"/>
      <c r="D196" s="2125"/>
      <c r="E196" s="2125"/>
      <c r="F196" s="2126"/>
      <c r="G196" s="966"/>
      <c r="H196" s="966"/>
      <c r="I196" s="966"/>
      <c r="J196" s="966"/>
      <c r="K196" s="620"/>
    </row>
    <row r="197" spans="1:11" ht="16.5" hidden="1" thickBot="1" x14ac:dyDescent="0.3">
      <c r="A197" s="966"/>
      <c r="B197" s="2120"/>
      <c r="C197" s="2127"/>
      <c r="D197" s="2128"/>
      <c r="E197" s="2128"/>
      <c r="F197" s="2129"/>
      <c r="G197" s="966"/>
      <c r="H197" s="966"/>
      <c r="I197" s="966"/>
      <c r="J197" s="966"/>
      <c r="K197" s="620"/>
    </row>
    <row r="198" spans="1:11" ht="16.5" hidden="1" thickBot="1" x14ac:dyDescent="0.3">
      <c r="A198" s="966"/>
      <c r="B198" s="975" t="s">
        <v>949</v>
      </c>
      <c r="C198" s="1794"/>
      <c r="D198" s="2130"/>
      <c r="E198" s="1795"/>
      <c r="F198" s="1796"/>
      <c r="G198" s="966"/>
      <c r="H198" s="966"/>
      <c r="I198" s="966"/>
      <c r="J198" s="966"/>
      <c r="K198" s="620"/>
    </row>
    <row r="199" spans="1:11" ht="48" hidden="1" thickBot="1" x14ac:dyDescent="0.3">
      <c r="A199" s="966"/>
      <c r="B199" s="651" t="s">
        <v>1678</v>
      </c>
      <c r="C199" s="974" t="s">
        <v>2066</v>
      </c>
      <c r="D199" s="973" t="s">
        <v>864</v>
      </c>
      <c r="E199" s="780"/>
      <c r="F199" s="779"/>
      <c r="G199" s="966"/>
      <c r="H199" s="966"/>
      <c r="I199" s="966"/>
      <c r="J199" s="966"/>
      <c r="K199" s="620"/>
    </row>
    <row r="200" spans="1:11" ht="16.5" hidden="1" thickBot="1" x14ac:dyDescent="0.3">
      <c r="A200" s="966"/>
      <c r="B200" s="646" t="s">
        <v>863</v>
      </c>
      <c r="C200" s="1753" t="s">
        <v>2066</v>
      </c>
      <c r="D200" s="2131"/>
      <c r="E200" s="1754"/>
      <c r="F200" s="1755"/>
      <c r="G200" s="966"/>
      <c r="H200" s="966"/>
      <c r="I200" s="966"/>
      <c r="J200" s="966"/>
      <c r="K200" s="620"/>
    </row>
    <row r="201" spans="1:11" ht="16.5" hidden="1" thickBot="1" x14ac:dyDescent="0.3">
      <c r="A201" s="966"/>
      <c r="B201" s="646" t="s">
        <v>37</v>
      </c>
      <c r="C201" s="1757" t="s">
        <v>2066</v>
      </c>
      <c r="D201" s="1758"/>
      <c r="E201" s="1758"/>
      <c r="F201" s="1759"/>
      <c r="G201" s="966"/>
      <c r="H201" s="966"/>
      <c r="I201" s="966"/>
      <c r="J201" s="966"/>
      <c r="K201" s="620"/>
    </row>
    <row r="202" spans="1:11" ht="16.5" hidden="1" thickBot="1" x14ac:dyDescent="0.3">
      <c r="A202" s="966"/>
      <c r="B202" s="1749"/>
      <c r="C202" s="663">
        <v>2024</v>
      </c>
      <c r="D202" s="663">
        <v>2025</v>
      </c>
      <c r="E202" s="663">
        <v>2026</v>
      </c>
      <c r="F202" s="663">
        <v>2027</v>
      </c>
      <c r="G202" s="966"/>
      <c r="H202" s="966"/>
      <c r="I202" s="966"/>
      <c r="J202" s="966"/>
      <c r="K202" s="620"/>
    </row>
    <row r="203" spans="1:11" ht="16.5" hidden="1" thickBot="1" x14ac:dyDescent="0.3">
      <c r="A203" s="966"/>
      <c r="B203" s="1750"/>
      <c r="C203" s="642" t="s">
        <v>17</v>
      </c>
      <c r="D203" s="642" t="s">
        <v>18</v>
      </c>
      <c r="E203" s="642" t="s">
        <v>18</v>
      </c>
      <c r="F203" s="642" t="s">
        <v>18</v>
      </c>
      <c r="G203" s="966"/>
      <c r="H203" s="966"/>
      <c r="I203" s="966"/>
      <c r="J203" s="966"/>
      <c r="K203" s="620"/>
    </row>
    <row r="204" spans="1:11" ht="16.5" hidden="1" thickBot="1" x14ac:dyDescent="0.3">
      <c r="A204" s="966"/>
      <c r="B204" s="646" t="s">
        <v>39</v>
      </c>
      <c r="C204" s="648"/>
      <c r="D204" s="648"/>
      <c r="E204" s="648"/>
      <c r="F204" s="648"/>
      <c r="G204" s="966"/>
      <c r="H204" s="966"/>
      <c r="I204" s="966"/>
      <c r="J204" s="966"/>
      <c r="K204" s="620"/>
    </row>
    <row r="205" spans="1:11" ht="16.5" hidden="1" thickBot="1" x14ac:dyDescent="0.3">
      <c r="A205" s="966"/>
      <c r="B205" s="646" t="s">
        <v>861</v>
      </c>
      <c r="C205" s="648">
        <f>C215</f>
        <v>0</v>
      </c>
      <c r="D205" s="648">
        <f>D215</f>
        <v>0</v>
      </c>
      <c r="E205" s="648">
        <f>E215</f>
        <v>0</v>
      </c>
      <c r="F205" s="648"/>
      <c r="G205" s="966"/>
      <c r="H205" s="966"/>
      <c r="I205" s="966"/>
      <c r="J205" s="966"/>
      <c r="K205" s="620"/>
    </row>
    <row r="206" spans="1:11" ht="13.5" hidden="1" customHeight="1" thickBot="1" x14ac:dyDescent="0.3">
      <c r="A206" s="966"/>
      <c r="B206" s="646" t="s">
        <v>860</v>
      </c>
      <c r="C206" s="648"/>
      <c r="D206" s="648"/>
      <c r="E206" s="648"/>
      <c r="F206" s="648"/>
      <c r="G206" s="966"/>
      <c r="H206" s="966"/>
      <c r="I206" s="966"/>
      <c r="J206" s="966"/>
      <c r="K206" s="620"/>
    </row>
    <row r="207" spans="1:11" ht="23.25" hidden="1" customHeight="1" thickBot="1" x14ac:dyDescent="0.3">
      <c r="A207" s="966"/>
      <c r="B207" s="646" t="s">
        <v>859</v>
      </c>
      <c r="C207" s="645"/>
      <c r="D207" s="644"/>
      <c r="E207" s="644"/>
      <c r="F207" s="644"/>
      <c r="G207" s="966"/>
      <c r="H207" s="972"/>
      <c r="I207" s="972"/>
      <c r="J207" s="972"/>
      <c r="K207" s="620"/>
    </row>
    <row r="208" spans="1:11" ht="18.75" hidden="1" customHeight="1" thickBot="1" x14ac:dyDescent="0.3">
      <c r="A208" s="966"/>
      <c r="B208" s="646" t="s">
        <v>858</v>
      </c>
      <c r="C208" s="645"/>
      <c r="D208" s="644"/>
      <c r="E208" s="644"/>
      <c r="F208" s="644"/>
      <c r="G208" s="966"/>
      <c r="H208" s="966"/>
      <c r="I208" s="966"/>
      <c r="J208" s="966"/>
      <c r="K208" s="620"/>
    </row>
    <row r="209" spans="1:11" ht="20.25" hidden="1" customHeight="1" thickBot="1" x14ac:dyDescent="0.3">
      <c r="A209" s="966"/>
      <c r="B209" s="646" t="s">
        <v>55</v>
      </c>
      <c r="C209" s="645"/>
      <c r="D209" s="644"/>
      <c r="E209" s="644"/>
      <c r="F209" s="644"/>
      <c r="G209" s="966"/>
      <c r="H209" s="966"/>
      <c r="I209" s="966"/>
      <c r="J209" s="966"/>
      <c r="K209" s="620"/>
    </row>
    <row r="210" spans="1:11" ht="20.25" customHeight="1" thickBot="1" x14ac:dyDescent="0.3">
      <c r="A210" s="966"/>
      <c r="B210" s="1769" t="s">
        <v>2065</v>
      </c>
      <c r="C210" s="1770"/>
      <c r="D210" s="1770"/>
      <c r="E210" s="1770"/>
      <c r="F210" s="1771"/>
      <c r="G210" s="966"/>
      <c r="H210" s="966"/>
      <c r="I210" s="966"/>
      <c r="J210" s="966"/>
      <c r="K210" s="620"/>
    </row>
    <row r="211" spans="1:11" ht="18.75" customHeight="1" x14ac:dyDescent="0.25">
      <c r="A211" s="966"/>
      <c r="B211" s="1749"/>
      <c r="C211" s="663">
        <v>2024</v>
      </c>
      <c r="D211" s="663">
        <v>2025</v>
      </c>
      <c r="E211" s="663">
        <v>2026</v>
      </c>
      <c r="F211" s="663">
        <v>2027</v>
      </c>
      <c r="G211" s="966"/>
      <c r="H211" s="966"/>
      <c r="I211" s="966"/>
      <c r="J211" s="966"/>
      <c r="K211" s="620"/>
    </row>
    <row r="212" spans="1:11" ht="29.25" customHeight="1" thickBot="1" x14ac:dyDescent="0.3">
      <c r="A212" s="966"/>
      <c r="B212" s="1750"/>
      <c r="C212" s="642" t="s">
        <v>17</v>
      </c>
      <c r="D212" s="642" t="s">
        <v>18</v>
      </c>
      <c r="E212" s="642" t="s">
        <v>18</v>
      </c>
      <c r="F212" s="642" t="s">
        <v>18</v>
      </c>
      <c r="G212" s="966"/>
      <c r="H212" s="966"/>
      <c r="I212" s="966"/>
      <c r="J212" s="966"/>
      <c r="K212" s="620"/>
    </row>
    <row r="213" spans="1:11" ht="21" customHeight="1" thickBot="1" x14ac:dyDescent="0.3">
      <c r="A213" s="966"/>
      <c r="B213" s="637" t="s">
        <v>875</v>
      </c>
      <c r="C213" s="634"/>
      <c r="D213" s="634"/>
      <c r="E213" s="634"/>
      <c r="F213" s="634"/>
      <c r="G213" s="966"/>
      <c r="H213" s="966"/>
      <c r="I213" s="966"/>
      <c r="J213" s="966"/>
      <c r="K213" s="620"/>
    </row>
    <row r="214" spans="1:11" ht="22.5" customHeight="1" thickBot="1" x14ac:dyDescent="0.3">
      <c r="A214" s="966"/>
      <c r="B214" s="637" t="s">
        <v>874</v>
      </c>
      <c r="C214" s="638">
        <v>0</v>
      </c>
      <c r="D214" s="634">
        <v>0</v>
      </c>
      <c r="E214" s="634">
        <v>0</v>
      </c>
      <c r="F214" s="634"/>
      <c r="G214" s="966"/>
      <c r="H214" s="966"/>
      <c r="I214" s="966"/>
      <c r="J214" s="966"/>
      <c r="K214" s="620"/>
    </row>
    <row r="215" spans="1:11" ht="17.25" customHeight="1" thickBot="1" x14ac:dyDescent="0.3">
      <c r="A215" s="966"/>
      <c r="B215" s="652" t="s">
        <v>1676</v>
      </c>
      <c r="C215" s="638">
        <f>C214+C213</f>
        <v>0</v>
      </c>
      <c r="D215" s="638">
        <f>D214+D213</f>
        <v>0</v>
      </c>
      <c r="E215" s="638">
        <f>E214+E213</f>
        <v>0</v>
      </c>
      <c r="F215" s="638">
        <f>F214+F213</f>
        <v>0</v>
      </c>
      <c r="G215" s="966"/>
      <c r="H215" s="966"/>
      <c r="I215" s="966"/>
      <c r="J215" s="966"/>
      <c r="K215" s="620"/>
    </row>
    <row r="216" spans="1:11" ht="42" customHeight="1" thickBot="1" x14ac:dyDescent="0.3">
      <c r="A216" s="966"/>
      <c r="B216" s="971"/>
      <c r="C216" s="970"/>
      <c r="D216" s="970"/>
      <c r="E216" s="970"/>
      <c r="F216" s="970"/>
      <c r="G216" s="966"/>
      <c r="H216" s="966"/>
      <c r="I216" s="966"/>
      <c r="J216" s="966"/>
      <c r="K216" s="620"/>
    </row>
    <row r="217" spans="1:11" ht="32.25" thickBot="1" x14ac:dyDescent="0.3">
      <c r="A217" s="966"/>
      <c r="B217" s="640" t="s">
        <v>852</v>
      </c>
      <c r="C217" s="639">
        <f>+C205+C184+C164+C68+C31+C146+C105</f>
        <v>69281</v>
      </c>
      <c r="D217" s="639">
        <f>+D205+D184+D164+D68+D31+D146+D105</f>
        <v>69281</v>
      </c>
      <c r="E217" s="639">
        <f>+E205+E184+E164+E68+E31+E146+E105</f>
        <v>69281</v>
      </c>
      <c r="F217" s="639">
        <f>+F205+F184+F164+F68+F31+F146+F105</f>
        <v>69281</v>
      </c>
      <c r="G217" s="966"/>
      <c r="H217" s="966"/>
      <c r="I217" s="966"/>
      <c r="J217" s="966"/>
      <c r="K217" s="620"/>
    </row>
    <row r="218" spans="1:11" ht="32.25" thickBot="1" x14ac:dyDescent="0.3">
      <c r="A218" s="966"/>
      <c r="B218" s="640" t="s">
        <v>851</v>
      </c>
      <c r="C218" s="639">
        <f>C214+C194+C174+C156+C134+C97+C60</f>
        <v>78281</v>
      </c>
      <c r="D218" s="639">
        <f>D214+D194+D174+D156+D134+D97+D60</f>
        <v>73281</v>
      </c>
      <c r="E218" s="639">
        <f>E214+E194+E174+E156+E134+E97+E60</f>
        <v>73281</v>
      </c>
      <c r="F218" s="639">
        <f>F214+F194+F174+F156+F134+F97+F60</f>
        <v>73281</v>
      </c>
      <c r="G218" s="966"/>
      <c r="H218" s="966"/>
      <c r="I218" s="966"/>
      <c r="J218" s="966"/>
      <c r="K218" s="620"/>
    </row>
    <row r="219" spans="1:11" ht="20.25" customHeight="1" thickBot="1" x14ac:dyDescent="0.3">
      <c r="A219" s="966"/>
      <c r="B219" s="637" t="s">
        <v>850</v>
      </c>
      <c r="C219" s="636">
        <f>C220+C221</f>
        <v>44972</v>
      </c>
      <c r="D219" s="636">
        <f>D220+D221</f>
        <v>44972</v>
      </c>
      <c r="E219" s="636">
        <f>E220+E221</f>
        <v>44972</v>
      </c>
      <c r="F219" s="636">
        <f>F220+F221</f>
        <v>44972</v>
      </c>
      <c r="G219" s="966"/>
      <c r="H219" s="966"/>
      <c r="I219" s="966"/>
      <c r="J219" s="966"/>
      <c r="K219" s="620"/>
    </row>
    <row r="220" spans="1:11" ht="20.25" customHeight="1" thickBot="1" x14ac:dyDescent="0.3">
      <c r="A220" s="966"/>
      <c r="B220" s="635" t="s">
        <v>840</v>
      </c>
      <c r="C220" s="638">
        <f t="shared" ref="C220:F221" si="2">C40+C77+C114</f>
        <v>44972</v>
      </c>
      <c r="D220" s="638">
        <f t="shared" si="2"/>
        <v>44972</v>
      </c>
      <c r="E220" s="638">
        <f t="shared" si="2"/>
        <v>44972</v>
      </c>
      <c r="F220" s="638">
        <f t="shared" si="2"/>
        <v>44972</v>
      </c>
      <c r="G220" s="966"/>
      <c r="H220" s="966"/>
      <c r="I220" s="966"/>
      <c r="J220" s="966"/>
      <c r="K220" s="620"/>
    </row>
    <row r="221" spans="1:11" ht="20.25" customHeight="1" thickBot="1" x14ac:dyDescent="0.3">
      <c r="A221" s="966"/>
      <c r="B221" s="635" t="s">
        <v>843</v>
      </c>
      <c r="C221" s="638">
        <f t="shared" si="2"/>
        <v>0</v>
      </c>
      <c r="D221" s="638">
        <f t="shared" si="2"/>
        <v>0</v>
      </c>
      <c r="E221" s="638">
        <f t="shared" si="2"/>
        <v>0</v>
      </c>
      <c r="F221" s="638">
        <f t="shared" si="2"/>
        <v>0</v>
      </c>
      <c r="G221" s="966"/>
      <c r="H221" s="966"/>
      <c r="I221" s="966"/>
      <c r="J221" s="966"/>
      <c r="K221" s="620"/>
    </row>
    <row r="222" spans="1:11" ht="36.75" customHeight="1" thickBot="1" x14ac:dyDescent="0.3">
      <c r="A222" s="966"/>
      <c r="B222" s="637" t="s">
        <v>849</v>
      </c>
      <c r="C222" s="636">
        <f>C223+C224</f>
        <v>6699</v>
      </c>
      <c r="D222" s="636">
        <f>D223+D224</f>
        <v>6699</v>
      </c>
      <c r="E222" s="636">
        <f>E223+E224</f>
        <v>6699</v>
      </c>
      <c r="F222" s="636">
        <f>F223+F224</f>
        <v>6699</v>
      </c>
      <c r="G222" s="966"/>
      <c r="H222" s="966"/>
      <c r="I222" s="966"/>
      <c r="J222" s="966"/>
      <c r="K222" s="620"/>
    </row>
    <row r="223" spans="1:11" ht="20.25" customHeight="1" thickBot="1" x14ac:dyDescent="0.3">
      <c r="A223" s="966"/>
      <c r="B223" s="635" t="s">
        <v>840</v>
      </c>
      <c r="C223" s="634">
        <f>C43+C80+C117</f>
        <v>6699</v>
      </c>
      <c r="D223" s="634">
        <f>D43+D80+D117</f>
        <v>6699</v>
      </c>
      <c r="E223" s="634">
        <f>E43+E80+E117</f>
        <v>6699</v>
      </c>
      <c r="F223" s="634">
        <f>F43+F80+F117</f>
        <v>6699</v>
      </c>
      <c r="G223" s="966"/>
      <c r="H223" s="966"/>
      <c r="I223" s="966"/>
      <c r="J223" s="966"/>
      <c r="K223" s="620"/>
    </row>
    <row r="224" spans="1:11" ht="20.25" customHeight="1" thickBot="1" x14ac:dyDescent="0.3">
      <c r="A224" s="966"/>
      <c r="B224" s="635" t="s">
        <v>843</v>
      </c>
      <c r="C224" s="638">
        <f>C44+C81+C115</f>
        <v>0</v>
      </c>
      <c r="D224" s="638">
        <f>D44+D81+D115</f>
        <v>0</v>
      </c>
      <c r="E224" s="638">
        <f>E44+E81+E115</f>
        <v>0</v>
      </c>
      <c r="F224" s="638">
        <f>F44+F81+F115</f>
        <v>0</v>
      </c>
      <c r="G224" s="966"/>
      <c r="H224" s="966"/>
      <c r="I224" s="966"/>
      <c r="J224" s="966"/>
      <c r="K224" s="620"/>
    </row>
    <row r="225" spans="1:11" ht="20.25" customHeight="1" thickBot="1" x14ac:dyDescent="0.3">
      <c r="A225" s="966"/>
      <c r="B225" s="637" t="s">
        <v>848</v>
      </c>
      <c r="C225" s="636">
        <f>C226+C227</f>
        <v>16610</v>
      </c>
      <c r="D225" s="636">
        <f>D226+D227</f>
        <v>16610</v>
      </c>
      <c r="E225" s="636">
        <f>E226+E227</f>
        <v>16610</v>
      </c>
      <c r="F225" s="636">
        <f>F226+F227</f>
        <v>16610</v>
      </c>
      <c r="G225" s="966"/>
      <c r="H225" s="966"/>
      <c r="I225" s="966"/>
      <c r="J225" s="966"/>
      <c r="K225" s="620"/>
    </row>
    <row r="226" spans="1:11" ht="20.25" customHeight="1" thickBot="1" x14ac:dyDescent="0.3">
      <c r="A226" s="966"/>
      <c r="B226" s="635" t="s">
        <v>840</v>
      </c>
      <c r="C226" s="638">
        <f t="shared" ref="C226:F227" si="3">C46+C83+C120</f>
        <v>16610</v>
      </c>
      <c r="D226" s="638">
        <f t="shared" si="3"/>
        <v>16610</v>
      </c>
      <c r="E226" s="638">
        <f t="shared" si="3"/>
        <v>16610</v>
      </c>
      <c r="F226" s="638">
        <f t="shared" si="3"/>
        <v>16610</v>
      </c>
      <c r="G226" s="966"/>
      <c r="H226" s="966"/>
      <c r="I226" s="966"/>
      <c r="J226" s="966"/>
      <c r="K226" s="620"/>
    </row>
    <row r="227" spans="1:11" ht="20.25" customHeight="1" thickBot="1" x14ac:dyDescent="0.3">
      <c r="A227" s="966"/>
      <c r="B227" s="635" t="s">
        <v>843</v>
      </c>
      <c r="C227" s="638">
        <f t="shared" si="3"/>
        <v>0</v>
      </c>
      <c r="D227" s="638">
        <f t="shared" si="3"/>
        <v>0</v>
      </c>
      <c r="E227" s="638">
        <f t="shared" si="3"/>
        <v>0</v>
      </c>
      <c r="F227" s="638">
        <f t="shared" si="3"/>
        <v>0</v>
      </c>
      <c r="G227" s="966"/>
      <c r="H227" s="966"/>
      <c r="I227" s="966"/>
      <c r="J227" s="966"/>
      <c r="K227" s="620"/>
    </row>
    <row r="228" spans="1:11" ht="20.25" customHeight="1" thickBot="1" x14ac:dyDescent="0.3">
      <c r="A228" s="966"/>
      <c r="B228" s="637" t="s">
        <v>847</v>
      </c>
      <c r="C228" s="636">
        <f>C229+C230</f>
        <v>0</v>
      </c>
      <c r="D228" s="636">
        <f>D229+D230</f>
        <v>0</v>
      </c>
      <c r="E228" s="636">
        <f>E229+E230</f>
        <v>0</v>
      </c>
      <c r="F228" s="636">
        <f>F229+F230</f>
        <v>0</v>
      </c>
      <c r="G228" s="966"/>
      <c r="H228" s="966"/>
      <c r="I228" s="966"/>
      <c r="J228" s="966"/>
      <c r="K228" s="620"/>
    </row>
    <row r="229" spans="1:11" ht="20.25" customHeight="1" thickBot="1" x14ac:dyDescent="0.3">
      <c r="A229" s="966"/>
      <c r="B229" s="635" t="s">
        <v>840</v>
      </c>
      <c r="C229" s="634">
        <f t="shared" ref="C229:F230" si="4">C49+C86+C123</f>
        <v>0</v>
      </c>
      <c r="D229" s="634">
        <f t="shared" si="4"/>
        <v>0</v>
      </c>
      <c r="E229" s="634">
        <f t="shared" si="4"/>
        <v>0</v>
      </c>
      <c r="F229" s="634">
        <f t="shared" si="4"/>
        <v>0</v>
      </c>
      <c r="G229" s="966"/>
      <c r="H229" s="966"/>
      <c r="I229" s="966"/>
      <c r="J229" s="966"/>
      <c r="K229" s="620"/>
    </row>
    <row r="230" spans="1:11" ht="20.25" customHeight="1" thickBot="1" x14ac:dyDescent="0.3">
      <c r="A230" s="966"/>
      <c r="B230" s="635" t="s">
        <v>843</v>
      </c>
      <c r="C230" s="638">
        <f t="shared" si="4"/>
        <v>0</v>
      </c>
      <c r="D230" s="638">
        <f t="shared" si="4"/>
        <v>0</v>
      </c>
      <c r="E230" s="638">
        <f t="shared" si="4"/>
        <v>0</v>
      </c>
      <c r="F230" s="638">
        <f t="shared" si="4"/>
        <v>0</v>
      </c>
      <c r="G230" s="966"/>
      <c r="H230" s="966"/>
      <c r="I230" s="966"/>
      <c r="J230" s="966"/>
      <c r="K230" s="620"/>
    </row>
    <row r="231" spans="1:11" ht="20.25" customHeight="1" thickBot="1" x14ac:dyDescent="0.3">
      <c r="A231" s="966"/>
      <c r="B231" s="637" t="s">
        <v>846</v>
      </c>
      <c r="C231" s="636">
        <f>C232+C233</f>
        <v>0</v>
      </c>
      <c r="D231" s="636">
        <f>D232+D233</f>
        <v>0</v>
      </c>
      <c r="E231" s="636">
        <f>E232+E233</f>
        <v>0</v>
      </c>
      <c r="F231" s="636">
        <f>F232+F233</f>
        <v>0</v>
      </c>
      <c r="G231" s="966"/>
      <c r="H231" s="966"/>
      <c r="I231" s="966"/>
      <c r="J231" s="966"/>
      <c r="K231" s="620"/>
    </row>
    <row r="232" spans="1:11" ht="20.25" customHeight="1" thickBot="1" x14ac:dyDescent="0.3">
      <c r="A232" s="966"/>
      <c r="B232" s="635" t="s">
        <v>840</v>
      </c>
      <c r="C232" s="634">
        <f t="shared" ref="C232:F233" si="5">C52+C89+C126</f>
        <v>0</v>
      </c>
      <c r="D232" s="634">
        <f t="shared" si="5"/>
        <v>0</v>
      </c>
      <c r="E232" s="634">
        <f t="shared" si="5"/>
        <v>0</v>
      </c>
      <c r="F232" s="634">
        <f t="shared" si="5"/>
        <v>0</v>
      </c>
      <c r="G232" s="966"/>
      <c r="H232" s="966"/>
      <c r="I232" s="966"/>
      <c r="J232" s="966"/>
      <c r="K232" s="620"/>
    </row>
    <row r="233" spans="1:11" ht="20.25" customHeight="1" thickBot="1" x14ac:dyDescent="0.3">
      <c r="A233" s="966"/>
      <c r="B233" s="635" t="s">
        <v>843</v>
      </c>
      <c r="C233" s="638">
        <f t="shared" si="5"/>
        <v>0</v>
      </c>
      <c r="D233" s="638">
        <f t="shared" si="5"/>
        <v>0</v>
      </c>
      <c r="E233" s="638">
        <f t="shared" si="5"/>
        <v>0</v>
      </c>
      <c r="F233" s="638">
        <f t="shared" si="5"/>
        <v>0</v>
      </c>
      <c r="G233" s="966"/>
      <c r="H233" s="966"/>
      <c r="I233" s="966"/>
      <c r="J233" s="966"/>
      <c r="K233" s="620"/>
    </row>
    <row r="234" spans="1:11" ht="20.25" customHeight="1" thickBot="1" x14ac:dyDescent="0.3">
      <c r="A234" s="966"/>
      <c r="B234" s="637" t="s">
        <v>845</v>
      </c>
      <c r="C234" s="636">
        <f>C235+C236</f>
        <v>0</v>
      </c>
      <c r="D234" s="636">
        <f>D235+D236</f>
        <v>0</v>
      </c>
      <c r="E234" s="636">
        <f>E235+E236</f>
        <v>0</v>
      </c>
      <c r="F234" s="636">
        <f>F235+F236</f>
        <v>0</v>
      </c>
      <c r="G234" s="966"/>
      <c r="H234" s="966"/>
      <c r="I234" s="966"/>
      <c r="J234" s="966"/>
      <c r="K234" s="620"/>
    </row>
    <row r="235" spans="1:11" ht="20.25" customHeight="1" thickBot="1" x14ac:dyDescent="0.3">
      <c r="A235" s="966"/>
      <c r="B235" s="635" t="s">
        <v>840</v>
      </c>
      <c r="C235" s="634">
        <f t="shared" ref="C235:F236" si="6">C55+C92+C129</f>
        <v>0</v>
      </c>
      <c r="D235" s="634">
        <f t="shared" si="6"/>
        <v>0</v>
      </c>
      <c r="E235" s="634">
        <f t="shared" si="6"/>
        <v>0</v>
      </c>
      <c r="F235" s="634">
        <f t="shared" si="6"/>
        <v>0</v>
      </c>
      <c r="G235" s="966"/>
      <c r="H235" s="966"/>
      <c r="I235" s="966"/>
      <c r="J235" s="966"/>
      <c r="K235" s="620"/>
    </row>
    <row r="236" spans="1:11" ht="20.25" customHeight="1" thickBot="1" x14ac:dyDescent="0.3">
      <c r="A236" s="966"/>
      <c r="B236" s="635" t="s">
        <v>843</v>
      </c>
      <c r="C236" s="638">
        <f t="shared" si="6"/>
        <v>0</v>
      </c>
      <c r="D236" s="638">
        <f t="shared" si="6"/>
        <v>0</v>
      </c>
      <c r="E236" s="638">
        <f t="shared" si="6"/>
        <v>0</v>
      </c>
      <c r="F236" s="638">
        <f t="shared" si="6"/>
        <v>0</v>
      </c>
      <c r="G236" s="966"/>
      <c r="H236" s="966"/>
      <c r="I236" s="966"/>
      <c r="J236" s="966"/>
      <c r="K236" s="620"/>
    </row>
    <row r="237" spans="1:11" ht="32.25" customHeight="1" thickBot="1" x14ac:dyDescent="0.3">
      <c r="A237" s="966"/>
      <c r="B237" s="637" t="s">
        <v>844</v>
      </c>
      <c r="C237" s="636">
        <f>C94+C57</f>
        <v>0</v>
      </c>
      <c r="D237" s="636">
        <f>D94+D57</f>
        <v>0</v>
      </c>
      <c r="E237" s="636">
        <f>E94+E57</f>
        <v>0</v>
      </c>
      <c r="F237" s="636">
        <f>F94+F57</f>
        <v>0</v>
      </c>
      <c r="G237" s="966"/>
      <c r="H237" s="966"/>
      <c r="I237" s="966"/>
      <c r="J237" s="966"/>
      <c r="K237" s="620"/>
    </row>
    <row r="238" spans="1:11" ht="20.25" customHeight="1" thickBot="1" x14ac:dyDescent="0.3">
      <c r="A238" s="966"/>
      <c r="B238" s="635" t="s">
        <v>840</v>
      </c>
      <c r="C238" s="634">
        <f t="shared" ref="C238:F239" si="7">C58+C95+C132</f>
        <v>0</v>
      </c>
      <c r="D238" s="634">
        <f t="shared" si="7"/>
        <v>0</v>
      </c>
      <c r="E238" s="634">
        <f t="shared" si="7"/>
        <v>0</v>
      </c>
      <c r="F238" s="634">
        <f t="shared" si="7"/>
        <v>0</v>
      </c>
      <c r="G238" s="966"/>
      <c r="H238" s="966"/>
      <c r="I238" s="966"/>
      <c r="J238" s="966"/>
      <c r="K238" s="620"/>
    </row>
    <row r="239" spans="1:11" ht="20.25" customHeight="1" thickBot="1" x14ac:dyDescent="0.3">
      <c r="A239" s="966"/>
      <c r="B239" s="635" t="s">
        <v>843</v>
      </c>
      <c r="C239" s="638">
        <f t="shared" si="7"/>
        <v>0</v>
      </c>
      <c r="D239" s="638">
        <f t="shared" si="7"/>
        <v>0</v>
      </c>
      <c r="E239" s="638">
        <f t="shared" si="7"/>
        <v>0</v>
      </c>
      <c r="F239" s="638">
        <f t="shared" si="7"/>
        <v>0</v>
      </c>
      <c r="G239" s="966"/>
      <c r="H239" s="966"/>
      <c r="I239" s="966"/>
      <c r="J239" s="966"/>
      <c r="K239" s="620"/>
    </row>
    <row r="240" spans="1:11" ht="24" customHeight="1" thickBot="1" x14ac:dyDescent="0.3">
      <c r="A240" s="966"/>
      <c r="B240" s="637" t="s">
        <v>842</v>
      </c>
      <c r="C240" s="634">
        <f t="shared" ref="C240:F241" si="8">C154+C172+C192+C213</f>
        <v>0</v>
      </c>
      <c r="D240" s="634">
        <f t="shared" si="8"/>
        <v>0</v>
      </c>
      <c r="E240" s="634">
        <f t="shared" si="8"/>
        <v>0</v>
      </c>
      <c r="F240" s="634">
        <f t="shared" si="8"/>
        <v>0</v>
      </c>
      <c r="G240" s="966"/>
      <c r="H240" s="966"/>
      <c r="I240" s="966"/>
      <c r="J240" s="966"/>
      <c r="K240" s="620"/>
    </row>
    <row r="241" spans="1:11" ht="27" customHeight="1" thickBot="1" x14ac:dyDescent="0.3">
      <c r="A241" s="966"/>
      <c r="B241" s="637" t="s">
        <v>841</v>
      </c>
      <c r="C241" s="634">
        <f t="shared" si="8"/>
        <v>10000</v>
      </c>
      <c r="D241" s="634">
        <f t="shared" si="8"/>
        <v>5000</v>
      </c>
      <c r="E241" s="634">
        <f t="shared" si="8"/>
        <v>5000</v>
      </c>
      <c r="F241" s="634">
        <f t="shared" si="8"/>
        <v>5000</v>
      </c>
      <c r="G241" s="966"/>
      <c r="H241" s="966"/>
      <c r="I241" s="966"/>
      <c r="J241" s="966"/>
      <c r="K241" s="620"/>
    </row>
    <row r="242" spans="1:11" ht="26.25" customHeight="1" thickBot="1" x14ac:dyDescent="0.3">
      <c r="A242" s="966"/>
      <c r="B242" s="633" t="s">
        <v>836</v>
      </c>
      <c r="C242" s="632" t="str">
        <f>IF(C218-C217=0,0,"Error")</f>
        <v>Error</v>
      </c>
      <c r="D242" s="632" t="str">
        <f>IF(D218-D217=0,0,"Error")</f>
        <v>Error</v>
      </c>
      <c r="E242" s="632" t="str">
        <f>IF(E218-E217=0,0,"Error")</f>
        <v>Error</v>
      </c>
      <c r="F242" s="632" t="str">
        <f>IF(F218-F217=0,0,"Error")</f>
        <v>Error</v>
      </c>
      <c r="G242" s="966"/>
      <c r="H242" s="966"/>
      <c r="I242" s="966"/>
      <c r="J242" s="966"/>
      <c r="K242" s="620"/>
    </row>
    <row r="243" spans="1:11" ht="16.5" thickBot="1" x14ac:dyDescent="0.3">
      <c r="A243" s="966"/>
      <c r="B243" s="631"/>
      <c r="C243" s="630"/>
      <c r="D243" s="630"/>
      <c r="E243" s="630"/>
      <c r="F243" s="630"/>
      <c r="G243" s="966"/>
      <c r="H243" s="966"/>
      <c r="I243" s="966"/>
      <c r="J243" s="966"/>
      <c r="K243" s="620"/>
    </row>
    <row r="244" spans="1:11" ht="27.75" customHeight="1" x14ac:dyDescent="0.3">
      <c r="A244" s="629" t="s">
        <v>191</v>
      </c>
      <c r="B244" s="969" t="s">
        <v>2064</v>
      </c>
      <c r="C244" s="966"/>
      <c r="D244" s="2112" t="s">
        <v>834</v>
      </c>
      <c r="E244" s="629" t="s">
        <v>191</v>
      </c>
      <c r="F244" s="969" t="s">
        <v>2063</v>
      </c>
      <c r="G244" s="966"/>
      <c r="H244" s="2112" t="s">
        <v>2062</v>
      </c>
      <c r="I244" s="629" t="s">
        <v>191</v>
      </c>
      <c r="J244" s="628"/>
      <c r="K244" s="620"/>
    </row>
    <row r="245" spans="1:11" ht="37.5" customHeight="1" x14ac:dyDescent="0.3">
      <c r="A245" s="627" t="s">
        <v>830</v>
      </c>
      <c r="B245" s="968"/>
      <c r="C245" s="966"/>
      <c r="D245" s="2113"/>
      <c r="E245" s="627" t="s">
        <v>830</v>
      </c>
      <c r="F245" s="968"/>
      <c r="G245" s="966"/>
      <c r="H245" s="2113"/>
      <c r="I245" s="627" t="s">
        <v>830</v>
      </c>
      <c r="J245" s="626"/>
      <c r="K245" s="620"/>
    </row>
    <row r="246" spans="1:11" ht="27.75" customHeight="1" thickBot="1" x14ac:dyDescent="0.3">
      <c r="A246" s="625" t="s">
        <v>196</v>
      </c>
      <c r="B246" s="967" t="s">
        <v>2061</v>
      </c>
      <c r="C246" s="966"/>
      <c r="D246" s="2114"/>
      <c r="E246" s="625" t="s">
        <v>196</v>
      </c>
      <c r="F246" s="967" t="s">
        <v>2061</v>
      </c>
      <c r="G246" s="966"/>
      <c r="H246" s="2114"/>
      <c r="I246" s="625" t="s">
        <v>196</v>
      </c>
      <c r="J246" s="624"/>
      <c r="K246" s="620"/>
    </row>
    <row r="247" spans="1:11" ht="16.5" thickBot="1" x14ac:dyDescent="0.3">
      <c r="A247" s="621"/>
      <c r="B247" s="621"/>
      <c r="C247" s="623"/>
      <c r="D247" s="622"/>
      <c r="E247" s="621"/>
      <c r="F247" s="621"/>
      <c r="G247" s="966"/>
      <c r="H247" s="966"/>
      <c r="I247" s="966"/>
      <c r="J247" s="966"/>
      <c r="K247" s="620"/>
    </row>
    <row r="248" spans="1:11" ht="77.25" customHeight="1" thickBot="1" x14ac:dyDescent="0.3">
      <c r="A248" s="966"/>
      <c r="B248" s="2115" t="s">
        <v>827</v>
      </c>
      <c r="C248" s="2116"/>
      <c r="D248" s="2116"/>
      <c r="E248" s="2116"/>
      <c r="F248" s="2117"/>
      <c r="G248" s="966"/>
      <c r="H248" s="966"/>
      <c r="I248" s="966"/>
      <c r="J248" s="966"/>
      <c r="K248" s="620"/>
    </row>
  </sheetData>
  <mergeCells count="66">
    <mergeCell ref="H244:H246"/>
    <mergeCell ref="B248:F248"/>
    <mergeCell ref="B190:B191"/>
    <mergeCell ref="B195:B197"/>
    <mergeCell ref="C195:F197"/>
    <mergeCell ref="C198:F198"/>
    <mergeCell ref="C200:F200"/>
    <mergeCell ref="C201:F201"/>
    <mergeCell ref="B202:B203"/>
    <mergeCell ref="B210:F210"/>
    <mergeCell ref="B211:B212"/>
    <mergeCell ref="D244:D246"/>
    <mergeCell ref="B189:F189"/>
    <mergeCell ref="C159:F159"/>
    <mergeCell ref="C160:F160"/>
    <mergeCell ref="B161:B162"/>
    <mergeCell ref="B169:F169"/>
    <mergeCell ref="B170:B171"/>
    <mergeCell ref="B175:F175"/>
    <mergeCell ref="B176:F176"/>
    <mergeCell ref="B111:B112"/>
    <mergeCell ref="B136:F136"/>
    <mergeCell ref="B137:F137"/>
    <mergeCell ref="C138:F138"/>
    <mergeCell ref="E139:F139"/>
    <mergeCell ref="B152:B153"/>
    <mergeCell ref="C177:F177"/>
    <mergeCell ref="C179:F179"/>
    <mergeCell ref="C180:F180"/>
    <mergeCell ref="B181:B182"/>
    <mergeCell ref="C157:F157"/>
    <mergeCell ref="C140:F140"/>
    <mergeCell ref="C141:F141"/>
    <mergeCell ref="C142:F142"/>
    <mergeCell ref="B143:B144"/>
    <mergeCell ref="B151:F151"/>
    <mergeCell ref="B110:F110"/>
    <mergeCell ref="B37:B38"/>
    <mergeCell ref="C62:F62"/>
    <mergeCell ref="C63:F63"/>
    <mergeCell ref="C64:F64"/>
    <mergeCell ref="B65:B66"/>
    <mergeCell ref="B73:F73"/>
    <mergeCell ref="B74:B75"/>
    <mergeCell ref="C99:F99"/>
    <mergeCell ref="C100:F100"/>
    <mergeCell ref="C101:F101"/>
    <mergeCell ref="B102:B103"/>
    <mergeCell ref="B36:F36"/>
    <mergeCell ref="B9:F11"/>
    <mergeCell ref="C12:F12"/>
    <mergeCell ref="B13:B14"/>
    <mergeCell ref="C18:F18"/>
    <mergeCell ref="B19:F19"/>
    <mergeCell ref="B23:F23"/>
    <mergeCell ref="B24:F24"/>
    <mergeCell ref="C25:F25"/>
    <mergeCell ref="C26:F26"/>
    <mergeCell ref="C27:F27"/>
    <mergeCell ref="B28:B29"/>
    <mergeCell ref="B8:F8"/>
    <mergeCell ref="B2:F2"/>
    <mergeCell ref="B3:F3"/>
    <mergeCell ref="C5:F5"/>
    <mergeCell ref="C6:F6"/>
    <mergeCell ref="C7:F7"/>
  </mergeCells>
  <pageMargins left="0.17" right="0.17" top="0.3" bottom="0.17" header="0.3" footer="0.17"/>
  <pageSetup paperSize="9" scale="69"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329"/>
  <sheetViews>
    <sheetView topLeftCell="A288" zoomScale="190" zoomScaleNormal="190" zoomScaleSheetLayoutView="142" workbookViewId="0">
      <selection activeCell="B38" sqref="B38:F38"/>
    </sheetView>
  </sheetViews>
  <sheetFormatPr defaultColWidth="9" defaultRowHeight="15" x14ac:dyDescent="0.25"/>
  <cols>
    <col min="1" max="1" width="7.85546875" style="154" customWidth="1"/>
    <col min="2" max="2" width="27.85546875" style="154" customWidth="1"/>
    <col min="3" max="3" width="17.5703125" style="154" customWidth="1"/>
    <col min="4" max="4" width="11" style="154" customWidth="1"/>
    <col min="5" max="5" width="11.7109375" style="154" customWidth="1"/>
    <col min="6" max="6" width="15" style="154" customWidth="1"/>
    <col min="7" max="7" width="6.7109375" style="154" customWidth="1"/>
    <col min="8" max="8" width="3.28515625" style="154" customWidth="1"/>
    <col min="9" max="9" width="11" style="154" customWidth="1"/>
    <col min="10" max="10" width="21.85546875" style="154" customWidth="1"/>
    <col min="11" max="11" width="9.140625" style="154" hidden="1" customWidth="1"/>
    <col min="12" max="12" width="5.85546875" style="154" customWidth="1"/>
    <col min="13" max="16384" width="9" style="154"/>
  </cols>
  <sheetData>
    <row r="1" spans="1:7" ht="10.5" customHeight="1" x14ac:dyDescent="0.25"/>
    <row r="2" spans="1:7" ht="18" customHeight="1" x14ac:dyDescent="0.25">
      <c r="A2" s="1422" t="s">
        <v>922</v>
      </c>
      <c r="B2" s="1422"/>
      <c r="C2" s="1422"/>
      <c r="D2" s="1422"/>
      <c r="E2" s="1422"/>
      <c r="F2" s="1422"/>
      <c r="G2" s="1422"/>
    </row>
    <row r="3" spans="1:7" ht="18" customHeight="1" x14ac:dyDescent="0.25">
      <c r="A3" s="226"/>
      <c r="B3" s="1423" t="s">
        <v>1582</v>
      </c>
      <c r="C3" s="1423"/>
      <c r="D3" s="1423"/>
      <c r="E3" s="1423"/>
      <c r="F3" s="1423"/>
      <c r="G3" s="226"/>
    </row>
    <row r="4" spans="1:7" ht="8.25" customHeight="1" thickBot="1" x14ac:dyDescent="0.3"/>
    <row r="5" spans="1:7" ht="30" customHeight="1" thickBot="1" x14ac:dyDescent="0.3">
      <c r="B5" s="305" t="s">
        <v>6</v>
      </c>
      <c r="C5" s="2135" t="s">
        <v>1999</v>
      </c>
      <c r="D5" s="2135"/>
      <c r="E5" s="2135"/>
      <c r="F5" s="2135"/>
    </row>
    <row r="6" spans="1:7" ht="18" customHeight="1" thickBot="1" x14ac:dyDescent="0.3">
      <c r="B6" s="305" t="s">
        <v>8</v>
      </c>
      <c r="C6" s="2136" t="s">
        <v>1749</v>
      </c>
      <c r="D6" s="2137"/>
      <c r="E6" s="2137"/>
      <c r="F6" s="2138"/>
    </row>
    <row r="7" spans="1:7" ht="33.75" customHeight="1" thickBot="1" x14ac:dyDescent="0.3">
      <c r="B7" s="305" t="s">
        <v>10</v>
      </c>
      <c r="C7" s="2049" t="s">
        <v>919</v>
      </c>
      <c r="D7" s="2050"/>
      <c r="E7" s="2050"/>
      <c r="F7" s="2051"/>
    </row>
    <row r="8" spans="1:7" ht="20.25" customHeight="1" thickBot="1" x14ac:dyDescent="0.3">
      <c r="B8" s="2139" t="s">
        <v>12</v>
      </c>
      <c r="C8" s="2140"/>
      <c r="D8" s="2140"/>
      <c r="E8" s="2140"/>
      <c r="F8" s="2141"/>
    </row>
    <row r="9" spans="1:7" ht="15.75" thickBot="1" x14ac:dyDescent="0.3">
      <c r="B9" s="2142" t="s">
        <v>2121</v>
      </c>
      <c r="C9" s="2143"/>
      <c r="D9" s="2143"/>
      <c r="E9" s="2143"/>
      <c r="F9" s="2144"/>
    </row>
    <row r="10" spans="1:7" ht="36.75" customHeight="1" thickBot="1" x14ac:dyDescent="0.3">
      <c r="B10" s="2142"/>
      <c r="C10" s="2143"/>
      <c r="D10" s="2143"/>
      <c r="E10" s="2143"/>
      <c r="F10" s="2144"/>
    </row>
    <row r="11" spans="1:7" ht="21" customHeight="1" thickBot="1" x14ac:dyDescent="0.3">
      <c r="B11" s="2142"/>
      <c r="C11" s="2143"/>
      <c r="D11" s="2143"/>
      <c r="E11" s="2143"/>
      <c r="F11" s="2144"/>
    </row>
    <row r="12" spans="1:7" ht="133.5" customHeight="1" thickBot="1" x14ac:dyDescent="0.3">
      <c r="B12" s="306" t="s">
        <v>14</v>
      </c>
      <c r="C12" s="2145" t="s">
        <v>2120</v>
      </c>
      <c r="D12" s="2146"/>
      <c r="E12" s="2146"/>
      <c r="F12" s="2147"/>
    </row>
    <row r="13" spans="1:7" ht="14.25" customHeight="1" x14ac:dyDescent="0.25">
      <c r="B13" s="2148" t="s">
        <v>16</v>
      </c>
      <c r="C13" s="307">
        <v>2025</v>
      </c>
      <c r="D13" s="307">
        <v>2026</v>
      </c>
      <c r="E13" s="307">
        <v>2027</v>
      </c>
      <c r="F13" s="307">
        <v>2028</v>
      </c>
    </row>
    <row r="14" spans="1:7" ht="16.5" customHeight="1" thickBot="1" x14ac:dyDescent="0.3">
      <c r="B14" s="2149"/>
      <c r="C14" s="308" t="s">
        <v>17</v>
      </c>
      <c r="D14" s="308" t="s">
        <v>18</v>
      </c>
      <c r="E14" s="308" t="s">
        <v>18</v>
      </c>
      <c r="F14" s="308" t="s">
        <v>18</v>
      </c>
    </row>
    <row r="15" spans="1:7" ht="33.75" customHeight="1" thickBot="1" x14ac:dyDescent="0.3">
      <c r="B15" s="1025" t="s">
        <v>2119</v>
      </c>
      <c r="C15" s="1026">
        <v>0.8</v>
      </c>
      <c r="D15" s="1026">
        <v>0.9</v>
      </c>
      <c r="E15" s="1026">
        <v>0.9</v>
      </c>
      <c r="F15" s="1026">
        <v>1</v>
      </c>
    </row>
    <row r="16" spans="1:7" ht="57" thickBot="1" x14ac:dyDescent="0.3">
      <c r="B16" s="1025" t="s">
        <v>2118</v>
      </c>
      <c r="C16" s="310">
        <v>0</v>
      </c>
      <c r="D16" s="310">
        <v>0</v>
      </c>
      <c r="E16" s="310">
        <v>0</v>
      </c>
      <c r="F16" s="310">
        <v>0</v>
      </c>
    </row>
    <row r="17" spans="2:13" ht="23.25" thickBot="1" x14ac:dyDescent="0.3">
      <c r="B17" s="309" t="s">
        <v>2117</v>
      </c>
      <c r="C17" s="310" t="s">
        <v>1573</v>
      </c>
      <c r="D17" s="310" t="s">
        <v>1572</v>
      </c>
      <c r="E17" s="310" t="s">
        <v>1572</v>
      </c>
      <c r="F17" s="310" t="s">
        <v>1572</v>
      </c>
    </row>
    <row r="18" spans="2:13" ht="32.25" customHeight="1" thickBot="1" x14ac:dyDescent="0.3">
      <c r="B18" s="311" t="s">
        <v>914</v>
      </c>
      <c r="C18" s="2150" t="s">
        <v>2116</v>
      </c>
      <c r="D18" s="2151"/>
      <c r="E18" s="2151"/>
      <c r="F18" s="2152"/>
    </row>
    <row r="19" spans="2:13" ht="18" customHeight="1" thickBot="1" x14ac:dyDescent="0.3">
      <c r="B19" s="2132" t="s">
        <v>912</v>
      </c>
      <c r="C19" s="2133"/>
      <c r="D19" s="2133"/>
      <c r="E19" s="2133"/>
      <c r="F19" s="2134"/>
      <c r="I19" s="956"/>
      <c r="K19" s="956"/>
    </row>
    <row r="20" spans="2:13" ht="15" customHeight="1" thickBot="1" x14ac:dyDescent="0.3">
      <c r="B20" s="2132" t="s">
        <v>912</v>
      </c>
      <c r="C20" s="2133"/>
      <c r="D20" s="2133"/>
      <c r="E20" s="2133"/>
      <c r="F20" s="2134"/>
      <c r="H20" s="1024"/>
    </row>
    <row r="21" spans="2:13" ht="35.25" customHeight="1" thickBot="1" x14ac:dyDescent="0.3">
      <c r="B21" s="1023" t="s">
        <v>2115</v>
      </c>
      <c r="C21" s="1019">
        <v>1</v>
      </c>
      <c r="D21" s="1019">
        <v>1</v>
      </c>
      <c r="E21" s="1019">
        <v>1</v>
      </c>
      <c r="F21" s="1019">
        <v>1</v>
      </c>
    </row>
    <row r="22" spans="2:13" ht="35.25" customHeight="1" thickBot="1" x14ac:dyDescent="0.3">
      <c r="B22" s="1023" t="s">
        <v>2114</v>
      </c>
      <c r="C22" s="1019">
        <v>0.56999999999999995</v>
      </c>
      <c r="D22" s="1019">
        <v>0.56999999999999995</v>
      </c>
      <c r="E22" s="1019">
        <v>0.56999999999999995</v>
      </c>
      <c r="F22" s="1019">
        <v>0.56999999999999995</v>
      </c>
    </row>
    <row r="23" spans="2:13" ht="35.25" customHeight="1" thickBot="1" x14ac:dyDescent="0.3">
      <c r="B23" s="1023" t="s">
        <v>2113</v>
      </c>
      <c r="C23" s="1019">
        <v>0.8</v>
      </c>
      <c r="D23" s="1019">
        <v>0.8</v>
      </c>
      <c r="E23" s="1019">
        <v>0.8</v>
      </c>
      <c r="F23" s="1019">
        <v>0.8</v>
      </c>
    </row>
    <row r="24" spans="2:13" ht="35.25" customHeight="1" thickBot="1" x14ac:dyDescent="0.3">
      <c r="B24" s="1023" t="s">
        <v>2112</v>
      </c>
      <c r="C24" s="1019">
        <v>0.95</v>
      </c>
      <c r="D24" s="1019">
        <v>1</v>
      </c>
      <c r="E24" s="1019">
        <v>1</v>
      </c>
      <c r="F24" s="1019">
        <v>1</v>
      </c>
    </row>
    <row r="25" spans="2:13" ht="24" customHeight="1" thickBot="1" x14ac:dyDescent="0.3">
      <c r="B25" s="309"/>
      <c r="C25" s="1022" t="s">
        <v>1573</v>
      </c>
      <c r="D25" s="1021" t="s">
        <v>1572</v>
      </c>
      <c r="E25" s="1021" t="s">
        <v>1572</v>
      </c>
      <c r="F25" s="1021" t="s">
        <v>1572</v>
      </c>
    </row>
    <row r="26" spans="2:13" ht="21.75" customHeight="1" thickBot="1" x14ac:dyDescent="0.3">
      <c r="B26" s="2156" t="s">
        <v>901</v>
      </c>
      <c r="C26" s="2157"/>
      <c r="D26" s="2157"/>
      <c r="E26" s="2157"/>
      <c r="F26" s="2158"/>
    </row>
    <row r="27" spans="2:13" ht="30.75" customHeight="1" thickBot="1" x14ac:dyDescent="0.3">
      <c r="B27" s="318" t="s">
        <v>898</v>
      </c>
      <c r="C27" s="2159" t="s">
        <v>2111</v>
      </c>
      <c r="D27" s="2160"/>
      <c r="E27" s="2160"/>
      <c r="F27" s="2161"/>
    </row>
    <row r="28" spans="2:13" ht="31.5" customHeight="1" thickBot="1" x14ac:dyDescent="0.3">
      <c r="B28" s="309" t="s">
        <v>863</v>
      </c>
      <c r="C28" s="1416" t="s">
        <v>2110</v>
      </c>
      <c r="D28" s="1417"/>
      <c r="E28" s="1417"/>
      <c r="F28" s="1418"/>
    </row>
    <row r="29" spans="2:13" ht="15.75" thickBot="1" x14ac:dyDescent="0.3">
      <c r="B29" s="309" t="s">
        <v>37</v>
      </c>
      <c r="C29" s="2162" t="s">
        <v>2109</v>
      </c>
      <c r="D29" s="2163"/>
      <c r="E29" s="2163"/>
      <c r="F29" s="2164"/>
    </row>
    <row r="30" spans="2:13" ht="12.75" customHeight="1" x14ac:dyDescent="0.25">
      <c r="B30" s="2148"/>
      <c r="C30" s="307">
        <v>2025</v>
      </c>
      <c r="D30" s="307">
        <v>2026</v>
      </c>
      <c r="E30" s="307">
        <v>2027</v>
      </c>
      <c r="F30" s="307">
        <v>2028</v>
      </c>
    </row>
    <row r="31" spans="2:13" ht="15.75" customHeight="1" thickBot="1" x14ac:dyDescent="0.3">
      <c r="B31" s="2149"/>
      <c r="C31" s="320" t="s">
        <v>17</v>
      </c>
      <c r="D31" s="320" t="s">
        <v>18</v>
      </c>
      <c r="E31" s="320" t="s">
        <v>18</v>
      </c>
      <c r="F31" s="320" t="s">
        <v>18</v>
      </c>
      <c r="M31" s="154">
        <v>78640</v>
      </c>
    </row>
    <row r="32" spans="2:13" ht="15.75" thickBot="1" x14ac:dyDescent="0.3">
      <c r="B32" s="309" t="s">
        <v>39</v>
      </c>
      <c r="C32" s="321"/>
      <c r="D32" s="321"/>
      <c r="E32" s="321"/>
      <c r="F32" s="321"/>
    </row>
    <row r="33" spans="2:12" ht="15.75" thickBot="1" x14ac:dyDescent="0.3">
      <c r="B33" s="309" t="s">
        <v>861</v>
      </c>
      <c r="C33" s="321">
        <f>C62</f>
        <v>81093</v>
      </c>
      <c r="D33" s="321">
        <f>D62</f>
        <v>80893</v>
      </c>
      <c r="E33" s="321">
        <f>E62</f>
        <v>80893</v>
      </c>
      <c r="F33" s="321">
        <f>F62</f>
        <v>80893</v>
      </c>
    </row>
    <row r="34" spans="2:12" ht="15.75" thickBot="1" x14ac:dyDescent="0.3">
      <c r="B34" s="309" t="s">
        <v>860</v>
      </c>
      <c r="C34" s="321" t="e">
        <f>C33/C32</f>
        <v>#DIV/0!</v>
      </c>
      <c r="D34" s="321" t="e">
        <f>D33/D32</f>
        <v>#DIV/0!</v>
      </c>
      <c r="E34" s="321" t="e">
        <f>E33/E32</f>
        <v>#DIV/0!</v>
      </c>
      <c r="F34" s="321" t="e">
        <f>F33/F32</f>
        <v>#DIV/0!</v>
      </c>
    </row>
    <row r="35" spans="2:12" ht="15.75" thickBot="1" x14ac:dyDescent="0.3">
      <c r="B35" s="309" t="s">
        <v>859</v>
      </c>
      <c r="C35" s="322" t="s">
        <v>884</v>
      </c>
      <c r="D35" s="323" t="e">
        <f t="shared" ref="D35:F37" si="0">D32/C32-1</f>
        <v>#DIV/0!</v>
      </c>
      <c r="E35" s="323" t="e">
        <f t="shared" si="0"/>
        <v>#DIV/0!</v>
      </c>
      <c r="F35" s="323" t="e">
        <f t="shared" si="0"/>
        <v>#DIV/0!</v>
      </c>
      <c r="H35" s="187"/>
      <c r="I35" s="187"/>
      <c r="J35" s="187"/>
      <c r="K35" s="187"/>
      <c r="L35" s="187"/>
    </row>
    <row r="36" spans="2:12" ht="15.75" thickBot="1" x14ac:dyDescent="0.3">
      <c r="B36" s="309" t="s">
        <v>858</v>
      </c>
      <c r="C36" s="322" t="s">
        <v>884</v>
      </c>
      <c r="D36" s="323">
        <f t="shared" si="0"/>
        <v>-2.4663041199610714E-3</v>
      </c>
      <c r="E36" s="323">
        <f t="shared" si="0"/>
        <v>0</v>
      </c>
      <c r="F36" s="323">
        <f t="shared" si="0"/>
        <v>0</v>
      </c>
    </row>
    <row r="37" spans="2:12" ht="15.75" thickBot="1" x14ac:dyDescent="0.3">
      <c r="B37" s="309" t="s">
        <v>55</v>
      </c>
      <c r="C37" s="322" t="s">
        <v>884</v>
      </c>
      <c r="D37" s="323" t="e">
        <f t="shared" si="0"/>
        <v>#DIV/0!</v>
      </c>
      <c r="E37" s="323" t="e">
        <f t="shared" si="0"/>
        <v>#DIV/0!</v>
      </c>
      <c r="F37" s="323" t="e">
        <f t="shared" si="0"/>
        <v>#DIV/0!</v>
      </c>
    </row>
    <row r="38" spans="2:12" ht="15.75" thickBot="1" x14ac:dyDescent="0.3">
      <c r="B38" s="2153" t="s">
        <v>1313</v>
      </c>
      <c r="C38" s="2154"/>
      <c r="D38" s="2154"/>
      <c r="E38" s="2154"/>
      <c r="F38" s="2155"/>
    </row>
    <row r="39" spans="2:12" ht="12.75" customHeight="1" x14ac:dyDescent="0.25">
      <c r="B39" s="2148"/>
      <c r="C39" s="307">
        <v>2025</v>
      </c>
      <c r="D39" s="307">
        <v>2026</v>
      </c>
      <c r="E39" s="307">
        <v>2027</v>
      </c>
      <c r="F39" s="307">
        <v>2028</v>
      </c>
    </row>
    <row r="40" spans="2:12" ht="9" customHeight="1" thickBot="1" x14ac:dyDescent="0.3">
      <c r="B40" s="2149"/>
      <c r="C40" s="320" t="s">
        <v>17</v>
      </c>
      <c r="D40" s="320" t="s">
        <v>18</v>
      </c>
      <c r="E40" s="320" t="s">
        <v>18</v>
      </c>
      <c r="F40" s="320" t="s">
        <v>18</v>
      </c>
    </row>
    <row r="41" spans="2:12" ht="15.75" thickBot="1" x14ac:dyDescent="0.3">
      <c r="B41" s="324" t="s">
        <v>850</v>
      </c>
      <c r="C41" s="327">
        <f>C42+C43</f>
        <v>59151</v>
      </c>
      <c r="D41" s="327">
        <f>D42+D43</f>
        <v>59151</v>
      </c>
      <c r="E41" s="327">
        <f>E42+E43</f>
        <v>59151</v>
      </c>
      <c r="F41" s="327">
        <f>F42+F43</f>
        <v>59151</v>
      </c>
    </row>
    <row r="42" spans="2:12" ht="15.75" thickBot="1" x14ac:dyDescent="0.3">
      <c r="B42" s="326" t="s">
        <v>840</v>
      </c>
      <c r="C42" s="327">
        <v>59151</v>
      </c>
      <c r="D42" s="327">
        <v>59151</v>
      </c>
      <c r="E42" s="327">
        <v>59151</v>
      </c>
      <c r="F42" s="327">
        <v>59151</v>
      </c>
    </row>
    <row r="43" spans="2:12" ht="15.75" thickBot="1" x14ac:dyDescent="0.3">
      <c r="B43" s="326" t="s">
        <v>855</v>
      </c>
      <c r="C43" s="327"/>
      <c r="D43" s="327"/>
      <c r="E43" s="327"/>
      <c r="F43" s="327"/>
    </row>
    <row r="44" spans="2:12" ht="24.75" thickBot="1" x14ac:dyDescent="0.3">
      <c r="B44" s="324" t="s">
        <v>849</v>
      </c>
      <c r="C44" s="327">
        <f>C45+C46</f>
        <v>8808</v>
      </c>
      <c r="D44" s="327">
        <f>D45+D46</f>
        <v>8808</v>
      </c>
      <c r="E44" s="327">
        <f>E45+E46</f>
        <v>8808</v>
      </c>
      <c r="F44" s="327">
        <f>F45+F46</f>
        <v>8808</v>
      </c>
    </row>
    <row r="45" spans="2:12" ht="15.75" thickBot="1" x14ac:dyDescent="0.3">
      <c r="B45" s="326" t="s">
        <v>840</v>
      </c>
      <c r="C45" s="327">
        <v>8808</v>
      </c>
      <c r="D45" s="327">
        <v>8808</v>
      </c>
      <c r="E45" s="327">
        <v>8808</v>
      </c>
      <c r="F45" s="327">
        <v>8808</v>
      </c>
      <c r="I45" s="187"/>
    </row>
    <row r="46" spans="2:12" ht="15.75" thickBot="1" x14ac:dyDescent="0.3">
      <c r="B46" s="326" t="s">
        <v>855</v>
      </c>
      <c r="C46" s="327"/>
      <c r="D46" s="327"/>
      <c r="E46" s="327"/>
      <c r="F46" s="327"/>
      <c r="I46" s="187"/>
    </row>
    <row r="47" spans="2:12" ht="15.75" thickBot="1" x14ac:dyDescent="0.3">
      <c r="B47" s="324" t="s">
        <v>848</v>
      </c>
      <c r="C47" s="327">
        <f>C48+C49</f>
        <v>12934</v>
      </c>
      <c r="D47" s="327">
        <f>D48+D49</f>
        <v>12934</v>
      </c>
      <c r="E47" s="327">
        <f>E48+E49</f>
        <v>12934</v>
      </c>
      <c r="F47" s="327">
        <f>F48+F49</f>
        <v>12934</v>
      </c>
    </row>
    <row r="48" spans="2:12" ht="15.75" thickBot="1" x14ac:dyDescent="0.3">
      <c r="B48" s="326" t="s">
        <v>840</v>
      </c>
      <c r="C48" s="327">
        <v>12934</v>
      </c>
      <c r="D48" s="327">
        <v>12934</v>
      </c>
      <c r="E48" s="327">
        <v>12934</v>
      </c>
      <c r="F48" s="327">
        <v>12934</v>
      </c>
    </row>
    <row r="49" spans="2:13" ht="15.75" thickBot="1" x14ac:dyDescent="0.3">
      <c r="B49" s="326" t="s">
        <v>855</v>
      </c>
      <c r="C49" s="327"/>
      <c r="D49" s="327"/>
      <c r="E49" s="327"/>
      <c r="F49" s="327"/>
    </row>
    <row r="50" spans="2:13" ht="15.75" thickBot="1" x14ac:dyDescent="0.3">
      <c r="B50" s="324" t="s">
        <v>847</v>
      </c>
      <c r="C50" s="327"/>
      <c r="D50" s="329"/>
      <c r="E50" s="329"/>
      <c r="F50" s="329"/>
    </row>
    <row r="51" spans="2:13" ht="15.75" thickBot="1" x14ac:dyDescent="0.3">
      <c r="B51" s="326" t="s">
        <v>840</v>
      </c>
      <c r="C51" s="327"/>
      <c r="D51" s="329"/>
      <c r="E51" s="329"/>
      <c r="F51" s="329"/>
    </row>
    <row r="52" spans="2:13" ht="15.75" thickBot="1" x14ac:dyDescent="0.3">
      <c r="B52" s="326" t="s">
        <v>855</v>
      </c>
      <c r="C52" s="327"/>
      <c r="D52" s="329"/>
      <c r="E52" s="329"/>
      <c r="F52" s="329"/>
    </row>
    <row r="53" spans="2:13" ht="15.75" thickBot="1" x14ac:dyDescent="0.3">
      <c r="B53" s="324" t="s">
        <v>846</v>
      </c>
      <c r="C53" s="327"/>
      <c r="D53" s="329"/>
      <c r="E53" s="329"/>
      <c r="F53" s="329"/>
    </row>
    <row r="54" spans="2:13" ht="15.75" thickBot="1" x14ac:dyDescent="0.3">
      <c r="B54" s="326" t="s">
        <v>840</v>
      </c>
      <c r="C54" s="327"/>
      <c r="D54" s="329"/>
      <c r="E54" s="329"/>
      <c r="F54" s="329"/>
    </row>
    <row r="55" spans="2:13" ht="15.75" thickBot="1" x14ac:dyDescent="0.3">
      <c r="B55" s="326" t="s">
        <v>855</v>
      </c>
      <c r="C55" s="327"/>
      <c r="D55" s="329"/>
      <c r="E55" s="329"/>
      <c r="F55" s="329"/>
    </row>
    <row r="56" spans="2:13" ht="15.75" thickBot="1" x14ac:dyDescent="0.3">
      <c r="B56" s="324" t="s">
        <v>845</v>
      </c>
      <c r="C56" s="327">
        <f>C57+C58</f>
        <v>0</v>
      </c>
      <c r="D56" s="329">
        <f>D57+D58</f>
        <v>0</v>
      </c>
      <c r="E56" s="329">
        <f>E57+E58</f>
        <v>0</v>
      </c>
      <c r="F56" s="329">
        <f>F57+F58</f>
        <v>0</v>
      </c>
    </row>
    <row r="57" spans="2:13" ht="15.75" thickBot="1" x14ac:dyDescent="0.3">
      <c r="B57" s="326" t="s">
        <v>840</v>
      </c>
      <c r="C57" s="327"/>
      <c r="D57" s="329">
        <v>0</v>
      </c>
      <c r="E57" s="329">
        <v>0</v>
      </c>
      <c r="F57" s="329">
        <v>0</v>
      </c>
    </row>
    <row r="58" spans="2:13" ht="15.75" thickBot="1" x14ac:dyDescent="0.3">
      <c r="B58" s="326" t="s">
        <v>855</v>
      </c>
      <c r="C58" s="327"/>
      <c r="D58" s="329"/>
      <c r="E58" s="329"/>
      <c r="F58" s="329"/>
      <c r="I58" s="187"/>
    </row>
    <row r="59" spans="2:13" ht="24.75" thickBot="1" x14ac:dyDescent="0.3">
      <c r="B59" s="324" t="s">
        <v>844</v>
      </c>
      <c r="C59" s="327">
        <f>C60</f>
        <v>200</v>
      </c>
      <c r="D59" s="329">
        <v>0</v>
      </c>
      <c r="E59" s="329">
        <f>D59*1.03*0.99</f>
        <v>0</v>
      </c>
      <c r="F59" s="329">
        <f>E59*1.03*0.99</f>
        <v>0</v>
      </c>
      <c r="I59" s="951"/>
    </row>
    <row r="60" spans="2:13" ht="15.75" thickBot="1" x14ac:dyDescent="0.3">
      <c r="B60" s="326" t="s">
        <v>840</v>
      </c>
      <c r="C60" s="327">
        <v>200</v>
      </c>
      <c r="D60" s="1019"/>
      <c r="E60" s="1019"/>
      <c r="F60" s="1019"/>
      <c r="K60" s="653"/>
      <c r="L60" s="653"/>
      <c r="M60" s="653"/>
    </row>
    <row r="61" spans="2:13" ht="15.75" thickBot="1" x14ac:dyDescent="0.3">
      <c r="B61" s="326" t="s">
        <v>855</v>
      </c>
      <c r="C61" s="327"/>
      <c r="D61" s="1020"/>
      <c r="E61" s="1019"/>
      <c r="F61" s="1019"/>
    </row>
    <row r="62" spans="2:13" ht="15.75" thickBot="1" x14ac:dyDescent="0.3">
      <c r="B62" s="333" t="s">
        <v>873</v>
      </c>
      <c r="C62" s="327">
        <f>C59+C56+C53+C50+C47+C44+C41</f>
        <v>81093</v>
      </c>
      <c r="D62" s="327">
        <f>D59+D56+D53+D50+D47+D44+D41</f>
        <v>80893</v>
      </c>
      <c r="E62" s="327">
        <f>E59+E56+E53+E50+E47+E44+E41</f>
        <v>80893</v>
      </c>
      <c r="F62" s="327">
        <f>F59+F56+F53+F50+F47+F44+F41</f>
        <v>80893</v>
      </c>
    </row>
    <row r="63" spans="2:13" ht="15.75" thickBot="1" x14ac:dyDescent="0.3">
      <c r="B63" s="334" t="s">
        <v>836</v>
      </c>
      <c r="C63" s="335">
        <f>IF(C62-C33=0,0,"Error")</f>
        <v>0</v>
      </c>
      <c r="D63" s="335">
        <f>IF(D62-D33=0,0,"Error")</f>
        <v>0</v>
      </c>
      <c r="E63" s="335">
        <f>IF(E62-E33=0,0,"Error")</f>
        <v>0</v>
      </c>
      <c r="F63" s="335">
        <f>IF(F62-F33=0,0,"Error")</f>
        <v>0</v>
      </c>
    </row>
    <row r="64" spans="2:13" ht="15.75" hidden="1" thickBot="1" x14ac:dyDescent="0.3">
      <c r="B64" s="1018" t="s">
        <v>2108</v>
      </c>
      <c r="C64" s="2165"/>
      <c r="D64" s="2160"/>
      <c r="E64" s="2160"/>
      <c r="F64" s="2161"/>
    </row>
    <row r="65" spans="2:6" ht="26.25" hidden="1" customHeight="1" thickBot="1" x14ac:dyDescent="0.3">
      <c r="B65" s="309" t="s">
        <v>863</v>
      </c>
      <c r="C65" s="2132"/>
      <c r="D65" s="2133"/>
      <c r="E65" s="2133"/>
      <c r="F65" s="2134"/>
    </row>
    <row r="66" spans="2:6" ht="15.75" hidden="1" thickBot="1" x14ac:dyDescent="0.3">
      <c r="B66" s="309" t="s">
        <v>37</v>
      </c>
      <c r="C66" s="2162"/>
      <c r="D66" s="2163"/>
      <c r="E66" s="2163"/>
      <c r="F66" s="2164"/>
    </row>
    <row r="67" spans="2:6" ht="12.75" hidden="1" customHeight="1" x14ac:dyDescent="0.25">
      <c r="B67" s="2148"/>
      <c r="C67" s="319">
        <v>2018</v>
      </c>
      <c r="D67" s="319">
        <v>2019</v>
      </c>
      <c r="E67" s="319">
        <v>2020</v>
      </c>
      <c r="F67" s="319">
        <v>2021</v>
      </c>
    </row>
    <row r="68" spans="2:6" ht="9" hidden="1" customHeight="1" thickBot="1" x14ac:dyDescent="0.3">
      <c r="B68" s="2149"/>
      <c r="C68" s="320" t="s">
        <v>17</v>
      </c>
      <c r="D68" s="320" t="s">
        <v>18</v>
      </c>
      <c r="E68" s="320" t="s">
        <v>18</v>
      </c>
      <c r="F68" s="320" t="s">
        <v>18</v>
      </c>
    </row>
    <row r="69" spans="2:6" ht="15.75" hidden="1" thickBot="1" x14ac:dyDescent="0.3">
      <c r="B69" s="309" t="s">
        <v>39</v>
      </c>
      <c r="C69" s="309"/>
      <c r="D69" s="309"/>
      <c r="E69" s="309"/>
      <c r="F69" s="309"/>
    </row>
    <row r="70" spans="2:6" ht="15.75" hidden="1" thickBot="1" x14ac:dyDescent="0.3">
      <c r="B70" s="309" t="s">
        <v>861</v>
      </c>
      <c r="C70" s="321">
        <f>C99</f>
        <v>0</v>
      </c>
      <c r="D70" s="321">
        <f>D99</f>
        <v>0</v>
      </c>
      <c r="E70" s="321">
        <f>E99</f>
        <v>0</v>
      </c>
      <c r="F70" s="321">
        <f>F99</f>
        <v>0</v>
      </c>
    </row>
    <row r="71" spans="2:6" ht="15.75" hidden="1" thickBot="1" x14ac:dyDescent="0.3">
      <c r="B71" s="309" t="s">
        <v>860</v>
      </c>
      <c r="C71" s="321" t="e">
        <f>C70/C69</f>
        <v>#DIV/0!</v>
      </c>
      <c r="D71" s="321" t="e">
        <f>D70/D69</f>
        <v>#DIV/0!</v>
      </c>
      <c r="E71" s="321" t="e">
        <f>E70/E69</f>
        <v>#DIV/0!</v>
      </c>
      <c r="F71" s="321" t="e">
        <f>F70/F69</f>
        <v>#DIV/0!</v>
      </c>
    </row>
    <row r="72" spans="2:6" ht="15.75" hidden="1" thickBot="1" x14ac:dyDescent="0.3">
      <c r="B72" s="309" t="s">
        <v>859</v>
      </c>
      <c r="C72" s="322"/>
      <c r="D72" s="323" t="e">
        <f t="shared" ref="D72:F74" si="1">D69/C69-1</f>
        <v>#DIV/0!</v>
      </c>
      <c r="E72" s="323" t="e">
        <f t="shared" si="1"/>
        <v>#DIV/0!</v>
      </c>
      <c r="F72" s="323" t="e">
        <f t="shared" si="1"/>
        <v>#DIV/0!</v>
      </c>
    </row>
    <row r="73" spans="2:6" ht="15.75" hidden="1" thickBot="1" x14ac:dyDescent="0.3">
      <c r="B73" s="309" t="s">
        <v>858</v>
      </c>
      <c r="C73" s="322"/>
      <c r="D73" s="323" t="e">
        <f t="shared" si="1"/>
        <v>#DIV/0!</v>
      </c>
      <c r="E73" s="323" t="e">
        <f t="shared" si="1"/>
        <v>#DIV/0!</v>
      </c>
      <c r="F73" s="323" t="e">
        <f t="shared" si="1"/>
        <v>#DIV/0!</v>
      </c>
    </row>
    <row r="74" spans="2:6" ht="15.75" hidden="1" thickBot="1" x14ac:dyDescent="0.3">
      <c r="B74" s="309" t="s">
        <v>55</v>
      </c>
      <c r="C74" s="322"/>
      <c r="D74" s="323" t="e">
        <f t="shared" si="1"/>
        <v>#DIV/0!</v>
      </c>
      <c r="E74" s="323" t="e">
        <f t="shared" si="1"/>
        <v>#DIV/0!</v>
      </c>
      <c r="F74" s="323" t="e">
        <f t="shared" si="1"/>
        <v>#DIV/0!</v>
      </c>
    </row>
    <row r="75" spans="2:6" ht="24.75" hidden="1" customHeight="1" thickBot="1" x14ac:dyDescent="0.3">
      <c r="B75" s="2153" t="s">
        <v>2106</v>
      </c>
      <c r="C75" s="2154"/>
      <c r="D75" s="2154"/>
      <c r="E75" s="2154"/>
      <c r="F75" s="2155"/>
    </row>
    <row r="76" spans="2:6" ht="12.75" hidden="1" customHeight="1" x14ac:dyDescent="0.25">
      <c r="B76" s="2148"/>
      <c r="C76" s="319">
        <v>2018</v>
      </c>
      <c r="D76" s="319">
        <v>2019</v>
      </c>
      <c r="E76" s="319">
        <v>2020</v>
      </c>
      <c r="F76" s="319">
        <v>2021</v>
      </c>
    </row>
    <row r="77" spans="2:6" ht="9" hidden="1" customHeight="1" thickBot="1" x14ac:dyDescent="0.3">
      <c r="B77" s="2149"/>
      <c r="C77" s="320" t="s">
        <v>17</v>
      </c>
      <c r="D77" s="320" t="s">
        <v>18</v>
      </c>
      <c r="E77" s="320" t="s">
        <v>18</v>
      </c>
      <c r="F77" s="320" t="s">
        <v>18</v>
      </c>
    </row>
    <row r="78" spans="2:6" ht="24.75" hidden="1" customHeight="1" thickBot="1" x14ac:dyDescent="0.3">
      <c r="B78" s="324" t="s">
        <v>850</v>
      </c>
      <c r="C78" s="325"/>
      <c r="D78" s="325"/>
      <c r="E78" s="325"/>
      <c r="F78" s="325"/>
    </row>
    <row r="79" spans="2:6" ht="38.25" hidden="1" customHeight="1" thickBot="1" x14ac:dyDescent="0.3">
      <c r="B79" s="326" t="s">
        <v>840</v>
      </c>
      <c r="C79" s="328"/>
      <c r="D79" s="1016"/>
      <c r="E79" s="1016"/>
      <c r="F79" s="1016"/>
    </row>
    <row r="80" spans="2:6" ht="24.75" hidden="1" customHeight="1" thickBot="1" x14ac:dyDescent="0.3">
      <c r="B80" s="326" t="s">
        <v>855</v>
      </c>
      <c r="C80" s="328"/>
      <c r="D80" s="1016"/>
      <c r="E80" s="1016"/>
      <c r="F80" s="1016"/>
    </row>
    <row r="81" spans="2:6" ht="24.75" hidden="1" customHeight="1" thickBot="1" x14ac:dyDescent="0.3">
      <c r="B81" s="324" t="s">
        <v>849</v>
      </c>
      <c r="C81" s="325"/>
      <c r="D81" s="325"/>
      <c r="E81" s="325"/>
      <c r="F81" s="325"/>
    </row>
    <row r="82" spans="2:6" ht="15.75" hidden="1" thickBot="1" x14ac:dyDescent="0.3">
      <c r="B82" s="326" t="s">
        <v>840</v>
      </c>
      <c r="C82" s="328"/>
      <c r="D82" s="325"/>
      <c r="E82" s="325"/>
      <c r="F82" s="325"/>
    </row>
    <row r="83" spans="2:6" ht="15.75" hidden="1" thickBot="1" x14ac:dyDescent="0.3">
      <c r="B83" s="326" t="s">
        <v>855</v>
      </c>
      <c r="C83" s="328"/>
      <c r="D83" s="325"/>
      <c r="E83" s="325"/>
      <c r="F83" s="325"/>
    </row>
    <row r="84" spans="2:6" ht="24.75" hidden="1" customHeight="1" thickBot="1" x14ac:dyDescent="0.3">
      <c r="B84" s="324" t="s">
        <v>848</v>
      </c>
      <c r="C84" s="328">
        <v>0</v>
      </c>
      <c r="D84" s="325">
        <v>0</v>
      </c>
      <c r="E84" s="325">
        <v>0</v>
      </c>
      <c r="F84" s="325">
        <v>0</v>
      </c>
    </row>
    <row r="85" spans="2:6" ht="15.75" hidden="1" thickBot="1" x14ac:dyDescent="0.3">
      <c r="B85" s="326" t="s">
        <v>840</v>
      </c>
      <c r="C85" s="328"/>
      <c r="D85" s="325"/>
      <c r="E85" s="325"/>
      <c r="F85" s="325"/>
    </row>
    <row r="86" spans="2:6" ht="15.75" hidden="1" thickBot="1" x14ac:dyDescent="0.3">
      <c r="B86" s="326" t="s">
        <v>855</v>
      </c>
      <c r="C86" s="328"/>
      <c r="D86" s="325"/>
      <c r="E86" s="325"/>
      <c r="F86" s="325"/>
    </row>
    <row r="87" spans="2:6" ht="15.75" hidden="1" thickBot="1" x14ac:dyDescent="0.3">
      <c r="B87" s="324" t="s">
        <v>847</v>
      </c>
      <c r="C87" s="328"/>
      <c r="D87" s="325"/>
      <c r="E87" s="325"/>
      <c r="F87" s="325"/>
    </row>
    <row r="88" spans="2:6" ht="15.75" hidden="1" thickBot="1" x14ac:dyDescent="0.3">
      <c r="B88" s="326" t="s">
        <v>840</v>
      </c>
      <c r="C88" s="328"/>
      <c r="D88" s="325"/>
      <c r="E88" s="325"/>
      <c r="F88" s="325"/>
    </row>
    <row r="89" spans="2:6" ht="15.75" hidden="1" thickBot="1" x14ac:dyDescent="0.3">
      <c r="B89" s="326" t="s">
        <v>855</v>
      </c>
      <c r="C89" s="328"/>
      <c r="D89" s="325"/>
      <c r="E89" s="325"/>
      <c r="F89" s="325"/>
    </row>
    <row r="90" spans="2:6" ht="15.75" hidden="1" thickBot="1" x14ac:dyDescent="0.3">
      <c r="B90" s="324" t="s">
        <v>846</v>
      </c>
      <c r="C90" s="328"/>
      <c r="D90" s="325"/>
      <c r="E90" s="325"/>
      <c r="F90" s="325"/>
    </row>
    <row r="91" spans="2:6" ht="15.75" hidden="1" thickBot="1" x14ac:dyDescent="0.3">
      <c r="B91" s="326" t="s">
        <v>840</v>
      </c>
      <c r="C91" s="328"/>
      <c r="D91" s="325"/>
      <c r="E91" s="325"/>
      <c r="F91" s="325"/>
    </row>
    <row r="92" spans="2:6" ht="15.75" hidden="1" thickBot="1" x14ac:dyDescent="0.3">
      <c r="B92" s="326" t="s">
        <v>855</v>
      </c>
      <c r="C92" s="328"/>
      <c r="D92" s="325"/>
      <c r="E92" s="325"/>
      <c r="F92" s="325"/>
    </row>
    <row r="93" spans="2:6" ht="15.75" hidden="1" thickBot="1" x14ac:dyDescent="0.3">
      <c r="B93" s="324" t="s">
        <v>845</v>
      </c>
      <c r="C93" s="328"/>
      <c r="D93" s="325"/>
      <c r="E93" s="325"/>
      <c r="F93" s="325"/>
    </row>
    <row r="94" spans="2:6" ht="15.75" hidden="1" thickBot="1" x14ac:dyDescent="0.3">
      <c r="B94" s="326" t="s">
        <v>840</v>
      </c>
      <c r="C94" s="328"/>
      <c r="D94" s="325"/>
      <c r="E94" s="325"/>
      <c r="F94" s="325"/>
    </row>
    <row r="95" spans="2:6" ht="15.75" hidden="1" thickBot="1" x14ac:dyDescent="0.3">
      <c r="B95" s="326" t="s">
        <v>855</v>
      </c>
      <c r="C95" s="328"/>
      <c r="D95" s="325"/>
      <c r="E95" s="325"/>
      <c r="F95" s="325"/>
    </row>
    <row r="96" spans="2:6" ht="24.75" hidden="1" thickBot="1" x14ac:dyDescent="0.3">
      <c r="B96" s="324" t="s">
        <v>844</v>
      </c>
      <c r="C96" s="328"/>
      <c r="D96" s="325"/>
      <c r="E96" s="325"/>
      <c r="F96" s="325"/>
    </row>
    <row r="97" spans="2:6" ht="15.75" hidden="1" thickBot="1" x14ac:dyDescent="0.3">
      <c r="B97" s="326" t="s">
        <v>840</v>
      </c>
      <c r="C97" s="328"/>
      <c r="D97" s="325"/>
      <c r="E97" s="325"/>
      <c r="F97" s="325"/>
    </row>
    <row r="98" spans="2:6" ht="15.75" hidden="1" thickBot="1" x14ac:dyDescent="0.3">
      <c r="B98" s="326" t="s">
        <v>855</v>
      </c>
      <c r="C98" s="328"/>
      <c r="D98" s="325"/>
      <c r="E98" s="325"/>
      <c r="F98" s="325"/>
    </row>
    <row r="99" spans="2:6" ht="15.75" hidden="1" thickBot="1" x14ac:dyDescent="0.3">
      <c r="B99" s="513" t="s">
        <v>1676</v>
      </c>
      <c r="C99" s="328">
        <f>C96+C93+C90+C87+C84+C81+C78</f>
        <v>0</v>
      </c>
      <c r="D99" s="328">
        <f>D96+D93+D90+D87+D84+D81+D78</f>
        <v>0</v>
      </c>
      <c r="E99" s="328">
        <f>E96+E93+E90+E87+E84+E81+E78</f>
        <v>0</v>
      </c>
      <c r="F99" s="328">
        <f>F96+F93+F90+F87+F84+F81+F78</f>
        <v>0</v>
      </c>
    </row>
    <row r="100" spans="2:6" ht="17.25" hidden="1" customHeight="1" thickBot="1" x14ac:dyDescent="0.3">
      <c r="B100" s="334" t="s">
        <v>836</v>
      </c>
      <c r="C100" s="335">
        <f>IF(C99-C70=0,0,"Error")</f>
        <v>0</v>
      </c>
      <c r="D100" s="335">
        <f>IF(D99-D70=0,0,"Error")</f>
        <v>0</v>
      </c>
      <c r="E100" s="335">
        <f>IF(E99-E70=0,0,"Error")</f>
        <v>0</v>
      </c>
      <c r="F100" s="335">
        <f>IF(F99-F70=0,0,"Error")</f>
        <v>0</v>
      </c>
    </row>
    <row r="101" spans="2:6" ht="15.75" hidden="1" thickBot="1" x14ac:dyDescent="0.3">
      <c r="B101" s="1018" t="s">
        <v>2107</v>
      </c>
      <c r="C101" s="2165"/>
      <c r="D101" s="2160"/>
      <c r="E101" s="2160"/>
      <c r="F101" s="2161"/>
    </row>
    <row r="102" spans="2:6" ht="26.25" hidden="1" customHeight="1" thickBot="1" x14ac:dyDescent="0.3">
      <c r="B102" s="309" t="s">
        <v>863</v>
      </c>
      <c r="C102" s="2132"/>
      <c r="D102" s="2133"/>
      <c r="E102" s="2133"/>
      <c r="F102" s="2134"/>
    </row>
    <row r="103" spans="2:6" ht="15.75" hidden="1" thickBot="1" x14ac:dyDescent="0.3">
      <c r="B103" s="309" t="s">
        <v>37</v>
      </c>
      <c r="C103" s="2162"/>
      <c r="D103" s="2163"/>
      <c r="E103" s="2163"/>
      <c r="F103" s="2164"/>
    </row>
    <row r="104" spans="2:6" ht="12.75" hidden="1" customHeight="1" x14ac:dyDescent="0.25">
      <c r="B104" s="2148"/>
      <c r="C104" s="319">
        <v>2018</v>
      </c>
      <c r="D104" s="319">
        <v>2019</v>
      </c>
      <c r="E104" s="319">
        <v>2020</v>
      </c>
      <c r="F104" s="319">
        <v>2021</v>
      </c>
    </row>
    <row r="105" spans="2:6" ht="9" hidden="1" customHeight="1" thickBot="1" x14ac:dyDescent="0.3">
      <c r="B105" s="2149"/>
      <c r="C105" s="320" t="s">
        <v>17</v>
      </c>
      <c r="D105" s="320" t="s">
        <v>18</v>
      </c>
      <c r="E105" s="320" t="s">
        <v>18</v>
      </c>
      <c r="F105" s="320" t="s">
        <v>18</v>
      </c>
    </row>
    <row r="106" spans="2:6" ht="15.75" hidden="1" thickBot="1" x14ac:dyDescent="0.3">
      <c r="B106" s="309" t="s">
        <v>39</v>
      </c>
      <c r="C106" s="1017"/>
      <c r="D106" s="1017"/>
      <c r="E106" s="1017"/>
      <c r="F106" s="1017"/>
    </row>
    <row r="107" spans="2:6" ht="15.75" hidden="1" thickBot="1" x14ac:dyDescent="0.3">
      <c r="B107" s="309" t="s">
        <v>861</v>
      </c>
      <c r="C107" s="321">
        <f>C136</f>
        <v>0</v>
      </c>
      <c r="D107" s="321">
        <f>D136</f>
        <v>0</v>
      </c>
      <c r="E107" s="321">
        <f>E136</f>
        <v>0</v>
      </c>
      <c r="F107" s="321">
        <f>F136</f>
        <v>0</v>
      </c>
    </row>
    <row r="108" spans="2:6" ht="15.75" hidden="1" thickBot="1" x14ac:dyDescent="0.3">
      <c r="B108" s="309" t="s">
        <v>860</v>
      </c>
      <c r="C108" s="321" t="e">
        <f>C107/C106</f>
        <v>#DIV/0!</v>
      </c>
      <c r="D108" s="321" t="e">
        <f>D107/D106</f>
        <v>#DIV/0!</v>
      </c>
      <c r="E108" s="321" t="e">
        <f>E107/E106</f>
        <v>#DIV/0!</v>
      </c>
      <c r="F108" s="321" t="e">
        <f>F107/F106</f>
        <v>#DIV/0!</v>
      </c>
    </row>
    <row r="109" spans="2:6" ht="15.75" hidden="1" thickBot="1" x14ac:dyDescent="0.3">
      <c r="B109" s="309" t="s">
        <v>859</v>
      </c>
      <c r="C109" s="322"/>
      <c r="D109" s="323" t="e">
        <f t="shared" ref="D109:F111" si="2">D106/C106-1</f>
        <v>#DIV/0!</v>
      </c>
      <c r="E109" s="323" t="e">
        <f t="shared" si="2"/>
        <v>#DIV/0!</v>
      </c>
      <c r="F109" s="323" t="e">
        <f t="shared" si="2"/>
        <v>#DIV/0!</v>
      </c>
    </row>
    <row r="110" spans="2:6" ht="15.75" hidden="1" thickBot="1" x14ac:dyDescent="0.3">
      <c r="B110" s="309" t="s">
        <v>858</v>
      </c>
      <c r="C110" s="322"/>
      <c r="D110" s="323" t="e">
        <f t="shared" si="2"/>
        <v>#DIV/0!</v>
      </c>
      <c r="E110" s="323" t="e">
        <f t="shared" si="2"/>
        <v>#DIV/0!</v>
      </c>
      <c r="F110" s="323" t="e">
        <f t="shared" si="2"/>
        <v>#DIV/0!</v>
      </c>
    </row>
    <row r="111" spans="2:6" ht="15.75" hidden="1" thickBot="1" x14ac:dyDescent="0.3">
      <c r="B111" s="309" t="s">
        <v>55</v>
      </c>
      <c r="C111" s="322"/>
      <c r="D111" s="323" t="e">
        <f t="shared" si="2"/>
        <v>#DIV/0!</v>
      </c>
      <c r="E111" s="323" t="e">
        <f t="shared" si="2"/>
        <v>#DIV/0!</v>
      </c>
      <c r="F111" s="323" t="e">
        <f t="shared" si="2"/>
        <v>#DIV/0!</v>
      </c>
    </row>
    <row r="112" spans="2:6" ht="24.75" hidden="1" customHeight="1" thickBot="1" x14ac:dyDescent="0.3">
      <c r="B112" s="2153" t="s">
        <v>2106</v>
      </c>
      <c r="C112" s="2154"/>
      <c r="D112" s="2154"/>
      <c r="E112" s="2154"/>
      <c r="F112" s="2155"/>
    </row>
    <row r="113" spans="2:6" ht="12.75" hidden="1" customHeight="1" x14ac:dyDescent="0.25">
      <c r="B113" s="2148"/>
      <c r="C113" s="319">
        <v>2018</v>
      </c>
      <c r="D113" s="319">
        <v>2019</v>
      </c>
      <c r="E113" s="319">
        <v>2020</v>
      </c>
      <c r="F113" s="319">
        <v>2021</v>
      </c>
    </row>
    <row r="114" spans="2:6" ht="9" hidden="1" customHeight="1" thickBot="1" x14ac:dyDescent="0.3">
      <c r="B114" s="2149"/>
      <c r="C114" s="320" t="s">
        <v>17</v>
      </c>
      <c r="D114" s="320" t="s">
        <v>18</v>
      </c>
      <c r="E114" s="320" t="s">
        <v>18</v>
      </c>
      <c r="F114" s="320" t="s">
        <v>18</v>
      </c>
    </row>
    <row r="115" spans="2:6" ht="24.75" hidden="1" customHeight="1" thickBot="1" x14ac:dyDescent="0.3">
      <c r="B115" s="324" t="s">
        <v>850</v>
      </c>
      <c r="C115" s="325"/>
      <c r="D115" s="325"/>
      <c r="E115" s="325"/>
      <c r="F115" s="325"/>
    </row>
    <row r="116" spans="2:6" ht="15.75" hidden="1" thickBot="1" x14ac:dyDescent="0.3">
      <c r="B116" s="326" t="s">
        <v>840</v>
      </c>
      <c r="C116" s="328"/>
      <c r="D116" s="1016"/>
      <c r="E116" s="1016"/>
      <c r="F116" s="1016"/>
    </row>
    <row r="117" spans="2:6" ht="15.75" hidden="1" thickBot="1" x14ac:dyDescent="0.3">
      <c r="B117" s="326" t="s">
        <v>855</v>
      </c>
      <c r="C117" s="328"/>
      <c r="D117" s="1016"/>
      <c r="E117" s="1016"/>
      <c r="F117" s="1016"/>
    </row>
    <row r="118" spans="2:6" ht="24.75" hidden="1" customHeight="1" thickBot="1" x14ac:dyDescent="0.3">
      <c r="B118" s="324" t="s">
        <v>849</v>
      </c>
      <c r="C118" s="325"/>
      <c r="D118" s="325"/>
      <c r="E118" s="325"/>
      <c r="F118" s="325"/>
    </row>
    <row r="119" spans="2:6" ht="15.75" hidden="1" thickBot="1" x14ac:dyDescent="0.3">
      <c r="B119" s="326" t="s">
        <v>840</v>
      </c>
      <c r="C119" s="328"/>
      <c r="D119" s="325"/>
      <c r="E119" s="325"/>
      <c r="F119" s="325"/>
    </row>
    <row r="120" spans="2:6" ht="15.75" hidden="1" thickBot="1" x14ac:dyDescent="0.3">
      <c r="B120" s="326" t="s">
        <v>855</v>
      </c>
      <c r="C120" s="328"/>
      <c r="D120" s="325"/>
      <c r="E120" s="325"/>
      <c r="F120" s="325"/>
    </row>
    <row r="121" spans="2:6" ht="24.75" hidden="1" customHeight="1" thickBot="1" x14ac:dyDescent="0.3">
      <c r="B121" s="324" t="s">
        <v>848</v>
      </c>
      <c r="C121" s="328">
        <v>0</v>
      </c>
      <c r="D121" s="325">
        <v>0</v>
      </c>
      <c r="E121" s="325">
        <v>0</v>
      </c>
      <c r="F121" s="325">
        <v>0</v>
      </c>
    </row>
    <row r="122" spans="2:6" ht="15.75" hidden="1" thickBot="1" x14ac:dyDescent="0.3">
      <c r="B122" s="326" t="s">
        <v>840</v>
      </c>
      <c r="C122" s="328"/>
      <c r="D122" s="325"/>
      <c r="E122" s="325"/>
      <c r="F122" s="325"/>
    </row>
    <row r="123" spans="2:6" ht="15.75" hidden="1" thickBot="1" x14ac:dyDescent="0.3">
      <c r="B123" s="326" t="s">
        <v>855</v>
      </c>
      <c r="C123" s="328"/>
      <c r="D123" s="325"/>
      <c r="E123" s="325"/>
      <c r="F123" s="325"/>
    </row>
    <row r="124" spans="2:6" ht="15.75" hidden="1" thickBot="1" x14ac:dyDescent="0.3">
      <c r="B124" s="324" t="s">
        <v>847</v>
      </c>
      <c r="C124" s="328"/>
      <c r="D124" s="325"/>
      <c r="E124" s="325"/>
      <c r="F124" s="325"/>
    </row>
    <row r="125" spans="2:6" ht="15.75" hidden="1" thickBot="1" x14ac:dyDescent="0.3">
      <c r="B125" s="326" t="s">
        <v>840</v>
      </c>
      <c r="C125" s="328"/>
      <c r="D125" s="325"/>
      <c r="E125" s="325"/>
      <c r="F125" s="325"/>
    </row>
    <row r="126" spans="2:6" ht="15.75" hidden="1" thickBot="1" x14ac:dyDescent="0.3">
      <c r="B126" s="326" t="s">
        <v>855</v>
      </c>
      <c r="C126" s="328"/>
      <c r="D126" s="325"/>
      <c r="E126" s="325"/>
      <c r="F126" s="325"/>
    </row>
    <row r="127" spans="2:6" ht="15.75" hidden="1" thickBot="1" x14ac:dyDescent="0.3">
      <c r="B127" s="324" t="s">
        <v>846</v>
      </c>
      <c r="C127" s="328"/>
      <c r="D127" s="325"/>
      <c r="E127" s="325"/>
      <c r="F127" s="325"/>
    </row>
    <row r="128" spans="2:6" ht="15.75" hidden="1" thickBot="1" x14ac:dyDescent="0.3">
      <c r="B128" s="326" t="s">
        <v>840</v>
      </c>
      <c r="C128" s="328"/>
      <c r="D128" s="325"/>
      <c r="E128" s="325"/>
      <c r="F128" s="325"/>
    </row>
    <row r="129" spans="2:12" ht="15" hidden="1" customHeight="1" thickBot="1" x14ac:dyDescent="0.3">
      <c r="B129" s="326" t="s">
        <v>855</v>
      </c>
      <c r="C129" s="328"/>
      <c r="D129" s="325"/>
      <c r="E129" s="325"/>
      <c r="F129" s="325"/>
    </row>
    <row r="130" spans="2:12" ht="15.75" hidden="1" thickBot="1" x14ac:dyDescent="0.3">
      <c r="B130" s="324" t="s">
        <v>845</v>
      </c>
      <c r="C130" s="328">
        <v>0</v>
      </c>
      <c r="D130" s="325">
        <v>0</v>
      </c>
      <c r="E130" s="325">
        <v>0</v>
      </c>
      <c r="F130" s="325">
        <v>0</v>
      </c>
    </row>
    <row r="131" spans="2:12" ht="15.75" hidden="1" thickBot="1" x14ac:dyDescent="0.3">
      <c r="B131" s="326" t="s">
        <v>840</v>
      </c>
      <c r="C131" s="328"/>
      <c r="D131" s="325"/>
      <c r="E131" s="325"/>
      <c r="F131" s="325"/>
    </row>
    <row r="132" spans="2:12" ht="15.75" hidden="1" thickBot="1" x14ac:dyDescent="0.3">
      <c r="B132" s="326" t="s">
        <v>855</v>
      </c>
      <c r="C132" s="328"/>
      <c r="D132" s="325"/>
      <c r="E132" s="325"/>
      <c r="F132" s="325"/>
    </row>
    <row r="133" spans="2:12" ht="24.75" hidden="1" thickBot="1" x14ac:dyDescent="0.3">
      <c r="B133" s="324" t="s">
        <v>844</v>
      </c>
      <c r="C133" s="328"/>
      <c r="D133" s="325"/>
      <c r="E133" s="325"/>
      <c r="F133" s="325"/>
    </row>
    <row r="134" spans="2:12" ht="15.75" hidden="1" thickBot="1" x14ac:dyDescent="0.3">
      <c r="B134" s="326" t="s">
        <v>840</v>
      </c>
      <c r="C134" s="328"/>
      <c r="D134" s="325"/>
      <c r="E134" s="325"/>
      <c r="F134" s="325"/>
    </row>
    <row r="135" spans="2:12" ht="15.75" hidden="1" thickBot="1" x14ac:dyDescent="0.3">
      <c r="B135" s="326" t="s">
        <v>855</v>
      </c>
      <c r="C135" s="328"/>
      <c r="D135" s="325"/>
      <c r="E135" s="325"/>
      <c r="F135" s="325"/>
    </row>
    <row r="136" spans="2:12" ht="15.75" hidden="1" thickBot="1" x14ac:dyDescent="0.3">
      <c r="B136" s="513" t="s">
        <v>1676</v>
      </c>
      <c r="C136" s="328">
        <f>C133+C130+C127+C124+C121+C118+C115</f>
        <v>0</v>
      </c>
      <c r="D136" s="328">
        <f>D133+D130+D127+D124+D121+D118+D115</f>
        <v>0</v>
      </c>
      <c r="E136" s="328">
        <f>E133+E130+E127+E124+E121+E118+E115</f>
        <v>0</v>
      </c>
      <c r="F136" s="328">
        <f>F133+F130+F127+F124+F121+F118+F115</f>
        <v>0</v>
      </c>
    </row>
    <row r="137" spans="2:12" ht="15" customHeight="1" thickBot="1" x14ac:dyDescent="0.3">
      <c r="B137" s="334" t="s">
        <v>836</v>
      </c>
      <c r="C137" s="335">
        <f>IF(C136-C107=0,0,"Error")</f>
        <v>0</v>
      </c>
      <c r="D137" s="335">
        <f>IF(D136-D107=0,0,"Error")</f>
        <v>0</v>
      </c>
      <c r="E137" s="335">
        <f>IF(E136-E107=0,0,"Error")</f>
        <v>0</v>
      </c>
      <c r="F137" s="335">
        <f>IF(F136-F107=0,0,"Error")</f>
        <v>0</v>
      </c>
    </row>
    <row r="138" spans="2:12" ht="18" customHeight="1" thickBot="1" x14ac:dyDescent="0.3">
      <c r="B138" s="2156" t="s">
        <v>894</v>
      </c>
      <c r="C138" s="2157"/>
      <c r="D138" s="2157"/>
      <c r="E138" s="2157"/>
      <c r="F138" s="2158"/>
    </row>
    <row r="139" spans="2:12" ht="18.75" customHeight="1" thickBot="1" x14ac:dyDescent="0.3">
      <c r="B139" s="2156" t="s">
        <v>893</v>
      </c>
      <c r="C139" s="2157"/>
      <c r="D139" s="2157"/>
      <c r="E139" s="2157"/>
      <c r="F139" s="2158"/>
    </row>
    <row r="140" spans="2:12" ht="25.5" customHeight="1" thickBot="1" x14ac:dyDescent="0.3">
      <c r="B140" s="318" t="s">
        <v>1314</v>
      </c>
      <c r="C140" s="2170" t="s">
        <v>2105</v>
      </c>
      <c r="D140" s="2171"/>
      <c r="E140" s="2172"/>
      <c r="F140" s="2173"/>
    </row>
    <row r="141" spans="2:12" ht="43.5" customHeight="1" thickBot="1" x14ac:dyDescent="0.3">
      <c r="B141" s="318" t="s">
        <v>880</v>
      </c>
      <c r="C141" s="318" t="s">
        <v>2104</v>
      </c>
      <c r="D141" s="1005" t="s">
        <v>864</v>
      </c>
      <c r="E141" s="2174" t="s">
        <v>1596</v>
      </c>
      <c r="F141" s="2175"/>
      <c r="H141" s="2071" t="s">
        <v>1995</v>
      </c>
      <c r="I141" s="2072"/>
      <c r="J141" s="2072"/>
      <c r="K141" s="2072"/>
      <c r="L141" s="2073"/>
    </row>
    <row r="142" spans="2:12" ht="16.5" customHeight="1" thickBot="1" x14ac:dyDescent="0.3">
      <c r="B142" s="338"/>
      <c r="C142" s="2166"/>
      <c r="D142" s="2167"/>
      <c r="E142" s="2168"/>
      <c r="F142" s="2169"/>
      <c r="H142" s="2074"/>
      <c r="I142" s="2075"/>
      <c r="J142" s="2075"/>
      <c r="K142" s="2075"/>
      <c r="L142" s="2076"/>
    </row>
    <row r="143" spans="2:12" ht="93.75" customHeight="1" thickBot="1" x14ac:dyDescent="0.3">
      <c r="B143" s="309" t="s">
        <v>863</v>
      </c>
      <c r="C143" s="2132" t="s">
        <v>2103</v>
      </c>
      <c r="D143" s="2133"/>
      <c r="E143" s="2133"/>
      <c r="F143" s="2134"/>
      <c r="H143" s="2077"/>
      <c r="I143" s="2078"/>
      <c r="J143" s="2078"/>
      <c r="K143" s="2078"/>
      <c r="L143" s="2079"/>
    </row>
    <row r="144" spans="2:12" ht="22.5" customHeight="1" thickBot="1" x14ac:dyDescent="0.3">
      <c r="B144" s="309" t="s">
        <v>37</v>
      </c>
      <c r="C144" s="2162" t="s">
        <v>1591</v>
      </c>
      <c r="D144" s="2163"/>
      <c r="E144" s="2163"/>
      <c r="F144" s="2164"/>
    </row>
    <row r="145" spans="2:12" ht="12.75" customHeight="1" x14ac:dyDescent="0.25">
      <c r="B145" s="2148"/>
      <c r="C145" s="1015">
        <v>2025</v>
      </c>
      <c r="D145" s="1015">
        <v>2026</v>
      </c>
      <c r="E145" s="1015">
        <v>2027</v>
      </c>
      <c r="F145" s="1015">
        <v>2028</v>
      </c>
    </row>
    <row r="146" spans="2:12" ht="9" customHeight="1" thickBot="1" x14ac:dyDescent="0.3">
      <c r="B146" s="2149"/>
      <c r="C146" s="1014" t="s">
        <v>17</v>
      </c>
      <c r="D146" s="1014" t="s">
        <v>18</v>
      </c>
      <c r="E146" s="1014" t="s">
        <v>18</v>
      </c>
      <c r="F146" s="1014" t="s">
        <v>18</v>
      </c>
    </row>
    <row r="147" spans="2:12" ht="15.75" thickBot="1" x14ac:dyDescent="0.3">
      <c r="B147" s="309" t="s">
        <v>39</v>
      </c>
      <c r="C147" s="198">
        <v>6</v>
      </c>
      <c r="D147" s="321">
        <v>6</v>
      </c>
      <c r="E147" s="321">
        <v>6</v>
      </c>
      <c r="F147" s="321">
        <v>6</v>
      </c>
    </row>
    <row r="148" spans="2:12" ht="15.75" thickBot="1" x14ac:dyDescent="0.3">
      <c r="B148" s="309" t="s">
        <v>861</v>
      </c>
      <c r="C148" s="198">
        <v>4500</v>
      </c>
      <c r="D148" s="198">
        <v>5000</v>
      </c>
      <c r="E148" s="198">
        <v>5000</v>
      </c>
      <c r="F148" s="198">
        <v>5000</v>
      </c>
    </row>
    <row r="149" spans="2:12" ht="15.75" thickBot="1" x14ac:dyDescent="0.3">
      <c r="B149" s="309" t="s">
        <v>860</v>
      </c>
      <c r="C149" s="198">
        <f>C148/C147</f>
        <v>750</v>
      </c>
      <c r="D149" s="321">
        <f>D148/D147</f>
        <v>833.33333333333337</v>
      </c>
      <c r="E149" s="321">
        <f>E148/E147</f>
        <v>833.33333333333337</v>
      </c>
      <c r="F149" s="321">
        <f>F148/F147</f>
        <v>833.33333333333337</v>
      </c>
    </row>
    <row r="150" spans="2:12" ht="15.75" thickBot="1" x14ac:dyDescent="0.3">
      <c r="B150" s="309" t="s">
        <v>859</v>
      </c>
      <c r="C150" s="191" t="s">
        <v>884</v>
      </c>
      <c r="D150" s="1013">
        <f t="shared" ref="D150:F152" si="3">D147/C147-1</f>
        <v>0</v>
      </c>
      <c r="E150" s="1013">
        <f t="shared" si="3"/>
        <v>0</v>
      </c>
      <c r="F150" s="1013">
        <f t="shared" si="3"/>
        <v>0</v>
      </c>
      <c r="H150" s="187"/>
      <c r="I150" s="187"/>
      <c r="J150" s="187"/>
      <c r="K150" s="187"/>
      <c r="L150" s="187"/>
    </row>
    <row r="151" spans="2:12" ht="15.75" thickBot="1" x14ac:dyDescent="0.3">
      <c r="B151" s="309" t="s">
        <v>858</v>
      </c>
      <c r="C151" s="191" t="s">
        <v>884</v>
      </c>
      <c r="D151" s="1013">
        <f t="shared" si="3"/>
        <v>0.11111111111111116</v>
      </c>
      <c r="E151" s="1013">
        <f t="shared" si="3"/>
        <v>0</v>
      </c>
      <c r="F151" s="1013">
        <f t="shared" si="3"/>
        <v>0</v>
      </c>
    </row>
    <row r="152" spans="2:12" ht="15.75" thickBot="1" x14ac:dyDescent="0.3">
      <c r="B152" s="309" t="s">
        <v>55</v>
      </c>
      <c r="C152" s="191" t="s">
        <v>884</v>
      </c>
      <c r="D152" s="1013">
        <f t="shared" si="3"/>
        <v>0.11111111111111116</v>
      </c>
      <c r="E152" s="1013">
        <f t="shared" si="3"/>
        <v>0</v>
      </c>
      <c r="F152" s="1013">
        <f t="shared" si="3"/>
        <v>0</v>
      </c>
    </row>
    <row r="153" spans="2:12" ht="15.75" thickBot="1" x14ac:dyDescent="0.3">
      <c r="B153" s="2153" t="s">
        <v>2090</v>
      </c>
      <c r="C153" s="2154"/>
      <c r="D153" s="2154"/>
      <c r="E153" s="2154"/>
      <c r="F153" s="2155"/>
    </row>
    <row r="154" spans="2:12" ht="12.75" customHeight="1" x14ac:dyDescent="0.25">
      <c r="B154" s="2148"/>
      <c r="C154" s="307">
        <v>2025</v>
      </c>
      <c r="D154" s="307">
        <v>2026</v>
      </c>
      <c r="E154" s="307">
        <v>2027</v>
      </c>
      <c r="F154" s="307">
        <v>2028</v>
      </c>
    </row>
    <row r="155" spans="2:12" ht="9" customHeight="1" thickBot="1" x14ac:dyDescent="0.3">
      <c r="B155" s="2149"/>
      <c r="C155" s="320" t="s">
        <v>17</v>
      </c>
      <c r="D155" s="320" t="s">
        <v>18</v>
      </c>
      <c r="E155" s="320" t="s">
        <v>18</v>
      </c>
      <c r="F155" s="320" t="s">
        <v>18</v>
      </c>
    </row>
    <row r="156" spans="2:12" ht="15.75" thickBot="1" x14ac:dyDescent="0.3">
      <c r="B156" s="324" t="s">
        <v>875</v>
      </c>
      <c r="C156" s="325">
        <f>C157+C158+C159+C160</f>
        <v>0</v>
      </c>
      <c r="D156" s="329">
        <f>D157+D158+D159+D160</f>
        <v>0</v>
      </c>
      <c r="E156" s="329">
        <f>E157+E158+E159+E160</f>
        <v>0</v>
      </c>
      <c r="F156" s="329">
        <f>F157+F158+F159+F160</f>
        <v>0</v>
      </c>
    </row>
    <row r="157" spans="2:12" ht="15.75" thickBot="1" x14ac:dyDescent="0.3">
      <c r="B157" s="326" t="s">
        <v>840</v>
      </c>
      <c r="C157" s="325"/>
      <c r="D157" s="329"/>
      <c r="E157" s="329"/>
      <c r="F157" s="329"/>
    </row>
    <row r="158" spans="2:12" ht="15.75" thickBot="1" x14ac:dyDescent="0.3">
      <c r="B158" s="326" t="s">
        <v>854</v>
      </c>
      <c r="C158" s="325"/>
      <c r="D158" s="329"/>
      <c r="E158" s="329"/>
      <c r="F158" s="329"/>
    </row>
    <row r="159" spans="2:12" ht="15.75" thickBot="1" x14ac:dyDescent="0.3">
      <c r="B159" s="326" t="s">
        <v>838</v>
      </c>
      <c r="C159" s="325"/>
      <c r="D159" s="329"/>
      <c r="E159" s="329"/>
      <c r="F159" s="329"/>
    </row>
    <row r="160" spans="2:12" ht="15.75" thickBot="1" x14ac:dyDescent="0.3">
      <c r="B160" s="326" t="s">
        <v>837</v>
      </c>
      <c r="C160" s="325"/>
      <c r="D160" s="329"/>
      <c r="E160" s="329"/>
      <c r="F160" s="329"/>
    </row>
    <row r="161" spans="2:12" ht="15.75" thickBot="1" x14ac:dyDescent="0.3">
      <c r="B161" s="324" t="s">
        <v>874</v>
      </c>
      <c r="C161" s="328">
        <f>C162+C163+C164+C165</f>
        <v>4500</v>
      </c>
      <c r="D161" s="177">
        <f>D162+D163+D164+D165</f>
        <v>5000</v>
      </c>
      <c r="E161" s="177">
        <f>E162+E163+E164+E165</f>
        <v>5000</v>
      </c>
      <c r="F161" s="177">
        <f>F162+F163+F164+F165</f>
        <v>5000</v>
      </c>
    </row>
    <row r="162" spans="2:12" ht="15.75" thickBot="1" x14ac:dyDescent="0.3">
      <c r="B162" s="326" t="s">
        <v>840</v>
      </c>
      <c r="C162" s="328">
        <v>4500</v>
      </c>
      <c r="D162" s="713">
        <v>5000</v>
      </c>
      <c r="E162" s="713">
        <v>5000</v>
      </c>
      <c r="F162" s="713">
        <v>5000</v>
      </c>
    </row>
    <row r="163" spans="2:12" ht="15.75" thickBot="1" x14ac:dyDescent="0.3">
      <c r="B163" s="326" t="s">
        <v>854</v>
      </c>
      <c r="C163" s="328"/>
      <c r="D163" s="329"/>
      <c r="E163" s="329"/>
      <c r="F163" s="329"/>
    </row>
    <row r="164" spans="2:12" ht="15.75" thickBot="1" x14ac:dyDescent="0.3">
      <c r="B164" s="326" t="s">
        <v>838</v>
      </c>
      <c r="C164" s="328"/>
      <c r="D164" s="329"/>
      <c r="E164" s="329"/>
      <c r="F164" s="329"/>
    </row>
    <row r="165" spans="2:12" ht="15.75" thickBot="1" x14ac:dyDescent="0.3">
      <c r="B165" s="326" t="s">
        <v>837</v>
      </c>
      <c r="C165" s="328"/>
      <c r="D165" s="329"/>
      <c r="E165" s="329"/>
      <c r="F165" s="329"/>
    </row>
    <row r="166" spans="2:12" ht="15.75" thickBot="1" x14ac:dyDescent="0.3">
      <c r="B166" s="457" t="s">
        <v>873</v>
      </c>
      <c r="C166" s="328">
        <f>C156+C161</f>
        <v>4500</v>
      </c>
      <c r="D166" s="713">
        <f>D156+D161</f>
        <v>5000</v>
      </c>
      <c r="E166" s="713">
        <f>E156+E161</f>
        <v>5000</v>
      </c>
      <c r="F166" s="713">
        <f>F156+F161</f>
        <v>5000</v>
      </c>
    </row>
    <row r="167" spans="2:12" ht="33" customHeight="1" thickBot="1" x14ac:dyDescent="0.3">
      <c r="B167" s="318" t="s">
        <v>963</v>
      </c>
      <c r="C167" s="318"/>
      <c r="D167" s="1005" t="s">
        <v>864</v>
      </c>
      <c r="E167" s="2168"/>
      <c r="F167" s="2169"/>
    </row>
    <row r="168" spans="2:12" ht="17.25" customHeight="1" thickBot="1" x14ac:dyDescent="0.3">
      <c r="B168" s="309" t="s">
        <v>863</v>
      </c>
      <c r="C168" s="2132" t="s">
        <v>2066</v>
      </c>
      <c r="D168" s="2133"/>
      <c r="E168" s="2133"/>
      <c r="F168" s="2134"/>
    </row>
    <row r="169" spans="2:12" ht="15.75" thickBot="1" x14ac:dyDescent="0.3">
      <c r="B169" s="309" t="s">
        <v>37</v>
      </c>
      <c r="C169" s="2162"/>
      <c r="D169" s="2163"/>
      <c r="E169" s="2163"/>
      <c r="F169" s="2164"/>
    </row>
    <row r="170" spans="2:12" ht="12.75" customHeight="1" x14ac:dyDescent="0.25">
      <c r="B170" s="2148"/>
      <c r="C170" s="307">
        <v>2025</v>
      </c>
      <c r="D170" s="307">
        <v>2026</v>
      </c>
      <c r="E170" s="307">
        <v>2027</v>
      </c>
      <c r="F170" s="307">
        <v>2028</v>
      </c>
    </row>
    <row r="171" spans="2:12" ht="9" customHeight="1" thickBot="1" x14ac:dyDescent="0.3">
      <c r="B171" s="2149"/>
      <c r="C171" s="320" t="s">
        <v>17</v>
      </c>
      <c r="D171" s="320" t="s">
        <v>18</v>
      </c>
      <c r="E171" s="320" t="s">
        <v>18</v>
      </c>
      <c r="F171" s="320" t="s">
        <v>18</v>
      </c>
    </row>
    <row r="172" spans="2:12" ht="15.75" thickBot="1" x14ac:dyDescent="0.3">
      <c r="B172" s="309" t="s">
        <v>39</v>
      </c>
      <c r="C172" s="309"/>
      <c r="D172" s="322">
        <v>0</v>
      </c>
      <c r="E172" s="322">
        <v>0</v>
      </c>
      <c r="F172" s="322">
        <v>0</v>
      </c>
    </row>
    <row r="173" spans="2:12" ht="15.75" thickBot="1" x14ac:dyDescent="0.3">
      <c r="B173" s="309" t="s">
        <v>861</v>
      </c>
      <c r="C173" s="321"/>
      <c r="D173" s="321">
        <f>D191</f>
        <v>0</v>
      </c>
      <c r="E173" s="321">
        <f>E191</f>
        <v>0</v>
      </c>
      <c r="F173" s="321">
        <f>F191</f>
        <v>0</v>
      </c>
    </row>
    <row r="174" spans="2:12" ht="15.75" thickBot="1" x14ac:dyDescent="0.3">
      <c r="B174" s="309" t="s">
        <v>860</v>
      </c>
      <c r="C174" s="321" t="e">
        <f>C173/C172</f>
        <v>#DIV/0!</v>
      </c>
      <c r="D174" s="321" t="e">
        <f>D173/D172</f>
        <v>#DIV/0!</v>
      </c>
      <c r="E174" s="321" t="e">
        <f>E173/E172</f>
        <v>#DIV/0!</v>
      </c>
      <c r="F174" s="321" t="e">
        <f>F173/F172</f>
        <v>#DIV/0!</v>
      </c>
    </row>
    <row r="175" spans="2:12" ht="15.75" thickBot="1" x14ac:dyDescent="0.3">
      <c r="B175" s="309" t="s">
        <v>859</v>
      </c>
      <c r="C175" s="322" t="s">
        <v>884</v>
      </c>
      <c r="D175" s="323" t="e">
        <f t="shared" ref="D175:F177" si="4">D172/C172-1</f>
        <v>#DIV/0!</v>
      </c>
      <c r="E175" s="323" t="e">
        <f t="shared" si="4"/>
        <v>#DIV/0!</v>
      </c>
      <c r="F175" s="323" t="e">
        <f t="shared" si="4"/>
        <v>#DIV/0!</v>
      </c>
      <c r="H175" s="187"/>
      <c r="I175" s="187"/>
      <c r="J175" s="187"/>
      <c r="K175" s="187"/>
      <c r="L175" s="187"/>
    </row>
    <row r="176" spans="2:12" ht="15.75" thickBot="1" x14ac:dyDescent="0.3">
      <c r="B176" s="309" t="s">
        <v>858</v>
      </c>
      <c r="C176" s="322" t="s">
        <v>884</v>
      </c>
      <c r="D176" s="323" t="e">
        <f t="shared" si="4"/>
        <v>#DIV/0!</v>
      </c>
      <c r="E176" s="323" t="e">
        <f t="shared" si="4"/>
        <v>#DIV/0!</v>
      </c>
      <c r="F176" s="323" t="e">
        <f t="shared" si="4"/>
        <v>#DIV/0!</v>
      </c>
    </row>
    <row r="177" spans="2:6" ht="15.75" thickBot="1" x14ac:dyDescent="0.3">
      <c r="B177" s="309" t="s">
        <v>55</v>
      </c>
      <c r="C177" s="322" t="s">
        <v>884</v>
      </c>
      <c r="D177" s="323" t="e">
        <f t="shared" si="4"/>
        <v>#DIV/0!</v>
      </c>
      <c r="E177" s="323" t="e">
        <f t="shared" si="4"/>
        <v>#DIV/0!</v>
      </c>
      <c r="F177" s="323" t="e">
        <f t="shared" si="4"/>
        <v>#DIV/0!</v>
      </c>
    </row>
    <row r="178" spans="2:6" ht="15.75" thickBot="1" x14ac:dyDescent="0.3">
      <c r="B178" s="2153" t="s">
        <v>2102</v>
      </c>
      <c r="C178" s="2154"/>
      <c r="D178" s="2154"/>
      <c r="E178" s="2154"/>
      <c r="F178" s="2155"/>
    </row>
    <row r="179" spans="2:6" ht="12.75" customHeight="1" x14ac:dyDescent="0.25">
      <c r="B179" s="2148"/>
      <c r="C179" s="307">
        <v>2025</v>
      </c>
      <c r="D179" s="307">
        <v>2026</v>
      </c>
      <c r="E179" s="307">
        <v>2027</v>
      </c>
      <c r="F179" s="307">
        <v>2028</v>
      </c>
    </row>
    <row r="180" spans="2:6" ht="10.5" customHeight="1" thickBot="1" x14ac:dyDescent="0.3">
      <c r="B180" s="2149"/>
      <c r="C180" s="320" t="s">
        <v>17</v>
      </c>
      <c r="D180" s="320" t="s">
        <v>18</v>
      </c>
      <c r="E180" s="320" t="s">
        <v>18</v>
      </c>
      <c r="F180" s="320" t="s">
        <v>18</v>
      </c>
    </row>
    <row r="181" spans="2:6" ht="15.75" thickBot="1" x14ac:dyDescent="0.3">
      <c r="B181" s="324" t="s">
        <v>875</v>
      </c>
      <c r="C181" s="325">
        <f>C182+C183+C184+C185</f>
        <v>0</v>
      </c>
      <c r="D181" s="325">
        <f>D182+D183+D184+D185</f>
        <v>0</v>
      </c>
      <c r="E181" s="325">
        <f>E182+E183+E184+E185</f>
        <v>0</v>
      </c>
      <c r="F181" s="325">
        <f>F182+F183+F184+F185</f>
        <v>0</v>
      </c>
    </row>
    <row r="182" spans="2:6" ht="15.75" thickBot="1" x14ac:dyDescent="0.3">
      <c r="B182" s="326" t="s">
        <v>840</v>
      </c>
      <c r="C182" s="325"/>
      <c r="D182" s="325"/>
      <c r="E182" s="325"/>
      <c r="F182" s="325"/>
    </row>
    <row r="183" spans="2:6" ht="15.75" thickBot="1" x14ac:dyDescent="0.3">
      <c r="B183" s="326" t="s">
        <v>854</v>
      </c>
      <c r="C183" s="325"/>
      <c r="D183" s="325"/>
      <c r="E183" s="325"/>
      <c r="F183" s="325"/>
    </row>
    <row r="184" spans="2:6" ht="15.75" thickBot="1" x14ac:dyDescent="0.3">
      <c r="B184" s="326" t="s">
        <v>838</v>
      </c>
      <c r="C184" s="325"/>
      <c r="D184" s="325"/>
      <c r="E184" s="325"/>
      <c r="F184" s="325"/>
    </row>
    <row r="185" spans="2:6" ht="15.75" thickBot="1" x14ac:dyDescent="0.3">
      <c r="B185" s="326" t="s">
        <v>837</v>
      </c>
      <c r="C185" s="325"/>
      <c r="D185" s="325"/>
      <c r="E185" s="325"/>
      <c r="F185" s="325"/>
    </row>
    <row r="186" spans="2:6" ht="15.75" thickBot="1" x14ac:dyDescent="0.3">
      <c r="B186" s="324" t="s">
        <v>874</v>
      </c>
      <c r="C186" s="328">
        <f>C187+C188+C189+C190</f>
        <v>0</v>
      </c>
      <c r="D186" s="328">
        <f>D187+D188+D189+D190</f>
        <v>0</v>
      </c>
      <c r="E186" s="328">
        <f>E187+E188+E189+E190</f>
        <v>0</v>
      </c>
      <c r="F186" s="328">
        <f>F187+F188+F189+F190</f>
        <v>0</v>
      </c>
    </row>
    <row r="187" spans="2:6" ht="15.75" thickBot="1" x14ac:dyDescent="0.3">
      <c r="B187" s="326" t="s">
        <v>840</v>
      </c>
      <c r="C187" s="328">
        <v>0</v>
      </c>
      <c r="D187" s="329">
        <v>0</v>
      </c>
      <c r="E187" s="325">
        <v>0</v>
      </c>
      <c r="F187" s="325">
        <v>0</v>
      </c>
    </row>
    <row r="188" spans="2:6" ht="15.75" thickBot="1" x14ac:dyDescent="0.3">
      <c r="B188" s="326" t="s">
        <v>854</v>
      </c>
      <c r="C188" s="328"/>
      <c r="D188" s="325"/>
      <c r="E188" s="325"/>
      <c r="F188" s="325"/>
    </row>
    <row r="189" spans="2:6" ht="22.5" customHeight="1" thickBot="1" x14ac:dyDescent="0.3">
      <c r="B189" s="326" t="s">
        <v>838</v>
      </c>
      <c r="C189" s="328"/>
      <c r="D189" s="325"/>
      <c r="E189" s="325"/>
      <c r="F189" s="325"/>
    </row>
    <row r="190" spans="2:6" ht="15.75" thickBot="1" x14ac:dyDescent="0.3">
      <c r="B190" s="326" t="s">
        <v>837</v>
      </c>
      <c r="C190" s="328"/>
      <c r="D190" s="325"/>
      <c r="E190" s="325"/>
      <c r="F190" s="325"/>
    </row>
    <row r="191" spans="2:6" ht="15" customHeight="1" thickBot="1" x14ac:dyDescent="0.3">
      <c r="B191" s="457" t="s">
        <v>886</v>
      </c>
      <c r="C191" s="328">
        <f>C181+C186</f>
        <v>0</v>
      </c>
      <c r="D191" s="328">
        <f>D181+D186</f>
        <v>0</v>
      </c>
      <c r="E191" s="328">
        <f>E181+E186</f>
        <v>0</v>
      </c>
      <c r="F191" s="328">
        <f>F181+F186</f>
        <v>0</v>
      </c>
    </row>
    <row r="192" spans="2:6" ht="45.75" hidden="1" thickBot="1" x14ac:dyDescent="0.3">
      <c r="B192" s="318" t="s">
        <v>1678</v>
      </c>
      <c r="C192" s="1012"/>
      <c r="D192" s="1008" t="s">
        <v>864</v>
      </c>
      <c r="E192" s="1011"/>
      <c r="F192" s="1007"/>
    </row>
    <row r="193" spans="2:12" ht="17.25" hidden="1" customHeight="1" thickBot="1" x14ac:dyDescent="0.3">
      <c r="B193" s="309" t="s">
        <v>863</v>
      </c>
      <c r="C193" s="2132"/>
      <c r="D193" s="2133"/>
      <c r="E193" s="2133"/>
      <c r="F193" s="2134"/>
    </row>
    <row r="194" spans="2:12" ht="15.75" hidden="1" thickBot="1" x14ac:dyDescent="0.3">
      <c r="B194" s="309" t="s">
        <v>37</v>
      </c>
      <c r="C194" s="2162"/>
      <c r="D194" s="2163"/>
      <c r="E194" s="2163"/>
      <c r="F194" s="2164"/>
    </row>
    <row r="195" spans="2:12" ht="12.75" hidden="1" customHeight="1" x14ac:dyDescent="0.25">
      <c r="B195" s="2148"/>
      <c r="C195" s="319">
        <v>2018</v>
      </c>
      <c r="D195" s="319">
        <v>2019</v>
      </c>
      <c r="E195" s="319">
        <v>2020</v>
      </c>
      <c r="F195" s="319">
        <v>2021</v>
      </c>
    </row>
    <row r="196" spans="2:12" ht="9" hidden="1" customHeight="1" thickBot="1" x14ac:dyDescent="0.3">
      <c r="B196" s="2149"/>
      <c r="C196" s="320" t="s">
        <v>17</v>
      </c>
      <c r="D196" s="320" t="s">
        <v>18</v>
      </c>
      <c r="E196" s="320" t="s">
        <v>18</v>
      </c>
      <c r="F196" s="320" t="s">
        <v>18</v>
      </c>
    </row>
    <row r="197" spans="2:12" ht="15.75" hidden="1" thickBot="1" x14ac:dyDescent="0.3">
      <c r="B197" s="309" t="s">
        <v>39</v>
      </c>
      <c r="C197" s="309"/>
      <c r="D197" s="309"/>
      <c r="E197" s="309"/>
      <c r="F197" s="309"/>
    </row>
    <row r="198" spans="2:12" ht="15.75" hidden="1" thickBot="1" x14ac:dyDescent="0.3">
      <c r="B198" s="309" t="s">
        <v>861</v>
      </c>
      <c r="C198" s="321">
        <f>C216</f>
        <v>0</v>
      </c>
      <c r="D198" s="321">
        <f>D216</f>
        <v>0</v>
      </c>
      <c r="E198" s="321">
        <f>E216</f>
        <v>0</v>
      </c>
      <c r="F198" s="321">
        <f>F216</f>
        <v>0</v>
      </c>
    </row>
    <row r="199" spans="2:12" ht="15.75" hidden="1" thickBot="1" x14ac:dyDescent="0.3">
      <c r="B199" s="309" t="s">
        <v>860</v>
      </c>
      <c r="C199" s="321" t="e">
        <f>C198/C197</f>
        <v>#DIV/0!</v>
      </c>
      <c r="D199" s="321" t="e">
        <f>D198/D197</f>
        <v>#DIV/0!</v>
      </c>
      <c r="E199" s="321" t="e">
        <f>E198/E197</f>
        <v>#DIV/0!</v>
      </c>
      <c r="F199" s="321" t="e">
        <f>F198/F197</f>
        <v>#DIV/0!</v>
      </c>
    </row>
    <row r="200" spans="2:12" ht="15.75" hidden="1" thickBot="1" x14ac:dyDescent="0.3">
      <c r="B200" s="309" t="s">
        <v>859</v>
      </c>
      <c r="C200" s="322" t="s">
        <v>884</v>
      </c>
      <c r="D200" s="323" t="e">
        <f t="shared" ref="D200:F202" si="5">D197/C197-1</f>
        <v>#DIV/0!</v>
      </c>
      <c r="E200" s="323" t="e">
        <f t="shared" si="5"/>
        <v>#DIV/0!</v>
      </c>
      <c r="F200" s="323" t="e">
        <f t="shared" si="5"/>
        <v>#DIV/0!</v>
      </c>
      <c r="H200" s="187"/>
      <c r="I200" s="187"/>
      <c r="J200" s="187"/>
      <c r="K200" s="187"/>
      <c r="L200" s="187"/>
    </row>
    <row r="201" spans="2:12" ht="15.75" hidden="1" thickBot="1" x14ac:dyDescent="0.3">
      <c r="B201" s="309" t="s">
        <v>858</v>
      </c>
      <c r="C201" s="322" t="s">
        <v>884</v>
      </c>
      <c r="D201" s="323" t="e">
        <f t="shared" si="5"/>
        <v>#DIV/0!</v>
      </c>
      <c r="E201" s="323" t="e">
        <f t="shared" si="5"/>
        <v>#DIV/0!</v>
      </c>
      <c r="F201" s="323" t="e">
        <f t="shared" si="5"/>
        <v>#DIV/0!</v>
      </c>
    </row>
    <row r="202" spans="2:12" ht="15.75" hidden="1" thickBot="1" x14ac:dyDescent="0.3">
      <c r="B202" s="309" t="s">
        <v>55</v>
      </c>
      <c r="C202" s="322" t="s">
        <v>884</v>
      </c>
      <c r="D202" s="323" t="e">
        <f t="shared" si="5"/>
        <v>#DIV/0!</v>
      </c>
      <c r="E202" s="323" t="e">
        <f t="shared" si="5"/>
        <v>#DIV/0!</v>
      </c>
      <c r="F202" s="323" t="e">
        <f t="shared" si="5"/>
        <v>#DIV/0!</v>
      </c>
    </row>
    <row r="203" spans="2:12" ht="15.75" hidden="1" thickBot="1" x14ac:dyDescent="0.3">
      <c r="B203" s="2153" t="s">
        <v>2101</v>
      </c>
      <c r="C203" s="2154"/>
      <c r="D203" s="2154"/>
      <c r="E203" s="2154"/>
      <c r="F203" s="2155"/>
    </row>
    <row r="204" spans="2:12" ht="12.75" hidden="1" customHeight="1" x14ac:dyDescent="0.25">
      <c r="B204" s="2148"/>
      <c r="C204" s="319">
        <v>2018</v>
      </c>
      <c r="D204" s="319">
        <v>2019</v>
      </c>
      <c r="E204" s="319">
        <v>2020</v>
      </c>
      <c r="F204" s="319">
        <v>2021</v>
      </c>
    </row>
    <row r="205" spans="2:12" ht="9" hidden="1" customHeight="1" thickBot="1" x14ac:dyDescent="0.3">
      <c r="B205" s="2149"/>
      <c r="C205" s="320" t="s">
        <v>17</v>
      </c>
      <c r="D205" s="320" t="s">
        <v>18</v>
      </c>
      <c r="E205" s="320" t="s">
        <v>18</v>
      </c>
      <c r="F205" s="320" t="s">
        <v>18</v>
      </c>
    </row>
    <row r="206" spans="2:12" ht="15.75" hidden="1" thickBot="1" x14ac:dyDescent="0.3">
      <c r="B206" s="324" t="s">
        <v>875</v>
      </c>
      <c r="C206" s="325">
        <f>C207+C208+C209+C210</f>
        <v>0</v>
      </c>
      <c r="D206" s="325">
        <f>D207+D208+D209+D210</f>
        <v>0</v>
      </c>
      <c r="E206" s="325">
        <f>E207+E208+E209+E210</f>
        <v>0</v>
      </c>
      <c r="F206" s="325">
        <f>F207+F208+F209+F210</f>
        <v>0</v>
      </c>
    </row>
    <row r="207" spans="2:12" ht="15.75" hidden="1" thickBot="1" x14ac:dyDescent="0.3">
      <c r="B207" s="326" t="s">
        <v>840</v>
      </c>
      <c r="C207" s="325"/>
      <c r="D207" s="325"/>
      <c r="E207" s="325"/>
      <c r="F207" s="325"/>
    </row>
    <row r="208" spans="2:12" ht="15.75" hidden="1" thickBot="1" x14ac:dyDescent="0.3">
      <c r="B208" s="326" t="s">
        <v>854</v>
      </c>
      <c r="C208" s="325"/>
      <c r="D208" s="325"/>
      <c r="E208" s="325"/>
      <c r="F208" s="325"/>
    </row>
    <row r="209" spans="2:6" ht="15.75" hidden="1" thickBot="1" x14ac:dyDescent="0.3">
      <c r="B209" s="326" t="s">
        <v>838</v>
      </c>
      <c r="C209" s="325"/>
      <c r="D209" s="325"/>
      <c r="E209" s="325"/>
      <c r="F209" s="325"/>
    </row>
    <row r="210" spans="2:6" ht="15.75" hidden="1" thickBot="1" x14ac:dyDescent="0.3">
      <c r="B210" s="326" t="s">
        <v>837</v>
      </c>
      <c r="C210" s="325"/>
      <c r="D210" s="325"/>
      <c r="E210" s="325"/>
      <c r="F210" s="325"/>
    </row>
    <row r="211" spans="2:6" ht="15.75" hidden="1" thickBot="1" x14ac:dyDescent="0.3">
      <c r="B211" s="324" t="s">
        <v>874</v>
      </c>
      <c r="C211" s="328">
        <f>C212+C213+C214+C215</f>
        <v>0</v>
      </c>
      <c r="D211" s="328">
        <f>D212+D213+D214+D215</f>
        <v>0</v>
      </c>
      <c r="E211" s="328">
        <f>E212+E213+E214+E215</f>
        <v>0</v>
      </c>
      <c r="F211" s="328">
        <f>F212+F213+F214+F215</f>
        <v>0</v>
      </c>
    </row>
    <row r="212" spans="2:6" ht="15.75" hidden="1" thickBot="1" x14ac:dyDescent="0.3">
      <c r="B212" s="326" t="s">
        <v>840</v>
      </c>
      <c r="C212" s="328"/>
      <c r="D212" s="325"/>
      <c r="E212" s="325"/>
      <c r="F212" s="325"/>
    </row>
    <row r="213" spans="2:6" ht="15.75" hidden="1" thickBot="1" x14ac:dyDescent="0.3">
      <c r="B213" s="326" t="s">
        <v>854</v>
      </c>
      <c r="C213" s="328"/>
      <c r="D213" s="325"/>
      <c r="E213" s="325"/>
      <c r="F213" s="325"/>
    </row>
    <row r="214" spans="2:6" ht="15.75" hidden="1" thickBot="1" x14ac:dyDescent="0.3">
      <c r="B214" s="326" t="s">
        <v>838</v>
      </c>
      <c r="C214" s="328"/>
      <c r="D214" s="325"/>
      <c r="E214" s="325"/>
      <c r="F214" s="325"/>
    </row>
    <row r="215" spans="2:6" ht="15.75" hidden="1" thickBot="1" x14ac:dyDescent="0.3">
      <c r="B215" s="326" t="s">
        <v>837</v>
      </c>
      <c r="C215" s="328"/>
      <c r="D215" s="325"/>
      <c r="E215" s="325"/>
      <c r="F215" s="325"/>
    </row>
    <row r="216" spans="2:6" ht="15.75" hidden="1" thickBot="1" x14ac:dyDescent="0.3">
      <c r="B216" s="333" t="s">
        <v>1689</v>
      </c>
      <c r="C216" s="328">
        <f>C206+C211</f>
        <v>0</v>
      </c>
      <c r="D216" s="328">
        <f>D206+D211</f>
        <v>0</v>
      </c>
      <c r="E216" s="328">
        <f>E206+E211</f>
        <v>0</v>
      </c>
      <c r="F216" s="328">
        <f>F206+F211</f>
        <v>0</v>
      </c>
    </row>
    <row r="217" spans="2:6" ht="24.75" customHeight="1" thickBot="1" x14ac:dyDescent="0.3">
      <c r="B217" s="1010" t="s">
        <v>949</v>
      </c>
      <c r="C217" s="2109" t="s">
        <v>2100</v>
      </c>
      <c r="D217" s="2176"/>
      <c r="E217" s="2176"/>
      <c r="F217" s="2177"/>
    </row>
    <row r="218" spans="2:6" ht="33" customHeight="1" thickBot="1" x14ac:dyDescent="0.3">
      <c r="B218" s="318" t="s">
        <v>1315</v>
      </c>
      <c r="C218" s="1009" t="s">
        <v>2099</v>
      </c>
      <c r="D218" s="1008" t="s">
        <v>864</v>
      </c>
      <c r="E218" s="317" t="s">
        <v>2098</v>
      </c>
      <c r="F218" s="1007"/>
    </row>
    <row r="219" spans="2:6" ht="67.5" customHeight="1" thickBot="1" x14ac:dyDescent="0.3">
      <c r="B219" s="309" t="s">
        <v>863</v>
      </c>
      <c r="C219" s="2132" t="s">
        <v>2097</v>
      </c>
      <c r="D219" s="2133"/>
      <c r="E219" s="2133"/>
      <c r="F219" s="2134"/>
    </row>
    <row r="220" spans="2:6" ht="15.75" thickBot="1" x14ac:dyDescent="0.3">
      <c r="B220" s="309" t="s">
        <v>37</v>
      </c>
      <c r="C220" s="2178" t="s">
        <v>2096</v>
      </c>
      <c r="D220" s="2163"/>
      <c r="E220" s="2163"/>
      <c r="F220" s="2164"/>
    </row>
    <row r="221" spans="2:6" ht="12.75" customHeight="1" x14ac:dyDescent="0.25">
      <c r="B221" s="2148"/>
      <c r="C221" s="307">
        <v>2025</v>
      </c>
      <c r="D221" s="307">
        <v>2026</v>
      </c>
      <c r="E221" s="307">
        <v>2027</v>
      </c>
      <c r="F221" s="307">
        <v>2028</v>
      </c>
    </row>
    <row r="222" spans="2:6" ht="9" customHeight="1" thickBot="1" x14ac:dyDescent="0.3">
      <c r="B222" s="2149"/>
      <c r="C222" s="320" t="s">
        <v>17</v>
      </c>
      <c r="D222" s="320" t="s">
        <v>18</v>
      </c>
      <c r="E222" s="320" t="s">
        <v>18</v>
      </c>
      <c r="F222" s="320" t="s">
        <v>18</v>
      </c>
    </row>
    <row r="223" spans="2:6" ht="15.75" thickBot="1" x14ac:dyDescent="0.3">
      <c r="B223" s="309" t="s">
        <v>39</v>
      </c>
      <c r="C223" s="322">
        <v>10</v>
      </c>
      <c r="D223" s="322">
        <v>30</v>
      </c>
      <c r="E223" s="322">
        <v>30</v>
      </c>
      <c r="F223" s="322">
        <v>30</v>
      </c>
    </row>
    <row r="224" spans="2:6" ht="15.75" thickBot="1" x14ac:dyDescent="0.3">
      <c r="B224" s="309" t="s">
        <v>861</v>
      </c>
      <c r="C224" s="321">
        <f>C242</f>
        <v>500</v>
      </c>
      <c r="D224" s="321">
        <v>2000</v>
      </c>
      <c r="E224" s="321">
        <v>2000</v>
      </c>
      <c r="F224" s="321">
        <v>2000</v>
      </c>
    </row>
    <row r="225" spans="2:12" ht="15.75" thickBot="1" x14ac:dyDescent="0.3">
      <c r="B225" s="309" t="s">
        <v>860</v>
      </c>
      <c r="C225" s="321">
        <f>C224/C223</f>
        <v>50</v>
      </c>
      <c r="D225" s="321">
        <f>D224/D223</f>
        <v>66.666666666666671</v>
      </c>
      <c r="E225" s="321">
        <f>E224/E223</f>
        <v>66.666666666666671</v>
      </c>
      <c r="F225" s="321">
        <f>F224/F223</f>
        <v>66.666666666666671</v>
      </c>
    </row>
    <row r="226" spans="2:12" ht="15.75" thickBot="1" x14ac:dyDescent="0.3">
      <c r="B226" s="309" t="s">
        <v>859</v>
      </c>
      <c r="C226" s="322" t="s">
        <v>884</v>
      </c>
      <c r="D226" s="323">
        <f t="shared" ref="D226:F228" si="6">D223/C223-1</f>
        <v>2</v>
      </c>
      <c r="E226" s="323">
        <f t="shared" si="6"/>
        <v>0</v>
      </c>
      <c r="F226" s="323">
        <f t="shared" si="6"/>
        <v>0</v>
      </c>
      <c r="H226" s="187"/>
      <c r="I226" s="187"/>
      <c r="J226" s="187"/>
      <c r="K226" s="187"/>
      <c r="L226" s="187"/>
    </row>
    <row r="227" spans="2:12" ht="15.75" thickBot="1" x14ac:dyDescent="0.3">
      <c r="B227" s="309" t="s">
        <v>858</v>
      </c>
      <c r="C227" s="322" t="s">
        <v>884</v>
      </c>
      <c r="D227" s="323">
        <f t="shared" si="6"/>
        <v>3</v>
      </c>
      <c r="E227" s="323">
        <f t="shared" si="6"/>
        <v>0</v>
      </c>
      <c r="F227" s="323">
        <f t="shared" si="6"/>
        <v>0</v>
      </c>
    </row>
    <row r="228" spans="2:12" ht="15.75" thickBot="1" x14ac:dyDescent="0.3">
      <c r="B228" s="309" t="s">
        <v>55</v>
      </c>
      <c r="C228" s="322" t="s">
        <v>884</v>
      </c>
      <c r="D228" s="323">
        <f t="shared" si="6"/>
        <v>0.33333333333333348</v>
      </c>
      <c r="E228" s="323">
        <f t="shared" si="6"/>
        <v>0</v>
      </c>
      <c r="F228" s="323">
        <f t="shared" si="6"/>
        <v>0</v>
      </c>
    </row>
    <row r="229" spans="2:12" ht="15.75" thickBot="1" x14ac:dyDescent="0.3">
      <c r="B229" s="2153" t="s">
        <v>2095</v>
      </c>
      <c r="C229" s="2154"/>
      <c r="D229" s="2154"/>
      <c r="E229" s="2154"/>
      <c r="F229" s="2155"/>
    </row>
    <row r="230" spans="2:12" ht="12.75" customHeight="1" x14ac:dyDescent="0.25">
      <c r="B230" s="2148"/>
      <c r="C230" s="307">
        <v>2025</v>
      </c>
      <c r="D230" s="307">
        <v>2026</v>
      </c>
      <c r="E230" s="307">
        <v>2027</v>
      </c>
      <c r="F230" s="307">
        <v>2028</v>
      </c>
    </row>
    <row r="231" spans="2:12" ht="9" customHeight="1" thickBot="1" x14ac:dyDescent="0.3">
      <c r="B231" s="2149"/>
      <c r="C231" s="320" t="s">
        <v>17</v>
      </c>
      <c r="D231" s="320" t="s">
        <v>18</v>
      </c>
      <c r="E231" s="320" t="s">
        <v>18</v>
      </c>
      <c r="F231" s="320" t="s">
        <v>18</v>
      </c>
    </row>
    <row r="232" spans="2:12" ht="15.75" thickBot="1" x14ac:dyDescent="0.3">
      <c r="B232" s="324" t="s">
        <v>875</v>
      </c>
      <c r="C232" s="325">
        <f>C233+C234+C235+C236</f>
        <v>0</v>
      </c>
      <c r="D232" s="325">
        <f>D233+D234+D235+D236</f>
        <v>0</v>
      </c>
      <c r="E232" s="325">
        <f>E233+E234+E235+E236</f>
        <v>0</v>
      </c>
      <c r="F232" s="325">
        <f>F233+F234+F235+F236</f>
        <v>0</v>
      </c>
    </row>
    <row r="233" spans="2:12" ht="15.75" thickBot="1" x14ac:dyDescent="0.3">
      <c r="B233" s="326" t="s">
        <v>840</v>
      </c>
      <c r="C233" s="325"/>
      <c r="D233" s="325"/>
      <c r="E233" s="325"/>
      <c r="F233" s="325"/>
    </row>
    <row r="234" spans="2:12" ht="15.75" thickBot="1" x14ac:dyDescent="0.3">
      <c r="B234" s="326" t="s">
        <v>854</v>
      </c>
      <c r="C234" s="325"/>
      <c r="D234" s="325"/>
      <c r="E234" s="325"/>
      <c r="F234" s="325"/>
    </row>
    <row r="235" spans="2:12" ht="15.75" thickBot="1" x14ac:dyDescent="0.3">
      <c r="B235" s="326" t="s">
        <v>838</v>
      </c>
      <c r="C235" s="325"/>
      <c r="D235" s="325"/>
      <c r="E235" s="325"/>
      <c r="F235" s="325"/>
    </row>
    <row r="236" spans="2:12" ht="15.75" thickBot="1" x14ac:dyDescent="0.3">
      <c r="B236" s="326" t="s">
        <v>837</v>
      </c>
      <c r="C236" s="325"/>
      <c r="D236" s="325"/>
      <c r="E236" s="325"/>
      <c r="F236" s="325"/>
    </row>
    <row r="237" spans="2:12" ht="15.75" thickBot="1" x14ac:dyDescent="0.3">
      <c r="B237" s="324" t="s">
        <v>874</v>
      </c>
      <c r="C237" s="328">
        <f>C238+C239+C240+C241</f>
        <v>500</v>
      </c>
      <c r="D237" s="328">
        <f>D238+D239+D240+D241</f>
        <v>2000</v>
      </c>
      <c r="E237" s="328">
        <f>E238+E239+E240+E241</f>
        <v>2000</v>
      </c>
      <c r="F237" s="328">
        <f>F238+F239+F240+F241</f>
        <v>2000</v>
      </c>
    </row>
    <row r="238" spans="2:12" ht="15.75" thickBot="1" x14ac:dyDescent="0.3">
      <c r="B238" s="326" t="s">
        <v>840</v>
      </c>
      <c r="C238" s="328">
        <v>500</v>
      </c>
      <c r="D238" s="328">
        <v>2000</v>
      </c>
      <c r="E238" s="328">
        <v>2000</v>
      </c>
      <c r="F238" s="328">
        <v>2000</v>
      </c>
    </row>
    <row r="239" spans="2:12" ht="15.75" thickBot="1" x14ac:dyDescent="0.3">
      <c r="B239" s="326" t="s">
        <v>854</v>
      </c>
      <c r="C239" s="328"/>
      <c r="D239" s="328"/>
      <c r="E239" s="328"/>
      <c r="F239" s="328"/>
    </row>
    <row r="240" spans="2:12" ht="15.75" thickBot="1" x14ac:dyDescent="0.3">
      <c r="B240" s="326" t="s">
        <v>838</v>
      </c>
      <c r="C240" s="328"/>
      <c r="D240" s="328"/>
      <c r="E240" s="328"/>
      <c r="F240" s="328"/>
    </row>
    <row r="241" spans="2:12" ht="15.75" thickBot="1" x14ac:dyDescent="0.3">
      <c r="B241" s="326" t="s">
        <v>837</v>
      </c>
      <c r="C241" s="328"/>
      <c r="D241" s="328"/>
      <c r="E241" s="328"/>
      <c r="F241" s="328"/>
    </row>
    <row r="242" spans="2:12" ht="15.75" thickBot="1" x14ac:dyDescent="0.3">
      <c r="B242" s="333" t="s">
        <v>1676</v>
      </c>
      <c r="C242" s="328">
        <f>C232+C237</f>
        <v>500</v>
      </c>
      <c r="D242" s="328">
        <f>D232+D237</f>
        <v>2000</v>
      </c>
      <c r="E242" s="328">
        <f>E232+E237</f>
        <v>2000</v>
      </c>
      <c r="F242" s="328">
        <f>F232+F237</f>
        <v>2000</v>
      </c>
    </row>
    <row r="243" spans="2:12" ht="15.75" thickBot="1" x14ac:dyDescent="0.3">
      <c r="B243" s="2156" t="s">
        <v>78</v>
      </c>
      <c r="C243" s="2157"/>
      <c r="D243" s="2157"/>
      <c r="E243" s="2157"/>
      <c r="F243" s="2158"/>
    </row>
    <row r="244" spans="2:12" ht="15.75" customHeight="1" thickBot="1" x14ac:dyDescent="0.3">
      <c r="B244" s="2156" t="s">
        <v>881</v>
      </c>
      <c r="C244" s="2157"/>
      <c r="D244" s="2157"/>
      <c r="E244" s="2157"/>
      <c r="F244" s="2158"/>
    </row>
    <row r="245" spans="2:12" ht="25.5" customHeight="1" thickBot="1" x14ac:dyDescent="0.3">
      <c r="B245" s="318" t="s">
        <v>1314</v>
      </c>
      <c r="C245" s="2170" t="s">
        <v>2094</v>
      </c>
      <c r="D245" s="2171"/>
      <c r="E245" s="2172"/>
      <c r="F245" s="2173"/>
    </row>
    <row r="246" spans="2:12" ht="37.5" customHeight="1" thickBot="1" x14ac:dyDescent="0.3">
      <c r="B246" s="318" t="s">
        <v>880</v>
      </c>
      <c r="C246" s="1006" t="s">
        <v>2094</v>
      </c>
      <c r="D246" s="1005" t="s">
        <v>864</v>
      </c>
      <c r="E246" s="2183" t="s">
        <v>2093</v>
      </c>
      <c r="F246" s="2177"/>
      <c r="H246" s="2071" t="s">
        <v>1995</v>
      </c>
      <c r="I246" s="2072"/>
      <c r="J246" s="2072"/>
      <c r="K246" s="2072"/>
      <c r="L246" s="2073"/>
    </row>
    <row r="247" spans="2:12" ht="9.75" customHeight="1" thickBot="1" x14ac:dyDescent="0.3">
      <c r="B247" s="338"/>
      <c r="C247" s="2166"/>
      <c r="D247" s="2167"/>
      <c r="E247" s="2168"/>
      <c r="F247" s="2169"/>
      <c r="H247" s="2074"/>
      <c r="I247" s="2075"/>
      <c r="J247" s="2075"/>
      <c r="K247" s="2075"/>
      <c r="L247" s="2076"/>
    </row>
    <row r="248" spans="2:12" ht="87" customHeight="1" thickBot="1" x14ac:dyDescent="0.3">
      <c r="B248" s="309" t="s">
        <v>863</v>
      </c>
      <c r="C248" s="2132" t="s">
        <v>2092</v>
      </c>
      <c r="D248" s="2133"/>
      <c r="E248" s="2133"/>
      <c r="F248" s="2134"/>
      <c r="H248" s="2077"/>
      <c r="I248" s="2078"/>
      <c r="J248" s="2078"/>
      <c r="K248" s="2078"/>
      <c r="L248" s="2079"/>
    </row>
    <row r="249" spans="2:12" ht="15.75" thickBot="1" x14ac:dyDescent="0.3">
      <c r="B249" s="309" t="s">
        <v>37</v>
      </c>
      <c r="C249" s="2162" t="s">
        <v>2091</v>
      </c>
      <c r="D249" s="2163"/>
      <c r="E249" s="2163"/>
      <c r="F249" s="2164"/>
    </row>
    <row r="250" spans="2:12" ht="12.75" customHeight="1" x14ac:dyDescent="0.25">
      <c r="B250" s="2148"/>
      <c r="C250" s="307">
        <v>2025</v>
      </c>
      <c r="D250" s="307">
        <v>2026</v>
      </c>
      <c r="E250" s="307">
        <v>2027</v>
      </c>
      <c r="F250" s="307">
        <v>2028</v>
      </c>
    </row>
    <row r="251" spans="2:12" ht="9" customHeight="1" thickBot="1" x14ac:dyDescent="0.3">
      <c r="B251" s="2149"/>
      <c r="C251" s="320" t="s">
        <v>17</v>
      </c>
      <c r="D251" s="320" t="s">
        <v>18</v>
      </c>
      <c r="E251" s="320" t="s">
        <v>18</v>
      </c>
      <c r="F251" s="320" t="s">
        <v>18</v>
      </c>
    </row>
    <row r="252" spans="2:12" ht="15.75" thickBot="1" x14ac:dyDescent="0.3">
      <c r="B252" s="309" t="s">
        <v>39</v>
      </c>
      <c r="C252" s="321">
        <v>1</v>
      </c>
      <c r="D252" s="321">
        <v>0</v>
      </c>
      <c r="E252" s="321">
        <v>0</v>
      </c>
      <c r="F252" s="321">
        <v>0</v>
      </c>
    </row>
    <row r="253" spans="2:12" ht="15.75" thickBot="1" x14ac:dyDescent="0.3">
      <c r="B253" s="309" t="s">
        <v>861</v>
      </c>
      <c r="C253" s="321">
        <v>2000</v>
      </c>
      <c r="D253" s="321">
        <v>0</v>
      </c>
      <c r="E253" s="321">
        <v>0</v>
      </c>
      <c r="F253" s="321">
        <v>0</v>
      </c>
    </row>
    <row r="254" spans="2:12" ht="15.75" thickBot="1" x14ac:dyDescent="0.3">
      <c r="B254" s="309" t="s">
        <v>860</v>
      </c>
      <c r="C254" s="321">
        <f>C253/C252</f>
        <v>2000</v>
      </c>
      <c r="D254" s="321">
        <v>0</v>
      </c>
      <c r="E254" s="323" t="e">
        <f>E251/D251-1</f>
        <v>#VALUE!</v>
      </c>
      <c r="F254" s="321" t="e">
        <f>F253/F252</f>
        <v>#DIV/0!</v>
      </c>
    </row>
    <row r="255" spans="2:12" ht="15.75" thickBot="1" x14ac:dyDescent="0.3">
      <c r="B255" s="309" t="s">
        <v>859</v>
      </c>
      <c r="C255" s="322" t="s">
        <v>884</v>
      </c>
      <c r="D255" s="323">
        <f>D252/C252-1</f>
        <v>-1</v>
      </c>
      <c r="E255" s="323" t="e">
        <f>E252/D252-1</f>
        <v>#DIV/0!</v>
      </c>
      <c r="F255" s="323" t="e">
        <f>F252/E252-1</f>
        <v>#DIV/0!</v>
      </c>
      <c r="H255" s="187"/>
      <c r="I255" s="187"/>
      <c r="J255" s="187"/>
      <c r="K255" s="187"/>
      <c r="L255" s="187"/>
    </row>
    <row r="256" spans="2:12" ht="15.75" thickBot="1" x14ac:dyDescent="0.3">
      <c r="B256" s="309" t="s">
        <v>858</v>
      </c>
      <c r="C256" s="322" t="s">
        <v>884</v>
      </c>
      <c r="D256" s="323">
        <f>D253/C253-1</f>
        <v>-1</v>
      </c>
      <c r="E256" s="323" t="e">
        <f>E253/D253-1</f>
        <v>#DIV/0!</v>
      </c>
      <c r="F256" s="323" t="e">
        <f>F253/E253-1</f>
        <v>#DIV/0!</v>
      </c>
    </row>
    <row r="257" spans="2:6" ht="15.75" thickBot="1" x14ac:dyDescent="0.3">
      <c r="B257" s="309" t="s">
        <v>55</v>
      </c>
      <c r="C257" s="322" t="s">
        <v>884</v>
      </c>
      <c r="D257" s="323">
        <f>D254/C254-1</f>
        <v>-1</v>
      </c>
      <c r="E257" s="323" t="e">
        <f>E254/D254-1</f>
        <v>#VALUE!</v>
      </c>
      <c r="F257" s="323" t="e">
        <f>F254/E254-1</f>
        <v>#DIV/0!</v>
      </c>
    </row>
    <row r="258" spans="2:6" ht="15.75" thickBot="1" x14ac:dyDescent="0.3">
      <c r="B258" s="2153" t="s">
        <v>2090</v>
      </c>
      <c r="C258" s="2154"/>
      <c r="D258" s="2154"/>
      <c r="E258" s="2154"/>
      <c r="F258" s="2155"/>
    </row>
    <row r="259" spans="2:6" ht="12.75" customHeight="1" x14ac:dyDescent="0.25">
      <c r="B259" s="2148"/>
      <c r="C259" s="307">
        <v>2025</v>
      </c>
      <c r="D259" s="307">
        <v>2026</v>
      </c>
      <c r="E259" s="307">
        <v>2027</v>
      </c>
      <c r="F259" s="307">
        <v>2028</v>
      </c>
    </row>
    <row r="260" spans="2:6" ht="9" customHeight="1" thickBot="1" x14ac:dyDescent="0.3">
      <c r="B260" s="2149"/>
      <c r="C260" s="320" t="s">
        <v>17</v>
      </c>
      <c r="D260" s="320" t="s">
        <v>18</v>
      </c>
      <c r="E260" s="320" t="s">
        <v>18</v>
      </c>
      <c r="F260" s="320" t="s">
        <v>18</v>
      </c>
    </row>
    <row r="261" spans="2:6" ht="15.75" thickBot="1" x14ac:dyDescent="0.3">
      <c r="B261" s="324" t="s">
        <v>875</v>
      </c>
      <c r="C261" s="325">
        <f>C262+C263+C264+C265</f>
        <v>2000</v>
      </c>
      <c r="D261" s="329">
        <f>D262+D263+D264+D265</f>
        <v>0</v>
      </c>
      <c r="E261" s="329">
        <f>E262+E263+E264+E265</f>
        <v>0</v>
      </c>
      <c r="F261" s="329">
        <f>F262+F263+F264+F265</f>
        <v>0</v>
      </c>
    </row>
    <row r="262" spans="2:6" ht="15.75" thickBot="1" x14ac:dyDescent="0.3">
      <c r="B262" s="326" t="s">
        <v>840</v>
      </c>
      <c r="C262" s="328">
        <v>2000</v>
      </c>
      <c r="D262" s="329">
        <v>0</v>
      </c>
      <c r="E262" s="327">
        <v>0</v>
      </c>
      <c r="F262" s="327">
        <v>0</v>
      </c>
    </row>
    <row r="263" spans="2:6" ht="15.75" thickBot="1" x14ac:dyDescent="0.3">
      <c r="B263" s="326" t="s">
        <v>854</v>
      </c>
      <c r="C263" s="325"/>
      <c r="D263" s="329"/>
      <c r="E263" s="329"/>
      <c r="F263" s="329"/>
    </row>
    <row r="264" spans="2:6" ht="15.75" thickBot="1" x14ac:dyDescent="0.3">
      <c r="B264" s="326" t="s">
        <v>838</v>
      </c>
      <c r="C264" s="325"/>
      <c r="D264" s="329"/>
      <c r="E264" s="329"/>
      <c r="F264" s="329"/>
    </row>
    <row r="265" spans="2:6" ht="15.75" thickBot="1" x14ac:dyDescent="0.3">
      <c r="B265" s="326" t="s">
        <v>837</v>
      </c>
      <c r="C265" s="325"/>
      <c r="D265" s="329"/>
      <c r="E265" s="329"/>
      <c r="F265" s="329"/>
    </row>
    <row r="266" spans="2:6" ht="15.75" thickBot="1" x14ac:dyDescent="0.3">
      <c r="B266" s="324" t="s">
        <v>874</v>
      </c>
      <c r="C266" s="328">
        <f>C267+C268+C269+C270</f>
        <v>0</v>
      </c>
      <c r="D266" s="327">
        <f>D267+D268+D269+D270</f>
        <v>0</v>
      </c>
      <c r="E266" s="327">
        <f>E267+E268+E269+E270</f>
        <v>0</v>
      </c>
      <c r="F266" s="327">
        <f>F267+F268+F269+F270</f>
        <v>0</v>
      </c>
    </row>
    <row r="267" spans="2:6" ht="15.75" thickBot="1" x14ac:dyDescent="0.3">
      <c r="B267" s="326" t="s">
        <v>840</v>
      </c>
      <c r="C267" s="328"/>
      <c r="D267" s="329"/>
      <c r="E267" s="327"/>
      <c r="F267" s="327"/>
    </row>
    <row r="268" spans="2:6" ht="15.75" thickBot="1" x14ac:dyDescent="0.3">
      <c r="B268" s="326" t="s">
        <v>854</v>
      </c>
      <c r="C268" s="328"/>
      <c r="D268" s="329"/>
      <c r="E268" s="329"/>
      <c r="F268" s="329"/>
    </row>
    <row r="269" spans="2:6" ht="15.75" thickBot="1" x14ac:dyDescent="0.3">
      <c r="B269" s="326" t="s">
        <v>838</v>
      </c>
      <c r="C269" s="328"/>
      <c r="D269" s="329"/>
      <c r="E269" s="329"/>
      <c r="F269" s="329"/>
    </row>
    <row r="270" spans="2:6" ht="15.75" thickBot="1" x14ac:dyDescent="0.3">
      <c r="B270" s="326" t="s">
        <v>837</v>
      </c>
      <c r="C270" s="328"/>
      <c r="D270" s="329"/>
      <c r="E270" s="329"/>
      <c r="F270" s="329"/>
    </row>
    <row r="271" spans="2:6" ht="15.75" thickBot="1" x14ac:dyDescent="0.3">
      <c r="B271" s="457" t="s">
        <v>873</v>
      </c>
      <c r="C271" s="328">
        <f>C261+C266</f>
        <v>2000</v>
      </c>
      <c r="D271" s="327">
        <f>D261+D266</f>
        <v>0</v>
      </c>
      <c r="E271" s="327">
        <f>E261+E266</f>
        <v>0</v>
      </c>
      <c r="F271" s="327">
        <f>F261+F266</f>
        <v>0</v>
      </c>
    </row>
    <row r="272" spans="2:6" ht="12.75" hidden="1" customHeight="1" x14ac:dyDescent="0.25">
      <c r="B272" s="2181"/>
      <c r="C272" s="307">
        <v>2022</v>
      </c>
      <c r="D272" s="307">
        <v>2023</v>
      </c>
      <c r="E272" s="307">
        <v>2027</v>
      </c>
      <c r="F272" s="307">
        <v>2027</v>
      </c>
    </row>
    <row r="273" spans="2:10" ht="9" hidden="1" customHeight="1" thickBot="1" x14ac:dyDescent="0.3">
      <c r="B273" s="2182"/>
      <c r="C273" s="1004" t="s">
        <v>17</v>
      </c>
      <c r="D273" s="1004" t="s">
        <v>18</v>
      </c>
      <c r="E273" s="1004" t="s">
        <v>18</v>
      </c>
      <c r="F273" s="1004" t="s">
        <v>18</v>
      </c>
    </row>
    <row r="274" spans="2:10" ht="15.75" hidden="1" thickBot="1" x14ac:dyDescent="0.3">
      <c r="B274" s="1002" t="s">
        <v>875</v>
      </c>
      <c r="C274" s="1003">
        <f>C275+C276+C277+C278</f>
        <v>0</v>
      </c>
      <c r="D274" s="1003">
        <f>D275+D276+D277+D278</f>
        <v>0</v>
      </c>
      <c r="E274" s="1003">
        <f>E275+E276+E277+E278</f>
        <v>0</v>
      </c>
      <c r="F274" s="1003">
        <f>F275+F276+F277+F278</f>
        <v>0</v>
      </c>
    </row>
    <row r="275" spans="2:10" ht="15.75" hidden="1" thickBot="1" x14ac:dyDescent="0.3">
      <c r="B275" s="1001" t="s">
        <v>840</v>
      </c>
      <c r="C275" s="1003"/>
      <c r="D275" s="1003"/>
      <c r="E275" s="1003"/>
      <c r="F275" s="1003"/>
    </row>
    <row r="276" spans="2:10" ht="15.75" hidden="1" thickBot="1" x14ac:dyDescent="0.3">
      <c r="B276" s="1001" t="s">
        <v>854</v>
      </c>
      <c r="C276" s="1003"/>
      <c r="D276" s="1003"/>
      <c r="E276" s="1003"/>
      <c r="F276" s="1003"/>
    </row>
    <row r="277" spans="2:10" ht="15.75" hidden="1" thickBot="1" x14ac:dyDescent="0.3">
      <c r="B277" s="1001" t="s">
        <v>838</v>
      </c>
      <c r="C277" s="1003"/>
      <c r="D277" s="1003"/>
      <c r="E277" s="1003"/>
      <c r="F277" s="1003"/>
    </row>
    <row r="278" spans="2:10" ht="15.75" hidden="1" thickBot="1" x14ac:dyDescent="0.3">
      <c r="B278" s="1001" t="s">
        <v>837</v>
      </c>
      <c r="C278" s="1003"/>
      <c r="D278" s="1003"/>
      <c r="E278" s="1003"/>
      <c r="F278" s="1003"/>
    </row>
    <row r="279" spans="2:10" ht="15.75" hidden="1" thickBot="1" x14ac:dyDescent="0.3">
      <c r="B279" s="1002" t="s">
        <v>874</v>
      </c>
      <c r="C279" s="999">
        <f>C280+C281+C282+C283</f>
        <v>2756</v>
      </c>
      <c r="D279" s="999">
        <f>D280+D281+D282+D283</f>
        <v>0</v>
      </c>
      <c r="E279" s="999">
        <f>E280+E281+E282+E283</f>
        <v>0</v>
      </c>
      <c r="F279" s="999">
        <f>F280+F281+F282+F283</f>
        <v>0</v>
      </c>
    </row>
    <row r="280" spans="2:10" ht="15.75" hidden="1" thickBot="1" x14ac:dyDescent="0.3">
      <c r="B280" s="1001" t="s">
        <v>840</v>
      </c>
      <c r="C280" s="999">
        <v>2756</v>
      </c>
      <c r="D280" s="999"/>
      <c r="E280" s="999"/>
      <c r="F280" s="999"/>
    </row>
    <row r="281" spans="2:10" ht="15.75" hidden="1" thickBot="1" x14ac:dyDescent="0.3">
      <c r="B281" s="1001" t="s">
        <v>854</v>
      </c>
      <c r="C281" s="999"/>
      <c r="D281" s="999"/>
      <c r="E281" s="999"/>
      <c r="F281" s="999"/>
    </row>
    <row r="282" spans="2:10" ht="15.75" hidden="1" thickBot="1" x14ac:dyDescent="0.3">
      <c r="B282" s="1001" t="s">
        <v>838</v>
      </c>
      <c r="C282" s="999"/>
      <c r="D282" s="999"/>
      <c r="E282" s="999"/>
      <c r="F282" s="999"/>
    </row>
    <row r="283" spans="2:10" ht="15.75" hidden="1" thickBot="1" x14ac:dyDescent="0.3">
      <c r="B283" s="1001" t="s">
        <v>837</v>
      </c>
      <c r="C283" s="999"/>
      <c r="D283" s="999"/>
      <c r="E283" s="999"/>
      <c r="F283" s="999"/>
    </row>
    <row r="284" spans="2:10" ht="15.75" hidden="1" thickBot="1" x14ac:dyDescent="0.3">
      <c r="B284" s="1000" t="s">
        <v>1676</v>
      </c>
      <c r="C284" s="999">
        <f>C274+C279</f>
        <v>2756</v>
      </c>
      <c r="D284" s="999">
        <f>D274+D279</f>
        <v>0</v>
      </c>
      <c r="E284" s="999">
        <f>E274+E279</f>
        <v>0</v>
      </c>
      <c r="F284" s="999">
        <f>F274+F279</f>
        <v>0</v>
      </c>
    </row>
    <row r="285" spans="2:10" ht="15.75" thickBot="1" x14ac:dyDescent="0.3">
      <c r="B285" s="499"/>
      <c r="C285" s="998"/>
      <c r="D285" s="998"/>
      <c r="E285" s="998"/>
      <c r="F285" s="998"/>
      <c r="J285" s="187"/>
    </row>
    <row r="286" spans="2:10" ht="38.25" customHeight="1" thickBot="1" x14ac:dyDescent="0.3">
      <c r="B286" s="311" t="s">
        <v>852</v>
      </c>
      <c r="C286" s="996">
        <f>+C224+C148+C70+C33+C173+C107+C253+C198</f>
        <v>88093</v>
      </c>
      <c r="D286" s="996">
        <f>+D224+D148+D70+D33+D173+D107+D253+D198</f>
        <v>87893</v>
      </c>
      <c r="E286" s="996">
        <f>+E224+E148+E70+E33+E173+E107+E253+E198</f>
        <v>87893</v>
      </c>
      <c r="F286" s="996">
        <f>+F224+F148+F70+F33+F173+F107+F253+F198</f>
        <v>87893</v>
      </c>
    </row>
    <row r="287" spans="2:10" ht="25.5" customHeight="1" thickBot="1" x14ac:dyDescent="0.3">
      <c r="B287" s="311" t="s">
        <v>851</v>
      </c>
      <c r="C287" s="997">
        <f>+C242+C216+C136+C99+C62+C271+C191+C166</f>
        <v>88093</v>
      </c>
      <c r="D287" s="997">
        <f>+D242+D216+D136+D99+D62+D271+D191+D166</f>
        <v>87893</v>
      </c>
      <c r="E287" s="997">
        <f>+E242+E216+E136+E99+E62+E271+E191+E166</f>
        <v>87893</v>
      </c>
      <c r="F287" s="997">
        <f>+F242+F216+F136+F99+F62+F271+F191+F166</f>
        <v>87893</v>
      </c>
      <c r="J287" s="187"/>
    </row>
    <row r="288" spans="2:10" ht="18" customHeight="1" thickBot="1" x14ac:dyDescent="0.3">
      <c r="B288" s="324" t="s">
        <v>850</v>
      </c>
      <c r="C288" s="353">
        <f>C289+C290</f>
        <v>59151</v>
      </c>
      <c r="D288" s="996">
        <f>D289+D290</f>
        <v>59151</v>
      </c>
      <c r="E288" s="996">
        <f>E289+E290</f>
        <v>59151</v>
      </c>
      <c r="F288" s="996">
        <f>F289+F290</f>
        <v>59151</v>
      </c>
    </row>
    <row r="289" spans="2:6" ht="15.75" thickBot="1" x14ac:dyDescent="0.3">
      <c r="B289" s="326" t="s">
        <v>840</v>
      </c>
      <c r="C289" s="328">
        <f t="shared" ref="C289:F290" si="7">C42+C79+C116</f>
        <v>59151</v>
      </c>
      <c r="D289" s="327">
        <f t="shared" si="7"/>
        <v>59151</v>
      </c>
      <c r="E289" s="327">
        <f t="shared" si="7"/>
        <v>59151</v>
      </c>
      <c r="F289" s="327">
        <f t="shared" si="7"/>
        <v>59151</v>
      </c>
    </row>
    <row r="290" spans="2:6" ht="15.75" thickBot="1" x14ac:dyDescent="0.3">
      <c r="B290" s="326" t="s">
        <v>843</v>
      </c>
      <c r="C290" s="328">
        <f t="shared" si="7"/>
        <v>0</v>
      </c>
      <c r="D290" s="327">
        <f t="shared" si="7"/>
        <v>0</v>
      </c>
      <c r="E290" s="327">
        <f t="shared" si="7"/>
        <v>0</v>
      </c>
      <c r="F290" s="327">
        <f t="shared" si="7"/>
        <v>0</v>
      </c>
    </row>
    <row r="291" spans="2:6" ht="24.75" thickBot="1" x14ac:dyDescent="0.3">
      <c r="B291" s="324" t="s">
        <v>849</v>
      </c>
      <c r="C291" s="353">
        <f>C292+C293</f>
        <v>8808</v>
      </c>
      <c r="D291" s="996">
        <f>D292+D293</f>
        <v>8808</v>
      </c>
      <c r="E291" s="996">
        <f>E292+E293</f>
        <v>8808</v>
      </c>
      <c r="F291" s="996">
        <f>F292+F293</f>
        <v>8808</v>
      </c>
    </row>
    <row r="292" spans="2:6" ht="15.75" thickBot="1" x14ac:dyDescent="0.3">
      <c r="B292" s="326" t="s">
        <v>840</v>
      </c>
      <c r="C292" s="325">
        <f>C45+C82+C119</f>
        <v>8808</v>
      </c>
      <c r="D292" s="329">
        <f>D45+D82+D119</f>
        <v>8808</v>
      </c>
      <c r="E292" s="329">
        <f>E45+E82+E119</f>
        <v>8808</v>
      </c>
      <c r="F292" s="329">
        <f>F45+F82+F119</f>
        <v>8808</v>
      </c>
    </row>
    <row r="293" spans="2:6" ht="15.75" thickBot="1" x14ac:dyDescent="0.3">
      <c r="B293" s="326" t="s">
        <v>843</v>
      </c>
      <c r="C293" s="328">
        <f>C46+C83+C117</f>
        <v>0</v>
      </c>
      <c r="D293" s="327">
        <f>D46+D83+D117</f>
        <v>0</v>
      </c>
      <c r="E293" s="327">
        <f>E46+E83+E117</f>
        <v>0</v>
      </c>
      <c r="F293" s="327">
        <f>F46+F83+F117</f>
        <v>0</v>
      </c>
    </row>
    <row r="294" spans="2:6" ht="15.75" thickBot="1" x14ac:dyDescent="0.3">
      <c r="B294" s="324" t="s">
        <v>848</v>
      </c>
      <c r="C294" s="353">
        <f>C295+C296</f>
        <v>12934</v>
      </c>
      <c r="D294" s="996">
        <f>D295+D296</f>
        <v>12934</v>
      </c>
      <c r="E294" s="996">
        <f>E295+E296</f>
        <v>12934</v>
      </c>
      <c r="F294" s="996">
        <f>F295+F296</f>
        <v>12934</v>
      </c>
    </row>
    <row r="295" spans="2:6" ht="15.75" thickBot="1" x14ac:dyDescent="0.3">
      <c r="B295" s="326" t="s">
        <v>840</v>
      </c>
      <c r="C295" s="328">
        <f t="shared" ref="C295:F296" si="8">C48+C85+C122</f>
        <v>12934</v>
      </c>
      <c r="D295" s="327">
        <f t="shared" si="8"/>
        <v>12934</v>
      </c>
      <c r="E295" s="327">
        <f t="shared" si="8"/>
        <v>12934</v>
      </c>
      <c r="F295" s="327">
        <f t="shared" si="8"/>
        <v>12934</v>
      </c>
    </row>
    <row r="296" spans="2:6" ht="15.75" thickBot="1" x14ac:dyDescent="0.3">
      <c r="B296" s="326" t="s">
        <v>843</v>
      </c>
      <c r="C296" s="328">
        <f t="shared" si="8"/>
        <v>0</v>
      </c>
      <c r="D296" s="327">
        <f t="shared" si="8"/>
        <v>0</v>
      </c>
      <c r="E296" s="327">
        <f t="shared" si="8"/>
        <v>0</v>
      </c>
      <c r="F296" s="327">
        <f t="shared" si="8"/>
        <v>0</v>
      </c>
    </row>
    <row r="297" spans="2:6" ht="15.75" thickBot="1" x14ac:dyDescent="0.3">
      <c r="B297" s="324" t="s">
        <v>847</v>
      </c>
      <c r="C297" s="353">
        <f>C298+C299</f>
        <v>0</v>
      </c>
      <c r="D297" s="996">
        <f>D298+D299</f>
        <v>0</v>
      </c>
      <c r="E297" s="996">
        <f>E298+E299</f>
        <v>0</v>
      </c>
      <c r="F297" s="996">
        <f>F298+F299</f>
        <v>0</v>
      </c>
    </row>
    <row r="298" spans="2:6" ht="15.75" thickBot="1" x14ac:dyDescent="0.3">
      <c r="B298" s="326" t="s">
        <v>840</v>
      </c>
      <c r="C298" s="325">
        <f t="shared" ref="C298:F299" si="9">C51+C88+C125</f>
        <v>0</v>
      </c>
      <c r="D298" s="329">
        <f t="shared" si="9"/>
        <v>0</v>
      </c>
      <c r="E298" s="329">
        <f t="shared" si="9"/>
        <v>0</v>
      </c>
      <c r="F298" s="329">
        <f t="shared" si="9"/>
        <v>0</v>
      </c>
    </row>
    <row r="299" spans="2:6" ht="15.75" thickBot="1" x14ac:dyDescent="0.3">
      <c r="B299" s="326" t="s">
        <v>843</v>
      </c>
      <c r="C299" s="328">
        <f t="shared" si="9"/>
        <v>0</v>
      </c>
      <c r="D299" s="327">
        <f t="shared" si="9"/>
        <v>0</v>
      </c>
      <c r="E299" s="327">
        <f t="shared" si="9"/>
        <v>0</v>
      </c>
      <c r="F299" s="327">
        <f t="shared" si="9"/>
        <v>0</v>
      </c>
    </row>
    <row r="300" spans="2:6" ht="15.75" thickBot="1" x14ac:dyDescent="0.3">
      <c r="B300" s="324" t="s">
        <v>846</v>
      </c>
      <c r="C300" s="353">
        <f>C301+C302</f>
        <v>0</v>
      </c>
      <c r="D300" s="996">
        <f>D301+D302</f>
        <v>0</v>
      </c>
      <c r="E300" s="996">
        <f>E301+E302</f>
        <v>0</v>
      </c>
      <c r="F300" s="996">
        <f>F301+F302</f>
        <v>0</v>
      </c>
    </row>
    <row r="301" spans="2:6" ht="15.75" thickBot="1" x14ac:dyDescent="0.3">
      <c r="B301" s="326" t="s">
        <v>840</v>
      </c>
      <c r="C301" s="325">
        <f t="shared" ref="C301:F302" si="10">C54+C91+C128</f>
        <v>0</v>
      </c>
      <c r="D301" s="329">
        <f t="shared" si="10"/>
        <v>0</v>
      </c>
      <c r="E301" s="329">
        <f t="shared" si="10"/>
        <v>0</v>
      </c>
      <c r="F301" s="329">
        <f t="shared" si="10"/>
        <v>0</v>
      </c>
    </row>
    <row r="302" spans="2:6" ht="15.75" thickBot="1" x14ac:dyDescent="0.3">
      <c r="B302" s="326" t="s">
        <v>843</v>
      </c>
      <c r="C302" s="328">
        <f t="shared" si="10"/>
        <v>0</v>
      </c>
      <c r="D302" s="327">
        <f t="shared" si="10"/>
        <v>0</v>
      </c>
      <c r="E302" s="327">
        <f t="shared" si="10"/>
        <v>0</v>
      </c>
      <c r="F302" s="327">
        <f t="shared" si="10"/>
        <v>0</v>
      </c>
    </row>
    <row r="303" spans="2:6" ht="15.75" thickBot="1" x14ac:dyDescent="0.3">
      <c r="B303" s="324" t="s">
        <v>845</v>
      </c>
      <c r="C303" s="353">
        <f>C304+C305</f>
        <v>0</v>
      </c>
      <c r="D303" s="996">
        <f>D304+D305</f>
        <v>0</v>
      </c>
      <c r="E303" s="996">
        <f>E304+E305</f>
        <v>0</v>
      </c>
      <c r="F303" s="996">
        <f>F304+F305</f>
        <v>0</v>
      </c>
    </row>
    <row r="304" spans="2:6" ht="15.75" thickBot="1" x14ac:dyDescent="0.3">
      <c r="B304" s="326" t="s">
        <v>840</v>
      </c>
      <c r="C304" s="325">
        <f t="shared" ref="C304:F305" si="11">C57+C94+C131</f>
        <v>0</v>
      </c>
      <c r="D304" s="329">
        <f t="shared" si="11"/>
        <v>0</v>
      </c>
      <c r="E304" s="329">
        <f t="shared" si="11"/>
        <v>0</v>
      </c>
      <c r="F304" s="329">
        <f t="shared" si="11"/>
        <v>0</v>
      </c>
    </row>
    <row r="305" spans="2:10" ht="15.75" thickBot="1" x14ac:dyDescent="0.3">
      <c r="B305" s="326" t="s">
        <v>843</v>
      </c>
      <c r="C305" s="328">
        <f t="shared" si="11"/>
        <v>0</v>
      </c>
      <c r="D305" s="327">
        <f t="shared" si="11"/>
        <v>0</v>
      </c>
      <c r="E305" s="327">
        <f t="shared" si="11"/>
        <v>0</v>
      </c>
      <c r="F305" s="327">
        <f t="shared" si="11"/>
        <v>0</v>
      </c>
    </row>
    <row r="306" spans="2:10" ht="24.75" thickBot="1" x14ac:dyDescent="0.3">
      <c r="B306" s="324" t="s">
        <v>844</v>
      </c>
      <c r="C306" s="353">
        <f>C96+C59</f>
        <v>200</v>
      </c>
      <c r="D306" s="996">
        <f>D96+D59</f>
        <v>0</v>
      </c>
      <c r="E306" s="996">
        <f>E96+E59</f>
        <v>0</v>
      </c>
      <c r="F306" s="996">
        <f>F96+F59</f>
        <v>0</v>
      </c>
      <c r="J306" s="187"/>
    </row>
    <row r="307" spans="2:10" ht="15.75" thickBot="1" x14ac:dyDescent="0.3">
      <c r="B307" s="326" t="s">
        <v>840</v>
      </c>
      <c r="C307" s="325">
        <f t="shared" ref="C307:F308" si="12">C60+C97+C134</f>
        <v>200</v>
      </c>
      <c r="D307" s="329">
        <f t="shared" si="12"/>
        <v>0</v>
      </c>
      <c r="E307" s="329">
        <f t="shared" si="12"/>
        <v>0</v>
      </c>
      <c r="F307" s="329">
        <f t="shared" si="12"/>
        <v>0</v>
      </c>
    </row>
    <row r="308" spans="2:10" ht="15.75" thickBot="1" x14ac:dyDescent="0.3">
      <c r="B308" s="326" t="s">
        <v>843</v>
      </c>
      <c r="C308" s="328">
        <f t="shared" si="12"/>
        <v>0</v>
      </c>
      <c r="D308" s="327">
        <f t="shared" si="12"/>
        <v>0</v>
      </c>
      <c r="E308" s="327">
        <f t="shared" si="12"/>
        <v>0</v>
      </c>
      <c r="F308" s="327">
        <f t="shared" si="12"/>
        <v>0</v>
      </c>
    </row>
    <row r="309" spans="2:10" ht="15.75" thickBot="1" x14ac:dyDescent="0.3">
      <c r="B309" s="324" t="s">
        <v>842</v>
      </c>
      <c r="C309" s="353">
        <f>C310+C311+C312+C313</f>
        <v>2000</v>
      </c>
      <c r="D309" s="996">
        <f>D310+D311+D312+D313</f>
        <v>0</v>
      </c>
      <c r="E309" s="996">
        <f>E310+E311+E312+E313</f>
        <v>0</v>
      </c>
      <c r="F309" s="996">
        <f>F310+F311+F312+F313</f>
        <v>0</v>
      </c>
    </row>
    <row r="310" spans="2:10" ht="15.75" thickBot="1" x14ac:dyDescent="0.3">
      <c r="B310" s="326" t="s">
        <v>840</v>
      </c>
      <c r="C310" s="325">
        <f>C157+C182+C207+C233+C262</f>
        <v>2000</v>
      </c>
      <c r="D310" s="325">
        <f>D157+D182+D207+D233+D262</f>
        <v>0</v>
      </c>
      <c r="E310" s="325">
        <f>E157+E182+E207+E233+E262</f>
        <v>0</v>
      </c>
      <c r="F310" s="325">
        <f>F157+F182+F207+F233+F262</f>
        <v>0</v>
      </c>
    </row>
    <row r="311" spans="2:10" ht="15.75" thickBot="1" x14ac:dyDescent="0.3">
      <c r="B311" s="326" t="s">
        <v>839</v>
      </c>
      <c r="C311" s="325">
        <f t="shared" ref="C311:F313" si="13">C158+C183+C208+C234+C263+C276</f>
        <v>0</v>
      </c>
      <c r="D311" s="325">
        <f t="shared" si="13"/>
        <v>0</v>
      </c>
      <c r="E311" s="325">
        <f t="shared" si="13"/>
        <v>0</v>
      </c>
      <c r="F311" s="325">
        <f t="shared" si="13"/>
        <v>0</v>
      </c>
    </row>
    <row r="312" spans="2:10" ht="15.75" thickBot="1" x14ac:dyDescent="0.3">
      <c r="B312" s="326" t="s">
        <v>838</v>
      </c>
      <c r="C312" s="325">
        <f t="shared" si="13"/>
        <v>0</v>
      </c>
      <c r="D312" s="325">
        <f t="shared" si="13"/>
        <v>0</v>
      </c>
      <c r="E312" s="325">
        <f t="shared" si="13"/>
        <v>0</v>
      </c>
      <c r="F312" s="325">
        <f t="shared" si="13"/>
        <v>0</v>
      </c>
    </row>
    <row r="313" spans="2:10" ht="15.75" thickBot="1" x14ac:dyDescent="0.3">
      <c r="B313" s="326" t="s">
        <v>837</v>
      </c>
      <c r="C313" s="325">
        <f t="shared" si="13"/>
        <v>0</v>
      </c>
      <c r="D313" s="325">
        <f t="shared" si="13"/>
        <v>0</v>
      </c>
      <c r="E313" s="325">
        <f t="shared" si="13"/>
        <v>0</v>
      </c>
      <c r="F313" s="325">
        <f t="shared" si="13"/>
        <v>0</v>
      </c>
    </row>
    <row r="314" spans="2:10" ht="15.75" thickBot="1" x14ac:dyDescent="0.3">
      <c r="B314" s="324" t="s">
        <v>841</v>
      </c>
      <c r="C314" s="353">
        <f>C315+C316+C317+C318</f>
        <v>5000</v>
      </c>
      <c r="D314" s="353">
        <f>D315+D316+D317+D318</f>
        <v>7000</v>
      </c>
      <c r="E314" s="353">
        <f>E315+E316+E317+E318</f>
        <v>7000</v>
      </c>
      <c r="F314" s="353">
        <f>F315+F316+F317+F318</f>
        <v>7000</v>
      </c>
    </row>
    <row r="315" spans="2:10" ht="15.75" thickBot="1" x14ac:dyDescent="0.3">
      <c r="B315" s="326" t="s">
        <v>840</v>
      </c>
      <c r="C315" s="325">
        <f>C162+C187+C212+C238+C267</f>
        <v>5000</v>
      </c>
      <c r="D315" s="325">
        <f>D162+D187+D212+D238+D267</f>
        <v>7000</v>
      </c>
      <c r="E315" s="325">
        <f>E162+E187+E212+E238+E267</f>
        <v>7000</v>
      </c>
      <c r="F315" s="325">
        <f>F162+F187+F212+F238+F267</f>
        <v>7000</v>
      </c>
    </row>
    <row r="316" spans="2:10" ht="15.75" thickBot="1" x14ac:dyDescent="0.3">
      <c r="B316" s="326" t="s">
        <v>839</v>
      </c>
      <c r="C316" s="325">
        <f t="shared" ref="C316:F318" si="14">C163+C188+C213+C239+C268+C281</f>
        <v>0</v>
      </c>
      <c r="D316" s="325">
        <f t="shared" si="14"/>
        <v>0</v>
      </c>
      <c r="E316" s="325">
        <f t="shared" si="14"/>
        <v>0</v>
      </c>
      <c r="F316" s="325">
        <f t="shared" si="14"/>
        <v>0</v>
      </c>
    </row>
    <row r="317" spans="2:10" ht="15.75" thickBot="1" x14ac:dyDescent="0.3">
      <c r="B317" s="326" t="s">
        <v>838</v>
      </c>
      <c r="C317" s="325">
        <f t="shared" si="14"/>
        <v>0</v>
      </c>
      <c r="D317" s="325">
        <f t="shared" si="14"/>
        <v>0</v>
      </c>
      <c r="E317" s="325">
        <f t="shared" si="14"/>
        <v>0</v>
      </c>
      <c r="F317" s="325">
        <f t="shared" si="14"/>
        <v>0</v>
      </c>
    </row>
    <row r="318" spans="2:10" ht="15.75" thickBot="1" x14ac:dyDescent="0.3">
      <c r="B318" s="326" t="s">
        <v>837</v>
      </c>
      <c r="C318" s="325">
        <f t="shared" si="14"/>
        <v>0</v>
      </c>
      <c r="D318" s="325">
        <f t="shared" si="14"/>
        <v>0</v>
      </c>
      <c r="E318" s="325">
        <f t="shared" si="14"/>
        <v>0</v>
      </c>
      <c r="F318" s="325">
        <f t="shared" si="14"/>
        <v>0</v>
      </c>
    </row>
    <row r="319" spans="2:10" ht="15.75" thickBot="1" x14ac:dyDescent="0.3">
      <c r="B319" s="334" t="s">
        <v>836</v>
      </c>
      <c r="C319" s="335">
        <f>IF(C287-C286=0,0,"Error")</f>
        <v>0</v>
      </c>
      <c r="D319" s="335">
        <f>IF(D287-D286=0,0,"Error")</f>
        <v>0</v>
      </c>
      <c r="E319" s="335">
        <f>IF(E287-E286=0,0,"Error")</f>
        <v>0</v>
      </c>
      <c r="F319" s="335">
        <f>IF(F287-F286=0,0,"Error")</f>
        <v>0</v>
      </c>
    </row>
    <row r="320" spans="2:10" ht="15.75" thickBot="1" x14ac:dyDescent="0.3">
      <c r="B320" s="354"/>
      <c r="C320" s="355"/>
      <c r="D320" s="355"/>
      <c r="E320" s="355"/>
      <c r="F320" s="355"/>
    </row>
    <row r="321" spans="1:11" ht="24" customHeight="1" x14ac:dyDescent="0.25">
      <c r="A321" s="1493" t="s">
        <v>934</v>
      </c>
      <c r="B321" s="166" t="s">
        <v>191</v>
      </c>
      <c r="C321" s="167"/>
      <c r="D321" s="159"/>
      <c r="E321" s="2184" t="s">
        <v>834</v>
      </c>
      <c r="F321" s="166" t="s">
        <v>191</v>
      </c>
      <c r="G321" s="167"/>
      <c r="K321" s="167"/>
    </row>
    <row r="322" spans="1:11" x14ac:dyDescent="0.25">
      <c r="A322" s="1494"/>
      <c r="B322" s="164" t="s">
        <v>830</v>
      </c>
      <c r="C322" s="163"/>
      <c r="D322" s="159"/>
      <c r="E322" s="2184"/>
      <c r="F322" s="164" t="s">
        <v>830</v>
      </c>
      <c r="G322" s="163"/>
      <c r="K322" s="163"/>
    </row>
    <row r="323" spans="1:11" ht="19.5" customHeight="1" thickBot="1" x14ac:dyDescent="0.3">
      <c r="A323" s="1495"/>
      <c r="B323" s="162" t="s">
        <v>196</v>
      </c>
      <c r="C323" s="161"/>
      <c r="D323" s="159"/>
      <c r="E323" s="2184"/>
      <c r="F323" s="162" t="s">
        <v>196</v>
      </c>
      <c r="G323" s="161"/>
      <c r="I323" s="154" t="s">
        <v>2089</v>
      </c>
      <c r="K323" s="161"/>
    </row>
    <row r="324" spans="1:11" ht="19.5" customHeight="1" thickBot="1" x14ac:dyDescent="0.3">
      <c r="A324" s="157"/>
      <c r="B324" s="159"/>
      <c r="C324" s="159"/>
      <c r="D324" s="159"/>
      <c r="E324" s="157"/>
      <c r="F324" s="159"/>
      <c r="G324" s="159"/>
      <c r="I324" s="157"/>
      <c r="J324" s="159"/>
      <c r="K324" s="159"/>
    </row>
    <row r="325" spans="1:11" ht="19.5" customHeight="1" x14ac:dyDescent="0.25">
      <c r="A325" s="157"/>
      <c r="B325" s="159"/>
      <c r="C325" s="1493" t="s">
        <v>832</v>
      </c>
      <c r="D325" s="166" t="s">
        <v>191</v>
      </c>
      <c r="E325" s="995"/>
      <c r="F325" s="994"/>
      <c r="G325" s="159"/>
      <c r="I325" s="157"/>
      <c r="J325" s="159"/>
      <c r="K325" s="159"/>
    </row>
    <row r="326" spans="1:11" ht="19.5" customHeight="1" x14ac:dyDescent="0.25">
      <c r="A326" s="157"/>
      <c r="B326" s="159"/>
      <c r="C326" s="1494"/>
      <c r="D326" s="164" t="s">
        <v>830</v>
      </c>
      <c r="E326" s="993"/>
      <c r="F326" s="992"/>
      <c r="G326" s="159"/>
      <c r="I326" s="157"/>
      <c r="J326" s="159"/>
      <c r="K326" s="159"/>
    </row>
    <row r="327" spans="1:11" ht="15.75" thickBot="1" x14ac:dyDescent="0.3">
      <c r="A327" s="159"/>
      <c r="B327" s="159"/>
      <c r="C327" s="1495"/>
      <c r="D327" s="162" t="s">
        <v>196</v>
      </c>
      <c r="E327" s="424"/>
      <c r="F327" s="423"/>
    </row>
    <row r="328" spans="1:11" ht="15.75" thickBot="1" x14ac:dyDescent="0.3">
      <c r="A328" s="159"/>
      <c r="B328" s="159"/>
      <c r="C328" s="991"/>
      <c r="D328" s="424"/>
      <c r="E328" s="424"/>
      <c r="F328" s="423"/>
    </row>
    <row r="329" spans="1:11" ht="47.25" customHeight="1" thickBot="1" x14ac:dyDescent="0.3">
      <c r="B329" s="1701" t="s">
        <v>827</v>
      </c>
      <c r="C329" s="2179"/>
      <c r="D329" s="2179"/>
      <c r="E329" s="2179"/>
      <c r="F329" s="2180"/>
    </row>
  </sheetData>
  <mergeCells count="75">
    <mergeCell ref="A321:A323"/>
    <mergeCell ref="E321:E323"/>
    <mergeCell ref="C325:C327"/>
    <mergeCell ref="H246:L248"/>
    <mergeCell ref="C247:F247"/>
    <mergeCell ref="C248:F248"/>
    <mergeCell ref="C249:F249"/>
    <mergeCell ref="B243:F243"/>
    <mergeCell ref="B244:F244"/>
    <mergeCell ref="B329:F329"/>
    <mergeCell ref="B258:F258"/>
    <mergeCell ref="B259:B260"/>
    <mergeCell ref="B272:B273"/>
    <mergeCell ref="B250:B251"/>
    <mergeCell ref="C245:F245"/>
    <mergeCell ref="E246:F246"/>
    <mergeCell ref="B154:B155"/>
    <mergeCell ref="E167:F167"/>
    <mergeCell ref="B230:B231"/>
    <mergeCell ref="B178:F178"/>
    <mergeCell ref="B179:B180"/>
    <mergeCell ref="C193:F193"/>
    <mergeCell ref="C194:F194"/>
    <mergeCell ref="B195:B196"/>
    <mergeCell ref="B221:B222"/>
    <mergeCell ref="B229:F229"/>
    <mergeCell ref="B203:F203"/>
    <mergeCell ref="B204:B205"/>
    <mergeCell ref="C217:F217"/>
    <mergeCell ref="C219:F219"/>
    <mergeCell ref="C220:F220"/>
    <mergeCell ref="C103:F103"/>
    <mergeCell ref="B104:B105"/>
    <mergeCell ref="C169:F169"/>
    <mergeCell ref="B170:B171"/>
    <mergeCell ref="H141:L143"/>
    <mergeCell ref="C142:F142"/>
    <mergeCell ref="C143:F143"/>
    <mergeCell ref="C168:F168"/>
    <mergeCell ref="B113:B114"/>
    <mergeCell ref="B138:F138"/>
    <mergeCell ref="B139:F139"/>
    <mergeCell ref="C140:F140"/>
    <mergeCell ref="E141:F141"/>
    <mergeCell ref="C144:F144"/>
    <mergeCell ref="B145:B146"/>
    <mergeCell ref="B153:F153"/>
    <mergeCell ref="B112:F112"/>
    <mergeCell ref="B75:F75"/>
    <mergeCell ref="B26:F26"/>
    <mergeCell ref="C27:F27"/>
    <mergeCell ref="C28:F28"/>
    <mergeCell ref="C29:F29"/>
    <mergeCell ref="B30:B31"/>
    <mergeCell ref="B38:F38"/>
    <mergeCell ref="B39:B40"/>
    <mergeCell ref="C64:F64"/>
    <mergeCell ref="C65:F65"/>
    <mergeCell ref="B67:B68"/>
    <mergeCell ref="C66:F66"/>
    <mergeCell ref="B76:B77"/>
    <mergeCell ref="C101:F101"/>
    <mergeCell ref="C102:F102"/>
    <mergeCell ref="B20:F20"/>
    <mergeCell ref="A2:G2"/>
    <mergeCell ref="B3:F3"/>
    <mergeCell ref="C5:F5"/>
    <mergeCell ref="C6:F6"/>
    <mergeCell ref="C7:F7"/>
    <mergeCell ref="B8:F8"/>
    <mergeCell ref="B9:F11"/>
    <mergeCell ref="C12:F12"/>
    <mergeCell ref="B13:B14"/>
    <mergeCell ref="C18:F18"/>
    <mergeCell ref="B19:F19"/>
  </mergeCells>
  <pageMargins left="0.25" right="0.25" top="0.25" bottom="0" header="0.3" footer="0.3"/>
  <pageSetup paperSize="9" fitToHeight="0" orientation="portrait" r:id="rId1"/>
  <rowBreaks count="2" manualBreakCount="2">
    <brk id="63" max="11" man="1"/>
    <brk id="242" max="11"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M117"/>
  <sheetViews>
    <sheetView topLeftCell="A111" zoomScale="170" zoomScaleNormal="170" workbookViewId="0">
      <selection activeCell="B120" sqref="B120"/>
    </sheetView>
  </sheetViews>
  <sheetFormatPr defaultColWidth="9" defaultRowHeight="15" x14ac:dyDescent="0.25"/>
  <cols>
    <col min="1" max="1" width="9.140625" style="154" customWidth="1"/>
    <col min="2" max="2" width="28.5703125" style="154" customWidth="1"/>
    <col min="3" max="5" width="11.7109375" style="154" customWidth="1"/>
    <col min="6" max="6" width="12.42578125" style="154" customWidth="1"/>
    <col min="7" max="7" width="4.85546875" style="154" customWidth="1"/>
    <col min="8" max="8" width="3.140625" style="154" customWidth="1"/>
    <col min="9" max="9" width="11" style="154" customWidth="1"/>
    <col min="10" max="10" width="11" style="154" bestFit="1" customWidth="1"/>
    <col min="11" max="16384" width="9" style="154"/>
  </cols>
  <sheetData>
    <row r="2" spans="1:12" ht="18" customHeight="1" x14ac:dyDescent="0.25">
      <c r="A2" s="231"/>
      <c r="B2" s="2215" t="s">
        <v>922</v>
      </c>
      <c r="C2" s="2215"/>
      <c r="D2" s="2215"/>
      <c r="E2" s="2215"/>
      <c r="F2" s="2215"/>
      <c r="G2" s="231"/>
    </row>
    <row r="3" spans="1:12" ht="18" customHeight="1" x14ac:dyDescent="0.25">
      <c r="A3" s="226"/>
      <c r="B3" s="2216" t="s">
        <v>2881</v>
      </c>
      <c r="C3" s="2216"/>
      <c r="D3" s="2216"/>
      <c r="E3" s="2216"/>
      <c r="F3" s="2216"/>
      <c r="G3" s="226"/>
    </row>
    <row r="4" spans="1:12" ht="15.75" thickBot="1" x14ac:dyDescent="0.3"/>
    <row r="5" spans="1:12" ht="15.75" thickBot="1" x14ac:dyDescent="0.3">
      <c r="B5" s="305" t="s">
        <v>6</v>
      </c>
      <c r="C5" s="2217" t="s">
        <v>1748</v>
      </c>
      <c r="D5" s="2217"/>
      <c r="E5" s="2217"/>
      <c r="F5" s="2217"/>
    </row>
    <row r="6" spans="1:12" ht="15.75" thickBot="1" x14ac:dyDescent="0.3">
      <c r="B6" s="305" t="s">
        <v>8</v>
      </c>
      <c r="C6" s="2218" t="s">
        <v>1749</v>
      </c>
      <c r="D6" s="2219"/>
      <c r="E6" s="2219"/>
      <c r="F6" s="2220"/>
    </row>
    <row r="7" spans="1:12" ht="15.75" thickBot="1" x14ac:dyDescent="0.3">
      <c r="B7" s="305" t="s">
        <v>10</v>
      </c>
      <c r="C7" s="2068" t="s">
        <v>919</v>
      </c>
      <c r="D7" s="2069"/>
      <c r="E7" s="2069"/>
      <c r="F7" s="2070"/>
    </row>
    <row r="8" spans="1:12" ht="15.75" thickBot="1" x14ac:dyDescent="0.3">
      <c r="B8" s="2139" t="s">
        <v>12</v>
      </c>
      <c r="C8" s="2140"/>
      <c r="D8" s="2140"/>
      <c r="E8" s="2140"/>
      <c r="F8" s="2141"/>
    </row>
    <row r="9" spans="1:12" ht="15.75" thickBot="1" x14ac:dyDescent="0.3">
      <c r="B9" s="2211" t="s">
        <v>2882</v>
      </c>
      <c r="C9" s="1673"/>
      <c r="D9" s="1673"/>
      <c r="E9" s="1673"/>
      <c r="F9" s="1674"/>
    </row>
    <row r="10" spans="1:12" ht="14.25" customHeight="1" thickBot="1" x14ac:dyDescent="0.3">
      <c r="B10" s="1672"/>
      <c r="C10" s="1673"/>
      <c r="D10" s="1673"/>
      <c r="E10" s="1673"/>
      <c r="F10" s="1674"/>
    </row>
    <row r="11" spans="1:12" ht="15.75" thickBot="1" x14ac:dyDescent="0.3">
      <c r="A11" s="175"/>
      <c r="B11" s="1672"/>
      <c r="C11" s="1673"/>
      <c r="D11" s="1673"/>
      <c r="E11" s="1673"/>
      <c r="F11" s="1674"/>
    </row>
    <row r="12" spans="1:12" ht="43.5" customHeight="1" thickBot="1" x14ac:dyDescent="0.3">
      <c r="A12" s="175"/>
      <c r="B12" s="306" t="s">
        <v>2883</v>
      </c>
      <c r="C12" s="1686" t="s">
        <v>2884</v>
      </c>
      <c r="D12" s="1687"/>
      <c r="E12" s="1687"/>
      <c r="F12" s="1688"/>
      <c r="I12" s="1245"/>
      <c r="J12" s="1246"/>
      <c r="K12" s="1246"/>
      <c r="L12" s="1246"/>
    </row>
    <row r="13" spans="1:12" ht="23.25" customHeight="1" thickBot="1" x14ac:dyDescent="0.3">
      <c r="A13" s="175"/>
      <c r="B13" s="1247" t="s">
        <v>2885</v>
      </c>
      <c r="C13" s="1248">
        <v>2025</v>
      </c>
      <c r="D13" s="1248">
        <v>2026</v>
      </c>
      <c r="E13" s="1248">
        <v>2027</v>
      </c>
      <c r="F13" s="1248">
        <v>2028</v>
      </c>
    </row>
    <row r="14" spans="1:12" ht="27" customHeight="1" thickBot="1" x14ac:dyDescent="0.3">
      <c r="A14" s="175"/>
      <c r="B14" s="309" t="s">
        <v>2886</v>
      </c>
      <c r="C14" s="1249">
        <v>0.7</v>
      </c>
      <c r="D14" s="1250" t="s">
        <v>2081</v>
      </c>
      <c r="E14" s="1250" t="s">
        <v>2081</v>
      </c>
      <c r="F14" s="1250" t="s">
        <v>2081</v>
      </c>
    </row>
    <row r="15" spans="1:12" ht="90" customHeight="1" thickBot="1" x14ac:dyDescent="0.3">
      <c r="A15" s="175"/>
      <c r="B15" s="311" t="s">
        <v>24</v>
      </c>
      <c r="C15" s="1686" t="s">
        <v>2887</v>
      </c>
      <c r="D15" s="1687"/>
      <c r="E15" s="1687"/>
      <c r="F15" s="1688"/>
    </row>
    <row r="16" spans="1:12" ht="23.25" customHeight="1" thickBot="1" x14ac:dyDescent="0.3">
      <c r="B16" s="2132" t="s">
        <v>2888</v>
      </c>
      <c r="C16" s="2133"/>
      <c r="D16" s="2133"/>
      <c r="E16" s="2133"/>
      <c r="F16" s="2134"/>
      <c r="I16" s="956"/>
      <c r="K16" s="956"/>
    </row>
    <row r="17" spans="2:13" ht="15.75" thickBot="1" x14ac:dyDescent="0.3">
      <c r="B17" s="1251"/>
      <c r="C17" s="1252">
        <v>2025</v>
      </c>
      <c r="D17" s="1252">
        <v>2026</v>
      </c>
      <c r="E17" s="1253">
        <v>2027</v>
      </c>
      <c r="F17" s="1252">
        <v>2028</v>
      </c>
      <c r="H17" s="1024"/>
    </row>
    <row r="18" spans="2:13" ht="46.5" customHeight="1" thickBot="1" x14ac:dyDescent="0.3">
      <c r="B18" s="1254" t="s">
        <v>2889</v>
      </c>
      <c r="C18" s="1255" t="s">
        <v>446</v>
      </c>
      <c r="D18" s="1256">
        <v>1</v>
      </c>
      <c r="E18" s="1257">
        <v>1</v>
      </c>
      <c r="F18" s="1258">
        <v>1</v>
      </c>
      <c r="H18" s="1024"/>
    </row>
    <row r="19" spans="2:13" ht="59.25" customHeight="1" thickBot="1" x14ac:dyDescent="0.3">
      <c r="B19" s="1254" t="s">
        <v>2890</v>
      </c>
      <c r="C19" s="1259" t="s">
        <v>773</v>
      </c>
      <c r="D19" s="1260" t="s">
        <v>2891</v>
      </c>
      <c r="E19" s="1261" t="s">
        <v>2891</v>
      </c>
      <c r="F19" s="1262" t="s">
        <v>2891</v>
      </c>
      <c r="G19" s="1263"/>
      <c r="H19" s="1024"/>
    </row>
    <row r="20" spans="2:13" ht="59.25" customHeight="1" thickBot="1" x14ac:dyDescent="0.3">
      <c r="B20" s="1264" t="s">
        <v>2892</v>
      </c>
      <c r="C20" s="1265">
        <v>0.73</v>
      </c>
      <c r="D20" s="1266" t="s">
        <v>2891</v>
      </c>
      <c r="E20" s="1266" t="s">
        <v>2891</v>
      </c>
      <c r="F20" s="1267" t="s">
        <v>2891</v>
      </c>
      <c r="H20" s="1024"/>
    </row>
    <row r="21" spans="2:13" ht="59.25" customHeight="1" thickBot="1" x14ac:dyDescent="0.3">
      <c r="B21" s="1268" t="s">
        <v>2893</v>
      </c>
      <c r="C21" s="1269">
        <v>0.36</v>
      </c>
      <c r="D21" s="1270" t="s">
        <v>2891</v>
      </c>
      <c r="E21" s="1271" t="s">
        <v>2891</v>
      </c>
      <c r="F21" s="1266" t="s">
        <v>2891</v>
      </c>
      <c r="G21" s="1263"/>
      <c r="H21" s="1024"/>
    </row>
    <row r="22" spans="2:13" ht="15.75" thickBot="1" x14ac:dyDescent="0.3">
      <c r="B22" s="2212" t="s">
        <v>2894</v>
      </c>
      <c r="C22" s="2213"/>
      <c r="D22" s="2213"/>
      <c r="E22" s="2213"/>
      <c r="F22" s="2214"/>
    </row>
    <row r="23" spans="2:13" ht="15.75" thickBot="1" x14ac:dyDescent="0.3">
      <c r="B23" s="2156" t="s">
        <v>2895</v>
      </c>
      <c r="C23" s="2157"/>
      <c r="D23" s="2157"/>
      <c r="E23" s="2157"/>
      <c r="F23" s="2158"/>
    </row>
    <row r="24" spans="2:13" ht="18.75" customHeight="1" thickBot="1" x14ac:dyDescent="0.3">
      <c r="B24" s="318" t="s">
        <v>2123</v>
      </c>
      <c r="C24" s="2132" t="s">
        <v>2896</v>
      </c>
      <c r="D24" s="2163"/>
      <c r="E24" s="2163"/>
      <c r="F24" s="2164"/>
      <c r="J24" s="1272"/>
    </row>
    <row r="25" spans="2:13" ht="31.5" customHeight="1" thickBot="1" x14ac:dyDescent="0.3">
      <c r="B25" s="309" t="s">
        <v>863</v>
      </c>
      <c r="C25" s="2208" t="s">
        <v>2897</v>
      </c>
      <c r="D25" s="2209"/>
      <c r="E25" s="2209"/>
      <c r="F25" s="2210"/>
    </row>
    <row r="26" spans="2:13" ht="28.5" customHeight="1" thickBot="1" x14ac:dyDescent="0.3">
      <c r="B26" s="309" t="s">
        <v>37</v>
      </c>
      <c r="C26" s="2132" t="s">
        <v>2898</v>
      </c>
      <c r="D26" s="2133"/>
      <c r="E26" s="2133"/>
      <c r="F26" s="2134"/>
    </row>
    <row r="27" spans="2:13" ht="12.75" customHeight="1" x14ac:dyDescent="0.25">
      <c r="B27" s="2148"/>
      <c r="C27" s="319">
        <v>2025</v>
      </c>
      <c r="D27" s="319">
        <v>2026</v>
      </c>
      <c r="E27" s="319">
        <v>2027</v>
      </c>
      <c r="F27" s="319">
        <v>2028</v>
      </c>
    </row>
    <row r="28" spans="2:13" ht="12.75" customHeight="1" thickBot="1" x14ac:dyDescent="0.3">
      <c r="B28" s="2149"/>
      <c r="C28" s="320" t="s">
        <v>17</v>
      </c>
      <c r="D28" s="320" t="s">
        <v>18</v>
      </c>
      <c r="E28" s="320" t="s">
        <v>18</v>
      </c>
      <c r="F28" s="320" t="s">
        <v>18</v>
      </c>
    </row>
    <row r="29" spans="2:13" ht="15.75" thickBot="1" x14ac:dyDescent="0.3">
      <c r="B29" s="309" t="s">
        <v>39</v>
      </c>
      <c r="C29" s="321">
        <v>3070</v>
      </c>
      <c r="D29" s="321">
        <v>3080</v>
      </c>
      <c r="E29" s="321">
        <v>3090</v>
      </c>
      <c r="F29" s="321">
        <v>3100</v>
      </c>
    </row>
    <row r="30" spans="2:13" ht="15.75" thickBot="1" x14ac:dyDescent="0.3">
      <c r="B30" s="309" t="s">
        <v>861</v>
      </c>
      <c r="C30" s="198">
        <v>107831</v>
      </c>
      <c r="D30" s="198">
        <v>107931</v>
      </c>
      <c r="E30" s="198">
        <v>107931</v>
      </c>
      <c r="F30" s="198">
        <v>108119</v>
      </c>
      <c r="G30" s="175"/>
      <c r="H30" s="175"/>
      <c r="I30" s="175"/>
      <c r="J30" s="1273"/>
      <c r="K30" s="175"/>
      <c r="L30" s="175"/>
      <c r="M30" s="175"/>
    </row>
    <row r="31" spans="2:13" ht="15.75" thickBot="1" x14ac:dyDescent="0.3">
      <c r="B31" s="309" t="s">
        <v>860</v>
      </c>
      <c r="C31" s="321">
        <f>C30/C29</f>
        <v>35.124104234527685</v>
      </c>
      <c r="D31" s="321">
        <f t="shared" ref="D31:F31" si="0">D30/D29</f>
        <v>35.042532467532467</v>
      </c>
      <c r="E31" s="321">
        <f t="shared" si="0"/>
        <v>34.929126213592234</v>
      </c>
      <c r="F31" s="321">
        <f t="shared" si="0"/>
        <v>34.877096774193546</v>
      </c>
    </row>
    <row r="32" spans="2:13" ht="15.75" thickBot="1" x14ac:dyDescent="0.3">
      <c r="B32" s="309" t="s">
        <v>859</v>
      </c>
      <c r="C32" s="322" t="s">
        <v>884</v>
      </c>
      <c r="D32" s="323">
        <f>D29/C29-1</f>
        <v>3.2573289902280145E-3</v>
      </c>
      <c r="E32" s="323">
        <f t="shared" ref="E32:F34" si="1">E29/D29-1</f>
        <v>3.2467532467532756E-3</v>
      </c>
      <c r="F32" s="323">
        <f t="shared" si="1"/>
        <v>3.2362459546926292E-3</v>
      </c>
      <c r="H32" s="187"/>
      <c r="I32" s="187"/>
      <c r="J32" s="187"/>
      <c r="K32" s="187"/>
      <c r="L32" s="187"/>
    </row>
    <row r="33" spans="2:6" ht="15.75" thickBot="1" x14ac:dyDescent="0.3">
      <c r="B33" s="309" t="s">
        <v>858</v>
      </c>
      <c r="C33" s="322" t="s">
        <v>884</v>
      </c>
      <c r="D33" s="323">
        <f>D30/C30-1</f>
        <v>9.2737709934986867E-4</v>
      </c>
      <c r="E33" s="323">
        <f t="shared" si="1"/>
        <v>0</v>
      </c>
      <c r="F33" s="323">
        <f t="shared" si="1"/>
        <v>1.7418535916464695E-3</v>
      </c>
    </row>
    <row r="34" spans="2:6" ht="15.75" thickBot="1" x14ac:dyDescent="0.3">
      <c r="B34" s="309" t="s">
        <v>55</v>
      </c>
      <c r="C34" s="322" t="s">
        <v>884</v>
      </c>
      <c r="D34" s="323">
        <f>D31/C31-1</f>
        <v>-2.3223871120116035E-3</v>
      </c>
      <c r="E34" s="323">
        <f t="shared" si="1"/>
        <v>-3.2362459546925182E-3</v>
      </c>
      <c r="F34" s="323">
        <f t="shared" si="1"/>
        <v>-1.4895717425201793E-3</v>
      </c>
    </row>
    <row r="35" spans="2:6" ht="15.75" thickBot="1" x14ac:dyDescent="0.3">
      <c r="B35" s="2153" t="s">
        <v>2899</v>
      </c>
      <c r="C35" s="2154"/>
      <c r="D35" s="2154"/>
      <c r="E35" s="2154"/>
      <c r="F35" s="2155"/>
    </row>
    <row r="36" spans="2:6" ht="12.75" customHeight="1" x14ac:dyDescent="0.25">
      <c r="B36" s="2148"/>
      <c r="C36" s="319">
        <v>2025</v>
      </c>
      <c r="D36" s="319">
        <v>2026</v>
      </c>
      <c r="E36" s="319">
        <v>2027</v>
      </c>
      <c r="F36" s="319">
        <v>2028</v>
      </c>
    </row>
    <row r="37" spans="2:6" ht="12.75" customHeight="1" thickBot="1" x14ac:dyDescent="0.3">
      <c r="B37" s="2149"/>
      <c r="C37" s="320" t="s">
        <v>17</v>
      </c>
      <c r="D37" s="320" t="s">
        <v>18</v>
      </c>
      <c r="E37" s="320" t="s">
        <v>18</v>
      </c>
      <c r="F37" s="320" t="s">
        <v>18</v>
      </c>
    </row>
    <row r="38" spans="2:6" ht="15.75" thickBot="1" x14ac:dyDescent="0.3">
      <c r="B38" s="324" t="s">
        <v>850</v>
      </c>
      <c r="C38" s="325">
        <f>C39+C40</f>
        <v>66188</v>
      </c>
      <c r="D38" s="325">
        <f t="shared" ref="D38:F38" si="2">D39+D40</f>
        <v>66188</v>
      </c>
      <c r="E38" s="325">
        <f t="shared" si="2"/>
        <v>66188</v>
      </c>
      <c r="F38" s="325">
        <f t="shared" si="2"/>
        <v>66188</v>
      </c>
    </row>
    <row r="39" spans="2:6" ht="15.75" thickBot="1" x14ac:dyDescent="0.3">
      <c r="B39" s="326" t="s">
        <v>840</v>
      </c>
      <c r="C39" s="328">
        <v>66188</v>
      </c>
      <c r="D39" s="328">
        <v>66188</v>
      </c>
      <c r="E39" s="328">
        <v>66188</v>
      </c>
      <c r="F39" s="328">
        <v>66188</v>
      </c>
    </row>
    <row r="40" spans="2:6" ht="15.75" thickBot="1" x14ac:dyDescent="0.3">
      <c r="B40" s="326" t="s">
        <v>855</v>
      </c>
      <c r="C40" s="328"/>
      <c r="D40" s="1016"/>
      <c r="E40" s="1016"/>
      <c r="F40" s="1016"/>
    </row>
    <row r="41" spans="2:6" ht="24.75" thickBot="1" x14ac:dyDescent="0.3">
      <c r="B41" s="324" t="s">
        <v>849</v>
      </c>
      <c r="C41" s="325">
        <f>C42+C43</f>
        <v>11254</v>
      </c>
      <c r="D41" s="325">
        <f t="shared" ref="D41:F41" si="3">D42+D43</f>
        <v>11254</v>
      </c>
      <c r="E41" s="325">
        <f t="shared" si="3"/>
        <v>11254</v>
      </c>
      <c r="F41" s="325">
        <f t="shared" si="3"/>
        <v>11254</v>
      </c>
    </row>
    <row r="42" spans="2:6" ht="15.75" thickBot="1" x14ac:dyDescent="0.3">
      <c r="B42" s="326" t="s">
        <v>840</v>
      </c>
      <c r="C42" s="325">
        <v>11254</v>
      </c>
      <c r="D42" s="329">
        <v>11254</v>
      </c>
      <c r="E42" s="329">
        <v>11254</v>
      </c>
      <c r="F42" s="329">
        <v>11254</v>
      </c>
    </row>
    <row r="43" spans="2:6" ht="15.75" thickBot="1" x14ac:dyDescent="0.3">
      <c r="B43" s="326" t="s">
        <v>855</v>
      </c>
      <c r="C43" s="328"/>
      <c r="D43" s="325"/>
      <c r="E43" s="325"/>
      <c r="F43" s="325"/>
    </row>
    <row r="44" spans="2:6" ht="15.75" thickBot="1" x14ac:dyDescent="0.3">
      <c r="B44" s="324" t="s">
        <v>848</v>
      </c>
      <c r="C44" s="325">
        <f>C45+C46</f>
        <v>30289</v>
      </c>
      <c r="D44" s="325">
        <f t="shared" ref="D44:F44" si="4">D45+D46</f>
        <v>30489</v>
      </c>
      <c r="E44" s="325">
        <f t="shared" si="4"/>
        <v>30489</v>
      </c>
      <c r="F44" s="325">
        <f t="shared" si="4"/>
        <v>30677</v>
      </c>
    </row>
    <row r="45" spans="2:6" ht="15.75" thickBot="1" x14ac:dyDescent="0.3">
      <c r="B45" s="326" t="s">
        <v>840</v>
      </c>
      <c r="C45" s="325">
        <v>30289</v>
      </c>
      <c r="D45" s="325">
        <v>30489</v>
      </c>
      <c r="E45" s="325">
        <v>30489</v>
      </c>
      <c r="F45" s="325">
        <v>30677</v>
      </c>
    </row>
    <row r="46" spans="2:6" ht="15.75" thickBot="1" x14ac:dyDescent="0.3">
      <c r="B46" s="326" t="s">
        <v>855</v>
      </c>
      <c r="C46" s="328"/>
      <c r="D46" s="325"/>
      <c r="E46" s="325"/>
      <c r="F46" s="325"/>
    </row>
    <row r="47" spans="2:6" ht="15.75" thickBot="1" x14ac:dyDescent="0.3">
      <c r="B47" s="324" t="s">
        <v>847</v>
      </c>
      <c r="C47" s="328">
        <v>0</v>
      </c>
      <c r="D47" s="325">
        <v>0</v>
      </c>
      <c r="E47" s="325">
        <v>0</v>
      </c>
      <c r="F47" s="325">
        <v>0</v>
      </c>
    </row>
    <row r="48" spans="2:6" ht="15.75" thickBot="1" x14ac:dyDescent="0.3">
      <c r="B48" s="326" t="s">
        <v>840</v>
      </c>
      <c r="C48" s="328"/>
      <c r="D48" s="325"/>
      <c r="E48" s="325"/>
      <c r="F48" s="325"/>
    </row>
    <row r="49" spans="1:13" ht="15.75" thickBot="1" x14ac:dyDescent="0.3">
      <c r="B49" s="326" t="s">
        <v>855</v>
      </c>
      <c r="C49" s="328"/>
      <c r="D49" s="325"/>
      <c r="E49" s="325"/>
      <c r="F49" s="325"/>
    </row>
    <row r="50" spans="1:13" ht="15.75" thickBot="1" x14ac:dyDescent="0.3">
      <c r="B50" s="324" t="s">
        <v>846</v>
      </c>
      <c r="C50" s="328">
        <v>0</v>
      </c>
      <c r="D50" s="325">
        <v>0</v>
      </c>
      <c r="E50" s="325">
        <v>0</v>
      </c>
      <c r="F50" s="325">
        <v>0</v>
      </c>
    </row>
    <row r="51" spans="1:13" ht="15.75" thickBot="1" x14ac:dyDescent="0.3">
      <c r="B51" s="326" t="s">
        <v>840</v>
      </c>
      <c r="C51" s="328"/>
      <c r="D51" s="325"/>
      <c r="E51" s="325"/>
      <c r="F51" s="325"/>
    </row>
    <row r="52" spans="1:13" ht="15.75" thickBot="1" x14ac:dyDescent="0.3">
      <c r="B52" s="326" t="s">
        <v>855</v>
      </c>
      <c r="C52" s="328"/>
      <c r="D52" s="325"/>
      <c r="E52" s="325"/>
      <c r="F52" s="325"/>
    </row>
    <row r="53" spans="1:13" ht="15.75" thickBot="1" x14ac:dyDescent="0.3">
      <c r="B53" s="324" t="s">
        <v>845</v>
      </c>
      <c r="C53" s="328">
        <v>0</v>
      </c>
      <c r="D53" s="325">
        <v>0</v>
      </c>
      <c r="E53" s="325">
        <v>0</v>
      </c>
      <c r="F53" s="325">
        <v>0</v>
      </c>
    </row>
    <row r="54" spans="1:13" ht="15.75" thickBot="1" x14ac:dyDescent="0.3">
      <c r="B54" s="326" t="s">
        <v>840</v>
      </c>
      <c r="C54" s="328"/>
      <c r="D54" s="325"/>
      <c r="E54" s="325"/>
      <c r="F54" s="325"/>
    </row>
    <row r="55" spans="1:13" ht="15.75" thickBot="1" x14ac:dyDescent="0.3">
      <c r="B55" s="326" t="s">
        <v>855</v>
      </c>
      <c r="C55" s="328"/>
      <c r="D55" s="325"/>
      <c r="E55" s="325"/>
      <c r="F55" s="325"/>
    </row>
    <row r="56" spans="1:13" ht="24.75" thickBot="1" x14ac:dyDescent="0.3">
      <c r="B56" s="324" t="s">
        <v>844</v>
      </c>
      <c r="C56" s="328">
        <f>C57+C58</f>
        <v>100</v>
      </c>
      <c r="D56" s="325">
        <v>0</v>
      </c>
      <c r="E56" s="325">
        <f>D56*1.03*0.99</f>
        <v>0</v>
      </c>
      <c r="F56" s="325">
        <f>E56*1.03*0.99</f>
        <v>0</v>
      </c>
      <c r="I56" s="951"/>
    </row>
    <row r="57" spans="1:13" ht="15.75" thickBot="1" x14ac:dyDescent="0.3">
      <c r="B57" s="326" t="s">
        <v>840</v>
      </c>
      <c r="C57" s="328">
        <v>100</v>
      </c>
      <c r="D57" s="332"/>
      <c r="E57" s="332"/>
      <c r="F57" s="332"/>
      <c r="K57" s="653"/>
      <c r="L57" s="653"/>
      <c r="M57" s="653"/>
    </row>
    <row r="58" spans="1:13" ht="15.75" thickBot="1" x14ac:dyDescent="0.3">
      <c r="B58" s="326" t="s">
        <v>855</v>
      </c>
      <c r="C58" s="328"/>
      <c r="D58" s="331"/>
      <c r="E58" s="332"/>
      <c r="F58" s="332"/>
    </row>
    <row r="59" spans="1:13" ht="15.75" thickBot="1" x14ac:dyDescent="0.3">
      <c r="B59" s="333" t="s">
        <v>77</v>
      </c>
      <c r="C59" s="328">
        <f>C56+C53+C50+C47+C44+C41+C38</f>
        <v>107831</v>
      </c>
      <c r="D59" s="328">
        <f t="shared" ref="D59:F59" si="5">D56+D53+D50+D47+D44+D41+D38</f>
        <v>107931</v>
      </c>
      <c r="E59" s="328">
        <f t="shared" si="5"/>
        <v>107931</v>
      </c>
      <c r="F59" s="328">
        <f t="shared" si="5"/>
        <v>108119</v>
      </c>
    </row>
    <row r="60" spans="1:13" ht="15.75" thickBot="1" x14ac:dyDescent="0.3">
      <c r="B60" s="334" t="s">
        <v>836</v>
      </c>
      <c r="C60" s="335">
        <f>IF(C59-C30=0,0,"Error")</f>
        <v>0</v>
      </c>
      <c r="D60" s="335">
        <f t="shared" ref="D60:F60" si="6">IF(D59-D30=0,0,"Error")</f>
        <v>0</v>
      </c>
      <c r="E60" s="335">
        <f t="shared" si="6"/>
        <v>0</v>
      </c>
      <c r="F60" s="335">
        <f t="shared" si="6"/>
        <v>0</v>
      </c>
    </row>
    <row r="61" spans="1:13" ht="15.75" thickBot="1" x14ac:dyDescent="0.3">
      <c r="B61" s="2156" t="s">
        <v>894</v>
      </c>
      <c r="C61" s="2157"/>
      <c r="D61" s="2157"/>
      <c r="E61" s="2157"/>
      <c r="F61" s="2158"/>
    </row>
    <row r="62" spans="1:13" ht="15.75" thickBot="1" x14ac:dyDescent="0.3">
      <c r="B62" s="2156" t="s">
        <v>893</v>
      </c>
      <c r="C62" s="2157"/>
      <c r="D62" s="2157"/>
      <c r="E62" s="2157"/>
      <c r="F62" s="2158"/>
    </row>
    <row r="63" spans="1:13" ht="15.75" thickBot="1" x14ac:dyDescent="0.3">
      <c r="B63" s="318" t="s">
        <v>1314</v>
      </c>
      <c r="C63" s="2205" t="s">
        <v>2900</v>
      </c>
      <c r="D63" s="2206"/>
      <c r="E63" s="2206"/>
      <c r="F63" s="2207"/>
    </row>
    <row r="64" spans="1:13" ht="35.25" customHeight="1" thickBot="1" x14ac:dyDescent="0.3">
      <c r="A64" s="175"/>
      <c r="B64" s="318" t="s">
        <v>898</v>
      </c>
      <c r="C64" s="318" t="s">
        <v>2901</v>
      </c>
      <c r="D64" s="1005" t="s">
        <v>2902</v>
      </c>
      <c r="E64" s="2176" t="s">
        <v>2070</v>
      </c>
      <c r="F64" s="2177"/>
      <c r="J64" s="1272"/>
    </row>
    <row r="65" spans="2:12" ht="17.25" customHeight="1" thickBot="1" x14ac:dyDescent="0.3">
      <c r="B65" s="309" t="s">
        <v>863</v>
      </c>
      <c r="C65" s="2205" t="s">
        <v>2903</v>
      </c>
      <c r="D65" s="2206"/>
      <c r="E65" s="2206"/>
      <c r="F65" s="2207"/>
    </row>
    <row r="66" spans="2:12" ht="15.75" thickBot="1" x14ac:dyDescent="0.3">
      <c r="B66" s="309" t="s">
        <v>37</v>
      </c>
      <c r="C66" s="2162" t="s">
        <v>1044</v>
      </c>
      <c r="D66" s="2163"/>
      <c r="E66" s="2163"/>
      <c r="F66" s="2164"/>
    </row>
    <row r="67" spans="2:12" ht="12.75" customHeight="1" x14ac:dyDescent="0.25">
      <c r="B67" s="2148"/>
      <c r="C67" s="319">
        <v>2025</v>
      </c>
      <c r="D67" s="319">
        <v>2026</v>
      </c>
      <c r="E67" s="319">
        <v>2027</v>
      </c>
      <c r="F67" s="319">
        <v>2028</v>
      </c>
    </row>
    <row r="68" spans="2:12" ht="14.25" customHeight="1" thickBot="1" x14ac:dyDescent="0.3">
      <c r="B68" s="2149"/>
      <c r="C68" s="320" t="s">
        <v>17</v>
      </c>
      <c r="D68" s="320" t="s">
        <v>18</v>
      </c>
      <c r="E68" s="320" t="s">
        <v>18</v>
      </c>
      <c r="F68" s="320" t="s">
        <v>18</v>
      </c>
    </row>
    <row r="69" spans="2:12" ht="15.75" thickBot="1" x14ac:dyDescent="0.3">
      <c r="B69" s="309" t="s">
        <v>39</v>
      </c>
      <c r="C69" s="322">
        <v>18</v>
      </c>
      <c r="D69" s="322">
        <v>18</v>
      </c>
      <c r="E69" s="322">
        <v>18</v>
      </c>
      <c r="F69" s="322">
        <v>20</v>
      </c>
      <c r="J69" s="1272"/>
    </row>
    <row r="70" spans="2:12" ht="15.75" thickBot="1" x14ac:dyDescent="0.3">
      <c r="B70" s="309" t="s">
        <v>861</v>
      </c>
      <c r="C70" s="321">
        <v>3000</v>
      </c>
      <c r="D70" s="321">
        <v>3000</v>
      </c>
      <c r="E70" s="321">
        <v>3000</v>
      </c>
      <c r="F70" s="321">
        <v>3000</v>
      </c>
    </row>
    <row r="71" spans="2:12" ht="15.75" thickBot="1" x14ac:dyDescent="0.3">
      <c r="B71" s="309" t="s">
        <v>860</v>
      </c>
      <c r="C71" s="321">
        <f>C70/C69</f>
        <v>166.66666666666666</v>
      </c>
      <c r="D71" s="321">
        <f>D70/D69</f>
        <v>166.66666666666666</v>
      </c>
      <c r="E71" s="321">
        <f>E70/E69</f>
        <v>166.66666666666666</v>
      </c>
      <c r="F71" s="321">
        <f>F70/F69</f>
        <v>150</v>
      </c>
    </row>
    <row r="72" spans="2:12" ht="15.75" thickBot="1" x14ac:dyDescent="0.3">
      <c r="B72" s="309" t="s">
        <v>859</v>
      </c>
      <c r="C72" s="322" t="s">
        <v>884</v>
      </c>
      <c r="D72" s="323">
        <f t="shared" ref="D72:F74" si="7">D69/C69-1</f>
        <v>0</v>
      </c>
      <c r="E72" s="323">
        <f t="shared" si="7"/>
        <v>0</v>
      </c>
      <c r="F72" s="323">
        <f t="shared" si="7"/>
        <v>0.11111111111111116</v>
      </c>
      <c r="H72" s="187"/>
      <c r="I72" s="187"/>
      <c r="J72" s="187"/>
      <c r="K72" s="187"/>
      <c r="L72" s="187"/>
    </row>
    <row r="73" spans="2:12" ht="15.75" thickBot="1" x14ac:dyDescent="0.3">
      <c r="B73" s="309" t="s">
        <v>858</v>
      </c>
      <c r="C73" s="322" t="s">
        <v>884</v>
      </c>
      <c r="D73" s="323">
        <f t="shared" si="7"/>
        <v>0</v>
      </c>
      <c r="E73" s="323">
        <f t="shared" si="7"/>
        <v>0</v>
      </c>
      <c r="F73" s="323">
        <f t="shared" si="7"/>
        <v>0</v>
      </c>
      <c r="J73" s="1272"/>
    </row>
    <row r="74" spans="2:12" ht="15.75" thickBot="1" x14ac:dyDescent="0.3">
      <c r="B74" s="309" t="s">
        <v>55</v>
      </c>
      <c r="C74" s="322" t="s">
        <v>884</v>
      </c>
      <c r="D74" s="323">
        <f>D71/C71-1</f>
        <v>0</v>
      </c>
      <c r="E74" s="323">
        <f t="shared" si="7"/>
        <v>0</v>
      </c>
      <c r="F74" s="323">
        <f t="shared" si="7"/>
        <v>-9.9999999999999978E-2</v>
      </c>
    </row>
    <row r="75" spans="2:12" ht="15.75" thickBot="1" x14ac:dyDescent="0.3">
      <c r="B75" s="2153" t="s">
        <v>1313</v>
      </c>
      <c r="C75" s="2154"/>
      <c r="D75" s="2154"/>
      <c r="E75" s="2154"/>
      <c r="F75" s="2155"/>
    </row>
    <row r="76" spans="2:12" ht="12.75" customHeight="1" x14ac:dyDescent="0.25">
      <c r="B76" s="2148"/>
      <c r="C76" s="319">
        <v>2025</v>
      </c>
      <c r="D76" s="319">
        <v>2026</v>
      </c>
      <c r="E76" s="319">
        <v>2027</v>
      </c>
      <c r="F76" s="319">
        <v>2028</v>
      </c>
    </row>
    <row r="77" spans="2:12" ht="9" customHeight="1" thickBot="1" x14ac:dyDescent="0.3">
      <c r="B77" s="2149"/>
      <c r="C77" s="320" t="s">
        <v>17</v>
      </c>
      <c r="D77" s="320" t="s">
        <v>18</v>
      </c>
      <c r="E77" s="320" t="s">
        <v>18</v>
      </c>
      <c r="F77" s="320" t="s">
        <v>18</v>
      </c>
    </row>
    <row r="78" spans="2:12" ht="15.75" thickBot="1" x14ac:dyDescent="0.3">
      <c r="B78" s="324" t="s">
        <v>875</v>
      </c>
      <c r="C78" s="325"/>
      <c r="D78" s="325"/>
      <c r="E78" s="325"/>
      <c r="F78" s="325"/>
    </row>
    <row r="79" spans="2:12" ht="15.75" thickBot="1" x14ac:dyDescent="0.3">
      <c r="B79" s="324" t="s">
        <v>874</v>
      </c>
      <c r="C79" s="327">
        <v>3000</v>
      </c>
      <c r="D79" s="329">
        <v>3000</v>
      </c>
      <c r="E79" s="329">
        <v>3000</v>
      </c>
      <c r="F79" s="329">
        <v>3000</v>
      </c>
    </row>
    <row r="80" spans="2:12" ht="15.75" thickBot="1" x14ac:dyDescent="0.3">
      <c r="B80" s="1274" t="s">
        <v>873</v>
      </c>
      <c r="C80" s="1275">
        <f>C79+C78</f>
        <v>3000</v>
      </c>
      <c r="D80" s="1275">
        <f t="shared" ref="D80:F80" si="8">D79+D78</f>
        <v>3000</v>
      </c>
      <c r="E80" s="1275">
        <f t="shared" si="8"/>
        <v>3000</v>
      </c>
      <c r="F80" s="1275">
        <f t="shared" si="8"/>
        <v>3000</v>
      </c>
    </row>
    <row r="81" spans="2:10" ht="12.75" customHeight="1" x14ac:dyDescent="0.25">
      <c r="B81" s="2194"/>
      <c r="C81" s="1276">
        <v>2025</v>
      </c>
      <c r="D81" s="1276">
        <v>2026</v>
      </c>
      <c r="E81" s="1276">
        <v>2027</v>
      </c>
      <c r="F81" s="1277">
        <v>2027</v>
      </c>
    </row>
    <row r="82" spans="2:10" ht="13.5" customHeight="1" thickBot="1" x14ac:dyDescent="0.3">
      <c r="B82" s="2195"/>
      <c r="C82" s="1278" t="s">
        <v>17</v>
      </c>
      <c r="D82" s="1278" t="s">
        <v>18</v>
      </c>
      <c r="E82" s="1278" t="s">
        <v>18</v>
      </c>
      <c r="F82" s="1279" t="s">
        <v>18</v>
      </c>
    </row>
    <row r="83" spans="2:10" ht="18" customHeight="1" thickBot="1" x14ac:dyDescent="0.3">
      <c r="B83" s="499"/>
      <c r="C83" s="998"/>
      <c r="D83" s="998"/>
      <c r="E83" s="998"/>
      <c r="F83" s="998"/>
    </row>
    <row r="84" spans="2:10" ht="27" customHeight="1" thickBot="1" x14ac:dyDescent="0.3">
      <c r="B84" s="311" t="s">
        <v>852</v>
      </c>
      <c r="C84" s="997">
        <f>C59+C80</f>
        <v>110831</v>
      </c>
      <c r="D84" s="997">
        <f>D59+D80</f>
        <v>110931</v>
      </c>
      <c r="E84" s="997">
        <f>E59+E80</f>
        <v>110931</v>
      </c>
      <c r="F84" s="997">
        <f>F59+F80</f>
        <v>111119</v>
      </c>
    </row>
    <row r="85" spans="2:10" ht="24.75" thickBot="1" x14ac:dyDescent="0.3">
      <c r="B85" s="311" t="s">
        <v>851</v>
      </c>
      <c r="C85" s="997">
        <f>C86+C89+C92+C107+C108+C104</f>
        <v>110831</v>
      </c>
      <c r="D85" s="997">
        <f t="shared" ref="D85:F85" si="9">D86+D89+D92+D107+D108</f>
        <v>110931</v>
      </c>
      <c r="E85" s="997">
        <f t="shared" si="9"/>
        <v>110931</v>
      </c>
      <c r="F85" s="997">
        <f t="shared" si="9"/>
        <v>111119</v>
      </c>
      <c r="H85" s="187"/>
      <c r="I85" s="187"/>
      <c r="J85" s="187"/>
    </row>
    <row r="86" spans="2:10" ht="15.75" thickBot="1" x14ac:dyDescent="0.3">
      <c r="B86" s="324" t="s">
        <v>850</v>
      </c>
      <c r="C86" s="353">
        <f t="shared" ref="C86:F101" si="10">C38</f>
        <v>66188</v>
      </c>
      <c r="D86" s="353">
        <f t="shared" si="10"/>
        <v>66188</v>
      </c>
      <c r="E86" s="353">
        <f t="shared" si="10"/>
        <v>66188</v>
      </c>
      <c r="F86" s="353">
        <f t="shared" si="10"/>
        <v>66188</v>
      </c>
      <c r="H86" s="187"/>
      <c r="I86" s="187"/>
      <c r="J86" s="1272"/>
    </row>
    <row r="87" spans="2:10" ht="15.75" thickBot="1" x14ac:dyDescent="0.3">
      <c r="B87" s="326" t="s">
        <v>840</v>
      </c>
      <c r="C87" s="328">
        <f t="shared" si="10"/>
        <v>66188</v>
      </c>
      <c r="D87" s="328">
        <f t="shared" si="10"/>
        <v>66188</v>
      </c>
      <c r="E87" s="328">
        <f t="shared" si="10"/>
        <v>66188</v>
      </c>
      <c r="F87" s="328">
        <f t="shared" si="10"/>
        <v>66188</v>
      </c>
    </row>
    <row r="88" spans="2:10" ht="15.75" thickBot="1" x14ac:dyDescent="0.3">
      <c r="B88" s="326" t="s">
        <v>843</v>
      </c>
      <c r="C88" s="328">
        <f t="shared" si="10"/>
        <v>0</v>
      </c>
      <c r="D88" s="328">
        <f t="shared" si="10"/>
        <v>0</v>
      </c>
      <c r="E88" s="328">
        <f t="shared" si="10"/>
        <v>0</v>
      </c>
      <c r="F88" s="328">
        <f t="shared" si="10"/>
        <v>0</v>
      </c>
    </row>
    <row r="89" spans="2:10" ht="24.75" thickBot="1" x14ac:dyDescent="0.3">
      <c r="B89" s="324" t="s">
        <v>849</v>
      </c>
      <c r="C89" s="353">
        <f t="shared" si="10"/>
        <v>11254</v>
      </c>
      <c r="D89" s="353">
        <f t="shared" si="10"/>
        <v>11254</v>
      </c>
      <c r="E89" s="353">
        <f t="shared" si="10"/>
        <v>11254</v>
      </c>
      <c r="F89" s="353">
        <f t="shared" si="10"/>
        <v>11254</v>
      </c>
    </row>
    <row r="90" spans="2:10" ht="15.75" thickBot="1" x14ac:dyDescent="0.3">
      <c r="B90" s="326" t="s">
        <v>840</v>
      </c>
      <c r="C90" s="325">
        <f t="shared" si="10"/>
        <v>11254</v>
      </c>
      <c r="D90" s="325">
        <f t="shared" si="10"/>
        <v>11254</v>
      </c>
      <c r="E90" s="325">
        <f t="shared" si="10"/>
        <v>11254</v>
      </c>
      <c r="F90" s="325">
        <f t="shared" si="10"/>
        <v>11254</v>
      </c>
    </row>
    <row r="91" spans="2:10" ht="15.75" customHeight="1" thickBot="1" x14ac:dyDescent="0.3">
      <c r="B91" s="326" t="s">
        <v>843</v>
      </c>
      <c r="C91" s="328">
        <f t="shared" si="10"/>
        <v>0</v>
      </c>
      <c r="D91" s="328">
        <f t="shared" si="10"/>
        <v>0</v>
      </c>
      <c r="E91" s="328">
        <f t="shared" si="10"/>
        <v>0</v>
      </c>
      <c r="F91" s="328">
        <f t="shared" si="10"/>
        <v>0</v>
      </c>
    </row>
    <row r="92" spans="2:10" ht="15.75" thickBot="1" x14ac:dyDescent="0.3">
      <c r="B92" s="324" t="s">
        <v>848</v>
      </c>
      <c r="C92" s="353">
        <f t="shared" si="10"/>
        <v>30289</v>
      </c>
      <c r="D92" s="353">
        <f t="shared" si="10"/>
        <v>30489</v>
      </c>
      <c r="E92" s="353">
        <f t="shared" si="10"/>
        <v>30489</v>
      </c>
      <c r="F92" s="353">
        <f t="shared" si="10"/>
        <v>30677</v>
      </c>
    </row>
    <row r="93" spans="2:10" ht="15.75" thickBot="1" x14ac:dyDescent="0.3">
      <c r="B93" s="326" t="s">
        <v>840</v>
      </c>
      <c r="C93" s="328">
        <f t="shared" si="10"/>
        <v>30289</v>
      </c>
      <c r="D93" s="328">
        <f t="shared" si="10"/>
        <v>30489</v>
      </c>
      <c r="E93" s="328">
        <f t="shared" si="10"/>
        <v>30489</v>
      </c>
      <c r="F93" s="328">
        <f t="shared" si="10"/>
        <v>30677</v>
      </c>
    </row>
    <row r="94" spans="2:10" ht="15.75" thickBot="1" x14ac:dyDescent="0.3">
      <c r="B94" s="326" t="s">
        <v>843</v>
      </c>
      <c r="C94" s="328">
        <f t="shared" si="10"/>
        <v>0</v>
      </c>
      <c r="D94" s="328">
        <f t="shared" si="10"/>
        <v>0</v>
      </c>
      <c r="E94" s="328">
        <f t="shared" si="10"/>
        <v>0</v>
      </c>
      <c r="F94" s="328">
        <f t="shared" si="10"/>
        <v>0</v>
      </c>
    </row>
    <row r="95" spans="2:10" ht="15.75" thickBot="1" x14ac:dyDescent="0.3">
      <c r="B95" s="324" t="s">
        <v>847</v>
      </c>
      <c r="C95" s="353">
        <f t="shared" si="10"/>
        <v>0</v>
      </c>
      <c r="D95" s="353">
        <f t="shared" si="10"/>
        <v>0</v>
      </c>
      <c r="E95" s="353">
        <f t="shared" si="10"/>
        <v>0</v>
      </c>
      <c r="F95" s="353">
        <f t="shared" si="10"/>
        <v>0</v>
      </c>
    </row>
    <row r="96" spans="2:10" ht="15.75" thickBot="1" x14ac:dyDescent="0.3">
      <c r="B96" s="326" t="s">
        <v>840</v>
      </c>
      <c r="C96" s="325">
        <f t="shared" si="10"/>
        <v>0</v>
      </c>
      <c r="D96" s="325">
        <f t="shared" si="10"/>
        <v>0</v>
      </c>
      <c r="E96" s="325">
        <f t="shared" si="10"/>
        <v>0</v>
      </c>
      <c r="F96" s="325">
        <f t="shared" si="10"/>
        <v>0</v>
      </c>
    </row>
    <row r="97" spans="1:10" ht="15.75" thickBot="1" x14ac:dyDescent="0.3">
      <c r="B97" s="326" t="s">
        <v>843</v>
      </c>
      <c r="C97" s="325">
        <f t="shared" si="10"/>
        <v>0</v>
      </c>
      <c r="D97" s="325">
        <f t="shared" si="10"/>
        <v>0</v>
      </c>
      <c r="E97" s="325">
        <f t="shared" si="10"/>
        <v>0</v>
      </c>
      <c r="F97" s="325">
        <f t="shared" si="10"/>
        <v>0</v>
      </c>
    </row>
    <row r="98" spans="1:10" ht="15.75" thickBot="1" x14ac:dyDescent="0.3">
      <c r="B98" s="324" t="s">
        <v>846</v>
      </c>
      <c r="C98" s="353">
        <f t="shared" si="10"/>
        <v>0</v>
      </c>
      <c r="D98" s="353">
        <f t="shared" si="10"/>
        <v>0</v>
      </c>
      <c r="E98" s="353">
        <f t="shared" si="10"/>
        <v>0</v>
      </c>
      <c r="F98" s="353">
        <f t="shared" si="10"/>
        <v>0</v>
      </c>
    </row>
    <row r="99" spans="1:10" ht="15.75" thickBot="1" x14ac:dyDescent="0.3">
      <c r="B99" s="326" t="s">
        <v>840</v>
      </c>
      <c r="C99" s="325">
        <f t="shared" si="10"/>
        <v>0</v>
      </c>
      <c r="D99" s="325">
        <f t="shared" si="10"/>
        <v>0</v>
      </c>
      <c r="E99" s="325">
        <f t="shared" si="10"/>
        <v>0</v>
      </c>
      <c r="F99" s="325">
        <f t="shared" si="10"/>
        <v>0</v>
      </c>
    </row>
    <row r="100" spans="1:10" ht="15.75" thickBot="1" x14ac:dyDescent="0.3">
      <c r="B100" s="326" t="s">
        <v>843</v>
      </c>
      <c r="C100" s="325">
        <f t="shared" si="10"/>
        <v>0</v>
      </c>
      <c r="D100" s="325">
        <f t="shared" si="10"/>
        <v>0</v>
      </c>
      <c r="E100" s="325">
        <f t="shared" si="10"/>
        <v>0</v>
      </c>
      <c r="F100" s="325">
        <f t="shared" si="10"/>
        <v>0</v>
      </c>
    </row>
    <row r="101" spans="1:10" ht="15.75" thickBot="1" x14ac:dyDescent="0.3">
      <c r="B101" s="324" t="s">
        <v>845</v>
      </c>
      <c r="C101" s="353">
        <f t="shared" si="10"/>
        <v>0</v>
      </c>
      <c r="D101" s="353">
        <f t="shared" si="10"/>
        <v>0</v>
      </c>
      <c r="E101" s="353">
        <f t="shared" si="10"/>
        <v>0</v>
      </c>
      <c r="F101" s="353">
        <f t="shared" si="10"/>
        <v>0</v>
      </c>
    </row>
    <row r="102" spans="1:10" ht="15.75" thickBot="1" x14ac:dyDescent="0.3">
      <c r="B102" s="326" t="s">
        <v>840</v>
      </c>
      <c r="C102" s="325">
        <f t="shared" ref="C102:F106" si="11">C54</f>
        <v>0</v>
      </c>
      <c r="D102" s="325">
        <f t="shared" si="11"/>
        <v>0</v>
      </c>
      <c r="E102" s="325">
        <f t="shared" si="11"/>
        <v>0</v>
      </c>
      <c r="F102" s="325">
        <f t="shared" si="11"/>
        <v>0</v>
      </c>
    </row>
    <row r="103" spans="1:10" ht="15.75" thickBot="1" x14ac:dyDescent="0.3">
      <c r="B103" s="326" t="s">
        <v>843</v>
      </c>
      <c r="C103" s="325">
        <f t="shared" si="11"/>
        <v>0</v>
      </c>
      <c r="D103" s="325">
        <f t="shared" si="11"/>
        <v>0</v>
      </c>
      <c r="E103" s="325">
        <f t="shared" si="11"/>
        <v>0</v>
      </c>
      <c r="F103" s="325">
        <f t="shared" si="11"/>
        <v>0</v>
      </c>
    </row>
    <row r="104" spans="1:10" ht="16.5" customHeight="1" thickBot="1" x14ac:dyDescent="0.3">
      <c r="B104" s="324" t="s">
        <v>844</v>
      </c>
      <c r="C104" s="353">
        <f t="shared" si="11"/>
        <v>100</v>
      </c>
      <c r="D104" s="353">
        <f t="shared" si="11"/>
        <v>0</v>
      </c>
      <c r="E104" s="353">
        <f t="shared" si="11"/>
        <v>0</v>
      </c>
      <c r="F104" s="353">
        <f t="shared" si="11"/>
        <v>0</v>
      </c>
    </row>
    <row r="105" spans="1:10" ht="15.75" thickBot="1" x14ac:dyDescent="0.3">
      <c r="B105" s="326" t="s">
        <v>840</v>
      </c>
      <c r="C105" s="325">
        <f t="shared" si="11"/>
        <v>100</v>
      </c>
      <c r="D105" s="325">
        <f t="shared" si="11"/>
        <v>0</v>
      </c>
      <c r="E105" s="325">
        <f t="shared" si="11"/>
        <v>0</v>
      </c>
      <c r="F105" s="325">
        <f t="shared" si="11"/>
        <v>0</v>
      </c>
    </row>
    <row r="106" spans="1:10" ht="15.75" thickBot="1" x14ac:dyDescent="0.3">
      <c r="B106" s="326" t="s">
        <v>843</v>
      </c>
      <c r="C106" s="325">
        <f t="shared" si="11"/>
        <v>0</v>
      </c>
      <c r="D106" s="325">
        <f t="shared" si="11"/>
        <v>0</v>
      </c>
      <c r="E106" s="325">
        <f t="shared" si="11"/>
        <v>0</v>
      </c>
      <c r="F106" s="325">
        <f t="shared" si="11"/>
        <v>0</v>
      </c>
    </row>
    <row r="107" spans="1:10" ht="15.75" thickBot="1" x14ac:dyDescent="0.3">
      <c r="B107" s="324" t="s">
        <v>842</v>
      </c>
      <c r="C107" s="353">
        <f t="shared" ref="C107:F108" si="12">C78</f>
        <v>0</v>
      </c>
      <c r="D107" s="353">
        <f t="shared" si="12"/>
        <v>0</v>
      </c>
      <c r="E107" s="353">
        <f t="shared" si="12"/>
        <v>0</v>
      </c>
      <c r="F107" s="353">
        <f t="shared" si="12"/>
        <v>0</v>
      </c>
    </row>
    <row r="108" spans="1:10" ht="15.75" thickBot="1" x14ac:dyDescent="0.3">
      <c r="B108" s="324" t="s">
        <v>841</v>
      </c>
      <c r="C108" s="353">
        <f t="shared" si="12"/>
        <v>3000</v>
      </c>
      <c r="D108" s="353">
        <f t="shared" si="12"/>
        <v>3000</v>
      </c>
      <c r="E108" s="353">
        <f t="shared" si="12"/>
        <v>3000</v>
      </c>
      <c r="F108" s="353">
        <f t="shared" si="12"/>
        <v>3000</v>
      </c>
    </row>
    <row r="109" spans="1:10" ht="15.75" thickBot="1" x14ac:dyDescent="0.3">
      <c r="B109" s="334" t="s">
        <v>836</v>
      </c>
      <c r="C109" s="335">
        <f>IF(C85-C84=0,0,"Error")</f>
        <v>0</v>
      </c>
      <c r="D109" s="335">
        <f>IF(D85-D84=0,0,"Error")</f>
        <v>0</v>
      </c>
      <c r="E109" s="335">
        <f t="shared" ref="E109:F109" si="13">IF(E85-E84=0,0,"Error")</f>
        <v>0</v>
      </c>
      <c r="F109" s="335">
        <f t="shared" si="13"/>
        <v>0</v>
      </c>
    </row>
    <row r="110" spans="1:10" ht="15.75" thickBot="1" x14ac:dyDescent="0.3">
      <c r="B110" s="354"/>
      <c r="C110" s="355"/>
      <c r="D110" s="355"/>
      <c r="E110" s="355"/>
      <c r="F110" s="355"/>
    </row>
    <row r="111" spans="1:10" ht="15" customHeight="1" x14ac:dyDescent="0.25">
      <c r="A111" s="1601"/>
      <c r="B111" s="2196" t="s">
        <v>2904</v>
      </c>
      <c r="C111" s="1280" t="s">
        <v>191</v>
      </c>
      <c r="D111" s="2199" t="s">
        <v>2905</v>
      </c>
      <c r="E111" s="2200"/>
      <c r="F111" s="159"/>
      <c r="H111" s="1281"/>
      <c r="I111" s="159"/>
      <c r="J111" s="159"/>
    </row>
    <row r="112" spans="1:10" ht="11.25" customHeight="1" x14ac:dyDescent="0.25">
      <c r="A112" s="1601"/>
      <c r="B112" s="2197"/>
      <c r="C112" s="1282" t="s">
        <v>193</v>
      </c>
      <c r="D112" s="2201"/>
      <c r="E112" s="2202"/>
      <c r="F112" s="159"/>
      <c r="H112" s="1281"/>
      <c r="I112" s="159"/>
      <c r="J112" s="159"/>
    </row>
    <row r="113" spans="1:10" ht="18" customHeight="1" thickBot="1" x14ac:dyDescent="0.3">
      <c r="A113" s="1601"/>
      <c r="B113" s="2198"/>
      <c r="C113" s="1283" t="s">
        <v>196</v>
      </c>
      <c r="D113" s="2203"/>
      <c r="E113" s="2204"/>
      <c r="F113" s="159"/>
      <c r="H113" s="1281"/>
      <c r="I113" s="159"/>
      <c r="J113" s="159"/>
    </row>
    <row r="114" spans="1:10" ht="15.75" thickBot="1" x14ac:dyDescent="0.3"/>
    <row r="115" spans="1:10" x14ac:dyDescent="0.25">
      <c r="B115" s="2185" t="s">
        <v>2906</v>
      </c>
      <c r="C115" s="1284" t="s">
        <v>191</v>
      </c>
      <c r="D115" s="2188" t="s">
        <v>2907</v>
      </c>
      <c r="E115" s="2189"/>
    </row>
    <row r="116" spans="1:10" x14ac:dyDescent="0.25">
      <c r="B116" s="2186"/>
      <c r="C116" s="1285" t="s">
        <v>193</v>
      </c>
      <c r="D116" s="2190"/>
      <c r="E116" s="2191"/>
    </row>
    <row r="117" spans="1:10" ht="15.75" thickBot="1" x14ac:dyDescent="0.3">
      <c r="B117" s="2187"/>
      <c r="C117" s="1286" t="s">
        <v>196</v>
      </c>
      <c r="D117" s="2192"/>
      <c r="E117" s="2193"/>
    </row>
  </sheetData>
  <mergeCells count="37">
    <mergeCell ref="B23:F23"/>
    <mergeCell ref="B2:F2"/>
    <mergeCell ref="B3:F3"/>
    <mergeCell ref="C5:F5"/>
    <mergeCell ref="C6:F6"/>
    <mergeCell ref="C7:F7"/>
    <mergeCell ref="B8:F8"/>
    <mergeCell ref="B9:F11"/>
    <mergeCell ref="C12:F12"/>
    <mergeCell ref="C15:F15"/>
    <mergeCell ref="B16:F16"/>
    <mergeCell ref="B22:F22"/>
    <mergeCell ref="C66:F66"/>
    <mergeCell ref="C24:F24"/>
    <mergeCell ref="C25:F25"/>
    <mergeCell ref="C26:F26"/>
    <mergeCell ref="B27:B28"/>
    <mergeCell ref="B35:F35"/>
    <mergeCell ref="B36:B37"/>
    <mergeCell ref="B61:F61"/>
    <mergeCell ref="B62:F62"/>
    <mergeCell ref="C63:F63"/>
    <mergeCell ref="E64:F64"/>
    <mergeCell ref="C65:F65"/>
    <mergeCell ref="A111:A113"/>
    <mergeCell ref="B111:B113"/>
    <mergeCell ref="D111:E111"/>
    <mergeCell ref="D112:E112"/>
    <mergeCell ref="D113:E113"/>
    <mergeCell ref="B115:B117"/>
    <mergeCell ref="D115:E115"/>
    <mergeCell ref="D116:E116"/>
    <mergeCell ref="D117:E117"/>
    <mergeCell ref="B67:B68"/>
    <mergeCell ref="B75:F75"/>
    <mergeCell ref="B76:B77"/>
    <mergeCell ref="B81:B82"/>
  </mergeCells>
  <pageMargins left="0.53" right="0.61" top="0.43" bottom="0.6" header="0.22"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N242"/>
  <sheetViews>
    <sheetView topLeftCell="A166" zoomScaleNormal="100" zoomScaleSheetLayoutView="100" workbookViewId="0">
      <selection activeCell="I147" sqref="I147"/>
    </sheetView>
  </sheetViews>
  <sheetFormatPr defaultColWidth="9" defaultRowHeight="15" x14ac:dyDescent="0.25"/>
  <cols>
    <col min="1" max="1" width="7.140625" style="154" customWidth="1"/>
    <col min="2" max="2" width="12" style="154" customWidth="1"/>
    <col min="3" max="3" width="23.28515625" style="154" customWidth="1"/>
    <col min="4" max="7" width="11.7109375" style="154" customWidth="1"/>
    <col min="8" max="9" width="9" style="154"/>
    <col min="10" max="10" width="11" style="154" customWidth="1"/>
    <col min="11" max="11" width="11" style="154" bestFit="1" customWidth="1"/>
    <col min="12" max="16384" width="9" style="154"/>
  </cols>
  <sheetData>
    <row r="2" spans="2:8" ht="18" customHeight="1" x14ac:dyDescent="0.25">
      <c r="B2" s="1422" t="s">
        <v>922</v>
      </c>
      <c r="C2" s="1422"/>
      <c r="D2" s="1422"/>
      <c r="E2" s="1422"/>
      <c r="F2" s="1422"/>
      <c r="G2" s="1422"/>
      <c r="H2" s="1422"/>
    </row>
    <row r="3" spans="2:8" ht="18" customHeight="1" x14ac:dyDescent="0.25">
      <c r="B3" s="226"/>
      <c r="C3" s="2216" t="s">
        <v>1582</v>
      </c>
      <c r="D3" s="2216"/>
      <c r="E3" s="2216"/>
      <c r="F3" s="2216"/>
      <c r="G3" s="2216"/>
      <c r="H3" s="226"/>
    </row>
    <row r="4" spans="2:8" ht="15.75" thickBot="1" x14ac:dyDescent="0.3"/>
    <row r="5" spans="2:8" ht="26.25" thickBot="1" x14ac:dyDescent="0.3">
      <c r="C5" s="305" t="s">
        <v>6</v>
      </c>
      <c r="D5" s="2221" t="s">
        <v>2144</v>
      </c>
      <c r="E5" s="2221"/>
      <c r="F5" s="2221"/>
      <c r="G5" s="2221"/>
    </row>
    <row r="6" spans="2:8" ht="15.75" thickBot="1" x14ac:dyDescent="0.3">
      <c r="C6" s="305" t="s">
        <v>8</v>
      </c>
      <c r="D6" s="2046" t="s">
        <v>2143</v>
      </c>
      <c r="E6" s="2047"/>
      <c r="F6" s="2047"/>
      <c r="G6" s="2048"/>
    </row>
    <row r="7" spans="2:8" ht="26.25" thickBot="1" x14ac:dyDescent="0.3">
      <c r="C7" s="305" t="s">
        <v>10</v>
      </c>
      <c r="D7" s="2049" t="s">
        <v>919</v>
      </c>
      <c r="E7" s="2050"/>
      <c r="F7" s="2050"/>
      <c r="G7" s="2051"/>
    </row>
    <row r="8" spans="2:8" ht="15.75" thickBot="1" x14ac:dyDescent="0.3">
      <c r="C8" s="2139" t="s">
        <v>12</v>
      </c>
      <c r="D8" s="2140"/>
      <c r="E8" s="2140"/>
      <c r="F8" s="2140"/>
      <c r="G8" s="2141"/>
    </row>
    <row r="9" spans="2:8" ht="15.75" thickBot="1" x14ac:dyDescent="0.3">
      <c r="C9" s="1672" t="s">
        <v>2142</v>
      </c>
      <c r="D9" s="1673"/>
      <c r="E9" s="1673"/>
      <c r="F9" s="1673"/>
      <c r="G9" s="1674"/>
    </row>
    <row r="10" spans="2:8" ht="36.75" customHeight="1" thickBot="1" x14ac:dyDescent="0.3">
      <c r="C10" s="1672"/>
      <c r="D10" s="1673"/>
      <c r="E10" s="1673"/>
      <c r="F10" s="1673"/>
      <c r="G10" s="1674"/>
    </row>
    <row r="11" spans="2:8" ht="15.75" thickBot="1" x14ac:dyDescent="0.3">
      <c r="C11" s="1672"/>
      <c r="D11" s="1673"/>
      <c r="E11" s="1673"/>
      <c r="F11" s="1673"/>
      <c r="G11" s="1674"/>
    </row>
    <row r="12" spans="2:8" ht="38.25" customHeight="1" thickBot="1" x14ac:dyDescent="0.3">
      <c r="C12" s="306" t="s">
        <v>14</v>
      </c>
      <c r="D12" s="2230" t="s">
        <v>2141</v>
      </c>
      <c r="E12" s="2231"/>
      <c r="F12" s="2231"/>
      <c r="G12" s="2232"/>
    </row>
    <row r="13" spans="2:8" ht="23.25" customHeight="1" x14ac:dyDescent="0.25">
      <c r="C13" s="2148" t="s">
        <v>16</v>
      </c>
      <c r="D13" s="307">
        <v>2025</v>
      </c>
      <c r="E13" s="307">
        <v>2026</v>
      </c>
      <c r="F13" s="307">
        <v>2027</v>
      </c>
      <c r="G13" s="307">
        <v>2028</v>
      </c>
    </row>
    <row r="14" spans="2:8" ht="15.75" thickBot="1" x14ac:dyDescent="0.3">
      <c r="C14" s="2149"/>
      <c r="D14" s="308" t="s">
        <v>17</v>
      </c>
      <c r="E14" s="308" t="s">
        <v>18</v>
      </c>
      <c r="F14" s="308" t="s">
        <v>18</v>
      </c>
      <c r="G14" s="308" t="s">
        <v>18</v>
      </c>
    </row>
    <row r="15" spans="2:8" ht="18.75" customHeight="1" thickBot="1" x14ac:dyDescent="0.3">
      <c r="C15" s="309" t="s">
        <v>1814</v>
      </c>
      <c r="D15" s="310" t="s">
        <v>1573</v>
      </c>
      <c r="E15" s="310" t="s">
        <v>1572</v>
      </c>
      <c r="F15" s="310" t="s">
        <v>1572</v>
      </c>
      <c r="G15" s="310" t="s">
        <v>1572</v>
      </c>
    </row>
    <row r="16" spans="2:8" ht="15.75" thickBot="1" x14ac:dyDescent="0.3">
      <c r="C16" s="309" t="s">
        <v>2140</v>
      </c>
      <c r="D16" s="310" t="s">
        <v>2139</v>
      </c>
      <c r="E16" s="310" t="s">
        <v>2139</v>
      </c>
      <c r="F16" s="310" t="s">
        <v>2139</v>
      </c>
      <c r="G16" s="310" t="s">
        <v>2139</v>
      </c>
    </row>
    <row r="17" spans="3:13" ht="15.75" thickBot="1" x14ac:dyDescent="0.3">
      <c r="C17" s="309"/>
      <c r="D17" s="310"/>
      <c r="E17" s="310"/>
      <c r="F17" s="310"/>
      <c r="G17" s="310"/>
    </row>
    <row r="18" spans="3:13" ht="32.25" customHeight="1" thickBot="1" x14ac:dyDescent="0.3">
      <c r="C18" s="311" t="s">
        <v>914</v>
      </c>
      <c r="D18" s="2150" t="s">
        <v>2138</v>
      </c>
      <c r="E18" s="2151"/>
      <c r="F18" s="2151"/>
      <c r="G18" s="2152"/>
    </row>
    <row r="19" spans="3:13" ht="23.25" customHeight="1" thickBot="1" x14ac:dyDescent="0.3">
      <c r="C19" s="2132" t="s">
        <v>912</v>
      </c>
      <c r="D19" s="2133"/>
      <c r="E19" s="2133"/>
      <c r="F19" s="2133"/>
      <c r="G19" s="2134"/>
      <c r="J19" s="956"/>
      <c r="L19" s="956"/>
    </row>
    <row r="20" spans="3:13" ht="40.5" customHeight="1" thickBot="1" x14ac:dyDescent="0.3">
      <c r="C20" s="309" t="s">
        <v>2137</v>
      </c>
      <c r="D20" s="1036" t="s">
        <v>2136</v>
      </c>
      <c r="E20" s="1036" t="s">
        <v>2136</v>
      </c>
      <c r="F20" s="1036" t="s">
        <v>2136</v>
      </c>
      <c r="G20" s="1036" t="s">
        <v>2136</v>
      </c>
      <c r="I20" s="1024"/>
    </row>
    <row r="21" spans="3:13" ht="30.75" customHeight="1" thickBot="1" x14ac:dyDescent="0.3">
      <c r="C21" s="309" t="s">
        <v>2117</v>
      </c>
      <c r="D21" s="1035">
        <v>2</v>
      </c>
      <c r="E21" s="230">
        <v>2</v>
      </c>
      <c r="F21" s="230">
        <v>2</v>
      </c>
      <c r="G21" s="230">
        <v>2</v>
      </c>
    </row>
    <row r="22" spans="3:13" ht="24" customHeight="1" thickBot="1" x14ac:dyDescent="0.3">
      <c r="C22" s="2233" t="s">
        <v>989</v>
      </c>
      <c r="D22" s="2234"/>
      <c r="E22" s="2234"/>
      <c r="F22" s="2234"/>
      <c r="G22" s="2235"/>
    </row>
    <row r="23" spans="3:13" ht="15.75" thickBot="1" x14ac:dyDescent="0.3">
      <c r="C23" s="2156" t="s">
        <v>901</v>
      </c>
      <c r="D23" s="2157"/>
      <c r="E23" s="2157"/>
      <c r="F23" s="2157"/>
      <c r="G23" s="2158"/>
    </row>
    <row r="24" spans="3:13" ht="18.75" customHeight="1" thickBot="1" x14ac:dyDescent="0.3">
      <c r="C24" s="318" t="s">
        <v>898</v>
      </c>
      <c r="D24" s="2159" t="s">
        <v>2135</v>
      </c>
      <c r="E24" s="2160"/>
      <c r="F24" s="2160"/>
      <c r="G24" s="2161"/>
    </row>
    <row r="25" spans="3:13" ht="36.75" customHeight="1" thickBot="1" x14ac:dyDescent="0.3">
      <c r="C25" s="309" t="s">
        <v>863</v>
      </c>
      <c r="D25" s="1416" t="s">
        <v>2134</v>
      </c>
      <c r="E25" s="1417"/>
      <c r="F25" s="1417"/>
      <c r="G25" s="1418"/>
    </row>
    <row r="26" spans="3:13" ht="15.75" thickBot="1" x14ac:dyDescent="0.3">
      <c r="C26" s="309" t="s">
        <v>37</v>
      </c>
      <c r="D26" s="2162" t="s">
        <v>2133</v>
      </c>
      <c r="E26" s="2163"/>
      <c r="F26" s="2163"/>
      <c r="G26" s="2164"/>
    </row>
    <row r="27" spans="3:13" ht="12.75" customHeight="1" x14ac:dyDescent="0.25">
      <c r="C27" s="2148"/>
      <c r="D27" s="307">
        <v>2025</v>
      </c>
      <c r="E27" s="307">
        <v>2026</v>
      </c>
      <c r="F27" s="307">
        <v>2027</v>
      </c>
      <c r="G27" s="307">
        <v>2028</v>
      </c>
    </row>
    <row r="28" spans="3:13" ht="9" customHeight="1" thickBot="1" x14ac:dyDescent="0.3">
      <c r="C28" s="2149"/>
      <c r="D28" s="320" t="s">
        <v>17</v>
      </c>
      <c r="E28" s="320" t="s">
        <v>18</v>
      </c>
      <c r="F28" s="320" t="s">
        <v>18</v>
      </c>
      <c r="G28" s="320" t="s">
        <v>18</v>
      </c>
    </row>
    <row r="29" spans="3:13" ht="15.75" thickBot="1" x14ac:dyDescent="0.3">
      <c r="C29" s="309" t="s">
        <v>39</v>
      </c>
      <c r="D29" s="198">
        <v>4</v>
      </c>
      <c r="E29" s="198">
        <v>4</v>
      </c>
      <c r="F29" s="198">
        <v>4</v>
      </c>
      <c r="G29" s="198">
        <v>4</v>
      </c>
    </row>
    <row r="30" spans="3:13" ht="15.75" thickBot="1" x14ac:dyDescent="0.3">
      <c r="C30" s="309" t="s">
        <v>861</v>
      </c>
      <c r="D30" s="321">
        <v>133225</v>
      </c>
      <c r="E30" s="321">
        <v>133025</v>
      </c>
      <c r="F30" s="321">
        <v>133025</v>
      </c>
      <c r="G30" s="321">
        <v>133025</v>
      </c>
    </row>
    <row r="31" spans="3:13" ht="15.75" thickBot="1" x14ac:dyDescent="0.3">
      <c r="C31" s="309" t="s">
        <v>860</v>
      </c>
      <c r="D31" s="321">
        <f>D30/D29</f>
        <v>33306.25</v>
      </c>
      <c r="E31" s="198">
        <f>E30/E29</f>
        <v>33256.25</v>
      </c>
      <c r="F31" s="198">
        <f>F30/F29</f>
        <v>33256.25</v>
      </c>
      <c r="G31" s="198">
        <f>G30/G29</f>
        <v>33256.25</v>
      </c>
    </row>
    <row r="32" spans="3:13" ht="15.75" thickBot="1" x14ac:dyDescent="0.3">
      <c r="C32" s="309" t="s">
        <v>859</v>
      </c>
      <c r="D32" s="322" t="s">
        <v>884</v>
      </c>
      <c r="E32" s="323">
        <f t="shared" ref="E32:G34" si="0">E29/D29-1</f>
        <v>0</v>
      </c>
      <c r="F32" s="323">
        <f t="shared" si="0"/>
        <v>0</v>
      </c>
      <c r="G32" s="323">
        <f t="shared" si="0"/>
        <v>0</v>
      </c>
      <c r="I32" s="187"/>
      <c r="J32" s="187"/>
      <c r="K32" s="187"/>
      <c r="L32" s="187"/>
      <c r="M32" s="187"/>
    </row>
    <row r="33" spans="3:10" ht="15.75" thickBot="1" x14ac:dyDescent="0.3">
      <c r="C33" s="309" t="s">
        <v>858</v>
      </c>
      <c r="D33" s="322" t="s">
        <v>884</v>
      </c>
      <c r="E33" s="323">
        <f t="shared" si="0"/>
        <v>-1.5012197410395611E-3</v>
      </c>
      <c r="F33" s="323">
        <f t="shared" si="0"/>
        <v>0</v>
      </c>
      <c r="G33" s="323">
        <f t="shared" si="0"/>
        <v>0</v>
      </c>
    </row>
    <row r="34" spans="3:10" ht="15.75" thickBot="1" x14ac:dyDescent="0.3">
      <c r="C34" s="309" t="s">
        <v>55</v>
      </c>
      <c r="D34" s="322" t="s">
        <v>884</v>
      </c>
      <c r="E34" s="323">
        <f t="shared" si="0"/>
        <v>-1.5012197410395611E-3</v>
      </c>
      <c r="F34" s="323">
        <f t="shared" si="0"/>
        <v>0</v>
      </c>
      <c r="G34" s="323">
        <f t="shared" si="0"/>
        <v>0</v>
      </c>
    </row>
    <row r="35" spans="3:10" ht="15.75" thickBot="1" x14ac:dyDescent="0.3">
      <c r="C35" s="2153" t="s">
        <v>1313</v>
      </c>
      <c r="D35" s="2154"/>
      <c r="E35" s="2154"/>
      <c r="F35" s="2154"/>
      <c r="G35" s="2155"/>
    </row>
    <row r="36" spans="3:10" ht="12.75" customHeight="1" x14ac:dyDescent="0.25">
      <c r="C36" s="2148"/>
      <c r="D36" s="307">
        <v>2025</v>
      </c>
      <c r="E36" s="307">
        <v>2026</v>
      </c>
      <c r="F36" s="307">
        <v>2027</v>
      </c>
      <c r="G36" s="307">
        <v>2028</v>
      </c>
    </row>
    <row r="37" spans="3:10" ht="9" customHeight="1" thickBot="1" x14ac:dyDescent="0.3">
      <c r="C37" s="2149"/>
      <c r="D37" s="320" t="s">
        <v>17</v>
      </c>
      <c r="E37" s="320" t="s">
        <v>18</v>
      </c>
      <c r="F37" s="320" t="s">
        <v>18</v>
      </c>
      <c r="G37" s="320" t="s">
        <v>18</v>
      </c>
    </row>
    <row r="38" spans="3:10" ht="15.75" thickBot="1" x14ac:dyDescent="0.3">
      <c r="C38" s="324" t="s">
        <v>850</v>
      </c>
      <c r="D38" s="325">
        <v>17340</v>
      </c>
      <c r="E38" s="325">
        <v>17210</v>
      </c>
      <c r="F38" s="325">
        <v>17210</v>
      </c>
      <c r="G38" s="325">
        <v>17210</v>
      </c>
    </row>
    <row r="39" spans="3:10" ht="15.75" thickBot="1" x14ac:dyDescent="0.3">
      <c r="C39" s="326" t="s">
        <v>840</v>
      </c>
      <c r="D39" s="327">
        <v>17340</v>
      </c>
      <c r="E39" s="325">
        <v>17210</v>
      </c>
      <c r="F39" s="325">
        <v>17210</v>
      </c>
      <c r="G39" s="325">
        <v>17210</v>
      </c>
    </row>
    <row r="40" spans="3:10" ht="15.75" thickBot="1" x14ac:dyDescent="0.3">
      <c r="C40" s="326" t="s">
        <v>855</v>
      </c>
      <c r="D40" s="328"/>
      <c r="E40" s="328"/>
      <c r="F40" s="328"/>
      <c r="G40" s="328"/>
    </row>
    <row r="41" spans="3:10" ht="24.75" thickBot="1" x14ac:dyDescent="0.3">
      <c r="C41" s="324" t="s">
        <v>849</v>
      </c>
      <c r="D41" s="325">
        <v>2685</v>
      </c>
      <c r="E41" s="325">
        <v>2815</v>
      </c>
      <c r="F41" s="325">
        <v>2815</v>
      </c>
      <c r="G41" s="325">
        <v>2815</v>
      </c>
    </row>
    <row r="42" spans="3:10" ht="15.75" thickBot="1" x14ac:dyDescent="0.3">
      <c r="C42" s="326" t="s">
        <v>840</v>
      </c>
      <c r="D42" s="325">
        <v>2685</v>
      </c>
      <c r="E42" s="325">
        <v>2815</v>
      </c>
      <c r="F42" s="325">
        <v>2815</v>
      </c>
      <c r="G42" s="325">
        <v>2815</v>
      </c>
      <c r="J42" s="187"/>
    </row>
    <row r="43" spans="3:10" ht="15.75" thickBot="1" x14ac:dyDescent="0.3">
      <c r="C43" s="326" t="s">
        <v>855</v>
      </c>
      <c r="D43" s="328"/>
      <c r="E43" s="325"/>
      <c r="F43" s="325"/>
      <c r="G43" s="325"/>
      <c r="J43" s="187"/>
    </row>
    <row r="44" spans="3:10" ht="15.75" thickBot="1" x14ac:dyDescent="0.3">
      <c r="C44" s="324" t="s">
        <v>848</v>
      </c>
      <c r="D44" s="328">
        <f>D45+D46</f>
        <v>0</v>
      </c>
      <c r="E44" s="170">
        <v>0</v>
      </c>
      <c r="F44" s="170">
        <v>0</v>
      </c>
      <c r="G44" s="170">
        <v>0</v>
      </c>
    </row>
    <row r="45" spans="3:10" ht="15.75" thickBot="1" x14ac:dyDescent="0.3">
      <c r="C45" s="326" t="s">
        <v>840</v>
      </c>
      <c r="D45" s="327"/>
      <c r="E45" s="327"/>
      <c r="F45" s="327"/>
      <c r="G45" s="327"/>
    </row>
    <row r="46" spans="3:10" ht="15.75" thickBot="1" x14ac:dyDescent="0.3">
      <c r="C46" s="326" t="s">
        <v>855</v>
      </c>
      <c r="D46" s="328"/>
      <c r="E46" s="325"/>
      <c r="F46" s="325"/>
      <c r="G46" s="325"/>
    </row>
    <row r="47" spans="3:10" ht="15.75" thickBot="1" x14ac:dyDescent="0.3">
      <c r="C47" s="324" t="s">
        <v>847</v>
      </c>
      <c r="D47" s="328"/>
      <c r="E47" s="325"/>
      <c r="F47" s="325"/>
      <c r="G47" s="325"/>
    </row>
    <row r="48" spans="3:10" ht="15.75" thickBot="1" x14ac:dyDescent="0.3">
      <c r="C48" s="326" t="s">
        <v>840</v>
      </c>
      <c r="D48" s="328"/>
      <c r="E48" s="325"/>
      <c r="F48" s="325"/>
      <c r="G48" s="325"/>
    </row>
    <row r="49" spans="3:14" ht="15.75" thickBot="1" x14ac:dyDescent="0.3">
      <c r="C49" s="326" t="s">
        <v>855</v>
      </c>
      <c r="D49" s="328"/>
      <c r="E49" s="325"/>
      <c r="F49" s="325"/>
      <c r="G49" s="325"/>
    </row>
    <row r="50" spans="3:14" ht="15.75" thickBot="1" x14ac:dyDescent="0.3">
      <c r="C50" s="324" t="s">
        <v>846</v>
      </c>
      <c r="D50" s="328">
        <v>113000</v>
      </c>
      <c r="E50" s="170">
        <v>113000</v>
      </c>
      <c r="F50" s="170">
        <v>113000</v>
      </c>
      <c r="G50" s="170">
        <v>113000</v>
      </c>
    </row>
    <row r="51" spans="3:14" ht="15.75" thickBot="1" x14ac:dyDescent="0.3">
      <c r="C51" s="326" t="s">
        <v>840</v>
      </c>
      <c r="D51" s="328">
        <v>113000</v>
      </c>
      <c r="E51" s="170">
        <v>113000</v>
      </c>
      <c r="F51" s="170">
        <v>113000</v>
      </c>
      <c r="G51" s="170">
        <v>113000</v>
      </c>
    </row>
    <row r="52" spans="3:14" ht="15.75" thickBot="1" x14ac:dyDescent="0.3">
      <c r="C52" s="326" t="s">
        <v>855</v>
      </c>
      <c r="D52" s="328"/>
      <c r="E52" s="325"/>
      <c r="F52" s="325"/>
      <c r="G52" s="325"/>
    </row>
    <row r="53" spans="3:14" ht="15.75" thickBot="1" x14ac:dyDescent="0.3">
      <c r="C53" s="324" t="s">
        <v>845</v>
      </c>
      <c r="D53" s="328">
        <f>D54+D55</f>
        <v>0</v>
      </c>
      <c r="E53" s="325">
        <f>E54+E55</f>
        <v>0</v>
      </c>
      <c r="F53" s="325">
        <f>F54+F55</f>
        <v>0</v>
      </c>
      <c r="G53" s="325">
        <f>G54+G55</f>
        <v>0</v>
      </c>
    </row>
    <row r="54" spans="3:14" ht="15.75" thickBot="1" x14ac:dyDescent="0.3">
      <c r="C54" s="326" t="s">
        <v>840</v>
      </c>
      <c r="D54" s="327"/>
      <c r="E54" s="325">
        <v>0</v>
      </c>
      <c r="F54" s="329">
        <v>0</v>
      </c>
      <c r="G54" s="329">
        <v>0</v>
      </c>
    </row>
    <row r="55" spans="3:14" ht="15.75" thickBot="1" x14ac:dyDescent="0.3">
      <c r="C55" s="326" t="s">
        <v>855</v>
      </c>
      <c r="D55" s="328"/>
      <c r="E55" s="325"/>
      <c r="F55" s="325"/>
      <c r="G55" s="325"/>
    </row>
    <row r="56" spans="3:14" ht="24.75" thickBot="1" x14ac:dyDescent="0.3">
      <c r="C56" s="324" t="s">
        <v>844</v>
      </c>
      <c r="D56" s="328">
        <v>200</v>
      </c>
      <c r="E56" s="325">
        <v>0</v>
      </c>
      <c r="F56" s="325">
        <f>E56*1.03*0.99</f>
        <v>0</v>
      </c>
      <c r="G56" s="325">
        <f>F56*1.03*0.99</f>
        <v>0</v>
      </c>
      <c r="J56" s="951"/>
    </row>
    <row r="57" spans="3:14" ht="15.75" thickBot="1" x14ac:dyDescent="0.3">
      <c r="C57" s="326" t="s">
        <v>840</v>
      </c>
      <c r="D57" s="328">
        <v>200</v>
      </c>
      <c r="E57" s="332"/>
      <c r="F57" s="332"/>
      <c r="G57" s="332"/>
      <c r="L57" s="653"/>
      <c r="M57" s="653"/>
      <c r="N57" s="653"/>
    </row>
    <row r="58" spans="3:14" ht="15.75" thickBot="1" x14ac:dyDescent="0.3">
      <c r="C58" s="326" t="s">
        <v>855</v>
      </c>
      <c r="D58" s="328"/>
      <c r="E58" s="331"/>
      <c r="F58" s="332"/>
      <c r="G58" s="332"/>
    </row>
    <row r="59" spans="3:14" ht="15.75" thickBot="1" x14ac:dyDescent="0.3">
      <c r="C59" s="333" t="s">
        <v>873</v>
      </c>
      <c r="D59" s="328">
        <f>D56+D53+D50+D47+D44+D41+D38</f>
        <v>133225</v>
      </c>
      <c r="E59" s="177">
        <f>E56+E53+E50+E47+E44+E41+E38</f>
        <v>133025</v>
      </c>
      <c r="F59" s="177">
        <f>F56+F53+F50+F47+F44+F41+F38</f>
        <v>133025</v>
      </c>
      <c r="G59" s="177">
        <f>G56+G53+G50+G47+G44+G41+G38</f>
        <v>133025</v>
      </c>
    </row>
    <row r="60" spans="3:14" ht="15.75" thickBot="1" x14ac:dyDescent="0.3">
      <c r="C60" s="334" t="s">
        <v>836</v>
      </c>
      <c r="D60" s="335">
        <f>IF(D59-D30=0,0,"Error")</f>
        <v>0</v>
      </c>
      <c r="E60" s="335">
        <f>IF(E59-E30=0,0,"Error")</f>
        <v>0</v>
      </c>
      <c r="F60" s="335">
        <f>IF(F59-F30=0,0,"Error")</f>
        <v>0</v>
      </c>
      <c r="G60" s="335">
        <f>IF(G59-G30=0,0,"Error")</f>
        <v>0</v>
      </c>
    </row>
    <row r="61" spans="3:14" ht="23.25" thickBot="1" x14ac:dyDescent="0.3">
      <c r="C61" s="1018" t="s">
        <v>2108</v>
      </c>
      <c r="D61" s="2222" t="s">
        <v>2132</v>
      </c>
      <c r="E61" s="2223"/>
      <c r="F61" s="2223"/>
      <c r="G61" s="2224"/>
    </row>
    <row r="62" spans="3:14" ht="45" customHeight="1" thickBot="1" x14ac:dyDescent="0.3">
      <c r="C62" s="309" t="s">
        <v>863</v>
      </c>
      <c r="D62" s="2222" t="s">
        <v>2131</v>
      </c>
      <c r="E62" s="2225"/>
      <c r="F62" s="2225"/>
      <c r="G62" s="2226"/>
    </row>
    <row r="63" spans="3:14" ht="15.75" thickBot="1" x14ac:dyDescent="0.3">
      <c r="C63" s="309" t="s">
        <v>37</v>
      </c>
      <c r="D63" s="2227" t="s">
        <v>2130</v>
      </c>
      <c r="E63" s="2228"/>
      <c r="F63" s="2228"/>
      <c r="G63" s="2229"/>
    </row>
    <row r="64" spans="3:14" ht="12.75" customHeight="1" x14ac:dyDescent="0.25">
      <c r="C64" s="2148"/>
      <c r="D64" s="307">
        <v>2025</v>
      </c>
      <c r="E64" s="307">
        <v>2026</v>
      </c>
      <c r="F64" s="307">
        <v>2027</v>
      </c>
      <c r="G64" s="307">
        <v>2028</v>
      </c>
    </row>
    <row r="65" spans="3:7" ht="9" customHeight="1" thickBot="1" x14ac:dyDescent="0.3">
      <c r="C65" s="2149"/>
      <c r="D65" s="320" t="s">
        <v>17</v>
      </c>
      <c r="E65" s="320" t="s">
        <v>18</v>
      </c>
      <c r="F65" s="320" t="s">
        <v>18</v>
      </c>
      <c r="G65" s="320" t="s">
        <v>18</v>
      </c>
    </row>
    <row r="66" spans="3:7" ht="15.75" thickBot="1" x14ac:dyDescent="0.3">
      <c r="C66" s="309" t="s">
        <v>39</v>
      </c>
      <c r="D66" s="1017">
        <v>2</v>
      </c>
      <c r="E66" s="1017">
        <v>2</v>
      </c>
      <c r="F66" s="1017">
        <v>2</v>
      </c>
      <c r="G66" s="1017">
        <v>2</v>
      </c>
    </row>
    <row r="67" spans="3:7" ht="15.75" thickBot="1" x14ac:dyDescent="0.3">
      <c r="C67" s="309" t="s">
        <v>861</v>
      </c>
      <c r="D67" s="321">
        <v>9575</v>
      </c>
      <c r="E67" s="321">
        <v>9575</v>
      </c>
      <c r="F67" s="321">
        <v>9304</v>
      </c>
      <c r="G67" s="321">
        <v>11575</v>
      </c>
    </row>
    <row r="68" spans="3:7" ht="15.75" thickBot="1" x14ac:dyDescent="0.3">
      <c r="C68" s="309" t="s">
        <v>860</v>
      </c>
      <c r="D68" s="321">
        <f>D67/D66</f>
        <v>4787.5</v>
      </c>
      <c r="E68" s="321">
        <v>9575</v>
      </c>
      <c r="F68" s="321">
        <v>9304</v>
      </c>
      <c r="G68" s="321">
        <v>11575</v>
      </c>
    </row>
    <row r="69" spans="3:7" ht="15.75" thickBot="1" x14ac:dyDescent="0.3">
      <c r="C69" s="309" t="s">
        <v>859</v>
      </c>
      <c r="D69" s="322"/>
      <c r="E69" s="323">
        <f t="shared" ref="E69:G71" si="1">E66/D66-1</f>
        <v>0</v>
      </c>
      <c r="F69" s="323">
        <f t="shared" si="1"/>
        <v>0</v>
      </c>
      <c r="G69" s="323">
        <f t="shared" si="1"/>
        <v>0</v>
      </c>
    </row>
    <row r="70" spans="3:7" ht="15.75" thickBot="1" x14ac:dyDescent="0.3">
      <c r="C70" s="309" t="s">
        <v>858</v>
      </c>
      <c r="D70" s="322"/>
      <c r="E70" s="323">
        <f t="shared" si="1"/>
        <v>0</v>
      </c>
      <c r="F70" s="323">
        <f t="shared" si="1"/>
        <v>-2.8302872062663131E-2</v>
      </c>
      <c r="G70" s="323">
        <f t="shared" si="1"/>
        <v>0.24408856405846957</v>
      </c>
    </row>
    <row r="71" spans="3:7" ht="15.75" thickBot="1" x14ac:dyDescent="0.3">
      <c r="C71" s="309" t="s">
        <v>55</v>
      </c>
      <c r="D71" s="322"/>
      <c r="E71" s="323">
        <f t="shared" si="1"/>
        <v>1</v>
      </c>
      <c r="F71" s="323">
        <f t="shared" si="1"/>
        <v>-2.8302872062663131E-2</v>
      </c>
      <c r="G71" s="323">
        <f t="shared" si="1"/>
        <v>0.24408856405846957</v>
      </c>
    </row>
    <row r="72" spans="3:7" ht="24.75" customHeight="1" thickBot="1" x14ac:dyDescent="0.3">
      <c r="C72" s="2153" t="s">
        <v>2129</v>
      </c>
      <c r="D72" s="2154"/>
      <c r="E72" s="2154"/>
      <c r="F72" s="2154"/>
      <c r="G72" s="2155"/>
    </row>
    <row r="73" spans="3:7" ht="12.75" customHeight="1" x14ac:dyDescent="0.25">
      <c r="C73" s="2148"/>
      <c r="D73" s="307">
        <v>2025</v>
      </c>
      <c r="E73" s="307">
        <v>2026</v>
      </c>
      <c r="F73" s="307">
        <v>2027</v>
      </c>
      <c r="G73" s="307">
        <v>2028</v>
      </c>
    </row>
    <row r="74" spans="3:7" ht="9" customHeight="1" thickBot="1" x14ac:dyDescent="0.3">
      <c r="C74" s="2149"/>
      <c r="D74" s="320" t="s">
        <v>17</v>
      </c>
      <c r="E74" s="320" t="s">
        <v>18</v>
      </c>
      <c r="F74" s="320" t="s">
        <v>18</v>
      </c>
      <c r="G74" s="320" t="s">
        <v>18</v>
      </c>
    </row>
    <row r="75" spans="3:7" ht="24.75" customHeight="1" thickBot="1" x14ac:dyDescent="0.3">
      <c r="C75" s="324" t="s">
        <v>850</v>
      </c>
      <c r="D75" s="325"/>
      <c r="E75" s="325"/>
      <c r="F75" s="325"/>
      <c r="G75" s="325"/>
    </row>
    <row r="76" spans="3:7" ht="15.75" thickBot="1" x14ac:dyDescent="0.3">
      <c r="C76" s="326" t="s">
        <v>840</v>
      </c>
      <c r="D76" s="328"/>
      <c r="E76" s="1016"/>
      <c r="F76" s="1016"/>
      <c r="G76" s="1016"/>
    </row>
    <row r="77" spans="3:7" ht="15.75" thickBot="1" x14ac:dyDescent="0.3">
      <c r="C77" s="326" t="s">
        <v>855</v>
      </c>
      <c r="D77" s="328"/>
      <c r="E77" s="1016"/>
      <c r="F77" s="1016"/>
      <c r="G77" s="1016"/>
    </row>
    <row r="78" spans="3:7" ht="24.75" customHeight="1" thickBot="1" x14ac:dyDescent="0.3">
      <c r="C78" s="324" t="s">
        <v>849</v>
      </c>
      <c r="D78" s="325"/>
      <c r="E78" s="325"/>
      <c r="F78" s="325"/>
      <c r="G78" s="325"/>
    </row>
    <row r="79" spans="3:7" ht="15.75" thickBot="1" x14ac:dyDescent="0.3">
      <c r="C79" s="326" t="s">
        <v>840</v>
      </c>
      <c r="D79" s="328"/>
      <c r="E79" s="325"/>
      <c r="F79" s="325"/>
      <c r="G79" s="325"/>
    </row>
    <row r="80" spans="3:7" ht="15.75" thickBot="1" x14ac:dyDescent="0.3">
      <c r="C80" s="326" t="s">
        <v>855</v>
      </c>
      <c r="D80" s="328"/>
      <c r="E80" s="325"/>
      <c r="F80" s="325"/>
      <c r="G80" s="325"/>
    </row>
    <row r="81" spans="3:7" ht="24.75" customHeight="1" thickBot="1" x14ac:dyDescent="0.3">
      <c r="C81" s="324" t="s">
        <v>848</v>
      </c>
      <c r="D81" s="328">
        <v>9575</v>
      </c>
      <c r="E81" s="325">
        <v>9575</v>
      </c>
      <c r="F81" s="325">
        <v>9304</v>
      </c>
      <c r="G81" s="325">
        <v>11575</v>
      </c>
    </row>
    <row r="82" spans="3:7" ht="15.75" thickBot="1" x14ac:dyDescent="0.3">
      <c r="C82" s="326" t="s">
        <v>840</v>
      </c>
      <c r="D82" s="328">
        <v>9575</v>
      </c>
      <c r="E82" s="325">
        <v>9575</v>
      </c>
      <c r="F82" s="325">
        <v>9304</v>
      </c>
      <c r="G82" s="325">
        <v>11575</v>
      </c>
    </row>
    <row r="83" spans="3:7" ht="15.75" thickBot="1" x14ac:dyDescent="0.3">
      <c r="C83" s="326" t="s">
        <v>855</v>
      </c>
      <c r="D83" s="328"/>
      <c r="E83" s="325"/>
      <c r="F83" s="325"/>
      <c r="G83" s="325"/>
    </row>
    <row r="84" spans="3:7" ht="15.75" thickBot="1" x14ac:dyDescent="0.3">
      <c r="C84" s="324" t="s">
        <v>847</v>
      </c>
      <c r="D84" s="328"/>
      <c r="E84" s="325"/>
      <c r="F84" s="325"/>
      <c r="G84" s="325"/>
    </row>
    <row r="85" spans="3:7" ht="15.75" thickBot="1" x14ac:dyDescent="0.3">
      <c r="C85" s="326" t="s">
        <v>840</v>
      </c>
      <c r="D85" s="328"/>
      <c r="E85" s="325"/>
      <c r="F85" s="325"/>
      <c r="G85" s="325"/>
    </row>
    <row r="86" spans="3:7" ht="15.75" thickBot="1" x14ac:dyDescent="0.3">
      <c r="C86" s="326" t="s">
        <v>855</v>
      </c>
      <c r="D86" s="328"/>
      <c r="E86" s="325"/>
      <c r="F86" s="325"/>
      <c r="G86" s="325"/>
    </row>
    <row r="87" spans="3:7" ht="15.75" thickBot="1" x14ac:dyDescent="0.3">
      <c r="C87" s="324" t="s">
        <v>846</v>
      </c>
      <c r="D87" s="328"/>
      <c r="E87" s="325"/>
      <c r="F87" s="325"/>
      <c r="G87" s="325"/>
    </row>
    <row r="88" spans="3:7" ht="15.75" thickBot="1" x14ac:dyDescent="0.3">
      <c r="C88" s="326" t="s">
        <v>840</v>
      </c>
      <c r="D88" s="328"/>
      <c r="E88" s="325"/>
      <c r="F88" s="325"/>
      <c r="G88" s="325"/>
    </row>
    <row r="89" spans="3:7" ht="15" customHeight="1" thickBot="1" x14ac:dyDescent="0.3">
      <c r="C89" s="326" t="s">
        <v>855</v>
      </c>
      <c r="D89" s="328"/>
      <c r="E89" s="325"/>
      <c r="F89" s="325"/>
      <c r="G89" s="325"/>
    </row>
    <row r="90" spans="3:7" ht="15.75" thickBot="1" x14ac:dyDescent="0.3">
      <c r="C90" s="324" t="s">
        <v>845</v>
      </c>
      <c r="D90" s="328">
        <v>0</v>
      </c>
      <c r="E90" s="325">
        <v>0</v>
      </c>
      <c r="F90" s="325">
        <v>0</v>
      </c>
      <c r="G90" s="325">
        <v>0</v>
      </c>
    </row>
    <row r="91" spans="3:7" ht="15.75" thickBot="1" x14ac:dyDescent="0.3">
      <c r="C91" s="326" t="s">
        <v>840</v>
      </c>
      <c r="D91" s="328"/>
      <c r="E91" s="325"/>
      <c r="F91" s="325"/>
      <c r="G91" s="325"/>
    </row>
    <row r="92" spans="3:7" ht="15.75" thickBot="1" x14ac:dyDescent="0.3">
      <c r="C92" s="326" t="s">
        <v>855</v>
      </c>
      <c r="D92" s="328"/>
      <c r="E92" s="325"/>
      <c r="F92" s="325"/>
      <c r="G92" s="325"/>
    </row>
    <row r="93" spans="3:7" ht="24.75" thickBot="1" x14ac:dyDescent="0.3">
      <c r="C93" s="324" t="s">
        <v>844</v>
      </c>
      <c r="D93" s="328"/>
      <c r="E93" s="325"/>
      <c r="F93" s="325"/>
      <c r="G93" s="325"/>
    </row>
    <row r="94" spans="3:7" ht="15.75" thickBot="1" x14ac:dyDescent="0.3">
      <c r="C94" s="326" t="s">
        <v>840</v>
      </c>
      <c r="D94" s="328"/>
      <c r="E94" s="325"/>
      <c r="F94" s="325"/>
      <c r="G94" s="325"/>
    </row>
    <row r="95" spans="3:7" ht="15.75" thickBot="1" x14ac:dyDescent="0.3">
      <c r="C95" s="326" t="s">
        <v>855</v>
      </c>
      <c r="D95" s="328"/>
      <c r="E95" s="325"/>
      <c r="F95" s="325"/>
      <c r="G95" s="325"/>
    </row>
    <row r="96" spans="3:7" ht="15.75" thickBot="1" x14ac:dyDescent="0.3">
      <c r="C96" s="513" t="s">
        <v>1676</v>
      </c>
      <c r="D96" s="328">
        <f>D93+D90+D87+D84+D81+D78+D75</f>
        <v>9575</v>
      </c>
      <c r="E96" s="328">
        <f>E93+E90+E87+E84+E81+E78+E75</f>
        <v>9575</v>
      </c>
      <c r="F96" s="328">
        <f>F93+F90+F87+F84+F81+F78+F75</f>
        <v>9304</v>
      </c>
      <c r="G96" s="328">
        <f>G93+G90+G87+G84+G81+G78+G75</f>
        <v>11575</v>
      </c>
    </row>
    <row r="97" spans="3:13" ht="17.25" customHeight="1" thickBot="1" x14ac:dyDescent="0.3">
      <c r="C97" s="334" t="s">
        <v>836</v>
      </c>
      <c r="D97" s="335">
        <f>IF(D96-D67=0,0,"Error")</f>
        <v>0</v>
      </c>
      <c r="E97" s="335">
        <f>IF(E96-E67=0,0,"Error")</f>
        <v>0</v>
      </c>
      <c r="F97" s="335">
        <f>IF(F96-F67=0,0,"Error")</f>
        <v>0</v>
      </c>
      <c r="G97" s="335">
        <f>IF(G96-G67=0,0,"Error")</f>
        <v>0</v>
      </c>
    </row>
    <row r="98" spans="3:13" ht="15.75" thickBot="1" x14ac:dyDescent="0.3">
      <c r="C98" s="2156" t="s">
        <v>894</v>
      </c>
      <c r="D98" s="2157"/>
      <c r="E98" s="2157"/>
      <c r="F98" s="2157"/>
      <c r="G98" s="2158"/>
    </row>
    <row r="99" spans="3:13" ht="15.75" thickBot="1" x14ac:dyDescent="0.3">
      <c r="C99" s="2236" t="s">
        <v>893</v>
      </c>
      <c r="D99" s="2237"/>
      <c r="E99" s="2237"/>
      <c r="F99" s="2237"/>
      <c r="G99" s="2238"/>
    </row>
    <row r="100" spans="3:13" ht="23.25" thickBot="1" x14ac:dyDescent="0.3">
      <c r="C100" s="318" t="s">
        <v>1314</v>
      </c>
      <c r="D100" s="2183"/>
      <c r="E100" s="2239"/>
      <c r="F100" s="2176"/>
      <c r="G100" s="2177"/>
    </row>
    <row r="101" spans="3:13" ht="30.75" customHeight="1" thickBot="1" x14ac:dyDescent="0.3">
      <c r="C101" s="1031" t="s">
        <v>880</v>
      </c>
      <c r="D101" s="1034" t="s">
        <v>2128</v>
      </c>
      <c r="E101" s="1029" t="s">
        <v>864</v>
      </c>
      <c r="F101" s="1028" t="s">
        <v>2127</v>
      </c>
      <c r="G101" s="1027"/>
      <c r="M101" s="943" t="s">
        <v>1995</v>
      </c>
    </row>
    <row r="102" spans="3:13" ht="15.75" thickBot="1" x14ac:dyDescent="0.3">
      <c r="C102" s="338"/>
      <c r="D102" s="2166"/>
      <c r="E102" s="2167"/>
      <c r="F102" s="2168"/>
      <c r="G102" s="2169"/>
      <c r="M102" s="936"/>
    </row>
    <row r="103" spans="3:13" ht="30" customHeight="1" thickBot="1" x14ac:dyDescent="0.3">
      <c r="C103" s="309" t="s">
        <v>863</v>
      </c>
      <c r="D103" s="2240" t="s">
        <v>2126</v>
      </c>
      <c r="E103" s="2241"/>
      <c r="F103" s="2241"/>
      <c r="G103" s="2242"/>
      <c r="M103" s="933"/>
    </row>
    <row r="104" spans="3:13" ht="15.75" thickBot="1" x14ac:dyDescent="0.3">
      <c r="C104" s="309" t="s">
        <v>37</v>
      </c>
      <c r="D104" s="2243" t="s">
        <v>2068</v>
      </c>
      <c r="E104" s="2244"/>
      <c r="F104" s="2244"/>
      <c r="G104" s="2245"/>
    </row>
    <row r="105" spans="3:13" ht="12.75" customHeight="1" x14ac:dyDescent="0.25">
      <c r="C105" s="2148"/>
      <c r="D105" s="307">
        <v>2025</v>
      </c>
      <c r="E105" s="307">
        <v>2026</v>
      </c>
      <c r="F105" s="307">
        <v>2027</v>
      </c>
      <c r="G105" s="307">
        <v>2028</v>
      </c>
    </row>
    <row r="106" spans="3:13" ht="9" customHeight="1" thickBot="1" x14ac:dyDescent="0.3">
      <c r="C106" s="2149"/>
      <c r="D106" s="320" t="s">
        <v>17</v>
      </c>
      <c r="E106" s="320" t="s">
        <v>18</v>
      </c>
      <c r="F106" s="320" t="s">
        <v>18</v>
      </c>
      <c r="G106" s="320" t="s">
        <v>18</v>
      </c>
    </row>
    <row r="107" spans="3:13" ht="15.75" thickBot="1" x14ac:dyDescent="0.3">
      <c r="C107" s="309" t="s">
        <v>39</v>
      </c>
      <c r="D107" s="1017">
        <v>6</v>
      </c>
      <c r="E107" s="321"/>
      <c r="F107" s="321"/>
      <c r="G107" s="321"/>
    </row>
    <row r="108" spans="3:13" ht="15.75" thickBot="1" x14ac:dyDescent="0.3">
      <c r="C108" s="309" t="s">
        <v>861</v>
      </c>
      <c r="D108" s="1033">
        <v>1000</v>
      </c>
      <c r="E108" s="321"/>
      <c r="F108" s="321"/>
      <c r="G108" s="321"/>
    </row>
    <row r="109" spans="3:13" ht="15.75" thickBot="1" x14ac:dyDescent="0.3">
      <c r="C109" s="309" t="s">
        <v>860</v>
      </c>
      <c r="D109" s="321">
        <f>D108/D107</f>
        <v>166.66666666666666</v>
      </c>
      <c r="E109" s="321" t="e">
        <f>E108/E107</f>
        <v>#DIV/0!</v>
      </c>
      <c r="F109" s="321" t="e">
        <f>F108/F107</f>
        <v>#DIV/0!</v>
      </c>
      <c r="G109" s="321" t="e">
        <f>G108/G107</f>
        <v>#DIV/0!</v>
      </c>
    </row>
    <row r="110" spans="3:13" ht="15.75" thickBot="1" x14ac:dyDescent="0.3">
      <c r="C110" s="309" t="s">
        <v>859</v>
      </c>
      <c r="D110" s="1032" t="s">
        <v>884</v>
      </c>
      <c r="E110" s="323">
        <f t="shared" ref="E110:G112" si="2">E107/D107-1</f>
        <v>-1</v>
      </c>
      <c r="F110" s="323" t="e">
        <f t="shared" si="2"/>
        <v>#DIV/0!</v>
      </c>
      <c r="G110" s="323" t="e">
        <f t="shared" si="2"/>
        <v>#DIV/0!</v>
      </c>
      <c r="I110" s="187"/>
      <c r="J110" s="187"/>
      <c r="K110" s="187"/>
      <c r="L110" s="187"/>
      <c r="M110" s="187"/>
    </row>
    <row r="111" spans="3:13" ht="15.75" thickBot="1" x14ac:dyDescent="0.3">
      <c r="C111" s="309" t="s">
        <v>858</v>
      </c>
      <c r="D111" s="322" t="s">
        <v>884</v>
      </c>
      <c r="E111" s="323">
        <f t="shared" si="2"/>
        <v>-1</v>
      </c>
      <c r="F111" s="323" t="e">
        <f t="shared" si="2"/>
        <v>#DIV/0!</v>
      </c>
      <c r="G111" s="323" t="e">
        <f t="shared" si="2"/>
        <v>#DIV/0!</v>
      </c>
    </row>
    <row r="112" spans="3:13" ht="15.75" thickBot="1" x14ac:dyDescent="0.3">
      <c r="C112" s="309" t="s">
        <v>55</v>
      </c>
      <c r="D112" s="322" t="s">
        <v>884</v>
      </c>
      <c r="E112" s="323" t="e">
        <f t="shared" si="2"/>
        <v>#DIV/0!</v>
      </c>
      <c r="F112" s="323" t="e">
        <f t="shared" si="2"/>
        <v>#DIV/0!</v>
      </c>
      <c r="G112" s="323" t="e">
        <f t="shared" si="2"/>
        <v>#DIV/0!</v>
      </c>
    </row>
    <row r="113" spans="3:7" ht="15.75" thickBot="1" x14ac:dyDescent="0.3">
      <c r="C113" s="2153" t="s">
        <v>2090</v>
      </c>
      <c r="D113" s="2154"/>
      <c r="E113" s="2154"/>
      <c r="F113" s="2154"/>
      <c r="G113" s="2155"/>
    </row>
    <row r="114" spans="3:7" ht="12.75" customHeight="1" x14ac:dyDescent="0.25">
      <c r="C114" s="2148"/>
      <c r="D114" s="307">
        <v>2025</v>
      </c>
      <c r="E114" s="307">
        <v>2026</v>
      </c>
      <c r="F114" s="307">
        <v>2027</v>
      </c>
      <c r="G114" s="307">
        <v>2028</v>
      </c>
    </row>
    <row r="115" spans="3:7" ht="9" customHeight="1" thickBot="1" x14ac:dyDescent="0.3">
      <c r="C115" s="2149"/>
      <c r="D115" s="320" t="s">
        <v>17</v>
      </c>
      <c r="E115" s="320" t="s">
        <v>18</v>
      </c>
      <c r="F115" s="320" t="s">
        <v>18</v>
      </c>
      <c r="G115" s="320" t="s">
        <v>18</v>
      </c>
    </row>
    <row r="116" spans="3:7" ht="15.75" thickBot="1" x14ac:dyDescent="0.3">
      <c r="C116" s="324" t="s">
        <v>875</v>
      </c>
      <c r="D116" s="325">
        <f>D117+D118+D119+D120</f>
        <v>0</v>
      </c>
      <c r="E116" s="325">
        <f>E117+E118+E119+E120</f>
        <v>0</v>
      </c>
      <c r="F116" s="325">
        <f>F117+F118+F119+F120</f>
        <v>0</v>
      </c>
      <c r="G116" s="325">
        <f>G117+G118+G119+G120</f>
        <v>0</v>
      </c>
    </row>
    <row r="117" spans="3:7" ht="15.75" thickBot="1" x14ac:dyDescent="0.3">
      <c r="C117" s="326" t="s">
        <v>840</v>
      </c>
      <c r="D117" s="325"/>
      <c r="E117" s="325"/>
      <c r="F117" s="325"/>
      <c r="G117" s="325"/>
    </row>
    <row r="118" spans="3:7" ht="15.75" thickBot="1" x14ac:dyDescent="0.3">
      <c r="C118" s="326" t="s">
        <v>854</v>
      </c>
      <c r="D118" s="325"/>
      <c r="E118" s="325"/>
      <c r="F118" s="325"/>
      <c r="G118" s="325"/>
    </row>
    <row r="119" spans="3:7" ht="15.75" thickBot="1" x14ac:dyDescent="0.3">
      <c r="C119" s="326" t="s">
        <v>838</v>
      </c>
      <c r="D119" s="325"/>
      <c r="E119" s="325"/>
      <c r="F119" s="325"/>
      <c r="G119" s="325"/>
    </row>
    <row r="120" spans="3:7" ht="15.75" thickBot="1" x14ac:dyDescent="0.3">
      <c r="C120" s="326" t="s">
        <v>837</v>
      </c>
      <c r="D120" s="325"/>
      <c r="E120" s="325"/>
      <c r="F120" s="325"/>
      <c r="G120" s="325"/>
    </row>
    <row r="121" spans="3:7" ht="15.75" thickBot="1" x14ac:dyDescent="0.3">
      <c r="C121" s="324" t="s">
        <v>874</v>
      </c>
      <c r="D121" s="328">
        <v>1000</v>
      </c>
      <c r="E121" s="328"/>
      <c r="F121" s="328"/>
      <c r="G121" s="328"/>
    </row>
    <row r="122" spans="3:7" ht="15.75" thickBot="1" x14ac:dyDescent="0.3">
      <c r="C122" s="326" t="s">
        <v>840</v>
      </c>
      <c r="D122" s="328">
        <v>1000</v>
      </c>
      <c r="E122" s="325"/>
      <c r="F122" s="325"/>
      <c r="G122" s="325"/>
    </row>
    <row r="123" spans="3:7" ht="15.75" thickBot="1" x14ac:dyDescent="0.3">
      <c r="C123" s="326" t="s">
        <v>854</v>
      </c>
      <c r="D123" s="328"/>
      <c r="E123" s="325"/>
      <c r="F123" s="325"/>
      <c r="G123" s="325"/>
    </row>
    <row r="124" spans="3:7" ht="15.75" thickBot="1" x14ac:dyDescent="0.3">
      <c r="C124" s="326" t="s">
        <v>838</v>
      </c>
      <c r="D124" s="328"/>
      <c r="E124" s="325"/>
      <c r="F124" s="325"/>
      <c r="G124" s="325"/>
    </row>
    <row r="125" spans="3:7" ht="15.75" thickBot="1" x14ac:dyDescent="0.3">
      <c r="C125" s="326" t="s">
        <v>837</v>
      </c>
      <c r="D125" s="328"/>
      <c r="E125" s="325"/>
      <c r="F125" s="325"/>
      <c r="G125" s="325"/>
    </row>
    <row r="126" spans="3:7" ht="15.75" thickBot="1" x14ac:dyDescent="0.3">
      <c r="C126" s="457" t="s">
        <v>873</v>
      </c>
      <c r="D126" s="327">
        <f>D116+D121</f>
        <v>1000</v>
      </c>
      <c r="E126" s="328">
        <f>E116+E121</f>
        <v>0</v>
      </c>
      <c r="F126" s="328">
        <f>F116+F121</f>
        <v>0</v>
      </c>
      <c r="G126" s="328">
        <f>G116+G121</f>
        <v>0</v>
      </c>
    </row>
    <row r="127" spans="3:7" ht="48" customHeight="1" thickBot="1" x14ac:dyDescent="0.3">
      <c r="C127" s="1031" t="s">
        <v>872</v>
      </c>
      <c r="D127" s="1030" t="s">
        <v>2125</v>
      </c>
      <c r="E127" s="1029" t="s">
        <v>864</v>
      </c>
      <c r="F127" s="1028"/>
      <c r="G127" s="1027"/>
    </row>
    <row r="128" spans="3:7" ht="34.5" customHeight="1" thickBot="1" x14ac:dyDescent="0.3">
      <c r="C128" s="309" t="s">
        <v>863</v>
      </c>
      <c r="D128" s="2240" t="s">
        <v>2124</v>
      </c>
      <c r="E128" s="2241"/>
      <c r="F128" s="2241"/>
      <c r="G128" s="2242"/>
    </row>
    <row r="129" spans="3:13" ht="15.75" thickBot="1" x14ac:dyDescent="0.3">
      <c r="C129" s="309" t="s">
        <v>37</v>
      </c>
      <c r="D129" s="2243" t="s">
        <v>2068</v>
      </c>
      <c r="E129" s="2244"/>
      <c r="F129" s="2244"/>
      <c r="G129" s="2245"/>
    </row>
    <row r="130" spans="3:13" ht="12.75" customHeight="1" x14ac:dyDescent="0.25">
      <c r="C130" s="2148"/>
      <c r="D130" s="307">
        <v>2025</v>
      </c>
      <c r="E130" s="307">
        <v>2026</v>
      </c>
      <c r="F130" s="307">
        <v>2027</v>
      </c>
      <c r="G130" s="307">
        <v>2028</v>
      </c>
    </row>
    <row r="131" spans="3:13" ht="9" customHeight="1" thickBot="1" x14ac:dyDescent="0.3">
      <c r="C131" s="2149"/>
      <c r="D131" s="320" t="s">
        <v>17</v>
      </c>
      <c r="E131" s="320" t="s">
        <v>18</v>
      </c>
      <c r="F131" s="320" t="s">
        <v>18</v>
      </c>
      <c r="G131" s="320" t="s">
        <v>18</v>
      </c>
    </row>
    <row r="132" spans="3:13" ht="15.75" thickBot="1" x14ac:dyDescent="0.3">
      <c r="C132" s="309" t="s">
        <v>39</v>
      </c>
      <c r="D132" s="322"/>
      <c r="E132" s="322">
        <v>9</v>
      </c>
      <c r="F132" s="309"/>
      <c r="G132" s="309"/>
    </row>
    <row r="133" spans="3:13" ht="15.75" thickBot="1" x14ac:dyDescent="0.3">
      <c r="C133" s="309" t="s">
        <v>861</v>
      </c>
      <c r="D133" s="321"/>
      <c r="E133" s="321">
        <v>300</v>
      </c>
      <c r="F133" s="321">
        <v>0</v>
      </c>
      <c r="G133" s="321">
        <f>G151</f>
        <v>0</v>
      </c>
    </row>
    <row r="134" spans="3:13" ht="15.75" thickBot="1" x14ac:dyDescent="0.3">
      <c r="C134" s="309" t="s">
        <v>860</v>
      </c>
      <c r="D134" s="321"/>
      <c r="E134" s="321">
        <f>E133/E132</f>
        <v>33.333333333333336</v>
      </c>
      <c r="F134" s="321" t="e">
        <f>F133/F132</f>
        <v>#DIV/0!</v>
      </c>
      <c r="G134" s="321" t="e">
        <f>G133/G132</f>
        <v>#DIV/0!</v>
      </c>
    </row>
    <row r="135" spans="3:13" ht="15.75" thickBot="1" x14ac:dyDescent="0.3">
      <c r="C135" s="309" t="s">
        <v>859</v>
      </c>
      <c r="D135" s="322" t="s">
        <v>884</v>
      </c>
      <c r="E135" s="323" t="e">
        <f t="shared" ref="E135:G137" si="3">E132/D132-1</f>
        <v>#DIV/0!</v>
      </c>
      <c r="F135" s="323">
        <f t="shared" si="3"/>
        <v>-1</v>
      </c>
      <c r="G135" s="323" t="e">
        <f t="shared" si="3"/>
        <v>#DIV/0!</v>
      </c>
      <c r="I135" s="187"/>
      <c r="J135" s="187"/>
      <c r="K135" s="187"/>
      <c r="L135" s="187"/>
      <c r="M135" s="187"/>
    </row>
    <row r="136" spans="3:13" ht="15.75" thickBot="1" x14ac:dyDescent="0.3">
      <c r="C136" s="309" t="s">
        <v>858</v>
      </c>
      <c r="D136" s="322" t="s">
        <v>884</v>
      </c>
      <c r="E136" s="323" t="e">
        <f t="shared" si="3"/>
        <v>#DIV/0!</v>
      </c>
      <c r="F136" s="323">
        <f t="shared" si="3"/>
        <v>-1</v>
      </c>
      <c r="G136" s="323" t="e">
        <f t="shared" si="3"/>
        <v>#DIV/0!</v>
      </c>
    </row>
    <row r="137" spans="3:13" ht="15.75" thickBot="1" x14ac:dyDescent="0.3">
      <c r="C137" s="309" t="s">
        <v>55</v>
      </c>
      <c r="D137" s="322" t="s">
        <v>884</v>
      </c>
      <c r="E137" s="323" t="e">
        <f t="shared" si="3"/>
        <v>#DIV/0!</v>
      </c>
      <c r="F137" s="323" t="e">
        <f t="shared" si="3"/>
        <v>#DIV/0!</v>
      </c>
      <c r="G137" s="323" t="e">
        <f t="shared" si="3"/>
        <v>#DIV/0!</v>
      </c>
    </row>
    <row r="138" spans="3:13" ht="15.75" thickBot="1" x14ac:dyDescent="0.3">
      <c r="C138" s="2153" t="s">
        <v>2101</v>
      </c>
      <c r="D138" s="2154"/>
      <c r="E138" s="2154"/>
      <c r="F138" s="2154"/>
      <c r="G138" s="2155"/>
    </row>
    <row r="139" spans="3:13" ht="18" customHeight="1" x14ac:dyDescent="0.25">
      <c r="C139" s="2148"/>
      <c r="D139" s="307">
        <v>2025</v>
      </c>
      <c r="E139" s="307">
        <v>2026</v>
      </c>
      <c r="F139" s="307">
        <v>2027</v>
      </c>
      <c r="G139" s="307">
        <v>2028</v>
      </c>
    </row>
    <row r="140" spans="3:13" ht="17.25" customHeight="1" thickBot="1" x14ac:dyDescent="0.3">
      <c r="C140" s="2149"/>
      <c r="D140" s="320" t="s">
        <v>17</v>
      </c>
      <c r="E140" s="320" t="s">
        <v>18</v>
      </c>
      <c r="F140" s="320" t="s">
        <v>18</v>
      </c>
      <c r="G140" s="320" t="s">
        <v>18</v>
      </c>
    </row>
    <row r="141" spans="3:13" ht="15.75" thickBot="1" x14ac:dyDescent="0.3">
      <c r="C141" s="324" t="s">
        <v>875</v>
      </c>
      <c r="D141" s="325">
        <f>D142+D143+D144+D145</f>
        <v>0</v>
      </c>
      <c r="E141" s="325">
        <f>E142+E143+E144+E145</f>
        <v>0</v>
      </c>
      <c r="F141" s="325">
        <f>F142+F143+F144+F145</f>
        <v>0</v>
      </c>
      <c r="G141" s="325">
        <f>G142+G143+G144+G145</f>
        <v>0</v>
      </c>
    </row>
    <row r="142" spans="3:13" ht="15.75" thickBot="1" x14ac:dyDescent="0.3">
      <c r="C142" s="326" t="s">
        <v>840</v>
      </c>
      <c r="D142" s="325"/>
      <c r="E142" s="325"/>
      <c r="F142" s="325"/>
      <c r="G142" s="325"/>
    </row>
    <row r="143" spans="3:13" ht="15.75" thickBot="1" x14ac:dyDescent="0.3">
      <c r="C143" s="326" t="s">
        <v>854</v>
      </c>
      <c r="D143" s="325"/>
      <c r="E143" s="325"/>
      <c r="F143" s="325"/>
      <c r="G143" s="325"/>
    </row>
    <row r="144" spans="3:13" ht="15.75" thickBot="1" x14ac:dyDescent="0.3">
      <c r="C144" s="326" t="s">
        <v>838</v>
      </c>
      <c r="D144" s="325"/>
      <c r="E144" s="325"/>
      <c r="F144" s="325"/>
      <c r="G144" s="325"/>
    </row>
    <row r="145" spans="3:7" ht="15.75" thickBot="1" x14ac:dyDescent="0.3">
      <c r="C145" s="326" t="s">
        <v>837</v>
      </c>
      <c r="D145" s="325"/>
      <c r="E145" s="325"/>
      <c r="F145" s="325"/>
      <c r="G145" s="325"/>
    </row>
    <row r="146" spans="3:7" ht="15.75" thickBot="1" x14ac:dyDescent="0.3">
      <c r="C146" s="324" t="s">
        <v>874</v>
      </c>
      <c r="D146" s="328"/>
      <c r="E146" s="328">
        <v>300</v>
      </c>
      <c r="F146" s="328">
        <f>F147+F148+F149+F150</f>
        <v>0</v>
      </c>
      <c r="G146" s="328">
        <f>G147+G148+G149+G150</f>
        <v>0</v>
      </c>
    </row>
    <row r="147" spans="3:7" ht="15.75" thickBot="1" x14ac:dyDescent="0.3">
      <c r="C147" s="326" t="s">
        <v>840</v>
      </c>
      <c r="D147" s="328"/>
      <c r="E147" s="325">
        <v>300</v>
      </c>
      <c r="F147" s="325"/>
      <c r="G147" s="325"/>
    </row>
    <row r="148" spans="3:7" ht="15.75" thickBot="1" x14ac:dyDescent="0.3">
      <c r="C148" s="326" t="s">
        <v>854</v>
      </c>
      <c r="D148" s="328"/>
      <c r="E148" s="325"/>
      <c r="F148" s="325"/>
      <c r="G148" s="325"/>
    </row>
    <row r="149" spans="3:7" ht="15.75" thickBot="1" x14ac:dyDescent="0.3">
      <c r="C149" s="326" t="s">
        <v>838</v>
      </c>
      <c r="D149" s="328"/>
      <c r="E149" s="325"/>
      <c r="F149" s="325"/>
      <c r="G149" s="325"/>
    </row>
    <row r="150" spans="3:7" ht="15.75" thickBot="1" x14ac:dyDescent="0.3">
      <c r="C150" s="326" t="s">
        <v>837</v>
      </c>
      <c r="D150" s="328"/>
      <c r="E150" s="325"/>
      <c r="F150" s="325"/>
      <c r="G150" s="325"/>
    </row>
    <row r="151" spans="3:7" ht="15.75" thickBot="1" x14ac:dyDescent="0.3">
      <c r="C151" s="333" t="s">
        <v>1689</v>
      </c>
      <c r="D151" s="328">
        <f>D141+D146</f>
        <v>0</v>
      </c>
      <c r="E151" s="328">
        <f>E141+E146</f>
        <v>300</v>
      </c>
      <c r="F151" s="328">
        <f>F141+F146</f>
        <v>0</v>
      </c>
      <c r="G151" s="328">
        <f>G141+G146</f>
        <v>0</v>
      </c>
    </row>
    <row r="152" spans="3:7" ht="25.5" customHeight="1" thickBot="1" x14ac:dyDescent="0.3">
      <c r="C152" s="1010" t="s">
        <v>949</v>
      </c>
      <c r="D152" s="2166"/>
      <c r="E152" s="2168"/>
      <c r="F152" s="2246"/>
      <c r="G152" s="2169"/>
    </row>
    <row r="153" spans="3:7" ht="37.5" customHeight="1" thickBot="1" x14ac:dyDescent="0.3">
      <c r="C153" s="1031" t="s">
        <v>2123</v>
      </c>
      <c r="D153" s="1030" t="s">
        <v>321</v>
      </c>
      <c r="E153" s="1029" t="s">
        <v>864</v>
      </c>
      <c r="F153" s="1028"/>
      <c r="G153" s="1027"/>
    </row>
    <row r="154" spans="3:7" ht="25.5" customHeight="1" thickBot="1" x14ac:dyDescent="0.3">
      <c r="C154" s="309" t="s">
        <v>863</v>
      </c>
      <c r="D154" s="2132" t="s">
        <v>2122</v>
      </c>
      <c r="E154" s="2133"/>
      <c r="F154" s="2133"/>
      <c r="G154" s="2134"/>
    </row>
    <row r="155" spans="3:7" ht="25.5" customHeight="1" thickBot="1" x14ac:dyDescent="0.3">
      <c r="C155" s="309" t="s">
        <v>37</v>
      </c>
      <c r="D155" s="2243" t="s">
        <v>2068</v>
      </c>
      <c r="E155" s="2244"/>
      <c r="F155" s="2244"/>
      <c r="G155" s="2245"/>
    </row>
    <row r="156" spans="3:7" ht="25.5" customHeight="1" x14ac:dyDescent="0.25">
      <c r="C156" s="2148"/>
      <c r="D156" s="307">
        <v>2025</v>
      </c>
      <c r="E156" s="307">
        <v>2026</v>
      </c>
      <c r="F156" s="307">
        <v>2027</v>
      </c>
      <c r="G156" s="307">
        <v>2028</v>
      </c>
    </row>
    <row r="157" spans="3:7" ht="25.5" customHeight="1" thickBot="1" x14ac:dyDescent="0.3">
      <c r="C157" s="2149"/>
      <c r="D157" s="320" t="s">
        <v>17</v>
      </c>
      <c r="E157" s="320" t="s">
        <v>18</v>
      </c>
      <c r="F157" s="320" t="s">
        <v>18</v>
      </c>
      <c r="G157" s="320" t="s">
        <v>18</v>
      </c>
    </row>
    <row r="158" spans="3:7" ht="25.5" customHeight="1" thickBot="1" x14ac:dyDescent="0.3">
      <c r="C158" s="309" t="s">
        <v>39</v>
      </c>
      <c r="D158" s="322"/>
      <c r="E158" s="322">
        <v>4</v>
      </c>
      <c r="F158" s="322"/>
      <c r="G158" s="322"/>
    </row>
    <row r="159" spans="3:7" ht="25.5" customHeight="1" thickBot="1" x14ac:dyDescent="0.3">
      <c r="C159" s="309" t="s">
        <v>861</v>
      </c>
      <c r="D159" s="321"/>
      <c r="E159" s="321">
        <v>120</v>
      </c>
      <c r="F159" s="321"/>
      <c r="G159" s="321"/>
    </row>
    <row r="160" spans="3:7" ht="25.5" customHeight="1" thickBot="1" x14ac:dyDescent="0.3">
      <c r="C160" s="309" t="s">
        <v>860</v>
      </c>
      <c r="D160" s="321" t="e">
        <f>D159/D158</f>
        <v>#DIV/0!</v>
      </c>
      <c r="E160" s="321">
        <f>E159/E158</f>
        <v>30</v>
      </c>
      <c r="F160" s="321" t="e">
        <f>F159/F158</f>
        <v>#DIV/0!</v>
      </c>
      <c r="G160" s="321" t="e">
        <f>G159/G158</f>
        <v>#DIV/0!</v>
      </c>
    </row>
    <row r="161" spans="3:7" ht="25.5" customHeight="1" thickBot="1" x14ac:dyDescent="0.3">
      <c r="C161" s="309" t="s">
        <v>859</v>
      </c>
      <c r="D161" s="322" t="s">
        <v>884</v>
      </c>
      <c r="E161" s="323" t="e">
        <f t="shared" ref="E161:G163" si="4">E158/D158-1</f>
        <v>#DIV/0!</v>
      </c>
      <c r="F161" s="323">
        <f t="shared" si="4"/>
        <v>-1</v>
      </c>
      <c r="G161" s="323" t="e">
        <f t="shared" si="4"/>
        <v>#DIV/0!</v>
      </c>
    </row>
    <row r="162" spans="3:7" ht="25.5" customHeight="1" thickBot="1" x14ac:dyDescent="0.3">
      <c r="C162" s="309" t="s">
        <v>858</v>
      </c>
      <c r="D162" s="322" t="s">
        <v>884</v>
      </c>
      <c r="E162" s="323" t="e">
        <f t="shared" si="4"/>
        <v>#DIV/0!</v>
      </c>
      <c r="F162" s="323">
        <f t="shared" si="4"/>
        <v>-1</v>
      </c>
      <c r="G162" s="323" t="e">
        <f t="shared" si="4"/>
        <v>#DIV/0!</v>
      </c>
    </row>
    <row r="163" spans="3:7" ht="25.5" customHeight="1" thickBot="1" x14ac:dyDescent="0.3">
      <c r="C163" s="309" t="s">
        <v>55</v>
      </c>
      <c r="D163" s="322" t="s">
        <v>884</v>
      </c>
      <c r="E163" s="323" t="e">
        <f t="shared" si="4"/>
        <v>#DIV/0!</v>
      </c>
      <c r="F163" s="323" t="e">
        <f t="shared" si="4"/>
        <v>#DIV/0!</v>
      </c>
      <c r="G163" s="323" t="e">
        <f t="shared" si="4"/>
        <v>#DIV/0!</v>
      </c>
    </row>
    <row r="164" spans="3:7" ht="25.5" customHeight="1" thickBot="1" x14ac:dyDescent="0.3">
      <c r="C164" s="2153" t="s">
        <v>2101</v>
      </c>
      <c r="D164" s="2154"/>
      <c r="E164" s="2154"/>
      <c r="F164" s="2154"/>
      <c r="G164" s="2155"/>
    </row>
    <row r="165" spans="3:7" ht="25.5" customHeight="1" x14ac:dyDescent="0.25">
      <c r="C165" s="2148"/>
      <c r="D165" s="307">
        <v>2025</v>
      </c>
      <c r="E165" s="307">
        <v>2026</v>
      </c>
      <c r="F165" s="307">
        <v>2027</v>
      </c>
      <c r="G165" s="307">
        <v>2028</v>
      </c>
    </row>
    <row r="166" spans="3:7" ht="25.5" customHeight="1" thickBot="1" x14ac:dyDescent="0.3">
      <c r="C166" s="2149"/>
      <c r="D166" s="320" t="s">
        <v>17</v>
      </c>
      <c r="E166" s="320" t="s">
        <v>18</v>
      </c>
      <c r="F166" s="320" t="s">
        <v>18</v>
      </c>
      <c r="G166" s="320" t="s">
        <v>18</v>
      </c>
    </row>
    <row r="167" spans="3:7" ht="25.5" customHeight="1" thickBot="1" x14ac:dyDescent="0.3">
      <c r="C167" s="324" t="s">
        <v>875</v>
      </c>
      <c r="D167" s="325">
        <f>D168+D169+D170+D171</f>
        <v>0</v>
      </c>
      <c r="E167" s="325">
        <f>E168+E169+E170+E171</f>
        <v>0</v>
      </c>
      <c r="F167" s="325">
        <f>F168+F169+F170+F171</f>
        <v>0</v>
      </c>
      <c r="G167" s="325">
        <f>G168+G169+G170+G171</f>
        <v>0</v>
      </c>
    </row>
    <row r="168" spans="3:7" ht="25.5" customHeight="1" thickBot="1" x14ac:dyDescent="0.3">
      <c r="C168" s="326" t="s">
        <v>840</v>
      </c>
      <c r="D168" s="325"/>
      <c r="E168" s="325"/>
      <c r="F168" s="325"/>
      <c r="G168" s="325"/>
    </row>
    <row r="169" spans="3:7" ht="25.5" customHeight="1" thickBot="1" x14ac:dyDescent="0.3">
      <c r="C169" s="326" t="s">
        <v>854</v>
      </c>
      <c r="D169" s="325"/>
      <c r="E169" s="325"/>
      <c r="F169" s="325"/>
      <c r="G169" s="325"/>
    </row>
    <row r="170" spans="3:7" ht="25.5" customHeight="1" thickBot="1" x14ac:dyDescent="0.3">
      <c r="C170" s="326" t="s">
        <v>838</v>
      </c>
      <c r="D170" s="325"/>
      <c r="E170" s="325"/>
      <c r="F170" s="325"/>
      <c r="G170" s="325"/>
    </row>
    <row r="171" spans="3:7" ht="25.5" customHeight="1" thickBot="1" x14ac:dyDescent="0.3">
      <c r="C171" s="326" t="s">
        <v>837</v>
      </c>
      <c r="D171" s="325"/>
      <c r="E171" s="325"/>
      <c r="F171" s="325"/>
      <c r="G171" s="325"/>
    </row>
    <row r="172" spans="3:7" ht="25.5" customHeight="1" thickBot="1" x14ac:dyDescent="0.3">
      <c r="C172" s="324" t="s">
        <v>874</v>
      </c>
      <c r="D172" s="328"/>
      <c r="E172" s="328">
        <v>120</v>
      </c>
      <c r="F172" s="328"/>
      <c r="G172" s="328"/>
    </row>
    <row r="173" spans="3:7" ht="25.5" customHeight="1" thickBot="1" x14ac:dyDescent="0.3">
      <c r="C173" s="326" t="s">
        <v>840</v>
      </c>
      <c r="D173" s="328"/>
      <c r="E173" s="325">
        <v>120</v>
      </c>
      <c r="F173" s="325"/>
      <c r="G173" s="325"/>
    </row>
    <row r="174" spans="3:7" ht="25.5" customHeight="1" thickBot="1" x14ac:dyDescent="0.3">
      <c r="C174" s="326" t="s">
        <v>854</v>
      </c>
      <c r="D174" s="328"/>
      <c r="E174" s="325"/>
      <c r="F174" s="325"/>
      <c r="G174" s="325"/>
    </row>
    <row r="175" spans="3:7" ht="25.5" customHeight="1" thickBot="1" x14ac:dyDescent="0.3">
      <c r="C175" s="326" t="s">
        <v>838</v>
      </c>
      <c r="D175" s="328"/>
      <c r="E175" s="325"/>
      <c r="F175" s="325"/>
      <c r="G175" s="325"/>
    </row>
    <row r="176" spans="3:7" ht="25.5" customHeight="1" thickBot="1" x14ac:dyDescent="0.3">
      <c r="C176" s="326" t="s">
        <v>837</v>
      </c>
      <c r="D176" s="328"/>
      <c r="E176" s="325"/>
      <c r="F176" s="325"/>
      <c r="G176" s="325"/>
    </row>
    <row r="177" spans="3:13" ht="25.5" customHeight="1" thickBot="1" x14ac:dyDescent="0.3">
      <c r="C177" s="333" t="s">
        <v>1689</v>
      </c>
      <c r="D177" s="328">
        <f>D167+D172</f>
        <v>0</v>
      </c>
      <c r="E177" s="328">
        <f>E167+E172</f>
        <v>120</v>
      </c>
      <c r="F177" s="328">
        <f>F167+F172</f>
        <v>0</v>
      </c>
      <c r="G177" s="328">
        <f>G167+G172</f>
        <v>0</v>
      </c>
    </row>
    <row r="178" spans="3:13" ht="34.5" thickBot="1" x14ac:dyDescent="0.3">
      <c r="C178" s="318" t="s">
        <v>1678</v>
      </c>
      <c r="D178" s="1012"/>
      <c r="E178" s="1008" t="s">
        <v>864</v>
      </c>
      <c r="F178" s="1011"/>
      <c r="G178" s="1007"/>
    </row>
    <row r="179" spans="3:13" ht="17.25" customHeight="1" thickBot="1" x14ac:dyDescent="0.3">
      <c r="C179" s="309" t="s">
        <v>863</v>
      </c>
      <c r="D179" s="2132"/>
      <c r="E179" s="2133"/>
      <c r="F179" s="2133"/>
      <c r="G179" s="2134"/>
    </row>
    <row r="180" spans="3:13" ht="15.75" thickBot="1" x14ac:dyDescent="0.3">
      <c r="C180" s="309" t="s">
        <v>37</v>
      </c>
      <c r="D180" s="2162"/>
      <c r="E180" s="2163"/>
      <c r="F180" s="2163"/>
      <c r="G180" s="2164"/>
    </row>
    <row r="181" spans="3:13" ht="12.75" customHeight="1" x14ac:dyDescent="0.25">
      <c r="C181" s="2148"/>
      <c r="D181" s="307">
        <v>2025</v>
      </c>
      <c r="E181" s="307">
        <v>2026</v>
      </c>
      <c r="F181" s="307">
        <v>2027</v>
      </c>
      <c r="G181" s="307">
        <v>2028</v>
      </c>
    </row>
    <row r="182" spans="3:13" ht="9" customHeight="1" thickBot="1" x14ac:dyDescent="0.3">
      <c r="C182" s="2149"/>
      <c r="D182" s="320" t="s">
        <v>17</v>
      </c>
      <c r="E182" s="320" t="s">
        <v>18</v>
      </c>
      <c r="F182" s="320" t="s">
        <v>18</v>
      </c>
      <c r="G182" s="320" t="s">
        <v>18</v>
      </c>
    </row>
    <row r="183" spans="3:13" ht="15.75" thickBot="1" x14ac:dyDescent="0.3">
      <c r="C183" s="309" t="s">
        <v>39</v>
      </c>
      <c r="D183" s="309"/>
      <c r="E183" s="309"/>
      <c r="F183" s="309"/>
      <c r="G183" s="309"/>
    </row>
    <row r="184" spans="3:13" ht="15.75" thickBot="1" x14ac:dyDescent="0.3">
      <c r="C184" s="309" t="s">
        <v>861</v>
      </c>
      <c r="D184" s="321">
        <f>D202</f>
        <v>0</v>
      </c>
      <c r="E184" s="321">
        <f>E202</f>
        <v>0</v>
      </c>
      <c r="F184" s="321">
        <f>F202</f>
        <v>0</v>
      </c>
      <c r="G184" s="321">
        <f>G202</f>
        <v>0</v>
      </c>
    </row>
    <row r="185" spans="3:13" ht="15.75" thickBot="1" x14ac:dyDescent="0.3">
      <c r="C185" s="309" t="s">
        <v>860</v>
      </c>
      <c r="D185" s="321" t="e">
        <f>D184/D183</f>
        <v>#DIV/0!</v>
      </c>
      <c r="E185" s="321" t="e">
        <f>E184/E183</f>
        <v>#DIV/0!</v>
      </c>
      <c r="F185" s="321" t="e">
        <f>F184/F183</f>
        <v>#DIV/0!</v>
      </c>
      <c r="G185" s="321" t="e">
        <f>G184/G183</f>
        <v>#DIV/0!</v>
      </c>
    </row>
    <row r="186" spans="3:13" ht="15.75" thickBot="1" x14ac:dyDescent="0.3">
      <c r="C186" s="309" t="s">
        <v>859</v>
      </c>
      <c r="D186" s="322" t="s">
        <v>884</v>
      </c>
      <c r="E186" s="323" t="e">
        <f t="shared" ref="E186:G188" si="5">E183/D183-1</f>
        <v>#DIV/0!</v>
      </c>
      <c r="F186" s="323" t="e">
        <f t="shared" si="5"/>
        <v>#DIV/0!</v>
      </c>
      <c r="G186" s="323" t="e">
        <f t="shared" si="5"/>
        <v>#DIV/0!</v>
      </c>
      <c r="I186" s="187"/>
      <c r="J186" s="187"/>
      <c r="K186" s="187"/>
      <c r="L186" s="187"/>
      <c r="M186" s="187"/>
    </row>
    <row r="187" spans="3:13" ht="15.75" thickBot="1" x14ac:dyDescent="0.3">
      <c r="C187" s="309" t="s">
        <v>858</v>
      </c>
      <c r="D187" s="322" t="s">
        <v>884</v>
      </c>
      <c r="E187" s="323" t="e">
        <f t="shared" si="5"/>
        <v>#DIV/0!</v>
      </c>
      <c r="F187" s="323" t="e">
        <f t="shared" si="5"/>
        <v>#DIV/0!</v>
      </c>
      <c r="G187" s="323" t="e">
        <f t="shared" si="5"/>
        <v>#DIV/0!</v>
      </c>
    </row>
    <row r="188" spans="3:13" ht="15.75" thickBot="1" x14ac:dyDescent="0.3">
      <c r="C188" s="309" t="s">
        <v>55</v>
      </c>
      <c r="D188" s="322" t="s">
        <v>884</v>
      </c>
      <c r="E188" s="323" t="e">
        <f t="shared" si="5"/>
        <v>#DIV/0!</v>
      </c>
      <c r="F188" s="323" t="e">
        <f t="shared" si="5"/>
        <v>#DIV/0!</v>
      </c>
      <c r="G188" s="323" t="e">
        <f t="shared" si="5"/>
        <v>#DIV/0!</v>
      </c>
    </row>
    <row r="189" spans="3:13" ht="15.75" thickBot="1" x14ac:dyDescent="0.3">
      <c r="C189" s="2153" t="s">
        <v>2095</v>
      </c>
      <c r="D189" s="2154"/>
      <c r="E189" s="2154"/>
      <c r="F189" s="2154"/>
      <c r="G189" s="2155"/>
    </row>
    <row r="190" spans="3:13" ht="12.75" customHeight="1" x14ac:dyDescent="0.25">
      <c r="C190" s="2148"/>
      <c r="D190" s="307">
        <v>2024</v>
      </c>
      <c r="E190" s="307">
        <v>2025</v>
      </c>
      <c r="F190" s="307">
        <v>2026</v>
      </c>
      <c r="G190" s="307">
        <v>2027</v>
      </c>
    </row>
    <row r="191" spans="3:13" ht="9" customHeight="1" thickBot="1" x14ac:dyDescent="0.3">
      <c r="C191" s="2149"/>
      <c r="D191" s="320" t="s">
        <v>17</v>
      </c>
      <c r="E191" s="320" t="s">
        <v>18</v>
      </c>
      <c r="F191" s="320" t="s">
        <v>18</v>
      </c>
      <c r="G191" s="320" t="s">
        <v>18</v>
      </c>
    </row>
    <row r="192" spans="3:13" ht="15.75" thickBot="1" x14ac:dyDescent="0.3">
      <c r="C192" s="324" t="s">
        <v>875</v>
      </c>
      <c r="D192" s="325">
        <f>D193+D194+D195+D196</f>
        <v>0</v>
      </c>
      <c r="E192" s="325">
        <f>E193+E194+E195+E196</f>
        <v>0</v>
      </c>
      <c r="F192" s="325">
        <f>F193+F194+F195+F196</f>
        <v>0</v>
      </c>
      <c r="G192" s="325">
        <f>G193+G194+G195+G196</f>
        <v>0</v>
      </c>
    </row>
    <row r="193" spans="3:7" ht="15.75" thickBot="1" x14ac:dyDescent="0.3">
      <c r="C193" s="326" t="s">
        <v>840</v>
      </c>
      <c r="D193" s="325"/>
      <c r="E193" s="325"/>
      <c r="F193" s="325"/>
      <c r="G193" s="325"/>
    </row>
    <row r="194" spans="3:7" ht="15.75" thickBot="1" x14ac:dyDescent="0.3">
      <c r="C194" s="326" t="s">
        <v>854</v>
      </c>
      <c r="D194" s="325"/>
      <c r="E194" s="325"/>
      <c r="F194" s="325"/>
      <c r="G194" s="325"/>
    </row>
    <row r="195" spans="3:7" ht="15.75" thickBot="1" x14ac:dyDescent="0.3">
      <c r="C195" s="326" t="s">
        <v>838</v>
      </c>
      <c r="D195" s="325"/>
      <c r="E195" s="325"/>
      <c r="F195" s="325"/>
      <c r="G195" s="325"/>
    </row>
    <row r="196" spans="3:7" ht="15.75" thickBot="1" x14ac:dyDescent="0.3">
      <c r="C196" s="326" t="s">
        <v>837</v>
      </c>
      <c r="D196" s="325"/>
      <c r="E196" s="325"/>
      <c r="F196" s="325"/>
      <c r="G196" s="325"/>
    </row>
    <row r="197" spans="3:7" ht="15.75" thickBot="1" x14ac:dyDescent="0.3">
      <c r="C197" s="324" t="s">
        <v>874</v>
      </c>
      <c r="D197" s="328">
        <f>D198+D199+D200+D201</f>
        <v>0</v>
      </c>
      <c r="E197" s="328">
        <f>E198+E199+E200+E201</f>
        <v>0</v>
      </c>
      <c r="F197" s="328">
        <f>F198+F199+F200+F201</f>
        <v>0</v>
      </c>
      <c r="G197" s="328">
        <f>G198+G199+G200+G201</f>
        <v>0</v>
      </c>
    </row>
    <row r="198" spans="3:7" ht="15.75" thickBot="1" x14ac:dyDescent="0.3">
      <c r="C198" s="326" t="s">
        <v>840</v>
      </c>
      <c r="D198" s="328"/>
      <c r="E198" s="328"/>
      <c r="F198" s="328"/>
      <c r="G198" s="328"/>
    </row>
    <row r="199" spans="3:7" ht="15.75" thickBot="1" x14ac:dyDescent="0.3">
      <c r="C199" s="326" t="s">
        <v>854</v>
      </c>
      <c r="D199" s="328"/>
      <c r="E199" s="328"/>
      <c r="F199" s="328"/>
      <c r="G199" s="328"/>
    </row>
    <row r="200" spans="3:7" ht="15.75" thickBot="1" x14ac:dyDescent="0.3">
      <c r="C200" s="326" t="s">
        <v>838</v>
      </c>
      <c r="D200" s="328"/>
      <c r="E200" s="328"/>
      <c r="F200" s="328"/>
      <c r="G200" s="328"/>
    </row>
    <row r="201" spans="3:7" ht="15.75" thickBot="1" x14ac:dyDescent="0.3">
      <c r="C201" s="326" t="s">
        <v>837</v>
      </c>
      <c r="D201" s="328"/>
      <c r="E201" s="328"/>
      <c r="F201" s="328"/>
      <c r="G201" s="328"/>
    </row>
    <row r="202" spans="3:7" ht="15.75" thickBot="1" x14ac:dyDescent="0.3">
      <c r="C202" s="333" t="s">
        <v>1676</v>
      </c>
      <c r="D202" s="328">
        <f>D192+D197</f>
        <v>0</v>
      </c>
      <c r="E202" s="328">
        <f>E192+E197</f>
        <v>0</v>
      </c>
      <c r="F202" s="328">
        <f>F192+F197</f>
        <v>0</v>
      </c>
      <c r="G202" s="328">
        <f>G192+G197</f>
        <v>0</v>
      </c>
    </row>
    <row r="203" spans="3:7" ht="15.75" thickBot="1" x14ac:dyDescent="0.3">
      <c r="C203" s="499"/>
      <c r="D203" s="998"/>
      <c r="E203" s="998"/>
      <c r="F203" s="998"/>
      <c r="G203" s="998"/>
    </row>
    <row r="204" spans="3:7" ht="41.25" customHeight="1" thickBot="1" x14ac:dyDescent="0.3">
      <c r="C204" s="311" t="s">
        <v>852</v>
      </c>
      <c r="D204" s="997">
        <f>+D108+D30+D67+D133</f>
        <v>143800</v>
      </c>
      <c r="E204" s="997">
        <f>+E108+E30+E67+E133+E159</f>
        <v>143020</v>
      </c>
      <c r="F204" s="997">
        <f>+F108+F30+F67+F133+F159</f>
        <v>142329</v>
      </c>
      <c r="G204" s="997">
        <f>+G108+G30+G67+G133+G159</f>
        <v>144600</v>
      </c>
    </row>
    <row r="205" spans="3:7" ht="36.75" thickBot="1" x14ac:dyDescent="0.3">
      <c r="C205" s="311" t="s">
        <v>851</v>
      </c>
      <c r="D205" s="997">
        <f>+D151+D96+D59+D126+D177</f>
        <v>143800</v>
      </c>
      <c r="E205" s="997">
        <f>+E151+E96+E59+E126+E177</f>
        <v>143020</v>
      </c>
      <c r="F205" s="997">
        <f>+F151+F96+F59+F126+F177</f>
        <v>142329</v>
      </c>
      <c r="G205" s="997">
        <f>+G151+G96+G59+G126+G177</f>
        <v>144600</v>
      </c>
    </row>
    <row r="206" spans="3:7" ht="15.75" thickBot="1" x14ac:dyDescent="0.3">
      <c r="C206" s="324" t="s">
        <v>850</v>
      </c>
      <c r="D206" s="353">
        <f>D207+D208</f>
        <v>17340</v>
      </c>
      <c r="E206" s="353">
        <f>E207+E208</f>
        <v>17210</v>
      </c>
      <c r="F206" s="353">
        <f>F207+F208</f>
        <v>17210</v>
      </c>
      <c r="G206" s="353">
        <f>G207+G208</f>
        <v>17210</v>
      </c>
    </row>
    <row r="207" spans="3:7" ht="15.75" thickBot="1" x14ac:dyDescent="0.3">
      <c r="C207" s="326" t="s">
        <v>840</v>
      </c>
      <c r="D207" s="328">
        <f t="shared" ref="D207:G208" si="6">D39+D76</f>
        <v>17340</v>
      </c>
      <c r="E207" s="328">
        <f t="shared" si="6"/>
        <v>17210</v>
      </c>
      <c r="F207" s="328">
        <f t="shared" si="6"/>
        <v>17210</v>
      </c>
      <c r="G207" s="328">
        <f t="shared" si="6"/>
        <v>17210</v>
      </c>
    </row>
    <row r="208" spans="3:7" ht="15.75" thickBot="1" x14ac:dyDescent="0.3">
      <c r="C208" s="326" t="s">
        <v>843</v>
      </c>
      <c r="D208" s="328">
        <f t="shared" si="6"/>
        <v>0</v>
      </c>
      <c r="E208" s="328">
        <f t="shared" si="6"/>
        <v>0</v>
      </c>
      <c r="F208" s="328">
        <f t="shared" si="6"/>
        <v>0</v>
      </c>
      <c r="G208" s="328">
        <f t="shared" si="6"/>
        <v>0</v>
      </c>
    </row>
    <row r="209" spans="3:7" ht="24.75" thickBot="1" x14ac:dyDescent="0.3">
      <c r="C209" s="324" t="s">
        <v>849</v>
      </c>
      <c r="D209" s="353">
        <f>D210+D211</f>
        <v>2685</v>
      </c>
      <c r="E209" s="353">
        <f>E210+E211</f>
        <v>2815</v>
      </c>
      <c r="F209" s="353">
        <f>F210+F211</f>
        <v>2815</v>
      </c>
      <c r="G209" s="353">
        <f>G210+G211</f>
        <v>2815</v>
      </c>
    </row>
    <row r="210" spans="3:7" ht="15.75" thickBot="1" x14ac:dyDescent="0.3">
      <c r="C210" s="326" t="s">
        <v>840</v>
      </c>
      <c r="D210" s="325">
        <f>D42+D79</f>
        <v>2685</v>
      </c>
      <c r="E210" s="325">
        <f>E42+E79</f>
        <v>2815</v>
      </c>
      <c r="F210" s="325">
        <f>F42+F79</f>
        <v>2815</v>
      </c>
      <c r="G210" s="325">
        <f>G42+G79</f>
        <v>2815</v>
      </c>
    </row>
    <row r="211" spans="3:7" ht="15.75" thickBot="1" x14ac:dyDescent="0.3">
      <c r="C211" s="326" t="s">
        <v>843</v>
      </c>
      <c r="D211" s="328">
        <f>D43+D77</f>
        <v>0</v>
      </c>
      <c r="E211" s="328">
        <f>E43+E77</f>
        <v>0</v>
      </c>
      <c r="F211" s="328">
        <f>F43+F77</f>
        <v>0</v>
      </c>
      <c r="G211" s="328">
        <f>G43+G77</f>
        <v>0</v>
      </c>
    </row>
    <row r="212" spans="3:7" ht="15.75" thickBot="1" x14ac:dyDescent="0.3">
      <c r="C212" s="324" t="s">
        <v>848</v>
      </c>
      <c r="D212" s="353">
        <f>D213+D214</f>
        <v>9575</v>
      </c>
      <c r="E212" s="353">
        <f>E213+E214</f>
        <v>9575</v>
      </c>
      <c r="F212" s="353">
        <f>F213+F214</f>
        <v>9304</v>
      </c>
      <c r="G212" s="353">
        <f>G213+G214</f>
        <v>11575</v>
      </c>
    </row>
    <row r="213" spans="3:7" ht="15.75" thickBot="1" x14ac:dyDescent="0.3">
      <c r="C213" s="326" t="s">
        <v>840</v>
      </c>
      <c r="D213" s="328">
        <f t="shared" ref="D213:G214" si="7">D45+D82</f>
        <v>9575</v>
      </c>
      <c r="E213" s="328">
        <f t="shared" si="7"/>
        <v>9575</v>
      </c>
      <c r="F213" s="328">
        <f t="shared" si="7"/>
        <v>9304</v>
      </c>
      <c r="G213" s="328">
        <f t="shared" si="7"/>
        <v>11575</v>
      </c>
    </row>
    <row r="214" spans="3:7" ht="15.75" thickBot="1" x14ac:dyDescent="0.3">
      <c r="C214" s="326" t="s">
        <v>843</v>
      </c>
      <c r="D214" s="328">
        <f t="shared" si="7"/>
        <v>0</v>
      </c>
      <c r="E214" s="328">
        <f t="shared" si="7"/>
        <v>0</v>
      </c>
      <c r="F214" s="328">
        <f t="shared" si="7"/>
        <v>0</v>
      </c>
      <c r="G214" s="328">
        <f t="shared" si="7"/>
        <v>0</v>
      </c>
    </row>
    <row r="215" spans="3:7" ht="15.75" thickBot="1" x14ac:dyDescent="0.3">
      <c r="C215" s="324" t="s">
        <v>847</v>
      </c>
      <c r="D215" s="353">
        <f>D216+D217</f>
        <v>0</v>
      </c>
      <c r="E215" s="353">
        <f>E216+E217</f>
        <v>0</v>
      </c>
      <c r="F215" s="353">
        <f>F216+F217</f>
        <v>0</v>
      </c>
      <c r="G215" s="353">
        <f>G216+G217</f>
        <v>0</v>
      </c>
    </row>
    <row r="216" spans="3:7" ht="15.75" thickBot="1" x14ac:dyDescent="0.3">
      <c r="C216" s="326" t="s">
        <v>840</v>
      </c>
      <c r="D216" s="325">
        <f t="shared" ref="D216:G217" si="8">D48+D85</f>
        <v>0</v>
      </c>
      <c r="E216" s="325">
        <f t="shared" si="8"/>
        <v>0</v>
      </c>
      <c r="F216" s="325">
        <f t="shared" si="8"/>
        <v>0</v>
      </c>
      <c r="G216" s="325">
        <f t="shared" si="8"/>
        <v>0</v>
      </c>
    </row>
    <row r="217" spans="3:7" ht="15.75" thickBot="1" x14ac:dyDescent="0.3">
      <c r="C217" s="326" t="s">
        <v>843</v>
      </c>
      <c r="D217" s="328">
        <f t="shared" si="8"/>
        <v>0</v>
      </c>
      <c r="E217" s="328">
        <f t="shared" si="8"/>
        <v>0</v>
      </c>
      <c r="F217" s="328">
        <f t="shared" si="8"/>
        <v>0</v>
      </c>
      <c r="G217" s="328">
        <f t="shared" si="8"/>
        <v>0</v>
      </c>
    </row>
    <row r="218" spans="3:7" ht="15.75" thickBot="1" x14ac:dyDescent="0.3">
      <c r="C218" s="324" t="s">
        <v>846</v>
      </c>
      <c r="D218" s="353">
        <f>D219+D220</f>
        <v>113000</v>
      </c>
      <c r="E218" s="353">
        <f>E219+E220</f>
        <v>113000</v>
      </c>
      <c r="F218" s="353">
        <f>F219+F220</f>
        <v>113000</v>
      </c>
      <c r="G218" s="353">
        <f>G219+G220</f>
        <v>113000</v>
      </c>
    </row>
    <row r="219" spans="3:7" ht="15.75" thickBot="1" x14ac:dyDescent="0.3">
      <c r="C219" s="326" t="s">
        <v>840</v>
      </c>
      <c r="D219" s="325">
        <f t="shared" ref="D219:G220" si="9">D51+D88</f>
        <v>113000</v>
      </c>
      <c r="E219" s="325">
        <f t="shared" si="9"/>
        <v>113000</v>
      </c>
      <c r="F219" s="325">
        <f t="shared" si="9"/>
        <v>113000</v>
      </c>
      <c r="G219" s="325">
        <f t="shared" si="9"/>
        <v>113000</v>
      </c>
    </row>
    <row r="220" spans="3:7" ht="15.75" thickBot="1" x14ac:dyDescent="0.3">
      <c r="C220" s="326" t="s">
        <v>843</v>
      </c>
      <c r="D220" s="328">
        <f t="shared" si="9"/>
        <v>0</v>
      </c>
      <c r="E220" s="328">
        <f t="shared" si="9"/>
        <v>0</v>
      </c>
      <c r="F220" s="328">
        <f t="shared" si="9"/>
        <v>0</v>
      </c>
      <c r="G220" s="328">
        <f t="shared" si="9"/>
        <v>0</v>
      </c>
    </row>
    <row r="221" spans="3:7" ht="15.75" thickBot="1" x14ac:dyDescent="0.3">
      <c r="C221" s="324" t="s">
        <v>845</v>
      </c>
      <c r="D221" s="353">
        <f>D222+D223</f>
        <v>0</v>
      </c>
      <c r="E221" s="353">
        <f>E222+E223</f>
        <v>0</v>
      </c>
      <c r="F221" s="353">
        <f>F222+F223</f>
        <v>0</v>
      </c>
      <c r="G221" s="353">
        <f>G222+G223</f>
        <v>0</v>
      </c>
    </row>
    <row r="222" spans="3:7" ht="15.75" thickBot="1" x14ac:dyDescent="0.3">
      <c r="C222" s="326" t="s">
        <v>840</v>
      </c>
      <c r="D222" s="325">
        <f t="shared" ref="D222:G223" si="10">D54+D91</f>
        <v>0</v>
      </c>
      <c r="E222" s="325">
        <f t="shared" si="10"/>
        <v>0</v>
      </c>
      <c r="F222" s="325">
        <f t="shared" si="10"/>
        <v>0</v>
      </c>
      <c r="G222" s="325">
        <f t="shared" si="10"/>
        <v>0</v>
      </c>
    </row>
    <row r="223" spans="3:7" ht="15.75" thickBot="1" x14ac:dyDescent="0.3">
      <c r="C223" s="326" t="s">
        <v>843</v>
      </c>
      <c r="D223" s="328">
        <f t="shared" si="10"/>
        <v>0</v>
      </c>
      <c r="E223" s="328">
        <f t="shared" si="10"/>
        <v>0</v>
      </c>
      <c r="F223" s="328">
        <f t="shared" si="10"/>
        <v>0</v>
      </c>
      <c r="G223" s="328">
        <f t="shared" si="10"/>
        <v>0</v>
      </c>
    </row>
    <row r="224" spans="3:7" ht="24.75" thickBot="1" x14ac:dyDescent="0.3">
      <c r="C224" s="324" t="s">
        <v>844</v>
      </c>
      <c r="D224" s="353">
        <f>D56</f>
        <v>200</v>
      </c>
      <c r="E224" s="353">
        <f>E56</f>
        <v>0</v>
      </c>
      <c r="F224" s="353">
        <f>F56</f>
        <v>0</v>
      </c>
      <c r="G224" s="353">
        <f>G56</f>
        <v>0</v>
      </c>
    </row>
    <row r="225" spans="1:11" ht="15.75" thickBot="1" x14ac:dyDescent="0.3">
      <c r="C225" s="326" t="s">
        <v>840</v>
      </c>
      <c r="D225" s="325">
        <f t="shared" ref="D225:G226" si="11">D57+D94</f>
        <v>200</v>
      </c>
      <c r="E225" s="325">
        <f t="shared" si="11"/>
        <v>0</v>
      </c>
      <c r="F225" s="325">
        <f t="shared" si="11"/>
        <v>0</v>
      </c>
      <c r="G225" s="325">
        <f t="shared" si="11"/>
        <v>0</v>
      </c>
    </row>
    <row r="226" spans="1:11" ht="15.75" thickBot="1" x14ac:dyDescent="0.3">
      <c r="C226" s="326" t="s">
        <v>843</v>
      </c>
      <c r="D226" s="328">
        <f t="shared" si="11"/>
        <v>0</v>
      </c>
      <c r="E226" s="328">
        <f t="shared" si="11"/>
        <v>0</v>
      </c>
      <c r="F226" s="328">
        <f t="shared" si="11"/>
        <v>0</v>
      </c>
      <c r="G226" s="328">
        <f t="shared" si="11"/>
        <v>0</v>
      </c>
    </row>
    <row r="227" spans="1:11" ht="15.75" thickBot="1" x14ac:dyDescent="0.3">
      <c r="C227" s="324" t="s">
        <v>842</v>
      </c>
      <c r="D227" s="353">
        <f>D228+D229+D230+D231</f>
        <v>0</v>
      </c>
      <c r="E227" s="353">
        <f>E228+E229+E230+E231</f>
        <v>0</v>
      </c>
      <c r="F227" s="353">
        <f>F228+F229+F230+F231</f>
        <v>0</v>
      </c>
      <c r="G227" s="353">
        <f>G228+G229+G230+G231</f>
        <v>0</v>
      </c>
    </row>
    <row r="228" spans="1:11" ht="15.75" thickBot="1" x14ac:dyDescent="0.3">
      <c r="C228" s="326" t="s">
        <v>840</v>
      </c>
      <c r="D228" s="325">
        <f t="shared" ref="D228:G231" si="12">D117+D142+D193</f>
        <v>0</v>
      </c>
      <c r="E228" s="325">
        <f t="shared" si="12"/>
        <v>0</v>
      </c>
      <c r="F228" s="325">
        <f t="shared" si="12"/>
        <v>0</v>
      </c>
      <c r="G228" s="325">
        <f t="shared" si="12"/>
        <v>0</v>
      </c>
    </row>
    <row r="229" spans="1:11" ht="15.75" thickBot="1" x14ac:dyDescent="0.3">
      <c r="C229" s="326" t="s">
        <v>839</v>
      </c>
      <c r="D229" s="325">
        <f t="shared" si="12"/>
        <v>0</v>
      </c>
      <c r="E229" s="325">
        <f t="shared" si="12"/>
        <v>0</v>
      </c>
      <c r="F229" s="325">
        <f t="shared" si="12"/>
        <v>0</v>
      </c>
      <c r="G229" s="325">
        <f t="shared" si="12"/>
        <v>0</v>
      </c>
    </row>
    <row r="230" spans="1:11" ht="15.75" thickBot="1" x14ac:dyDescent="0.3">
      <c r="C230" s="326" t="s">
        <v>838</v>
      </c>
      <c r="D230" s="325">
        <f t="shared" si="12"/>
        <v>0</v>
      </c>
      <c r="E230" s="325">
        <f t="shared" si="12"/>
        <v>0</v>
      </c>
      <c r="F230" s="325">
        <f t="shared" si="12"/>
        <v>0</v>
      </c>
      <c r="G230" s="325">
        <f t="shared" si="12"/>
        <v>0</v>
      </c>
    </row>
    <row r="231" spans="1:11" ht="15.75" thickBot="1" x14ac:dyDescent="0.3">
      <c r="C231" s="326" t="s">
        <v>837</v>
      </c>
      <c r="D231" s="325">
        <f t="shared" si="12"/>
        <v>0</v>
      </c>
      <c r="E231" s="325">
        <f t="shared" si="12"/>
        <v>0</v>
      </c>
      <c r="F231" s="325">
        <f t="shared" si="12"/>
        <v>0</v>
      </c>
      <c r="G231" s="325">
        <f t="shared" si="12"/>
        <v>0</v>
      </c>
    </row>
    <row r="232" spans="1:11" ht="15.75" thickBot="1" x14ac:dyDescent="0.3">
      <c r="C232" s="324" t="s">
        <v>841</v>
      </c>
      <c r="D232" s="353">
        <f>D233+D234+D235+D236</f>
        <v>1000</v>
      </c>
      <c r="E232" s="353">
        <f>E233+E234+E235+E236</f>
        <v>420</v>
      </c>
      <c r="F232" s="353">
        <f>F233+F234+F235+F236</f>
        <v>0</v>
      </c>
      <c r="G232" s="353">
        <f>G233+G234+G235+G236</f>
        <v>0</v>
      </c>
    </row>
    <row r="233" spans="1:11" ht="15.75" thickBot="1" x14ac:dyDescent="0.3">
      <c r="C233" s="326" t="s">
        <v>840</v>
      </c>
      <c r="D233" s="325">
        <f>D122+D147+D173</f>
        <v>1000</v>
      </c>
      <c r="E233" s="325">
        <f>E122+E147+E173</f>
        <v>420</v>
      </c>
      <c r="F233" s="325">
        <f>F122+F147+F173</f>
        <v>0</v>
      </c>
      <c r="G233" s="325">
        <f>G122+G147+G173</f>
        <v>0</v>
      </c>
    </row>
    <row r="234" spans="1:11" ht="15.75" thickBot="1" x14ac:dyDescent="0.3">
      <c r="C234" s="326" t="s">
        <v>839</v>
      </c>
      <c r="D234" s="325">
        <f t="shared" ref="D234:G236" si="13">D123+D148+D199</f>
        <v>0</v>
      </c>
      <c r="E234" s="325">
        <f t="shared" si="13"/>
        <v>0</v>
      </c>
      <c r="F234" s="325">
        <f t="shared" si="13"/>
        <v>0</v>
      </c>
      <c r="G234" s="325">
        <f t="shared" si="13"/>
        <v>0</v>
      </c>
    </row>
    <row r="235" spans="1:11" ht="15.75" thickBot="1" x14ac:dyDescent="0.3">
      <c r="C235" s="326" t="s">
        <v>838</v>
      </c>
      <c r="D235" s="325">
        <f t="shared" si="13"/>
        <v>0</v>
      </c>
      <c r="E235" s="325">
        <f t="shared" si="13"/>
        <v>0</v>
      </c>
      <c r="F235" s="325">
        <f t="shared" si="13"/>
        <v>0</v>
      </c>
      <c r="G235" s="325">
        <f t="shared" si="13"/>
        <v>0</v>
      </c>
    </row>
    <row r="236" spans="1:11" ht="15.75" thickBot="1" x14ac:dyDescent="0.3">
      <c r="C236" s="326" t="s">
        <v>837</v>
      </c>
      <c r="D236" s="325">
        <f t="shared" si="13"/>
        <v>0</v>
      </c>
      <c r="E236" s="325">
        <f t="shared" si="13"/>
        <v>0</v>
      </c>
      <c r="F236" s="325">
        <f t="shared" si="13"/>
        <v>0</v>
      </c>
      <c r="G236" s="325">
        <f t="shared" si="13"/>
        <v>0</v>
      </c>
    </row>
    <row r="237" spans="1:11" ht="15.75" thickBot="1" x14ac:dyDescent="0.3">
      <c r="C237" s="334" t="s">
        <v>836</v>
      </c>
      <c r="D237" s="335">
        <f>IF(D205-D204=0,0,"Error")</f>
        <v>0</v>
      </c>
      <c r="E237" s="335">
        <f>IF(E205-E204=0,0,"Error")</f>
        <v>0</v>
      </c>
      <c r="F237" s="335">
        <f>IF(F205-F204=0,0,"Error")</f>
        <v>0</v>
      </c>
      <c r="G237" s="335">
        <f>IF(G205-G204=0,0,"Error")</f>
        <v>0</v>
      </c>
    </row>
    <row r="238" spans="1:11" ht="15.75" thickBot="1" x14ac:dyDescent="0.3">
      <c r="C238" s="354"/>
      <c r="D238" s="355"/>
      <c r="E238" s="355"/>
      <c r="F238" s="355"/>
      <c r="G238" s="355"/>
    </row>
    <row r="239" spans="1:11" ht="21" customHeight="1" x14ac:dyDescent="0.25">
      <c r="A239" s="2247" t="s">
        <v>934</v>
      </c>
      <c r="B239" s="166" t="s">
        <v>191</v>
      </c>
      <c r="C239" s="167"/>
      <c r="E239" s="1493" t="s">
        <v>834</v>
      </c>
      <c r="F239" s="166" t="s">
        <v>191</v>
      </c>
      <c r="G239" s="167"/>
      <c r="I239" s="1493" t="s">
        <v>832</v>
      </c>
      <c r="J239" s="166" t="s">
        <v>191</v>
      </c>
      <c r="K239" s="167"/>
    </row>
    <row r="240" spans="1:11" ht="30.75" customHeight="1" x14ac:dyDescent="0.25">
      <c r="A240" s="2248"/>
      <c r="B240" s="164" t="s">
        <v>830</v>
      </c>
      <c r="C240" s="163"/>
      <c r="E240" s="1494"/>
      <c r="F240" s="164" t="s">
        <v>830</v>
      </c>
      <c r="G240" s="163"/>
      <c r="I240" s="1494"/>
      <c r="J240" s="164" t="s">
        <v>830</v>
      </c>
      <c r="K240" s="163"/>
    </row>
    <row r="241" spans="1:11" ht="19.5" customHeight="1" thickBot="1" x14ac:dyDescent="0.3">
      <c r="A241" s="2249"/>
      <c r="B241" s="162" t="s">
        <v>196</v>
      </c>
      <c r="C241" s="161"/>
      <c r="E241" s="1495"/>
      <c r="F241" s="162" t="s">
        <v>196</v>
      </c>
      <c r="G241" s="161"/>
      <c r="I241" s="1495"/>
      <c r="J241" s="162" t="s">
        <v>196</v>
      </c>
      <c r="K241" s="161"/>
    </row>
    <row r="242" spans="1:11" x14ac:dyDescent="0.25">
      <c r="B242" s="159"/>
      <c r="C242" s="159"/>
      <c r="D242" s="356"/>
      <c r="E242" s="157"/>
      <c r="F242" s="159"/>
      <c r="G242" s="159"/>
    </row>
  </sheetData>
  <mergeCells count="53">
    <mergeCell ref="A239:A241"/>
    <mergeCell ref="E239:E241"/>
    <mergeCell ref="I239:I241"/>
    <mergeCell ref="D179:G179"/>
    <mergeCell ref="D180:G180"/>
    <mergeCell ref="D129:G129"/>
    <mergeCell ref="C130:C131"/>
    <mergeCell ref="C138:G138"/>
    <mergeCell ref="C139:C140"/>
    <mergeCell ref="D152:G152"/>
    <mergeCell ref="D154:G154"/>
    <mergeCell ref="D155:G155"/>
    <mergeCell ref="C181:C182"/>
    <mergeCell ref="C189:G189"/>
    <mergeCell ref="C190:C191"/>
    <mergeCell ref="D102:G102"/>
    <mergeCell ref="D103:G103"/>
    <mergeCell ref="C156:C157"/>
    <mergeCell ref="C164:G164"/>
    <mergeCell ref="C165:C166"/>
    <mergeCell ref="D104:G104"/>
    <mergeCell ref="C105:C106"/>
    <mergeCell ref="C113:G113"/>
    <mergeCell ref="C114:C115"/>
    <mergeCell ref="D128:G128"/>
    <mergeCell ref="C72:G72"/>
    <mergeCell ref="C73:C74"/>
    <mergeCell ref="C98:G98"/>
    <mergeCell ref="C99:G99"/>
    <mergeCell ref="D100:G100"/>
    <mergeCell ref="C64:C65"/>
    <mergeCell ref="C22:G22"/>
    <mergeCell ref="C23:G23"/>
    <mergeCell ref="D24:G24"/>
    <mergeCell ref="D25:G25"/>
    <mergeCell ref="D26:G26"/>
    <mergeCell ref="C27:C28"/>
    <mergeCell ref="C35:G35"/>
    <mergeCell ref="C8:G8"/>
    <mergeCell ref="C36:C37"/>
    <mergeCell ref="D61:G61"/>
    <mergeCell ref="D62:G62"/>
    <mergeCell ref="D63:G63"/>
    <mergeCell ref="C9:G11"/>
    <mergeCell ref="D12:G12"/>
    <mergeCell ref="C13:C14"/>
    <mergeCell ref="D18:G18"/>
    <mergeCell ref="C19:G19"/>
    <mergeCell ref="B2:H2"/>
    <mergeCell ref="C3:G3"/>
    <mergeCell ref="D5:G5"/>
    <mergeCell ref="D6:G6"/>
    <mergeCell ref="D7:G7"/>
  </mergeCells>
  <pageMargins left="0.31496062992125984" right="0.31496062992125984" top="0.74803149606299213" bottom="0.74803149606299213" header="0.31496062992125984" footer="0.31496062992125984"/>
  <pageSetup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1374"/>
  <sheetViews>
    <sheetView topLeftCell="B413" workbookViewId="0">
      <selection activeCell="G48" sqref="G48"/>
    </sheetView>
  </sheetViews>
  <sheetFormatPr defaultColWidth="9" defaultRowHeight="15" x14ac:dyDescent="0.25"/>
  <cols>
    <col min="1" max="1" width="10.5703125" style="154" hidden="1" customWidth="1"/>
    <col min="2" max="2" width="28.7109375" style="154" customWidth="1"/>
    <col min="3" max="3" width="43" style="154" customWidth="1"/>
    <col min="4" max="4" width="17" style="154" customWidth="1"/>
    <col min="5" max="5" width="15.28515625" style="154" customWidth="1"/>
    <col min="6" max="6" width="31" style="154" customWidth="1"/>
    <col min="7" max="7" width="73.42578125" style="154" customWidth="1"/>
    <col min="8" max="8" width="12.7109375" style="175" customWidth="1"/>
    <col min="9" max="9" width="14.28515625" style="175" customWidth="1"/>
    <col min="10" max="10" width="11" style="175" bestFit="1" customWidth="1"/>
    <col min="11" max="11" width="15.85546875" style="175" customWidth="1"/>
    <col min="12" max="13" width="9" style="175"/>
    <col min="14" max="14" width="13" style="175" customWidth="1"/>
    <col min="15" max="15" width="12.7109375" style="175" customWidth="1"/>
    <col min="16" max="16" width="12.28515625" style="175" customWidth="1"/>
    <col min="17" max="17" width="10.85546875" style="175" customWidth="1"/>
    <col min="18" max="19" width="9" style="175"/>
    <col min="20" max="16384" width="9" style="154"/>
  </cols>
  <sheetData>
    <row r="1" spans="1:7" ht="15.75" x14ac:dyDescent="0.25">
      <c r="A1" s="620"/>
      <c r="B1" s="1164" t="s">
        <v>2262</v>
      </c>
      <c r="C1" s="620"/>
      <c r="D1" s="620"/>
      <c r="E1" s="620"/>
      <c r="F1" s="620"/>
      <c r="G1" s="620"/>
    </row>
    <row r="2" spans="1:7" ht="18" customHeight="1" x14ac:dyDescent="0.25">
      <c r="A2" s="1763" t="s">
        <v>922</v>
      </c>
      <c r="B2" s="1763"/>
      <c r="C2" s="1763"/>
      <c r="D2" s="1763"/>
      <c r="E2" s="1763"/>
      <c r="F2" s="1763"/>
      <c r="G2" s="1763"/>
    </row>
    <row r="3" spans="1:7" ht="18" customHeight="1" thickBot="1" x14ac:dyDescent="0.3">
      <c r="A3" s="677"/>
      <c r="B3" s="1764" t="s">
        <v>1582</v>
      </c>
      <c r="C3" s="1764"/>
      <c r="D3" s="1764"/>
      <c r="E3" s="1764"/>
      <c r="F3" s="1764"/>
      <c r="G3" s="677"/>
    </row>
    <row r="4" spans="1:7" ht="16.5" thickBot="1" x14ac:dyDescent="0.3">
      <c r="A4" s="620"/>
      <c r="B4" s="1163"/>
      <c r="C4" s="1162"/>
      <c r="D4" s="1162"/>
      <c r="E4" s="1162"/>
      <c r="F4" s="1161"/>
      <c r="G4" s="620"/>
    </row>
    <row r="5" spans="1:7" ht="38.25" thickBot="1" x14ac:dyDescent="0.3">
      <c r="A5" s="620"/>
      <c r="B5" s="1160" t="s">
        <v>6</v>
      </c>
      <c r="C5" s="2250" t="s">
        <v>2260</v>
      </c>
      <c r="D5" s="2250"/>
      <c r="E5" s="2250"/>
      <c r="F5" s="2251"/>
      <c r="G5" s="620"/>
    </row>
    <row r="6" spans="1:7" ht="19.5" thickBot="1" x14ac:dyDescent="0.3">
      <c r="A6" s="620"/>
      <c r="B6" s="1160" t="s">
        <v>8</v>
      </c>
      <c r="C6" s="2252" t="s">
        <v>2261</v>
      </c>
      <c r="D6" s="2253"/>
      <c r="E6" s="2253"/>
      <c r="F6" s="2254"/>
      <c r="G6" s="620"/>
    </row>
    <row r="7" spans="1:7" ht="38.25" thickBot="1" x14ac:dyDescent="0.3">
      <c r="A7" s="620"/>
      <c r="B7" s="1160" t="s">
        <v>10</v>
      </c>
      <c r="C7" s="2255" t="s">
        <v>919</v>
      </c>
      <c r="D7" s="2256"/>
      <c r="E7" s="2256"/>
      <c r="F7" s="2257"/>
      <c r="G7" s="620"/>
    </row>
    <row r="8" spans="1:7" ht="19.5" thickBot="1" x14ac:dyDescent="0.35">
      <c r="A8" s="620"/>
      <c r="B8" s="2258" t="s">
        <v>12</v>
      </c>
      <c r="C8" s="2259"/>
      <c r="D8" s="2259"/>
      <c r="E8" s="2259"/>
      <c r="F8" s="2260"/>
      <c r="G8" s="620"/>
    </row>
    <row r="9" spans="1:7" ht="16.5" thickBot="1" x14ac:dyDescent="0.3">
      <c r="A9" s="620"/>
      <c r="B9" s="2264" t="s">
        <v>2260</v>
      </c>
      <c r="C9" s="2265"/>
      <c r="D9" s="2265"/>
      <c r="E9" s="2265"/>
      <c r="F9" s="2266"/>
      <c r="G9" s="620"/>
    </row>
    <row r="10" spans="1:7" ht="36.75" customHeight="1" thickBot="1" x14ac:dyDescent="0.3">
      <c r="A10" s="620"/>
      <c r="B10" s="2264"/>
      <c r="C10" s="2265"/>
      <c r="D10" s="2265"/>
      <c r="E10" s="2265"/>
      <c r="F10" s="2266"/>
      <c r="G10" s="620"/>
    </row>
    <row r="11" spans="1:7" ht="132" customHeight="1" thickBot="1" x14ac:dyDescent="0.3">
      <c r="A11" s="620"/>
      <c r="B11" s="1159" t="s">
        <v>14</v>
      </c>
      <c r="C11" s="2267" t="s">
        <v>2259</v>
      </c>
      <c r="D11" s="2268"/>
      <c r="E11" s="2268"/>
      <c r="F11" s="2269"/>
      <c r="G11" s="620"/>
    </row>
    <row r="12" spans="1:7" ht="23.25" customHeight="1" x14ac:dyDescent="0.25">
      <c r="A12" s="620"/>
      <c r="B12" s="2270" t="s">
        <v>16</v>
      </c>
      <c r="C12" s="663">
        <v>2025</v>
      </c>
      <c r="D12" s="663">
        <v>2026</v>
      </c>
      <c r="E12" s="663">
        <v>2027</v>
      </c>
      <c r="F12" s="1061">
        <v>2028</v>
      </c>
      <c r="G12" s="620"/>
    </row>
    <row r="13" spans="1:7" ht="16.5" thickBot="1" x14ac:dyDescent="0.3">
      <c r="A13" s="620"/>
      <c r="B13" s="2271"/>
      <c r="C13" s="673" t="s">
        <v>17</v>
      </c>
      <c r="D13" s="673" t="s">
        <v>18</v>
      </c>
      <c r="E13" s="673" t="s">
        <v>18</v>
      </c>
      <c r="F13" s="1158" t="s">
        <v>18</v>
      </c>
      <c r="G13" s="620"/>
    </row>
    <row r="14" spans="1:7" ht="60.75" thickBot="1" x14ac:dyDescent="0.3">
      <c r="A14" s="620"/>
      <c r="B14" s="1157" t="s">
        <v>2258</v>
      </c>
      <c r="C14" s="668">
        <v>3434799</v>
      </c>
      <c r="D14" s="1150">
        <v>0.2</v>
      </c>
      <c r="E14" s="1150">
        <v>0.2</v>
      </c>
      <c r="F14" s="1149">
        <v>0.2</v>
      </c>
      <c r="G14" s="620"/>
    </row>
    <row r="15" spans="1:7" ht="126.75" thickBot="1" x14ac:dyDescent="0.3">
      <c r="A15" s="620"/>
      <c r="B15" s="1156" t="s">
        <v>2257</v>
      </c>
      <c r="C15" s="1155">
        <v>400000</v>
      </c>
      <c r="D15" s="1150">
        <v>1</v>
      </c>
      <c r="E15" s="1150">
        <v>1</v>
      </c>
      <c r="F15" s="1149">
        <v>1</v>
      </c>
      <c r="G15" s="620"/>
    </row>
    <row r="16" spans="1:7" ht="95.25" thickBot="1" x14ac:dyDescent="0.3">
      <c r="A16" s="620"/>
      <c r="B16" s="1156" t="s">
        <v>2256</v>
      </c>
      <c r="C16" s="1155">
        <v>125590</v>
      </c>
      <c r="D16" s="1150">
        <v>0.3</v>
      </c>
      <c r="E16" s="1150">
        <v>0.3</v>
      </c>
      <c r="F16" s="1149">
        <v>0.3</v>
      </c>
      <c r="G16" s="620"/>
    </row>
    <row r="17" spans="1:11" ht="160.5" customHeight="1" thickBot="1" x14ac:dyDescent="0.3">
      <c r="A17" s="620"/>
      <c r="B17" s="1156" t="s">
        <v>2255</v>
      </c>
      <c r="C17" s="1155">
        <v>2375500</v>
      </c>
      <c r="D17" s="1150">
        <v>0.3</v>
      </c>
      <c r="E17" s="1150">
        <v>0.5</v>
      </c>
      <c r="F17" s="1149">
        <v>0.2</v>
      </c>
      <c r="G17" s="620"/>
    </row>
    <row r="18" spans="1:11" ht="16.5" thickBot="1" x14ac:dyDescent="0.3">
      <c r="A18" s="620"/>
      <c r="B18" s="1063"/>
      <c r="C18" s="1154"/>
      <c r="D18" s="1154"/>
      <c r="E18" s="1154"/>
      <c r="F18" s="1153"/>
      <c r="G18" s="620"/>
    </row>
    <row r="19" spans="1:11" ht="121.5" customHeight="1" thickBot="1" x14ac:dyDescent="0.3">
      <c r="A19" s="620"/>
      <c r="B19" s="1056" t="s">
        <v>914</v>
      </c>
      <c r="C19" s="1751" t="s">
        <v>2254</v>
      </c>
      <c r="D19" s="1746"/>
      <c r="E19" s="1746"/>
      <c r="F19" s="2261"/>
      <c r="G19" s="620"/>
    </row>
    <row r="20" spans="1:11" ht="39.75" customHeight="1" thickBot="1" x14ac:dyDescent="0.3">
      <c r="A20" s="620"/>
      <c r="B20" s="2272" t="s">
        <v>2253</v>
      </c>
      <c r="C20" s="1754"/>
      <c r="D20" s="1754"/>
      <c r="E20" s="1754"/>
      <c r="F20" s="2273"/>
      <c r="G20" s="620"/>
      <c r="I20" s="1152"/>
      <c r="K20" s="1152"/>
    </row>
    <row r="21" spans="1:11" ht="152.25" customHeight="1" thickBot="1" x14ac:dyDescent="0.3">
      <c r="A21" s="620"/>
      <c r="B21" s="1063" t="s">
        <v>2252</v>
      </c>
      <c r="C21" s="668">
        <v>590000</v>
      </c>
      <c r="D21" s="1150">
        <v>0.44700000000000001</v>
      </c>
      <c r="E21" s="1150">
        <v>0.40600000000000003</v>
      </c>
      <c r="F21" s="1149">
        <v>0.14349999999999999</v>
      </c>
      <c r="G21" s="620"/>
      <c r="H21" s="1148"/>
      <c r="I21" s="1147"/>
    </row>
    <row r="22" spans="1:11" ht="105.75" customHeight="1" thickBot="1" x14ac:dyDescent="0.3">
      <c r="A22" s="620"/>
      <c r="B22" s="1056" t="s">
        <v>908</v>
      </c>
      <c r="C22" s="2274" t="s">
        <v>2251</v>
      </c>
      <c r="D22" s="2275"/>
      <c r="E22" s="2275"/>
      <c r="F22" s="2276"/>
      <c r="G22" s="620"/>
      <c r="H22" s="1148"/>
      <c r="I22" s="1147"/>
    </row>
    <row r="23" spans="1:11" ht="38.25" customHeight="1" thickBot="1" x14ac:dyDescent="0.3">
      <c r="A23" s="620"/>
      <c r="B23" s="2255" t="s">
        <v>26</v>
      </c>
      <c r="C23" s="2256"/>
      <c r="D23" s="2256"/>
      <c r="E23" s="2256"/>
      <c r="F23" s="2277"/>
      <c r="G23" s="620"/>
      <c r="H23" s="1148"/>
      <c r="I23" s="1147"/>
    </row>
    <row r="24" spans="1:11" ht="81.75" customHeight="1" thickBot="1" x14ac:dyDescent="0.3">
      <c r="A24" s="620"/>
      <c r="B24" s="672" t="s">
        <v>2250</v>
      </c>
      <c r="C24" s="668"/>
      <c r="D24" s="1150"/>
      <c r="E24" s="1150">
        <v>0.1</v>
      </c>
      <c r="F24" s="1149">
        <v>0.25</v>
      </c>
      <c r="G24" s="620"/>
      <c r="H24" s="1148"/>
      <c r="I24" s="1147"/>
    </row>
    <row r="25" spans="1:11" ht="97.5" customHeight="1" thickBot="1" x14ac:dyDescent="0.3">
      <c r="A25" s="620"/>
      <c r="B25" s="1089" t="s">
        <v>2249</v>
      </c>
      <c r="C25" s="668"/>
      <c r="D25" s="1150"/>
      <c r="E25" s="1150">
        <v>0.1</v>
      </c>
      <c r="F25" s="1149">
        <v>0.3</v>
      </c>
      <c r="G25" s="620"/>
      <c r="H25" s="1148"/>
      <c r="I25" s="1147"/>
    </row>
    <row r="26" spans="1:11" ht="94.5" customHeight="1" thickBot="1" x14ac:dyDescent="0.3">
      <c r="A26" s="620"/>
      <c r="B26" s="1151" t="s">
        <v>2248</v>
      </c>
      <c r="C26" s="668"/>
      <c r="D26" s="1150"/>
      <c r="E26" s="1150">
        <v>0.1</v>
      </c>
      <c r="F26" s="1149">
        <v>0.1</v>
      </c>
      <c r="G26" s="620"/>
      <c r="H26" s="1148"/>
      <c r="I26" s="1147"/>
    </row>
    <row r="27" spans="1:11" ht="24" customHeight="1" thickBot="1" x14ac:dyDescent="0.3">
      <c r="A27" s="620"/>
      <c r="B27" s="2278" t="s">
        <v>989</v>
      </c>
      <c r="C27" s="1761"/>
      <c r="D27" s="1761"/>
      <c r="E27" s="1761"/>
      <c r="F27" s="2279"/>
      <c r="G27" s="620"/>
    </row>
    <row r="28" spans="1:11" ht="16.5" thickBot="1" x14ac:dyDescent="0.3">
      <c r="A28" s="620"/>
      <c r="B28" s="2278" t="s">
        <v>901</v>
      </c>
      <c r="C28" s="1761"/>
      <c r="D28" s="1761"/>
      <c r="E28" s="1761"/>
      <c r="F28" s="2279"/>
      <c r="G28" s="620"/>
    </row>
    <row r="29" spans="1:11" ht="18.75" customHeight="1" thickBot="1" x14ac:dyDescent="0.3">
      <c r="A29" s="620"/>
      <c r="B29" s="1067" t="s">
        <v>898</v>
      </c>
      <c r="C29" s="1751" t="s">
        <v>2247</v>
      </c>
      <c r="D29" s="1746"/>
      <c r="E29" s="1746"/>
      <c r="F29" s="2261"/>
      <c r="G29" s="620"/>
    </row>
    <row r="30" spans="1:11" ht="56.25" customHeight="1" thickBot="1" x14ac:dyDescent="0.3">
      <c r="A30" s="620"/>
      <c r="B30" s="1063" t="s">
        <v>863</v>
      </c>
      <c r="C30" s="1775" t="s">
        <v>2246</v>
      </c>
      <c r="D30" s="1776"/>
      <c r="E30" s="1776"/>
      <c r="F30" s="2262"/>
      <c r="G30" s="620"/>
    </row>
    <row r="31" spans="1:11" ht="32.25" customHeight="1" thickBot="1" x14ac:dyDescent="0.3">
      <c r="A31" s="620"/>
      <c r="B31" s="1063" t="s">
        <v>37</v>
      </c>
      <c r="C31" s="1757" t="s">
        <v>2245</v>
      </c>
      <c r="D31" s="1758"/>
      <c r="E31" s="1758"/>
      <c r="F31" s="2263"/>
      <c r="G31" s="620"/>
    </row>
    <row r="32" spans="1:11" ht="12.75" customHeight="1" x14ac:dyDescent="0.25">
      <c r="A32" s="620"/>
      <c r="B32" s="2270"/>
      <c r="C32" s="663">
        <v>2025</v>
      </c>
      <c r="D32" s="663">
        <v>2026</v>
      </c>
      <c r="E32" s="663">
        <v>2027</v>
      </c>
      <c r="F32" s="1061">
        <v>2028</v>
      </c>
      <c r="G32" s="620"/>
    </row>
    <row r="33" spans="1:12" ht="19.5" customHeight="1" thickBot="1" x14ac:dyDescent="0.3">
      <c r="A33" s="620"/>
      <c r="B33" s="2280"/>
      <c r="C33" s="642" t="s">
        <v>17</v>
      </c>
      <c r="D33" s="642" t="s">
        <v>18</v>
      </c>
      <c r="E33" s="642" t="s">
        <v>18</v>
      </c>
      <c r="F33" s="1060" t="s">
        <v>18</v>
      </c>
      <c r="G33" s="620"/>
    </row>
    <row r="34" spans="1:12" ht="16.5" thickBot="1" x14ac:dyDescent="0.3">
      <c r="A34" s="620"/>
      <c r="B34" s="1063" t="s">
        <v>39</v>
      </c>
      <c r="C34" s="1203">
        <v>117</v>
      </c>
      <c r="D34" s="1203">
        <v>120</v>
      </c>
      <c r="E34" s="1203">
        <v>120</v>
      </c>
      <c r="F34" s="1204">
        <v>120</v>
      </c>
      <c r="G34" s="620"/>
    </row>
    <row r="35" spans="1:12" ht="16.5" thickBot="1" x14ac:dyDescent="0.3">
      <c r="A35" s="620"/>
      <c r="B35" s="1063" t="s">
        <v>861</v>
      </c>
      <c r="C35" s="648">
        <f>C64</f>
        <v>3086486</v>
      </c>
      <c r="D35" s="648">
        <f>D64</f>
        <v>4665762</v>
      </c>
      <c r="E35" s="648">
        <f>E64</f>
        <v>4184431</v>
      </c>
      <c r="F35" s="1064">
        <f>F64</f>
        <v>4526226</v>
      </c>
      <c r="G35" s="647"/>
    </row>
    <row r="36" spans="1:12" ht="16.5" thickBot="1" x14ac:dyDescent="0.3">
      <c r="A36" s="620"/>
      <c r="B36" s="1063" t="s">
        <v>860</v>
      </c>
      <c r="C36" s="648">
        <f>C35/C34</f>
        <v>26380.222222222223</v>
      </c>
      <c r="D36" s="648">
        <f>D35/D34</f>
        <v>38881.35</v>
      </c>
      <c r="E36" s="648">
        <f>E35/E34</f>
        <v>34870.258333333331</v>
      </c>
      <c r="F36" s="1064">
        <f>F35/F34</f>
        <v>37718.550000000003</v>
      </c>
      <c r="G36" s="620"/>
    </row>
    <row r="37" spans="1:12" ht="16.5" thickBot="1" x14ac:dyDescent="0.3">
      <c r="A37" s="620"/>
      <c r="B37" s="1063" t="s">
        <v>859</v>
      </c>
      <c r="C37" s="645" t="s">
        <v>884</v>
      </c>
      <c r="D37" s="644">
        <f t="shared" ref="D37:F39" si="0">D34/C34-1</f>
        <v>2.564102564102555E-2</v>
      </c>
      <c r="E37" s="644">
        <f t="shared" si="0"/>
        <v>0</v>
      </c>
      <c r="F37" s="1062">
        <f t="shared" si="0"/>
        <v>0</v>
      </c>
      <c r="G37" s="620"/>
      <c r="H37" s="864"/>
      <c r="I37" s="864"/>
      <c r="J37" s="864"/>
      <c r="K37" s="864"/>
      <c r="L37" s="864"/>
    </row>
    <row r="38" spans="1:12" ht="32.25" thickBot="1" x14ac:dyDescent="0.3">
      <c r="A38" s="620"/>
      <c r="B38" s="1063" t="s">
        <v>858</v>
      </c>
      <c r="C38" s="645" t="s">
        <v>884</v>
      </c>
      <c r="D38" s="644">
        <f t="shared" si="0"/>
        <v>0.51167444141978935</v>
      </c>
      <c r="E38" s="644">
        <f t="shared" si="0"/>
        <v>-0.10316235590242284</v>
      </c>
      <c r="F38" s="1062">
        <f t="shared" si="0"/>
        <v>8.1682551343300824E-2</v>
      </c>
      <c r="G38" s="620"/>
    </row>
    <row r="39" spans="1:12" ht="32.25" thickBot="1" x14ac:dyDescent="0.3">
      <c r="A39" s="620"/>
      <c r="B39" s="1063" t="s">
        <v>55</v>
      </c>
      <c r="C39" s="645" t="s">
        <v>884</v>
      </c>
      <c r="D39" s="644">
        <f t="shared" si="0"/>
        <v>0.47388258038429454</v>
      </c>
      <c r="E39" s="644">
        <f t="shared" si="0"/>
        <v>-0.10316235590242284</v>
      </c>
      <c r="F39" s="1062">
        <f t="shared" si="0"/>
        <v>8.1682551343301046E-2</v>
      </c>
      <c r="G39" s="620"/>
    </row>
    <row r="40" spans="1:12" ht="16.5" thickBot="1" x14ac:dyDescent="0.3">
      <c r="A40" s="620"/>
      <c r="B40" s="2281" t="s">
        <v>895</v>
      </c>
      <c r="C40" s="1770"/>
      <c r="D40" s="1770"/>
      <c r="E40" s="1770"/>
      <c r="F40" s="2282"/>
      <c r="G40" s="620"/>
    </row>
    <row r="41" spans="1:12" ht="12.75" customHeight="1" x14ac:dyDescent="0.25">
      <c r="A41" s="620"/>
      <c r="B41" s="2270"/>
      <c r="C41" s="663">
        <v>2025</v>
      </c>
      <c r="D41" s="663">
        <v>2026</v>
      </c>
      <c r="E41" s="663">
        <v>2027</v>
      </c>
      <c r="F41" s="1061">
        <v>2028</v>
      </c>
      <c r="G41" s="620"/>
    </row>
    <row r="42" spans="1:12" ht="22.5" customHeight="1" thickBot="1" x14ac:dyDescent="0.3">
      <c r="A42" s="620"/>
      <c r="B42" s="2280"/>
      <c r="C42" s="642" t="s">
        <v>17</v>
      </c>
      <c r="D42" s="642" t="s">
        <v>18</v>
      </c>
      <c r="E42" s="642" t="s">
        <v>18</v>
      </c>
      <c r="F42" s="1060" t="s">
        <v>18</v>
      </c>
      <c r="G42" s="620"/>
    </row>
    <row r="43" spans="1:12" ht="16.5" thickBot="1" x14ac:dyDescent="0.3">
      <c r="A43" s="620"/>
      <c r="B43" s="1054" t="s">
        <v>850</v>
      </c>
      <c r="C43" s="1146">
        <f>C44+C45</f>
        <v>597967</v>
      </c>
      <c r="D43" s="634">
        <f>D44+D45</f>
        <v>734027</v>
      </c>
      <c r="E43" s="634">
        <f>E44+E45</f>
        <v>734027</v>
      </c>
      <c r="F43" s="1047">
        <f>F44+F45</f>
        <v>734027</v>
      </c>
      <c r="G43" s="647"/>
    </row>
    <row r="44" spans="1:12" ht="16.5" thickBot="1" x14ac:dyDescent="0.3">
      <c r="A44" s="620"/>
      <c r="B44" s="1048" t="s">
        <v>840</v>
      </c>
      <c r="C44" s="1145">
        <v>597967</v>
      </c>
      <c r="D44" s="657">
        <v>734027</v>
      </c>
      <c r="E44" s="657">
        <v>734027</v>
      </c>
      <c r="F44" s="1131">
        <v>734027</v>
      </c>
      <c r="G44" s="647"/>
    </row>
    <row r="45" spans="1:12" ht="16.5" thickBot="1" x14ac:dyDescent="0.3">
      <c r="A45" s="620"/>
      <c r="B45" s="1048" t="s">
        <v>855</v>
      </c>
      <c r="C45" s="1144"/>
      <c r="D45" s="638"/>
      <c r="E45" s="638"/>
      <c r="F45" s="1055"/>
      <c r="G45" s="647"/>
    </row>
    <row r="46" spans="1:12" ht="32.25" thickBot="1" x14ac:dyDescent="0.3">
      <c r="A46" s="620"/>
      <c r="B46" s="1054" t="s">
        <v>849</v>
      </c>
      <c r="C46" s="1143">
        <f>C47+C48</f>
        <v>104211</v>
      </c>
      <c r="D46" s="634">
        <f>D47+D48</f>
        <v>124211</v>
      </c>
      <c r="E46" s="634">
        <f>E47+E48</f>
        <v>124211</v>
      </c>
      <c r="F46" s="1047">
        <f>F47+F48</f>
        <v>124211</v>
      </c>
      <c r="G46" s="620"/>
    </row>
    <row r="47" spans="1:12" ht="16.5" thickBot="1" x14ac:dyDescent="0.3">
      <c r="A47" s="620"/>
      <c r="B47" s="1138" t="s">
        <v>840</v>
      </c>
      <c r="C47" s="1140">
        <f>124211-20000</f>
        <v>104211</v>
      </c>
      <c r="D47" s="634">
        <v>124211</v>
      </c>
      <c r="E47" s="634">
        <v>124211</v>
      </c>
      <c r="F47" s="1047">
        <v>124211</v>
      </c>
      <c r="G47" s="620"/>
    </row>
    <row r="48" spans="1:12" ht="16.5" thickBot="1" x14ac:dyDescent="0.3">
      <c r="A48" s="620"/>
      <c r="B48" s="1138" t="s">
        <v>855</v>
      </c>
      <c r="C48" s="1137"/>
      <c r="D48" s="634"/>
      <c r="E48" s="634"/>
      <c r="F48" s="1047"/>
      <c r="G48" s="647"/>
    </row>
    <row r="49" spans="1:13" ht="16.5" thickBot="1" x14ac:dyDescent="0.3">
      <c r="A49" s="620"/>
      <c r="B49" s="1142" t="s">
        <v>848</v>
      </c>
      <c r="C49" s="1141">
        <f>C50+C51</f>
        <v>2362808</v>
      </c>
      <c r="D49" s="634">
        <f>D50+D51</f>
        <v>3786524</v>
      </c>
      <c r="E49" s="634">
        <f>E50+E51</f>
        <v>3305193</v>
      </c>
      <c r="F49" s="1047">
        <f>F50+F51</f>
        <v>3646988</v>
      </c>
      <c r="G49" s="647"/>
    </row>
    <row r="50" spans="1:13" ht="16.5" thickBot="1" x14ac:dyDescent="0.3">
      <c r="A50" s="620"/>
      <c r="B50" s="1138" t="s">
        <v>840</v>
      </c>
      <c r="C50" s="1140">
        <v>2362808</v>
      </c>
      <c r="D50" s="1139">
        <v>3786524</v>
      </c>
      <c r="E50" s="648">
        <v>3305193</v>
      </c>
      <c r="F50" s="1064">
        <v>3646988</v>
      </c>
      <c r="G50" s="647"/>
      <c r="H50" s="864"/>
    </row>
    <row r="51" spans="1:13" ht="16.5" thickBot="1" x14ac:dyDescent="0.3">
      <c r="A51" s="620"/>
      <c r="B51" s="1138" t="s">
        <v>855</v>
      </c>
      <c r="C51" s="1137"/>
      <c r="D51" s="634"/>
      <c r="E51" s="634"/>
      <c r="F51" s="1047"/>
      <c r="G51" s="647"/>
      <c r="H51" s="864"/>
      <c r="I51" s="1050"/>
    </row>
    <row r="52" spans="1:13" ht="16.5" thickBot="1" x14ac:dyDescent="0.3">
      <c r="A52" s="620"/>
      <c r="B52" s="1054" t="s">
        <v>847</v>
      </c>
      <c r="C52" s="638"/>
      <c r="D52" s="634"/>
      <c r="E52" s="634"/>
      <c r="F52" s="1047"/>
      <c r="G52" s="620"/>
    </row>
    <row r="53" spans="1:13" ht="16.5" thickBot="1" x14ac:dyDescent="0.3">
      <c r="A53" s="620"/>
      <c r="B53" s="1048" t="s">
        <v>840</v>
      </c>
      <c r="C53" s="638"/>
      <c r="D53" s="634"/>
      <c r="E53" s="634"/>
      <c r="F53" s="1047"/>
      <c r="G53" s="620"/>
    </row>
    <row r="54" spans="1:13" ht="16.5" thickBot="1" x14ac:dyDescent="0.3">
      <c r="A54" s="620"/>
      <c r="B54" s="1048" t="s">
        <v>855</v>
      </c>
      <c r="C54" s="638"/>
      <c r="D54" s="634"/>
      <c r="E54" s="634"/>
      <c r="F54" s="1047"/>
      <c r="G54" s="620"/>
    </row>
    <row r="55" spans="1:13" ht="32.25" thickBot="1" x14ac:dyDescent="0.3">
      <c r="A55" s="620"/>
      <c r="B55" s="1054" t="s">
        <v>846</v>
      </c>
      <c r="C55" s="638"/>
      <c r="D55" s="634"/>
      <c r="E55" s="634"/>
      <c r="F55" s="1047"/>
      <c r="G55" s="620"/>
    </row>
    <row r="56" spans="1:13" ht="16.5" thickBot="1" x14ac:dyDescent="0.3">
      <c r="A56" s="620"/>
      <c r="B56" s="1048" t="s">
        <v>840</v>
      </c>
      <c r="C56" s="638"/>
      <c r="D56" s="634"/>
      <c r="E56" s="634"/>
      <c r="F56" s="1047"/>
      <c r="G56" s="620"/>
    </row>
    <row r="57" spans="1:13" ht="16.5" thickBot="1" x14ac:dyDescent="0.3">
      <c r="A57" s="620"/>
      <c r="B57" s="1048" t="s">
        <v>855</v>
      </c>
      <c r="C57" s="638"/>
      <c r="D57" s="634"/>
      <c r="E57" s="634"/>
      <c r="F57" s="1047"/>
      <c r="G57" s="620"/>
    </row>
    <row r="58" spans="1:13" ht="16.5" thickBot="1" x14ac:dyDescent="0.3">
      <c r="A58" s="620"/>
      <c r="B58" s="1054" t="s">
        <v>845</v>
      </c>
      <c r="C58" s="638">
        <f>C59+C60</f>
        <v>21000</v>
      </c>
      <c r="D58" s="634">
        <f>D59+D60</f>
        <v>21000</v>
      </c>
      <c r="E58" s="634">
        <f>E59+E60</f>
        <v>21000</v>
      </c>
      <c r="F58" s="1047">
        <f>F59+F60</f>
        <v>21000</v>
      </c>
      <c r="G58" s="620"/>
    </row>
    <row r="59" spans="1:13" ht="16.5" thickBot="1" x14ac:dyDescent="0.3">
      <c r="A59" s="620"/>
      <c r="B59" s="1048" t="s">
        <v>840</v>
      </c>
      <c r="C59" s="657">
        <v>21000</v>
      </c>
      <c r="D59" s="657">
        <v>21000</v>
      </c>
      <c r="E59" s="657">
        <v>21000</v>
      </c>
      <c r="F59" s="1131">
        <v>21000</v>
      </c>
      <c r="G59" s="620"/>
    </row>
    <row r="60" spans="1:13" ht="16.5" thickBot="1" x14ac:dyDescent="0.3">
      <c r="A60" s="620"/>
      <c r="B60" s="1048" t="s">
        <v>855</v>
      </c>
      <c r="C60" s="638"/>
      <c r="D60" s="634"/>
      <c r="E60" s="634"/>
      <c r="F60" s="1047"/>
      <c r="G60" s="620"/>
    </row>
    <row r="61" spans="1:13" ht="32.25" thickBot="1" x14ac:dyDescent="0.3">
      <c r="A61" s="620"/>
      <c r="B61" s="1054" t="s">
        <v>844</v>
      </c>
      <c r="C61" s="638">
        <v>500</v>
      </c>
      <c r="D61" s="638">
        <f>D62+D63</f>
        <v>0</v>
      </c>
      <c r="E61" s="638">
        <f>E62+E63</f>
        <v>0</v>
      </c>
      <c r="F61" s="1055">
        <f>F62+F63</f>
        <v>0</v>
      </c>
      <c r="G61" s="620"/>
      <c r="I61" s="1128"/>
    </row>
    <row r="62" spans="1:13" ht="16.5" thickBot="1" x14ac:dyDescent="0.3">
      <c r="A62" s="620"/>
      <c r="B62" s="1048" t="s">
        <v>840</v>
      </c>
      <c r="C62" s="638">
        <v>500</v>
      </c>
      <c r="D62" s="979"/>
      <c r="E62" s="979"/>
      <c r="F62" s="1126"/>
      <c r="G62" s="620"/>
      <c r="K62" s="1127"/>
      <c r="L62" s="1127"/>
      <c r="M62" s="1127"/>
    </row>
    <row r="63" spans="1:13" ht="16.5" thickBot="1" x14ac:dyDescent="0.3">
      <c r="A63" s="620"/>
      <c r="B63" s="1048" t="s">
        <v>855</v>
      </c>
      <c r="C63" s="638"/>
      <c r="D63" s="980"/>
      <c r="E63" s="979"/>
      <c r="F63" s="1126"/>
      <c r="G63" s="620"/>
    </row>
    <row r="64" spans="1:13" ht="16.5" thickBot="1" x14ac:dyDescent="0.3">
      <c r="A64" s="620"/>
      <c r="B64" s="1068" t="s">
        <v>873</v>
      </c>
      <c r="C64" s="638">
        <f>C61+C58+C55+C52+C49+C46+C43</f>
        <v>3086486</v>
      </c>
      <c r="D64" s="638">
        <f>D61+D58+D55+D52+D49+D46+D43</f>
        <v>4665762</v>
      </c>
      <c r="E64" s="638">
        <f>E61+E58+E55+E52+E49+E46+E43</f>
        <v>4184431</v>
      </c>
      <c r="F64" s="1055">
        <f>F61+F58+F55+F52+F49+F46+F43</f>
        <v>4526226</v>
      </c>
      <c r="G64" s="620"/>
    </row>
    <row r="65" spans="1:8" ht="16.5" thickBot="1" x14ac:dyDescent="0.3">
      <c r="A65" s="620"/>
      <c r="B65" s="1125" t="s">
        <v>836</v>
      </c>
      <c r="C65" s="632">
        <f>IF(C64-C35=0,0,"Error")</f>
        <v>0</v>
      </c>
      <c r="D65" s="632">
        <f>IF(D64-D35=0,0,"Error")</f>
        <v>0</v>
      </c>
      <c r="E65" s="632">
        <f>IF(E64-E35=0,0,"Error")</f>
        <v>0</v>
      </c>
      <c r="F65" s="1124">
        <f>IF(F64-F35=0,0,"Error")</f>
        <v>0</v>
      </c>
      <c r="G65" s="620"/>
      <c r="H65" s="864"/>
    </row>
    <row r="66" spans="1:8" ht="32.25" hidden="1" thickBot="1" x14ac:dyDescent="0.3">
      <c r="A66" s="620"/>
      <c r="B66" s="1136" t="s">
        <v>1737</v>
      </c>
      <c r="C66" s="1756"/>
      <c r="D66" s="1747"/>
      <c r="E66" s="1747"/>
      <c r="F66" s="2283"/>
      <c r="G66" s="620"/>
    </row>
    <row r="67" spans="1:8" ht="26.25" hidden="1" customHeight="1" x14ac:dyDescent="0.25">
      <c r="A67" s="620"/>
      <c r="B67" s="1063" t="s">
        <v>863</v>
      </c>
      <c r="C67" s="1753"/>
      <c r="D67" s="1754"/>
      <c r="E67" s="1754"/>
      <c r="F67" s="2273"/>
      <c r="G67" s="620"/>
    </row>
    <row r="68" spans="1:8" ht="16.5" hidden="1" thickBot="1" x14ac:dyDescent="0.3">
      <c r="A68" s="620"/>
      <c r="B68" s="1063" t="s">
        <v>37</v>
      </c>
      <c r="C68" s="1757"/>
      <c r="D68" s="1758"/>
      <c r="E68" s="1758"/>
      <c r="F68" s="2263"/>
      <c r="G68" s="620"/>
    </row>
    <row r="69" spans="1:8" ht="12.75" hidden="1" customHeight="1" x14ac:dyDescent="0.25">
      <c r="A69" s="620"/>
      <c r="B69" s="2270"/>
      <c r="C69" s="663">
        <v>2018</v>
      </c>
      <c r="D69" s="663">
        <v>2019</v>
      </c>
      <c r="E69" s="663">
        <v>2024</v>
      </c>
      <c r="F69" s="1061">
        <v>2025</v>
      </c>
      <c r="G69" s="620"/>
    </row>
    <row r="70" spans="1:8" ht="9" hidden="1" customHeight="1" x14ac:dyDescent="0.25">
      <c r="A70" s="620"/>
      <c r="B70" s="2280"/>
      <c r="C70" s="642" t="s">
        <v>17</v>
      </c>
      <c r="D70" s="642" t="s">
        <v>18</v>
      </c>
      <c r="E70" s="642" t="s">
        <v>18</v>
      </c>
      <c r="F70" s="1060" t="s">
        <v>18</v>
      </c>
      <c r="G70" s="620"/>
    </row>
    <row r="71" spans="1:8" ht="16.5" hidden="1" thickBot="1" x14ac:dyDescent="0.3">
      <c r="A71" s="620"/>
      <c r="B71" s="1063" t="s">
        <v>39</v>
      </c>
      <c r="C71" s="646"/>
      <c r="D71" s="646"/>
      <c r="E71" s="646"/>
      <c r="F71" s="1069"/>
      <c r="G71" s="620"/>
    </row>
    <row r="72" spans="1:8" ht="16.5" hidden="1" thickBot="1" x14ac:dyDescent="0.3">
      <c r="A72" s="620"/>
      <c r="B72" s="1063" t="s">
        <v>861</v>
      </c>
      <c r="C72" s="648">
        <f>C101</f>
        <v>0</v>
      </c>
      <c r="D72" s="648">
        <f>D101</f>
        <v>0</v>
      </c>
      <c r="E72" s="648">
        <f>E101</f>
        <v>0</v>
      </c>
      <c r="F72" s="1064">
        <f>F101</f>
        <v>0</v>
      </c>
      <c r="G72" s="620"/>
    </row>
    <row r="73" spans="1:8" ht="16.5" hidden="1" thickBot="1" x14ac:dyDescent="0.3">
      <c r="A73" s="620"/>
      <c r="B73" s="1063" t="s">
        <v>860</v>
      </c>
      <c r="C73" s="648" t="e">
        <f>C72/C71</f>
        <v>#DIV/0!</v>
      </c>
      <c r="D73" s="648" t="e">
        <f>D72/D71</f>
        <v>#DIV/0!</v>
      </c>
      <c r="E73" s="648" t="e">
        <f>E72/E71</f>
        <v>#DIV/0!</v>
      </c>
      <c r="F73" s="1064" t="e">
        <f>F72/F71</f>
        <v>#DIV/0!</v>
      </c>
      <c r="G73" s="620"/>
    </row>
    <row r="74" spans="1:8" ht="16.5" hidden="1" thickBot="1" x14ac:dyDescent="0.3">
      <c r="A74" s="620"/>
      <c r="B74" s="1063" t="s">
        <v>859</v>
      </c>
      <c r="C74" s="645"/>
      <c r="D74" s="644" t="e">
        <f t="shared" ref="D74:F76" si="1">D71/C71-1</f>
        <v>#DIV/0!</v>
      </c>
      <c r="E74" s="644" t="e">
        <f t="shared" si="1"/>
        <v>#DIV/0!</v>
      </c>
      <c r="F74" s="1062" t="e">
        <f t="shared" si="1"/>
        <v>#DIV/0!</v>
      </c>
      <c r="G74" s="620"/>
    </row>
    <row r="75" spans="1:8" ht="32.25" hidden="1" thickBot="1" x14ac:dyDescent="0.3">
      <c r="A75" s="620"/>
      <c r="B75" s="1063" t="s">
        <v>858</v>
      </c>
      <c r="C75" s="645"/>
      <c r="D75" s="644" t="e">
        <f t="shared" si="1"/>
        <v>#DIV/0!</v>
      </c>
      <c r="E75" s="644" t="e">
        <f t="shared" si="1"/>
        <v>#DIV/0!</v>
      </c>
      <c r="F75" s="1062" t="e">
        <f t="shared" si="1"/>
        <v>#DIV/0!</v>
      </c>
      <c r="G75" s="620"/>
    </row>
    <row r="76" spans="1:8" ht="32.25" hidden="1" thickBot="1" x14ac:dyDescent="0.3">
      <c r="A76" s="620"/>
      <c r="B76" s="1063" t="s">
        <v>55</v>
      </c>
      <c r="C76" s="645"/>
      <c r="D76" s="644" t="e">
        <f t="shared" si="1"/>
        <v>#DIV/0!</v>
      </c>
      <c r="E76" s="644" t="e">
        <f t="shared" si="1"/>
        <v>#DIV/0!</v>
      </c>
      <c r="F76" s="1062" t="e">
        <f t="shared" si="1"/>
        <v>#DIV/0!</v>
      </c>
      <c r="G76" s="620"/>
    </row>
    <row r="77" spans="1:8" ht="24.75" hidden="1" customHeight="1" x14ac:dyDescent="0.25">
      <c r="A77" s="620"/>
      <c r="B77" s="2281" t="s">
        <v>1735</v>
      </c>
      <c r="C77" s="1770"/>
      <c r="D77" s="1770"/>
      <c r="E77" s="1770"/>
      <c r="F77" s="2282"/>
      <c r="G77" s="620"/>
    </row>
    <row r="78" spans="1:8" ht="12.75" hidden="1" customHeight="1" x14ac:dyDescent="0.25">
      <c r="A78" s="620"/>
      <c r="B78" s="2270"/>
      <c r="C78" s="663">
        <v>2018</v>
      </c>
      <c r="D78" s="663">
        <v>2019</v>
      </c>
      <c r="E78" s="663">
        <v>2024</v>
      </c>
      <c r="F78" s="1061">
        <v>2025</v>
      </c>
      <c r="G78" s="620"/>
    </row>
    <row r="79" spans="1:8" ht="9" hidden="1" customHeight="1" x14ac:dyDescent="0.25">
      <c r="A79" s="620"/>
      <c r="B79" s="2280"/>
      <c r="C79" s="642" t="s">
        <v>17</v>
      </c>
      <c r="D79" s="642" t="s">
        <v>18</v>
      </c>
      <c r="E79" s="642" t="s">
        <v>18</v>
      </c>
      <c r="F79" s="1060" t="s">
        <v>18</v>
      </c>
      <c r="G79" s="620"/>
    </row>
    <row r="80" spans="1:8" ht="24.75" hidden="1" customHeight="1" x14ac:dyDescent="0.25">
      <c r="A80" s="620"/>
      <c r="B80" s="1054" t="s">
        <v>850</v>
      </c>
      <c r="C80" s="634"/>
      <c r="D80" s="634"/>
      <c r="E80" s="634"/>
      <c r="F80" s="1047"/>
      <c r="G80" s="620"/>
    </row>
    <row r="81" spans="1:7" ht="38.25" hidden="1" customHeight="1" x14ac:dyDescent="0.25">
      <c r="A81" s="620"/>
      <c r="B81" s="1048" t="s">
        <v>840</v>
      </c>
      <c r="C81" s="638"/>
      <c r="D81" s="665"/>
      <c r="E81" s="665"/>
      <c r="F81" s="1134"/>
      <c r="G81" s="620"/>
    </row>
    <row r="82" spans="1:7" ht="24.75" hidden="1" customHeight="1" x14ac:dyDescent="0.25">
      <c r="A82" s="620"/>
      <c r="B82" s="1048" t="s">
        <v>855</v>
      </c>
      <c r="C82" s="638"/>
      <c r="D82" s="665"/>
      <c r="E82" s="665"/>
      <c r="F82" s="1134"/>
      <c r="G82" s="620"/>
    </row>
    <row r="83" spans="1:7" ht="24.75" hidden="1" customHeight="1" x14ac:dyDescent="0.25">
      <c r="A83" s="620"/>
      <c r="B83" s="1054" t="s">
        <v>849</v>
      </c>
      <c r="C83" s="634"/>
      <c r="D83" s="634"/>
      <c r="E83" s="634"/>
      <c r="F83" s="1047"/>
      <c r="G83" s="620"/>
    </row>
    <row r="84" spans="1:7" ht="16.5" hidden="1" thickBot="1" x14ac:dyDescent="0.3">
      <c r="A84" s="620"/>
      <c r="B84" s="1048" t="s">
        <v>840</v>
      </c>
      <c r="C84" s="638"/>
      <c r="D84" s="634"/>
      <c r="E84" s="634"/>
      <c r="F84" s="1047"/>
      <c r="G84" s="620"/>
    </row>
    <row r="85" spans="1:7" ht="16.5" hidden="1" thickBot="1" x14ac:dyDescent="0.3">
      <c r="A85" s="620"/>
      <c r="B85" s="1048" t="s">
        <v>855</v>
      </c>
      <c r="C85" s="638"/>
      <c r="D85" s="634"/>
      <c r="E85" s="634"/>
      <c r="F85" s="1047"/>
      <c r="G85" s="620"/>
    </row>
    <row r="86" spans="1:7" ht="24.75" hidden="1" customHeight="1" x14ac:dyDescent="0.25">
      <c r="A86" s="620"/>
      <c r="B86" s="1054" t="s">
        <v>848</v>
      </c>
      <c r="C86" s="638">
        <v>0</v>
      </c>
      <c r="D86" s="634">
        <v>0</v>
      </c>
      <c r="E86" s="634">
        <v>0</v>
      </c>
      <c r="F86" s="1047">
        <v>0</v>
      </c>
      <c r="G86" s="620"/>
    </row>
    <row r="87" spans="1:7" ht="16.5" hidden="1" thickBot="1" x14ac:dyDescent="0.3">
      <c r="A87" s="620"/>
      <c r="B87" s="1048" t="s">
        <v>840</v>
      </c>
      <c r="C87" s="638"/>
      <c r="D87" s="634"/>
      <c r="E87" s="634"/>
      <c r="F87" s="1047"/>
      <c r="G87" s="620"/>
    </row>
    <row r="88" spans="1:7" ht="16.5" hidden="1" thickBot="1" x14ac:dyDescent="0.3">
      <c r="A88" s="620"/>
      <c r="B88" s="1048" t="s">
        <v>855</v>
      </c>
      <c r="C88" s="638"/>
      <c r="D88" s="634"/>
      <c r="E88" s="634"/>
      <c r="F88" s="1047"/>
      <c r="G88" s="620"/>
    </row>
    <row r="89" spans="1:7" ht="16.5" hidden="1" thickBot="1" x14ac:dyDescent="0.3">
      <c r="A89" s="620"/>
      <c r="B89" s="1054" t="s">
        <v>847</v>
      </c>
      <c r="C89" s="638"/>
      <c r="D89" s="634"/>
      <c r="E89" s="634"/>
      <c r="F89" s="1047"/>
      <c r="G89" s="620"/>
    </row>
    <row r="90" spans="1:7" ht="16.5" hidden="1" thickBot="1" x14ac:dyDescent="0.3">
      <c r="A90" s="620"/>
      <c r="B90" s="1048" t="s">
        <v>840</v>
      </c>
      <c r="C90" s="638"/>
      <c r="D90" s="634"/>
      <c r="E90" s="634"/>
      <c r="F90" s="1047"/>
      <c r="G90" s="620"/>
    </row>
    <row r="91" spans="1:7" ht="16.5" hidden="1" thickBot="1" x14ac:dyDescent="0.3">
      <c r="A91" s="620"/>
      <c r="B91" s="1048" t="s">
        <v>855</v>
      </c>
      <c r="C91" s="638"/>
      <c r="D91" s="634"/>
      <c r="E91" s="634"/>
      <c r="F91" s="1047"/>
      <c r="G91" s="620"/>
    </row>
    <row r="92" spans="1:7" ht="32.25" hidden="1" thickBot="1" x14ac:dyDescent="0.3">
      <c r="A92" s="620"/>
      <c r="B92" s="1054" t="s">
        <v>846</v>
      </c>
      <c r="C92" s="638"/>
      <c r="D92" s="634"/>
      <c r="E92" s="634"/>
      <c r="F92" s="1047"/>
      <c r="G92" s="620"/>
    </row>
    <row r="93" spans="1:7" ht="16.5" hidden="1" thickBot="1" x14ac:dyDescent="0.3">
      <c r="A93" s="620"/>
      <c r="B93" s="1048" t="s">
        <v>840</v>
      </c>
      <c r="C93" s="638"/>
      <c r="D93" s="634"/>
      <c r="E93" s="634"/>
      <c r="F93" s="1047"/>
      <c r="G93" s="620"/>
    </row>
    <row r="94" spans="1:7" ht="16.5" hidden="1" thickBot="1" x14ac:dyDescent="0.3">
      <c r="A94" s="620"/>
      <c r="B94" s="1048" t="s">
        <v>855</v>
      </c>
      <c r="C94" s="638"/>
      <c r="D94" s="634"/>
      <c r="E94" s="634"/>
      <c r="F94" s="1047"/>
      <c r="G94" s="620"/>
    </row>
    <row r="95" spans="1:7" ht="16.5" hidden="1" thickBot="1" x14ac:dyDescent="0.3">
      <c r="A95" s="620"/>
      <c r="B95" s="1054" t="s">
        <v>845</v>
      </c>
      <c r="C95" s="638"/>
      <c r="D95" s="634"/>
      <c r="E95" s="634"/>
      <c r="F95" s="1047"/>
      <c r="G95" s="620"/>
    </row>
    <row r="96" spans="1:7" ht="16.5" hidden="1" thickBot="1" x14ac:dyDescent="0.3">
      <c r="A96" s="620"/>
      <c r="B96" s="1048" t="s">
        <v>840</v>
      </c>
      <c r="C96" s="638"/>
      <c r="D96" s="634"/>
      <c r="E96" s="634"/>
      <c r="F96" s="1047"/>
      <c r="G96" s="620"/>
    </row>
    <row r="97" spans="1:7" ht="16.5" hidden="1" thickBot="1" x14ac:dyDescent="0.3">
      <c r="A97" s="620"/>
      <c r="B97" s="1048" t="s">
        <v>855</v>
      </c>
      <c r="C97" s="638"/>
      <c r="D97" s="634"/>
      <c r="E97" s="634"/>
      <c r="F97" s="1047"/>
      <c r="G97" s="620"/>
    </row>
    <row r="98" spans="1:7" ht="32.25" hidden="1" thickBot="1" x14ac:dyDescent="0.3">
      <c r="A98" s="620"/>
      <c r="B98" s="1054" t="s">
        <v>844</v>
      </c>
      <c r="C98" s="638"/>
      <c r="D98" s="634"/>
      <c r="E98" s="634"/>
      <c r="F98" s="1047"/>
      <c r="G98" s="620"/>
    </row>
    <row r="99" spans="1:7" ht="16.5" hidden="1" thickBot="1" x14ac:dyDescent="0.3">
      <c r="A99" s="620"/>
      <c r="B99" s="1048" t="s">
        <v>840</v>
      </c>
      <c r="C99" s="638"/>
      <c r="D99" s="634"/>
      <c r="E99" s="634"/>
      <c r="F99" s="1047"/>
      <c r="G99" s="620"/>
    </row>
    <row r="100" spans="1:7" ht="16.5" hidden="1" thickBot="1" x14ac:dyDescent="0.3">
      <c r="A100" s="620"/>
      <c r="B100" s="1048" t="s">
        <v>855</v>
      </c>
      <c r="C100" s="638"/>
      <c r="D100" s="634"/>
      <c r="E100" s="634"/>
      <c r="F100" s="1047"/>
      <c r="G100" s="620"/>
    </row>
    <row r="101" spans="1:7" ht="16.5" hidden="1" thickBot="1" x14ac:dyDescent="0.3">
      <c r="A101" s="620"/>
      <c r="B101" s="1133" t="s">
        <v>1676</v>
      </c>
      <c r="C101" s="638">
        <f>C98+C95+C92+C89+C86+C83+C80</f>
        <v>0</v>
      </c>
      <c r="D101" s="638">
        <f>D98+D95+D92+D89+D86+D83+D80</f>
        <v>0</v>
      </c>
      <c r="E101" s="638">
        <f>E98+E95+E92+E89+E86+E83+E80</f>
        <v>0</v>
      </c>
      <c r="F101" s="1055">
        <f>F98+F95+F92+F89+F86+F83+F80</f>
        <v>0</v>
      </c>
      <c r="G101" s="620"/>
    </row>
    <row r="102" spans="1:7" ht="17.25" hidden="1" customHeight="1" x14ac:dyDescent="0.25">
      <c r="A102" s="620"/>
      <c r="B102" s="1125" t="s">
        <v>836</v>
      </c>
      <c r="C102" s="632">
        <f>IF(C101-C72=0,0,"Error")</f>
        <v>0</v>
      </c>
      <c r="D102" s="632">
        <f>IF(D101-D72=0,0,"Error")</f>
        <v>0</v>
      </c>
      <c r="E102" s="632">
        <f>IF(E101-E72=0,0,"Error")</f>
        <v>0</v>
      </c>
      <c r="F102" s="1124">
        <f>IF(F101-F72=0,0,"Error")</f>
        <v>0</v>
      </c>
      <c r="G102" s="620"/>
    </row>
    <row r="103" spans="1:7" ht="32.25" hidden="1" thickBot="1" x14ac:dyDescent="0.3">
      <c r="A103" s="620"/>
      <c r="B103" s="1136" t="s">
        <v>1736</v>
      </c>
      <c r="C103" s="1756"/>
      <c r="D103" s="1747"/>
      <c r="E103" s="1747"/>
      <c r="F103" s="2283"/>
      <c r="G103" s="620"/>
    </row>
    <row r="104" spans="1:7" ht="26.25" hidden="1" customHeight="1" x14ac:dyDescent="0.25">
      <c r="A104" s="620"/>
      <c r="B104" s="1063" t="s">
        <v>863</v>
      </c>
      <c r="C104" s="1753"/>
      <c r="D104" s="1754"/>
      <c r="E104" s="1754"/>
      <c r="F104" s="2273"/>
      <c r="G104" s="620"/>
    </row>
    <row r="105" spans="1:7" ht="16.5" hidden="1" thickBot="1" x14ac:dyDescent="0.3">
      <c r="A105" s="620"/>
      <c r="B105" s="1063" t="s">
        <v>37</v>
      </c>
      <c r="C105" s="1757"/>
      <c r="D105" s="1758"/>
      <c r="E105" s="1758"/>
      <c r="F105" s="2263"/>
      <c r="G105" s="620"/>
    </row>
    <row r="106" spans="1:7" ht="12.75" hidden="1" customHeight="1" x14ac:dyDescent="0.25">
      <c r="A106" s="620"/>
      <c r="B106" s="2270"/>
      <c r="C106" s="663">
        <v>2018</v>
      </c>
      <c r="D106" s="663">
        <v>2019</v>
      </c>
      <c r="E106" s="663">
        <v>2024</v>
      </c>
      <c r="F106" s="1061">
        <v>2025</v>
      </c>
      <c r="G106" s="620"/>
    </row>
    <row r="107" spans="1:7" ht="9" hidden="1" customHeight="1" x14ac:dyDescent="0.25">
      <c r="A107" s="620"/>
      <c r="B107" s="2280"/>
      <c r="C107" s="642" t="s">
        <v>17</v>
      </c>
      <c r="D107" s="642" t="s">
        <v>18</v>
      </c>
      <c r="E107" s="642" t="s">
        <v>18</v>
      </c>
      <c r="F107" s="1060" t="s">
        <v>18</v>
      </c>
      <c r="G107" s="620"/>
    </row>
    <row r="108" spans="1:7" ht="16.5" hidden="1" thickBot="1" x14ac:dyDescent="0.3">
      <c r="A108" s="620"/>
      <c r="B108" s="1063" t="s">
        <v>39</v>
      </c>
      <c r="C108" s="666"/>
      <c r="D108" s="666"/>
      <c r="E108" s="666"/>
      <c r="F108" s="1135"/>
      <c r="G108" s="620"/>
    </row>
    <row r="109" spans="1:7" ht="16.5" hidden="1" thickBot="1" x14ac:dyDescent="0.3">
      <c r="A109" s="620"/>
      <c r="B109" s="1063" t="s">
        <v>861</v>
      </c>
      <c r="C109" s="648">
        <f>C138</f>
        <v>0</v>
      </c>
      <c r="D109" s="648">
        <f>D138</f>
        <v>0</v>
      </c>
      <c r="E109" s="648">
        <f>E138</f>
        <v>0</v>
      </c>
      <c r="F109" s="1064">
        <f>F138</f>
        <v>0</v>
      </c>
      <c r="G109" s="620"/>
    </row>
    <row r="110" spans="1:7" ht="16.5" hidden="1" thickBot="1" x14ac:dyDescent="0.3">
      <c r="A110" s="620"/>
      <c r="B110" s="1063" t="s">
        <v>860</v>
      </c>
      <c r="C110" s="648" t="e">
        <f>C109/C108</f>
        <v>#DIV/0!</v>
      </c>
      <c r="D110" s="648" t="e">
        <f>D109/D108</f>
        <v>#DIV/0!</v>
      </c>
      <c r="E110" s="648" t="e">
        <f>E109/E108</f>
        <v>#DIV/0!</v>
      </c>
      <c r="F110" s="1064" t="e">
        <f>F109/F108</f>
        <v>#DIV/0!</v>
      </c>
      <c r="G110" s="620"/>
    </row>
    <row r="111" spans="1:7" ht="16.5" hidden="1" thickBot="1" x14ac:dyDescent="0.3">
      <c r="A111" s="620"/>
      <c r="B111" s="1063" t="s">
        <v>859</v>
      </c>
      <c r="C111" s="645"/>
      <c r="D111" s="644" t="e">
        <f t="shared" ref="D111:F113" si="2">D108/C108-1</f>
        <v>#DIV/0!</v>
      </c>
      <c r="E111" s="644" t="e">
        <f t="shared" si="2"/>
        <v>#DIV/0!</v>
      </c>
      <c r="F111" s="1062" t="e">
        <f t="shared" si="2"/>
        <v>#DIV/0!</v>
      </c>
      <c r="G111" s="620"/>
    </row>
    <row r="112" spans="1:7" ht="32.25" hidden="1" thickBot="1" x14ac:dyDescent="0.3">
      <c r="A112" s="620"/>
      <c r="B112" s="1063" t="s">
        <v>858</v>
      </c>
      <c r="C112" s="645"/>
      <c r="D112" s="644" t="e">
        <f t="shared" si="2"/>
        <v>#DIV/0!</v>
      </c>
      <c r="E112" s="644" t="e">
        <f t="shared" si="2"/>
        <v>#DIV/0!</v>
      </c>
      <c r="F112" s="1062" t="e">
        <f t="shared" si="2"/>
        <v>#DIV/0!</v>
      </c>
      <c r="G112" s="620"/>
    </row>
    <row r="113" spans="1:7" ht="32.25" hidden="1" thickBot="1" x14ac:dyDescent="0.3">
      <c r="A113" s="620"/>
      <c r="B113" s="1063" t="s">
        <v>55</v>
      </c>
      <c r="C113" s="645"/>
      <c r="D113" s="644" t="e">
        <f t="shared" si="2"/>
        <v>#DIV/0!</v>
      </c>
      <c r="E113" s="644" t="e">
        <f t="shared" si="2"/>
        <v>#DIV/0!</v>
      </c>
      <c r="F113" s="1062" t="e">
        <f t="shared" si="2"/>
        <v>#DIV/0!</v>
      </c>
      <c r="G113" s="620"/>
    </row>
    <row r="114" spans="1:7" ht="24.75" hidden="1" customHeight="1" x14ac:dyDescent="0.25">
      <c r="A114" s="620"/>
      <c r="B114" s="2281" t="s">
        <v>1735</v>
      </c>
      <c r="C114" s="1770"/>
      <c r="D114" s="1770"/>
      <c r="E114" s="1770"/>
      <c r="F114" s="2282"/>
      <c r="G114" s="620"/>
    </row>
    <row r="115" spans="1:7" ht="12.75" hidden="1" customHeight="1" x14ac:dyDescent="0.25">
      <c r="A115" s="620"/>
      <c r="B115" s="2270"/>
      <c r="C115" s="663">
        <v>2018</v>
      </c>
      <c r="D115" s="663">
        <v>2019</v>
      </c>
      <c r="E115" s="663">
        <v>2024</v>
      </c>
      <c r="F115" s="1061">
        <v>2025</v>
      </c>
      <c r="G115" s="620"/>
    </row>
    <row r="116" spans="1:7" ht="9" hidden="1" customHeight="1" x14ac:dyDescent="0.25">
      <c r="A116" s="620"/>
      <c r="B116" s="2280"/>
      <c r="C116" s="642" t="s">
        <v>17</v>
      </c>
      <c r="D116" s="642" t="s">
        <v>18</v>
      </c>
      <c r="E116" s="642" t="s">
        <v>18</v>
      </c>
      <c r="F116" s="1060" t="s">
        <v>18</v>
      </c>
      <c r="G116" s="620"/>
    </row>
    <row r="117" spans="1:7" ht="24.75" hidden="1" customHeight="1" x14ac:dyDescent="0.25">
      <c r="A117" s="620"/>
      <c r="B117" s="1054" t="s">
        <v>850</v>
      </c>
      <c r="C117" s="634"/>
      <c r="D117" s="634"/>
      <c r="E117" s="634"/>
      <c r="F117" s="1047"/>
      <c r="G117" s="620"/>
    </row>
    <row r="118" spans="1:7" ht="16.5" hidden="1" thickBot="1" x14ac:dyDescent="0.3">
      <c r="A118" s="620"/>
      <c r="B118" s="1048" t="s">
        <v>840</v>
      </c>
      <c r="C118" s="638"/>
      <c r="D118" s="665"/>
      <c r="E118" s="665"/>
      <c r="F118" s="1134"/>
      <c r="G118" s="620"/>
    </row>
    <row r="119" spans="1:7" ht="16.5" hidden="1" thickBot="1" x14ac:dyDescent="0.3">
      <c r="A119" s="620"/>
      <c r="B119" s="1048" t="s">
        <v>855</v>
      </c>
      <c r="C119" s="638"/>
      <c r="D119" s="665"/>
      <c r="E119" s="665"/>
      <c r="F119" s="1134"/>
      <c r="G119" s="620"/>
    </row>
    <row r="120" spans="1:7" ht="24.75" hidden="1" customHeight="1" x14ac:dyDescent="0.25">
      <c r="A120" s="620"/>
      <c r="B120" s="1054" t="s">
        <v>849</v>
      </c>
      <c r="C120" s="634"/>
      <c r="D120" s="634"/>
      <c r="E120" s="634"/>
      <c r="F120" s="1047"/>
      <c r="G120" s="620"/>
    </row>
    <row r="121" spans="1:7" ht="16.5" hidden="1" thickBot="1" x14ac:dyDescent="0.3">
      <c r="A121" s="620"/>
      <c r="B121" s="1048" t="s">
        <v>840</v>
      </c>
      <c r="C121" s="638"/>
      <c r="D121" s="634"/>
      <c r="E121" s="634"/>
      <c r="F121" s="1047"/>
      <c r="G121" s="620"/>
    </row>
    <row r="122" spans="1:7" ht="16.5" hidden="1" thickBot="1" x14ac:dyDescent="0.3">
      <c r="A122" s="620"/>
      <c r="B122" s="1048" t="s">
        <v>855</v>
      </c>
      <c r="C122" s="638"/>
      <c r="D122" s="634"/>
      <c r="E122" s="634"/>
      <c r="F122" s="1047"/>
      <c r="G122" s="620"/>
    </row>
    <row r="123" spans="1:7" ht="24.75" hidden="1" customHeight="1" x14ac:dyDescent="0.25">
      <c r="A123" s="620"/>
      <c r="B123" s="1054" t="s">
        <v>848</v>
      </c>
      <c r="C123" s="638">
        <v>0</v>
      </c>
      <c r="D123" s="634">
        <v>0</v>
      </c>
      <c r="E123" s="634">
        <v>0</v>
      </c>
      <c r="F123" s="1047">
        <v>0</v>
      </c>
      <c r="G123" s="620"/>
    </row>
    <row r="124" spans="1:7" ht="16.5" hidden="1" thickBot="1" x14ac:dyDescent="0.3">
      <c r="A124" s="620"/>
      <c r="B124" s="1048" t="s">
        <v>840</v>
      </c>
      <c r="C124" s="638"/>
      <c r="D124" s="634"/>
      <c r="E124" s="634"/>
      <c r="F124" s="1047"/>
      <c r="G124" s="620"/>
    </row>
    <row r="125" spans="1:7" ht="16.5" hidden="1" thickBot="1" x14ac:dyDescent="0.3">
      <c r="A125" s="620"/>
      <c r="B125" s="1048" t="s">
        <v>855</v>
      </c>
      <c r="C125" s="638"/>
      <c r="D125" s="634"/>
      <c r="E125" s="634"/>
      <c r="F125" s="1047"/>
      <c r="G125" s="620"/>
    </row>
    <row r="126" spans="1:7" ht="16.5" hidden="1" thickBot="1" x14ac:dyDescent="0.3">
      <c r="A126" s="620"/>
      <c r="B126" s="1054" t="s">
        <v>847</v>
      </c>
      <c r="C126" s="638"/>
      <c r="D126" s="634"/>
      <c r="E126" s="634"/>
      <c r="F126" s="1047"/>
      <c r="G126" s="620"/>
    </row>
    <row r="127" spans="1:7" ht="16.5" hidden="1" thickBot="1" x14ac:dyDescent="0.3">
      <c r="A127" s="620"/>
      <c r="B127" s="1048" t="s">
        <v>840</v>
      </c>
      <c r="C127" s="638"/>
      <c r="D127" s="634"/>
      <c r="E127" s="634"/>
      <c r="F127" s="1047"/>
      <c r="G127" s="620"/>
    </row>
    <row r="128" spans="1:7" ht="16.5" hidden="1" thickBot="1" x14ac:dyDescent="0.3">
      <c r="A128" s="620"/>
      <c r="B128" s="1048" t="s">
        <v>855</v>
      </c>
      <c r="C128" s="638"/>
      <c r="D128" s="634"/>
      <c r="E128" s="634"/>
      <c r="F128" s="1047"/>
      <c r="G128" s="620"/>
    </row>
    <row r="129" spans="1:7" ht="32.25" hidden="1" thickBot="1" x14ac:dyDescent="0.3">
      <c r="A129" s="620"/>
      <c r="B129" s="1054" t="s">
        <v>846</v>
      </c>
      <c r="C129" s="638"/>
      <c r="D129" s="634"/>
      <c r="E129" s="634"/>
      <c r="F129" s="1047"/>
      <c r="G129" s="620"/>
    </row>
    <row r="130" spans="1:7" ht="16.5" hidden="1" thickBot="1" x14ac:dyDescent="0.3">
      <c r="A130" s="620"/>
      <c r="B130" s="1048" t="s">
        <v>840</v>
      </c>
      <c r="C130" s="638"/>
      <c r="D130" s="634"/>
      <c r="E130" s="634"/>
      <c r="F130" s="1047"/>
      <c r="G130" s="620"/>
    </row>
    <row r="131" spans="1:7" ht="15" hidden="1" customHeight="1" x14ac:dyDescent="0.25">
      <c r="A131" s="620"/>
      <c r="B131" s="1048" t="s">
        <v>855</v>
      </c>
      <c r="C131" s="638"/>
      <c r="D131" s="634"/>
      <c r="E131" s="634"/>
      <c r="F131" s="1047"/>
      <c r="G131" s="620"/>
    </row>
    <row r="132" spans="1:7" ht="16.5" hidden="1" thickBot="1" x14ac:dyDescent="0.3">
      <c r="A132" s="620"/>
      <c r="B132" s="1054" t="s">
        <v>845</v>
      </c>
      <c r="C132" s="638">
        <v>0</v>
      </c>
      <c r="D132" s="634">
        <v>0</v>
      </c>
      <c r="E132" s="634">
        <v>0</v>
      </c>
      <c r="F132" s="1047">
        <v>0</v>
      </c>
      <c r="G132" s="620"/>
    </row>
    <row r="133" spans="1:7" ht="16.5" hidden="1" thickBot="1" x14ac:dyDescent="0.3">
      <c r="A133" s="620"/>
      <c r="B133" s="1048" t="s">
        <v>840</v>
      </c>
      <c r="C133" s="638"/>
      <c r="D133" s="634"/>
      <c r="E133" s="634"/>
      <c r="F133" s="1047"/>
      <c r="G133" s="620"/>
    </row>
    <row r="134" spans="1:7" ht="16.5" hidden="1" thickBot="1" x14ac:dyDescent="0.3">
      <c r="A134" s="620"/>
      <c r="B134" s="1048" t="s">
        <v>855</v>
      </c>
      <c r="C134" s="638"/>
      <c r="D134" s="634"/>
      <c r="E134" s="634"/>
      <c r="F134" s="1047"/>
      <c r="G134" s="620"/>
    </row>
    <row r="135" spans="1:7" ht="32.25" hidden="1" thickBot="1" x14ac:dyDescent="0.3">
      <c r="A135" s="620"/>
      <c r="B135" s="1054" t="s">
        <v>844</v>
      </c>
      <c r="C135" s="638"/>
      <c r="D135" s="634"/>
      <c r="E135" s="634"/>
      <c r="F135" s="1047"/>
      <c r="G135" s="620"/>
    </row>
    <row r="136" spans="1:7" ht="16.5" hidden="1" thickBot="1" x14ac:dyDescent="0.3">
      <c r="A136" s="620"/>
      <c r="B136" s="1048" t="s">
        <v>840</v>
      </c>
      <c r="C136" s="638"/>
      <c r="D136" s="634"/>
      <c r="E136" s="634"/>
      <c r="F136" s="1047"/>
      <c r="G136" s="620"/>
    </row>
    <row r="137" spans="1:7" ht="16.5" hidden="1" thickBot="1" x14ac:dyDescent="0.3">
      <c r="A137" s="620"/>
      <c r="B137" s="1048" t="s">
        <v>855</v>
      </c>
      <c r="C137" s="638"/>
      <c r="D137" s="634"/>
      <c r="E137" s="634"/>
      <c r="F137" s="1047"/>
      <c r="G137" s="620"/>
    </row>
    <row r="138" spans="1:7" ht="16.5" hidden="1" thickBot="1" x14ac:dyDescent="0.3">
      <c r="A138" s="620"/>
      <c r="B138" s="1133" t="s">
        <v>1676</v>
      </c>
      <c r="C138" s="638">
        <f>C135+C132+C129+C126+C123+C120+C117</f>
        <v>0</v>
      </c>
      <c r="D138" s="638">
        <f>D135+D132+D129+D126+D123+D120+D117</f>
        <v>0</v>
      </c>
      <c r="E138" s="638">
        <f>E135+E132+E129+E126+E123+E120+E117</f>
        <v>0</v>
      </c>
      <c r="F138" s="1055">
        <f>F135+F132+F129+F126+F123+F120+F117</f>
        <v>0</v>
      </c>
      <c r="G138" s="620"/>
    </row>
    <row r="139" spans="1:7" ht="17.25" hidden="1" customHeight="1" x14ac:dyDescent="0.25">
      <c r="A139" s="620"/>
      <c r="B139" s="1125" t="s">
        <v>836</v>
      </c>
      <c r="C139" s="632">
        <f>IF(C138-C109=0,0,"Error")</f>
        <v>0</v>
      </c>
      <c r="D139" s="632">
        <f>IF(D138-D109=0,0,"Error")</f>
        <v>0</v>
      </c>
      <c r="E139" s="632">
        <f>IF(E138-E109=0,0,"Error")</f>
        <v>0</v>
      </c>
      <c r="F139" s="1124">
        <f>IF(F138-F109=0,0,"Error")</f>
        <v>0</v>
      </c>
      <c r="G139" s="620"/>
    </row>
    <row r="140" spans="1:7" ht="18.75" customHeight="1" thickBot="1" x14ac:dyDescent="0.3">
      <c r="A140" s="620"/>
      <c r="B140" s="1067" t="s">
        <v>963</v>
      </c>
      <c r="C140" s="1751" t="s">
        <v>2244</v>
      </c>
      <c r="D140" s="1747"/>
      <c r="E140" s="1747"/>
      <c r="F140" s="2283"/>
      <c r="G140" s="620"/>
    </row>
    <row r="141" spans="1:7" ht="49.5" customHeight="1" thickBot="1" x14ac:dyDescent="0.3">
      <c r="A141" s="620"/>
      <c r="B141" s="1063" t="s">
        <v>863</v>
      </c>
      <c r="C141" s="1775" t="s">
        <v>2243</v>
      </c>
      <c r="D141" s="1776"/>
      <c r="E141" s="1776"/>
      <c r="F141" s="2262"/>
      <c r="G141" s="620"/>
    </row>
    <row r="142" spans="1:7" ht="16.5" thickBot="1" x14ac:dyDescent="0.3">
      <c r="A142" s="620"/>
      <c r="B142" s="1063" t="s">
        <v>37</v>
      </c>
      <c r="C142" s="1757" t="s">
        <v>2241</v>
      </c>
      <c r="D142" s="1758"/>
      <c r="E142" s="1758"/>
      <c r="F142" s="2263"/>
      <c r="G142" s="620"/>
    </row>
    <row r="143" spans="1:7" ht="12.75" customHeight="1" x14ac:dyDescent="0.25">
      <c r="A143" s="620"/>
      <c r="B143" s="2270"/>
      <c r="C143" s="663">
        <v>2025</v>
      </c>
      <c r="D143" s="663">
        <v>2026</v>
      </c>
      <c r="E143" s="663">
        <v>2027</v>
      </c>
      <c r="F143" s="1061">
        <v>2028</v>
      </c>
      <c r="G143" s="620"/>
    </row>
    <row r="144" spans="1:7" ht="22.5" customHeight="1" thickBot="1" x14ac:dyDescent="0.3">
      <c r="A144" s="620"/>
      <c r="B144" s="2280"/>
      <c r="C144" s="642" t="s">
        <v>17</v>
      </c>
      <c r="D144" s="642" t="s">
        <v>18</v>
      </c>
      <c r="E144" s="642" t="s">
        <v>18</v>
      </c>
      <c r="F144" s="1060" t="s">
        <v>18</v>
      </c>
      <c r="G144" s="620"/>
    </row>
    <row r="145" spans="1:12" ht="16.5" thickBot="1" x14ac:dyDescent="0.3">
      <c r="A145" s="620"/>
      <c r="B145" s="1063" t="s">
        <v>39</v>
      </c>
      <c r="C145" s="648">
        <v>1</v>
      </c>
      <c r="D145" s="648">
        <v>1</v>
      </c>
      <c r="E145" s="648">
        <v>1</v>
      </c>
      <c r="F145" s="1064">
        <v>1</v>
      </c>
      <c r="G145" s="620"/>
    </row>
    <row r="146" spans="1:12" ht="16.5" thickBot="1" x14ac:dyDescent="0.3">
      <c r="A146" s="620"/>
      <c r="B146" s="1063" t="s">
        <v>861</v>
      </c>
      <c r="C146" s="648">
        <f>C175</f>
        <v>2700000</v>
      </c>
      <c r="D146" s="648">
        <f>D175</f>
        <v>2700000</v>
      </c>
      <c r="E146" s="648">
        <f>E175</f>
        <v>2700000</v>
      </c>
      <c r="F146" s="1064">
        <f>F175</f>
        <v>2700000</v>
      </c>
      <c r="G146" s="620"/>
    </row>
    <row r="147" spans="1:12" ht="16.5" thickBot="1" x14ac:dyDescent="0.3">
      <c r="A147" s="620"/>
      <c r="B147" s="1063" t="s">
        <v>860</v>
      </c>
      <c r="C147" s="648">
        <f>C146/C145</f>
        <v>2700000</v>
      </c>
      <c r="D147" s="648">
        <f>D146/D145</f>
        <v>2700000</v>
      </c>
      <c r="E147" s="648">
        <f>E146/E145</f>
        <v>2700000</v>
      </c>
      <c r="F147" s="1064">
        <f>F146/F145</f>
        <v>2700000</v>
      </c>
      <c r="G147" s="620"/>
    </row>
    <row r="148" spans="1:12" ht="16.5" thickBot="1" x14ac:dyDescent="0.3">
      <c r="A148" s="620"/>
      <c r="B148" s="1063" t="s">
        <v>859</v>
      </c>
      <c r="C148" s="645" t="s">
        <v>884</v>
      </c>
      <c r="D148" s="644">
        <f t="shared" ref="D148:F150" si="3">D145/C145-1</f>
        <v>0</v>
      </c>
      <c r="E148" s="644">
        <f t="shared" si="3"/>
        <v>0</v>
      </c>
      <c r="F148" s="1062">
        <f t="shared" si="3"/>
        <v>0</v>
      </c>
      <c r="G148" s="620"/>
      <c r="H148" s="864"/>
      <c r="I148" s="864"/>
      <c r="J148" s="864"/>
      <c r="K148" s="864"/>
      <c r="L148" s="864"/>
    </row>
    <row r="149" spans="1:12" ht="32.25" thickBot="1" x14ac:dyDescent="0.3">
      <c r="A149" s="620"/>
      <c r="B149" s="1063" t="s">
        <v>858</v>
      </c>
      <c r="C149" s="645" t="s">
        <v>884</v>
      </c>
      <c r="D149" s="644">
        <f t="shared" si="3"/>
        <v>0</v>
      </c>
      <c r="E149" s="644">
        <f t="shared" si="3"/>
        <v>0</v>
      </c>
      <c r="F149" s="1062">
        <f t="shared" si="3"/>
        <v>0</v>
      </c>
      <c r="G149" s="620"/>
    </row>
    <row r="150" spans="1:12" ht="32.25" thickBot="1" x14ac:dyDescent="0.3">
      <c r="A150" s="620"/>
      <c r="B150" s="1063" t="s">
        <v>55</v>
      </c>
      <c r="C150" s="645" t="s">
        <v>884</v>
      </c>
      <c r="D150" s="644">
        <f t="shared" si="3"/>
        <v>0</v>
      </c>
      <c r="E150" s="644">
        <f t="shared" si="3"/>
        <v>0</v>
      </c>
      <c r="F150" s="1062">
        <f t="shared" si="3"/>
        <v>0</v>
      </c>
      <c r="G150" s="620"/>
    </row>
    <row r="151" spans="1:12" ht="16.5" thickBot="1" x14ac:dyDescent="0.3">
      <c r="A151" s="620"/>
      <c r="B151" s="2281" t="s">
        <v>2239</v>
      </c>
      <c r="C151" s="1770"/>
      <c r="D151" s="1770"/>
      <c r="E151" s="1770"/>
      <c r="F151" s="2282"/>
      <c r="G151" s="620"/>
    </row>
    <row r="152" spans="1:12" ht="12.75" customHeight="1" x14ac:dyDescent="0.25">
      <c r="A152" s="620"/>
      <c r="B152" s="2270"/>
      <c r="C152" s="663">
        <v>2025</v>
      </c>
      <c r="D152" s="663">
        <v>2026</v>
      </c>
      <c r="E152" s="663">
        <v>2027</v>
      </c>
      <c r="F152" s="1061">
        <v>2028</v>
      </c>
      <c r="G152" s="620"/>
    </row>
    <row r="153" spans="1:12" ht="27" customHeight="1" thickBot="1" x14ac:dyDescent="0.3">
      <c r="A153" s="620"/>
      <c r="B153" s="2280"/>
      <c r="C153" s="642" t="s">
        <v>17</v>
      </c>
      <c r="D153" s="642" t="s">
        <v>18</v>
      </c>
      <c r="E153" s="642" t="s">
        <v>18</v>
      </c>
      <c r="F153" s="1060" t="s">
        <v>18</v>
      </c>
      <c r="G153" s="620"/>
    </row>
    <row r="154" spans="1:12" ht="16.5" thickBot="1" x14ac:dyDescent="0.3">
      <c r="A154" s="620"/>
      <c r="B154" s="1054" t="s">
        <v>850</v>
      </c>
      <c r="C154" s="634"/>
      <c r="D154" s="634">
        <f>D155+D156</f>
        <v>0</v>
      </c>
      <c r="E154" s="634">
        <f>E155+E156</f>
        <v>0</v>
      </c>
      <c r="F154" s="1047">
        <f>F155+F156</f>
        <v>0</v>
      </c>
      <c r="G154" s="620"/>
    </row>
    <row r="155" spans="1:12" ht="16.5" thickBot="1" x14ac:dyDescent="0.3">
      <c r="A155" s="620"/>
      <c r="B155" s="1048" t="s">
        <v>840</v>
      </c>
      <c r="C155" s="657"/>
      <c r="D155" s="657"/>
      <c r="E155" s="657"/>
      <c r="F155" s="1131"/>
      <c r="G155" s="620"/>
    </row>
    <row r="156" spans="1:12" ht="16.5" thickBot="1" x14ac:dyDescent="0.3">
      <c r="A156" s="620"/>
      <c r="B156" s="1048" t="s">
        <v>855</v>
      </c>
      <c r="C156" s="638"/>
      <c r="D156" s="638"/>
      <c r="E156" s="638"/>
      <c r="F156" s="1055"/>
      <c r="G156" s="620"/>
    </row>
    <row r="157" spans="1:12" ht="32.25" thickBot="1" x14ac:dyDescent="0.3">
      <c r="A157" s="620"/>
      <c r="B157" s="1054" t="s">
        <v>849</v>
      </c>
      <c r="C157" s="634"/>
      <c r="D157" s="634">
        <f>D158+D159</f>
        <v>0</v>
      </c>
      <c r="E157" s="634">
        <f>E158+E159</f>
        <v>0</v>
      </c>
      <c r="F157" s="1047">
        <f>F158+F159</f>
        <v>0</v>
      </c>
      <c r="G157" s="620"/>
    </row>
    <row r="158" spans="1:12" ht="16.5" thickBot="1" x14ac:dyDescent="0.3">
      <c r="A158" s="620"/>
      <c r="B158" s="1048" t="s">
        <v>840</v>
      </c>
      <c r="C158" s="657"/>
      <c r="D158" s="634"/>
      <c r="E158" s="634"/>
      <c r="F158" s="1047"/>
      <c r="G158" s="620"/>
    </row>
    <row r="159" spans="1:12" ht="16.5" thickBot="1" x14ac:dyDescent="0.3">
      <c r="A159" s="620"/>
      <c r="B159" s="1048" t="s">
        <v>855</v>
      </c>
      <c r="C159" s="638"/>
      <c r="D159" s="634"/>
      <c r="E159" s="634"/>
      <c r="F159" s="1047"/>
      <c r="G159" s="620"/>
    </row>
    <row r="160" spans="1:12" ht="16.5" thickBot="1" x14ac:dyDescent="0.3">
      <c r="A160" s="620"/>
      <c r="B160" s="1054" t="s">
        <v>848</v>
      </c>
      <c r="C160" s="634">
        <f>C161+C162</f>
        <v>2700000</v>
      </c>
      <c r="D160" s="634">
        <f>D161+D162</f>
        <v>2700000</v>
      </c>
      <c r="E160" s="634">
        <f>E161+E162</f>
        <v>2700000</v>
      </c>
      <c r="F160" s="1047">
        <f>F161+F162</f>
        <v>2700000</v>
      </c>
      <c r="G160" s="620"/>
    </row>
    <row r="161" spans="1:13" ht="16.5" thickBot="1" x14ac:dyDescent="0.3">
      <c r="A161" s="620"/>
      <c r="B161" s="1048" t="s">
        <v>840</v>
      </c>
      <c r="C161" s="657">
        <v>2700000</v>
      </c>
      <c r="D161" s="634">
        <v>2700000</v>
      </c>
      <c r="E161" s="634">
        <v>2700000</v>
      </c>
      <c r="F161" s="1132">
        <v>2700000</v>
      </c>
      <c r="G161" s="620"/>
    </row>
    <row r="162" spans="1:13" ht="16.5" thickBot="1" x14ac:dyDescent="0.3">
      <c r="A162" s="620"/>
      <c r="B162" s="1048" t="s">
        <v>855</v>
      </c>
      <c r="C162" s="638"/>
      <c r="D162" s="634"/>
      <c r="E162" s="634"/>
      <c r="F162" s="1047"/>
      <c r="G162" s="620"/>
    </row>
    <row r="163" spans="1:13" ht="16.5" thickBot="1" x14ac:dyDescent="0.3">
      <c r="A163" s="620"/>
      <c r="B163" s="1054" t="s">
        <v>847</v>
      </c>
      <c r="C163" s="638"/>
      <c r="D163" s="634"/>
      <c r="E163" s="634"/>
      <c r="F163" s="1047"/>
      <c r="G163" s="620"/>
    </row>
    <row r="164" spans="1:13" ht="16.5" thickBot="1" x14ac:dyDescent="0.3">
      <c r="A164" s="620"/>
      <c r="B164" s="1048" t="s">
        <v>840</v>
      </c>
      <c r="C164" s="638"/>
      <c r="D164" s="634"/>
      <c r="E164" s="634"/>
      <c r="F164" s="1047"/>
      <c r="G164" s="620"/>
    </row>
    <row r="165" spans="1:13" ht="16.5" thickBot="1" x14ac:dyDescent="0.3">
      <c r="A165" s="620"/>
      <c r="B165" s="1048" t="s">
        <v>855</v>
      </c>
      <c r="C165" s="638"/>
      <c r="D165" s="634"/>
      <c r="E165" s="634"/>
      <c r="F165" s="1047"/>
      <c r="G165" s="620"/>
    </row>
    <row r="166" spans="1:13" ht="32.25" thickBot="1" x14ac:dyDescent="0.3">
      <c r="A166" s="620"/>
      <c r="B166" s="1054" t="s">
        <v>846</v>
      </c>
      <c r="C166" s="638"/>
      <c r="D166" s="634"/>
      <c r="E166" s="634"/>
      <c r="F166" s="1047"/>
      <c r="G166" s="620"/>
    </row>
    <row r="167" spans="1:13" ht="16.5" thickBot="1" x14ac:dyDescent="0.3">
      <c r="A167" s="620"/>
      <c r="B167" s="1048" t="s">
        <v>840</v>
      </c>
      <c r="C167" s="638"/>
      <c r="D167" s="634"/>
      <c r="E167" s="634"/>
      <c r="F167" s="1047"/>
      <c r="G167" s="620"/>
    </row>
    <row r="168" spans="1:13" ht="16.5" thickBot="1" x14ac:dyDescent="0.3">
      <c r="A168" s="620"/>
      <c r="B168" s="1048" t="s">
        <v>855</v>
      </c>
      <c r="C168" s="638"/>
      <c r="D168" s="634"/>
      <c r="E168" s="634"/>
      <c r="F168" s="1047"/>
      <c r="G168" s="620"/>
    </row>
    <row r="169" spans="1:13" ht="16.5" thickBot="1" x14ac:dyDescent="0.3">
      <c r="A169" s="620"/>
      <c r="B169" s="1054" t="s">
        <v>845</v>
      </c>
      <c r="C169" s="638">
        <f>C170+C171</f>
        <v>0</v>
      </c>
      <c r="D169" s="634">
        <f>D170+D171</f>
        <v>0</v>
      </c>
      <c r="E169" s="634">
        <f>E170+E171</f>
        <v>0</v>
      </c>
      <c r="F169" s="1047">
        <f>F170+F171</f>
        <v>0</v>
      </c>
      <c r="G169" s="620"/>
    </row>
    <row r="170" spans="1:13" ht="16.5" thickBot="1" x14ac:dyDescent="0.3">
      <c r="A170" s="620"/>
      <c r="B170" s="1048" t="s">
        <v>840</v>
      </c>
      <c r="C170" s="657"/>
      <c r="D170" s="634"/>
      <c r="E170" s="634"/>
      <c r="F170" s="1047"/>
      <c r="G170" s="620"/>
    </row>
    <row r="171" spans="1:13" ht="16.5" thickBot="1" x14ac:dyDescent="0.3">
      <c r="A171" s="620"/>
      <c r="B171" s="1048" t="s">
        <v>855</v>
      </c>
      <c r="C171" s="638"/>
      <c r="D171" s="634"/>
      <c r="E171" s="634"/>
      <c r="F171" s="1047"/>
      <c r="G171" s="620"/>
    </row>
    <row r="172" spans="1:13" ht="32.25" thickBot="1" x14ac:dyDescent="0.3">
      <c r="A172" s="620"/>
      <c r="B172" s="1054" t="s">
        <v>844</v>
      </c>
      <c r="C172" s="638">
        <f>C173+C174</f>
        <v>0</v>
      </c>
      <c r="D172" s="638">
        <f>D173+D174</f>
        <v>0</v>
      </c>
      <c r="E172" s="638">
        <f>E173+E174</f>
        <v>0</v>
      </c>
      <c r="F172" s="1055">
        <f>F173+F174</f>
        <v>0</v>
      </c>
      <c r="G172" s="620"/>
      <c r="I172" s="1128"/>
    </row>
    <row r="173" spans="1:13" ht="16.5" thickBot="1" x14ac:dyDescent="0.3">
      <c r="A173" s="620"/>
      <c r="B173" s="1048" t="s">
        <v>840</v>
      </c>
      <c r="C173" s="638"/>
      <c r="D173" s="979"/>
      <c r="E173" s="979"/>
      <c r="F173" s="1126"/>
      <c r="G173" s="620"/>
      <c r="K173" s="1127"/>
      <c r="L173" s="1127"/>
      <c r="M173" s="1127"/>
    </row>
    <row r="174" spans="1:13" ht="16.5" thickBot="1" x14ac:dyDescent="0.3">
      <c r="A174" s="620"/>
      <c r="B174" s="1048" t="s">
        <v>855</v>
      </c>
      <c r="C174" s="638"/>
      <c r="D174" s="980"/>
      <c r="E174" s="979"/>
      <c r="F174" s="1126"/>
      <c r="G174" s="620"/>
    </row>
    <row r="175" spans="1:13" ht="16.5" thickBot="1" x14ac:dyDescent="0.3">
      <c r="A175" s="620"/>
      <c r="B175" s="1068" t="s">
        <v>958</v>
      </c>
      <c r="C175" s="638">
        <f>C172+C169+C166+C163+C160+C157+C154</f>
        <v>2700000</v>
      </c>
      <c r="D175" s="638">
        <f>D172+D169+D166+D163+D160+D157+D154</f>
        <v>2700000</v>
      </c>
      <c r="E175" s="638">
        <f>E172+E169+E166+E163+E160+E157+E154</f>
        <v>2700000</v>
      </c>
      <c r="F175" s="1055">
        <f>F172+F169+F166+F163+F160+F157+F154</f>
        <v>2700000</v>
      </c>
      <c r="G175" s="620"/>
    </row>
    <row r="176" spans="1:13" ht="12.75" customHeight="1" thickBot="1" x14ac:dyDescent="0.3">
      <c r="A176" s="620"/>
      <c r="B176" s="1125" t="s">
        <v>836</v>
      </c>
      <c r="C176" s="632">
        <f>IF(C175-C146=0,0,"Error")</f>
        <v>0</v>
      </c>
      <c r="D176" s="632">
        <f>IF(D175-D146=0,0,"Error")</f>
        <v>0</v>
      </c>
      <c r="E176" s="632">
        <f>IF(E175-E146=0,0,"Error")</f>
        <v>0</v>
      </c>
      <c r="F176" s="1124">
        <f>IF(F175-F146=0,0,"Error")</f>
        <v>0</v>
      </c>
      <c r="G176" s="620"/>
    </row>
    <row r="177" spans="1:12" ht="18.75" hidden="1" customHeight="1" x14ac:dyDescent="0.25">
      <c r="A177" s="620"/>
      <c r="B177" s="1067" t="s">
        <v>963</v>
      </c>
      <c r="C177" s="1751" t="s">
        <v>2242</v>
      </c>
      <c r="D177" s="1746"/>
      <c r="E177" s="1746"/>
      <c r="F177" s="2261"/>
      <c r="G177" s="620"/>
    </row>
    <row r="178" spans="1:12" ht="31.5" hidden="1" customHeight="1" x14ac:dyDescent="0.25">
      <c r="A178" s="620"/>
      <c r="B178" s="1063" t="s">
        <v>863</v>
      </c>
      <c r="C178" s="1775" t="s">
        <v>2242</v>
      </c>
      <c r="D178" s="1776"/>
      <c r="E178" s="1776"/>
      <c r="F178" s="2262"/>
      <c r="G178" s="620"/>
    </row>
    <row r="179" spans="1:12" ht="16.5" hidden="1" thickBot="1" x14ac:dyDescent="0.3">
      <c r="A179" s="620"/>
      <c r="B179" s="1063" t="s">
        <v>37</v>
      </c>
      <c r="C179" s="1757" t="s">
        <v>2241</v>
      </c>
      <c r="D179" s="1758"/>
      <c r="E179" s="1758"/>
      <c r="F179" s="2263"/>
      <c r="G179" s="620"/>
    </row>
    <row r="180" spans="1:12" ht="12.75" hidden="1" customHeight="1" x14ac:dyDescent="0.25">
      <c r="A180" s="620"/>
      <c r="B180" s="2270"/>
      <c r="C180" s="663">
        <v>2023</v>
      </c>
      <c r="D180" s="663">
        <v>2024</v>
      </c>
      <c r="E180" s="663">
        <v>2025</v>
      </c>
      <c r="F180" s="1061">
        <v>2026</v>
      </c>
      <c r="G180" s="620"/>
    </row>
    <row r="181" spans="1:12" ht="9" hidden="1" customHeight="1" x14ac:dyDescent="0.25">
      <c r="A181" s="620"/>
      <c r="B181" s="2280"/>
      <c r="C181" s="642" t="s">
        <v>17</v>
      </c>
      <c r="D181" s="642" t="s">
        <v>18</v>
      </c>
      <c r="E181" s="642" t="s">
        <v>18</v>
      </c>
      <c r="F181" s="1060" t="s">
        <v>18</v>
      </c>
      <c r="G181" s="620"/>
    </row>
    <row r="182" spans="1:12" ht="1.5" hidden="1" customHeight="1" x14ac:dyDescent="0.25">
      <c r="A182" s="620"/>
      <c r="B182" s="1063" t="s">
        <v>39</v>
      </c>
      <c r="C182" s="648">
        <v>0</v>
      </c>
      <c r="D182" s="648">
        <v>0</v>
      </c>
      <c r="E182" s="648">
        <v>0</v>
      </c>
      <c r="F182" s="1064">
        <v>0</v>
      </c>
      <c r="G182" s="620"/>
    </row>
    <row r="183" spans="1:12" ht="16.5" hidden="1" thickBot="1" x14ac:dyDescent="0.3">
      <c r="A183" s="620"/>
      <c r="B183" s="1063" t="s">
        <v>861</v>
      </c>
      <c r="C183" s="648">
        <f>C212</f>
        <v>0</v>
      </c>
      <c r="D183" s="648">
        <f>D212</f>
        <v>0</v>
      </c>
      <c r="E183" s="648">
        <f>E212</f>
        <v>0</v>
      </c>
      <c r="F183" s="1064">
        <f>F212</f>
        <v>0</v>
      </c>
      <c r="G183" s="620"/>
    </row>
    <row r="184" spans="1:12" ht="16.5" hidden="1" thickBot="1" x14ac:dyDescent="0.3">
      <c r="A184" s="620"/>
      <c r="B184" s="1063" t="s">
        <v>860</v>
      </c>
      <c r="C184" s="648" t="e">
        <f>C183/C182</f>
        <v>#DIV/0!</v>
      </c>
      <c r="D184" s="648" t="e">
        <f>D183/D182</f>
        <v>#DIV/0!</v>
      </c>
      <c r="E184" s="648" t="e">
        <f>E183/E182</f>
        <v>#DIV/0!</v>
      </c>
      <c r="F184" s="1064" t="e">
        <f>F183/F182</f>
        <v>#DIV/0!</v>
      </c>
      <c r="G184" s="620"/>
    </row>
    <row r="185" spans="1:12" ht="16.5" hidden="1" thickBot="1" x14ac:dyDescent="0.3">
      <c r="A185" s="620"/>
      <c r="B185" s="1063" t="s">
        <v>859</v>
      </c>
      <c r="C185" s="645" t="s">
        <v>884</v>
      </c>
      <c r="D185" s="644" t="e">
        <f t="shared" ref="D185:F187" si="4">D182/C182-1</f>
        <v>#DIV/0!</v>
      </c>
      <c r="E185" s="644" t="e">
        <f t="shared" si="4"/>
        <v>#DIV/0!</v>
      </c>
      <c r="F185" s="1062" t="e">
        <f t="shared" si="4"/>
        <v>#DIV/0!</v>
      </c>
      <c r="G185" s="620"/>
      <c r="H185" s="864"/>
      <c r="I185" s="864"/>
      <c r="J185" s="864"/>
      <c r="K185" s="864"/>
      <c r="L185" s="864"/>
    </row>
    <row r="186" spans="1:12" ht="32.25" hidden="1" thickBot="1" x14ac:dyDescent="0.3">
      <c r="A186" s="620"/>
      <c r="B186" s="1063" t="s">
        <v>858</v>
      </c>
      <c r="C186" s="645" t="s">
        <v>884</v>
      </c>
      <c r="D186" s="644" t="e">
        <f t="shared" si="4"/>
        <v>#DIV/0!</v>
      </c>
      <c r="E186" s="644" t="e">
        <f t="shared" si="4"/>
        <v>#DIV/0!</v>
      </c>
      <c r="F186" s="1062" t="e">
        <f t="shared" si="4"/>
        <v>#DIV/0!</v>
      </c>
      <c r="G186" s="620"/>
    </row>
    <row r="187" spans="1:12" ht="32.25" hidden="1" thickBot="1" x14ac:dyDescent="0.3">
      <c r="A187" s="620"/>
      <c r="B187" s="1063" t="s">
        <v>55</v>
      </c>
      <c r="C187" s="645" t="s">
        <v>884</v>
      </c>
      <c r="D187" s="644" t="e">
        <f t="shared" si="4"/>
        <v>#DIV/0!</v>
      </c>
      <c r="E187" s="644" t="e">
        <f t="shared" si="4"/>
        <v>#DIV/0!</v>
      </c>
      <c r="F187" s="1062" t="e">
        <f t="shared" si="4"/>
        <v>#DIV/0!</v>
      </c>
      <c r="G187" s="620"/>
    </row>
    <row r="188" spans="1:12" ht="16.5" hidden="1" thickBot="1" x14ac:dyDescent="0.3">
      <c r="A188" s="620"/>
      <c r="B188" s="2281" t="s">
        <v>2239</v>
      </c>
      <c r="C188" s="1770"/>
      <c r="D188" s="1770"/>
      <c r="E188" s="1770"/>
      <c r="F188" s="2282"/>
      <c r="G188" s="620"/>
    </row>
    <row r="189" spans="1:12" ht="1.5" hidden="1" customHeight="1" x14ac:dyDescent="0.25">
      <c r="A189" s="620"/>
      <c r="B189" s="2270"/>
      <c r="C189" s="663">
        <v>2023</v>
      </c>
      <c r="D189" s="663">
        <v>2024</v>
      </c>
      <c r="E189" s="663">
        <v>2025</v>
      </c>
      <c r="F189" s="1061">
        <v>2026</v>
      </c>
      <c r="G189" s="620"/>
    </row>
    <row r="190" spans="1:12" ht="9" hidden="1" customHeight="1" x14ac:dyDescent="0.25">
      <c r="A190" s="620"/>
      <c r="B190" s="2280"/>
      <c r="C190" s="642" t="s">
        <v>17</v>
      </c>
      <c r="D190" s="642" t="s">
        <v>18</v>
      </c>
      <c r="E190" s="642" t="s">
        <v>18</v>
      </c>
      <c r="F190" s="1060" t="s">
        <v>18</v>
      </c>
      <c r="G190" s="620"/>
    </row>
    <row r="191" spans="1:12" ht="16.5" hidden="1" thickBot="1" x14ac:dyDescent="0.3">
      <c r="A191" s="620"/>
      <c r="B191" s="1054" t="s">
        <v>850</v>
      </c>
      <c r="C191" s="634"/>
      <c r="D191" s="634">
        <f>D192+D193</f>
        <v>0</v>
      </c>
      <c r="E191" s="634">
        <f>E192+E193</f>
        <v>0</v>
      </c>
      <c r="F191" s="1047">
        <f>F192+F193</f>
        <v>0</v>
      </c>
      <c r="G191" s="620"/>
    </row>
    <row r="192" spans="1:12" ht="16.5" hidden="1" thickBot="1" x14ac:dyDescent="0.3">
      <c r="A192" s="620"/>
      <c r="B192" s="1048" t="s">
        <v>840</v>
      </c>
      <c r="C192" s="657"/>
      <c r="D192" s="657"/>
      <c r="E192" s="657"/>
      <c r="F192" s="1131"/>
      <c r="G192" s="620"/>
    </row>
    <row r="193" spans="1:7" ht="16.5" hidden="1" thickBot="1" x14ac:dyDescent="0.3">
      <c r="A193" s="620"/>
      <c r="B193" s="1048" t="s">
        <v>855</v>
      </c>
      <c r="C193" s="638"/>
      <c r="D193" s="638"/>
      <c r="E193" s="638"/>
      <c r="F193" s="1055"/>
      <c r="G193" s="620"/>
    </row>
    <row r="194" spans="1:7" ht="32.25" hidden="1" thickBot="1" x14ac:dyDescent="0.3">
      <c r="A194" s="620"/>
      <c r="B194" s="1054" t="s">
        <v>849</v>
      </c>
      <c r="C194" s="634"/>
      <c r="D194" s="634">
        <f>D195+D196</f>
        <v>0</v>
      </c>
      <c r="E194" s="634">
        <f>E195+E196</f>
        <v>0</v>
      </c>
      <c r="F194" s="1047">
        <f>F195+F196</f>
        <v>0</v>
      </c>
      <c r="G194" s="620"/>
    </row>
    <row r="195" spans="1:7" ht="16.5" hidden="1" thickBot="1" x14ac:dyDescent="0.3">
      <c r="A195" s="620"/>
      <c r="B195" s="1048" t="s">
        <v>840</v>
      </c>
      <c r="C195" s="657"/>
      <c r="D195" s="634"/>
      <c r="E195" s="634"/>
      <c r="F195" s="1047"/>
      <c r="G195" s="620"/>
    </row>
    <row r="196" spans="1:7" ht="16.5" hidden="1" thickBot="1" x14ac:dyDescent="0.3">
      <c r="A196" s="620"/>
      <c r="B196" s="1048" t="s">
        <v>855</v>
      </c>
      <c r="C196" s="638"/>
      <c r="D196" s="634"/>
      <c r="E196" s="634"/>
      <c r="F196" s="1047"/>
      <c r="G196" s="620"/>
    </row>
    <row r="197" spans="1:7" ht="16.5" hidden="1" thickBot="1" x14ac:dyDescent="0.3">
      <c r="A197" s="620"/>
      <c r="B197" s="1054" t="s">
        <v>848</v>
      </c>
      <c r="C197" s="634">
        <f>C198+C199</f>
        <v>0</v>
      </c>
      <c r="D197" s="634">
        <f>D198+D199</f>
        <v>0</v>
      </c>
      <c r="E197" s="634">
        <f>E198+E199</f>
        <v>0</v>
      </c>
      <c r="F197" s="1047">
        <f>F198+F199</f>
        <v>0</v>
      </c>
      <c r="G197" s="620"/>
    </row>
    <row r="198" spans="1:7" ht="16.5" hidden="1" thickBot="1" x14ac:dyDescent="0.3">
      <c r="A198" s="620"/>
      <c r="B198" s="1048" t="s">
        <v>840</v>
      </c>
      <c r="C198" s="1085"/>
      <c r="D198" s="1130"/>
      <c r="E198" s="1130"/>
      <c r="F198" s="1129"/>
      <c r="G198" s="620"/>
    </row>
    <row r="199" spans="1:7" ht="16.5" hidden="1" thickBot="1" x14ac:dyDescent="0.3">
      <c r="A199" s="620"/>
      <c r="B199" s="1048" t="s">
        <v>855</v>
      </c>
      <c r="C199" s="638"/>
      <c r="D199" s="634"/>
      <c r="E199" s="634"/>
      <c r="F199" s="1047"/>
      <c r="G199" s="620"/>
    </row>
    <row r="200" spans="1:7" ht="16.5" hidden="1" thickBot="1" x14ac:dyDescent="0.3">
      <c r="A200" s="620"/>
      <c r="B200" s="1054" t="s">
        <v>847</v>
      </c>
      <c r="C200" s="638"/>
      <c r="D200" s="634"/>
      <c r="E200" s="634"/>
      <c r="F200" s="1047"/>
      <c r="G200" s="620"/>
    </row>
    <row r="201" spans="1:7" ht="16.5" hidden="1" thickBot="1" x14ac:dyDescent="0.3">
      <c r="A201" s="620"/>
      <c r="B201" s="1048" t="s">
        <v>840</v>
      </c>
      <c r="C201" s="638"/>
      <c r="D201" s="634"/>
      <c r="E201" s="634"/>
      <c r="F201" s="1047"/>
      <c r="G201" s="620"/>
    </row>
    <row r="202" spans="1:7" ht="16.5" hidden="1" thickBot="1" x14ac:dyDescent="0.3">
      <c r="A202" s="620"/>
      <c r="B202" s="1048" t="s">
        <v>855</v>
      </c>
      <c r="C202" s="638"/>
      <c r="D202" s="634"/>
      <c r="E202" s="634"/>
      <c r="F202" s="1047"/>
      <c r="G202" s="620"/>
    </row>
    <row r="203" spans="1:7" ht="32.25" hidden="1" thickBot="1" x14ac:dyDescent="0.3">
      <c r="A203" s="620"/>
      <c r="B203" s="1054" t="s">
        <v>846</v>
      </c>
      <c r="C203" s="638"/>
      <c r="D203" s="634"/>
      <c r="E203" s="634"/>
      <c r="F203" s="1047"/>
      <c r="G203" s="620"/>
    </row>
    <row r="204" spans="1:7" ht="16.5" hidden="1" thickBot="1" x14ac:dyDescent="0.3">
      <c r="A204" s="620"/>
      <c r="B204" s="1048" t="s">
        <v>840</v>
      </c>
      <c r="C204" s="638"/>
      <c r="D204" s="634"/>
      <c r="E204" s="634"/>
      <c r="F204" s="1047"/>
      <c r="G204" s="620"/>
    </row>
    <row r="205" spans="1:7" ht="16.5" hidden="1" thickBot="1" x14ac:dyDescent="0.3">
      <c r="A205" s="620"/>
      <c r="B205" s="1048" t="s">
        <v>855</v>
      </c>
      <c r="C205" s="638"/>
      <c r="D205" s="634"/>
      <c r="E205" s="634"/>
      <c r="F205" s="1047"/>
      <c r="G205" s="620"/>
    </row>
    <row r="206" spans="1:7" ht="16.5" hidden="1" thickBot="1" x14ac:dyDescent="0.3">
      <c r="A206" s="620"/>
      <c r="B206" s="1054" t="s">
        <v>845</v>
      </c>
      <c r="C206" s="638">
        <f>C207+C208</f>
        <v>0</v>
      </c>
      <c r="D206" s="634">
        <f>D207+D208</f>
        <v>0</v>
      </c>
      <c r="E206" s="634">
        <f>E207+E208</f>
        <v>0</v>
      </c>
      <c r="F206" s="1047">
        <f>F207+F208</f>
        <v>0</v>
      </c>
      <c r="G206" s="620"/>
    </row>
    <row r="207" spans="1:7" ht="16.5" hidden="1" thickBot="1" x14ac:dyDescent="0.3">
      <c r="A207" s="620"/>
      <c r="B207" s="1048" t="s">
        <v>840</v>
      </c>
      <c r="C207" s="657"/>
      <c r="D207" s="634"/>
      <c r="E207" s="634"/>
      <c r="F207" s="1047"/>
      <c r="G207" s="620"/>
    </row>
    <row r="208" spans="1:7" ht="16.5" hidden="1" thickBot="1" x14ac:dyDescent="0.3">
      <c r="A208" s="620"/>
      <c r="B208" s="1048" t="s">
        <v>855</v>
      </c>
      <c r="C208" s="638"/>
      <c r="D208" s="634"/>
      <c r="E208" s="634"/>
      <c r="F208" s="1047"/>
      <c r="G208" s="620"/>
    </row>
    <row r="209" spans="1:13" ht="32.25" hidden="1" thickBot="1" x14ac:dyDescent="0.3">
      <c r="A209" s="620"/>
      <c r="B209" s="1054" t="s">
        <v>844</v>
      </c>
      <c r="C209" s="638">
        <f>C210+C211</f>
        <v>0</v>
      </c>
      <c r="D209" s="638">
        <f>D210+D211</f>
        <v>0</v>
      </c>
      <c r="E209" s="638">
        <f>E210+E211</f>
        <v>0</v>
      </c>
      <c r="F209" s="1055">
        <f>F210+F211</f>
        <v>0</v>
      </c>
      <c r="G209" s="620"/>
      <c r="I209" s="1128"/>
    </row>
    <row r="210" spans="1:13" ht="16.5" hidden="1" thickBot="1" x14ac:dyDescent="0.3">
      <c r="A210" s="620"/>
      <c r="B210" s="1048" t="s">
        <v>840</v>
      </c>
      <c r="C210" s="638"/>
      <c r="D210" s="979"/>
      <c r="E210" s="979"/>
      <c r="F210" s="1126"/>
      <c r="G210" s="620"/>
      <c r="K210" s="1127"/>
      <c r="L210" s="1127"/>
      <c r="M210" s="1127"/>
    </row>
    <row r="211" spans="1:13" ht="16.5" hidden="1" customHeight="1" x14ac:dyDescent="0.25">
      <c r="A211" s="620"/>
      <c r="B211" s="1048" t="s">
        <v>855</v>
      </c>
      <c r="C211" s="638"/>
      <c r="D211" s="980"/>
      <c r="E211" s="979"/>
      <c r="F211" s="1126"/>
      <c r="G211" s="620"/>
    </row>
    <row r="212" spans="1:13" ht="16.5" hidden="1" thickBot="1" x14ac:dyDescent="0.3">
      <c r="A212" s="620"/>
      <c r="B212" s="1068" t="s">
        <v>958</v>
      </c>
      <c r="C212" s="638">
        <f>C209+C206+C203+C200+C197+C194+C191</f>
        <v>0</v>
      </c>
      <c r="D212" s="638">
        <f>D209+D206+D203+D200+D197+D194+D191</f>
        <v>0</v>
      </c>
      <c r="E212" s="638">
        <f>E209+E206+E203+E200+E197+E194+E191</f>
        <v>0</v>
      </c>
      <c r="F212" s="1055">
        <f>F209+F206+F203+F200+F197+F194+F191</f>
        <v>0</v>
      </c>
      <c r="G212" s="620"/>
    </row>
    <row r="213" spans="1:13" ht="14.25" customHeight="1" thickBot="1" x14ac:dyDescent="0.3">
      <c r="A213" s="620"/>
      <c r="B213" s="1125" t="s">
        <v>836</v>
      </c>
      <c r="C213" s="632">
        <f>IF(C212-C183=0,0,"Error")</f>
        <v>0</v>
      </c>
      <c r="D213" s="632">
        <f>IF(D212-D183=0,0,"Error")</f>
        <v>0</v>
      </c>
      <c r="E213" s="632">
        <f>IF(E212-E183=0,0,"Error")</f>
        <v>0</v>
      </c>
      <c r="F213" s="1124">
        <f>IF(F212-F183=0,0,"Error")</f>
        <v>0</v>
      </c>
      <c r="G213" s="620"/>
    </row>
    <row r="214" spans="1:13" ht="16.5" thickBot="1" x14ac:dyDescent="0.3">
      <c r="A214" s="620"/>
      <c r="B214" s="2278" t="s">
        <v>894</v>
      </c>
      <c r="C214" s="1761"/>
      <c r="D214" s="1761"/>
      <c r="E214" s="1761"/>
      <c r="F214" s="2279"/>
      <c r="G214" s="620"/>
    </row>
    <row r="215" spans="1:13" ht="16.5" thickBot="1" x14ac:dyDescent="0.3">
      <c r="A215" s="620"/>
      <c r="B215" s="2278" t="s">
        <v>893</v>
      </c>
      <c r="C215" s="1761"/>
      <c r="D215" s="1761"/>
      <c r="E215" s="1761"/>
      <c r="F215" s="2279"/>
      <c r="G215" s="620"/>
    </row>
    <row r="216" spans="1:13" ht="32.25" thickBot="1" x14ac:dyDescent="0.3">
      <c r="A216" s="620"/>
      <c r="B216" s="1067" t="s">
        <v>1314</v>
      </c>
      <c r="C216" s="2109" t="s">
        <v>321</v>
      </c>
      <c r="D216" s="2284"/>
      <c r="E216" s="2110"/>
      <c r="F216" s="2285"/>
      <c r="G216" s="620"/>
    </row>
    <row r="217" spans="1:13" ht="48.75" customHeight="1" thickBot="1" x14ac:dyDescent="0.3">
      <c r="A217" s="620"/>
      <c r="B217" s="1067" t="s">
        <v>880</v>
      </c>
      <c r="C217" s="651" t="s">
        <v>321</v>
      </c>
      <c r="D217" s="650" t="s">
        <v>864</v>
      </c>
      <c r="E217" s="2286" t="s">
        <v>2240</v>
      </c>
      <c r="F217" s="2287"/>
      <c r="G217" s="620"/>
      <c r="H217" s="2288"/>
      <c r="I217" s="2288"/>
      <c r="J217" s="2288"/>
      <c r="K217" s="2288"/>
      <c r="L217" s="2288"/>
    </row>
    <row r="218" spans="1:13" ht="17.25" customHeight="1" thickBot="1" x14ac:dyDescent="0.3">
      <c r="A218" s="620"/>
      <c r="B218" s="1063" t="s">
        <v>863</v>
      </c>
      <c r="C218" s="1753" t="s">
        <v>321</v>
      </c>
      <c r="D218" s="1754"/>
      <c r="E218" s="1754"/>
      <c r="F218" s="2273"/>
      <c r="G218" s="620"/>
      <c r="H218" s="2288"/>
      <c r="I218" s="2288"/>
      <c r="J218" s="2288"/>
      <c r="K218" s="2288"/>
      <c r="L218" s="2288"/>
    </row>
    <row r="219" spans="1:13" ht="16.5" thickBot="1" x14ac:dyDescent="0.3">
      <c r="A219" s="620"/>
      <c r="B219" s="1063" t="s">
        <v>37</v>
      </c>
      <c r="C219" s="1757" t="s">
        <v>1430</v>
      </c>
      <c r="D219" s="1758"/>
      <c r="E219" s="1758"/>
      <c r="F219" s="2263"/>
      <c r="G219" s="620"/>
    </row>
    <row r="220" spans="1:13" ht="12.75" customHeight="1" x14ac:dyDescent="0.25">
      <c r="A220" s="620"/>
      <c r="B220" s="2270"/>
      <c r="C220" s="663">
        <v>2025</v>
      </c>
      <c r="D220" s="663">
        <v>2026</v>
      </c>
      <c r="E220" s="663">
        <v>2027</v>
      </c>
      <c r="F220" s="1061">
        <v>2028</v>
      </c>
      <c r="G220" s="620"/>
    </row>
    <row r="221" spans="1:13" ht="18.75" customHeight="1" thickBot="1" x14ac:dyDescent="0.3">
      <c r="A221" s="620"/>
      <c r="B221" s="2280"/>
      <c r="C221" s="642" t="s">
        <v>17</v>
      </c>
      <c r="D221" s="642" t="s">
        <v>18</v>
      </c>
      <c r="E221" s="642" t="s">
        <v>18</v>
      </c>
      <c r="F221" s="1060" t="s">
        <v>18</v>
      </c>
      <c r="G221" s="620"/>
    </row>
    <row r="222" spans="1:13" ht="16.5" thickBot="1" x14ac:dyDescent="0.3">
      <c r="A222" s="620"/>
      <c r="B222" s="1063" t="s">
        <v>39</v>
      </c>
      <c r="C222" s="648">
        <v>1</v>
      </c>
      <c r="D222" s="648">
        <v>1</v>
      </c>
      <c r="E222" s="648">
        <v>1</v>
      </c>
      <c r="F222" s="1064">
        <v>1</v>
      </c>
      <c r="G222" s="620"/>
    </row>
    <row r="223" spans="1:13" ht="16.5" thickBot="1" x14ac:dyDescent="0.3">
      <c r="A223" s="620"/>
      <c r="B223" s="1063" t="s">
        <v>861</v>
      </c>
      <c r="C223" s="648">
        <f>C241</f>
        <v>10000</v>
      </c>
      <c r="D223" s="648">
        <f>D224</f>
        <v>20000</v>
      </c>
      <c r="E223" s="648">
        <f>E241</f>
        <v>20000</v>
      </c>
      <c r="F223" s="1064">
        <f>F224</f>
        <v>20000</v>
      </c>
      <c r="G223" s="647"/>
    </row>
    <row r="224" spans="1:13" ht="16.5" thickBot="1" x14ac:dyDescent="0.3">
      <c r="A224" s="620"/>
      <c r="B224" s="1063" t="s">
        <v>860</v>
      </c>
      <c r="C224" s="648">
        <v>10000</v>
      </c>
      <c r="D224" s="648">
        <v>20000</v>
      </c>
      <c r="E224" s="648">
        <v>20000</v>
      </c>
      <c r="F224" s="1064">
        <v>20000</v>
      </c>
      <c r="G224" s="647"/>
    </row>
    <row r="225" spans="1:19" ht="16.5" thickBot="1" x14ac:dyDescent="0.3">
      <c r="A225" s="620"/>
      <c r="B225" s="1063" t="s">
        <v>859</v>
      </c>
      <c r="C225" s="645" t="s">
        <v>884</v>
      </c>
      <c r="D225" s="644">
        <f t="shared" ref="D225:F227" si="5">D222/C222-1</f>
        <v>0</v>
      </c>
      <c r="E225" s="644">
        <f t="shared" si="5"/>
        <v>0</v>
      </c>
      <c r="F225" s="1062">
        <f t="shared" si="5"/>
        <v>0</v>
      </c>
      <c r="G225" s="647"/>
      <c r="H225" s="864"/>
      <c r="I225" s="864"/>
      <c r="J225" s="864"/>
      <c r="K225" s="864"/>
      <c r="L225" s="864"/>
    </row>
    <row r="226" spans="1:19" ht="32.25" thickBot="1" x14ac:dyDescent="0.3">
      <c r="A226" s="620"/>
      <c r="B226" s="1063" t="s">
        <v>858</v>
      </c>
      <c r="C226" s="645" t="s">
        <v>884</v>
      </c>
      <c r="D226" s="644">
        <f t="shared" si="5"/>
        <v>1</v>
      </c>
      <c r="E226" s="644">
        <f t="shared" si="5"/>
        <v>0</v>
      </c>
      <c r="F226" s="1062">
        <f t="shared" si="5"/>
        <v>0</v>
      </c>
      <c r="G226" s="647"/>
    </row>
    <row r="227" spans="1:19" ht="32.25" thickBot="1" x14ac:dyDescent="0.3">
      <c r="A227" s="620"/>
      <c r="B227" s="1063" t="s">
        <v>55</v>
      </c>
      <c r="C227" s="645" t="s">
        <v>884</v>
      </c>
      <c r="D227" s="644">
        <f t="shared" si="5"/>
        <v>1</v>
      </c>
      <c r="E227" s="644">
        <f t="shared" si="5"/>
        <v>0</v>
      </c>
      <c r="F227" s="1062">
        <f t="shared" si="5"/>
        <v>0</v>
      </c>
      <c r="G227" s="647"/>
    </row>
    <row r="228" spans="1:19" ht="16.5" thickBot="1" x14ac:dyDescent="0.3">
      <c r="A228" s="620"/>
      <c r="B228" s="2281" t="s">
        <v>876</v>
      </c>
      <c r="C228" s="1770"/>
      <c r="D228" s="1770"/>
      <c r="E228" s="1770"/>
      <c r="F228" s="2282"/>
      <c r="G228" s="647"/>
    </row>
    <row r="229" spans="1:19" ht="12.75" customHeight="1" x14ac:dyDescent="0.25">
      <c r="A229" s="620"/>
      <c r="B229" s="2270"/>
      <c r="C229" s="663">
        <v>2025</v>
      </c>
      <c r="D229" s="663">
        <v>2026</v>
      </c>
      <c r="E229" s="663">
        <v>2027</v>
      </c>
      <c r="F229" s="1061">
        <v>2028</v>
      </c>
      <c r="G229" s="647"/>
    </row>
    <row r="230" spans="1:19" ht="18" customHeight="1" thickBot="1" x14ac:dyDescent="0.3">
      <c r="A230" s="620"/>
      <c r="B230" s="2280"/>
      <c r="C230" s="642" t="s">
        <v>17</v>
      </c>
      <c r="D230" s="642" t="s">
        <v>18</v>
      </c>
      <c r="E230" s="642" t="s">
        <v>18</v>
      </c>
      <c r="F230" s="1060" t="s">
        <v>18</v>
      </c>
      <c r="G230" s="647"/>
    </row>
    <row r="231" spans="1:19" ht="16.5" thickBot="1" x14ac:dyDescent="0.3">
      <c r="A231" s="620"/>
      <c r="B231" s="1054" t="s">
        <v>875</v>
      </c>
      <c r="C231" s="634">
        <f>C232+C233+C234+C235</f>
        <v>0</v>
      </c>
      <c r="D231" s="634">
        <f>D232+D233+D234+D235</f>
        <v>0</v>
      </c>
      <c r="E231" s="634">
        <f>E232+E233+E234+E235</f>
        <v>0</v>
      </c>
      <c r="F231" s="1047">
        <f>F232+F233+F234+F235</f>
        <v>0</v>
      </c>
      <c r="G231" s="647"/>
    </row>
    <row r="232" spans="1:19" ht="16.5" thickBot="1" x14ac:dyDescent="0.3">
      <c r="A232" s="620"/>
      <c r="B232" s="1048" t="s">
        <v>840</v>
      </c>
      <c r="C232" s="634"/>
      <c r="D232" s="634"/>
      <c r="E232" s="634"/>
      <c r="F232" s="1047"/>
      <c r="G232" s="647"/>
      <c r="O232" s="2288"/>
      <c r="P232" s="2288"/>
      <c r="Q232" s="2288"/>
      <c r="R232" s="2288"/>
      <c r="S232" s="2288"/>
    </row>
    <row r="233" spans="1:19" ht="16.5" thickBot="1" x14ac:dyDescent="0.3">
      <c r="A233" s="620"/>
      <c r="B233" s="1048" t="s">
        <v>854</v>
      </c>
      <c r="C233" s="634"/>
      <c r="D233" s="634"/>
      <c r="E233" s="634"/>
      <c r="F233" s="1047"/>
      <c r="G233" s="647"/>
      <c r="O233" s="2288"/>
      <c r="P233" s="2288"/>
      <c r="Q233" s="2288"/>
      <c r="R233" s="2288"/>
      <c r="S233" s="2288"/>
    </row>
    <row r="234" spans="1:19" ht="16.5" thickBot="1" x14ac:dyDescent="0.3">
      <c r="A234" s="620"/>
      <c r="B234" s="1048" t="s">
        <v>838</v>
      </c>
      <c r="C234" s="634"/>
      <c r="D234" s="634"/>
      <c r="E234" s="634"/>
      <c r="F234" s="1047"/>
      <c r="G234" s="647"/>
      <c r="O234" s="2288"/>
      <c r="P234" s="2288"/>
      <c r="Q234" s="2288"/>
      <c r="R234" s="2288"/>
      <c r="S234" s="2288"/>
    </row>
    <row r="235" spans="1:19" ht="16.5" thickBot="1" x14ac:dyDescent="0.3">
      <c r="A235" s="620"/>
      <c r="B235" s="1048" t="s">
        <v>837</v>
      </c>
      <c r="C235" s="634"/>
      <c r="D235" s="634"/>
      <c r="E235" s="634"/>
      <c r="F235" s="1047"/>
      <c r="G235" s="647"/>
    </row>
    <row r="236" spans="1:19" ht="16.5" thickBot="1" x14ac:dyDescent="0.3">
      <c r="A236" s="620"/>
      <c r="B236" s="1054" t="s">
        <v>874</v>
      </c>
      <c r="C236" s="638">
        <f>C237+C238+C239+C240</f>
        <v>10000</v>
      </c>
      <c r="D236" s="638">
        <f>D237+D238+D239+D240</f>
        <v>20000</v>
      </c>
      <c r="E236" s="638">
        <f>E237+E238+E239+E240</f>
        <v>20000</v>
      </c>
      <c r="F236" s="1055">
        <f>F237+F238+F239+F240</f>
        <v>20000</v>
      </c>
      <c r="G236" s="647"/>
    </row>
    <row r="237" spans="1:19" ht="16.5" thickBot="1" x14ac:dyDescent="0.3">
      <c r="A237" s="620"/>
      <c r="B237" s="1048" t="s">
        <v>840</v>
      </c>
      <c r="C237" s="657">
        <v>10000</v>
      </c>
      <c r="D237" s="648">
        <v>20000</v>
      </c>
      <c r="E237" s="648">
        <v>20000</v>
      </c>
      <c r="F237" s="1064">
        <v>20000</v>
      </c>
      <c r="G237" s="647"/>
      <c r="H237" s="1088"/>
      <c r="I237" s="1088"/>
      <c r="J237" s="1088"/>
      <c r="L237" s="864"/>
    </row>
    <row r="238" spans="1:19" ht="16.5" thickBot="1" x14ac:dyDescent="0.3">
      <c r="A238" s="620"/>
      <c r="B238" s="1048" t="s">
        <v>854</v>
      </c>
      <c r="C238" s="638"/>
      <c r="D238" s="634"/>
      <c r="E238" s="634"/>
      <c r="F238" s="1047"/>
      <c r="G238" s="647"/>
    </row>
    <row r="239" spans="1:19" ht="16.5" thickBot="1" x14ac:dyDescent="0.3">
      <c r="A239" s="620"/>
      <c r="B239" s="1048" t="s">
        <v>838</v>
      </c>
      <c r="C239" s="638"/>
      <c r="D239" s="634"/>
      <c r="E239" s="634"/>
      <c r="F239" s="1047"/>
      <c r="G239" s="647"/>
    </row>
    <row r="240" spans="1:19" ht="16.5" thickBot="1" x14ac:dyDescent="0.3">
      <c r="A240" s="620"/>
      <c r="B240" s="1048" t="s">
        <v>837</v>
      </c>
      <c r="C240" s="638"/>
      <c r="D240" s="634"/>
      <c r="E240" s="634"/>
      <c r="F240" s="1047"/>
      <c r="G240" s="647"/>
    </row>
    <row r="241" spans="1:12" ht="14.25" customHeight="1" thickBot="1" x14ac:dyDescent="0.3">
      <c r="A241" s="620"/>
      <c r="B241" s="1059" t="s">
        <v>873</v>
      </c>
      <c r="C241" s="638">
        <f>C231+C236</f>
        <v>10000</v>
      </c>
      <c r="D241" s="638">
        <f>D231+D236</f>
        <v>20000</v>
      </c>
      <c r="E241" s="638">
        <f>E231+E236</f>
        <v>20000</v>
      </c>
      <c r="F241" s="1055">
        <f>F231+F236</f>
        <v>20000</v>
      </c>
      <c r="G241" s="647"/>
    </row>
    <row r="242" spans="1:12" ht="15.75" customHeight="1" thickBot="1" x14ac:dyDescent="0.3">
      <c r="A242" s="620"/>
      <c r="B242" s="1070" t="s">
        <v>949</v>
      </c>
      <c r="C242" s="1794"/>
      <c r="D242" s="1795"/>
      <c r="E242" s="1795"/>
      <c r="F242" s="2289"/>
      <c r="G242" s="647"/>
    </row>
    <row r="243" spans="1:12" ht="31.5" customHeight="1" thickBot="1" x14ac:dyDescent="0.3">
      <c r="A243" s="620"/>
      <c r="B243" s="1205" t="s">
        <v>963</v>
      </c>
      <c r="C243" s="1066"/>
      <c r="D243" s="781" t="s">
        <v>864</v>
      </c>
      <c r="E243" s="1756"/>
      <c r="F243" s="2283"/>
      <c r="G243" s="647"/>
    </row>
    <row r="244" spans="1:12" ht="24" customHeight="1" thickBot="1" x14ac:dyDescent="0.3">
      <c r="A244" s="620"/>
      <c r="B244" s="1063" t="s">
        <v>863</v>
      </c>
      <c r="C244" s="1753"/>
      <c r="D244" s="1754"/>
      <c r="E244" s="1754"/>
      <c r="F244" s="2273"/>
      <c r="G244" s="647"/>
    </row>
    <row r="245" spans="1:12" ht="16.5" customHeight="1" thickBot="1" x14ac:dyDescent="0.3">
      <c r="A245" s="620"/>
      <c r="B245" s="1063" t="s">
        <v>37</v>
      </c>
      <c r="C245" s="1757" t="s">
        <v>83</v>
      </c>
      <c r="D245" s="1758"/>
      <c r="E245" s="1758"/>
      <c r="F245" s="2263"/>
      <c r="G245" s="647"/>
    </row>
    <row r="246" spans="1:12" ht="18.75" customHeight="1" x14ac:dyDescent="0.25">
      <c r="A246" s="620"/>
      <c r="B246" s="2270"/>
      <c r="C246" s="663">
        <v>2025</v>
      </c>
      <c r="D246" s="663">
        <v>2026</v>
      </c>
      <c r="E246" s="663">
        <v>2027</v>
      </c>
      <c r="F246" s="1061">
        <v>2028</v>
      </c>
      <c r="G246" s="647"/>
    </row>
    <row r="247" spans="1:12" ht="18.75" customHeight="1" thickBot="1" x14ac:dyDescent="0.3">
      <c r="A247" s="620"/>
      <c r="B247" s="2280"/>
      <c r="C247" s="642" t="s">
        <v>17</v>
      </c>
      <c r="D247" s="642" t="s">
        <v>18</v>
      </c>
      <c r="E247" s="642" t="s">
        <v>18</v>
      </c>
      <c r="F247" s="1060" t="s">
        <v>18</v>
      </c>
      <c r="G247" s="647"/>
    </row>
    <row r="248" spans="1:12" ht="16.5" customHeight="1" thickBot="1" x14ac:dyDescent="0.3">
      <c r="A248" s="620"/>
      <c r="B248" s="1063" t="s">
        <v>39</v>
      </c>
      <c r="C248" s="646"/>
      <c r="D248" s="645">
        <v>1</v>
      </c>
      <c r="E248" s="645"/>
      <c r="F248" s="1069"/>
      <c r="G248" s="647"/>
    </row>
    <row r="249" spans="1:12" ht="19.5" customHeight="1" thickBot="1" x14ac:dyDescent="0.3">
      <c r="A249" s="620"/>
      <c r="B249" s="1063" t="s">
        <v>861</v>
      </c>
      <c r="C249" s="648">
        <f>C267</f>
        <v>0</v>
      </c>
      <c r="D249" s="648">
        <f>D267</f>
        <v>0</v>
      </c>
      <c r="E249" s="648">
        <f>E267</f>
        <v>0</v>
      </c>
      <c r="F249" s="1064">
        <f>F267</f>
        <v>0</v>
      </c>
      <c r="G249" s="647"/>
    </row>
    <row r="250" spans="1:12" ht="16.5" customHeight="1" thickBot="1" x14ac:dyDescent="0.3">
      <c r="A250" s="620"/>
      <c r="B250" s="1063" t="s">
        <v>860</v>
      </c>
      <c r="C250" s="648" t="e">
        <f>C249/C248</f>
        <v>#DIV/0!</v>
      </c>
      <c r="D250" s="648">
        <f>D249/D248</f>
        <v>0</v>
      </c>
      <c r="E250" s="648" t="e">
        <f>E249/E248</f>
        <v>#DIV/0!</v>
      </c>
      <c r="F250" s="1064" t="e">
        <f>F249/F248</f>
        <v>#DIV/0!</v>
      </c>
      <c r="G250" s="647"/>
    </row>
    <row r="251" spans="1:12" ht="16.5" customHeight="1" thickBot="1" x14ac:dyDescent="0.3">
      <c r="A251" s="620"/>
      <c r="B251" s="1063" t="s">
        <v>859</v>
      </c>
      <c r="C251" s="645" t="s">
        <v>884</v>
      </c>
      <c r="D251" s="644" t="e">
        <f t="shared" ref="D251:F253" si="6">D248/C248-1</f>
        <v>#DIV/0!</v>
      </c>
      <c r="E251" s="644">
        <f t="shared" si="6"/>
        <v>-1</v>
      </c>
      <c r="F251" s="1062" t="e">
        <f t="shared" si="6"/>
        <v>#DIV/0!</v>
      </c>
      <c r="G251" s="647"/>
      <c r="H251" s="864"/>
      <c r="I251" s="864"/>
      <c r="J251" s="864"/>
      <c r="K251" s="864"/>
      <c r="L251" s="864"/>
    </row>
    <row r="252" spans="1:12" ht="13.5" customHeight="1" thickBot="1" x14ac:dyDescent="0.3">
      <c r="A252" s="620"/>
      <c r="B252" s="1063" t="s">
        <v>858</v>
      </c>
      <c r="C252" s="645" t="s">
        <v>884</v>
      </c>
      <c r="D252" s="644" t="e">
        <f t="shared" si="6"/>
        <v>#DIV/0!</v>
      </c>
      <c r="E252" s="644" t="e">
        <f t="shared" si="6"/>
        <v>#DIV/0!</v>
      </c>
      <c r="F252" s="1062" t="e">
        <f t="shared" si="6"/>
        <v>#DIV/0!</v>
      </c>
      <c r="G252" s="647"/>
    </row>
    <row r="253" spans="1:12" ht="24" customHeight="1" thickBot="1" x14ac:dyDescent="0.3">
      <c r="A253" s="620"/>
      <c r="B253" s="1063" t="s">
        <v>55</v>
      </c>
      <c r="C253" s="645" t="s">
        <v>884</v>
      </c>
      <c r="D253" s="644" t="e">
        <f t="shared" si="6"/>
        <v>#DIV/0!</v>
      </c>
      <c r="E253" s="644" t="e">
        <f t="shared" si="6"/>
        <v>#DIV/0!</v>
      </c>
      <c r="F253" s="1062" t="e">
        <f t="shared" si="6"/>
        <v>#DIV/0!</v>
      </c>
      <c r="G253" s="647"/>
    </row>
    <row r="254" spans="1:12" ht="18.75" customHeight="1" thickBot="1" x14ac:dyDescent="0.3">
      <c r="A254" s="620"/>
      <c r="B254" s="2281" t="s">
        <v>2239</v>
      </c>
      <c r="C254" s="1770"/>
      <c r="D254" s="1770"/>
      <c r="E254" s="1770"/>
      <c r="F254" s="2282"/>
      <c r="G254" s="647"/>
    </row>
    <row r="255" spans="1:12" ht="17.25" customHeight="1" x14ac:dyDescent="0.25">
      <c r="A255" s="620"/>
      <c r="B255" s="2270"/>
      <c r="C255" s="663">
        <v>2025</v>
      </c>
      <c r="D255" s="663">
        <v>2026</v>
      </c>
      <c r="E255" s="663">
        <v>2027</v>
      </c>
      <c r="F255" s="1061">
        <v>2028</v>
      </c>
      <c r="G255" s="647"/>
    </row>
    <row r="256" spans="1:12" ht="18" customHeight="1" thickBot="1" x14ac:dyDescent="0.3">
      <c r="A256" s="620"/>
      <c r="B256" s="2280"/>
      <c r="C256" s="642" t="s">
        <v>17</v>
      </c>
      <c r="D256" s="642" t="s">
        <v>18</v>
      </c>
      <c r="E256" s="642" t="s">
        <v>18</v>
      </c>
      <c r="F256" s="1060" t="s">
        <v>18</v>
      </c>
      <c r="G256" s="647"/>
    </row>
    <row r="257" spans="1:12" ht="17.25" customHeight="1" thickBot="1" x14ac:dyDescent="0.3">
      <c r="A257" s="620"/>
      <c r="B257" s="1054" t="s">
        <v>875</v>
      </c>
      <c r="C257" s="634">
        <f>C258+C259+C260+C261</f>
        <v>0</v>
      </c>
      <c r="D257" s="634">
        <f>D258+D259+D260+D261</f>
        <v>0</v>
      </c>
      <c r="E257" s="634">
        <f>E258+E259+E260+E261</f>
        <v>0</v>
      </c>
      <c r="F257" s="1047">
        <f>F258+F259+F260+F261</f>
        <v>0</v>
      </c>
      <c r="G257" s="647"/>
    </row>
    <row r="258" spans="1:12" ht="18" customHeight="1" thickBot="1" x14ac:dyDescent="0.3">
      <c r="A258" s="620"/>
      <c r="B258" s="1048" t="s">
        <v>840</v>
      </c>
      <c r="C258" s="634"/>
      <c r="D258" s="634"/>
      <c r="E258" s="634"/>
      <c r="F258" s="1047"/>
      <c r="G258" s="647"/>
    </row>
    <row r="259" spans="1:12" ht="13.5" customHeight="1" thickBot="1" x14ac:dyDescent="0.3">
      <c r="A259" s="620"/>
      <c r="B259" s="1048" t="s">
        <v>854</v>
      </c>
      <c r="C259" s="634"/>
      <c r="D259" s="634"/>
      <c r="E259" s="634"/>
      <c r="F259" s="1047"/>
      <c r="G259" s="647"/>
    </row>
    <row r="260" spans="1:12" ht="14.25" customHeight="1" thickBot="1" x14ac:dyDescent="0.3">
      <c r="A260" s="620"/>
      <c r="B260" s="1048" t="s">
        <v>838</v>
      </c>
      <c r="C260" s="634"/>
      <c r="D260" s="634"/>
      <c r="E260" s="634"/>
      <c r="F260" s="1047"/>
      <c r="G260" s="647"/>
    </row>
    <row r="261" spans="1:12" ht="16.5" customHeight="1" thickBot="1" x14ac:dyDescent="0.3">
      <c r="A261" s="620"/>
      <c r="B261" s="1048" t="s">
        <v>837</v>
      </c>
      <c r="C261" s="634"/>
      <c r="D261" s="634"/>
      <c r="E261" s="634"/>
      <c r="F261" s="1047"/>
      <c r="G261" s="647"/>
    </row>
    <row r="262" spans="1:12" ht="18.75" customHeight="1" thickBot="1" x14ac:dyDescent="0.3">
      <c r="A262" s="620"/>
      <c r="B262" s="1054" t="s">
        <v>874</v>
      </c>
      <c r="C262" s="638">
        <f>C263+C264+C265+C266</f>
        <v>0</v>
      </c>
      <c r="D262" s="638">
        <f>D263+D264+D265+D266</f>
        <v>0</v>
      </c>
      <c r="E262" s="638">
        <f>E263+E264+E265+E266</f>
        <v>0</v>
      </c>
      <c r="F262" s="1055">
        <f>F263+F264+F265+F266</f>
        <v>0</v>
      </c>
      <c r="G262" s="647"/>
    </row>
    <row r="263" spans="1:12" ht="16.5" customHeight="1" thickBot="1" x14ac:dyDescent="0.3">
      <c r="A263" s="620"/>
      <c r="B263" s="1048" t="s">
        <v>840</v>
      </c>
      <c r="C263" s="638">
        <v>0</v>
      </c>
      <c r="D263" s="638"/>
      <c r="E263" s="638">
        <v>0</v>
      </c>
      <c r="F263" s="1055">
        <v>0</v>
      </c>
      <c r="G263" s="647"/>
    </row>
    <row r="264" spans="1:12" ht="18.75" customHeight="1" thickBot="1" x14ac:dyDescent="0.3">
      <c r="A264" s="620"/>
      <c r="B264" s="1048" t="s">
        <v>854</v>
      </c>
      <c r="C264" s="638"/>
      <c r="D264" s="638"/>
      <c r="E264" s="638"/>
      <c r="F264" s="1055"/>
      <c r="G264" s="647"/>
    </row>
    <row r="265" spans="1:12" ht="18" customHeight="1" thickBot="1" x14ac:dyDescent="0.3">
      <c r="A265" s="620"/>
      <c r="B265" s="1048" t="s">
        <v>838</v>
      </c>
      <c r="C265" s="638"/>
      <c r="D265" s="638"/>
      <c r="E265" s="638"/>
      <c r="F265" s="1055"/>
      <c r="G265" s="647"/>
    </row>
    <row r="266" spans="1:12" ht="19.5" customHeight="1" thickBot="1" x14ac:dyDescent="0.3">
      <c r="A266" s="620"/>
      <c r="B266" s="1048" t="s">
        <v>837</v>
      </c>
      <c r="C266" s="638"/>
      <c r="D266" s="638"/>
      <c r="E266" s="638"/>
      <c r="F266" s="1055"/>
      <c r="G266" s="647"/>
    </row>
    <row r="267" spans="1:12" ht="17.25" customHeight="1" thickBot="1" x14ac:dyDescent="0.3">
      <c r="A267" s="620"/>
      <c r="B267" s="1068" t="s">
        <v>958</v>
      </c>
      <c r="C267" s="638">
        <f>C257+C262</f>
        <v>0</v>
      </c>
      <c r="D267" s="638">
        <f>D257+D262</f>
        <v>0</v>
      </c>
      <c r="E267" s="638">
        <f>E257+E262</f>
        <v>0</v>
      </c>
      <c r="F267" s="1055">
        <f>F257+F262</f>
        <v>0</v>
      </c>
      <c r="G267" s="647"/>
    </row>
    <row r="268" spans="1:12" ht="16.5" thickBot="1" x14ac:dyDescent="0.3">
      <c r="A268" s="620"/>
      <c r="B268" s="2278" t="s">
        <v>78</v>
      </c>
      <c r="C268" s="1761"/>
      <c r="D268" s="1761"/>
      <c r="E268" s="1761"/>
      <c r="F268" s="2279"/>
      <c r="G268" s="647"/>
    </row>
    <row r="269" spans="1:12" ht="16.5" thickBot="1" x14ac:dyDescent="0.3">
      <c r="A269" s="620"/>
      <c r="B269" s="2278" t="s">
        <v>2238</v>
      </c>
      <c r="C269" s="1761"/>
      <c r="D269" s="1761"/>
      <c r="E269" s="1761"/>
      <c r="F269" s="2279"/>
      <c r="G269" s="647"/>
    </row>
    <row r="270" spans="1:12" ht="32.25" thickBot="1" x14ac:dyDescent="0.3">
      <c r="A270" s="620"/>
      <c r="B270" s="1067" t="s">
        <v>1314</v>
      </c>
      <c r="C270" s="1784" t="s">
        <v>2237</v>
      </c>
      <c r="D270" s="1785"/>
      <c r="E270" s="1785"/>
      <c r="F270" s="2290"/>
      <c r="G270" s="647"/>
    </row>
    <row r="271" spans="1:12" ht="57" customHeight="1" thickBot="1" x14ac:dyDescent="0.3">
      <c r="A271" s="620"/>
      <c r="B271" s="1067" t="s">
        <v>898</v>
      </c>
      <c r="C271" s="1084" t="s">
        <v>2162</v>
      </c>
      <c r="D271" s="781" t="s">
        <v>864</v>
      </c>
      <c r="E271" s="1757" t="s">
        <v>2163</v>
      </c>
      <c r="F271" s="2263"/>
      <c r="G271" s="647"/>
      <c r="H271" s="2288"/>
      <c r="I271" s="2288"/>
      <c r="J271" s="2288"/>
      <c r="K271" s="2288"/>
      <c r="L271" s="2288"/>
    </row>
    <row r="272" spans="1:12" ht="16.5" thickBot="1" x14ac:dyDescent="0.3">
      <c r="A272" s="620"/>
      <c r="B272" s="1083"/>
      <c r="C272" s="1753" t="s">
        <v>2162</v>
      </c>
      <c r="D272" s="1754"/>
      <c r="E272" s="1754"/>
      <c r="F272" s="2273"/>
      <c r="G272" s="647"/>
      <c r="H272" s="2288"/>
      <c r="I272" s="2288"/>
      <c r="J272" s="2288"/>
      <c r="K272" s="2288"/>
      <c r="L272" s="2288"/>
    </row>
    <row r="273" spans="1:12" ht="17.25" customHeight="1" thickBot="1" x14ac:dyDescent="0.3">
      <c r="A273" s="620"/>
      <c r="B273" s="1063" t="s">
        <v>863</v>
      </c>
      <c r="C273" s="1753"/>
      <c r="D273" s="1754"/>
      <c r="E273" s="1754"/>
      <c r="F273" s="2273"/>
      <c r="G273" s="647"/>
      <c r="H273" s="2288"/>
      <c r="I273" s="2288"/>
      <c r="J273" s="2288"/>
      <c r="K273" s="2288"/>
      <c r="L273" s="2288"/>
    </row>
    <row r="274" spans="1:12" ht="16.5" thickBot="1" x14ac:dyDescent="0.3">
      <c r="A274" s="620"/>
      <c r="B274" s="1063" t="s">
        <v>37</v>
      </c>
      <c r="C274" s="1757" t="s">
        <v>2161</v>
      </c>
      <c r="D274" s="1758"/>
      <c r="E274" s="1758"/>
      <c r="F274" s="2263"/>
      <c r="G274" s="647"/>
    </row>
    <row r="275" spans="1:12" ht="12.75" customHeight="1" x14ac:dyDescent="0.25">
      <c r="A275" s="620"/>
      <c r="B275" s="2270"/>
      <c r="C275" s="663">
        <v>2025</v>
      </c>
      <c r="D275" s="663">
        <v>2026</v>
      </c>
      <c r="E275" s="663">
        <v>2027</v>
      </c>
      <c r="F275" s="1061">
        <v>2028</v>
      </c>
      <c r="G275" s="647"/>
    </row>
    <row r="276" spans="1:12" ht="21.75" customHeight="1" thickBot="1" x14ac:dyDescent="0.3">
      <c r="A276" s="620"/>
      <c r="B276" s="2280"/>
      <c r="C276" s="642" t="s">
        <v>17</v>
      </c>
      <c r="D276" s="642" t="s">
        <v>18</v>
      </c>
      <c r="E276" s="642" t="s">
        <v>18</v>
      </c>
      <c r="F276" s="1060" t="s">
        <v>18</v>
      </c>
      <c r="G276" s="647"/>
    </row>
    <row r="277" spans="1:12" ht="16.5" thickBot="1" x14ac:dyDescent="0.3">
      <c r="A277" s="620"/>
      <c r="B277" s="1063" t="s">
        <v>39</v>
      </c>
      <c r="C277" s="648">
        <v>1</v>
      </c>
      <c r="D277" s="648">
        <v>1</v>
      </c>
      <c r="E277" s="648">
        <v>1</v>
      </c>
      <c r="F277" s="1064">
        <v>1</v>
      </c>
      <c r="G277" s="647"/>
    </row>
    <row r="278" spans="1:12" ht="16.5" thickBot="1" x14ac:dyDescent="0.3">
      <c r="A278" s="620"/>
      <c r="B278" s="1063" t="s">
        <v>861</v>
      </c>
      <c r="C278" s="648">
        <f>C296</f>
        <v>210857</v>
      </c>
      <c r="D278" s="648">
        <f>D296</f>
        <v>536143</v>
      </c>
      <c r="E278" s="648">
        <f>E296</f>
        <v>113000</v>
      </c>
      <c r="F278" s="648">
        <f>F296</f>
        <v>0</v>
      </c>
      <c r="G278" s="647"/>
    </row>
    <row r="279" spans="1:12" ht="16.5" thickBot="1" x14ac:dyDescent="0.3">
      <c r="A279" s="620"/>
      <c r="B279" s="1063" t="s">
        <v>860</v>
      </c>
      <c r="C279" s="648">
        <f>C278/C277</f>
        <v>210857</v>
      </c>
      <c r="D279" s="648">
        <f>D278/D277</f>
        <v>536143</v>
      </c>
      <c r="E279" s="648">
        <f>E278/E277</f>
        <v>113000</v>
      </c>
      <c r="F279" s="1064">
        <f>F278/F277</f>
        <v>0</v>
      </c>
      <c r="G279" s="647"/>
    </row>
    <row r="280" spans="1:12" ht="16.5" thickBot="1" x14ac:dyDescent="0.3">
      <c r="A280" s="620"/>
      <c r="B280" s="1063" t="s">
        <v>859</v>
      </c>
      <c r="C280" s="645" t="s">
        <v>884</v>
      </c>
      <c r="D280" s="644">
        <f t="shared" ref="D280:F282" si="7">D277/C277-1</f>
        <v>0</v>
      </c>
      <c r="E280" s="644">
        <f t="shared" si="7"/>
        <v>0</v>
      </c>
      <c r="F280" s="1062">
        <f t="shared" si="7"/>
        <v>0</v>
      </c>
      <c r="G280" s="647"/>
      <c r="H280" s="864"/>
      <c r="I280" s="864"/>
      <c r="J280" s="864"/>
      <c r="K280" s="864"/>
      <c r="L280" s="864"/>
    </row>
    <row r="281" spans="1:12" ht="32.25" thickBot="1" x14ac:dyDescent="0.3">
      <c r="A281" s="620"/>
      <c r="B281" s="1063" t="s">
        <v>858</v>
      </c>
      <c r="C281" s="645" t="s">
        <v>884</v>
      </c>
      <c r="D281" s="644">
        <f t="shared" si="7"/>
        <v>1.5426853270225793</v>
      </c>
      <c r="E281" s="644">
        <f t="shared" si="7"/>
        <v>-0.78923533460289508</v>
      </c>
      <c r="F281" s="1062">
        <f t="shared" si="7"/>
        <v>-1</v>
      </c>
      <c r="G281" s="647"/>
    </row>
    <row r="282" spans="1:12" ht="32.25" thickBot="1" x14ac:dyDescent="0.3">
      <c r="A282" s="620"/>
      <c r="B282" s="1063" t="s">
        <v>55</v>
      </c>
      <c r="C282" s="645" t="s">
        <v>884</v>
      </c>
      <c r="D282" s="644">
        <f t="shared" si="7"/>
        <v>1.5426853270225793</v>
      </c>
      <c r="E282" s="644">
        <f t="shared" si="7"/>
        <v>-0.78923533460289508</v>
      </c>
      <c r="F282" s="1062">
        <f t="shared" si="7"/>
        <v>-1</v>
      </c>
      <c r="G282" s="647"/>
    </row>
    <row r="283" spans="1:12" ht="16.5" thickBot="1" x14ac:dyDescent="0.3">
      <c r="A283" s="620"/>
      <c r="B283" s="2281" t="s">
        <v>876</v>
      </c>
      <c r="C283" s="1770"/>
      <c r="D283" s="1770"/>
      <c r="E283" s="1770"/>
      <c r="F283" s="2282"/>
      <c r="G283" s="647"/>
    </row>
    <row r="284" spans="1:12" ht="12.75" customHeight="1" x14ac:dyDescent="0.25">
      <c r="A284" s="620"/>
      <c r="B284" s="2270"/>
      <c r="C284" s="663">
        <v>2025</v>
      </c>
      <c r="D284" s="663">
        <v>2026</v>
      </c>
      <c r="E284" s="663">
        <v>2027</v>
      </c>
      <c r="F284" s="1061">
        <v>2028</v>
      </c>
      <c r="G284" s="647"/>
    </row>
    <row r="285" spans="1:12" ht="16.5" customHeight="1" thickBot="1" x14ac:dyDescent="0.3">
      <c r="A285" s="620"/>
      <c r="B285" s="2280"/>
      <c r="C285" s="642" t="s">
        <v>17</v>
      </c>
      <c r="D285" s="642" t="s">
        <v>18</v>
      </c>
      <c r="E285" s="642" t="s">
        <v>18</v>
      </c>
      <c r="F285" s="1060" t="s">
        <v>18</v>
      </c>
      <c r="G285" s="647"/>
    </row>
    <row r="286" spans="1:12" ht="16.5" thickBot="1" x14ac:dyDescent="0.3">
      <c r="A286" s="620"/>
      <c r="B286" s="1054" t="s">
        <v>875</v>
      </c>
      <c r="C286" s="634">
        <f>C287+C288+C289+C290</f>
        <v>0</v>
      </c>
      <c r="D286" s="634">
        <f>D287+D288+D289+D290</f>
        <v>0</v>
      </c>
      <c r="E286" s="634">
        <f>E287+E288+E289+E290</f>
        <v>0</v>
      </c>
      <c r="F286" s="1047">
        <f>F287+F288+F289+F290</f>
        <v>0</v>
      </c>
      <c r="G286" s="647"/>
    </row>
    <row r="287" spans="1:12" ht="16.5" thickBot="1" x14ac:dyDescent="0.3">
      <c r="A287" s="620"/>
      <c r="B287" s="1048" t="s">
        <v>840</v>
      </c>
      <c r="C287" s="634"/>
      <c r="D287" s="634"/>
      <c r="E287" s="634"/>
      <c r="F287" s="1047"/>
      <c r="G287" s="647"/>
    </row>
    <row r="288" spans="1:12" ht="16.5" thickBot="1" x14ac:dyDescent="0.3">
      <c r="A288" s="620"/>
      <c r="B288" s="1048" t="s">
        <v>854</v>
      </c>
      <c r="C288" s="634"/>
      <c r="D288" s="634"/>
      <c r="E288" s="634"/>
      <c r="F288" s="1047"/>
      <c r="G288" s="647"/>
    </row>
    <row r="289" spans="1:12" ht="16.5" thickBot="1" x14ac:dyDescent="0.3">
      <c r="A289" s="620"/>
      <c r="B289" s="1048" t="s">
        <v>838</v>
      </c>
      <c r="C289" s="634"/>
      <c r="D289" s="634"/>
      <c r="E289" s="634"/>
      <c r="F289" s="1047"/>
      <c r="G289" s="647"/>
    </row>
    <row r="290" spans="1:12" ht="16.5" thickBot="1" x14ac:dyDescent="0.3">
      <c r="A290" s="620"/>
      <c r="B290" s="1048" t="s">
        <v>837</v>
      </c>
      <c r="C290" s="634"/>
      <c r="D290" s="634"/>
      <c r="E290" s="634"/>
      <c r="F290" s="1047"/>
      <c r="G290" s="647"/>
    </row>
    <row r="291" spans="1:12" ht="16.5" thickBot="1" x14ac:dyDescent="0.3">
      <c r="A291" s="620"/>
      <c r="B291" s="1054" t="s">
        <v>874</v>
      </c>
      <c r="C291" s="638">
        <f>C292+C293+C294+C295</f>
        <v>210857</v>
      </c>
      <c r="D291" s="638">
        <f>D292+D293+D294+D295</f>
        <v>536143</v>
      </c>
      <c r="E291" s="638">
        <f>E292+E293+E294+E295</f>
        <v>113000</v>
      </c>
      <c r="F291" s="1055">
        <f>F292</f>
        <v>0</v>
      </c>
      <c r="G291" s="647"/>
    </row>
    <row r="292" spans="1:12" ht="16.5" thickBot="1" x14ac:dyDescent="0.3">
      <c r="A292" s="620"/>
      <c r="B292" s="1048" t="s">
        <v>840</v>
      </c>
      <c r="C292" s="648">
        <v>210857</v>
      </c>
      <c r="D292" s="648">
        <v>536143</v>
      </c>
      <c r="E292" s="648">
        <v>113000</v>
      </c>
      <c r="F292" s="1064"/>
      <c r="G292" s="647"/>
      <c r="H292" s="1088"/>
      <c r="I292" s="1088"/>
      <c r="J292" s="1088"/>
      <c r="L292" s="864"/>
    </row>
    <row r="293" spans="1:12" ht="16.5" thickBot="1" x14ac:dyDescent="0.3">
      <c r="A293" s="620"/>
      <c r="B293" s="1048" t="s">
        <v>854</v>
      </c>
      <c r="C293" s="638"/>
      <c r="D293" s="634"/>
      <c r="E293" s="634"/>
      <c r="F293" s="1047"/>
      <c r="G293" s="647"/>
    </row>
    <row r="294" spans="1:12" ht="16.5" thickBot="1" x14ac:dyDescent="0.3">
      <c r="A294" s="620"/>
      <c r="B294" s="1048" t="s">
        <v>838</v>
      </c>
      <c r="C294" s="638"/>
      <c r="D294" s="634"/>
      <c r="E294" s="634"/>
      <c r="F294" s="1047"/>
      <c r="G294" s="647"/>
    </row>
    <row r="295" spans="1:12" ht="16.5" thickBot="1" x14ac:dyDescent="0.3">
      <c r="A295" s="620"/>
      <c r="B295" s="1048" t="s">
        <v>837</v>
      </c>
      <c r="C295" s="638"/>
      <c r="D295" s="634"/>
      <c r="E295" s="634"/>
      <c r="F295" s="1047"/>
      <c r="G295" s="647"/>
    </row>
    <row r="296" spans="1:12" ht="16.5" thickBot="1" x14ac:dyDescent="0.3">
      <c r="A296" s="620"/>
      <c r="B296" s="1059" t="s">
        <v>873</v>
      </c>
      <c r="C296" s="638">
        <f>C286+C291</f>
        <v>210857</v>
      </c>
      <c r="D296" s="638">
        <f>D286+D291</f>
        <v>536143</v>
      </c>
      <c r="E296" s="638">
        <f>E286+E291</f>
        <v>113000</v>
      </c>
      <c r="F296" s="1055">
        <f>F292</f>
        <v>0</v>
      </c>
      <c r="G296" s="647"/>
    </row>
    <row r="297" spans="1:12" ht="48" thickBot="1" x14ac:dyDescent="0.3">
      <c r="A297" s="620"/>
      <c r="B297" s="1067" t="s">
        <v>963</v>
      </c>
      <c r="C297" s="1081" t="s">
        <v>2235</v>
      </c>
      <c r="D297" s="650" t="s">
        <v>864</v>
      </c>
      <c r="E297" s="2291" t="s">
        <v>2236</v>
      </c>
      <c r="F297" s="2292"/>
      <c r="G297" s="647"/>
    </row>
    <row r="298" spans="1:12" ht="17.25" customHeight="1" thickBot="1" x14ac:dyDescent="0.3">
      <c r="A298" s="620"/>
      <c r="B298" s="1063" t="s">
        <v>863</v>
      </c>
      <c r="C298" s="1753" t="s">
        <v>2235</v>
      </c>
      <c r="D298" s="1754"/>
      <c r="E298" s="1754"/>
      <c r="F298" s="2273"/>
      <c r="G298" s="647"/>
    </row>
    <row r="299" spans="1:12" ht="16.5" thickBot="1" x14ac:dyDescent="0.3">
      <c r="A299" s="620"/>
      <c r="B299" s="1063" t="s">
        <v>37</v>
      </c>
      <c r="C299" s="1757" t="s">
        <v>2234</v>
      </c>
      <c r="D299" s="1758"/>
      <c r="E299" s="1758"/>
      <c r="F299" s="2263"/>
      <c r="G299" s="647"/>
    </row>
    <row r="300" spans="1:12" ht="12.75" customHeight="1" x14ac:dyDescent="0.25">
      <c r="A300" s="620"/>
      <c r="B300" s="2270"/>
      <c r="C300" s="663">
        <v>2025</v>
      </c>
      <c r="D300" s="663">
        <v>2026</v>
      </c>
      <c r="E300" s="663">
        <v>2027</v>
      </c>
      <c r="F300" s="1061">
        <v>2028</v>
      </c>
      <c r="G300" s="647"/>
    </row>
    <row r="301" spans="1:12" ht="33.75" customHeight="1" thickBot="1" x14ac:dyDescent="0.3">
      <c r="A301" s="620"/>
      <c r="B301" s="2280"/>
      <c r="C301" s="642" t="s">
        <v>17</v>
      </c>
      <c r="D301" s="642" t="s">
        <v>18</v>
      </c>
      <c r="E301" s="642" t="s">
        <v>18</v>
      </c>
      <c r="F301" s="1060" t="s">
        <v>18</v>
      </c>
      <c r="G301" s="647"/>
    </row>
    <row r="302" spans="1:12" ht="16.5" thickBot="1" x14ac:dyDescent="0.3">
      <c r="A302" s="620"/>
      <c r="B302" s="1063" t="s">
        <v>39</v>
      </c>
      <c r="C302" s="646">
        <v>1</v>
      </c>
      <c r="D302" s="645">
        <v>1</v>
      </c>
      <c r="E302" s="645">
        <v>1</v>
      </c>
      <c r="F302" s="1069">
        <v>1</v>
      </c>
      <c r="G302" s="647"/>
    </row>
    <row r="303" spans="1:12" ht="16.5" thickBot="1" x14ac:dyDescent="0.3">
      <c r="A303" s="620"/>
      <c r="B303" s="1063" t="s">
        <v>861</v>
      </c>
      <c r="C303" s="648">
        <f>C321</f>
        <v>126654</v>
      </c>
      <c r="D303" s="648">
        <f>D321</f>
        <v>103346</v>
      </c>
      <c r="E303" s="648">
        <f>E321</f>
        <v>0</v>
      </c>
      <c r="F303" s="1064">
        <f>F317</f>
        <v>0</v>
      </c>
      <c r="G303" s="647"/>
    </row>
    <row r="304" spans="1:12" ht="16.5" thickBot="1" x14ac:dyDescent="0.3">
      <c r="A304" s="620"/>
      <c r="B304" s="1063" t="s">
        <v>860</v>
      </c>
      <c r="C304" s="648">
        <f>C303/C302</f>
        <v>126654</v>
      </c>
      <c r="D304" s="648">
        <f>D303/D302</f>
        <v>103346</v>
      </c>
      <c r="E304" s="648">
        <f>E303/E302</f>
        <v>0</v>
      </c>
      <c r="F304" s="648">
        <f>F303/F302</f>
        <v>0</v>
      </c>
      <c r="G304" s="647"/>
    </row>
    <row r="305" spans="1:12" ht="16.5" thickBot="1" x14ac:dyDescent="0.3">
      <c r="A305" s="620"/>
      <c r="B305" s="1063" t="s">
        <v>859</v>
      </c>
      <c r="C305" s="645" t="s">
        <v>884</v>
      </c>
      <c r="D305" s="644">
        <f t="shared" ref="D305:F307" si="8">D302/C302-1</f>
        <v>0</v>
      </c>
      <c r="E305" s="644">
        <f t="shared" si="8"/>
        <v>0</v>
      </c>
      <c r="F305" s="1062">
        <f t="shared" si="8"/>
        <v>0</v>
      </c>
      <c r="G305" s="647"/>
      <c r="H305" s="864"/>
      <c r="I305" s="864"/>
      <c r="J305" s="864"/>
      <c r="K305" s="864"/>
      <c r="L305" s="864"/>
    </row>
    <row r="306" spans="1:12" ht="32.25" thickBot="1" x14ac:dyDescent="0.3">
      <c r="A306" s="620"/>
      <c r="B306" s="1063" t="s">
        <v>858</v>
      </c>
      <c r="C306" s="645" t="s">
        <v>884</v>
      </c>
      <c r="D306" s="644">
        <f t="shared" si="8"/>
        <v>-0.18402892920871039</v>
      </c>
      <c r="E306" s="644">
        <f t="shared" si="8"/>
        <v>-1</v>
      </c>
      <c r="F306" s="1062" t="e">
        <f t="shared" si="8"/>
        <v>#DIV/0!</v>
      </c>
      <c r="G306" s="647"/>
    </row>
    <row r="307" spans="1:12" ht="32.25" thickBot="1" x14ac:dyDescent="0.3">
      <c r="A307" s="620"/>
      <c r="B307" s="1063" t="s">
        <v>55</v>
      </c>
      <c r="C307" s="645" t="s">
        <v>884</v>
      </c>
      <c r="D307" s="644">
        <f t="shared" si="8"/>
        <v>-0.18402892920871039</v>
      </c>
      <c r="E307" s="644">
        <f t="shared" si="8"/>
        <v>-1</v>
      </c>
      <c r="F307" s="1062" t="e">
        <f t="shared" si="8"/>
        <v>#DIV/0!</v>
      </c>
      <c r="G307" s="647"/>
    </row>
    <row r="308" spans="1:12" ht="16.5" thickBot="1" x14ac:dyDescent="0.3">
      <c r="A308" s="620"/>
      <c r="B308" s="2281" t="s">
        <v>1730</v>
      </c>
      <c r="C308" s="1770"/>
      <c r="D308" s="1770"/>
      <c r="E308" s="1770"/>
      <c r="F308" s="2282"/>
      <c r="G308" s="647"/>
    </row>
    <row r="309" spans="1:12" ht="12.75" customHeight="1" x14ac:dyDescent="0.25">
      <c r="A309" s="620"/>
      <c r="B309" s="2270"/>
      <c r="C309" s="643">
        <v>2025</v>
      </c>
      <c r="D309" s="643">
        <v>2026</v>
      </c>
      <c r="E309" s="643">
        <v>2027</v>
      </c>
      <c r="F309" s="1074">
        <v>2028</v>
      </c>
      <c r="G309" s="647"/>
    </row>
    <row r="310" spans="1:12" ht="20.25" customHeight="1" thickBot="1" x14ac:dyDescent="0.3">
      <c r="A310" s="620"/>
      <c r="B310" s="2280"/>
      <c r="C310" s="1073" t="s">
        <v>17</v>
      </c>
      <c r="D310" s="1073" t="s">
        <v>18</v>
      </c>
      <c r="E310" s="1073" t="s">
        <v>18</v>
      </c>
      <c r="F310" s="1072" t="s">
        <v>18</v>
      </c>
      <c r="G310" s="647"/>
    </row>
    <row r="311" spans="1:12" ht="16.5" thickBot="1" x14ac:dyDescent="0.3">
      <c r="A311" s="620"/>
      <c r="B311" s="1054" t="s">
        <v>875</v>
      </c>
      <c r="C311" s="634">
        <f>C312+C313+C314+C315</f>
        <v>0</v>
      </c>
      <c r="D311" s="634">
        <f>D312+D313+D314+D315</f>
        <v>0</v>
      </c>
      <c r="E311" s="634">
        <f>E312+E313+E314+E315</f>
        <v>0</v>
      </c>
      <c r="F311" s="1047">
        <f>F312+F313+F314+F315</f>
        <v>0</v>
      </c>
      <c r="G311" s="647"/>
    </row>
    <row r="312" spans="1:12" ht="16.5" thickBot="1" x14ac:dyDescent="0.3">
      <c r="A312" s="620"/>
      <c r="B312" s="1048" t="s">
        <v>840</v>
      </c>
      <c r="C312" s="634"/>
      <c r="D312" s="634"/>
      <c r="E312" s="634"/>
      <c r="F312" s="1047"/>
      <c r="G312" s="647"/>
    </row>
    <row r="313" spans="1:12" ht="16.5" thickBot="1" x14ac:dyDescent="0.3">
      <c r="A313" s="620"/>
      <c r="B313" s="1048" t="s">
        <v>854</v>
      </c>
      <c r="C313" s="634"/>
      <c r="D313" s="634"/>
      <c r="E313" s="634"/>
      <c r="F313" s="1047"/>
      <c r="G313" s="647"/>
    </row>
    <row r="314" spans="1:12" ht="16.5" thickBot="1" x14ac:dyDescent="0.3">
      <c r="A314" s="620"/>
      <c r="B314" s="1048" t="s">
        <v>838</v>
      </c>
      <c r="C314" s="634"/>
      <c r="D314" s="634"/>
      <c r="E314" s="634"/>
      <c r="F314" s="1047"/>
      <c r="G314" s="647"/>
    </row>
    <row r="315" spans="1:12" ht="16.5" thickBot="1" x14ac:dyDescent="0.3">
      <c r="A315" s="620"/>
      <c r="B315" s="1048" t="s">
        <v>837</v>
      </c>
      <c r="C315" s="634"/>
      <c r="D315" s="634"/>
      <c r="E315" s="634"/>
      <c r="F315" s="1047"/>
      <c r="G315" s="647"/>
    </row>
    <row r="316" spans="1:12" ht="16.5" thickBot="1" x14ac:dyDescent="0.3">
      <c r="A316" s="620"/>
      <c r="B316" s="1054" t="s">
        <v>874</v>
      </c>
      <c r="C316" s="638">
        <f>C317+C318+C319+C320</f>
        <v>126654</v>
      </c>
      <c r="D316" s="638">
        <f>D317+D318+D319+D320</f>
        <v>103346</v>
      </c>
      <c r="E316" s="638">
        <f>E317+E318+E319+E320</f>
        <v>0</v>
      </c>
      <c r="F316" s="1055">
        <f>F317+F318+F319+F320</f>
        <v>0</v>
      </c>
      <c r="G316" s="647"/>
    </row>
    <row r="317" spans="1:12" ht="16.5" thickBot="1" x14ac:dyDescent="0.3">
      <c r="A317" s="620"/>
      <c r="B317" s="1048" t="s">
        <v>840</v>
      </c>
      <c r="C317" s="648">
        <v>126654</v>
      </c>
      <c r="D317" s="648">
        <v>103346</v>
      </c>
      <c r="E317" s="648"/>
      <c r="F317" s="1047">
        <v>0</v>
      </c>
      <c r="G317" s="647"/>
      <c r="H317" s="1071"/>
      <c r="I317" s="1071"/>
      <c r="J317" s="1071"/>
      <c r="L317" s="864"/>
    </row>
    <row r="318" spans="1:12" ht="16.5" thickBot="1" x14ac:dyDescent="0.3">
      <c r="A318" s="620"/>
      <c r="B318" s="1048" t="s">
        <v>854</v>
      </c>
      <c r="C318" s="638"/>
      <c r="D318" s="634"/>
      <c r="E318" s="634"/>
      <c r="F318" s="1047"/>
      <c r="G318" s="647"/>
    </row>
    <row r="319" spans="1:12" ht="16.5" thickBot="1" x14ac:dyDescent="0.3">
      <c r="A319" s="620"/>
      <c r="B319" s="1048" t="s">
        <v>838</v>
      </c>
      <c r="C319" s="638"/>
      <c r="D319" s="634"/>
      <c r="E319" s="634"/>
      <c r="F319" s="1047"/>
      <c r="G319" s="647"/>
    </row>
    <row r="320" spans="1:12" ht="16.5" thickBot="1" x14ac:dyDescent="0.3">
      <c r="A320" s="620"/>
      <c r="B320" s="1048" t="s">
        <v>837</v>
      </c>
      <c r="C320" s="638"/>
      <c r="D320" s="634"/>
      <c r="E320" s="634"/>
      <c r="F320" s="1047"/>
      <c r="G320" s="647"/>
    </row>
    <row r="321" spans="1:12" ht="15.75" customHeight="1" thickBot="1" x14ac:dyDescent="0.3">
      <c r="A321" s="620"/>
      <c r="B321" s="1059" t="s">
        <v>886</v>
      </c>
      <c r="C321" s="638">
        <f>C311+C316</f>
        <v>126654</v>
      </c>
      <c r="D321" s="638">
        <f>D311+D316</f>
        <v>103346</v>
      </c>
      <c r="E321" s="638">
        <f>E311+E316</f>
        <v>0</v>
      </c>
      <c r="F321" s="1055">
        <f>F311+F316</f>
        <v>0</v>
      </c>
      <c r="G321" s="647"/>
    </row>
    <row r="322" spans="1:12" ht="45.75" hidden="1" customHeight="1" x14ac:dyDescent="0.25">
      <c r="A322" s="620"/>
      <c r="B322" s="1067" t="s">
        <v>866</v>
      </c>
      <c r="C322" s="1081"/>
      <c r="D322" s="781" t="s">
        <v>864</v>
      </c>
      <c r="E322" s="1756" t="s">
        <v>2233</v>
      </c>
      <c r="F322" s="2283"/>
      <c r="G322" s="647"/>
    </row>
    <row r="323" spans="1:12" ht="17.25" hidden="1" customHeight="1" x14ac:dyDescent="0.25">
      <c r="A323" s="620"/>
      <c r="B323" s="1063" t="s">
        <v>863</v>
      </c>
      <c r="C323" s="1753"/>
      <c r="D323" s="1754"/>
      <c r="E323" s="1754"/>
      <c r="F323" s="2273"/>
      <c r="G323" s="647"/>
    </row>
    <row r="324" spans="1:12" ht="16.5" hidden="1" thickBot="1" x14ac:dyDescent="0.3">
      <c r="A324" s="620"/>
      <c r="B324" s="1063" t="s">
        <v>37</v>
      </c>
      <c r="C324" s="1757" t="s">
        <v>2151</v>
      </c>
      <c r="D324" s="1758"/>
      <c r="E324" s="1758"/>
      <c r="F324" s="2263"/>
      <c r="G324" s="647"/>
    </row>
    <row r="325" spans="1:12" ht="12.75" hidden="1" customHeight="1" x14ac:dyDescent="0.25">
      <c r="A325" s="620"/>
      <c r="B325" s="2270"/>
      <c r="C325" s="663">
        <v>2024</v>
      </c>
      <c r="D325" s="663">
        <v>2025</v>
      </c>
      <c r="E325" s="663">
        <v>2026</v>
      </c>
      <c r="F325" s="1061">
        <v>2027</v>
      </c>
      <c r="G325" s="647"/>
    </row>
    <row r="326" spans="1:12" ht="22.5" hidden="1" customHeight="1" x14ac:dyDescent="0.25">
      <c r="A326" s="620"/>
      <c r="B326" s="2280"/>
      <c r="C326" s="642" t="s">
        <v>17</v>
      </c>
      <c r="D326" s="642" t="s">
        <v>18</v>
      </c>
      <c r="E326" s="642" t="s">
        <v>18</v>
      </c>
      <c r="F326" s="1060" t="s">
        <v>18</v>
      </c>
      <c r="G326" s="647"/>
    </row>
    <row r="327" spans="1:12" ht="16.5" hidden="1" thickBot="1" x14ac:dyDescent="0.3">
      <c r="A327" s="620"/>
      <c r="B327" s="1063" t="s">
        <v>39</v>
      </c>
      <c r="C327" s="646">
        <v>1</v>
      </c>
      <c r="D327" s="645">
        <v>1</v>
      </c>
      <c r="E327" s="645">
        <v>1</v>
      </c>
      <c r="F327" s="1069"/>
      <c r="G327" s="647"/>
      <c r="H327" s="864"/>
    </row>
    <row r="328" spans="1:12" ht="16.5" hidden="1" thickBot="1" x14ac:dyDescent="0.3">
      <c r="A328" s="620"/>
      <c r="B328" s="1063" t="s">
        <v>861</v>
      </c>
      <c r="C328" s="648">
        <f>C346</f>
        <v>0</v>
      </c>
      <c r="D328" s="648">
        <f>D346</f>
        <v>0</v>
      </c>
      <c r="E328" s="648">
        <f>E346</f>
        <v>0</v>
      </c>
      <c r="F328" s="1064">
        <f>F346</f>
        <v>0</v>
      </c>
      <c r="G328" s="647"/>
    </row>
    <row r="329" spans="1:12" ht="16.5" hidden="1" thickBot="1" x14ac:dyDescent="0.3">
      <c r="A329" s="620"/>
      <c r="B329" s="1063" t="s">
        <v>860</v>
      </c>
      <c r="C329" s="648"/>
      <c r="D329" s="648"/>
      <c r="E329" s="648"/>
      <c r="F329" s="1064" t="e">
        <f>F328/F327</f>
        <v>#DIV/0!</v>
      </c>
      <c r="G329" s="647"/>
    </row>
    <row r="330" spans="1:12" ht="16.5" hidden="1" thickBot="1" x14ac:dyDescent="0.3">
      <c r="A330" s="620"/>
      <c r="B330" s="1063" t="s">
        <v>859</v>
      </c>
      <c r="C330" s="645" t="s">
        <v>884</v>
      </c>
      <c r="D330" s="644">
        <f t="shared" ref="D330:F332" si="9">D327/C327-1</f>
        <v>0</v>
      </c>
      <c r="E330" s="644">
        <f t="shared" si="9"/>
        <v>0</v>
      </c>
      <c r="F330" s="1062">
        <f t="shared" si="9"/>
        <v>-1</v>
      </c>
      <c r="G330" s="647"/>
      <c r="H330" s="864"/>
      <c r="I330" s="864"/>
      <c r="J330" s="864"/>
      <c r="K330" s="864"/>
      <c r="L330" s="864"/>
    </row>
    <row r="331" spans="1:12" ht="32.25" hidden="1" thickBot="1" x14ac:dyDescent="0.3">
      <c r="A331" s="620"/>
      <c r="B331" s="1063" t="s">
        <v>858</v>
      </c>
      <c r="C331" s="645" t="s">
        <v>884</v>
      </c>
      <c r="D331" s="644" t="e">
        <f t="shared" si="9"/>
        <v>#DIV/0!</v>
      </c>
      <c r="E331" s="644" t="e">
        <f t="shared" si="9"/>
        <v>#DIV/0!</v>
      </c>
      <c r="F331" s="1062" t="e">
        <f t="shared" si="9"/>
        <v>#DIV/0!</v>
      </c>
      <c r="G331" s="647"/>
    </row>
    <row r="332" spans="1:12" ht="32.25" hidden="1" thickBot="1" x14ac:dyDescent="0.3">
      <c r="A332" s="620"/>
      <c r="B332" s="1063" t="s">
        <v>55</v>
      </c>
      <c r="C332" s="645" t="s">
        <v>884</v>
      </c>
      <c r="D332" s="644" t="e">
        <f t="shared" si="9"/>
        <v>#DIV/0!</v>
      </c>
      <c r="E332" s="644" t="e">
        <f t="shared" si="9"/>
        <v>#DIV/0!</v>
      </c>
      <c r="F332" s="1062" t="e">
        <f t="shared" si="9"/>
        <v>#DIV/0!</v>
      </c>
      <c r="G332" s="647"/>
    </row>
    <row r="333" spans="1:12" ht="15" hidden="1" customHeight="1" x14ac:dyDescent="0.25">
      <c r="A333" s="620"/>
      <c r="B333" s="2281" t="s">
        <v>883</v>
      </c>
      <c r="C333" s="1770"/>
      <c r="D333" s="1770"/>
      <c r="E333" s="1770"/>
      <c r="F333" s="2282"/>
      <c r="G333" s="647"/>
    </row>
    <row r="334" spans="1:12" ht="12.75" hidden="1" customHeight="1" x14ac:dyDescent="0.25">
      <c r="A334" s="620"/>
      <c r="B334" s="2270"/>
      <c r="C334" s="663">
        <v>2024</v>
      </c>
      <c r="D334" s="663">
        <v>2025</v>
      </c>
      <c r="E334" s="663">
        <v>2026</v>
      </c>
      <c r="F334" s="1061">
        <v>2027</v>
      </c>
      <c r="G334" s="647"/>
    </row>
    <row r="335" spans="1:12" ht="23.25" hidden="1" customHeight="1" x14ac:dyDescent="0.25">
      <c r="A335" s="620"/>
      <c r="B335" s="2280"/>
      <c r="C335" s="642" t="s">
        <v>17</v>
      </c>
      <c r="D335" s="642" t="s">
        <v>18</v>
      </c>
      <c r="E335" s="642" t="s">
        <v>18</v>
      </c>
      <c r="F335" s="1060" t="s">
        <v>18</v>
      </c>
      <c r="G335" s="647"/>
    </row>
    <row r="336" spans="1:12" ht="16.5" hidden="1" thickBot="1" x14ac:dyDescent="0.3">
      <c r="A336" s="620"/>
      <c r="B336" s="1054" t="s">
        <v>875</v>
      </c>
      <c r="C336" s="634">
        <f>C337+C338+C339+C340</f>
        <v>0</v>
      </c>
      <c r="D336" s="634">
        <f>D337+D338+D339+D340</f>
        <v>0</v>
      </c>
      <c r="E336" s="634">
        <f>E337+E338+E339+E340</f>
        <v>0</v>
      </c>
      <c r="F336" s="1047">
        <f>F337+F338+F339+F340</f>
        <v>0</v>
      </c>
      <c r="G336" s="647"/>
    </row>
    <row r="337" spans="1:12" ht="16.5" hidden="1" thickBot="1" x14ac:dyDescent="0.3">
      <c r="A337" s="620"/>
      <c r="B337" s="1048" t="s">
        <v>840</v>
      </c>
      <c r="C337" s="634"/>
      <c r="D337" s="634"/>
      <c r="E337" s="634"/>
      <c r="F337" s="1047"/>
      <c r="G337" s="647"/>
    </row>
    <row r="338" spans="1:12" ht="16.5" hidden="1" thickBot="1" x14ac:dyDescent="0.3">
      <c r="A338" s="620"/>
      <c r="B338" s="1048" t="s">
        <v>854</v>
      </c>
      <c r="C338" s="634"/>
      <c r="D338" s="634"/>
      <c r="E338" s="634"/>
      <c r="F338" s="1047"/>
      <c r="G338" s="647"/>
    </row>
    <row r="339" spans="1:12" ht="16.5" hidden="1" thickBot="1" x14ac:dyDescent="0.3">
      <c r="A339" s="620"/>
      <c r="B339" s="1048" t="s">
        <v>838</v>
      </c>
      <c r="C339" s="634"/>
      <c r="D339" s="634"/>
      <c r="E339" s="634"/>
      <c r="F339" s="1047"/>
      <c r="G339" s="647"/>
    </row>
    <row r="340" spans="1:12" ht="16.5" hidden="1" thickBot="1" x14ac:dyDescent="0.3">
      <c r="A340" s="620"/>
      <c r="B340" s="1048" t="s">
        <v>837</v>
      </c>
      <c r="C340" s="634"/>
      <c r="D340" s="634"/>
      <c r="E340" s="634"/>
      <c r="F340" s="1047"/>
      <c r="G340" s="647"/>
    </row>
    <row r="341" spans="1:12" ht="16.5" hidden="1" thickBot="1" x14ac:dyDescent="0.3">
      <c r="A341" s="620"/>
      <c r="B341" s="1054" t="s">
        <v>874</v>
      </c>
      <c r="C341" s="638">
        <f>C342+C343+C344+C345</f>
        <v>0</v>
      </c>
      <c r="D341" s="638">
        <f>D342+D343+D344+D345</f>
        <v>0</v>
      </c>
      <c r="E341" s="638">
        <f>E342+E343+E344+E345</f>
        <v>0</v>
      </c>
      <c r="F341" s="1055">
        <f>F342+F343+F344+F345</f>
        <v>0</v>
      </c>
      <c r="G341" s="647"/>
    </row>
    <row r="342" spans="1:12" ht="16.5" hidden="1" thickBot="1" x14ac:dyDescent="0.3">
      <c r="A342" s="620"/>
      <c r="B342" s="1048" t="s">
        <v>840</v>
      </c>
      <c r="C342" s="648"/>
      <c r="D342" s="648"/>
      <c r="E342" s="634"/>
      <c r="F342" s="1047"/>
      <c r="G342" s="647"/>
      <c r="H342" s="1071"/>
      <c r="I342" s="1071"/>
      <c r="L342" s="864"/>
    </row>
    <row r="343" spans="1:12" ht="16.5" hidden="1" thickBot="1" x14ac:dyDescent="0.3">
      <c r="A343" s="620"/>
      <c r="B343" s="1048" t="s">
        <v>854</v>
      </c>
      <c r="C343" s="638"/>
      <c r="D343" s="634"/>
      <c r="E343" s="634"/>
      <c r="F343" s="1047"/>
      <c r="G343" s="647"/>
    </row>
    <row r="344" spans="1:12" ht="16.5" hidden="1" thickBot="1" x14ac:dyDescent="0.3">
      <c r="A344" s="620"/>
      <c r="B344" s="1048" t="s">
        <v>838</v>
      </c>
      <c r="C344" s="638"/>
      <c r="D344" s="634"/>
      <c r="E344" s="634"/>
      <c r="F344" s="1047"/>
      <c r="G344" s="647"/>
    </row>
    <row r="345" spans="1:12" ht="16.5" hidden="1" thickBot="1" x14ac:dyDescent="0.3">
      <c r="A345" s="620"/>
      <c r="B345" s="1048" t="s">
        <v>837</v>
      </c>
      <c r="C345" s="638"/>
      <c r="D345" s="634"/>
      <c r="E345" s="634"/>
      <c r="F345" s="1047"/>
      <c r="G345" s="647"/>
    </row>
    <row r="346" spans="1:12" ht="16.5" hidden="1" thickBot="1" x14ac:dyDescent="0.3">
      <c r="A346" s="620"/>
      <c r="B346" s="1068" t="s">
        <v>950</v>
      </c>
      <c r="C346" s="638">
        <f>C336+C341</f>
        <v>0</v>
      </c>
      <c r="D346" s="638">
        <f>D336+D341</f>
        <v>0</v>
      </c>
      <c r="E346" s="638">
        <f>E336+E341</f>
        <v>0</v>
      </c>
      <c r="F346" s="1055">
        <f>F336+F341</f>
        <v>0</v>
      </c>
      <c r="G346" s="647"/>
    </row>
    <row r="347" spans="1:12" ht="25.5" hidden="1" customHeight="1" x14ac:dyDescent="0.25">
      <c r="A347" s="620"/>
      <c r="B347" s="1070" t="s">
        <v>949</v>
      </c>
      <c r="C347" s="1794"/>
      <c r="D347" s="1795"/>
      <c r="E347" s="1795"/>
      <c r="F347" s="2289"/>
      <c r="G347" s="647"/>
    </row>
    <row r="348" spans="1:12" ht="48" hidden="1" thickBot="1" x14ac:dyDescent="0.3">
      <c r="A348" s="620"/>
      <c r="B348" s="1067" t="s">
        <v>1678</v>
      </c>
      <c r="C348" s="974"/>
      <c r="D348" s="781" t="s">
        <v>864</v>
      </c>
      <c r="E348" s="780"/>
      <c r="F348" s="1082"/>
      <c r="G348" s="647"/>
    </row>
    <row r="349" spans="1:12" ht="17.25" hidden="1" customHeight="1" x14ac:dyDescent="0.25">
      <c r="A349" s="620"/>
      <c r="B349" s="1063" t="s">
        <v>863</v>
      </c>
      <c r="C349" s="1753"/>
      <c r="D349" s="1754"/>
      <c r="E349" s="1754"/>
      <c r="F349" s="2273"/>
      <c r="G349" s="647"/>
    </row>
    <row r="350" spans="1:12" ht="16.5" hidden="1" thickBot="1" x14ac:dyDescent="0.3">
      <c r="A350" s="620"/>
      <c r="B350" s="1063" t="s">
        <v>37</v>
      </c>
      <c r="C350" s="1757"/>
      <c r="D350" s="1758"/>
      <c r="E350" s="1758"/>
      <c r="F350" s="2263"/>
      <c r="G350" s="647"/>
    </row>
    <row r="351" spans="1:12" ht="12.75" hidden="1" customHeight="1" x14ac:dyDescent="0.25">
      <c r="A351" s="620"/>
      <c r="B351" s="2270"/>
      <c r="C351" s="663">
        <v>2022</v>
      </c>
      <c r="D351" s="663">
        <v>2023</v>
      </c>
      <c r="E351" s="663">
        <v>2024</v>
      </c>
      <c r="F351" s="1061">
        <v>2025</v>
      </c>
      <c r="G351" s="647"/>
    </row>
    <row r="352" spans="1:12" ht="9" hidden="1" customHeight="1" x14ac:dyDescent="0.25">
      <c r="A352" s="620"/>
      <c r="B352" s="2280"/>
      <c r="C352" s="642" t="s">
        <v>17</v>
      </c>
      <c r="D352" s="642" t="s">
        <v>18</v>
      </c>
      <c r="E352" s="642" t="s">
        <v>18</v>
      </c>
      <c r="F352" s="1060" t="s">
        <v>18</v>
      </c>
      <c r="G352" s="647"/>
    </row>
    <row r="353" spans="1:12" ht="16.5" hidden="1" thickBot="1" x14ac:dyDescent="0.3">
      <c r="A353" s="620"/>
      <c r="B353" s="1063" t="s">
        <v>39</v>
      </c>
      <c r="C353" s="646"/>
      <c r="D353" s="646"/>
      <c r="E353" s="646"/>
      <c r="F353" s="1069"/>
      <c r="G353" s="647"/>
    </row>
    <row r="354" spans="1:12" ht="16.5" hidden="1" thickBot="1" x14ac:dyDescent="0.3">
      <c r="A354" s="620"/>
      <c r="B354" s="1063" t="s">
        <v>861</v>
      </c>
      <c r="C354" s="648">
        <f>C372</f>
        <v>0</v>
      </c>
      <c r="D354" s="648">
        <f>D372</f>
        <v>0</v>
      </c>
      <c r="E354" s="648">
        <f>E372</f>
        <v>0</v>
      </c>
      <c r="F354" s="1064">
        <f>F372</f>
        <v>0</v>
      </c>
      <c r="G354" s="647"/>
    </row>
    <row r="355" spans="1:12" ht="16.5" hidden="1" thickBot="1" x14ac:dyDescent="0.3">
      <c r="A355" s="620"/>
      <c r="B355" s="1063" t="s">
        <v>860</v>
      </c>
      <c r="C355" s="648" t="e">
        <f>C354/C353</f>
        <v>#DIV/0!</v>
      </c>
      <c r="D355" s="648" t="e">
        <f>D354/D353</f>
        <v>#DIV/0!</v>
      </c>
      <c r="E355" s="648" t="e">
        <f>E354/E353</f>
        <v>#DIV/0!</v>
      </c>
      <c r="F355" s="1064" t="e">
        <f>F354/F353</f>
        <v>#DIV/0!</v>
      </c>
      <c r="G355" s="647"/>
    </row>
    <row r="356" spans="1:12" ht="16.5" hidden="1" thickBot="1" x14ac:dyDescent="0.3">
      <c r="A356" s="620"/>
      <c r="B356" s="1063" t="s">
        <v>859</v>
      </c>
      <c r="C356" s="645" t="s">
        <v>884</v>
      </c>
      <c r="D356" s="644" t="e">
        <f t="shared" ref="D356:F358" si="10">D353/C353-1</f>
        <v>#DIV/0!</v>
      </c>
      <c r="E356" s="644" t="e">
        <f t="shared" si="10"/>
        <v>#DIV/0!</v>
      </c>
      <c r="F356" s="1062" t="e">
        <f t="shared" si="10"/>
        <v>#DIV/0!</v>
      </c>
      <c r="G356" s="647"/>
      <c r="H356" s="864"/>
      <c r="I356" s="864"/>
      <c r="J356" s="864"/>
      <c r="K356" s="864"/>
      <c r="L356" s="864"/>
    </row>
    <row r="357" spans="1:12" ht="32.25" hidden="1" thickBot="1" x14ac:dyDescent="0.3">
      <c r="A357" s="620"/>
      <c r="B357" s="1063" t="s">
        <v>858</v>
      </c>
      <c r="C357" s="645" t="s">
        <v>884</v>
      </c>
      <c r="D357" s="644" t="e">
        <f t="shared" si="10"/>
        <v>#DIV/0!</v>
      </c>
      <c r="E357" s="644" t="e">
        <f t="shared" si="10"/>
        <v>#DIV/0!</v>
      </c>
      <c r="F357" s="1062" t="e">
        <f t="shared" si="10"/>
        <v>#DIV/0!</v>
      </c>
      <c r="G357" s="647"/>
    </row>
    <row r="358" spans="1:12" ht="32.25" hidden="1" thickBot="1" x14ac:dyDescent="0.3">
      <c r="A358" s="620"/>
      <c r="B358" s="1063" t="s">
        <v>55</v>
      </c>
      <c r="C358" s="645" t="s">
        <v>884</v>
      </c>
      <c r="D358" s="644" t="e">
        <f t="shared" si="10"/>
        <v>#DIV/0!</v>
      </c>
      <c r="E358" s="644" t="e">
        <f t="shared" si="10"/>
        <v>#DIV/0!</v>
      </c>
      <c r="F358" s="1062" t="e">
        <f t="shared" si="10"/>
        <v>#DIV/0!</v>
      </c>
      <c r="G358" s="647"/>
    </row>
    <row r="359" spans="1:12" ht="16.5" hidden="1" thickBot="1" x14ac:dyDescent="0.3">
      <c r="A359" s="620"/>
      <c r="B359" s="2281" t="s">
        <v>2150</v>
      </c>
      <c r="C359" s="1770"/>
      <c r="D359" s="1770"/>
      <c r="E359" s="1770"/>
      <c r="F359" s="2282"/>
      <c r="G359" s="647"/>
    </row>
    <row r="360" spans="1:12" ht="12.75" hidden="1" customHeight="1" x14ac:dyDescent="0.25">
      <c r="A360" s="620"/>
      <c r="B360" s="2270"/>
      <c r="C360" s="663">
        <v>2022</v>
      </c>
      <c r="D360" s="663">
        <v>2023</v>
      </c>
      <c r="E360" s="663">
        <v>2024</v>
      </c>
      <c r="F360" s="1061">
        <v>2025</v>
      </c>
      <c r="G360" s="647"/>
    </row>
    <row r="361" spans="1:12" ht="9" hidden="1" customHeight="1" x14ac:dyDescent="0.25">
      <c r="A361" s="620"/>
      <c r="B361" s="2280"/>
      <c r="C361" s="642" t="s">
        <v>17</v>
      </c>
      <c r="D361" s="642" t="s">
        <v>18</v>
      </c>
      <c r="E361" s="642" t="s">
        <v>18</v>
      </c>
      <c r="F361" s="1060" t="s">
        <v>18</v>
      </c>
      <c r="G361" s="647"/>
    </row>
    <row r="362" spans="1:12" ht="16.5" hidden="1" thickBot="1" x14ac:dyDescent="0.3">
      <c r="A362" s="620"/>
      <c r="B362" s="1054" t="s">
        <v>875</v>
      </c>
      <c r="C362" s="634">
        <f>C363+C364+C365+C366</f>
        <v>0</v>
      </c>
      <c r="D362" s="634">
        <f>D363+D364+D365+D366</f>
        <v>0</v>
      </c>
      <c r="E362" s="634">
        <f>E363+E364+E365+E366</f>
        <v>0</v>
      </c>
      <c r="F362" s="1047">
        <f>F363+F364+F365+F366</f>
        <v>0</v>
      </c>
      <c r="G362" s="647"/>
    </row>
    <row r="363" spans="1:12" ht="16.5" hidden="1" thickBot="1" x14ac:dyDescent="0.3">
      <c r="A363" s="620"/>
      <c r="B363" s="1048" t="s">
        <v>840</v>
      </c>
      <c r="C363" s="634"/>
      <c r="D363" s="634"/>
      <c r="E363" s="634"/>
      <c r="F363" s="1047"/>
      <c r="G363" s="647"/>
    </row>
    <row r="364" spans="1:12" ht="16.5" hidden="1" thickBot="1" x14ac:dyDescent="0.3">
      <c r="A364" s="620"/>
      <c r="B364" s="1048" t="s">
        <v>854</v>
      </c>
      <c r="C364" s="634"/>
      <c r="D364" s="634"/>
      <c r="E364" s="634"/>
      <c r="F364" s="1047"/>
      <c r="G364" s="647"/>
    </row>
    <row r="365" spans="1:12" ht="16.5" hidden="1" thickBot="1" x14ac:dyDescent="0.3">
      <c r="A365" s="620"/>
      <c r="B365" s="1048" t="s">
        <v>838</v>
      </c>
      <c r="C365" s="634"/>
      <c r="D365" s="634"/>
      <c r="E365" s="634"/>
      <c r="F365" s="1047"/>
      <c r="G365" s="647"/>
    </row>
    <row r="366" spans="1:12" ht="16.5" hidden="1" thickBot="1" x14ac:dyDescent="0.3">
      <c r="A366" s="620"/>
      <c r="B366" s="1048" t="s">
        <v>837</v>
      </c>
      <c r="C366" s="634"/>
      <c r="D366" s="634"/>
      <c r="E366" s="634"/>
      <c r="F366" s="1047"/>
      <c r="G366" s="647"/>
    </row>
    <row r="367" spans="1:12" ht="16.5" hidden="1" thickBot="1" x14ac:dyDescent="0.3">
      <c r="A367" s="620"/>
      <c r="B367" s="1054" t="s">
        <v>874</v>
      </c>
      <c r="C367" s="638">
        <f>C368+C369+C370+C371</f>
        <v>0</v>
      </c>
      <c r="D367" s="638">
        <f>D368+D369+D370+D371</f>
        <v>0</v>
      </c>
      <c r="E367" s="638">
        <f>E368+E369+E370+E371</f>
        <v>0</v>
      </c>
      <c r="F367" s="1055">
        <f>F368+F369+F370+F371</f>
        <v>0</v>
      </c>
      <c r="G367" s="647"/>
    </row>
    <row r="368" spans="1:12" ht="16.5" hidden="1" thickBot="1" x14ac:dyDescent="0.3">
      <c r="A368" s="620"/>
      <c r="B368" s="1048" t="s">
        <v>840</v>
      </c>
      <c r="C368" s="638"/>
      <c r="D368" s="638"/>
      <c r="E368" s="638"/>
      <c r="F368" s="1055"/>
      <c r="G368" s="647"/>
    </row>
    <row r="369" spans="1:12" ht="16.5" hidden="1" thickBot="1" x14ac:dyDescent="0.3">
      <c r="A369" s="620"/>
      <c r="B369" s="1048" t="s">
        <v>854</v>
      </c>
      <c r="C369" s="638"/>
      <c r="D369" s="638"/>
      <c r="E369" s="638"/>
      <c r="F369" s="1055"/>
      <c r="G369" s="647"/>
    </row>
    <row r="370" spans="1:12" ht="16.5" hidden="1" thickBot="1" x14ac:dyDescent="0.3">
      <c r="A370" s="620"/>
      <c r="B370" s="1048" t="s">
        <v>838</v>
      </c>
      <c r="C370" s="638"/>
      <c r="D370" s="638"/>
      <c r="E370" s="638"/>
      <c r="F370" s="1055"/>
      <c r="G370" s="647"/>
    </row>
    <row r="371" spans="1:12" ht="16.5" hidden="1" thickBot="1" x14ac:dyDescent="0.3">
      <c r="A371" s="620"/>
      <c r="B371" s="1048" t="s">
        <v>837</v>
      </c>
      <c r="C371" s="638"/>
      <c r="D371" s="638"/>
      <c r="E371" s="638"/>
      <c r="F371" s="1055"/>
      <c r="G371" s="647"/>
    </row>
    <row r="372" spans="1:12" ht="16.5" hidden="1" thickBot="1" x14ac:dyDescent="0.3">
      <c r="A372" s="620"/>
      <c r="B372" s="1068" t="s">
        <v>1676</v>
      </c>
      <c r="C372" s="638">
        <f>C362+C367</f>
        <v>0</v>
      </c>
      <c r="D372" s="638">
        <f>D362+D367</f>
        <v>0</v>
      </c>
      <c r="E372" s="638">
        <f>E362+E367</f>
        <v>0</v>
      </c>
      <c r="F372" s="1055">
        <f>F362+F367</f>
        <v>0</v>
      </c>
      <c r="G372" s="647"/>
    </row>
    <row r="373" spans="1:12" ht="163.5" customHeight="1" thickBot="1" x14ac:dyDescent="0.3">
      <c r="A373" s="620"/>
      <c r="B373" s="1067" t="s">
        <v>866</v>
      </c>
      <c r="C373" s="1081" t="s">
        <v>2232</v>
      </c>
      <c r="D373" s="781" t="s">
        <v>864</v>
      </c>
      <c r="E373" s="1756" t="s">
        <v>2159</v>
      </c>
      <c r="F373" s="2283"/>
      <c r="G373" s="647"/>
    </row>
    <row r="374" spans="1:12" ht="36.75" customHeight="1" thickBot="1" x14ac:dyDescent="0.3">
      <c r="A374" s="620"/>
      <c r="B374" s="1063" t="s">
        <v>863</v>
      </c>
      <c r="C374" s="1753" t="s">
        <v>2232</v>
      </c>
      <c r="D374" s="1754"/>
      <c r="E374" s="1754"/>
      <c r="F374" s="2273"/>
      <c r="G374" s="647"/>
    </row>
    <row r="375" spans="1:12" ht="16.5" thickBot="1" x14ac:dyDescent="0.3">
      <c r="A375" s="620"/>
      <c r="B375" s="1063" t="s">
        <v>37</v>
      </c>
      <c r="C375" s="1757" t="s">
        <v>2151</v>
      </c>
      <c r="D375" s="1758"/>
      <c r="E375" s="1758"/>
      <c r="F375" s="2263"/>
      <c r="G375" s="647"/>
    </row>
    <row r="376" spans="1:12" ht="12.75" customHeight="1" x14ac:dyDescent="0.25">
      <c r="A376" s="620"/>
      <c r="B376" s="2270"/>
      <c r="C376" s="643">
        <v>2025</v>
      </c>
      <c r="D376" s="643">
        <v>2026</v>
      </c>
      <c r="E376" s="643">
        <v>2027</v>
      </c>
      <c r="F376" s="1074">
        <v>2028</v>
      </c>
      <c r="G376" s="647"/>
    </row>
    <row r="377" spans="1:12" ht="25.5" customHeight="1" thickBot="1" x14ac:dyDescent="0.3">
      <c r="A377" s="620"/>
      <c r="B377" s="2280"/>
      <c r="C377" s="1073" t="s">
        <v>17</v>
      </c>
      <c r="D377" s="1073" t="s">
        <v>18</v>
      </c>
      <c r="E377" s="1073" t="s">
        <v>18</v>
      </c>
      <c r="F377" s="1072" t="s">
        <v>18</v>
      </c>
      <c r="G377" s="647"/>
    </row>
    <row r="378" spans="1:12" ht="16.5" thickBot="1" x14ac:dyDescent="0.3">
      <c r="A378" s="620"/>
      <c r="B378" s="1063" t="s">
        <v>39</v>
      </c>
      <c r="C378" s="646">
        <v>1</v>
      </c>
      <c r="D378" s="645">
        <v>1</v>
      </c>
      <c r="E378" s="645">
        <v>1</v>
      </c>
      <c r="F378" s="1069">
        <v>1</v>
      </c>
      <c r="G378" s="647"/>
    </row>
    <row r="379" spans="1:12" ht="16.5" thickBot="1" x14ac:dyDescent="0.3">
      <c r="A379" s="620"/>
      <c r="B379" s="1063" t="s">
        <v>861</v>
      </c>
      <c r="C379" s="648">
        <f>C392</f>
        <v>220000</v>
      </c>
      <c r="D379" s="648">
        <f>D392</f>
        <v>251683</v>
      </c>
      <c r="E379" s="648">
        <f>E392</f>
        <v>218317</v>
      </c>
      <c r="F379" s="648">
        <f>F392</f>
        <v>0</v>
      </c>
      <c r="G379" s="647"/>
    </row>
    <row r="380" spans="1:12" ht="16.5" thickBot="1" x14ac:dyDescent="0.3">
      <c r="A380" s="620"/>
      <c r="B380" s="1063" t="s">
        <v>860</v>
      </c>
      <c r="C380" s="648">
        <f>C379/C378</f>
        <v>220000</v>
      </c>
      <c r="D380" s="648">
        <f>D379/D378</f>
        <v>251683</v>
      </c>
      <c r="E380" s="648">
        <f>E379/E378</f>
        <v>218317</v>
      </c>
      <c r="F380" s="648">
        <f>F379/F378</f>
        <v>0</v>
      </c>
      <c r="G380" s="647"/>
    </row>
    <row r="381" spans="1:12" ht="16.5" thickBot="1" x14ac:dyDescent="0.3">
      <c r="A381" s="620"/>
      <c r="B381" s="1063" t="s">
        <v>859</v>
      </c>
      <c r="C381" s="645" t="s">
        <v>884</v>
      </c>
      <c r="D381" s="644">
        <f t="shared" ref="D381:F383" si="11">D378/C378-1</f>
        <v>0</v>
      </c>
      <c r="E381" s="644">
        <f t="shared" si="11"/>
        <v>0</v>
      </c>
      <c r="F381" s="1062">
        <f t="shared" si="11"/>
        <v>0</v>
      </c>
      <c r="G381" s="647"/>
      <c r="H381" s="864"/>
      <c r="I381" s="864"/>
      <c r="J381" s="864"/>
      <c r="K381" s="864"/>
      <c r="L381" s="864"/>
    </row>
    <row r="382" spans="1:12" ht="32.25" thickBot="1" x14ac:dyDescent="0.3">
      <c r="A382" s="620"/>
      <c r="B382" s="1063" t="s">
        <v>858</v>
      </c>
      <c r="C382" s="645" t="s">
        <v>884</v>
      </c>
      <c r="D382" s="644">
        <f t="shared" si="11"/>
        <v>0.1440136363636364</v>
      </c>
      <c r="E382" s="644">
        <f t="shared" si="11"/>
        <v>-0.13257152847033771</v>
      </c>
      <c r="F382" s="1062">
        <f t="shared" si="11"/>
        <v>-1</v>
      </c>
      <c r="G382" s="647"/>
    </row>
    <row r="383" spans="1:12" ht="32.25" thickBot="1" x14ac:dyDescent="0.3">
      <c r="A383" s="620"/>
      <c r="B383" s="1063" t="s">
        <v>55</v>
      </c>
      <c r="C383" s="645" t="s">
        <v>884</v>
      </c>
      <c r="D383" s="644">
        <f t="shared" si="11"/>
        <v>0.1440136363636364</v>
      </c>
      <c r="E383" s="644">
        <f t="shared" si="11"/>
        <v>-0.13257152847033771</v>
      </c>
      <c r="F383" s="1062">
        <f t="shared" si="11"/>
        <v>-1</v>
      </c>
      <c r="G383" s="647"/>
    </row>
    <row r="384" spans="1:12" ht="16.5" thickBot="1" x14ac:dyDescent="0.3">
      <c r="A384" s="620"/>
      <c r="B384" s="2281" t="s">
        <v>883</v>
      </c>
      <c r="C384" s="1770"/>
      <c r="D384" s="1770"/>
      <c r="E384" s="1770"/>
      <c r="F384" s="2282"/>
      <c r="G384" s="647"/>
    </row>
    <row r="385" spans="1:12" ht="12.75" customHeight="1" x14ac:dyDescent="0.25">
      <c r="A385" s="620"/>
      <c r="B385" s="2270"/>
      <c r="C385" s="663">
        <v>2024</v>
      </c>
      <c r="D385" s="663">
        <v>2025</v>
      </c>
      <c r="E385" s="663">
        <v>2026</v>
      </c>
      <c r="F385" s="1061">
        <v>2027</v>
      </c>
      <c r="G385" s="647"/>
    </row>
    <row r="386" spans="1:12" ht="27.75" customHeight="1" thickBot="1" x14ac:dyDescent="0.3">
      <c r="A386" s="620"/>
      <c r="B386" s="2280"/>
      <c r="C386" s="642" t="s">
        <v>17</v>
      </c>
      <c r="D386" s="642" t="s">
        <v>18</v>
      </c>
      <c r="E386" s="642" t="s">
        <v>18</v>
      </c>
      <c r="F386" s="1060" t="s">
        <v>18</v>
      </c>
      <c r="G386" s="647"/>
    </row>
    <row r="387" spans="1:12" ht="16.5" thickBot="1" x14ac:dyDescent="0.3">
      <c r="A387" s="620"/>
      <c r="B387" s="1054" t="s">
        <v>875</v>
      </c>
      <c r="C387" s="634">
        <f>C388+C389+C390+C391</f>
        <v>0</v>
      </c>
      <c r="D387" s="634">
        <f>D388+D389+D390+D391</f>
        <v>0</v>
      </c>
      <c r="E387" s="634">
        <f>E388+E389+E390+E391</f>
        <v>0</v>
      </c>
      <c r="F387" s="1047">
        <f>F388+F389+F390+F391</f>
        <v>0</v>
      </c>
      <c r="G387" s="647"/>
    </row>
    <row r="388" spans="1:12" ht="16.5" thickBot="1" x14ac:dyDescent="0.3">
      <c r="A388" s="620"/>
      <c r="B388" s="1048" t="s">
        <v>840</v>
      </c>
      <c r="C388" s="634"/>
      <c r="D388" s="634"/>
      <c r="E388" s="634"/>
      <c r="F388" s="1047"/>
      <c r="G388" s="647"/>
    </row>
    <row r="389" spans="1:12" ht="16.5" thickBot="1" x14ac:dyDescent="0.3">
      <c r="A389" s="620"/>
      <c r="B389" s="1048" t="s">
        <v>854</v>
      </c>
      <c r="C389" s="634"/>
      <c r="D389" s="634"/>
      <c r="E389" s="634"/>
      <c r="F389" s="1047"/>
      <c r="G389" s="647"/>
    </row>
    <row r="390" spans="1:12" ht="16.5" thickBot="1" x14ac:dyDescent="0.3">
      <c r="A390" s="620"/>
      <c r="B390" s="1048" t="s">
        <v>838</v>
      </c>
      <c r="C390" s="634"/>
      <c r="D390" s="634"/>
      <c r="E390" s="634"/>
      <c r="F390" s="1047"/>
      <c r="G390" s="647"/>
    </row>
    <row r="391" spans="1:12" ht="16.5" thickBot="1" x14ac:dyDescent="0.3">
      <c r="A391" s="620"/>
      <c r="B391" s="1048" t="s">
        <v>837</v>
      </c>
      <c r="C391" s="634"/>
      <c r="D391" s="634"/>
      <c r="E391" s="634"/>
      <c r="F391" s="1047"/>
      <c r="G391" s="647"/>
    </row>
    <row r="392" spans="1:12" ht="16.5" thickBot="1" x14ac:dyDescent="0.3">
      <c r="A392" s="620"/>
      <c r="B392" s="1054" t="s">
        <v>874</v>
      </c>
      <c r="C392" s="638">
        <f>C393+C394+C395+C396</f>
        <v>220000</v>
      </c>
      <c r="D392" s="638">
        <f>D393+D394+D395+D396</f>
        <v>251683</v>
      </c>
      <c r="E392" s="638">
        <f>E393+E394+E395+E396</f>
        <v>218317</v>
      </c>
      <c r="F392" s="638">
        <f>F393+F394+F395+F396</f>
        <v>0</v>
      </c>
      <c r="G392" s="647"/>
    </row>
    <row r="393" spans="1:12" ht="16.5" thickBot="1" x14ac:dyDescent="0.3">
      <c r="A393" s="620"/>
      <c r="B393" s="1048" t="s">
        <v>840</v>
      </c>
      <c r="C393" s="648">
        <v>220000</v>
      </c>
      <c r="D393" s="648">
        <v>251683</v>
      </c>
      <c r="E393" s="648">
        <v>218317</v>
      </c>
      <c r="F393" s="1064"/>
      <c r="G393" s="647"/>
      <c r="H393" s="1071"/>
      <c r="I393" s="1071"/>
      <c r="J393" s="1071"/>
      <c r="L393" s="864"/>
    </row>
    <row r="394" spans="1:12" ht="16.5" thickBot="1" x14ac:dyDescent="0.3">
      <c r="A394" s="620"/>
      <c r="B394" s="1048" t="s">
        <v>854</v>
      </c>
      <c r="C394" s="638"/>
      <c r="D394" s="634"/>
      <c r="E394" s="634"/>
      <c r="F394" s="1047"/>
      <c r="G394" s="647"/>
    </row>
    <row r="395" spans="1:12" ht="16.5" thickBot="1" x14ac:dyDescent="0.3">
      <c r="A395" s="620"/>
      <c r="B395" s="1048" t="s">
        <v>838</v>
      </c>
      <c r="C395" s="638"/>
      <c r="D395" s="634"/>
      <c r="E395" s="634"/>
      <c r="F395" s="1047"/>
      <c r="G395" s="647"/>
    </row>
    <row r="396" spans="1:12" ht="16.5" thickBot="1" x14ac:dyDescent="0.3">
      <c r="A396" s="620"/>
      <c r="B396" s="1048" t="s">
        <v>837</v>
      </c>
      <c r="C396" s="638"/>
      <c r="D396" s="634"/>
      <c r="E396" s="634"/>
      <c r="F396" s="1047"/>
      <c r="G396" s="647"/>
    </row>
    <row r="397" spans="1:12" ht="16.5" thickBot="1" x14ac:dyDescent="0.3">
      <c r="A397" s="620"/>
      <c r="B397" s="1068" t="s">
        <v>950</v>
      </c>
      <c r="C397" s="638">
        <f>C387+C392</f>
        <v>220000</v>
      </c>
      <c r="D397" s="638">
        <f>D387+D392</f>
        <v>251683</v>
      </c>
      <c r="E397" s="638">
        <f>E387+E392</f>
        <v>218317</v>
      </c>
      <c r="F397" s="638">
        <f>F387+F392</f>
        <v>0</v>
      </c>
      <c r="G397" s="647"/>
    </row>
    <row r="398" spans="1:12" ht="98.25" customHeight="1" thickBot="1" x14ac:dyDescent="0.3">
      <c r="A398" s="620"/>
      <c r="B398" s="1123" t="s">
        <v>1793</v>
      </c>
      <c r="C398" s="1122" t="s">
        <v>2231</v>
      </c>
      <c r="D398" s="1121" t="s">
        <v>864</v>
      </c>
      <c r="E398" s="1756" t="s">
        <v>2207</v>
      </c>
      <c r="F398" s="2283"/>
      <c r="G398" s="647"/>
    </row>
    <row r="399" spans="1:12" ht="34.5" customHeight="1" thickBot="1" x14ac:dyDescent="0.3">
      <c r="A399" s="620"/>
      <c r="B399" s="1063" t="s">
        <v>863</v>
      </c>
      <c r="C399" s="1753" t="s">
        <v>2231</v>
      </c>
      <c r="D399" s="1754"/>
      <c r="E399" s="1754"/>
      <c r="F399" s="2273"/>
      <c r="G399" s="647"/>
    </row>
    <row r="400" spans="1:12" ht="16.5" thickBot="1" x14ac:dyDescent="0.3">
      <c r="A400" s="620"/>
      <c r="B400" s="1063" t="s">
        <v>37</v>
      </c>
      <c r="C400" s="1757" t="s">
        <v>2151</v>
      </c>
      <c r="D400" s="1758"/>
      <c r="E400" s="1758"/>
      <c r="F400" s="2263"/>
      <c r="G400" s="647"/>
    </row>
    <row r="401" spans="1:12" ht="12.75" customHeight="1" x14ac:dyDescent="0.25">
      <c r="A401" s="620"/>
      <c r="B401" s="2270"/>
      <c r="C401" s="643">
        <v>2025</v>
      </c>
      <c r="D401" s="643">
        <v>2026</v>
      </c>
      <c r="E401" s="643">
        <v>2027</v>
      </c>
      <c r="F401" s="1074">
        <v>2028</v>
      </c>
      <c r="G401" s="647"/>
      <c r="H401" s="864"/>
    </row>
    <row r="402" spans="1:12" ht="22.5" customHeight="1" thickBot="1" x14ac:dyDescent="0.3">
      <c r="A402" s="620"/>
      <c r="B402" s="2280"/>
      <c r="C402" s="1073" t="s">
        <v>17</v>
      </c>
      <c r="D402" s="1073" t="s">
        <v>18</v>
      </c>
      <c r="E402" s="1073" t="s">
        <v>18</v>
      </c>
      <c r="F402" s="1072" t="s">
        <v>18</v>
      </c>
      <c r="G402" s="647"/>
    </row>
    <row r="403" spans="1:12" ht="16.5" thickBot="1" x14ac:dyDescent="0.3">
      <c r="A403" s="620"/>
      <c r="B403" s="1063" t="s">
        <v>39</v>
      </c>
      <c r="C403" s="646">
        <v>1</v>
      </c>
      <c r="D403" s="645">
        <v>1</v>
      </c>
      <c r="E403" s="645">
        <v>1</v>
      </c>
      <c r="F403" s="1069">
        <v>1</v>
      </c>
      <c r="G403" s="647"/>
      <c r="H403" s="864"/>
    </row>
    <row r="404" spans="1:12" ht="16.5" thickBot="1" x14ac:dyDescent="0.3">
      <c r="A404" s="620"/>
      <c r="B404" s="1063" t="s">
        <v>861</v>
      </c>
      <c r="C404" s="648">
        <f>C422</f>
        <v>0</v>
      </c>
      <c r="D404" s="648">
        <f>D422</f>
        <v>0</v>
      </c>
      <c r="E404" s="648">
        <f>E422</f>
        <v>360000</v>
      </c>
      <c r="F404" s="1064">
        <f>F422</f>
        <v>1869950</v>
      </c>
      <c r="G404" s="647"/>
    </row>
    <row r="405" spans="1:12" ht="16.5" thickBot="1" x14ac:dyDescent="0.3">
      <c r="A405" s="620"/>
      <c r="B405" s="1063" t="s">
        <v>860</v>
      </c>
      <c r="C405" s="648">
        <f>C404/C403</f>
        <v>0</v>
      </c>
      <c r="D405" s="648">
        <f>D404/D403</f>
        <v>0</v>
      </c>
      <c r="E405" s="648">
        <f>E404/E403</f>
        <v>360000</v>
      </c>
      <c r="F405" s="1064">
        <f>F404/F403</f>
        <v>1869950</v>
      </c>
      <c r="G405" s="647"/>
    </row>
    <row r="406" spans="1:12" ht="16.5" thickBot="1" x14ac:dyDescent="0.3">
      <c r="A406" s="620"/>
      <c r="B406" s="1063" t="s">
        <v>859</v>
      </c>
      <c r="C406" s="645" t="s">
        <v>884</v>
      </c>
      <c r="D406" s="644">
        <f t="shared" ref="D406:F408" si="12">D403/C403-1</f>
        <v>0</v>
      </c>
      <c r="E406" s="644">
        <f t="shared" si="12"/>
        <v>0</v>
      </c>
      <c r="F406" s="1062">
        <f t="shared" si="12"/>
        <v>0</v>
      </c>
      <c r="G406" s="647"/>
      <c r="H406" s="864"/>
      <c r="I406" s="864"/>
      <c r="J406" s="864"/>
      <c r="K406" s="864"/>
      <c r="L406" s="864"/>
    </row>
    <row r="407" spans="1:12" ht="32.25" thickBot="1" x14ac:dyDescent="0.3">
      <c r="A407" s="620"/>
      <c r="B407" s="1063" t="s">
        <v>858</v>
      </c>
      <c r="C407" s="645" t="s">
        <v>884</v>
      </c>
      <c r="D407" s="644" t="e">
        <f t="shared" si="12"/>
        <v>#DIV/0!</v>
      </c>
      <c r="E407" s="644" t="e">
        <f t="shared" si="12"/>
        <v>#DIV/0!</v>
      </c>
      <c r="F407" s="1062">
        <f t="shared" si="12"/>
        <v>4.1943055555555553</v>
      </c>
      <c r="G407" s="647"/>
    </row>
    <row r="408" spans="1:12" ht="32.25" thickBot="1" x14ac:dyDescent="0.3">
      <c r="A408" s="620"/>
      <c r="B408" s="1063" t="s">
        <v>55</v>
      </c>
      <c r="C408" s="645" t="s">
        <v>884</v>
      </c>
      <c r="D408" s="644" t="e">
        <f t="shared" si="12"/>
        <v>#DIV/0!</v>
      </c>
      <c r="E408" s="644" t="e">
        <f t="shared" si="12"/>
        <v>#DIV/0!</v>
      </c>
      <c r="F408" s="1062">
        <f t="shared" si="12"/>
        <v>4.1943055555555553</v>
      </c>
      <c r="G408" s="647"/>
    </row>
    <row r="409" spans="1:12" ht="16.5" thickBot="1" x14ac:dyDescent="0.3">
      <c r="A409" s="620"/>
      <c r="B409" s="2281" t="s">
        <v>2156</v>
      </c>
      <c r="C409" s="1770"/>
      <c r="D409" s="1770"/>
      <c r="E409" s="1770"/>
      <c r="F409" s="2282"/>
      <c r="G409" s="647"/>
    </row>
    <row r="410" spans="1:12" ht="12.75" customHeight="1" x14ac:dyDescent="0.25">
      <c r="A410" s="620"/>
      <c r="B410" s="2270"/>
      <c r="C410" s="643">
        <v>2025</v>
      </c>
      <c r="D410" s="643">
        <v>2026</v>
      </c>
      <c r="E410" s="643">
        <v>2027</v>
      </c>
      <c r="F410" s="1074">
        <v>2028</v>
      </c>
      <c r="G410" s="647"/>
      <c r="H410" s="1120"/>
    </row>
    <row r="411" spans="1:12" ht="18" customHeight="1" thickBot="1" x14ac:dyDescent="0.3">
      <c r="A411" s="620"/>
      <c r="B411" s="2280"/>
      <c r="C411" s="1073" t="s">
        <v>17</v>
      </c>
      <c r="D411" s="1073" t="s">
        <v>18</v>
      </c>
      <c r="E411" s="1073" t="s">
        <v>18</v>
      </c>
      <c r="F411" s="1072" t="s">
        <v>18</v>
      </c>
      <c r="G411" s="647"/>
    </row>
    <row r="412" spans="1:12" ht="16.5" thickBot="1" x14ac:dyDescent="0.3">
      <c r="A412" s="620"/>
      <c r="B412" s="1054" t="s">
        <v>875</v>
      </c>
      <c r="C412" s="634">
        <f>C413+C414+C415+C416</f>
        <v>0</v>
      </c>
      <c r="D412" s="634">
        <f>D413+D414+D415+D416</f>
        <v>0</v>
      </c>
      <c r="E412" s="634">
        <f>E413+E414+E415+E416</f>
        <v>0</v>
      </c>
      <c r="F412" s="1047">
        <f>F413+F414+F415+F416</f>
        <v>0</v>
      </c>
      <c r="G412" s="647"/>
    </row>
    <row r="413" spans="1:12" ht="16.5" thickBot="1" x14ac:dyDescent="0.3">
      <c r="A413" s="620"/>
      <c r="B413" s="1048" t="s">
        <v>840</v>
      </c>
      <c r="C413" s="634"/>
      <c r="D413" s="634"/>
      <c r="E413" s="634"/>
      <c r="F413" s="1047"/>
      <c r="G413" s="647"/>
    </row>
    <row r="414" spans="1:12" ht="16.5" thickBot="1" x14ac:dyDescent="0.3">
      <c r="A414" s="620"/>
      <c r="B414" s="1048" t="s">
        <v>854</v>
      </c>
      <c r="C414" s="634"/>
      <c r="D414" s="634"/>
      <c r="E414" s="634"/>
      <c r="F414" s="1047"/>
      <c r="G414" s="647"/>
    </row>
    <row r="415" spans="1:12" ht="16.5" thickBot="1" x14ac:dyDescent="0.3">
      <c r="A415" s="620"/>
      <c r="B415" s="1048" t="s">
        <v>838</v>
      </c>
      <c r="C415" s="634"/>
      <c r="D415" s="634"/>
      <c r="E415" s="634"/>
      <c r="F415" s="1047"/>
      <c r="G415" s="647"/>
    </row>
    <row r="416" spans="1:12" ht="16.5" thickBot="1" x14ac:dyDescent="0.3">
      <c r="A416" s="620"/>
      <c r="B416" s="1048" t="s">
        <v>837</v>
      </c>
      <c r="C416" s="634"/>
      <c r="D416" s="634"/>
      <c r="E416" s="634"/>
      <c r="F416" s="1047"/>
      <c r="G416" s="647"/>
    </row>
    <row r="417" spans="1:12" ht="16.5" thickBot="1" x14ac:dyDescent="0.3">
      <c r="A417" s="620"/>
      <c r="B417" s="1054" t="s">
        <v>874</v>
      </c>
      <c r="C417" s="638">
        <f>C418+C419+C420+C421</f>
        <v>0</v>
      </c>
      <c r="D417" s="638">
        <f>D418+D419+D420+D421</f>
        <v>0</v>
      </c>
      <c r="E417" s="638">
        <f>E418+E419+E420+E421</f>
        <v>360000</v>
      </c>
      <c r="F417" s="1055">
        <f>F418</f>
        <v>1869950</v>
      </c>
      <c r="G417" s="647"/>
    </row>
    <row r="418" spans="1:12" ht="16.5" thickBot="1" x14ac:dyDescent="0.3">
      <c r="A418" s="620"/>
      <c r="B418" s="1048" t="s">
        <v>840</v>
      </c>
      <c r="C418" s="638"/>
      <c r="D418" s="634"/>
      <c r="E418" s="634">
        <v>360000</v>
      </c>
      <c r="F418" s="1047">
        <v>1869950</v>
      </c>
      <c r="G418" s="647"/>
      <c r="H418" s="1071"/>
      <c r="I418" s="1071"/>
      <c r="J418" s="1071"/>
      <c r="L418" s="864"/>
    </row>
    <row r="419" spans="1:12" ht="16.5" thickBot="1" x14ac:dyDescent="0.3">
      <c r="A419" s="620"/>
      <c r="B419" s="1048" t="s">
        <v>854</v>
      </c>
      <c r="C419" s="638"/>
      <c r="D419" s="634"/>
      <c r="E419" s="634"/>
      <c r="F419" s="1047"/>
      <c r="G419" s="647"/>
    </row>
    <row r="420" spans="1:12" ht="16.5" thickBot="1" x14ac:dyDescent="0.3">
      <c r="A420" s="620"/>
      <c r="B420" s="1048" t="s">
        <v>838</v>
      </c>
      <c r="C420" s="638"/>
      <c r="D420" s="634"/>
      <c r="E420" s="634"/>
      <c r="F420" s="1047"/>
      <c r="G420" s="647"/>
    </row>
    <row r="421" spans="1:12" ht="16.5" thickBot="1" x14ac:dyDescent="0.3">
      <c r="A421" s="620"/>
      <c r="B421" s="1048" t="s">
        <v>837</v>
      </c>
      <c r="C421" s="638"/>
      <c r="D421" s="634"/>
      <c r="E421" s="634"/>
      <c r="F421" s="1047"/>
      <c r="G421" s="647"/>
    </row>
    <row r="422" spans="1:12" ht="16.5" thickBot="1" x14ac:dyDescent="0.3">
      <c r="A422" s="620"/>
      <c r="B422" s="1068" t="s">
        <v>1788</v>
      </c>
      <c r="C422" s="638">
        <f>C412+C417</f>
        <v>0</v>
      </c>
      <c r="D422" s="638">
        <f>D412+D417</f>
        <v>0</v>
      </c>
      <c r="E422" s="638">
        <f>E412+E417</f>
        <v>360000</v>
      </c>
      <c r="F422" s="1055">
        <f>F418</f>
        <v>1869950</v>
      </c>
      <c r="G422" s="647"/>
    </row>
    <row r="423" spans="1:12" ht="93" customHeight="1" thickBot="1" x14ac:dyDescent="0.3">
      <c r="A423" s="620"/>
      <c r="B423" s="1067" t="s">
        <v>1834</v>
      </c>
      <c r="C423" s="1081" t="s">
        <v>2229</v>
      </c>
      <c r="D423" s="781" t="s">
        <v>864</v>
      </c>
      <c r="E423" s="780" t="s">
        <v>2230</v>
      </c>
      <c r="F423" s="1082"/>
      <c r="G423" s="647"/>
    </row>
    <row r="424" spans="1:12" ht="28.5" customHeight="1" thickBot="1" x14ac:dyDescent="0.3">
      <c r="A424" s="620"/>
      <c r="B424" s="1063" t="s">
        <v>863</v>
      </c>
      <c r="C424" s="1753" t="s">
        <v>2229</v>
      </c>
      <c r="D424" s="1754"/>
      <c r="E424" s="1754"/>
      <c r="F424" s="2273"/>
      <c r="G424" s="647"/>
    </row>
    <row r="425" spans="1:12" ht="16.5" thickBot="1" x14ac:dyDescent="0.3">
      <c r="A425" s="620"/>
      <c r="B425" s="1063" t="s">
        <v>37</v>
      </c>
      <c r="C425" s="1757" t="s">
        <v>2151</v>
      </c>
      <c r="D425" s="1758"/>
      <c r="E425" s="1758"/>
      <c r="F425" s="2263"/>
      <c r="G425" s="647"/>
    </row>
    <row r="426" spans="1:12" ht="12.75" customHeight="1" x14ac:dyDescent="0.25">
      <c r="A426" s="620"/>
      <c r="B426" s="2270"/>
      <c r="C426" s="643">
        <v>2025</v>
      </c>
      <c r="D426" s="643">
        <v>2026</v>
      </c>
      <c r="E426" s="643">
        <v>2027</v>
      </c>
      <c r="F426" s="1074">
        <v>2028</v>
      </c>
      <c r="G426" s="647"/>
    </row>
    <row r="427" spans="1:12" ht="20.25" customHeight="1" thickBot="1" x14ac:dyDescent="0.3">
      <c r="A427" s="620"/>
      <c r="B427" s="2280"/>
      <c r="C427" s="1073" t="s">
        <v>17</v>
      </c>
      <c r="D427" s="1073" t="s">
        <v>18</v>
      </c>
      <c r="E427" s="1073" t="s">
        <v>18</v>
      </c>
      <c r="F427" s="1072" t="s">
        <v>18</v>
      </c>
      <c r="G427" s="647"/>
    </row>
    <row r="428" spans="1:12" ht="16.5" thickBot="1" x14ac:dyDescent="0.3">
      <c r="A428" s="620"/>
      <c r="B428" s="1063" t="s">
        <v>39</v>
      </c>
      <c r="C428" s="646">
        <v>1</v>
      </c>
      <c r="D428" s="645">
        <v>1</v>
      </c>
      <c r="E428" s="645">
        <v>1</v>
      </c>
      <c r="F428" s="1069">
        <v>1</v>
      </c>
      <c r="G428" s="647"/>
    </row>
    <row r="429" spans="1:12" ht="16.5" thickBot="1" x14ac:dyDescent="0.3">
      <c r="A429" s="620"/>
      <c r="B429" s="1063" t="s">
        <v>861</v>
      </c>
      <c r="C429" s="648">
        <f>C447</f>
        <v>411000</v>
      </c>
      <c r="D429" s="648">
        <f>D447</f>
        <v>994436</v>
      </c>
      <c r="E429" s="648">
        <f>E447</f>
        <v>664564</v>
      </c>
      <c r="F429" s="1064">
        <f>F447</f>
        <v>0</v>
      </c>
      <c r="G429" s="647"/>
    </row>
    <row r="430" spans="1:12" ht="16.5" thickBot="1" x14ac:dyDescent="0.3">
      <c r="A430" s="620"/>
      <c r="B430" s="1063" t="s">
        <v>860</v>
      </c>
      <c r="C430" s="648">
        <f>C429/C428</f>
        <v>411000</v>
      </c>
      <c r="D430" s="648">
        <f>D429/D428</f>
        <v>994436</v>
      </c>
      <c r="E430" s="648">
        <f>E429/E428</f>
        <v>664564</v>
      </c>
      <c r="F430" s="1064">
        <f>F429/F428</f>
        <v>0</v>
      </c>
      <c r="G430" s="647"/>
    </row>
    <row r="431" spans="1:12" ht="16.5" thickBot="1" x14ac:dyDescent="0.3">
      <c r="A431" s="620"/>
      <c r="B431" s="1063" t="s">
        <v>859</v>
      </c>
      <c r="C431" s="645" t="s">
        <v>884</v>
      </c>
      <c r="D431" s="644">
        <f t="shared" ref="D431:F433" si="13">D428/C428-1</f>
        <v>0</v>
      </c>
      <c r="E431" s="644">
        <f t="shared" si="13"/>
        <v>0</v>
      </c>
      <c r="F431" s="1062">
        <f t="shared" si="13"/>
        <v>0</v>
      </c>
      <c r="G431" s="647"/>
      <c r="H431" s="864"/>
      <c r="I431" s="864"/>
      <c r="J431" s="864"/>
      <c r="K431" s="864"/>
      <c r="L431" s="864"/>
    </row>
    <row r="432" spans="1:12" ht="32.25" thickBot="1" x14ac:dyDescent="0.3">
      <c r="A432" s="620"/>
      <c r="B432" s="1063" t="s">
        <v>858</v>
      </c>
      <c r="C432" s="645" t="s">
        <v>884</v>
      </c>
      <c r="D432" s="644">
        <f t="shared" si="13"/>
        <v>1.4195523114355231</v>
      </c>
      <c r="E432" s="644">
        <f t="shared" si="13"/>
        <v>-0.33171767715569433</v>
      </c>
      <c r="F432" s="1062">
        <f t="shared" si="13"/>
        <v>-1</v>
      </c>
      <c r="G432" s="647"/>
    </row>
    <row r="433" spans="1:12" ht="32.25" thickBot="1" x14ac:dyDescent="0.3">
      <c r="A433" s="620"/>
      <c r="B433" s="1063" t="s">
        <v>55</v>
      </c>
      <c r="C433" s="645" t="s">
        <v>884</v>
      </c>
      <c r="D433" s="644">
        <f t="shared" si="13"/>
        <v>1.4195523114355231</v>
      </c>
      <c r="E433" s="644">
        <f t="shared" si="13"/>
        <v>-0.33171767715569433</v>
      </c>
      <c r="F433" s="1062">
        <f t="shared" si="13"/>
        <v>-1</v>
      </c>
      <c r="G433" s="647"/>
    </row>
    <row r="434" spans="1:12" ht="16.5" thickBot="1" x14ac:dyDescent="0.3">
      <c r="A434" s="620"/>
      <c r="B434" s="2281" t="s">
        <v>2154</v>
      </c>
      <c r="C434" s="1770"/>
      <c r="D434" s="1770"/>
      <c r="E434" s="1770"/>
      <c r="F434" s="2282"/>
      <c r="G434" s="647"/>
    </row>
    <row r="435" spans="1:12" ht="12.75" customHeight="1" x14ac:dyDescent="0.25">
      <c r="A435" s="620"/>
      <c r="B435" s="2270"/>
      <c r="C435" s="643">
        <v>2025</v>
      </c>
      <c r="D435" s="643">
        <v>2026</v>
      </c>
      <c r="E435" s="643">
        <v>2027</v>
      </c>
      <c r="F435" s="1074">
        <v>2028</v>
      </c>
      <c r="G435" s="647"/>
    </row>
    <row r="436" spans="1:12" ht="15" customHeight="1" thickBot="1" x14ac:dyDescent="0.3">
      <c r="A436" s="620"/>
      <c r="B436" s="2280"/>
      <c r="C436" s="1073" t="s">
        <v>17</v>
      </c>
      <c r="D436" s="1073" t="s">
        <v>18</v>
      </c>
      <c r="E436" s="1073" t="s">
        <v>18</v>
      </c>
      <c r="F436" s="1072" t="s">
        <v>18</v>
      </c>
      <c r="G436" s="647"/>
    </row>
    <row r="437" spans="1:12" ht="16.5" thickBot="1" x14ac:dyDescent="0.3">
      <c r="A437" s="620"/>
      <c r="B437" s="1054" t="s">
        <v>875</v>
      </c>
      <c r="C437" s="634">
        <f>C438+C439+C440+C441</f>
        <v>0</v>
      </c>
      <c r="D437" s="634">
        <f>D438+D439+D440+D441</f>
        <v>0</v>
      </c>
      <c r="E437" s="634">
        <f>E438+E439+E440+E441</f>
        <v>0</v>
      </c>
      <c r="F437" s="1047">
        <f>F438+F439+F440+F441</f>
        <v>0</v>
      </c>
      <c r="G437" s="647"/>
    </row>
    <row r="438" spans="1:12" ht="16.5" thickBot="1" x14ac:dyDescent="0.3">
      <c r="A438" s="620"/>
      <c r="B438" s="1048" t="s">
        <v>840</v>
      </c>
      <c r="C438" s="634"/>
      <c r="D438" s="634"/>
      <c r="E438" s="634"/>
      <c r="F438" s="1047"/>
      <c r="G438" s="647"/>
    </row>
    <row r="439" spans="1:12" ht="16.5" thickBot="1" x14ac:dyDescent="0.3">
      <c r="A439" s="620"/>
      <c r="B439" s="1048" t="s">
        <v>854</v>
      </c>
      <c r="C439" s="634"/>
      <c r="D439" s="634"/>
      <c r="E439" s="634"/>
      <c r="F439" s="1047"/>
      <c r="G439" s="647"/>
      <c r="J439" s="864"/>
    </row>
    <row r="440" spans="1:12" ht="16.5" thickBot="1" x14ac:dyDescent="0.3">
      <c r="A440" s="620"/>
      <c r="B440" s="1048" t="s">
        <v>838</v>
      </c>
      <c r="C440" s="634"/>
      <c r="D440" s="634"/>
      <c r="E440" s="634"/>
      <c r="F440" s="1047"/>
      <c r="G440" s="647"/>
    </row>
    <row r="441" spans="1:12" ht="16.5" thickBot="1" x14ac:dyDescent="0.3">
      <c r="A441" s="620"/>
      <c r="B441" s="1048" t="s">
        <v>837</v>
      </c>
      <c r="C441" s="634"/>
      <c r="D441" s="634"/>
      <c r="E441" s="634"/>
      <c r="F441" s="1047"/>
      <c r="G441" s="647"/>
    </row>
    <row r="442" spans="1:12" ht="16.5" thickBot="1" x14ac:dyDescent="0.3">
      <c r="A442" s="620"/>
      <c r="B442" s="1054" t="s">
        <v>874</v>
      </c>
      <c r="C442" s="638">
        <f>C443+C444+C445+C446</f>
        <v>411000</v>
      </c>
      <c r="D442" s="638">
        <f>D443+D444+D445+D446</f>
        <v>994436</v>
      </c>
      <c r="E442" s="638">
        <f>E443+E444+E445+E446</f>
        <v>664564</v>
      </c>
      <c r="F442" s="1055">
        <f>F443</f>
        <v>0</v>
      </c>
      <c r="G442" s="647"/>
    </row>
    <row r="443" spans="1:12" ht="16.5" thickBot="1" x14ac:dyDescent="0.3">
      <c r="A443" s="620"/>
      <c r="B443" s="1048" t="s">
        <v>840</v>
      </c>
      <c r="C443" s="638">
        <v>411000</v>
      </c>
      <c r="D443" s="634">
        <v>994436</v>
      </c>
      <c r="E443" s="634">
        <v>664564</v>
      </c>
      <c r="F443" s="1047"/>
      <c r="G443" s="647"/>
      <c r="H443" s="1071"/>
      <c r="I443" s="1071"/>
      <c r="J443" s="1071"/>
      <c r="L443" s="864"/>
    </row>
    <row r="444" spans="1:12" ht="16.5" thickBot="1" x14ac:dyDescent="0.3">
      <c r="A444" s="620"/>
      <c r="B444" s="1048" t="s">
        <v>854</v>
      </c>
      <c r="C444" s="638"/>
      <c r="D444" s="634"/>
      <c r="E444" s="634"/>
      <c r="F444" s="1047"/>
      <c r="G444" s="647"/>
    </row>
    <row r="445" spans="1:12" ht="16.5" thickBot="1" x14ac:dyDescent="0.3">
      <c r="A445" s="620"/>
      <c r="B445" s="1048" t="s">
        <v>838</v>
      </c>
      <c r="C445" s="638"/>
      <c r="D445" s="634"/>
      <c r="E445" s="634"/>
      <c r="F445" s="1047"/>
      <c r="G445" s="647"/>
    </row>
    <row r="446" spans="1:12" ht="16.5" thickBot="1" x14ac:dyDescent="0.3">
      <c r="A446" s="620"/>
      <c r="B446" s="1048" t="s">
        <v>837</v>
      </c>
      <c r="C446" s="638"/>
      <c r="D446" s="634"/>
      <c r="E446" s="634"/>
      <c r="F446" s="1047"/>
      <c r="G446" s="647"/>
    </row>
    <row r="447" spans="1:12" ht="16.5" thickBot="1" x14ac:dyDescent="0.3">
      <c r="A447" s="620"/>
      <c r="B447" s="1068" t="s">
        <v>1794</v>
      </c>
      <c r="C447" s="638">
        <f>C437+C442</f>
        <v>411000</v>
      </c>
      <c r="D447" s="638">
        <f>D437+D442</f>
        <v>994436</v>
      </c>
      <c r="E447" s="638">
        <f>E437+E442</f>
        <v>664564</v>
      </c>
      <c r="F447" s="1055">
        <f>F443</f>
        <v>0</v>
      </c>
      <c r="G447" s="647"/>
    </row>
    <row r="448" spans="1:12" ht="48" thickBot="1" x14ac:dyDescent="0.3">
      <c r="A448" s="620"/>
      <c r="B448" s="1067" t="s">
        <v>1953</v>
      </c>
      <c r="C448" s="1081" t="s">
        <v>2228</v>
      </c>
      <c r="D448" s="781" t="s">
        <v>864</v>
      </c>
      <c r="E448" s="1756" t="s">
        <v>2155</v>
      </c>
      <c r="F448" s="2283"/>
      <c r="G448" s="647"/>
    </row>
    <row r="449" spans="1:12" ht="28.5" customHeight="1" thickBot="1" x14ac:dyDescent="0.3">
      <c r="A449" s="620"/>
      <c r="B449" s="1063" t="s">
        <v>863</v>
      </c>
      <c r="C449" s="1753" t="s">
        <v>2228</v>
      </c>
      <c r="D449" s="1754"/>
      <c r="E449" s="1754"/>
      <c r="F449" s="2273"/>
      <c r="G449" s="647"/>
    </row>
    <row r="450" spans="1:12" ht="16.5" thickBot="1" x14ac:dyDescent="0.3">
      <c r="A450" s="620"/>
      <c r="B450" s="1063" t="s">
        <v>37</v>
      </c>
      <c r="C450" s="1757" t="s">
        <v>2151</v>
      </c>
      <c r="D450" s="1758"/>
      <c r="E450" s="1758"/>
      <c r="F450" s="2263"/>
      <c r="G450" s="647"/>
    </row>
    <row r="451" spans="1:12" ht="12.75" customHeight="1" x14ac:dyDescent="0.25">
      <c r="A451" s="620"/>
      <c r="B451" s="2270"/>
      <c r="C451" s="643">
        <v>2025</v>
      </c>
      <c r="D451" s="643">
        <v>2026</v>
      </c>
      <c r="E451" s="643">
        <v>2027</v>
      </c>
      <c r="F451" s="1074">
        <v>2028</v>
      </c>
      <c r="G451" s="647"/>
    </row>
    <row r="452" spans="1:12" ht="22.5" customHeight="1" thickBot="1" x14ac:dyDescent="0.3">
      <c r="A452" s="620"/>
      <c r="B452" s="2280"/>
      <c r="C452" s="1073" t="s">
        <v>17</v>
      </c>
      <c r="D452" s="1073" t="s">
        <v>18</v>
      </c>
      <c r="E452" s="1073" t="s">
        <v>18</v>
      </c>
      <c r="F452" s="1072" t="s">
        <v>18</v>
      </c>
      <c r="G452" s="647"/>
    </row>
    <row r="453" spans="1:12" ht="16.5" thickBot="1" x14ac:dyDescent="0.3">
      <c r="A453" s="620"/>
      <c r="B453" s="1063" t="s">
        <v>39</v>
      </c>
      <c r="C453" s="646">
        <v>1</v>
      </c>
      <c r="D453" s="645">
        <v>1</v>
      </c>
      <c r="E453" s="645">
        <v>1</v>
      </c>
      <c r="F453" s="1069">
        <v>1</v>
      </c>
      <c r="G453" s="647"/>
    </row>
    <row r="454" spans="1:12" ht="16.5" thickBot="1" x14ac:dyDescent="0.3">
      <c r="A454" s="620"/>
      <c r="B454" s="1063" t="s">
        <v>861</v>
      </c>
      <c r="C454" s="648">
        <f>C472</f>
        <v>196000</v>
      </c>
      <c r="D454" s="648">
        <f>D472</f>
        <v>526800</v>
      </c>
      <c r="E454" s="648">
        <f>E472</f>
        <v>257200</v>
      </c>
      <c r="F454" s="1064">
        <f>F467</f>
        <v>0</v>
      </c>
      <c r="G454" s="647"/>
    </row>
    <row r="455" spans="1:12" ht="16.5" thickBot="1" x14ac:dyDescent="0.3">
      <c r="A455" s="620"/>
      <c r="B455" s="1063" t="s">
        <v>860</v>
      </c>
      <c r="C455" s="648">
        <f>C454/C453</f>
        <v>196000</v>
      </c>
      <c r="D455" s="648">
        <f>D454/D453</f>
        <v>526800</v>
      </c>
      <c r="E455" s="648">
        <f>E454/E453</f>
        <v>257200</v>
      </c>
      <c r="F455" s="1064">
        <f>F454/F453</f>
        <v>0</v>
      </c>
      <c r="G455" s="647"/>
    </row>
    <row r="456" spans="1:12" ht="16.5" thickBot="1" x14ac:dyDescent="0.3">
      <c r="A456" s="620"/>
      <c r="B456" s="1063" t="s">
        <v>859</v>
      </c>
      <c r="C456" s="645" t="s">
        <v>884</v>
      </c>
      <c r="D456" s="644">
        <f t="shared" ref="D456:F458" si="14">D453/C453-1</f>
        <v>0</v>
      </c>
      <c r="E456" s="644">
        <f t="shared" si="14"/>
        <v>0</v>
      </c>
      <c r="F456" s="1062">
        <f t="shared" si="14"/>
        <v>0</v>
      </c>
      <c r="G456" s="647"/>
      <c r="H456" s="864"/>
      <c r="I456" s="864"/>
      <c r="J456" s="864"/>
      <c r="K456" s="864"/>
      <c r="L456" s="864"/>
    </row>
    <row r="457" spans="1:12" ht="32.25" thickBot="1" x14ac:dyDescent="0.3">
      <c r="A457" s="620"/>
      <c r="B457" s="1063" t="s">
        <v>858</v>
      </c>
      <c r="C457" s="645" t="s">
        <v>884</v>
      </c>
      <c r="D457" s="644">
        <f t="shared" si="14"/>
        <v>1.6877551020408164</v>
      </c>
      <c r="E457" s="644">
        <f t="shared" si="14"/>
        <v>-0.51176917236142749</v>
      </c>
      <c r="F457" s="1062">
        <f t="shared" si="14"/>
        <v>-1</v>
      </c>
      <c r="G457" s="647"/>
    </row>
    <row r="458" spans="1:12" ht="32.25" thickBot="1" x14ac:dyDescent="0.3">
      <c r="A458" s="620"/>
      <c r="B458" s="1063" t="s">
        <v>55</v>
      </c>
      <c r="C458" s="645" t="s">
        <v>884</v>
      </c>
      <c r="D458" s="644">
        <f t="shared" si="14"/>
        <v>1.6877551020408164</v>
      </c>
      <c r="E458" s="644">
        <f t="shared" si="14"/>
        <v>-0.51176917236142749</v>
      </c>
      <c r="F458" s="1062">
        <f t="shared" si="14"/>
        <v>-1</v>
      </c>
      <c r="G458" s="647"/>
    </row>
    <row r="459" spans="1:12" ht="16.5" thickBot="1" x14ac:dyDescent="0.3">
      <c r="A459" s="620"/>
      <c r="B459" s="2281" t="s">
        <v>2217</v>
      </c>
      <c r="C459" s="1770"/>
      <c r="D459" s="1770"/>
      <c r="E459" s="1770"/>
      <c r="F459" s="2282"/>
      <c r="G459" s="647"/>
    </row>
    <row r="460" spans="1:12" ht="12.75" customHeight="1" x14ac:dyDescent="0.25">
      <c r="A460" s="620"/>
      <c r="B460" s="2270"/>
      <c r="C460" s="643">
        <v>2025</v>
      </c>
      <c r="D460" s="643">
        <v>2026</v>
      </c>
      <c r="E460" s="643">
        <v>2027</v>
      </c>
      <c r="F460" s="1074">
        <v>2028</v>
      </c>
      <c r="G460" s="647"/>
    </row>
    <row r="461" spans="1:12" ht="18" customHeight="1" thickBot="1" x14ac:dyDescent="0.3">
      <c r="A461" s="620"/>
      <c r="B461" s="2280"/>
      <c r="C461" s="1073" t="s">
        <v>17</v>
      </c>
      <c r="D461" s="1073" t="s">
        <v>18</v>
      </c>
      <c r="E461" s="1073" t="s">
        <v>18</v>
      </c>
      <c r="F461" s="1072" t="s">
        <v>18</v>
      </c>
      <c r="G461" s="647"/>
    </row>
    <row r="462" spans="1:12" ht="16.5" thickBot="1" x14ac:dyDescent="0.3">
      <c r="A462" s="620"/>
      <c r="B462" s="1054" t="s">
        <v>875</v>
      </c>
      <c r="C462" s="634">
        <f>C463+C464+C465+C466</f>
        <v>0</v>
      </c>
      <c r="D462" s="634">
        <f>D463+D464+D465+D466</f>
        <v>0</v>
      </c>
      <c r="E462" s="634">
        <f>E463+E464+E465+E466</f>
        <v>0</v>
      </c>
      <c r="F462" s="1047">
        <f>F463+F464+F465+F466</f>
        <v>0</v>
      </c>
      <c r="G462" s="647"/>
    </row>
    <row r="463" spans="1:12" ht="16.5" thickBot="1" x14ac:dyDescent="0.3">
      <c r="A463" s="620"/>
      <c r="B463" s="1048" t="s">
        <v>840</v>
      </c>
      <c r="C463" s="634"/>
      <c r="D463" s="634"/>
      <c r="E463" s="634"/>
      <c r="F463" s="1047"/>
      <c r="G463" s="647"/>
    </row>
    <row r="464" spans="1:12" ht="16.5" thickBot="1" x14ac:dyDescent="0.3">
      <c r="A464" s="620"/>
      <c r="B464" s="1048" t="s">
        <v>854</v>
      </c>
      <c r="C464" s="634"/>
      <c r="D464" s="634"/>
      <c r="E464" s="634"/>
      <c r="F464" s="1047"/>
      <c r="G464" s="647"/>
    </row>
    <row r="465" spans="1:12" ht="16.5" thickBot="1" x14ac:dyDescent="0.3">
      <c r="A465" s="620"/>
      <c r="B465" s="1048" t="s">
        <v>838</v>
      </c>
      <c r="C465" s="634"/>
      <c r="D465" s="634"/>
      <c r="E465" s="634"/>
      <c r="F465" s="1047"/>
      <c r="G465" s="647"/>
    </row>
    <row r="466" spans="1:12" ht="16.5" thickBot="1" x14ac:dyDescent="0.3">
      <c r="A466" s="620"/>
      <c r="B466" s="1048" t="s">
        <v>837</v>
      </c>
      <c r="C466" s="634"/>
      <c r="D466" s="634"/>
      <c r="E466" s="634"/>
      <c r="F466" s="1047"/>
      <c r="G466" s="647"/>
    </row>
    <row r="467" spans="1:12" ht="16.5" thickBot="1" x14ac:dyDescent="0.3">
      <c r="A467" s="620"/>
      <c r="B467" s="1054" t="s">
        <v>874</v>
      </c>
      <c r="C467" s="638">
        <f>C468+C469+C470+C471</f>
        <v>196000</v>
      </c>
      <c r="D467" s="638">
        <f>D468+D469+D470+D471</f>
        <v>526800</v>
      </c>
      <c r="E467" s="638">
        <f>E468+E469+E470+E471</f>
        <v>257200</v>
      </c>
      <c r="F467" s="1055">
        <f>F468</f>
        <v>0</v>
      </c>
      <c r="G467" s="647"/>
    </row>
    <row r="468" spans="1:12" ht="16.5" thickBot="1" x14ac:dyDescent="0.3">
      <c r="A468" s="620"/>
      <c r="B468" s="1048" t="s">
        <v>840</v>
      </c>
      <c r="C468" s="638">
        <v>196000</v>
      </c>
      <c r="D468" s="634">
        <v>526800</v>
      </c>
      <c r="E468" s="634">
        <v>257200</v>
      </c>
      <c r="F468" s="1047"/>
      <c r="G468" s="647"/>
      <c r="H468" s="1071"/>
      <c r="I468" s="1071"/>
      <c r="J468" s="1071"/>
      <c r="L468" s="864"/>
    </row>
    <row r="469" spans="1:12" ht="16.5" thickBot="1" x14ac:dyDescent="0.3">
      <c r="A469" s="620"/>
      <c r="B469" s="1048" t="s">
        <v>854</v>
      </c>
      <c r="C469" s="638"/>
      <c r="D469" s="634"/>
      <c r="E469" s="634"/>
      <c r="F469" s="1047"/>
      <c r="G469" s="647"/>
    </row>
    <row r="470" spans="1:12" ht="16.5" thickBot="1" x14ac:dyDescent="0.3">
      <c r="A470" s="620"/>
      <c r="B470" s="1048" t="s">
        <v>838</v>
      </c>
      <c r="C470" s="638"/>
      <c r="D470" s="634"/>
      <c r="E470" s="634"/>
      <c r="F470" s="1047"/>
      <c r="G470" s="647"/>
    </row>
    <row r="471" spans="1:12" ht="16.5" thickBot="1" x14ac:dyDescent="0.3">
      <c r="A471" s="620"/>
      <c r="B471" s="1048" t="s">
        <v>837</v>
      </c>
      <c r="C471" s="638"/>
      <c r="D471" s="634"/>
      <c r="E471" s="634"/>
      <c r="F471" s="1047"/>
      <c r="G471" s="647"/>
    </row>
    <row r="472" spans="1:12" ht="16.5" thickBot="1" x14ac:dyDescent="0.3">
      <c r="A472" s="620"/>
      <c r="B472" s="1068" t="s">
        <v>1948</v>
      </c>
      <c r="C472" s="638">
        <f>C462+C467</f>
        <v>196000</v>
      </c>
      <c r="D472" s="638">
        <f>D462+D467</f>
        <v>526800</v>
      </c>
      <c r="E472" s="638">
        <f>E462+E467</f>
        <v>257200</v>
      </c>
      <c r="F472" s="1055">
        <f>F468</f>
        <v>0</v>
      </c>
      <c r="G472" s="647"/>
    </row>
    <row r="473" spans="1:12" ht="48" thickBot="1" x14ac:dyDescent="0.3">
      <c r="A473" s="620"/>
      <c r="B473" s="1067" t="s">
        <v>1787</v>
      </c>
      <c r="C473" s="1119" t="s">
        <v>2227</v>
      </c>
      <c r="D473" s="781" t="s">
        <v>864</v>
      </c>
      <c r="E473" s="1756" t="s">
        <v>2155</v>
      </c>
      <c r="F473" s="2283"/>
      <c r="G473" s="647"/>
    </row>
    <row r="474" spans="1:12" ht="16.5" thickBot="1" x14ac:dyDescent="0.3">
      <c r="A474" s="620"/>
      <c r="B474" s="1063" t="s">
        <v>863</v>
      </c>
      <c r="C474" s="1753" t="s">
        <v>2227</v>
      </c>
      <c r="D474" s="1754"/>
      <c r="E474" s="1754"/>
      <c r="F474" s="2273"/>
      <c r="G474" s="647"/>
    </row>
    <row r="475" spans="1:12" ht="16.5" thickBot="1" x14ac:dyDescent="0.3">
      <c r="A475" s="620"/>
      <c r="B475" s="1063" t="s">
        <v>37</v>
      </c>
      <c r="C475" s="1757" t="s">
        <v>2151</v>
      </c>
      <c r="D475" s="1758"/>
      <c r="E475" s="1758"/>
      <c r="F475" s="2263"/>
      <c r="G475" s="647"/>
    </row>
    <row r="476" spans="1:12" ht="15.75" x14ac:dyDescent="0.25">
      <c r="A476" s="620"/>
      <c r="B476" s="2270"/>
      <c r="C476" s="643">
        <v>2025</v>
      </c>
      <c r="D476" s="643">
        <v>2026</v>
      </c>
      <c r="E476" s="643">
        <v>2027</v>
      </c>
      <c r="F476" s="1074">
        <v>2028</v>
      </c>
      <c r="G476" s="647"/>
    </row>
    <row r="477" spans="1:12" ht="16.5" thickBot="1" x14ac:dyDescent="0.3">
      <c r="A477" s="620"/>
      <c r="B477" s="2280"/>
      <c r="C477" s="1073" t="s">
        <v>17</v>
      </c>
      <c r="D477" s="1073" t="s">
        <v>18</v>
      </c>
      <c r="E477" s="1073" t="s">
        <v>18</v>
      </c>
      <c r="F477" s="1072" t="s">
        <v>18</v>
      </c>
      <c r="G477" s="647"/>
    </row>
    <row r="478" spans="1:12" ht="16.5" thickBot="1" x14ac:dyDescent="0.3">
      <c r="A478" s="620"/>
      <c r="B478" s="1063" t="s">
        <v>39</v>
      </c>
      <c r="C478" s="646">
        <v>1</v>
      </c>
      <c r="D478" s="645">
        <v>1</v>
      </c>
      <c r="E478" s="645">
        <v>1</v>
      </c>
      <c r="F478" s="1069">
        <v>1</v>
      </c>
      <c r="G478" s="647"/>
    </row>
    <row r="479" spans="1:12" ht="16.5" thickBot="1" x14ac:dyDescent="0.3">
      <c r="A479" s="620"/>
      <c r="B479" s="1063" t="s">
        <v>861</v>
      </c>
      <c r="C479" s="648">
        <f>C497</f>
        <v>500000</v>
      </c>
      <c r="D479" s="648">
        <f>D497</f>
        <v>692267</v>
      </c>
      <c r="E479" s="648">
        <f>E497</f>
        <v>707733</v>
      </c>
      <c r="F479" s="1064">
        <f>F492</f>
        <v>0</v>
      </c>
      <c r="G479" s="647"/>
    </row>
    <row r="480" spans="1:12" ht="16.5" thickBot="1" x14ac:dyDescent="0.3">
      <c r="A480" s="620"/>
      <c r="B480" s="1063" t="s">
        <v>860</v>
      </c>
      <c r="C480" s="648">
        <f>C479/C478</f>
        <v>500000</v>
      </c>
      <c r="D480" s="648">
        <f>D479/D478</f>
        <v>692267</v>
      </c>
      <c r="E480" s="648">
        <f>E479/E478</f>
        <v>707733</v>
      </c>
      <c r="F480" s="1064">
        <f>F479/F478</f>
        <v>0</v>
      </c>
      <c r="G480" s="647"/>
    </row>
    <row r="481" spans="1:7" ht="16.5" thickBot="1" x14ac:dyDescent="0.3">
      <c r="A481" s="620"/>
      <c r="B481" s="1063" t="s">
        <v>859</v>
      </c>
      <c r="C481" s="645" t="s">
        <v>884</v>
      </c>
      <c r="D481" s="644">
        <f t="shared" ref="D481:F483" si="15">D478/C478-1</f>
        <v>0</v>
      </c>
      <c r="E481" s="644">
        <f t="shared" si="15"/>
        <v>0</v>
      </c>
      <c r="F481" s="1062">
        <f t="shared" si="15"/>
        <v>0</v>
      </c>
      <c r="G481" s="647"/>
    </row>
    <row r="482" spans="1:7" ht="32.25" thickBot="1" x14ac:dyDescent="0.3">
      <c r="A482" s="620"/>
      <c r="B482" s="1063" t="s">
        <v>858</v>
      </c>
      <c r="C482" s="645" t="s">
        <v>884</v>
      </c>
      <c r="D482" s="644">
        <f t="shared" si="15"/>
        <v>0.38453399999999993</v>
      </c>
      <c r="E482" s="644">
        <f t="shared" si="15"/>
        <v>2.2341090937456176E-2</v>
      </c>
      <c r="F482" s="1062">
        <f t="shared" si="15"/>
        <v>-1</v>
      </c>
      <c r="G482" s="647"/>
    </row>
    <row r="483" spans="1:7" ht="32.25" thickBot="1" x14ac:dyDescent="0.3">
      <c r="A483" s="620"/>
      <c r="B483" s="1063" t="s">
        <v>55</v>
      </c>
      <c r="C483" s="645" t="s">
        <v>884</v>
      </c>
      <c r="D483" s="644">
        <f t="shared" si="15"/>
        <v>0.38453399999999993</v>
      </c>
      <c r="E483" s="644">
        <f t="shared" si="15"/>
        <v>2.2341090937456176E-2</v>
      </c>
      <c r="F483" s="1062">
        <f t="shared" si="15"/>
        <v>-1</v>
      </c>
      <c r="G483" s="647"/>
    </row>
    <row r="484" spans="1:7" ht="16.5" thickBot="1" x14ac:dyDescent="0.3">
      <c r="A484" s="620"/>
      <c r="B484" s="2281" t="s">
        <v>2214</v>
      </c>
      <c r="C484" s="1770"/>
      <c r="D484" s="1770"/>
      <c r="E484" s="1770"/>
      <c r="F484" s="2282"/>
      <c r="G484" s="647"/>
    </row>
    <row r="485" spans="1:7" ht="15.75" x14ac:dyDescent="0.25">
      <c r="A485" s="620"/>
      <c r="B485" s="2270"/>
      <c r="C485" s="643">
        <v>2025</v>
      </c>
      <c r="D485" s="643">
        <v>2026</v>
      </c>
      <c r="E485" s="643">
        <v>2027</v>
      </c>
      <c r="F485" s="1074">
        <v>2028</v>
      </c>
      <c r="G485" s="647"/>
    </row>
    <row r="486" spans="1:7" ht="16.5" thickBot="1" x14ac:dyDescent="0.3">
      <c r="A486" s="620"/>
      <c r="B486" s="2280"/>
      <c r="C486" s="1073" t="s">
        <v>17</v>
      </c>
      <c r="D486" s="1073" t="s">
        <v>18</v>
      </c>
      <c r="E486" s="1073" t="s">
        <v>18</v>
      </c>
      <c r="F486" s="1072" t="s">
        <v>18</v>
      </c>
      <c r="G486" s="647"/>
    </row>
    <row r="487" spans="1:7" ht="16.5" thickBot="1" x14ac:dyDescent="0.3">
      <c r="A487" s="620"/>
      <c r="B487" s="1054" t="s">
        <v>875</v>
      </c>
      <c r="C487" s="634">
        <f>C488+C489+C490+C491</f>
        <v>0</v>
      </c>
      <c r="D487" s="634">
        <f>D488+D489+D490+D491</f>
        <v>0</v>
      </c>
      <c r="E487" s="634">
        <f>E488+E489+E490+E491</f>
        <v>0</v>
      </c>
      <c r="F487" s="1047">
        <f>F488+F489+F490+F491</f>
        <v>0</v>
      </c>
      <c r="G487" s="647"/>
    </row>
    <row r="488" spans="1:7" ht="16.5" thickBot="1" x14ac:dyDescent="0.3">
      <c r="A488" s="620"/>
      <c r="B488" s="1048" t="s">
        <v>840</v>
      </c>
      <c r="C488" s="634"/>
      <c r="D488" s="634"/>
      <c r="E488" s="634"/>
      <c r="F488" s="1047"/>
      <c r="G488" s="647"/>
    </row>
    <row r="489" spans="1:7" ht="16.5" thickBot="1" x14ac:dyDescent="0.3">
      <c r="A489" s="620"/>
      <c r="B489" s="1048" t="s">
        <v>854</v>
      </c>
      <c r="C489" s="634"/>
      <c r="D489" s="634"/>
      <c r="E489" s="634"/>
      <c r="F489" s="1047"/>
      <c r="G489" s="647"/>
    </row>
    <row r="490" spans="1:7" ht="16.5" thickBot="1" x14ac:dyDescent="0.3">
      <c r="A490" s="620"/>
      <c r="B490" s="1048" t="s">
        <v>838</v>
      </c>
      <c r="C490" s="634"/>
      <c r="D490" s="634"/>
      <c r="E490" s="634"/>
      <c r="F490" s="1047"/>
      <c r="G490" s="647"/>
    </row>
    <row r="491" spans="1:7" ht="16.5" thickBot="1" x14ac:dyDescent="0.3">
      <c r="A491" s="620"/>
      <c r="B491" s="1048" t="s">
        <v>837</v>
      </c>
      <c r="C491" s="634"/>
      <c r="D491" s="634"/>
      <c r="E491" s="634"/>
      <c r="F491" s="1047"/>
      <c r="G491" s="647"/>
    </row>
    <row r="492" spans="1:7" ht="16.5" thickBot="1" x14ac:dyDescent="0.3">
      <c r="A492" s="620"/>
      <c r="B492" s="1054" t="s">
        <v>874</v>
      </c>
      <c r="C492" s="638">
        <f>C493+C494+C495+C496</f>
        <v>500000</v>
      </c>
      <c r="D492" s="638">
        <f>D493+D494+D495+D496</f>
        <v>692267</v>
      </c>
      <c r="E492" s="638">
        <f>E493+E494+E495+E496</f>
        <v>707733</v>
      </c>
      <c r="F492" s="1055">
        <f>F493</f>
        <v>0</v>
      </c>
      <c r="G492" s="647"/>
    </row>
    <row r="493" spans="1:7" ht="16.5" thickBot="1" x14ac:dyDescent="0.3">
      <c r="A493" s="620"/>
      <c r="B493" s="1048" t="s">
        <v>840</v>
      </c>
      <c r="C493" s="638">
        <v>500000</v>
      </c>
      <c r="D493" s="634">
        <v>692267</v>
      </c>
      <c r="E493" s="1047">
        <v>707733</v>
      </c>
      <c r="F493" s="1047"/>
      <c r="G493" s="647"/>
    </row>
    <row r="494" spans="1:7" ht="16.5" thickBot="1" x14ac:dyDescent="0.3">
      <c r="A494" s="620"/>
      <c r="B494" s="1048" t="s">
        <v>854</v>
      </c>
      <c r="C494" s="638"/>
      <c r="D494" s="634"/>
      <c r="E494" s="634"/>
      <c r="F494" s="1047"/>
      <c r="G494" s="647"/>
    </row>
    <row r="495" spans="1:7" ht="16.5" thickBot="1" x14ac:dyDescent="0.3">
      <c r="A495" s="620"/>
      <c r="B495" s="1048" t="s">
        <v>838</v>
      </c>
      <c r="C495" s="638"/>
      <c r="D495" s="634"/>
      <c r="E495" s="634"/>
      <c r="F495" s="1047"/>
      <c r="G495" s="647"/>
    </row>
    <row r="496" spans="1:7" ht="16.5" thickBot="1" x14ac:dyDescent="0.3">
      <c r="A496" s="620"/>
      <c r="B496" s="1048" t="s">
        <v>837</v>
      </c>
      <c r="C496" s="638"/>
      <c r="D496" s="634"/>
      <c r="E496" s="634"/>
      <c r="F496" s="1047"/>
      <c r="G496" s="647"/>
    </row>
    <row r="497" spans="1:12" ht="16.5" thickBot="1" x14ac:dyDescent="0.3">
      <c r="A497" s="620"/>
      <c r="B497" s="1068" t="s">
        <v>1782</v>
      </c>
      <c r="C497" s="638">
        <f>C487+C492</f>
        <v>500000</v>
      </c>
      <c r="D497" s="638">
        <f>D487+D492</f>
        <v>692267</v>
      </c>
      <c r="E497" s="638">
        <f>E487+E492</f>
        <v>707733</v>
      </c>
      <c r="F497" s="1055">
        <f>F493</f>
        <v>0</v>
      </c>
      <c r="G497" s="647"/>
    </row>
    <row r="498" spans="1:12" ht="57" thickBot="1" x14ac:dyDescent="0.3">
      <c r="A498" s="620"/>
      <c r="B498" s="1067" t="s">
        <v>1781</v>
      </c>
      <c r="C498" s="1118" t="s">
        <v>2225</v>
      </c>
      <c r="D498" s="781" t="s">
        <v>864</v>
      </c>
      <c r="E498" s="1756" t="s">
        <v>2226</v>
      </c>
      <c r="F498" s="2283"/>
      <c r="G498" s="647"/>
    </row>
    <row r="499" spans="1:12" ht="28.5" customHeight="1" thickBot="1" x14ac:dyDescent="0.3">
      <c r="A499" s="620"/>
      <c r="B499" s="1063" t="s">
        <v>863</v>
      </c>
      <c r="C499" s="1753" t="s">
        <v>2225</v>
      </c>
      <c r="D499" s="1754"/>
      <c r="E499" s="1754"/>
      <c r="F499" s="2273"/>
      <c r="G499" s="647"/>
    </row>
    <row r="500" spans="1:12" ht="16.5" thickBot="1" x14ac:dyDescent="0.3">
      <c r="A500" s="620"/>
      <c r="B500" s="1063" t="s">
        <v>37</v>
      </c>
      <c r="C500" s="1757" t="s">
        <v>2151</v>
      </c>
      <c r="D500" s="1758"/>
      <c r="E500" s="1758"/>
      <c r="F500" s="2263"/>
      <c r="G500" s="647"/>
    </row>
    <row r="501" spans="1:12" ht="12.75" customHeight="1" x14ac:dyDescent="0.25">
      <c r="A501" s="620"/>
      <c r="B501" s="2270"/>
      <c r="C501" s="643">
        <v>2025</v>
      </c>
      <c r="D501" s="643">
        <v>2026</v>
      </c>
      <c r="E501" s="643">
        <v>2027</v>
      </c>
      <c r="F501" s="1074">
        <v>2028</v>
      </c>
      <c r="G501" s="647"/>
    </row>
    <row r="502" spans="1:12" ht="18" customHeight="1" thickBot="1" x14ac:dyDescent="0.3">
      <c r="A502" s="620"/>
      <c r="B502" s="2280"/>
      <c r="C502" s="1073" t="s">
        <v>17</v>
      </c>
      <c r="D502" s="1073" t="s">
        <v>18</v>
      </c>
      <c r="E502" s="1073" t="s">
        <v>18</v>
      </c>
      <c r="F502" s="1072" t="s">
        <v>18</v>
      </c>
      <c r="G502" s="647"/>
    </row>
    <row r="503" spans="1:12" ht="16.5" thickBot="1" x14ac:dyDescent="0.3">
      <c r="A503" s="620"/>
      <c r="B503" s="1063" t="s">
        <v>39</v>
      </c>
      <c r="C503" s="646">
        <v>1</v>
      </c>
      <c r="D503" s="645">
        <v>1</v>
      </c>
      <c r="E503" s="645">
        <v>1</v>
      </c>
      <c r="F503" s="1075">
        <v>1</v>
      </c>
      <c r="G503" s="647"/>
    </row>
    <row r="504" spans="1:12" ht="16.5" thickBot="1" x14ac:dyDescent="0.3">
      <c r="A504" s="620"/>
      <c r="B504" s="1063" t="s">
        <v>861</v>
      </c>
      <c r="C504" s="648">
        <f>C522</f>
        <v>0</v>
      </c>
      <c r="D504" s="648">
        <f>D522</f>
        <v>0</v>
      </c>
      <c r="E504" s="648">
        <f>E522</f>
        <v>36688</v>
      </c>
      <c r="F504" s="1064">
        <f>F522</f>
        <v>32688</v>
      </c>
      <c r="G504" s="647"/>
    </row>
    <row r="505" spans="1:12" ht="16.5" thickBot="1" x14ac:dyDescent="0.3">
      <c r="A505" s="620"/>
      <c r="B505" s="1063" t="s">
        <v>860</v>
      </c>
      <c r="C505" s="648">
        <f>C504/C503</f>
        <v>0</v>
      </c>
      <c r="D505" s="648">
        <f>D504/D503</f>
        <v>0</v>
      </c>
      <c r="E505" s="648">
        <f>E504/E503</f>
        <v>36688</v>
      </c>
      <c r="F505" s="1064">
        <f>F504/F503</f>
        <v>32688</v>
      </c>
      <c r="G505" s="647"/>
    </row>
    <row r="506" spans="1:12" ht="16.5" thickBot="1" x14ac:dyDescent="0.3">
      <c r="A506" s="620"/>
      <c r="B506" s="1063" t="s">
        <v>859</v>
      </c>
      <c r="C506" s="645" t="s">
        <v>884</v>
      </c>
      <c r="D506" s="644">
        <f t="shared" ref="D506:F508" si="16">D503/C503-1</f>
        <v>0</v>
      </c>
      <c r="E506" s="644">
        <f t="shared" si="16"/>
        <v>0</v>
      </c>
      <c r="F506" s="1062">
        <f t="shared" si="16"/>
        <v>0</v>
      </c>
      <c r="G506" s="647"/>
      <c r="H506" s="864"/>
      <c r="I506" s="864"/>
      <c r="J506" s="864"/>
      <c r="K506" s="864"/>
      <c r="L506" s="864"/>
    </row>
    <row r="507" spans="1:12" ht="32.25" thickBot="1" x14ac:dyDescent="0.3">
      <c r="A507" s="620"/>
      <c r="B507" s="1063" t="s">
        <v>858</v>
      </c>
      <c r="C507" s="645" t="s">
        <v>884</v>
      </c>
      <c r="D507" s="644" t="e">
        <f t="shared" si="16"/>
        <v>#DIV/0!</v>
      </c>
      <c r="E507" s="644" t="e">
        <f t="shared" si="16"/>
        <v>#DIV/0!</v>
      </c>
      <c r="F507" s="1062">
        <f t="shared" si="16"/>
        <v>-0.10902747492368081</v>
      </c>
      <c r="G507" s="647"/>
    </row>
    <row r="508" spans="1:12" ht="32.25" thickBot="1" x14ac:dyDescent="0.3">
      <c r="A508" s="620"/>
      <c r="B508" s="1063" t="s">
        <v>55</v>
      </c>
      <c r="C508" s="645" t="s">
        <v>884</v>
      </c>
      <c r="D508" s="644" t="e">
        <f t="shared" si="16"/>
        <v>#DIV/0!</v>
      </c>
      <c r="E508" s="644" t="e">
        <f t="shared" si="16"/>
        <v>#DIV/0!</v>
      </c>
      <c r="F508" s="1062">
        <f t="shared" si="16"/>
        <v>-0.10902747492368081</v>
      </c>
      <c r="G508" s="647"/>
    </row>
    <row r="509" spans="1:12" ht="16.5" thickBot="1" x14ac:dyDescent="0.3">
      <c r="A509" s="620"/>
      <c r="B509" s="2281" t="s">
        <v>2212</v>
      </c>
      <c r="C509" s="1770"/>
      <c r="D509" s="1770"/>
      <c r="E509" s="1770"/>
      <c r="F509" s="2282"/>
      <c r="G509" s="647"/>
    </row>
    <row r="510" spans="1:12" ht="12.75" customHeight="1" x14ac:dyDescent="0.25">
      <c r="A510" s="620"/>
      <c r="B510" s="2270"/>
      <c r="C510" s="643">
        <v>2025</v>
      </c>
      <c r="D510" s="643">
        <v>2026</v>
      </c>
      <c r="E510" s="643">
        <v>2027</v>
      </c>
      <c r="F510" s="1074">
        <v>2028</v>
      </c>
      <c r="G510" s="647"/>
    </row>
    <row r="511" spans="1:12" ht="20.25" customHeight="1" thickBot="1" x14ac:dyDescent="0.3">
      <c r="A511" s="620"/>
      <c r="B511" s="2280"/>
      <c r="C511" s="1073" t="s">
        <v>17</v>
      </c>
      <c r="D511" s="1073" t="s">
        <v>18</v>
      </c>
      <c r="E511" s="1073" t="s">
        <v>18</v>
      </c>
      <c r="F511" s="1072" t="s">
        <v>18</v>
      </c>
      <c r="G511" s="647"/>
    </row>
    <row r="512" spans="1:12" ht="16.5" thickBot="1" x14ac:dyDescent="0.3">
      <c r="A512" s="620"/>
      <c r="B512" s="1054" t="s">
        <v>875</v>
      </c>
      <c r="C512" s="634">
        <f>C513+C514+C515+C516</f>
        <v>0</v>
      </c>
      <c r="D512" s="634">
        <f>D513+D514+D515+D516</f>
        <v>0</v>
      </c>
      <c r="E512" s="634">
        <f>E513+E514+E515+E516</f>
        <v>0</v>
      </c>
      <c r="F512" s="1047">
        <f>F513+F514+F515+F516</f>
        <v>0</v>
      </c>
      <c r="G512" s="647"/>
    </row>
    <row r="513" spans="1:12" ht="16.5" thickBot="1" x14ac:dyDescent="0.3">
      <c r="A513" s="620"/>
      <c r="B513" s="1048" t="s">
        <v>840</v>
      </c>
      <c r="C513" s="634"/>
      <c r="D513" s="634"/>
      <c r="E513" s="634"/>
      <c r="F513" s="1047"/>
      <c r="G513" s="647"/>
    </row>
    <row r="514" spans="1:12" ht="16.5" thickBot="1" x14ac:dyDescent="0.3">
      <c r="A514" s="620"/>
      <c r="B514" s="1048" t="s">
        <v>854</v>
      </c>
      <c r="C514" s="634"/>
      <c r="D514" s="634"/>
      <c r="E514" s="634"/>
      <c r="F514" s="1047"/>
      <c r="G514" s="647"/>
    </row>
    <row r="515" spans="1:12" ht="16.5" thickBot="1" x14ac:dyDescent="0.3">
      <c r="A515" s="620"/>
      <c r="B515" s="1048" t="s">
        <v>838</v>
      </c>
      <c r="C515" s="634"/>
      <c r="D515" s="634"/>
      <c r="E515" s="634"/>
      <c r="F515" s="1047"/>
      <c r="G515" s="647"/>
    </row>
    <row r="516" spans="1:12" ht="16.5" thickBot="1" x14ac:dyDescent="0.3">
      <c r="A516" s="620"/>
      <c r="B516" s="1048" t="s">
        <v>837</v>
      </c>
      <c r="C516" s="634"/>
      <c r="D516" s="634"/>
      <c r="E516" s="634"/>
      <c r="F516" s="1047"/>
      <c r="G516" s="647"/>
    </row>
    <row r="517" spans="1:12" ht="16.5" thickBot="1" x14ac:dyDescent="0.3">
      <c r="A517" s="620"/>
      <c r="B517" s="1054" t="s">
        <v>874</v>
      </c>
      <c r="C517" s="638">
        <f>C518+C519+C520+C521</f>
        <v>0</v>
      </c>
      <c r="D517" s="638">
        <f>D518+D519+D520+D521</f>
        <v>0</v>
      </c>
      <c r="E517" s="638">
        <f>E518+E519+E520+E521</f>
        <v>36688</v>
      </c>
      <c r="F517" s="1055">
        <f>F518+F519+F520+F521</f>
        <v>32688</v>
      </c>
      <c r="G517" s="647"/>
    </row>
    <row r="518" spans="1:12" ht="16.5" thickBot="1" x14ac:dyDescent="0.3">
      <c r="A518" s="620"/>
      <c r="B518" s="1048" t="s">
        <v>840</v>
      </c>
      <c r="C518" s="638"/>
      <c r="D518" s="634"/>
      <c r="E518" s="634">
        <v>36688</v>
      </c>
      <c r="F518" s="1047">
        <v>32688</v>
      </c>
      <c r="G518" s="647"/>
      <c r="H518" s="1071"/>
      <c r="I518" s="1071"/>
      <c r="J518" s="1071"/>
      <c r="L518" s="864"/>
    </row>
    <row r="519" spans="1:12" ht="16.5" thickBot="1" x14ac:dyDescent="0.3">
      <c r="A519" s="620"/>
      <c r="B519" s="1048" t="s">
        <v>854</v>
      </c>
      <c r="C519" s="638"/>
      <c r="D519" s="634"/>
      <c r="E519" s="634"/>
      <c r="F519" s="1047"/>
      <c r="G519" s="647"/>
    </row>
    <row r="520" spans="1:12" ht="16.5" thickBot="1" x14ac:dyDescent="0.3">
      <c r="A520" s="620"/>
      <c r="B520" s="1048" t="s">
        <v>838</v>
      </c>
      <c r="C520" s="638"/>
      <c r="D520" s="634"/>
      <c r="E520" s="634"/>
      <c r="F520" s="1047"/>
      <c r="G520" s="647"/>
    </row>
    <row r="521" spans="1:12" ht="16.5" thickBot="1" x14ac:dyDescent="0.3">
      <c r="A521" s="620"/>
      <c r="B521" s="1048" t="s">
        <v>837</v>
      </c>
      <c r="C521" s="638"/>
      <c r="D521" s="634"/>
      <c r="E521" s="634"/>
      <c r="F521" s="1047"/>
      <c r="G521" s="647"/>
    </row>
    <row r="522" spans="1:12" ht="16.5" thickBot="1" x14ac:dyDescent="0.3">
      <c r="A522" s="620"/>
      <c r="B522" s="1068" t="s">
        <v>1782</v>
      </c>
      <c r="C522" s="638">
        <f>C512+C517</f>
        <v>0</v>
      </c>
      <c r="D522" s="638">
        <f>D512+D517</f>
        <v>0</v>
      </c>
      <c r="E522" s="638">
        <f>E512+E517</f>
        <v>36688</v>
      </c>
      <c r="F522" s="1055">
        <f>F512+F517</f>
        <v>32688</v>
      </c>
      <c r="G522" s="647"/>
    </row>
    <row r="523" spans="1:12" ht="16.5" thickBot="1" x14ac:dyDescent="0.3">
      <c r="A523" s="620"/>
      <c r="B523" s="2278" t="s">
        <v>2224</v>
      </c>
      <c r="C523" s="1761"/>
      <c r="D523" s="1761"/>
      <c r="E523" s="1761"/>
      <c r="F523" s="2279"/>
      <c r="G523" s="647"/>
    </row>
    <row r="524" spans="1:12" ht="48" hidden="1" thickBot="1" x14ac:dyDescent="0.3">
      <c r="A524" s="620"/>
      <c r="B524" s="1067" t="s">
        <v>898</v>
      </c>
      <c r="C524" s="1117"/>
      <c r="D524" s="781" t="s">
        <v>864</v>
      </c>
      <c r="E524" s="1756" t="s">
        <v>2179</v>
      </c>
      <c r="F524" s="2283"/>
      <c r="G524" s="647"/>
    </row>
    <row r="525" spans="1:12" ht="16.5" hidden="1" thickBot="1" x14ac:dyDescent="0.3">
      <c r="A525" s="620"/>
      <c r="B525" s="1063" t="s">
        <v>863</v>
      </c>
      <c r="C525" s="1753"/>
      <c r="D525" s="1754"/>
      <c r="E525" s="1754"/>
      <c r="F525" s="2273"/>
      <c r="G525" s="647"/>
    </row>
    <row r="526" spans="1:12" ht="16.5" hidden="1" thickBot="1" x14ac:dyDescent="0.3">
      <c r="A526" s="620"/>
      <c r="B526" s="1063" t="s">
        <v>37</v>
      </c>
      <c r="C526" s="1757" t="s">
        <v>2151</v>
      </c>
      <c r="D526" s="1758"/>
      <c r="E526" s="1758"/>
      <c r="F526" s="2263"/>
      <c r="G526" s="647"/>
    </row>
    <row r="527" spans="1:12" ht="16.5" hidden="1" thickBot="1" x14ac:dyDescent="0.3">
      <c r="A527" s="620"/>
      <c r="B527" s="2270"/>
      <c r="C527" s="663">
        <v>2024</v>
      </c>
      <c r="D527" s="663">
        <v>2025</v>
      </c>
      <c r="E527" s="663">
        <v>2026</v>
      </c>
      <c r="F527" s="1061">
        <v>2027</v>
      </c>
      <c r="G527" s="647"/>
    </row>
    <row r="528" spans="1:12" ht="16.5" hidden="1" thickBot="1" x14ac:dyDescent="0.3">
      <c r="A528" s="620"/>
      <c r="B528" s="2280"/>
      <c r="C528" s="642" t="s">
        <v>17</v>
      </c>
      <c r="D528" s="642" t="s">
        <v>18</v>
      </c>
      <c r="E528" s="642" t="s">
        <v>18</v>
      </c>
      <c r="F528" s="1060" t="s">
        <v>18</v>
      </c>
      <c r="G528" s="647"/>
    </row>
    <row r="529" spans="1:7" ht="3.75" hidden="1" customHeight="1" x14ac:dyDescent="0.25">
      <c r="A529" s="620"/>
      <c r="B529" s="1063" t="s">
        <v>39</v>
      </c>
      <c r="C529" s="646">
        <v>1</v>
      </c>
      <c r="D529" s="645">
        <v>1</v>
      </c>
      <c r="E529" s="645">
        <v>1</v>
      </c>
      <c r="F529" s="1075">
        <v>1</v>
      </c>
      <c r="G529" s="647"/>
    </row>
    <row r="530" spans="1:7" ht="16.5" hidden="1" thickBot="1" x14ac:dyDescent="0.3">
      <c r="A530" s="620"/>
      <c r="B530" s="1063" t="s">
        <v>861</v>
      </c>
      <c r="C530" s="648">
        <f>C548</f>
        <v>0</v>
      </c>
      <c r="D530" s="648">
        <f>D548</f>
        <v>0</v>
      </c>
      <c r="E530" s="648">
        <f>E548</f>
        <v>0</v>
      </c>
      <c r="F530" s="1064"/>
      <c r="G530" s="647"/>
    </row>
    <row r="531" spans="1:7" ht="16.5" hidden="1" thickBot="1" x14ac:dyDescent="0.3">
      <c r="A531" s="620"/>
      <c r="B531" s="1063" t="s">
        <v>860</v>
      </c>
      <c r="C531" s="648">
        <f>C530/C529</f>
        <v>0</v>
      </c>
      <c r="D531" s="648">
        <f>D530/D529</f>
        <v>0</v>
      </c>
      <c r="E531" s="648">
        <f>E530/E529</f>
        <v>0</v>
      </c>
      <c r="F531" s="1064"/>
      <c r="G531" s="647"/>
    </row>
    <row r="532" spans="1:7" ht="16.5" hidden="1" thickBot="1" x14ac:dyDescent="0.3">
      <c r="A532" s="620"/>
      <c r="B532" s="1063" t="s">
        <v>859</v>
      </c>
      <c r="C532" s="645" t="s">
        <v>884</v>
      </c>
      <c r="D532" s="644">
        <f t="shared" ref="D532:F534" si="17">D529/C529-1</f>
        <v>0</v>
      </c>
      <c r="E532" s="644">
        <f t="shared" si="17"/>
        <v>0</v>
      </c>
      <c r="F532" s="1062">
        <f t="shared" si="17"/>
        <v>0</v>
      </c>
      <c r="G532" s="647"/>
    </row>
    <row r="533" spans="1:7" ht="32.25" hidden="1" thickBot="1" x14ac:dyDescent="0.3">
      <c r="A533" s="620"/>
      <c r="B533" s="1063" t="s">
        <v>858</v>
      </c>
      <c r="C533" s="645" t="s">
        <v>884</v>
      </c>
      <c r="D533" s="644" t="e">
        <f t="shared" si="17"/>
        <v>#DIV/0!</v>
      </c>
      <c r="E533" s="644" t="e">
        <f t="shared" si="17"/>
        <v>#DIV/0!</v>
      </c>
      <c r="F533" s="1062" t="e">
        <f t="shared" si="17"/>
        <v>#DIV/0!</v>
      </c>
      <c r="G533" s="647"/>
    </row>
    <row r="534" spans="1:7" ht="32.25" hidden="1" thickBot="1" x14ac:dyDescent="0.3">
      <c r="A534" s="620"/>
      <c r="B534" s="1063" t="s">
        <v>55</v>
      </c>
      <c r="C534" s="645" t="s">
        <v>884</v>
      </c>
      <c r="D534" s="644" t="e">
        <f t="shared" si="17"/>
        <v>#DIV/0!</v>
      </c>
      <c r="E534" s="644" t="e">
        <f t="shared" si="17"/>
        <v>#DIV/0!</v>
      </c>
      <c r="F534" s="1062" t="e">
        <f t="shared" si="17"/>
        <v>#DIV/0!</v>
      </c>
      <c r="G534" s="647"/>
    </row>
    <row r="535" spans="1:7" ht="16.5" hidden="1" thickBot="1" x14ac:dyDescent="0.3">
      <c r="A535" s="620"/>
      <c r="B535" s="2281" t="s">
        <v>876</v>
      </c>
      <c r="C535" s="1770"/>
      <c r="D535" s="1770"/>
      <c r="E535" s="1770"/>
      <c r="F535" s="2282"/>
      <c r="G535" s="647"/>
    </row>
    <row r="536" spans="1:7" ht="16.5" hidden="1" thickBot="1" x14ac:dyDescent="0.3">
      <c r="A536" s="620"/>
      <c r="B536" s="2270"/>
      <c r="C536" s="663">
        <v>2024</v>
      </c>
      <c r="D536" s="663">
        <v>2025</v>
      </c>
      <c r="E536" s="663">
        <v>2026</v>
      </c>
      <c r="F536" s="1061">
        <v>2027</v>
      </c>
      <c r="G536" s="647"/>
    </row>
    <row r="537" spans="1:7" ht="16.5" hidden="1" thickBot="1" x14ac:dyDescent="0.3">
      <c r="A537" s="620"/>
      <c r="B537" s="2280"/>
      <c r="C537" s="642" t="s">
        <v>17</v>
      </c>
      <c r="D537" s="642" t="s">
        <v>18</v>
      </c>
      <c r="E537" s="642" t="s">
        <v>18</v>
      </c>
      <c r="F537" s="1060" t="s">
        <v>18</v>
      </c>
      <c r="G537" s="647"/>
    </row>
    <row r="538" spans="1:7" ht="16.5" hidden="1" thickBot="1" x14ac:dyDescent="0.3">
      <c r="A538" s="620"/>
      <c r="B538" s="1054" t="s">
        <v>875</v>
      </c>
      <c r="C538" s="634">
        <f>C539+C540+C541+C542</f>
        <v>0</v>
      </c>
      <c r="D538" s="634">
        <f>D539+D540+D541+D542</f>
        <v>0</v>
      </c>
      <c r="E538" s="634">
        <f>E539+E540+E541+E542</f>
        <v>0</v>
      </c>
      <c r="F538" s="1047">
        <f>F539+F540+F541+F542</f>
        <v>0</v>
      </c>
      <c r="G538" s="647"/>
    </row>
    <row r="539" spans="1:7" ht="16.5" hidden="1" thickBot="1" x14ac:dyDescent="0.3">
      <c r="A539" s="620"/>
      <c r="B539" s="1048" t="s">
        <v>840</v>
      </c>
      <c r="C539" s="634"/>
      <c r="D539" s="634"/>
      <c r="E539" s="634"/>
      <c r="F539" s="1047"/>
      <c r="G539" s="647"/>
    </row>
    <row r="540" spans="1:7" ht="16.5" hidden="1" thickBot="1" x14ac:dyDescent="0.3">
      <c r="A540" s="620"/>
      <c r="B540" s="1048" t="s">
        <v>854</v>
      </c>
      <c r="C540" s="634"/>
      <c r="D540" s="634"/>
      <c r="E540" s="634"/>
      <c r="F540" s="1047"/>
      <c r="G540" s="647"/>
    </row>
    <row r="541" spans="1:7" ht="16.5" hidden="1" thickBot="1" x14ac:dyDescent="0.3">
      <c r="A541" s="620"/>
      <c r="B541" s="1048" t="s">
        <v>838</v>
      </c>
      <c r="C541" s="634"/>
      <c r="D541" s="634"/>
      <c r="E541" s="634"/>
      <c r="F541" s="1047"/>
      <c r="G541" s="647"/>
    </row>
    <row r="542" spans="1:7" ht="16.5" hidden="1" thickBot="1" x14ac:dyDescent="0.3">
      <c r="A542" s="620"/>
      <c r="B542" s="1048" t="s">
        <v>837</v>
      </c>
      <c r="C542" s="634"/>
      <c r="D542" s="634"/>
      <c r="E542" s="634"/>
      <c r="F542" s="1047"/>
      <c r="G542" s="647"/>
    </row>
    <row r="543" spans="1:7" ht="16.5" hidden="1" thickBot="1" x14ac:dyDescent="0.3">
      <c r="A543" s="620"/>
      <c r="B543" s="1054" t="s">
        <v>874</v>
      </c>
      <c r="C543" s="638">
        <f>C544+C545+C546+C547</f>
        <v>0</v>
      </c>
      <c r="D543" s="638">
        <f>D544+D545+D546+D547</f>
        <v>0</v>
      </c>
      <c r="E543" s="638">
        <f>E544+E545+E546+E547</f>
        <v>0</v>
      </c>
      <c r="F543" s="1055"/>
      <c r="G543" s="647"/>
    </row>
    <row r="544" spans="1:7" ht="16.5" hidden="1" thickBot="1" x14ac:dyDescent="0.3">
      <c r="A544" s="620"/>
      <c r="B544" s="1048" t="s">
        <v>840</v>
      </c>
      <c r="C544" s="638"/>
      <c r="D544" s="634"/>
      <c r="E544" s="634"/>
      <c r="F544" s="1047"/>
      <c r="G544" s="647"/>
    </row>
    <row r="545" spans="1:12" ht="16.5" hidden="1" thickBot="1" x14ac:dyDescent="0.3">
      <c r="A545" s="620"/>
      <c r="B545" s="1048" t="s">
        <v>854</v>
      </c>
      <c r="C545" s="638"/>
      <c r="D545" s="634"/>
      <c r="E545" s="634"/>
      <c r="F545" s="1047"/>
      <c r="G545" s="647"/>
    </row>
    <row r="546" spans="1:12" ht="16.5" hidden="1" thickBot="1" x14ac:dyDescent="0.3">
      <c r="A546" s="620"/>
      <c r="B546" s="1048" t="s">
        <v>838</v>
      </c>
      <c r="C546" s="638"/>
      <c r="D546" s="634"/>
      <c r="E546" s="634"/>
      <c r="F546" s="1047"/>
      <c r="G546" s="647"/>
    </row>
    <row r="547" spans="1:12" ht="16.5" hidden="1" thickBot="1" x14ac:dyDescent="0.3">
      <c r="A547" s="620"/>
      <c r="B547" s="1048" t="s">
        <v>837</v>
      </c>
      <c r="C547" s="638"/>
      <c r="D547" s="634"/>
      <c r="E547" s="634"/>
      <c r="F547" s="1047"/>
      <c r="G547" s="647"/>
    </row>
    <row r="548" spans="1:12" ht="16.5" hidden="1" thickBot="1" x14ac:dyDescent="0.3">
      <c r="A548" s="620"/>
      <c r="B548" s="1068" t="s">
        <v>873</v>
      </c>
      <c r="C548" s="638">
        <f>C538+C543</f>
        <v>0</v>
      </c>
      <c r="D548" s="638">
        <f>D538+D543</f>
        <v>0</v>
      </c>
      <c r="E548" s="638">
        <f>E538+E543</f>
        <v>0</v>
      </c>
      <c r="F548" s="1055"/>
      <c r="G548" s="647"/>
    </row>
    <row r="549" spans="1:12" ht="48" thickBot="1" x14ac:dyDescent="0.3">
      <c r="A549" s="620">
        <f t="array" aca="1" ref="A549" ca="1">549:592</f>
        <v>0</v>
      </c>
      <c r="B549" s="1067" t="s">
        <v>898</v>
      </c>
      <c r="C549" s="1116" t="s">
        <v>2223</v>
      </c>
      <c r="D549" s="781" t="s">
        <v>864</v>
      </c>
      <c r="E549" s="1756" t="s">
        <v>2185</v>
      </c>
      <c r="F549" s="2283"/>
      <c r="G549" s="647"/>
    </row>
    <row r="550" spans="1:12" ht="28.5" customHeight="1" thickBot="1" x14ac:dyDescent="0.3">
      <c r="A550" s="620"/>
      <c r="B550" s="1063" t="s">
        <v>863</v>
      </c>
      <c r="C550" s="1753" t="s">
        <v>2223</v>
      </c>
      <c r="D550" s="1754"/>
      <c r="E550" s="1754"/>
      <c r="F550" s="2273"/>
      <c r="G550" s="647"/>
    </row>
    <row r="551" spans="1:12" ht="16.5" thickBot="1" x14ac:dyDescent="0.3">
      <c r="A551" s="620"/>
      <c r="B551" s="1063" t="s">
        <v>37</v>
      </c>
      <c r="C551" s="1757" t="s">
        <v>2151</v>
      </c>
      <c r="D551" s="1758"/>
      <c r="E551" s="1758"/>
      <c r="F551" s="2263"/>
      <c r="G551" s="647"/>
    </row>
    <row r="552" spans="1:12" ht="12.75" customHeight="1" x14ac:dyDescent="0.25">
      <c r="A552" s="620"/>
      <c r="B552" s="2270"/>
      <c r="C552" s="643">
        <v>2025</v>
      </c>
      <c r="D552" s="643">
        <v>2026</v>
      </c>
      <c r="E552" s="643">
        <v>2027</v>
      </c>
      <c r="F552" s="1074">
        <v>2028</v>
      </c>
      <c r="G552" s="647"/>
    </row>
    <row r="553" spans="1:12" ht="20.25" customHeight="1" thickBot="1" x14ac:dyDescent="0.3">
      <c r="A553" s="620"/>
      <c r="B553" s="2280"/>
      <c r="C553" s="1073" t="s">
        <v>17</v>
      </c>
      <c r="D553" s="1073" t="s">
        <v>18</v>
      </c>
      <c r="E553" s="1073" t="s">
        <v>18</v>
      </c>
      <c r="F553" s="1072" t="s">
        <v>18</v>
      </c>
      <c r="G553" s="647"/>
    </row>
    <row r="554" spans="1:12" ht="16.5" thickBot="1" x14ac:dyDescent="0.3">
      <c r="A554" s="620"/>
      <c r="B554" s="1063" t="s">
        <v>39</v>
      </c>
      <c r="C554" s="646">
        <v>1</v>
      </c>
      <c r="D554" s="645">
        <v>1</v>
      </c>
      <c r="E554" s="645">
        <v>1</v>
      </c>
      <c r="F554" s="1075">
        <v>1</v>
      </c>
      <c r="G554" s="647"/>
    </row>
    <row r="555" spans="1:12" ht="16.5" thickBot="1" x14ac:dyDescent="0.3">
      <c r="A555" s="620"/>
      <c r="B555" s="1063" t="s">
        <v>861</v>
      </c>
      <c r="C555" s="648">
        <f>C573</f>
        <v>0</v>
      </c>
      <c r="D555" s="648">
        <f>D573</f>
        <v>0</v>
      </c>
      <c r="E555" s="648">
        <f>E573</f>
        <v>0</v>
      </c>
      <c r="F555" s="1064">
        <f>F573</f>
        <v>70000</v>
      </c>
      <c r="G555" s="647"/>
    </row>
    <row r="556" spans="1:12" ht="16.5" thickBot="1" x14ac:dyDescent="0.3">
      <c r="A556" s="620"/>
      <c r="B556" s="1063" t="s">
        <v>860</v>
      </c>
      <c r="C556" s="648">
        <f>C555/C554</f>
        <v>0</v>
      </c>
      <c r="D556" s="648">
        <f>D555/D554</f>
        <v>0</v>
      </c>
      <c r="E556" s="648">
        <f>E555/E554</f>
        <v>0</v>
      </c>
      <c r="F556" s="1064">
        <f>F555/F554</f>
        <v>70000</v>
      </c>
      <c r="G556" s="647"/>
    </row>
    <row r="557" spans="1:12" ht="16.5" thickBot="1" x14ac:dyDescent="0.3">
      <c r="A557" s="620"/>
      <c r="B557" s="1063" t="s">
        <v>859</v>
      </c>
      <c r="C557" s="645" t="s">
        <v>884</v>
      </c>
      <c r="D557" s="644">
        <f t="shared" ref="D557:F559" si="18">D554/C554-1</f>
        <v>0</v>
      </c>
      <c r="E557" s="644">
        <f t="shared" si="18"/>
        <v>0</v>
      </c>
      <c r="F557" s="1062">
        <f t="shared" si="18"/>
        <v>0</v>
      </c>
      <c r="G557" s="647"/>
      <c r="H557" s="864"/>
      <c r="I557" s="864"/>
      <c r="J557" s="864"/>
      <c r="K557" s="864"/>
      <c r="L557" s="864"/>
    </row>
    <row r="558" spans="1:12" ht="32.25" thickBot="1" x14ac:dyDescent="0.3">
      <c r="A558" s="620"/>
      <c r="B558" s="1063" t="s">
        <v>858</v>
      </c>
      <c r="C558" s="645" t="s">
        <v>884</v>
      </c>
      <c r="D558" s="644" t="e">
        <f t="shared" si="18"/>
        <v>#DIV/0!</v>
      </c>
      <c r="E558" s="644" t="e">
        <f t="shared" si="18"/>
        <v>#DIV/0!</v>
      </c>
      <c r="F558" s="1062" t="e">
        <f t="shared" si="18"/>
        <v>#DIV/0!</v>
      </c>
      <c r="G558" s="647"/>
    </row>
    <row r="559" spans="1:12" ht="32.25" thickBot="1" x14ac:dyDescent="0.3">
      <c r="A559" s="620"/>
      <c r="B559" s="1063" t="s">
        <v>55</v>
      </c>
      <c r="C559" s="645" t="s">
        <v>884</v>
      </c>
      <c r="D559" s="644" t="e">
        <f t="shared" si="18"/>
        <v>#DIV/0!</v>
      </c>
      <c r="E559" s="644" t="e">
        <f t="shared" si="18"/>
        <v>#DIV/0!</v>
      </c>
      <c r="F559" s="1062" t="e">
        <f t="shared" si="18"/>
        <v>#DIV/0!</v>
      </c>
      <c r="G559" s="647"/>
    </row>
    <row r="560" spans="1:12" ht="16.5" thickBot="1" x14ac:dyDescent="0.3">
      <c r="A560" s="620"/>
      <c r="B560" s="2281" t="s">
        <v>876</v>
      </c>
      <c r="C560" s="1770"/>
      <c r="D560" s="1770"/>
      <c r="E560" s="1770"/>
      <c r="F560" s="2282"/>
      <c r="G560" s="647"/>
    </row>
    <row r="561" spans="1:12" ht="12.75" customHeight="1" x14ac:dyDescent="0.25">
      <c r="A561" s="620"/>
      <c r="B561" s="2270"/>
      <c r="C561" s="643">
        <v>2025</v>
      </c>
      <c r="D561" s="643">
        <v>2026</v>
      </c>
      <c r="E561" s="643">
        <v>2027</v>
      </c>
      <c r="F561" s="1074">
        <v>2028</v>
      </c>
      <c r="G561" s="647"/>
    </row>
    <row r="562" spans="1:12" ht="19.5" customHeight="1" thickBot="1" x14ac:dyDescent="0.3">
      <c r="A562" s="620"/>
      <c r="B562" s="2280"/>
      <c r="C562" s="1073" t="s">
        <v>17</v>
      </c>
      <c r="D562" s="1073" t="s">
        <v>18</v>
      </c>
      <c r="E562" s="1073" t="s">
        <v>18</v>
      </c>
      <c r="F562" s="1072" t="s">
        <v>18</v>
      </c>
      <c r="G562" s="647"/>
    </row>
    <row r="563" spans="1:12" ht="16.5" thickBot="1" x14ac:dyDescent="0.3">
      <c r="A563" s="620"/>
      <c r="B563" s="1054" t="s">
        <v>875</v>
      </c>
      <c r="C563" s="634">
        <f>C564+C565+C566+C567</f>
        <v>0</v>
      </c>
      <c r="D563" s="634">
        <f>D564+D565+D566+D567</f>
        <v>0</v>
      </c>
      <c r="E563" s="634">
        <f>E564+E565+E566+E567</f>
        <v>0</v>
      </c>
      <c r="F563" s="1047">
        <f>F564+F565+F566+F567</f>
        <v>0</v>
      </c>
      <c r="G563" s="647"/>
    </row>
    <row r="564" spans="1:12" ht="16.5" thickBot="1" x14ac:dyDescent="0.3">
      <c r="A564" s="620"/>
      <c r="B564" s="1048" t="s">
        <v>840</v>
      </c>
      <c r="C564" s="634"/>
      <c r="D564" s="634"/>
      <c r="E564" s="634"/>
      <c r="F564" s="1047"/>
      <c r="G564" s="647"/>
    </row>
    <row r="565" spans="1:12" ht="16.5" thickBot="1" x14ac:dyDescent="0.3">
      <c r="A565" s="620"/>
      <c r="B565" s="1048" t="s">
        <v>854</v>
      </c>
      <c r="C565" s="634"/>
      <c r="D565" s="634"/>
      <c r="E565" s="634"/>
      <c r="F565" s="1047"/>
      <c r="G565" s="647"/>
    </row>
    <row r="566" spans="1:12" ht="16.5" thickBot="1" x14ac:dyDescent="0.3">
      <c r="A566" s="620"/>
      <c r="B566" s="1048" t="s">
        <v>838</v>
      </c>
      <c r="C566" s="634"/>
      <c r="D566" s="634"/>
      <c r="E566" s="634"/>
      <c r="F566" s="1047"/>
      <c r="G566" s="647"/>
    </row>
    <row r="567" spans="1:12" ht="16.5" thickBot="1" x14ac:dyDescent="0.3">
      <c r="A567" s="620"/>
      <c r="B567" s="1048" t="s">
        <v>837</v>
      </c>
      <c r="C567" s="634"/>
      <c r="D567" s="634"/>
      <c r="E567" s="634"/>
      <c r="F567" s="1047"/>
      <c r="G567" s="647"/>
    </row>
    <row r="568" spans="1:12" ht="16.5" thickBot="1" x14ac:dyDescent="0.3">
      <c r="A568" s="620"/>
      <c r="B568" s="1054" t="s">
        <v>874</v>
      </c>
      <c r="C568" s="638">
        <f>C569+C570+C571+C572</f>
        <v>0</v>
      </c>
      <c r="D568" s="638">
        <f>D569+D570+D571+D572</f>
        <v>0</v>
      </c>
      <c r="E568" s="638">
        <f>E569+E570+E571+E572</f>
        <v>0</v>
      </c>
      <c r="F568" s="1055">
        <f>F569+F570+F571+F572</f>
        <v>70000</v>
      </c>
      <c r="G568" s="647"/>
    </row>
    <row r="569" spans="1:12" ht="16.5" thickBot="1" x14ac:dyDescent="0.3">
      <c r="A569" s="620"/>
      <c r="B569" s="1048" t="s">
        <v>840</v>
      </c>
      <c r="C569" s="638"/>
      <c r="D569" s="634"/>
      <c r="E569" s="634"/>
      <c r="F569" s="1047">
        <v>70000</v>
      </c>
      <c r="G569" s="647"/>
      <c r="H569" s="1071"/>
      <c r="L569" s="864"/>
    </row>
    <row r="570" spans="1:12" ht="16.5" thickBot="1" x14ac:dyDescent="0.3">
      <c r="A570" s="620"/>
      <c r="B570" s="1048" t="s">
        <v>854</v>
      </c>
      <c r="C570" s="638"/>
      <c r="D570" s="634"/>
      <c r="E570" s="634"/>
      <c r="F570" s="1047"/>
      <c r="G570" s="647"/>
    </row>
    <row r="571" spans="1:12" ht="16.5" thickBot="1" x14ac:dyDescent="0.3">
      <c r="A571" s="620"/>
      <c r="B571" s="1048" t="s">
        <v>838</v>
      </c>
      <c r="C571" s="638"/>
      <c r="D571" s="634"/>
      <c r="E571" s="634"/>
      <c r="F571" s="1047"/>
      <c r="G571" s="647"/>
    </row>
    <row r="572" spans="1:12" ht="16.5" thickBot="1" x14ac:dyDescent="0.3">
      <c r="A572" s="620"/>
      <c r="B572" s="1048" t="s">
        <v>837</v>
      </c>
      <c r="C572" s="638"/>
      <c r="D572" s="634"/>
      <c r="E572" s="634"/>
      <c r="F572" s="1047"/>
      <c r="G572" s="647"/>
    </row>
    <row r="573" spans="1:12" ht="16.5" thickBot="1" x14ac:dyDescent="0.3">
      <c r="A573" s="620"/>
      <c r="B573" s="1068" t="s">
        <v>873</v>
      </c>
      <c r="C573" s="638">
        <f>C563+C568</f>
        <v>0</v>
      </c>
      <c r="D573" s="638">
        <f>D563+D568</f>
        <v>0</v>
      </c>
      <c r="E573" s="638">
        <f>E563+E568</f>
        <v>0</v>
      </c>
      <c r="F573" s="1055">
        <f>F563+F568</f>
        <v>70000</v>
      </c>
      <c r="G573" s="647"/>
    </row>
    <row r="574" spans="1:12" ht="16.5" thickBot="1" x14ac:dyDescent="0.3">
      <c r="A574" s="620"/>
      <c r="B574" s="1067"/>
      <c r="C574" s="1066"/>
      <c r="D574" s="781"/>
      <c r="E574" s="1756"/>
      <c r="F574" s="2283"/>
      <c r="G574" s="647"/>
    </row>
    <row r="575" spans="1:12" ht="34.5" customHeight="1" thickBot="1" x14ac:dyDescent="0.3">
      <c r="A575" s="620"/>
      <c r="B575" s="1067" t="s">
        <v>963</v>
      </c>
      <c r="C575" s="1116" t="s">
        <v>2222</v>
      </c>
      <c r="D575" s="781" t="s">
        <v>864</v>
      </c>
      <c r="E575" s="1756" t="s">
        <v>2185</v>
      </c>
      <c r="F575" s="2283"/>
      <c r="G575" s="647"/>
    </row>
    <row r="576" spans="1:12" ht="16.5" hidden="1" thickBot="1" x14ac:dyDescent="0.3">
      <c r="A576" s="620"/>
      <c r="B576" s="1063"/>
      <c r="C576" s="1757"/>
      <c r="D576" s="1758"/>
      <c r="E576" s="1758"/>
      <c r="F576" s="2263"/>
      <c r="G576" s="647"/>
    </row>
    <row r="577" spans="1:12" ht="12.75" hidden="1" customHeight="1" x14ac:dyDescent="0.25">
      <c r="A577" s="620"/>
      <c r="B577" s="2270"/>
      <c r="C577" s="663"/>
      <c r="D577" s="663"/>
      <c r="E577" s="663"/>
      <c r="F577" s="1061"/>
      <c r="G577" s="647"/>
    </row>
    <row r="578" spans="1:12" ht="17.25" hidden="1" customHeight="1" x14ac:dyDescent="0.25">
      <c r="A578" s="620"/>
      <c r="B578" s="2280"/>
      <c r="C578" s="642"/>
      <c r="D578" s="642"/>
      <c r="E578" s="642"/>
      <c r="F578" s="1060"/>
      <c r="G578" s="647"/>
    </row>
    <row r="579" spans="1:12" ht="16.5" hidden="1" thickBot="1" x14ac:dyDescent="0.3">
      <c r="A579" s="620"/>
      <c r="B579" s="1063"/>
      <c r="C579" s="646"/>
      <c r="D579" s="645"/>
      <c r="E579" s="645"/>
      <c r="F579" s="1075"/>
      <c r="G579" s="647"/>
    </row>
    <row r="580" spans="1:12" ht="16.5" hidden="1" thickBot="1" x14ac:dyDescent="0.3">
      <c r="A580" s="620"/>
      <c r="B580" s="1063"/>
      <c r="C580" s="648"/>
      <c r="D580" s="648"/>
      <c r="E580" s="648"/>
      <c r="F580" s="1064"/>
      <c r="G580" s="647"/>
    </row>
    <row r="581" spans="1:12" ht="16.5" hidden="1" thickBot="1" x14ac:dyDescent="0.3">
      <c r="A581" s="620"/>
      <c r="B581" s="1063"/>
      <c r="C581" s="648"/>
      <c r="D581" s="648"/>
      <c r="E581" s="648"/>
      <c r="F581" s="1064"/>
      <c r="G581" s="647"/>
    </row>
    <row r="582" spans="1:12" ht="16.5" hidden="1" thickBot="1" x14ac:dyDescent="0.3">
      <c r="A582" s="620"/>
      <c r="B582" s="1063"/>
      <c r="C582" s="645"/>
      <c r="D582" s="644"/>
      <c r="E582" s="644"/>
      <c r="F582" s="1062"/>
      <c r="G582" s="647"/>
      <c r="H582" s="864"/>
      <c r="I582" s="864"/>
      <c r="J582" s="864"/>
      <c r="K582" s="864"/>
      <c r="L582" s="864"/>
    </row>
    <row r="583" spans="1:12" ht="16.5" hidden="1" thickBot="1" x14ac:dyDescent="0.3">
      <c r="A583" s="620"/>
      <c r="B583" s="1063"/>
      <c r="C583" s="645"/>
      <c r="D583" s="644"/>
      <c r="E583" s="644"/>
      <c r="F583" s="1062"/>
      <c r="G583" s="647"/>
    </row>
    <row r="584" spans="1:12" ht="16.5" hidden="1" thickBot="1" x14ac:dyDescent="0.3">
      <c r="A584" s="620"/>
      <c r="B584" s="1063"/>
      <c r="C584" s="645"/>
      <c r="D584" s="644"/>
      <c r="E584" s="644"/>
      <c r="F584" s="1062"/>
      <c r="G584" s="647"/>
    </row>
    <row r="585" spans="1:12" ht="16.5" hidden="1" thickBot="1" x14ac:dyDescent="0.3">
      <c r="A585" s="620"/>
      <c r="B585" s="2281"/>
      <c r="C585" s="1770"/>
      <c r="D585" s="1770"/>
      <c r="E585" s="1770"/>
      <c r="F585" s="2282"/>
      <c r="G585" s="647"/>
    </row>
    <row r="586" spans="1:12" ht="12.75" hidden="1" customHeight="1" x14ac:dyDescent="0.25">
      <c r="A586" s="620"/>
      <c r="B586" s="2270"/>
      <c r="C586" s="663"/>
      <c r="D586" s="663"/>
      <c r="E586" s="663"/>
      <c r="F586" s="1061"/>
      <c r="G586" s="647"/>
    </row>
    <row r="587" spans="1:12" ht="15.75" hidden="1" customHeight="1" x14ac:dyDescent="0.25">
      <c r="A587" s="620"/>
      <c r="B587" s="2280"/>
      <c r="C587" s="642"/>
      <c r="D587" s="642"/>
      <c r="E587" s="642"/>
      <c r="F587" s="1060"/>
      <c r="G587" s="647"/>
    </row>
    <row r="588" spans="1:12" ht="16.5" hidden="1" thickBot="1" x14ac:dyDescent="0.3">
      <c r="A588" s="620"/>
      <c r="B588" s="1054"/>
      <c r="C588" s="634"/>
      <c r="D588" s="634"/>
      <c r="E588" s="634"/>
      <c r="F588" s="1047"/>
      <c r="G588" s="647"/>
    </row>
    <row r="589" spans="1:12" ht="16.5" hidden="1" thickBot="1" x14ac:dyDescent="0.3">
      <c r="A589" s="620"/>
      <c r="B589" s="1048"/>
      <c r="C589" s="634"/>
      <c r="D589" s="634"/>
      <c r="E589" s="634"/>
      <c r="F589" s="1047"/>
      <c r="G589" s="647"/>
    </row>
    <row r="590" spans="1:12" ht="16.5" hidden="1" thickBot="1" x14ac:dyDescent="0.3">
      <c r="A590" s="620"/>
      <c r="B590" s="1048"/>
      <c r="C590" s="634"/>
      <c r="D590" s="634"/>
      <c r="E590" s="634"/>
      <c r="F590" s="1047"/>
      <c r="G590" s="647"/>
    </row>
    <row r="591" spans="1:12" ht="16.5" hidden="1" thickBot="1" x14ac:dyDescent="0.3">
      <c r="A591" s="620"/>
      <c r="B591" s="1048"/>
      <c r="C591" s="634"/>
      <c r="D591" s="634"/>
      <c r="E591" s="634"/>
      <c r="F591" s="1047"/>
      <c r="G591" s="647"/>
    </row>
    <row r="592" spans="1:12" ht="16.5" hidden="1" thickBot="1" x14ac:dyDescent="0.3">
      <c r="A592" s="620"/>
      <c r="B592" s="1048"/>
      <c r="C592" s="634"/>
      <c r="D592" s="634"/>
      <c r="E592" s="634"/>
      <c r="F592" s="1047"/>
      <c r="G592" s="647"/>
    </row>
    <row r="593" spans="1:12" ht="16.5" hidden="1" thickBot="1" x14ac:dyDescent="0.3">
      <c r="A593" s="620"/>
      <c r="B593" s="1054"/>
      <c r="C593" s="638"/>
      <c r="D593" s="638"/>
      <c r="E593" s="638"/>
      <c r="F593" s="1055"/>
      <c r="G593" s="647"/>
    </row>
    <row r="594" spans="1:12" ht="16.5" hidden="1" thickBot="1" x14ac:dyDescent="0.3">
      <c r="A594" s="620"/>
      <c r="B594" s="1048"/>
      <c r="C594" s="638"/>
      <c r="D594" s="634"/>
      <c r="E594" s="634"/>
      <c r="F594" s="1047"/>
      <c r="G594" s="647"/>
      <c r="H594" s="1071"/>
      <c r="I594" s="1071"/>
      <c r="L594" s="864"/>
    </row>
    <row r="595" spans="1:12" ht="0.75" customHeight="1" thickBot="1" x14ac:dyDescent="0.3">
      <c r="A595" s="620"/>
      <c r="B595" s="1048"/>
      <c r="C595" s="638"/>
      <c r="D595" s="634"/>
      <c r="E595" s="634"/>
      <c r="F595" s="1047"/>
      <c r="G595" s="647"/>
    </row>
    <row r="596" spans="1:12" ht="16.5" hidden="1" thickBot="1" x14ac:dyDescent="0.3">
      <c r="A596" s="620"/>
      <c r="B596" s="1048"/>
      <c r="C596" s="638"/>
      <c r="D596" s="634"/>
      <c r="E596" s="634"/>
      <c r="F596" s="1047"/>
      <c r="G596" s="647"/>
    </row>
    <row r="597" spans="1:12" ht="16.5" hidden="1" thickBot="1" x14ac:dyDescent="0.3">
      <c r="A597" s="620"/>
      <c r="B597" s="1048"/>
      <c r="C597" s="638"/>
      <c r="D597" s="634"/>
      <c r="E597" s="634"/>
      <c r="F597" s="1047"/>
      <c r="G597" s="647"/>
    </row>
    <row r="598" spans="1:12" ht="16.5" hidden="1" thickBot="1" x14ac:dyDescent="0.3">
      <c r="A598" s="620"/>
      <c r="B598" s="1068"/>
      <c r="C598" s="638"/>
      <c r="D598" s="638"/>
      <c r="E598" s="638"/>
      <c r="F598" s="1055"/>
      <c r="G598" s="647"/>
    </row>
    <row r="599" spans="1:12" ht="16.5" hidden="1" thickBot="1" x14ac:dyDescent="0.3">
      <c r="A599" s="620"/>
      <c r="B599" s="1067"/>
      <c r="C599" s="1115"/>
      <c r="D599" s="781"/>
      <c r="E599" s="1756"/>
      <c r="F599" s="2283"/>
      <c r="G599" s="647"/>
    </row>
    <row r="600" spans="1:12" ht="28.5" hidden="1" customHeight="1" x14ac:dyDescent="0.25">
      <c r="A600" s="620"/>
      <c r="B600" s="1063"/>
      <c r="C600" s="1753"/>
      <c r="D600" s="1754"/>
      <c r="E600" s="1754"/>
      <c r="F600" s="2273"/>
      <c r="G600" s="647"/>
    </row>
    <row r="601" spans="1:12" ht="16.5" hidden="1" thickBot="1" x14ac:dyDescent="0.3">
      <c r="A601" s="620"/>
      <c r="B601" s="1063"/>
      <c r="C601" s="1757"/>
      <c r="D601" s="1758"/>
      <c r="E601" s="1758"/>
      <c r="F601" s="2263"/>
      <c r="G601" s="647"/>
    </row>
    <row r="602" spans="1:12" ht="12.75" hidden="1" customHeight="1" x14ac:dyDescent="0.25">
      <c r="A602" s="620"/>
      <c r="B602" s="2270"/>
      <c r="C602" s="663"/>
      <c r="D602" s="663"/>
      <c r="E602" s="663"/>
      <c r="F602" s="1061"/>
      <c r="G602" s="647"/>
    </row>
    <row r="603" spans="1:12" ht="19.5" hidden="1" customHeight="1" x14ac:dyDescent="0.25">
      <c r="A603" s="620"/>
      <c r="B603" s="2280"/>
      <c r="C603" s="642"/>
      <c r="D603" s="642"/>
      <c r="E603" s="642"/>
      <c r="F603" s="1060"/>
      <c r="G603" s="647"/>
    </row>
    <row r="604" spans="1:12" ht="16.5" hidden="1" thickBot="1" x14ac:dyDescent="0.3">
      <c r="A604" s="620"/>
      <c r="B604" s="1063"/>
      <c r="C604" s="646"/>
      <c r="D604" s="645"/>
      <c r="E604" s="645"/>
      <c r="F604" s="1075"/>
      <c r="G604" s="647"/>
    </row>
    <row r="605" spans="1:12" ht="16.5" hidden="1" thickBot="1" x14ac:dyDescent="0.3">
      <c r="A605" s="620"/>
      <c r="B605" s="1063"/>
      <c r="C605" s="648"/>
      <c r="D605" s="648"/>
      <c r="E605" s="648"/>
      <c r="F605" s="1064"/>
      <c r="G605" s="647"/>
    </row>
    <row r="606" spans="1:12" ht="16.5" hidden="1" thickBot="1" x14ac:dyDescent="0.3">
      <c r="A606" s="620"/>
      <c r="B606" s="1063"/>
      <c r="C606" s="648"/>
      <c r="D606" s="648"/>
      <c r="E606" s="648"/>
      <c r="F606" s="1064"/>
      <c r="G606" s="647"/>
    </row>
    <row r="607" spans="1:12" ht="16.5" hidden="1" thickBot="1" x14ac:dyDescent="0.3">
      <c r="A607" s="620"/>
      <c r="B607" s="1063"/>
      <c r="C607" s="645"/>
      <c r="D607" s="644"/>
      <c r="E607" s="644"/>
      <c r="F607" s="1062"/>
      <c r="G607" s="647"/>
      <c r="H607" s="864"/>
      <c r="I607" s="864"/>
      <c r="J607" s="864"/>
      <c r="K607" s="864"/>
      <c r="L607" s="864"/>
    </row>
    <row r="608" spans="1:12" ht="11.25" hidden="1" customHeight="1" x14ac:dyDescent="0.25">
      <c r="A608" s="620"/>
      <c r="B608" s="1063"/>
      <c r="C608" s="645"/>
      <c r="D608" s="644"/>
      <c r="E608" s="644"/>
      <c r="F608" s="1062"/>
      <c r="G608" s="647"/>
    </row>
    <row r="609" spans="1:12" ht="16.5" hidden="1" thickBot="1" x14ac:dyDescent="0.3">
      <c r="A609" s="620"/>
      <c r="B609" s="1063"/>
      <c r="C609" s="645"/>
      <c r="D609" s="644"/>
      <c r="E609" s="644"/>
      <c r="F609" s="1062"/>
      <c r="G609" s="647"/>
    </row>
    <row r="610" spans="1:12" ht="16.5" hidden="1" thickBot="1" x14ac:dyDescent="0.3">
      <c r="A610" s="620"/>
      <c r="B610" s="2281"/>
      <c r="C610" s="1770"/>
      <c r="D610" s="1770"/>
      <c r="E610" s="1770"/>
      <c r="F610" s="2282"/>
      <c r="G610" s="647"/>
    </row>
    <row r="611" spans="1:12" ht="12.75" hidden="1" customHeight="1" x14ac:dyDescent="0.25">
      <c r="A611" s="620"/>
      <c r="B611" s="2270"/>
      <c r="C611" s="663"/>
      <c r="D611" s="663"/>
      <c r="E611" s="663"/>
      <c r="F611" s="1061"/>
      <c r="G611" s="647"/>
    </row>
    <row r="612" spans="1:12" ht="9" hidden="1" customHeight="1" x14ac:dyDescent="0.25">
      <c r="A612" s="620"/>
      <c r="B612" s="2280"/>
      <c r="C612" s="642"/>
      <c r="D612" s="642"/>
      <c r="E612" s="642"/>
      <c r="F612" s="1060"/>
      <c r="G612" s="647"/>
    </row>
    <row r="613" spans="1:12" ht="16.5" hidden="1" thickBot="1" x14ac:dyDescent="0.3">
      <c r="A613" s="620"/>
      <c r="B613" s="1054"/>
      <c r="C613" s="634"/>
      <c r="D613" s="634"/>
      <c r="E613" s="634"/>
      <c r="F613" s="1047"/>
      <c r="G613" s="647"/>
    </row>
    <row r="614" spans="1:12" ht="16.5" hidden="1" thickBot="1" x14ac:dyDescent="0.3">
      <c r="A614" s="620"/>
      <c r="B614" s="1048"/>
      <c r="C614" s="634"/>
      <c r="D614" s="634"/>
      <c r="E614" s="634"/>
      <c r="F614" s="1047"/>
      <c r="G614" s="647"/>
    </row>
    <row r="615" spans="1:12" ht="16.5" hidden="1" thickBot="1" x14ac:dyDescent="0.3">
      <c r="A615" s="620"/>
      <c r="B615" s="1048"/>
      <c r="C615" s="634"/>
      <c r="D615" s="634"/>
      <c r="E615" s="634"/>
      <c r="F615" s="1047"/>
      <c r="G615" s="647"/>
    </row>
    <row r="616" spans="1:12" ht="16.5" hidden="1" thickBot="1" x14ac:dyDescent="0.3">
      <c r="A616" s="620"/>
      <c r="B616" s="1048"/>
      <c r="C616" s="634"/>
      <c r="D616" s="634"/>
      <c r="E616" s="634"/>
      <c r="F616" s="1047"/>
      <c r="G616" s="647"/>
    </row>
    <row r="617" spans="1:12" ht="16.5" hidden="1" thickBot="1" x14ac:dyDescent="0.3">
      <c r="A617" s="620"/>
      <c r="B617" s="1048"/>
      <c r="C617" s="634"/>
      <c r="D617" s="634"/>
      <c r="E617" s="634"/>
      <c r="F617" s="1047"/>
      <c r="G617" s="647"/>
    </row>
    <row r="618" spans="1:12" ht="16.5" hidden="1" thickBot="1" x14ac:dyDescent="0.3">
      <c r="A618" s="620"/>
      <c r="B618" s="1054"/>
      <c r="C618" s="638"/>
      <c r="D618" s="638"/>
      <c r="E618" s="638"/>
      <c r="F618" s="1055"/>
      <c r="G618" s="647"/>
    </row>
    <row r="619" spans="1:12" ht="16.5" hidden="1" thickBot="1" x14ac:dyDescent="0.3">
      <c r="A619" s="620"/>
      <c r="B619" s="1048"/>
      <c r="C619" s="638"/>
      <c r="D619" s="634"/>
      <c r="E619" s="634"/>
      <c r="F619" s="1047"/>
      <c r="G619" s="647"/>
      <c r="H619" s="1071"/>
      <c r="I619" s="1071"/>
      <c r="L619" s="864"/>
    </row>
    <row r="620" spans="1:12" ht="16.5" hidden="1" thickBot="1" x14ac:dyDescent="0.3">
      <c r="A620" s="620"/>
      <c r="B620" s="1048"/>
      <c r="C620" s="638"/>
      <c r="D620" s="634"/>
      <c r="E620" s="634"/>
      <c r="F620" s="1047"/>
      <c r="G620" s="647"/>
    </row>
    <row r="621" spans="1:12" ht="16.5" hidden="1" thickBot="1" x14ac:dyDescent="0.3">
      <c r="A621" s="620"/>
      <c r="B621" s="1048"/>
      <c r="C621" s="638"/>
      <c r="D621" s="634"/>
      <c r="E621" s="634"/>
      <c r="F621" s="1047"/>
      <c r="G621" s="647"/>
    </row>
    <row r="622" spans="1:12" ht="16.5" hidden="1" thickBot="1" x14ac:dyDescent="0.3">
      <c r="A622" s="620"/>
      <c r="B622" s="1048"/>
      <c r="C622" s="638"/>
      <c r="D622" s="634"/>
      <c r="E622" s="634"/>
      <c r="F622" s="1047"/>
      <c r="G622" s="647"/>
    </row>
    <row r="623" spans="1:12" ht="16.5" hidden="1" thickBot="1" x14ac:dyDescent="0.3">
      <c r="A623" s="620"/>
      <c r="B623" s="1068"/>
      <c r="C623" s="638"/>
      <c r="D623" s="638"/>
      <c r="E623" s="638"/>
      <c r="F623" s="1055"/>
      <c r="G623" s="647"/>
    </row>
    <row r="624" spans="1:12" ht="16.5" hidden="1" thickBot="1" x14ac:dyDescent="0.3">
      <c r="A624" s="620"/>
      <c r="B624" s="1067"/>
      <c r="C624" s="1111"/>
      <c r="D624" s="781"/>
      <c r="E624" s="1756"/>
      <c r="F624" s="2283"/>
      <c r="G624" s="647"/>
    </row>
    <row r="625" spans="1:7" ht="16.5" thickBot="1" x14ac:dyDescent="0.3">
      <c r="A625" s="620"/>
      <c r="B625" s="1063" t="s">
        <v>863</v>
      </c>
      <c r="C625" s="1753" t="s">
        <v>2221</v>
      </c>
      <c r="D625" s="1754"/>
      <c r="E625" s="1754"/>
      <c r="F625" s="2273"/>
      <c r="G625" s="647"/>
    </row>
    <row r="626" spans="1:7" ht="16.5" thickBot="1" x14ac:dyDescent="0.3">
      <c r="A626" s="620"/>
      <c r="B626" s="1063" t="s">
        <v>37</v>
      </c>
      <c r="C626" s="1757" t="s">
        <v>2151</v>
      </c>
      <c r="D626" s="1758"/>
      <c r="E626" s="1758"/>
      <c r="F626" s="2263"/>
      <c r="G626" s="647"/>
    </row>
    <row r="627" spans="1:7" ht="15.75" x14ac:dyDescent="0.25">
      <c r="A627" s="620"/>
      <c r="B627" s="2270"/>
      <c r="C627" s="643">
        <v>2025</v>
      </c>
      <c r="D627" s="643">
        <v>2026</v>
      </c>
      <c r="E627" s="643">
        <v>2027</v>
      </c>
      <c r="F627" s="1074">
        <v>2028</v>
      </c>
      <c r="G627" s="647"/>
    </row>
    <row r="628" spans="1:7" ht="16.5" thickBot="1" x14ac:dyDescent="0.3">
      <c r="A628" s="620"/>
      <c r="B628" s="2280"/>
      <c r="C628" s="1073" t="s">
        <v>17</v>
      </c>
      <c r="D628" s="1073" t="s">
        <v>18</v>
      </c>
      <c r="E628" s="1073" t="s">
        <v>18</v>
      </c>
      <c r="F628" s="1072" t="s">
        <v>18</v>
      </c>
      <c r="G628" s="647"/>
    </row>
    <row r="629" spans="1:7" ht="16.5" thickBot="1" x14ac:dyDescent="0.3">
      <c r="A629" s="620"/>
      <c r="B629" s="1063" t="s">
        <v>39</v>
      </c>
      <c r="C629" s="646">
        <v>1</v>
      </c>
      <c r="D629" s="645">
        <v>1</v>
      </c>
      <c r="E629" s="645">
        <v>1</v>
      </c>
      <c r="F629" s="1075">
        <v>1</v>
      </c>
      <c r="G629" s="647"/>
    </row>
    <row r="630" spans="1:7" ht="16.5" thickBot="1" x14ac:dyDescent="0.3">
      <c r="A630" s="620"/>
      <c r="B630" s="1063" t="s">
        <v>861</v>
      </c>
      <c r="C630" s="648">
        <f>C648</f>
        <v>0</v>
      </c>
      <c r="D630" s="648">
        <f>D648</f>
        <v>0</v>
      </c>
      <c r="E630" s="648">
        <f>E648</f>
        <v>0</v>
      </c>
      <c r="F630" s="1064">
        <f>F648</f>
        <v>160000</v>
      </c>
      <c r="G630" s="647"/>
    </row>
    <row r="631" spans="1:7" ht="16.5" thickBot="1" x14ac:dyDescent="0.3">
      <c r="A631" s="620"/>
      <c r="B631" s="1063" t="s">
        <v>860</v>
      </c>
      <c r="C631" s="648">
        <f>C630/C629</f>
        <v>0</v>
      </c>
      <c r="D631" s="648">
        <f>D630/D629</f>
        <v>0</v>
      </c>
      <c r="E631" s="648">
        <f>E630/E629</f>
        <v>0</v>
      </c>
      <c r="F631" s="1064">
        <f>F630/F629</f>
        <v>160000</v>
      </c>
      <c r="G631" s="647"/>
    </row>
    <row r="632" spans="1:7" ht="16.5" thickBot="1" x14ac:dyDescent="0.3">
      <c r="A632" s="620"/>
      <c r="B632" s="1063" t="s">
        <v>859</v>
      </c>
      <c r="C632" s="645" t="s">
        <v>884</v>
      </c>
      <c r="D632" s="644">
        <f t="shared" ref="D632:F634" si="19">D629/C629-1</f>
        <v>0</v>
      </c>
      <c r="E632" s="644">
        <f t="shared" si="19"/>
        <v>0</v>
      </c>
      <c r="F632" s="1062">
        <f t="shared" si="19"/>
        <v>0</v>
      </c>
      <c r="G632" s="647"/>
    </row>
    <row r="633" spans="1:7" ht="32.25" thickBot="1" x14ac:dyDescent="0.3">
      <c r="A633" s="620"/>
      <c r="B633" s="1063" t="s">
        <v>858</v>
      </c>
      <c r="C633" s="645" t="s">
        <v>884</v>
      </c>
      <c r="D633" s="644" t="e">
        <f t="shared" si="19"/>
        <v>#DIV/0!</v>
      </c>
      <c r="E633" s="644" t="e">
        <f t="shared" si="19"/>
        <v>#DIV/0!</v>
      </c>
      <c r="F633" s="1062" t="e">
        <f t="shared" si="19"/>
        <v>#DIV/0!</v>
      </c>
      <c r="G633" s="647"/>
    </row>
    <row r="634" spans="1:7" ht="32.25" thickBot="1" x14ac:dyDescent="0.3">
      <c r="A634" s="620"/>
      <c r="B634" s="1063" t="s">
        <v>55</v>
      </c>
      <c r="C634" s="645" t="s">
        <v>884</v>
      </c>
      <c r="D634" s="644" t="e">
        <f t="shared" si="19"/>
        <v>#DIV/0!</v>
      </c>
      <c r="E634" s="644" t="e">
        <f t="shared" si="19"/>
        <v>#DIV/0!</v>
      </c>
      <c r="F634" s="1062" t="e">
        <f t="shared" si="19"/>
        <v>#DIV/0!</v>
      </c>
      <c r="G634" s="647"/>
    </row>
    <row r="635" spans="1:7" ht="16.5" thickBot="1" x14ac:dyDescent="0.3">
      <c r="A635" s="620"/>
      <c r="B635" s="2281" t="s">
        <v>1730</v>
      </c>
      <c r="C635" s="1770"/>
      <c r="D635" s="1770"/>
      <c r="E635" s="1770"/>
      <c r="F635" s="2282"/>
      <c r="G635" s="647"/>
    </row>
    <row r="636" spans="1:7" ht="15.75" x14ac:dyDescent="0.25">
      <c r="A636" s="620"/>
      <c r="B636" s="2270"/>
      <c r="C636" s="643">
        <v>2025</v>
      </c>
      <c r="D636" s="643">
        <v>2026</v>
      </c>
      <c r="E636" s="643">
        <v>2027</v>
      </c>
      <c r="F636" s="1074">
        <v>2028</v>
      </c>
      <c r="G636" s="647"/>
    </row>
    <row r="637" spans="1:7" ht="16.5" thickBot="1" x14ac:dyDescent="0.3">
      <c r="A637" s="620"/>
      <c r="B637" s="2280"/>
      <c r="C637" s="1073" t="s">
        <v>17</v>
      </c>
      <c r="D637" s="1073" t="s">
        <v>18</v>
      </c>
      <c r="E637" s="1073" t="s">
        <v>18</v>
      </c>
      <c r="F637" s="1072" t="s">
        <v>18</v>
      </c>
      <c r="G637" s="647"/>
    </row>
    <row r="638" spans="1:7" ht="16.5" thickBot="1" x14ac:dyDescent="0.3">
      <c r="A638" s="620"/>
      <c r="B638" s="1054" t="s">
        <v>875</v>
      </c>
      <c r="C638" s="634">
        <f>C639+C640+C641+C642</f>
        <v>0</v>
      </c>
      <c r="D638" s="634">
        <f>D639+D640+D641+D642</f>
        <v>0</v>
      </c>
      <c r="E638" s="634">
        <f>E639+E640+E641+E642</f>
        <v>0</v>
      </c>
      <c r="F638" s="1047">
        <f>F639+F640+F641+F642</f>
        <v>0</v>
      </c>
      <c r="G638" s="647"/>
    </row>
    <row r="639" spans="1:7" ht="16.5" thickBot="1" x14ac:dyDescent="0.3">
      <c r="A639" s="620"/>
      <c r="B639" s="1048" t="s">
        <v>840</v>
      </c>
      <c r="C639" s="634"/>
      <c r="D639" s="634"/>
      <c r="E639" s="634"/>
      <c r="F639" s="1047"/>
      <c r="G639" s="647"/>
    </row>
    <row r="640" spans="1:7" ht="16.5" thickBot="1" x14ac:dyDescent="0.3">
      <c r="A640" s="620"/>
      <c r="B640" s="1048" t="s">
        <v>854</v>
      </c>
      <c r="C640" s="634"/>
      <c r="D640" s="634"/>
      <c r="E640" s="634"/>
      <c r="F640" s="1047"/>
      <c r="G640" s="647"/>
    </row>
    <row r="641" spans="1:12" ht="16.5" thickBot="1" x14ac:dyDescent="0.3">
      <c r="A641" s="620"/>
      <c r="B641" s="1048" t="s">
        <v>838</v>
      </c>
      <c r="C641" s="634"/>
      <c r="D641" s="634"/>
      <c r="E641" s="634"/>
      <c r="F641" s="1047"/>
      <c r="G641" s="647"/>
    </row>
    <row r="642" spans="1:12" ht="16.5" thickBot="1" x14ac:dyDescent="0.3">
      <c r="A642" s="620"/>
      <c r="B642" s="1048" t="s">
        <v>837</v>
      </c>
      <c r="C642" s="634"/>
      <c r="D642" s="634"/>
      <c r="E642" s="634"/>
      <c r="F642" s="1047"/>
      <c r="G642" s="647"/>
    </row>
    <row r="643" spans="1:12" ht="16.5" thickBot="1" x14ac:dyDescent="0.3">
      <c r="A643" s="620"/>
      <c r="B643" s="1054" t="s">
        <v>874</v>
      </c>
      <c r="C643" s="638">
        <f>C644+C645+C646+C647</f>
        <v>0</v>
      </c>
      <c r="D643" s="638">
        <f>D644+D645+D646+D647</f>
        <v>0</v>
      </c>
      <c r="E643" s="638">
        <f>E644+E645+E646+E647</f>
        <v>0</v>
      </c>
      <c r="F643" s="1055">
        <f>F644+F645+F646+F647</f>
        <v>160000</v>
      </c>
      <c r="G643" s="647"/>
    </row>
    <row r="644" spans="1:12" ht="16.5" thickBot="1" x14ac:dyDescent="0.3">
      <c r="A644" s="620"/>
      <c r="B644" s="1048" t="s">
        <v>840</v>
      </c>
      <c r="C644" s="638"/>
      <c r="D644" s="634"/>
      <c r="E644" s="634"/>
      <c r="F644" s="1047">
        <v>160000</v>
      </c>
      <c r="G644" s="647"/>
      <c r="H644" s="1071"/>
      <c r="L644" s="864"/>
    </row>
    <row r="645" spans="1:12" ht="16.5" thickBot="1" x14ac:dyDescent="0.3">
      <c r="A645" s="620"/>
      <c r="B645" s="1048" t="s">
        <v>854</v>
      </c>
      <c r="C645" s="638"/>
      <c r="D645" s="634"/>
      <c r="E645" s="634"/>
      <c r="F645" s="1047"/>
      <c r="G645" s="647"/>
    </row>
    <row r="646" spans="1:12" ht="16.5" thickBot="1" x14ac:dyDescent="0.3">
      <c r="A646" s="620"/>
      <c r="B646" s="1048" t="s">
        <v>838</v>
      </c>
      <c r="C646" s="638"/>
      <c r="D646" s="634"/>
      <c r="E646" s="634"/>
      <c r="F646" s="1047"/>
      <c r="G646" s="647"/>
    </row>
    <row r="647" spans="1:12" ht="16.5" thickBot="1" x14ac:dyDescent="0.3">
      <c r="A647" s="620"/>
      <c r="B647" s="1048" t="s">
        <v>837</v>
      </c>
      <c r="C647" s="638"/>
      <c r="D647" s="634"/>
      <c r="E647" s="634"/>
      <c r="F647" s="1047"/>
      <c r="G647" s="647"/>
    </row>
    <row r="648" spans="1:12" ht="16.5" thickBot="1" x14ac:dyDescent="0.3">
      <c r="A648" s="620"/>
      <c r="B648" s="1068" t="s">
        <v>958</v>
      </c>
      <c r="C648" s="638">
        <f>C638+C643</f>
        <v>0</v>
      </c>
      <c r="D648" s="638">
        <f>D638+D643</f>
        <v>0</v>
      </c>
      <c r="E648" s="638">
        <f>E638+E643</f>
        <v>0</v>
      </c>
      <c r="F648" s="1055">
        <f>F638+F643</f>
        <v>160000</v>
      </c>
      <c r="G648" s="647"/>
    </row>
    <row r="649" spans="1:12" ht="80.25" customHeight="1" thickBot="1" x14ac:dyDescent="0.3">
      <c r="A649" s="620"/>
      <c r="B649" s="1067" t="s">
        <v>866</v>
      </c>
      <c r="C649" s="1114"/>
      <c r="D649" s="781" t="s">
        <v>864</v>
      </c>
      <c r="E649" s="1756" t="s">
        <v>2220</v>
      </c>
      <c r="F649" s="2283"/>
      <c r="G649" s="647"/>
    </row>
    <row r="650" spans="1:12" ht="32.25" customHeight="1" thickBot="1" x14ac:dyDescent="0.3">
      <c r="A650" s="620"/>
      <c r="B650" s="1063" t="s">
        <v>863</v>
      </c>
      <c r="C650" s="1753"/>
      <c r="D650" s="1754"/>
      <c r="E650" s="1754"/>
      <c r="F650" s="2273"/>
      <c r="G650" s="647"/>
    </row>
    <row r="651" spans="1:12" ht="16.5" thickBot="1" x14ac:dyDescent="0.3">
      <c r="A651" s="620"/>
      <c r="B651" s="1063" t="s">
        <v>37</v>
      </c>
      <c r="C651" s="1757" t="s">
        <v>2151</v>
      </c>
      <c r="D651" s="1758"/>
      <c r="E651" s="1758"/>
      <c r="F651" s="2263"/>
      <c r="G651" s="647"/>
    </row>
    <row r="652" spans="1:12" ht="15.75" x14ac:dyDescent="0.25">
      <c r="A652" s="620"/>
      <c r="B652" s="2270"/>
      <c r="C652" s="663">
        <v>2024</v>
      </c>
      <c r="D652" s="663">
        <v>2025</v>
      </c>
      <c r="E652" s="663">
        <v>2026</v>
      </c>
      <c r="F652" s="1061">
        <v>2027</v>
      </c>
      <c r="G652" s="647"/>
    </row>
    <row r="653" spans="1:12" ht="16.5" thickBot="1" x14ac:dyDescent="0.3">
      <c r="A653" s="620"/>
      <c r="B653" s="2280"/>
      <c r="C653" s="642" t="s">
        <v>17</v>
      </c>
      <c r="D653" s="642" t="s">
        <v>18</v>
      </c>
      <c r="E653" s="642" t="s">
        <v>18</v>
      </c>
      <c r="F653" s="1060" t="s">
        <v>18</v>
      </c>
      <c r="G653" s="647"/>
    </row>
    <row r="654" spans="1:12" ht="16.5" thickBot="1" x14ac:dyDescent="0.3">
      <c r="A654" s="620"/>
      <c r="B654" s="1063" t="s">
        <v>39</v>
      </c>
      <c r="C654" s="646">
        <v>1</v>
      </c>
      <c r="D654" s="645">
        <v>1</v>
      </c>
      <c r="E654" s="645">
        <v>1</v>
      </c>
      <c r="F654" s="1075">
        <v>1</v>
      </c>
      <c r="G654" s="647"/>
    </row>
    <row r="655" spans="1:12" ht="16.5" thickBot="1" x14ac:dyDescent="0.3">
      <c r="A655" s="620"/>
      <c r="B655" s="1063" t="s">
        <v>861</v>
      </c>
      <c r="C655" s="648">
        <f>C673</f>
        <v>0</v>
      </c>
      <c r="D655" s="648">
        <f>D673</f>
        <v>0</v>
      </c>
      <c r="E655" s="648">
        <f>E673</f>
        <v>0</v>
      </c>
      <c r="F655" s="1064">
        <f>F673</f>
        <v>0</v>
      </c>
      <c r="G655" s="647"/>
    </row>
    <row r="656" spans="1:12" ht="16.5" thickBot="1" x14ac:dyDescent="0.3">
      <c r="A656" s="620"/>
      <c r="B656" s="1063" t="s">
        <v>860</v>
      </c>
      <c r="C656" s="648">
        <f>C655/C654</f>
        <v>0</v>
      </c>
      <c r="D656" s="648">
        <f>D655/D654</f>
        <v>0</v>
      </c>
      <c r="E656" s="648">
        <f>E655/E654</f>
        <v>0</v>
      </c>
      <c r="F656" s="1064">
        <f>F655/F654</f>
        <v>0</v>
      </c>
      <c r="G656" s="647"/>
    </row>
    <row r="657" spans="1:12" ht="16.5" thickBot="1" x14ac:dyDescent="0.3">
      <c r="A657" s="620"/>
      <c r="B657" s="1063" t="s">
        <v>859</v>
      </c>
      <c r="C657" s="645" t="s">
        <v>884</v>
      </c>
      <c r="D657" s="644">
        <f t="shared" ref="D657:F659" si="20">D654/C654-1</f>
        <v>0</v>
      </c>
      <c r="E657" s="644">
        <f t="shared" si="20"/>
        <v>0</v>
      </c>
      <c r="F657" s="1062">
        <f t="shared" si="20"/>
        <v>0</v>
      </c>
      <c r="G657" s="647"/>
    </row>
    <row r="658" spans="1:12" ht="32.25" thickBot="1" x14ac:dyDescent="0.3">
      <c r="A658" s="620"/>
      <c r="B658" s="1063" t="s">
        <v>858</v>
      </c>
      <c r="C658" s="645" t="s">
        <v>884</v>
      </c>
      <c r="D658" s="644" t="e">
        <f t="shared" si="20"/>
        <v>#DIV/0!</v>
      </c>
      <c r="E658" s="644" t="e">
        <f t="shared" si="20"/>
        <v>#DIV/0!</v>
      </c>
      <c r="F658" s="1062" t="e">
        <f t="shared" si="20"/>
        <v>#DIV/0!</v>
      </c>
      <c r="G658" s="647"/>
    </row>
    <row r="659" spans="1:12" ht="32.25" thickBot="1" x14ac:dyDescent="0.3">
      <c r="A659" s="620"/>
      <c r="B659" s="1063" t="s">
        <v>55</v>
      </c>
      <c r="C659" s="645" t="s">
        <v>884</v>
      </c>
      <c r="D659" s="644" t="e">
        <f t="shared" si="20"/>
        <v>#DIV/0!</v>
      </c>
      <c r="E659" s="644" t="e">
        <f t="shared" si="20"/>
        <v>#DIV/0!</v>
      </c>
      <c r="F659" s="1062" t="e">
        <f t="shared" si="20"/>
        <v>#DIV/0!</v>
      </c>
      <c r="G659" s="647"/>
    </row>
    <row r="660" spans="1:12" ht="15.75" customHeight="1" thickBot="1" x14ac:dyDescent="0.3">
      <c r="A660" s="620"/>
      <c r="B660" s="2281" t="s">
        <v>883</v>
      </c>
      <c r="C660" s="1770"/>
      <c r="D660" s="1770"/>
      <c r="E660" s="1770"/>
      <c r="F660" s="2282"/>
      <c r="G660" s="647"/>
    </row>
    <row r="661" spans="1:12" ht="15.75" x14ac:dyDescent="0.25">
      <c r="A661" s="620"/>
      <c r="B661" s="2270"/>
      <c r="C661" s="643">
        <v>2025</v>
      </c>
      <c r="D661" s="643">
        <v>2026</v>
      </c>
      <c r="E661" s="643">
        <v>2027</v>
      </c>
      <c r="F661" s="1074">
        <v>2028</v>
      </c>
      <c r="G661" s="647"/>
    </row>
    <row r="662" spans="1:12" ht="16.5" thickBot="1" x14ac:dyDescent="0.3">
      <c r="A662" s="620"/>
      <c r="B662" s="2280"/>
      <c r="C662" s="1073" t="s">
        <v>17</v>
      </c>
      <c r="D662" s="1073" t="s">
        <v>18</v>
      </c>
      <c r="E662" s="1073" t="s">
        <v>18</v>
      </c>
      <c r="F662" s="1072" t="s">
        <v>18</v>
      </c>
      <c r="G662" s="647"/>
    </row>
    <row r="663" spans="1:12" ht="16.5" thickBot="1" x14ac:dyDescent="0.3">
      <c r="A663" s="620"/>
      <c r="B663" s="1054" t="s">
        <v>875</v>
      </c>
      <c r="C663" s="634">
        <f>C664+C665+C666+C667</f>
        <v>0</v>
      </c>
      <c r="D663" s="634">
        <f>D664+D665+D666+D667</f>
        <v>0</v>
      </c>
      <c r="E663" s="634">
        <f>E664+E665+E666+E667</f>
        <v>0</v>
      </c>
      <c r="F663" s="1047">
        <f>F664+F665+F666+F667</f>
        <v>0</v>
      </c>
      <c r="G663" s="647"/>
    </row>
    <row r="664" spans="1:12" ht="16.5" thickBot="1" x14ac:dyDescent="0.3">
      <c r="A664" s="620"/>
      <c r="B664" s="1048" t="s">
        <v>840</v>
      </c>
      <c r="C664" s="634"/>
      <c r="D664" s="634"/>
      <c r="E664" s="634"/>
      <c r="F664" s="1047"/>
      <c r="G664" s="647"/>
    </row>
    <row r="665" spans="1:12" ht="16.5" thickBot="1" x14ac:dyDescent="0.3">
      <c r="A665" s="620"/>
      <c r="B665" s="1048" t="s">
        <v>854</v>
      </c>
      <c r="C665" s="634"/>
      <c r="D665" s="634"/>
      <c r="E665" s="634"/>
      <c r="F665" s="1047"/>
      <c r="G665" s="647"/>
    </row>
    <row r="666" spans="1:12" ht="16.5" thickBot="1" x14ac:dyDescent="0.3">
      <c r="A666" s="620"/>
      <c r="B666" s="1048" t="s">
        <v>838</v>
      </c>
      <c r="C666" s="634"/>
      <c r="D666" s="634"/>
      <c r="E666" s="634"/>
      <c r="F666" s="1047"/>
      <c r="G666" s="647"/>
    </row>
    <row r="667" spans="1:12" ht="16.5" thickBot="1" x14ac:dyDescent="0.3">
      <c r="A667" s="620"/>
      <c r="B667" s="1048" t="s">
        <v>837</v>
      </c>
      <c r="C667" s="634"/>
      <c r="D667" s="634"/>
      <c r="E667" s="634"/>
      <c r="F667" s="1047"/>
      <c r="G667" s="647"/>
    </row>
    <row r="668" spans="1:12" ht="16.5" thickBot="1" x14ac:dyDescent="0.3">
      <c r="A668" s="620"/>
      <c r="B668" s="1054" t="s">
        <v>874</v>
      </c>
      <c r="C668" s="638">
        <f>C669+C670+C671+C672</f>
        <v>0</v>
      </c>
      <c r="D668" s="638">
        <f>D669+D670+D671+D672</f>
        <v>0</v>
      </c>
      <c r="E668" s="638">
        <f>E669+E670+E671+E672</f>
        <v>0</v>
      </c>
      <c r="F668" s="1055">
        <f>F669+F670+F671+F672</f>
        <v>0</v>
      </c>
      <c r="G668" s="647"/>
    </row>
    <row r="669" spans="1:12" ht="16.5" thickBot="1" x14ac:dyDescent="0.3">
      <c r="A669" s="620"/>
      <c r="B669" s="1048" t="s">
        <v>840</v>
      </c>
      <c r="C669" s="638">
        <v>0</v>
      </c>
      <c r="D669" s="634"/>
      <c r="E669" s="634"/>
      <c r="F669" s="1047"/>
      <c r="G669" s="647"/>
      <c r="H669" s="1071"/>
      <c r="I669" s="1071"/>
      <c r="J669" s="1071"/>
      <c r="L669" s="864"/>
    </row>
    <row r="670" spans="1:12" ht="16.5" thickBot="1" x14ac:dyDescent="0.3">
      <c r="A670" s="620"/>
      <c r="B670" s="1048" t="s">
        <v>854</v>
      </c>
      <c r="C670" s="638"/>
      <c r="D670" s="634"/>
      <c r="E670" s="634"/>
      <c r="F670" s="1047"/>
      <c r="G670" s="647"/>
    </row>
    <row r="671" spans="1:12" ht="16.5" thickBot="1" x14ac:dyDescent="0.3">
      <c r="A671" s="620"/>
      <c r="B671" s="1048" t="s">
        <v>838</v>
      </c>
      <c r="C671" s="638"/>
      <c r="D671" s="634"/>
      <c r="E671" s="634"/>
      <c r="F671" s="1047"/>
      <c r="G671" s="647"/>
    </row>
    <row r="672" spans="1:12" ht="16.5" thickBot="1" x14ac:dyDescent="0.3">
      <c r="A672" s="620"/>
      <c r="B672" s="1048" t="s">
        <v>837</v>
      </c>
      <c r="C672" s="638"/>
      <c r="D672" s="634"/>
      <c r="E672" s="634"/>
      <c r="F672" s="1047"/>
      <c r="G672" s="647"/>
    </row>
    <row r="673" spans="1:7" ht="16.5" thickBot="1" x14ac:dyDescent="0.3">
      <c r="A673" s="620"/>
      <c r="B673" s="1068" t="s">
        <v>950</v>
      </c>
      <c r="C673" s="638">
        <f>C663+C668</f>
        <v>0</v>
      </c>
      <c r="D673" s="638">
        <f>D663+D668</f>
        <v>0</v>
      </c>
      <c r="E673" s="638">
        <f>E663+E668</f>
        <v>0</v>
      </c>
      <c r="F673" s="1055">
        <f>F663+F668</f>
        <v>0</v>
      </c>
      <c r="G673" s="647"/>
    </row>
    <row r="674" spans="1:7" ht="48" thickBot="1" x14ac:dyDescent="0.3">
      <c r="A674" s="620"/>
      <c r="B674" s="1067" t="s">
        <v>1793</v>
      </c>
      <c r="C674" s="1113" t="s">
        <v>2219</v>
      </c>
      <c r="D674" s="781" t="s">
        <v>864</v>
      </c>
      <c r="E674" s="1756" t="s">
        <v>2216</v>
      </c>
      <c r="F674" s="2283"/>
      <c r="G674" s="647"/>
    </row>
    <row r="675" spans="1:7" ht="16.5" thickBot="1" x14ac:dyDescent="0.3">
      <c r="A675" s="620"/>
      <c r="B675" s="1063" t="s">
        <v>863</v>
      </c>
      <c r="C675" s="1753" t="s">
        <v>2219</v>
      </c>
      <c r="D675" s="1754"/>
      <c r="E675" s="1754"/>
      <c r="F675" s="2273"/>
      <c r="G675" s="647"/>
    </row>
    <row r="676" spans="1:7" ht="16.5" thickBot="1" x14ac:dyDescent="0.3">
      <c r="A676" s="620"/>
      <c r="B676" s="1063" t="s">
        <v>37</v>
      </c>
      <c r="C676" s="1757" t="s">
        <v>2151</v>
      </c>
      <c r="D676" s="1758"/>
      <c r="E676" s="1758"/>
      <c r="F676" s="2263"/>
      <c r="G676" s="647"/>
    </row>
    <row r="677" spans="1:7" ht="15.75" x14ac:dyDescent="0.25">
      <c r="A677" s="620"/>
      <c r="B677" s="2270"/>
      <c r="C677" s="643">
        <v>2025</v>
      </c>
      <c r="D677" s="643">
        <v>2026</v>
      </c>
      <c r="E677" s="643">
        <v>2027</v>
      </c>
      <c r="F677" s="1074">
        <v>2028</v>
      </c>
      <c r="G677" s="647"/>
    </row>
    <row r="678" spans="1:7" ht="16.5" thickBot="1" x14ac:dyDescent="0.3">
      <c r="A678" s="620"/>
      <c r="B678" s="2280"/>
      <c r="C678" s="1073" t="s">
        <v>17</v>
      </c>
      <c r="D678" s="1073" t="s">
        <v>18</v>
      </c>
      <c r="E678" s="1073" t="s">
        <v>18</v>
      </c>
      <c r="F678" s="1072" t="s">
        <v>18</v>
      </c>
      <c r="G678" s="647"/>
    </row>
    <row r="679" spans="1:7" ht="16.5" thickBot="1" x14ac:dyDescent="0.3">
      <c r="A679" s="620"/>
      <c r="B679" s="1063" t="s">
        <v>39</v>
      </c>
      <c r="C679" s="646">
        <v>1</v>
      </c>
      <c r="D679" s="645">
        <v>1</v>
      </c>
      <c r="E679" s="645">
        <v>1</v>
      </c>
      <c r="F679" s="1075">
        <v>1</v>
      </c>
      <c r="G679" s="647"/>
    </row>
    <row r="680" spans="1:7" ht="16.5" thickBot="1" x14ac:dyDescent="0.3">
      <c r="A680" s="620"/>
      <c r="B680" s="1063" t="s">
        <v>861</v>
      </c>
      <c r="C680" s="648">
        <f>C698</f>
        <v>0</v>
      </c>
      <c r="D680" s="648">
        <f>D698</f>
        <v>0</v>
      </c>
      <c r="E680" s="648">
        <f>E698</f>
        <v>0</v>
      </c>
      <c r="F680" s="1064">
        <f>F698</f>
        <v>130000</v>
      </c>
      <c r="G680" s="647"/>
    </row>
    <row r="681" spans="1:7" ht="16.5" thickBot="1" x14ac:dyDescent="0.3">
      <c r="A681" s="620"/>
      <c r="B681" s="1063" t="s">
        <v>860</v>
      </c>
      <c r="C681" s="648">
        <f>C680/C679</f>
        <v>0</v>
      </c>
      <c r="D681" s="648">
        <f>D680/D679</f>
        <v>0</v>
      </c>
      <c r="E681" s="648">
        <f>E680/E679</f>
        <v>0</v>
      </c>
      <c r="F681" s="1064">
        <f>F680/F679</f>
        <v>130000</v>
      </c>
      <c r="G681" s="647"/>
    </row>
    <row r="682" spans="1:7" ht="16.5" thickBot="1" x14ac:dyDescent="0.3">
      <c r="A682" s="620"/>
      <c r="B682" s="1063" t="s">
        <v>859</v>
      </c>
      <c r="C682" s="645" t="s">
        <v>884</v>
      </c>
      <c r="D682" s="644">
        <f t="shared" ref="D682:F684" si="21">D679/C679-1</f>
        <v>0</v>
      </c>
      <c r="E682" s="644">
        <f t="shared" si="21"/>
        <v>0</v>
      </c>
      <c r="F682" s="1062">
        <f t="shared" si="21"/>
        <v>0</v>
      </c>
      <c r="G682" s="647"/>
    </row>
    <row r="683" spans="1:7" ht="32.25" thickBot="1" x14ac:dyDescent="0.3">
      <c r="A683" s="620"/>
      <c r="B683" s="1063" t="s">
        <v>858</v>
      </c>
      <c r="C683" s="645" t="s">
        <v>884</v>
      </c>
      <c r="D683" s="644" t="e">
        <f t="shared" si="21"/>
        <v>#DIV/0!</v>
      </c>
      <c r="E683" s="644" t="e">
        <f t="shared" si="21"/>
        <v>#DIV/0!</v>
      </c>
      <c r="F683" s="1062" t="e">
        <f t="shared" si="21"/>
        <v>#DIV/0!</v>
      </c>
      <c r="G683" s="647"/>
    </row>
    <row r="684" spans="1:7" ht="32.25" thickBot="1" x14ac:dyDescent="0.3">
      <c r="A684" s="620"/>
      <c r="B684" s="1063" t="s">
        <v>55</v>
      </c>
      <c r="C684" s="645" t="s">
        <v>884</v>
      </c>
      <c r="D684" s="644" t="e">
        <f t="shared" si="21"/>
        <v>#DIV/0!</v>
      </c>
      <c r="E684" s="644" t="e">
        <f t="shared" si="21"/>
        <v>#DIV/0!</v>
      </c>
      <c r="F684" s="1062" t="e">
        <f t="shared" si="21"/>
        <v>#DIV/0!</v>
      </c>
      <c r="G684" s="647"/>
    </row>
    <row r="685" spans="1:7" ht="16.5" thickBot="1" x14ac:dyDescent="0.3">
      <c r="A685" s="620"/>
      <c r="B685" s="2281" t="s">
        <v>2156</v>
      </c>
      <c r="C685" s="1770"/>
      <c r="D685" s="1770"/>
      <c r="E685" s="1770"/>
      <c r="F685" s="2282"/>
      <c r="G685" s="647"/>
    </row>
    <row r="686" spans="1:7" ht="15.75" x14ac:dyDescent="0.25">
      <c r="A686" s="620"/>
      <c r="B686" s="2270"/>
      <c r="C686" s="643">
        <v>2025</v>
      </c>
      <c r="D686" s="643">
        <v>2026</v>
      </c>
      <c r="E686" s="643">
        <v>2027</v>
      </c>
      <c r="F686" s="1074">
        <v>2028</v>
      </c>
      <c r="G686" s="647"/>
    </row>
    <row r="687" spans="1:7" ht="16.5" thickBot="1" x14ac:dyDescent="0.3">
      <c r="A687" s="620"/>
      <c r="B687" s="2280"/>
      <c r="C687" s="1073" t="s">
        <v>17</v>
      </c>
      <c r="D687" s="1073" t="s">
        <v>18</v>
      </c>
      <c r="E687" s="1073" t="s">
        <v>18</v>
      </c>
      <c r="F687" s="1072" t="s">
        <v>18</v>
      </c>
      <c r="G687" s="647"/>
    </row>
    <row r="688" spans="1:7" ht="16.5" thickBot="1" x14ac:dyDescent="0.3">
      <c r="A688" s="620"/>
      <c r="B688" s="1054" t="s">
        <v>875</v>
      </c>
      <c r="C688" s="634">
        <f>C689+C690+C691+C692</f>
        <v>0</v>
      </c>
      <c r="D688" s="634">
        <f>D689+D690+D691+D692</f>
        <v>0</v>
      </c>
      <c r="E688" s="634">
        <f>E689+E690+E691+E692</f>
        <v>0</v>
      </c>
      <c r="F688" s="1047">
        <f>F689+F690+F691+F692</f>
        <v>0</v>
      </c>
      <c r="G688" s="647"/>
    </row>
    <row r="689" spans="1:7" ht="16.5" thickBot="1" x14ac:dyDescent="0.3">
      <c r="A689" s="620"/>
      <c r="B689" s="1048" t="s">
        <v>840</v>
      </c>
      <c r="C689" s="634"/>
      <c r="D689" s="634"/>
      <c r="E689" s="634"/>
      <c r="F689" s="1047"/>
      <c r="G689" s="647"/>
    </row>
    <row r="690" spans="1:7" ht="16.5" thickBot="1" x14ac:dyDescent="0.3">
      <c r="A690" s="620"/>
      <c r="B690" s="1048" t="s">
        <v>854</v>
      </c>
      <c r="C690" s="634"/>
      <c r="D690" s="634"/>
      <c r="E690" s="634"/>
      <c r="F690" s="1047"/>
      <c r="G690" s="647"/>
    </row>
    <row r="691" spans="1:7" ht="16.5" thickBot="1" x14ac:dyDescent="0.3">
      <c r="A691" s="620"/>
      <c r="B691" s="1048" t="s">
        <v>838</v>
      </c>
      <c r="C691" s="634"/>
      <c r="D691" s="634"/>
      <c r="E691" s="634"/>
      <c r="F691" s="1047"/>
      <c r="G691" s="647"/>
    </row>
    <row r="692" spans="1:7" ht="16.5" thickBot="1" x14ac:dyDescent="0.3">
      <c r="A692" s="620"/>
      <c r="B692" s="1048" t="s">
        <v>837</v>
      </c>
      <c r="C692" s="634"/>
      <c r="D692" s="634"/>
      <c r="E692" s="634"/>
      <c r="F692" s="1047"/>
      <c r="G692" s="647"/>
    </row>
    <row r="693" spans="1:7" ht="16.5" thickBot="1" x14ac:dyDescent="0.3">
      <c r="A693" s="620"/>
      <c r="B693" s="1054" t="s">
        <v>874</v>
      </c>
      <c r="C693" s="638">
        <f>C694+C695+C696+C697</f>
        <v>0</v>
      </c>
      <c r="D693" s="638">
        <f>D694+D695+D696+D697</f>
        <v>0</v>
      </c>
      <c r="E693" s="638">
        <f>E694+E695+E696+E697</f>
        <v>0</v>
      </c>
      <c r="F693" s="1055">
        <f>F694+F695+F696+F697</f>
        <v>130000</v>
      </c>
      <c r="G693" s="647"/>
    </row>
    <row r="694" spans="1:7" ht="16.5" thickBot="1" x14ac:dyDescent="0.3">
      <c r="A694" s="620"/>
      <c r="B694" s="1048" t="s">
        <v>840</v>
      </c>
      <c r="C694" s="638"/>
      <c r="D694" s="634"/>
      <c r="E694" s="634">
        <v>0</v>
      </c>
      <c r="F694" s="1047">
        <v>130000</v>
      </c>
      <c r="G694" s="647"/>
    </row>
    <row r="695" spans="1:7" ht="16.5" thickBot="1" x14ac:dyDescent="0.3">
      <c r="A695" s="620"/>
      <c r="B695" s="1048" t="s">
        <v>854</v>
      </c>
      <c r="C695" s="638"/>
      <c r="D695" s="634"/>
      <c r="E695" s="634"/>
      <c r="F695" s="1047"/>
      <c r="G695" s="647"/>
    </row>
    <row r="696" spans="1:7" ht="16.5" thickBot="1" x14ac:dyDescent="0.3">
      <c r="A696" s="620"/>
      <c r="B696" s="1048" t="s">
        <v>838</v>
      </c>
      <c r="C696" s="638"/>
      <c r="D696" s="634"/>
      <c r="E696" s="634"/>
      <c r="F696" s="1047"/>
      <c r="G696" s="647"/>
    </row>
    <row r="697" spans="1:7" ht="16.5" thickBot="1" x14ac:dyDescent="0.3">
      <c r="A697" s="620"/>
      <c r="B697" s="1048" t="s">
        <v>837</v>
      </c>
      <c r="C697" s="638"/>
      <c r="D697" s="634"/>
      <c r="E697" s="634"/>
      <c r="F697" s="1047"/>
      <c r="G697" s="647"/>
    </row>
    <row r="698" spans="1:7" ht="16.5" thickBot="1" x14ac:dyDescent="0.3">
      <c r="A698" s="620"/>
      <c r="B698" s="1068" t="s">
        <v>1788</v>
      </c>
      <c r="C698" s="638">
        <f>C688+C693</f>
        <v>0</v>
      </c>
      <c r="D698" s="638">
        <f>D688+D693</f>
        <v>0</v>
      </c>
      <c r="E698" s="638">
        <f>E688+E693</f>
        <v>0</v>
      </c>
      <c r="F698" s="1055">
        <f>F688+F693</f>
        <v>130000</v>
      </c>
      <c r="G698" s="647"/>
    </row>
    <row r="699" spans="1:7" ht="48" thickBot="1" x14ac:dyDescent="0.3">
      <c r="A699" s="620"/>
      <c r="B699" s="1067" t="s">
        <v>1834</v>
      </c>
      <c r="C699" s="1112" t="s">
        <v>2218</v>
      </c>
      <c r="D699" s="781" t="s">
        <v>864</v>
      </c>
      <c r="E699" s="1756" t="s">
        <v>2149</v>
      </c>
      <c r="F699" s="2283"/>
      <c r="G699" s="647"/>
    </row>
    <row r="700" spans="1:7" ht="16.5" thickBot="1" x14ac:dyDescent="0.3">
      <c r="A700" s="620"/>
      <c r="B700" s="1063" t="s">
        <v>863</v>
      </c>
      <c r="C700" s="1753" t="s">
        <v>2218</v>
      </c>
      <c r="D700" s="1754"/>
      <c r="E700" s="1754"/>
      <c r="F700" s="2273"/>
      <c r="G700" s="647"/>
    </row>
    <row r="701" spans="1:7" ht="16.5" thickBot="1" x14ac:dyDescent="0.3">
      <c r="A701" s="620"/>
      <c r="B701" s="1063" t="s">
        <v>37</v>
      </c>
      <c r="C701" s="1757" t="s">
        <v>2151</v>
      </c>
      <c r="D701" s="1758"/>
      <c r="E701" s="1758"/>
      <c r="F701" s="2263"/>
      <c r="G701" s="647"/>
    </row>
    <row r="702" spans="1:7" ht="15.75" x14ac:dyDescent="0.25">
      <c r="A702" s="620"/>
      <c r="B702" s="2270"/>
      <c r="C702" s="643">
        <v>2025</v>
      </c>
      <c r="D702" s="643">
        <v>2026</v>
      </c>
      <c r="E702" s="643">
        <v>2027</v>
      </c>
      <c r="F702" s="1074">
        <v>2028</v>
      </c>
      <c r="G702" s="647"/>
    </row>
    <row r="703" spans="1:7" ht="16.5" thickBot="1" x14ac:dyDescent="0.3">
      <c r="A703" s="620"/>
      <c r="B703" s="2280"/>
      <c r="C703" s="1073" t="s">
        <v>17</v>
      </c>
      <c r="D703" s="1073" t="s">
        <v>18</v>
      </c>
      <c r="E703" s="1073" t="s">
        <v>18</v>
      </c>
      <c r="F703" s="1072" t="s">
        <v>18</v>
      </c>
      <c r="G703" s="647"/>
    </row>
    <row r="704" spans="1:7" ht="16.5" thickBot="1" x14ac:dyDescent="0.3">
      <c r="A704" s="620"/>
      <c r="B704" s="1063" t="s">
        <v>39</v>
      </c>
      <c r="C704" s="646">
        <v>1</v>
      </c>
      <c r="D704" s="645">
        <v>1</v>
      </c>
      <c r="E704" s="645">
        <v>1</v>
      </c>
      <c r="F704" s="1075">
        <v>1</v>
      </c>
      <c r="G704" s="647"/>
    </row>
    <row r="705" spans="1:12" ht="16.5" thickBot="1" x14ac:dyDescent="0.3">
      <c r="A705" s="620"/>
      <c r="B705" s="1063" t="s">
        <v>861</v>
      </c>
      <c r="C705" s="648">
        <f>C723</f>
        <v>120000</v>
      </c>
      <c r="D705" s="648">
        <f>D723</f>
        <v>90000</v>
      </c>
      <c r="E705" s="648">
        <f>E723</f>
        <v>90000</v>
      </c>
      <c r="F705" s="1064">
        <f>F723</f>
        <v>0</v>
      </c>
      <c r="G705" s="647"/>
    </row>
    <row r="706" spans="1:12" ht="16.5" thickBot="1" x14ac:dyDescent="0.3">
      <c r="A706" s="620"/>
      <c r="B706" s="1063" t="s">
        <v>860</v>
      </c>
      <c r="C706" s="648">
        <f>C705/C704</f>
        <v>120000</v>
      </c>
      <c r="D706" s="648">
        <f>D705/D704</f>
        <v>90000</v>
      </c>
      <c r="E706" s="648">
        <f>E705/E704</f>
        <v>90000</v>
      </c>
      <c r="F706" s="1064">
        <f>F705/F704</f>
        <v>0</v>
      </c>
      <c r="G706" s="647"/>
    </row>
    <row r="707" spans="1:12" ht="16.5" thickBot="1" x14ac:dyDescent="0.3">
      <c r="A707" s="620"/>
      <c r="B707" s="1063" t="s">
        <v>859</v>
      </c>
      <c r="C707" s="645" t="s">
        <v>884</v>
      </c>
      <c r="D707" s="644">
        <f t="shared" ref="D707:F709" si="22">D704/C704-1</f>
        <v>0</v>
      </c>
      <c r="E707" s="644">
        <f t="shared" si="22"/>
        <v>0</v>
      </c>
      <c r="F707" s="1062">
        <f t="shared" si="22"/>
        <v>0</v>
      </c>
      <c r="G707" s="647"/>
    </row>
    <row r="708" spans="1:12" ht="32.25" thickBot="1" x14ac:dyDescent="0.3">
      <c r="A708" s="620"/>
      <c r="B708" s="1063" t="s">
        <v>858</v>
      </c>
      <c r="C708" s="645" t="s">
        <v>884</v>
      </c>
      <c r="D708" s="644">
        <f t="shared" si="22"/>
        <v>-0.25</v>
      </c>
      <c r="E708" s="644">
        <f t="shared" si="22"/>
        <v>0</v>
      </c>
      <c r="F708" s="1062">
        <f t="shared" si="22"/>
        <v>-1</v>
      </c>
      <c r="G708" s="647"/>
    </row>
    <row r="709" spans="1:12" ht="32.25" thickBot="1" x14ac:dyDescent="0.3">
      <c r="A709" s="620"/>
      <c r="B709" s="1063" t="s">
        <v>55</v>
      </c>
      <c r="C709" s="645" t="s">
        <v>884</v>
      </c>
      <c r="D709" s="644">
        <f t="shared" si="22"/>
        <v>-0.25</v>
      </c>
      <c r="E709" s="644">
        <f t="shared" si="22"/>
        <v>0</v>
      </c>
      <c r="F709" s="1062">
        <f t="shared" si="22"/>
        <v>-1</v>
      </c>
      <c r="G709" s="647"/>
    </row>
    <row r="710" spans="1:12" ht="16.5" thickBot="1" x14ac:dyDescent="0.3">
      <c r="A710" s="620"/>
      <c r="B710" s="2281" t="s">
        <v>2154</v>
      </c>
      <c r="C710" s="1770"/>
      <c r="D710" s="1770"/>
      <c r="E710" s="1770"/>
      <c r="F710" s="2282"/>
      <c r="G710" s="647"/>
    </row>
    <row r="711" spans="1:12" ht="15.75" x14ac:dyDescent="0.25">
      <c r="A711" s="620"/>
      <c r="B711" s="2270"/>
      <c r="C711" s="643">
        <v>2025</v>
      </c>
      <c r="D711" s="643">
        <v>2026</v>
      </c>
      <c r="E711" s="643">
        <v>2027</v>
      </c>
      <c r="F711" s="1074">
        <v>2028</v>
      </c>
      <c r="G711" s="647"/>
    </row>
    <row r="712" spans="1:12" ht="16.5" thickBot="1" x14ac:dyDescent="0.3">
      <c r="A712" s="620"/>
      <c r="B712" s="2280"/>
      <c r="C712" s="1073" t="s">
        <v>17</v>
      </c>
      <c r="D712" s="1073" t="s">
        <v>18</v>
      </c>
      <c r="E712" s="1073" t="s">
        <v>18</v>
      </c>
      <c r="F712" s="1072" t="s">
        <v>18</v>
      </c>
      <c r="G712" s="647"/>
    </row>
    <row r="713" spans="1:12" ht="16.5" thickBot="1" x14ac:dyDescent="0.3">
      <c r="A713" s="620"/>
      <c r="B713" s="1054" t="s">
        <v>875</v>
      </c>
      <c r="C713" s="634">
        <f>C714+C715+C716+C717</f>
        <v>0</v>
      </c>
      <c r="D713" s="634">
        <f>D714+D715+D716+D717</f>
        <v>0</v>
      </c>
      <c r="E713" s="634">
        <f>E714+E715+E716+E717</f>
        <v>0</v>
      </c>
      <c r="F713" s="1047">
        <f>F714+F715+F716+F717</f>
        <v>0</v>
      </c>
      <c r="G713" s="647"/>
    </row>
    <row r="714" spans="1:12" ht="16.5" thickBot="1" x14ac:dyDescent="0.3">
      <c r="A714" s="620"/>
      <c r="B714" s="1048" t="s">
        <v>840</v>
      </c>
      <c r="C714" s="634"/>
      <c r="D714" s="634"/>
      <c r="E714" s="634"/>
      <c r="F714" s="1047"/>
      <c r="G714" s="647"/>
      <c r="H714" s="1071"/>
      <c r="L714" s="864"/>
    </row>
    <row r="715" spans="1:12" ht="16.5" thickBot="1" x14ac:dyDescent="0.3">
      <c r="A715" s="620"/>
      <c r="B715" s="1048" t="s">
        <v>854</v>
      </c>
      <c r="C715" s="634"/>
      <c r="D715" s="634"/>
      <c r="E715" s="634"/>
      <c r="F715" s="1047"/>
      <c r="G715" s="647"/>
    </row>
    <row r="716" spans="1:12" ht="16.5" thickBot="1" x14ac:dyDescent="0.3">
      <c r="A716" s="620"/>
      <c r="B716" s="1048" t="s">
        <v>838</v>
      </c>
      <c r="C716" s="634"/>
      <c r="D716" s="634"/>
      <c r="E716" s="634"/>
      <c r="F716" s="1047"/>
      <c r="G716" s="647"/>
    </row>
    <row r="717" spans="1:12" ht="16.5" thickBot="1" x14ac:dyDescent="0.3">
      <c r="A717" s="620"/>
      <c r="B717" s="1048" t="s">
        <v>837</v>
      </c>
      <c r="C717" s="634"/>
      <c r="D717" s="634"/>
      <c r="E717" s="634"/>
      <c r="F717" s="1047"/>
      <c r="G717" s="647"/>
    </row>
    <row r="718" spans="1:12" ht="16.5" thickBot="1" x14ac:dyDescent="0.3">
      <c r="A718" s="620"/>
      <c r="B718" s="1054" t="s">
        <v>874</v>
      </c>
      <c r="C718" s="638">
        <f>C719+C720+C721+C722</f>
        <v>120000</v>
      </c>
      <c r="D718" s="638">
        <f>D719+D720+D721+D722</f>
        <v>90000</v>
      </c>
      <c r="E718" s="638">
        <f>E719+E720+E721+E722</f>
        <v>90000</v>
      </c>
      <c r="F718" s="1055">
        <f>F719+F720+F721+F722</f>
        <v>0</v>
      </c>
      <c r="G718" s="647"/>
    </row>
    <row r="719" spans="1:12" ht="16.5" thickBot="1" x14ac:dyDescent="0.3">
      <c r="A719" s="620"/>
      <c r="B719" s="1048" t="s">
        <v>840</v>
      </c>
      <c r="C719" s="634">
        <v>120000</v>
      </c>
      <c r="D719" s="634">
        <v>90000</v>
      </c>
      <c r="E719" s="1047">
        <v>90000</v>
      </c>
      <c r="F719" s="1047"/>
      <c r="G719" s="647"/>
    </row>
    <row r="720" spans="1:12" ht="16.5" thickBot="1" x14ac:dyDescent="0.3">
      <c r="A720" s="620"/>
      <c r="B720" s="1048" t="s">
        <v>854</v>
      </c>
      <c r="C720" s="638"/>
      <c r="D720" s="634"/>
      <c r="E720" s="634"/>
      <c r="F720" s="1047"/>
      <c r="G720" s="647"/>
    </row>
    <row r="721" spans="1:7" ht="16.5" thickBot="1" x14ac:dyDescent="0.3">
      <c r="A721" s="620"/>
      <c r="B721" s="1048" t="s">
        <v>838</v>
      </c>
      <c r="C721" s="638"/>
      <c r="D721" s="634"/>
      <c r="E721" s="634"/>
      <c r="F721" s="1047"/>
      <c r="G721" s="647"/>
    </row>
    <row r="722" spans="1:7" ht="16.5" thickBot="1" x14ac:dyDescent="0.3">
      <c r="A722" s="620"/>
      <c r="B722" s="1048" t="s">
        <v>837</v>
      </c>
      <c r="C722" s="638"/>
      <c r="D722" s="634"/>
      <c r="E722" s="634"/>
      <c r="F722" s="1047"/>
      <c r="G722" s="647"/>
    </row>
    <row r="723" spans="1:7" ht="21.75" customHeight="1" thickBot="1" x14ac:dyDescent="0.3">
      <c r="A723" s="620"/>
      <c r="B723" s="1068" t="s">
        <v>1794</v>
      </c>
      <c r="C723" s="638">
        <f>C713+C718</f>
        <v>120000</v>
      </c>
      <c r="D723" s="638">
        <f>D713+D718</f>
        <v>90000</v>
      </c>
      <c r="E723" s="638">
        <f>E713+E718</f>
        <v>90000</v>
      </c>
      <c r="F723" s="1055">
        <f>F713+F718</f>
        <v>0</v>
      </c>
      <c r="G723" s="647"/>
    </row>
    <row r="724" spans="1:7" ht="1.5" hidden="1" customHeight="1" x14ac:dyDescent="0.25">
      <c r="A724" s="620"/>
      <c r="B724" s="1067" t="s">
        <v>1953</v>
      </c>
      <c r="C724" s="1111"/>
      <c r="D724" s="781" t="s">
        <v>864</v>
      </c>
      <c r="E724" s="1756"/>
      <c r="F724" s="2283"/>
      <c r="G724" s="647"/>
    </row>
    <row r="725" spans="1:7" ht="20.25" hidden="1" customHeight="1" x14ac:dyDescent="0.25">
      <c r="A725" s="620"/>
      <c r="B725" s="1063" t="s">
        <v>863</v>
      </c>
      <c r="C725" s="1753"/>
      <c r="D725" s="1754"/>
      <c r="E725" s="1754"/>
      <c r="F725" s="2273"/>
      <c r="G725" s="647"/>
    </row>
    <row r="726" spans="1:7" ht="24" hidden="1" customHeight="1" x14ac:dyDescent="0.25">
      <c r="A726" s="620"/>
      <c r="B726" s="1063" t="s">
        <v>37</v>
      </c>
      <c r="C726" s="1757" t="s">
        <v>83</v>
      </c>
      <c r="D726" s="1758"/>
      <c r="E726" s="1758"/>
      <c r="F726" s="2263"/>
      <c r="G726" s="647"/>
    </row>
    <row r="727" spans="1:7" ht="23.25" hidden="1" customHeight="1" x14ac:dyDescent="0.25">
      <c r="A727" s="620"/>
      <c r="B727" s="2270"/>
      <c r="C727" s="663">
        <v>2024</v>
      </c>
      <c r="D727" s="663">
        <v>2025</v>
      </c>
      <c r="E727" s="663">
        <v>2026</v>
      </c>
      <c r="F727" s="1061">
        <v>2027</v>
      </c>
      <c r="G727" s="647"/>
    </row>
    <row r="728" spans="1:7" ht="15.75" hidden="1" customHeight="1" x14ac:dyDescent="0.25">
      <c r="A728" s="620"/>
      <c r="B728" s="2280"/>
      <c r="C728" s="642" t="s">
        <v>17</v>
      </c>
      <c r="D728" s="642" t="s">
        <v>18</v>
      </c>
      <c r="E728" s="642" t="s">
        <v>18</v>
      </c>
      <c r="F728" s="1060" t="s">
        <v>18</v>
      </c>
      <c r="G728" s="647"/>
    </row>
    <row r="729" spans="1:7" ht="19.5" hidden="1" customHeight="1" x14ac:dyDescent="0.25">
      <c r="A729" s="620"/>
      <c r="B729" s="1063" t="s">
        <v>39</v>
      </c>
      <c r="C729" s="646">
        <v>1</v>
      </c>
      <c r="D729" s="645">
        <v>1</v>
      </c>
      <c r="E729" s="645">
        <v>1</v>
      </c>
      <c r="F729" s="1075">
        <v>1</v>
      </c>
      <c r="G729" s="647"/>
    </row>
    <row r="730" spans="1:7" ht="12" hidden="1" customHeight="1" x14ac:dyDescent="0.25">
      <c r="A730" s="620"/>
      <c r="B730" s="1063" t="s">
        <v>861</v>
      </c>
      <c r="C730" s="648">
        <f>C748</f>
        <v>0</v>
      </c>
      <c r="D730" s="648">
        <f>D748</f>
        <v>0</v>
      </c>
      <c r="E730" s="648">
        <f>E748</f>
        <v>0</v>
      </c>
      <c r="F730" s="1064">
        <f>F748</f>
        <v>0</v>
      </c>
      <c r="G730" s="647"/>
    </row>
    <row r="731" spans="1:7" ht="18" hidden="1" customHeight="1" x14ac:dyDescent="0.25">
      <c r="A731" s="620"/>
      <c r="B731" s="1063" t="s">
        <v>860</v>
      </c>
      <c r="C731" s="648">
        <f>C730/C729</f>
        <v>0</v>
      </c>
      <c r="D731" s="648">
        <f>D730/D729</f>
        <v>0</v>
      </c>
      <c r="E731" s="648">
        <f>E730/E729</f>
        <v>0</v>
      </c>
      <c r="F731" s="1064">
        <f>F730/F729</f>
        <v>0</v>
      </c>
      <c r="G731" s="647"/>
    </row>
    <row r="732" spans="1:7" ht="16.5" hidden="1" customHeight="1" x14ac:dyDescent="0.25">
      <c r="A732" s="620"/>
      <c r="B732" s="1063" t="s">
        <v>859</v>
      </c>
      <c r="C732" s="645" t="s">
        <v>884</v>
      </c>
      <c r="D732" s="644">
        <f t="shared" ref="D732:F734" si="23">D729/C729-1</f>
        <v>0</v>
      </c>
      <c r="E732" s="644">
        <f t="shared" si="23"/>
        <v>0</v>
      </c>
      <c r="F732" s="1062">
        <f t="shared" si="23"/>
        <v>0</v>
      </c>
      <c r="G732" s="647"/>
    </row>
    <row r="733" spans="1:7" ht="18.75" hidden="1" customHeight="1" x14ac:dyDescent="0.25">
      <c r="A733" s="620"/>
      <c r="B733" s="1063" t="s">
        <v>858</v>
      </c>
      <c r="C733" s="645" t="s">
        <v>884</v>
      </c>
      <c r="D733" s="644" t="e">
        <f t="shared" si="23"/>
        <v>#DIV/0!</v>
      </c>
      <c r="E733" s="644" t="e">
        <f t="shared" si="23"/>
        <v>#DIV/0!</v>
      </c>
      <c r="F733" s="1062" t="e">
        <f t="shared" si="23"/>
        <v>#DIV/0!</v>
      </c>
      <c r="G733" s="647"/>
    </row>
    <row r="734" spans="1:7" ht="18.75" hidden="1" customHeight="1" x14ac:dyDescent="0.25">
      <c r="A734" s="620"/>
      <c r="B734" s="1063" t="s">
        <v>55</v>
      </c>
      <c r="C734" s="645" t="s">
        <v>884</v>
      </c>
      <c r="D734" s="644" t="e">
        <f t="shared" si="23"/>
        <v>#DIV/0!</v>
      </c>
      <c r="E734" s="644" t="e">
        <f t="shared" si="23"/>
        <v>#DIV/0!</v>
      </c>
      <c r="F734" s="1062" t="e">
        <f t="shared" si="23"/>
        <v>#DIV/0!</v>
      </c>
      <c r="G734" s="647"/>
    </row>
    <row r="735" spans="1:7" ht="18.75" hidden="1" customHeight="1" x14ac:dyDescent="0.25">
      <c r="A735" s="620"/>
      <c r="B735" s="2281" t="s">
        <v>2217</v>
      </c>
      <c r="C735" s="1770"/>
      <c r="D735" s="1770"/>
      <c r="E735" s="1770"/>
      <c r="F735" s="2282"/>
      <c r="G735" s="647"/>
    </row>
    <row r="736" spans="1:7" ht="18.75" hidden="1" customHeight="1" x14ac:dyDescent="0.25">
      <c r="A736" s="620"/>
      <c r="B736" s="2270"/>
      <c r="C736" s="663">
        <v>2024</v>
      </c>
      <c r="D736" s="663">
        <v>2025</v>
      </c>
      <c r="E736" s="663">
        <v>2026</v>
      </c>
      <c r="F736" s="1061">
        <v>2027</v>
      </c>
      <c r="G736" s="647"/>
    </row>
    <row r="737" spans="1:10" ht="21" hidden="1" customHeight="1" x14ac:dyDescent="0.25">
      <c r="A737" s="620"/>
      <c r="B737" s="2280"/>
      <c r="C737" s="642" t="s">
        <v>17</v>
      </c>
      <c r="D737" s="642" t="s">
        <v>18</v>
      </c>
      <c r="E737" s="642" t="s">
        <v>18</v>
      </c>
      <c r="F737" s="1060" t="s">
        <v>18</v>
      </c>
      <c r="G737" s="647"/>
    </row>
    <row r="738" spans="1:10" ht="17.25" hidden="1" customHeight="1" x14ac:dyDescent="0.25">
      <c r="A738" s="620"/>
      <c r="B738" s="1054" t="s">
        <v>875</v>
      </c>
      <c r="C738" s="634">
        <f>C739+C740+C741+C742</f>
        <v>0</v>
      </c>
      <c r="D738" s="634">
        <f>D739+D740+D741+D742</f>
        <v>0</v>
      </c>
      <c r="E738" s="634">
        <f>E739+E740+E741+E742</f>
        <v>0</v>
      </c>
      <c r="F738" s="1047">
        <f>F739+F740+F741+F742</f>
        <v>0</v>
      </c>
      <c r="G738" s="647"/>
    </row>
    <row r="739" spans="1:10" ht="18.75" hidden="1" customHeight="1" x14ac:dyDescent="0.25">
      <c r="A739" s="620"/>
      <c r="B739" s="1048" t="s">
        <v>840</v>
      </c>
      <c r="C739" s="634"/>
      <c r="D739" s="634"/>
      <c r="E739" s="634"/>
      <c r="F739" s="1047"/>
      <c r="G739" s="647"/>
    </row>
    <row r="740" spans="1:10" ht="18" hidden="1" customHeight="1" x14ac:dyDescent="0.25">
      <c r="A740" s="620"/>
      <c r="B740" s="1048" t="s">
        <v>854</v>
      </c>
      <c r="C740" s="634"/>
      <c r="D740" s="634"/>
      <c r="E740" s="634"/>
      <c r="F740" s="1047"/>
      <c r="G740" s="647"/>
    </row>
    <row r="741" spans="1:10" ht="17.25" hidden="1" customHeight="1" x14ac:dyDescent="0.25">
      <c r="A741" s="620"/>
      <c r="B741" s="1048" t="s">
        <v>838</v>
      </c>
      <c r="C741" s="634"/>
      <c r="D741" s="634"/>
      <c r="E741" s="634"/>
      <c r="F741" s="1047"/>
      <c r="G741" s="647"/>
    </row>
    <row r="742" spans="1:10" ht="14.25" hidden="1" customHeight="1" x14ac:dyDescent="0.25">
      <c r="A742" s="620"/>
      <c r="B742" s="1048" t="s">
        <v>837</v>
      </c>
      <c r="C742" s="634"/>
      <c r="D742" s="634"/>
      <c r="E742" s="634"/>
      <c r="F742" s="1047"/>
      <c r="G742" s="647"/>
    </row>
    <row r="743" spans="1:10" ht="16.5" hidden="1" customHeight="1" x14ac:dyDescent="0.25">
      <c r="A743" s="620"/>
      <c r="B743" s="1054" t="s">
        <v>874</v>
      </c>
      <c r="C743" s="638">
        <f>C744+C745+C746+C747</f>
        <v>0</v>
      </c>
      <c r="D743" s="638">
        <f>D744+D745+D746+D747</f>
        <v>0</v>
      </c>
      <c r="E743" s="638">
        <f>E744+E745+E746+E747</f>
        <v>0</v>
      </c>
      <c r="F743" s="1055"/>
      <c r="G743" s="647"/>
    </row>
    <row r="744" spans="1:10" ht="15" hidden="1" customHeight="1" x14ac:dyDescent="0.25">
      <c r="A744" s="620"/>
      <c r="B744" s="1048" t="s">
        <v>840</v>
      </c>
      <c r="C744" s="638"/>
      <c r="D744" s="634"/>
      <c r="E744" s="634">
        <v>0</v>
      </c>
      <c r="F744" s="1047"/>
      <c r="G744" s="647"/>
      <c r="J744" s="1071"/>
    </row>
    <row r="745" spans="1:10" ht="20.25" hidden="1" customHeight="1" x14ac:dyDescent="0.25">
      <c r="A745" s="620"/>
      <c r="B745" s="1048" t="s">
        <v>854</v>
      </c>
      <c r="C745" s="638"/>
      <c r="D745" s="634"/>
      <c r="E745" s="634"/>
      <c r="F745" s="1047"/>
      <c r="G745" s="647"/>
    </row>
    <row r="746" spans="1:10" ht="11.25" hidden="1" customHeight="1" x14ac:dyDescent="0.25">
      <c r="A746" s="620"/>
      <c r="B746" s="1048" t="s">
        <v>838</v>
      </c>
      <c r="C746" s="638"/>
      <c r="D746" s="634"/>
      <c r="E746" s="634"/>
      <c r="F746" s="1047"/>
      <c r="G746" s="647"/>
    </row>
    <row r="747" spans="1:10" ht="28.5" hidden="1" customHeight="1" x14ac:dyDescent="0.25">
      <c r="A747" s="620"/>
      <c r="B747" s="1048" t="s">
        <v>837</v>
      </c>
      <c r="C747" s="638"/>
      <c r="D747" s="634"/>
      <c r="E747" s="634"/>
      <c r="F747" s="1047"/>
      <c r="G747" s="647"/>
    </row>
    <row r="748" spans="1:10" ht="14.25" hidden="1" customHeight="1" x14ac:dyDescent="0.25">
      <c r="A748" s="620"/>
      <c r="B748" s="1068" t="s">
        <v>1948</v>
      </c>
      <c r="C748" s="638">
        <f>C738+C743</f>
        <v>0</v>
      </c>
      <c r="D748" s="638">
        <f>D738+D743</f>
        <v>0</v>
      </c>
      <c r="E748" s="638">
        <f>E738+E743</f>
        <v>0</v>
      </c>
      <c r="F748" s="1055">
        <f>F738+F743</f>
        <v>0</v>
      </c>
      <c r="G748" s="647"/>
    </row>
    <row r="749" spans="1:10" ht="53.25" customHeight="1" thickBot="1" x14ac:dyDescent="0.3">
      <c r="A749" s="620"/>
      <c r="B749" s="1067" t="s">
        <v>1787</v>
      </c>
      <c r="C749" s="1110" t="s">
        <v>2215</v>
      </c>
      <c r="D749" s="781" t="s">
        <v>864</v>
      </c>
      <c r="E749" s="1756" t="s">
        <v>2216</v>
      </c>
      <c r="F749" s="2283"/>
      <c r="G749" s="647"/>
    </row>
    <row r="750" spans="1:10" ht="27" customHeight="1" thickBot="1" x14ac:dyDescent="0.3">
      <c r="A750" s="620"/>
      <c r="B750" s="1063" t="s">
        <v>863</v>
      </c>
      <c r="C750" s="1753" t="s">
        <v>2215</v>
      </c>
      <c r="D750" s="1754"/>
      <c r="E750" s="1754"/>
      <c r="F750" s="2273"/>
      <c r="G750" s="1109"/>
    </row>
    <row r="751" spans="1:10" ht="16.5" thickBot="1" x14ac:dyDescent="0.3">
      <c r="A751" s="620"/>
      <c r="B751" s="1063" t="s">
        <v>37</v>
      </c>
      <c r="C751" s="1757" t="s">
        <v>2151</v>
      </c>
      <c r="D751" s="1758"/>
      <c r="E751" s="1758"/>
      <c r="F751" s="2263"/>
      <c r="G751" s="647"/>
    </row>
    <row r="752" spans="1:10" ht="15.75" x14ac:dyDescent="0.25">
      <c r="A752" s="620"/>
      <c r="B752" s="2270"/>
      <c r="C752" s="643">
        <v>2025</v>
      </c>
      <c r="D752" s="643">
        <v>2026</v>
      </c>
      <c r="E752" s="643">
        <v>2027</v>
      </c>
      <c r="F752" s="1074">
        <v>2028</v>
      </c>
      <c r="G752" s="647"/>
    </row>
    <row r="753" spans="1:7" ht="16.5" thickBot="1" x14ac:dyDescent="0.3">
      <c r="A753" s="620"/>
      <c r="B753" s="2280"/>
      <c r="C753" s="1073" t="s">
        <v>17</v>
      </c>
      <c r="D753" s="1073" t="s">
        <v>18</v>
      </c>
      <c r="E753" s="1073" t="s">
        <v>18</v>
      </c>
      <c r="F753" s="1072" t="s">
        <v>18</v>
      </c>
      <c r="G753" s="647"/>
    </row>
    <row r="754" spans="1:7" ht="16.5" thickBot="1" x14ac:dyDescent="0.3">
      <c r="A754" s="620"/>
      <c r="B754" s="1063" t="s">
        <v>39</v>
      </c>
      <c r="C754" s="646">
        <v>1</v>
      </c>
      <c r="D754" s="645">
        <v>1</v>
      </c>
      <c r="E754" s="645">
        <v>1</v>
      </c>
      <c r="F754" s="1075">
        <v>1</v>
      </c>
      <c r="G754" s="647"/>
    </row>
    <row r="755" spans="1:7" ht="16.5" thickBot="1" x14ac:dyDescent="0.3">
      <c r="A755" s="620"/>
      <c r="B755" s="1063" t="s">
        <v>861</v>
      </c>
      <c r="C755" s="648">
        <f>C773</f>
        <v>0</v>
      </c>
      <c r="D755" s="648">
        <f>D773</f>
        <v>150000</v>
      </c>
      <c r="E755" s="648">
        <f>E773</f>
        <v>300000</v>
      </c>
      <c r="F755" s="1064">
        <f>F773</f>
        <v>150000</v>
      </c>
      <c r="G755" s="1109"/>
    </row>
    <row r="756" spans="1:7" ht="16.5" thickBot="1" x14ac:dyDescent="0.3">
      <c r="A756" s="620"/>
      <c r="B756" s="1063" t="s">
        <v>860</v>
      </c>
      <c r="C756" s="648">
        <f>C755/C754</f>
        <v>0</v>
      </c>
      <c r="D756" s="648">
        <f>D755/D754</f>
        <v>150000</v>
      </c>
      <c r="E756" s="648">
        <f>E755/E754</f>
        <v>300000</v>
      </c>
      <c r="F756" s="1064">
        <f>F755/F754</f>
        <v>150000</v>
      </c>
      <c r="G756" s="647"/>
    </row>
    <row r="757" spans="1:7" ht="16.5" thickBot="1" x14ac:dyDescent="0.3">
      <c r="A757" s="620"/>
      <c r="B757" s="1063" t="s">
        <v>859</v>
      </c>
      <c r="C757" s="645" t="s">
        <v>884</v>
      </c>
      <c r="D757" s="644">
        <f t="shared" ref="D757:F759" si="24">D754/C754-1</f>
        <v>0</v>
      </c>
      <c r="E757" s="644">
        <f t="shared" si="24"/>
        <v>0</v>
      </c>
      <c r="F757" s="1062">
        <f t="shared" si="24"/>
        <v>0</v>
      </c>
      <c r="G757" s="647"/>
    </row>
    <row r="758" spans="1:7" ht="32.25" thickBot="1" x14ac:dyDescent="0.3">
      <c r="A758" s="620"/>
      <c r="B758" s="1063" t="s">
        <v>858</v>
      </c>
      <c r="C758" s="645" t="s">
        <v>884</v>
      </c>
      <c r="D758" s="644" t="e">
        <f t="shared" si="24"/>
        <v>#DIV/0!</v>
      </c>
      <c r="E758" s="644">
        <f t="shared" si="24"/>
        <v>1</v>
      </c>
      <c r="F758" s="1062">
        <f t="shared" si="24"/>
        <v>-0.5</v>
      </c>
      <c r="G758" s="647"/>
    </row>
    <row r="759" spans="1:7" ht="32.25" thickBot="1" x14ac:dyDescent="0.3">
      <c r="A759" s="620"/>
      <c r="B759" s="1063" t="s">
        <v>55</v>
      </c>
      <c r="C759" s="645" t="s">
        <v>884</v>
      </c>
      <c r="D759" s="644" t="e">
        <f t="shared" si="24"/>
        <v>#DIV/0!</v>
      </c>
      <c r="E759" s="644">
        <f t="shared" si="24"/>
        <v>1</v>
      </c>
      <c r="F759" s="1062">
        <f t="shared" si="24"/>
        <v>-0.5</v>
      </c>
      <c r="G759" s="647"/>
    </row>
    <row r="760" spans="1:7" ht="16.5" thickBot="1" x14ac:dyDescent="0.3">
      <c r="A760" s="620"/>
      <c r="B760" s="2281" t="s">
        <v>2214</v>
      </c>
      <c r="C760" s="1770"/>
      <c r="D760" s="1770"/>
      <c r="E760" s="1770"/>
      <c r="F760" s="2282"/>
      <c r="G760" s="647"/>
    </row>
    <row r="761" spans="1:7" ht="15.75" x14ac:dyDescent="0.25">
      <c r="A761" s="620"/>
      <c r="B761" s="2270"/>
      <c r="C761" s="643">
        <v>2025</v>
      </c>
      <c r="D761" s="643">
        <v>2026</v>
      </c>
      <c r="E761" s="643">
        <v>2027</v>
      </c>
      <c r="F761" s="1074">
        <v>2028</v>
      </c>
      <c r="G761" s="647"/>
    </row>
    <row r="762" spans="1:7" ht="16.5" thickBot="1" x14ac:dyDescent="0.3">
      <c r="A762" s="620"/>
      <c r="B762" s="2280"/>
      <c r="C762" s="1073" t="s">
        <v>17</v>
      </c>
      <c r="D762" s="1073" t="s">
        <v>18</v>
      </c>
      <c r="E762" s="1073" t="s">
        <v>18</v>
      </c>
      <c r="F762" s="1072" t="s">
        <v>18</v>
      </c>
      <c r="G762" s="647"/>
    </row>
    <row r="763" spans="1:7" ht="16.5" thickBot="1" x14ac:dyDescent="0.3">
      <c r="A763" s="620"/>
      <c r="B763" s="1054" t="s">
        <v>875</v>
      </c>
      <c r="C763" s="634">
        <f>C764+C765+C766+C767</f>
        <v>0</v>
      </c>
      <c r="D763" s="634">
        <f>D764+D765+D766+D767</f>
        <v>0</v>
      </c>
      <c r="E763" s="634">
        <f>E764+E765+E766+E767</f>
        <v>0</v>
      </c>
      <c r="F763" s="1047">
        <f>F764+F765+F766+F767</f>
        <v>0</v>
      </c>
      <c r="G763" s="647"/>
    </row>
    <row r="764" spans="1:7" ht="16.5" thickBot="1" x14ac:dyDescent="0.3">
      <c r="A764" s="620"/>
      <c r="B764" s="1048" t="s">
        <v>840</v>
      </c>
      <c r="C764" s="634"/>
      <c r="D764" s="634"/>
      <c r="E764" s="634"/>
      <c r="F764" s="1047"/>
      <c r="G764" s="647"/>
    </row>
    <row r="765" spans="1:7" ht="16.5" thickBot="1" x14ac:dyDescent="0.3">
      <c r="A765" s="620"/>
      <c r="B765" s="1048" t="s">
        <v>854</v>
      </c>
      <c r="C765" s="634"/>
      <c r="D765" s="634"/>
      <c r="E765" s="634"/>
      <c r="F765" s="1047"/>
      <c r="G765" s="647"/>
    </row>
    <row r="766" spans="1:7" ht="16.5" thickBot="1" x14ac:dyDescent="0.3">
      <c r="A766" s="620"/>
      <c r="B766" s="1048" t="s">
        <v>838</v>
      </c>
      <c r="C766" s="634"/>
      <c r="D766" s="634"/>
      <c r="E766" s="634"/>
      <c r="F766" s="1047"/>
      <c r="G766" s="647"/>
    </row>
    <row r="767" spans="1:7" ht="16.5" thickBot="1" x14ac:dyDescent="0.3">
      <c r="A767" s="620"/>
      <c r="B767" s="1048" t="s">
        <v>837</v>
      </c>
      <c r="C767" s="634"/>
      <c r="D767" s="634"/>
      <c r="E767" s="634"/>
      <c r="F767" s="1047"/>
      <c r="G767" s="647"/>
    </row>
    <row r="768" spans="1:7" ht="16.5" thickBot="1" x14ac:dyDescent="0.3">
      <c r="A768" s="620"/>
      <c r="B768" s="1054" t="s">
        <v>874</v>
      </c>
      <c r="C768" s="638">
        <f>C769+C770+C771+C772</f>
        <v>0</v>
      </c>
      <c r="D768" s="638">
        <f>D769+D770+D771+D772</f>
        <v>150000</v>
      </c>
      <c r="E768" s="638">
        <f>E769+E770+E771+E772</f>
        <v>300000</v>
      </c>
      <c r="F768" s="1055">
        <f>F769+F770+F771+F772</f>
        <v>150000</v>
      </c>
      <c r="G768" s="647"/>
    </row>
    <row r="769" spans="1:12" ht="16.5" thickBot="1" x14ac:dyDescent="0.3">
      <c r="A769" s="620"/>
      <c r="B769" s="1048" t="s">
        <v>840</v>
      </c>
      <c r="C769" s="638"/>
      <c r="D769" s="634">
        <v>150000</v>
      </c>
      <c r="E769" s="634">
        <v>300000</v>
      </c>
      <c r="F769" s="1047">
        <v>150000</v>
      </c>
      <c r="G769" s="647"/>
      <c r="H769" s="1071"/>
      <c r="I769" s="1071"/>
      <c r="J769" s="1071"/>
      <c r="L769" s="864"/>
    </row>
    <row r="770" spans="1:12" ht="16.5" thickBot="1" x14ac:dyDescent="0.3">
      <c r="A770" s="620"/>
      <c r="B770" s="1048" t="s">
        <v>854</v>
      </c>
      <c r="C770" s="638"/>
      <c r="D770" s="634"/>
      <c r="E770" s="634"/>
      <c r="F770" s="1047"/>
      <c r="G770" s="647"/>
    </row>
    <row r="771" spans="1:12" ht="16.5" thickBot="1" x14ac:dyDescent="0.3">
      <c r="A771" s="620"/>
      <c r="B771" s="1048" t="s">
        <v>838</v>
      </c>
      <c r="C771" s="638"/>
      <c r="D771" s="634"/>
      <c r="E771" s="634"/>
      <c r="F771" s="1047"/>
      <c r="G771" s="647"/>
    </row>
    <row r="772" spans="1:12" ht="16.5" thickBot="1" x14ac:dyDescent="0.3">
      <c r="A772" s="620"/>
      <c r="B772" s="1048" t="s">
        <v>837</v>
      </c>
      <c r="C772" s="638"/>
      <c r="D772" s="634"/>
      <c r="E772" s="634"/>
      <c r="F772" s="1047"/>
      <c r="G772" s="647"/>
    </row>
    <row r="773" spans="1:12" ht="16.5" thickBot="1" x14ac:dyDescent="0.3">
      <c r="A773" s="620"/>
      <c r="B773" s="1068" t="s">
        <v>1782</v>
      </c>
      <c r="C773" s="638">
        <f>C763+C768</f>
        <v>0</v>
      </c>
      <c r="D773" s="638">
        <f>D763+D768</f>
        <v>150000</v>
      </c>
      <c r="E773" s="638">
        <f>E763+E768</f>
        <v>300000</v>
      </c>
      <c r="F773" s="1055">
        <f>F763+F768</f>
        <v>150000</v>
      </c>
      <c r="G773" s="647"/>
    </row>
    <row r="774" spans="1:12" ht="48" thickBot="1" x14ac:dyDescent="0.3">
      <c r="A774" s="620"/>
      <c r="B774" s="1067" t="s">
        <v>1781</v>
      </c>
      <c r="C774" s="1089" t="s">
        <v>2213</v>
      </c>
      <c r="D774" s="781" t="s">
        <v>864</v>
      </c>
      <c r="E774" s="1756" t="s">
        <v>2149</v>
      </c>
      <c r="F774" s="2283"/>
      <c r="G774" s="647"/>
    </row>
    <row r="775" spans="1:12" ht="16.5" thickBot="1" x14ac:dyDescent="0.3">
      <c r="A775" s="620"/>
      <c r="B775" s="1063" t="s">
        <v>863</v>
      </c>
      <c r="C775" s="1753" t="s">
        <v>2213</v>
      </c>
      <c r="D775" s="1754"/>
      <c r="E775" s="1754"/>
      <c r="F775" s="2273"/>
      <c r="G775" s="647"/>
    </row>
    <row r="776" spans="1:12" ht="16.5" thickBot="1" x14ac:dyDescent="0.3">
      <c r="A776" s="620"/>
      <c r="B776" s="1063" t="s">
        <v>37</v>
      </c>
      <c r="C776" s="1757" t="s">
        <v>2151</v>
      </c>
      <c r="D776" s="1758"/>
      <c r="E776" s="1758"/>
      <c r="F776" s="2263"/>
      <c r="G776" s="647"/>
    </row>
    <row r="777" spans="1:12" ht="15.75" x14ac:dyDescent="0.25">
      <c r="A777" s="620"/>
      <c r="B777" s="2270"/>
      <c r="C777" s="643">
        <v>2025</v>
      </c>
      <c r="D777" s="643">
        <v>2026</v>
      </c>
      <c r="E777" s="643">
        <v>2027</v>
      </c>
      <c r="F777" s="1074">
        <v>2028</v>
      </c>
      <c r="G777" s="647"/>
    </row>
    <row r="778" spans="1:12" ht="16.5" thickBot="1" x14ac:dyDescent="0.3">
      <c r="A778" s="620"/>
      <c r="B778" s="2280"/>
      <c r="C778" s="1073" t="s">
        <v>17</v>
      </c>
      <c r="D778" s="1073" t="s">
        <v>18</v>
      </c>
      <c r="E778" s="1073" t="s">
        <v>18</v>
      </c>
      <c r="F778" s="1072" t="s">
        <v>18</v>
      </c>
      <c r="G778" s="647"/>
    </row>
    <row r="779" spans="1:12" ht="16.5" thickBot="1" x14ac:dyDescent="0.3">
      <c r="A779" s="620"/>
      <c r="B779" s="1063" t="s">
        <v>39</v>
      </c>
      <c r="C779" s="646">
        <v>1</v>
      </c>
      <c r="D779" s="645">
        <v>1</v>
      </c>
      <c r="E779" s="645">
        <v>1</v>
      </c>
      <c r="F779" s="1075">
        <v>1</v>
      </c>
      <c r="G779" s="647"/>
    </row>
    <row r="780" spans="1:12" ht="16.5" thickBot="1" x14ac:dyDescent="0.3">
      <c r="A780" s="620"/>
      <c r="B780" s="1063" t="s">
        <v>861</v>
      </c>
      <c r="C780" s="648">
        <f>C793</f>
        <v>100000</v>
      </c>
      <c r="D780" s="648">
        <f>D793</f>
        <v>92316</v>
      </c>
      <c r="E780" s="648">
        <f>E798</f>
        <v>47284</v>
      </c>
      <c r="F780" s="1064">
        <f>F798</f>
        <v>0</v>
      </c>
      <c r="G780" s="647"/>
    </row>
    <row r="781" spans="1:12" ht="16.5" thickBot="1" x14ac:dyDescent="0.3">
      <c r="A781" s="620"/>
      <c r="B781" s="1063" t="s">
        <v>860</v>
      </c>
      <c r="C781" s="648">
        <f>C780/C779</f>
        <v>100000</v>
      </c>
      <c r="D781" s="648">
        <f>D780/D779</f>
        <v>92316</v>
      </c>
      <c r="E781" s="648">
        <f>E780/E779</f>
        <v>47284</v>
      </c>
      <c r="F781" s="1064">
        <f>F780/F779</f>
        <v>0</v>
      </c>
      <c r="G781" s="647"/>
    </row>
    <row r="782" spans="1:12" ht="16.5" thickBot="1" x14ac:dyDescent="0.3">
      <c r="A782" s="620"/>
      <c r="B782" s="1063" t="s">
        <v>859</v>
      </c>
      <c r="C782" s="645" t="s">
        <v>884</v>
      </c>
      <c r="D782" s="644">
        <f t="shared" ref="D782:F784" si="25">D779/C779-1</f>
        <v>0</v>
      </c>
      <c r="E782" s="644">
        <f t="shared" si="25"/>
        <v>0</v>
      </c>
      <c r="F782" s="1062">
        <f t="shared" si="25"/>
        <v>0</v>
      </c>
      <c r="G782" s="647"/>
    </row>
    <row r="783" spans="1:12" ht="32.25" thickBot="1" x14ac:dyDescent="0.3">
      <c r="A783" s="620"/>
      <c r="B783" s="1063" t="s">
        <v>858</v>
      </c>
      <c r="C783" s="645" t="s">
        <v>884</v>
      </c>
      <c r="D783" s="644">
        <f t="shared" si="25"/>
        <v>-7.6840000000000019E-2</v>
      </c>
      <c r="E783" s="644">
        <f t="shared" si="25"/>
        <v>-0.48780276441786907</v>
      </c>
      <c r="F783" s="1062">
        <f t="shared" si="25"/>
        <v>-1</v>
      </c>
      <c r="G783" s="647"/>
    </row>
    <row r="784" spans="1:12" ht="32.25" thickBot="1" x14ac:dyDescent="0.3">
      <c r="A784" s="620"/>
      <c r="B784" s="1063" t="s">
        <v>55</v>
      </c>
      <c r="C784" s="645" t="s">
        <v>884</v>
      </c>
      <c r="D784" s="644">
        <f t="shared" si="25"/>
        <v>-7.6840000000000019E-2</v>
      </c>
      <c r="E784" s="644">
        <f t="shared" si="25"/>
        <v>-0.48780276441786907</v>
      </c>
      <c r="F784" s="1062">
        <f t="shared" si="25"/>
        <v>-1</v>
      </c>
      <c r="G784" s="647"/>
    </row>
    <row r="785" spans="1:12" ht="16.5" thickBot="1" x14ac:dyDescent="0.3">
      <c r="A785" s="620"/>
      <c r="B785" s="2281" t="s">
        <v>2212</v>
      </c>
      <c r="C785" s="1770"/>
      <c r="D785" s="1770"/>
      <c r="E785" s="1770"/>
      <c r="F785" s="2282"/>
      <c r="G785" s="647"/>
    </row>
    <row r="786" spans="1:12" ht="15.75" x14ac:dyDescent="0.25">
      <c r="A786" s="620"/>
      <c r="B786" s="2270"/>
      <c r="C786" s="643">
        <v>2025</v>
      </c>
      <c r="D786" s="643">
        <v>2026</v>
      </c>
      <c r="E786" s="643">
        <v>2027</v>
      </c>
      <c r="F786" s="1074">
        <v>2028</v>
      </c>
      <c r="G786" s="647"/>
    </row>
    <row r="787" spans="1:12" ht="16.5" thickBot="1" x14ac:dyDescent="0.3">
      <c r="A787" s="620"/>
      <c r="B787" s="2280"/>
      <c r="C787" s="1073" t="s">
        <v>17</v>
      </c>
      <c r="D787" s="1073" t="s">
        <v>18</v>
      </c>
      <c r="E787" s="1073" t="s">
        <v>18</v>
      </c>
      <c r="F787" s="1072" t="s">
        <v>18</v>
      </c>
      <c r="G787" s="647"/>
    </row>
    <row r="788" spans="1:12" ht="16.5" thickBot="1" x14ac:dyDescent="0.3">
      <c r="A788" s="620"/>
      <c r="B788" s="1054" t="s">
        <v>875</v>
      </c>
      <c r="C788" s="634">
        <f>C789+C790+C791+C792</f>
        <v>0</v>
      </c>
      <c r="D788" s="634">
        <f>D789+D790+D791+D792</f>
        <v>0</v>
      </c>
      <c r="E788" s="634">
        <f>E789+E790+E791+E792</f>
        <v>0</v>
      </c>
      <c r="F788" s="1047">
        <f>F789+F790+F791+F792</f>
        <v>0</v>
      </c>
      <c r="G788" s="647"/>
    </row>
    <row r="789" spans="1:12" ht="16.5" thickBot="1" x14ac:dyDescent="0.3">
      <c r="A789" s="620"/>
      <c r="B789" s="1048" t="s">
        <v>840</v>
      </c>
      <c r="C789" s="634"/>
      <c r="D789" s="634"/>
      <c r="E789" s="634"/>
      <c r="F789" s="1047"/>
      <c r="G789" s="647"/>
    </row>
    <row r="790" spans="1:12" ht="16.5" thickBot="1" x14ac:dyDescent="0.3">
      <c r="A790" s="620"/>
      <c r="B790" s="1048" t="s">
        <v>854</v>
      </c>
      <c r="C790" s="634"/>
      <c r="D790" s="634"/>
      <c r="E790" s="634"/>
      <c r="F790" s="1047"/>
      <c r="G790" s="647"/>
    </row>
    <row r="791" spans="1:12" ht="16.5" thickBot="1" x14ac:dyDescent="0.3">
      <c r="A791" s="620"/>
      <c r="B791" s="1048" t="s">
        <v>838</v>
      </c>
      <c r="C791" s="634"/>
      <c r="D791" s="634"/>
      <c r="E791" s="634"/>
      <c r="F791" s="1047"/>
      <c r="G791" s="647"/>
    </row>
    <row r="792" spans="1:12" ht="16.5" thickBot="1" x14ac:dyDescent="0.3">
      <c r="A792" s="620"/>
      <c r="B792" s="1048" t="s">
        <v>837</v>
      </c>
      <c r="C792" s="634"/>
      <c r="D792" s="634"/>
      <c r="E792" s="634"/>
      <c r="F792" s="1047"/>
      <c r="G792" s="647"/>
    </row>
    <row r="793" spans="1:12" ht="16.5" thickBot="1" x14ac:dyDescent="0.3">
      <c r="A793" s="620"/>
      <c r="B793" s="1054" t="s">
        <v>874</v>
      </c>
      <c r="C793" s="638">
        <f>C794+C795+C796+C797</f>
        <v>100000</v>
      </c>
      <c r="D793" s="638">
        <f>D794+D795+D796+D797</f>
        <v>92316</v>
      </c>
      <c r="E793" s="638">
        <f>E794+E795+E796+E797</f>
        <v>47284</v>
      </c>
      <c r="F793" s="1055">
        <f>F794+F795+F796+F797</f>
        <v>0</v>
      </c>
      <c r="G793" s="647"/>
    </row>
    <row r="794" spans="1:12" ht="16.5" thickBot="1" x14ac:dyDescent="0.3">
      <c r="A794" s="620"/>
      <c r="B794" s="1048" t="s">
        <v>840</v>
      </c>
      <c r="C794" s="1108">
        <v>100000</v>
      </c>
      <c r="D794" s="1108">
        <v>92316</v>
      </c>
      <c r="E794" s="1107">
        <v>47284</v>
      </c>
      <c r="F794" s="1107"/>
      <c r="G794" s="647"/>
      <c r="H794" s="1106"/>
      <c r="I794" s="1105"/>
      <c r="J794" s="1105"/>
      <c r="L794" s="1104"/>
    </row>
    <row r="795" spans="1:12" ht="16.5" thickBot="1" x14ac:dyDescent="0.3">
      <c r="A795" s="620"/>
      <c r="B795" s="1048" t="s">
        <v>854</v>
      </c>
      <c r="C795" s="638"/>
      <c r="D795" s="634"/>
      <c r="E795" s="634"/>
      <c r="F795" s="1047"/>
      <c r="G795" s="647"/>
    </row>
    <row r="796" spans="1:12" ht="16.5" thickBot="1" x14ac:dyDescent="0.3">
      <c r="A796" s="620"/>
      <c r="B796" s="1048" t="s">
        <v>838</v>
      </c>
      <c r="C796" s="638"/>
      <c r="D796" s="634"/>
      <c r="E796" s="634"/>
      <c r="F796" s="1047"/>
      <c r="G796" s="647"/>
    </row>
    <row r="797" spans="1:12" ht="16.5" thickBot="1" x14ac:dyDescent="0.3">
      <c r="A797" s="620"/>
      <c r="B797" s="1048" t="s">
        <v>837</v>
      </c>
      <c r="C797" s="638"/>
      <c r="D797" s="634"/>
      <c r="E797" s="634"/>
      <c r="F797" s="1047"/>
      <c r="G797" s="647"/>
    </row>
    <row r="798" spans="1:12" ht="16.5" thickBot="1" x14ac:dyDescent="0.3">
      <c r="A798" s="620"/>
      <c r="B798" s="1068" t="s">
        <v>1776</v>
      </c>
      <c r="C798" s="638">
        <f>C788+C793</f>
        <v>100000</v>
      </c>
      <c r="D798" s="638">
        <f>D788+D793</f>
        <v>92316</v>
      </c>
      <c r="E798" s="638">
        <f>E788+E793</f>
        <v>47284</v>
      </c>
      <c r="F798" s="1055">
        <f>F788+F793</f>
        <v>0</v>
      </c>
      <c r="G798" s="647"/>
    </row>
    <row r="799" spans="1:12" ht="48" thickBot="1" x14ac:dyDescent="0.3">
      <c r="A799" s="620"/>
      <c r="B799" s="1067" t="s">
        <v>1775</v>
      </c>
      <c r="C799" s="1103" t="s">
        <v>2211</v>
      </c>
      <c r="D799" s="781" t="s">
        <v>864</v>
      </c>
      <c r="E799" s="1756" t="s">
        <v>2210</v>
      </c>
      <c r="F799" s="2283"/>
      <c r="G799" s="647"/>
    </row>
    <row r="800" spans="1:12" ht="16.5" thickBot="1" x14ac:dyDescent="0.3">
      <c r="A800" s="620"/>
      <c r="B800" s="1063" t="s">
        <v>863</v>
      </c>
      <c r="C800" s="1753"/>
      <c r="D800" s="1754"/>
      <c r="E800" s="1754"/>
      <c r="F800" s="2273"/>
      <c r="G800" s="647"/>
    </row>
    <row r="801" spans="1:7" ht="16.5" thickBot="1" x14ac:dyDescent="0.3">
      <c r="A801" s="620"/>
      <c r="B801" s="1063" t="s">
        <v>37</v>
      </c>
      <c r="C801" s="1757" t="s">
        <v>2151</v>
      </c>
      <c r="D801" s="1758"/>
      <c r="E801" s="1758"/>
      <c r="F801" s="2263"/>
      <c r="G801" s="647"/>
    </row>
    <row r="802" spans="1:7" ht="15.75" x14ac:dyDescent="0.25">
      <c r="A802" s="620"/>
      <c r="B802" s="2270"/>
      <c r="C802" s="643">
        <v>2025</v>
      </c>
      <c r="D802" s="643">
        <v>2026</v>
      </c>
      <c r="E802" s="643">
        <v>2027</v>
      </c>
      <c r="F802" s="1074">
        <v>2028</v>
      </c>
      <c r="G802" s="647"/>
    </row>
    <row r="803" spans="1:7" ht="16.5" thickBot="1" x14ac:dyDescent="0.3">
      <c r="A803" s="620"/>
      <c r="B803" s="2280"/>
      <c r="C803" s="1073" t="s">
        <v>17</v>
      </c>
      <c r="D803" s="1073" t="s">
        <v>18</v>
      </c>
      <c r="E803" s="1073" t="s">
        <v>18</v>
      </c>
      <c r="F803" s="1072" t="s">
        <v>18</v>
      </c>
      <c r="G803" s="647"/>
    </row>
    <row r="804" spans="1:7" ht="16.5" thickBot="1" x14ac:dyDescent="0.3">
      <c r="A804" s="620"/>
      <c r="B804" s="1063" t="s">
        <v>39</v>
      </c>
      <c r="C804" s="646">
        <v>1</v>
      </c>
      <c r="D804" s="645">
        <v>1</v>
      </c>
      <c r="E804" s="645">
        <v>1</v>
      </c>
      <c r="F804" s="1075">
        <v>1</v>
      </c>
      <c r="G804" s="647"/>
    </row>
    <row r="805" spans="1:7" ht="16.5" thickBot="1" x14ac:dyDescent="0.3">
      <c r="A805" s="620"/>
      <c r="B805" s="1063" t="s">
        <v>861</v>
      </c>
      <c r="C805" s="648">
        <f>C823</f>
        <v>90000</v>
      </c>
      <c r="D805" s="648">
        <f>D823</f>
        <v>68400</v>
      </c>
      <c r="E805" s="648">
        <f>E823</f>
        <v>69600</v>
      </c>
      <c r="F805" s="1064">
        <f>F823</f>
        <v>0</v>
      </c>
      <c r="G805" s="647"/>
    </row>
    <row r="806" spans="1:7" ht="16.5" thickBot="1" x14ac:dyDescent="0.3">
      <c r="A806" s="620"/>
      <c r="B806" s="1063" t="s">
        <v>860</v>
      </c>
      <c r="C806" s="648">
        <f>C805/C804</f>
        <v>90000</v>
      </c>
      <c r="D806" s="648">
        <f>D805/D804</f>
        <v>68400</v>
      </c>
      <c r="E806" s="648">
        <f>E805/E804</f>
        <v>69600</v>
      </c>
      <c r="F806" s="1064">
        <f>F805/F804</f>
        <v>0</v>
      </c>
      <c r="G806" s="647"/>
    </row>
    <row r="807" spans="1:7" ht="16.5" thickBot="1" x14ac:dyDescent="0.3">
      <c r="A807" s="620"/>
      <c r="B807" s="1063" t="s">
        <v>859</v>
      </c>
      <c r="C807" s="645" t="s">
        <v>884</v>
      </c>
      <c r="D807" s="644">
        <f t="shared" ref="D807:F809" si="26">D804/C804-1</f>
        <v>0</v>
      </c>
      <c r="E807" s="644">
        <f t="shared" si="26"/>
        <v>0</v>
      </c>
      <c r="F807" s="1062">
        <f t="shared" si="26"/>
        <v>0</v>
      </c>
      <c r="G807" s="647"/>
    </row>
    <row r="808" spans="1:7" ht="32.25" thickBot="1" x14ac:dyDescent="0.3">
      <c r="A808" s="620"/>
      <c r="B808" s="1063" t="s">
        <v>858</v>
      </c>
      <c r="C808" s="645" t="s">
        <v>884</v>
      </c>
      <c r="D808" s="644">
        <f t="shared" si="26"/>
        <v>-0.24</v>
      </c>
      <c r="E808" s="644">
        <f t="shared" si="26"/>
        <v>1.7543859649122862E-2</v>
      </c>
      <c r="F808" s="1062">
        <f t="shared" si="26"/>
        <v>-1</v>
      </c>
      <c r="G808" s="647"/>
    </row>
    <row r="809" spans="1:7" ht="32.25" thickBot="1" x14ac:dyDescent="0.3">
      <c r="A809" s="620"/>
      <c r="B809" s="1063" t="s">
        <v>55</v>
      </c>
      <c r="C809" s="645" t="s">
        <v>884</v>
      </c>
      <c r="D809" s="644">
        <f t="shared" si="26"/>
        <v>-0.24</v>
      </c>
      <c r="E809" s="644">
        <f t="shared" si="26"/>
        <v>1.7543859649122862E-2</v>
      </c>
      <c r="F809" s="1062">
        <f t="shared" si="26"/>
        <v>-1</v>
      </c>
      <c r="G809" s="647"/>
    </row>
    <row r="810" spans="1:7" ht="16.5" thickBot="1" x14ac:dyDescent="0.3">
      <c r="A810" s="620"/>
      <c r="B810" s="2281" t="s">
        <v>2209</v>
      </c>
      <c r="C810" s="1770"/>
      <c r="D810" s="1770"/>
      <c r="E810" s="1770"/>
      <c r="F810" s="2282"/>
      <c r="G810" s="647"/>
    </row>
    <row r="811" spans="1:7" ht="15.75" x14ac:dyDescent="0.25">
      <c r="A811" s="620"/>
      <c r="B811" s="2270"/>
      <c r="C811" s="643">
        <v>2025</v>
      </c>
      <c r="D811" s="643">
        <v>2026</v>
      </c>
      <c r="E811" s="643">
        <v>2027</v>
      </c>
      <c r="F811" s="1074">
        <v>2028</v>
      </c>
      <c r="G811" s="647"/>
    </row>
    <row r="812" spans="1:7" ht="16.5" thickBot="1" x14ac:dyDescent="0.3">
      <c r="A812" s="620"/>
      <c r="B812" s="2280"/>
      <c r="C812" s="1073" t="s">
        <v>17</v>
      </c>
      <c r="D812" s="1073" t="s">
        <v>18</v>
      </c>
      <c r="E812" s="1073" t="s">
        <v>18</v>
      </c>
      <c r="F812" s="1072" t="s">
        <v>18</v>
      </c>
      <c r="G812" s="647"/>
    </row>
    <row r="813" spans="1:7" ht="16.5" thickBot="1" x14ac:dyDescent="0.3">
      <c r="A813" s="620"/>
      <c r="B813" s="1054" t="s">
        <v>875</v>
      </c>
      <c r="C813" s="634">
        <f>C814+C815+C816+C817</f>
        <v>0</v>
      </c>
      <c r="D813" s="634">
        <f>D814+D815+D816+D817</f>
        <v>0</v>
      </c>
      <c r="E813" s="634">
        <f>E814+E815+E816+E817</f>
        <v>0</v>
      </c>
      <c r="F813" s="1047">
        <f>F814+F815+F816+F817</f>
        <v>0</v>
      </c>
      <c r="G813" s="647"/>
    </row>
    <row r="814" spans="1:7" ht="16.5" thickBot="1" x14ac:dyDescent="0.3">
      <c r="A814" s="620"/>
      <c r="B814" s="1048" t="s">
        <v>840</v>
      </c>
      <c r="C814" s="634"/>
      <c r="D814" s="634"/>
      <c r="E814" s="634"/>
      <c r="F814" s="1047"/>
      <c r="G814" s="647"/>
    </row>
    <row r="815" spans="1:7" ht="16.5" thickBot="1" x14ac:dyDescent="0.3">
      <c r="A815" s="620"/>
      <c r="B815" s="1048" t="s">
        <v>854</v>
      </c>
      <c r="C815" s="634"/>
      <c r="D815" s="634"/>
      <c r="E815" s="634"/>
      <c r="F815" s="1047"/>
      <c r="G815" s="647"/>
    </row>
    <row r="816" spans="1:7" ht="16.5" thickBot="1" x14ac:dyDescent="0.3">
      <c r="A816" s="620"/>
      <c r="B816" s="1048" t="s">
        <v>838</v>
      </c>
      <c r="C816" s="634"/>
      <c r="D816" s="634"/>
      <c r="E816" s="634"/>
      <c r="F816" s="1047"/>
      <c r="G816" s="647"/>
    </row>
    <row r="817" spans="1:7" ht="16.5" thickBot="1" x14ac:dyDescent="0.3">
      <c r="A817" s="620"/>
      <c r="B817" s="1048" t="s">
        <v>837</v>
      </c>
      <c r="C817" s="634"/>
      <c r="D817" s="634"/>
      <c r="E817" s="634"/>
      <c r="F817" s="1047"/>
      <c r="G817" s="647"/>
    </row>
    <row r="818" spans="1:7" ht="16.5" thickBot="1" x14ac:dyDescent="0.3">
      <c r="A818" s="620"/>
      <c r="B818" s="1054" t="s">
        <v>874</v>
      </c>
      <c r="C818" s="638">
        <f>C819+C820+C821+C822</f>
        <v>90000</v>
      </c>
      <c r="D818" s="638">
        <f>D819+D820+D821+D822</f>
        <v>68400</v>
      </c>
      <c r="E818" s="638">
        <f>E819+E820+E821+E822</f>
        <v>69600</v>
      </c>
      <c r="F818" s="1055">
        <f>F819+F820+F821+F822</f>
        <v>0</v>
      </c>
      <c r="G818" s="647"/>
    </row>
    <row r="819" spans="1:7" ht="16.5" thickBot="1" x14ac:dyDescent="0.3">
      <c r="A819" s="620"/>
      <c r="B819" s="1048" t="s">
        <v>840</v>
      </c>
      <c r="C819" s="634">
        <v>90000</v>
      </c>
      <c r="D819" s="634">
        <v>68400</v>
      </c>
      <c r="E819" s="1047">
        <v>69600</v>
      </c>
      <c r="F819" s="1047"/>
      <c r="G819" s="647"/>
    </row>
    <row r="820" spans="1:7" ht="16.5" thickBot="1" x14ac:dyDescent="0.3">
      <c r="A820" s="620"/>
      <c r="B820" s="1048" t="s">
        <v>854</v>
      </c>
      <c r="C820" s="638"/>
      <c r="D820" s="634"/>
      <c r="E820" s="634"/>
      <c r="F820" s="1047"/>
      <c r="G820" s="647"/>
    </row>
    <row r="821" spans="1:7" ht="16.5" thickBot="1" x14ac:dyDescent="0.3">
      <c r="A821" s="620"/>
      <c r="B821" s="1048" t="s">
        <v>838</v>
      </c>
      <c r="C821" s="638"/>
      <c r="D821" s="634"/>
      <c r="E821" s="634"/>
      <c r="F821" s="1047"/>
      <c r="G821" s="647"/>
    </row>
    <row r="822" spans="1:7" ht="16.5" thickBot="1" x14ac:dyDescent="0.3">
      <c r="A822" s="620"/>
      <c r="B822" s="1048" t="s">
        <v>837</v>
      </c>
      <c r="C822" s="638"/>
      <c r="D822" s="634"/>
      <c r="E822" s="634"/>
      <c r="F822" s="1047"/>
      <c r="G822" s="647"/>
    </row>
    <row r="823" spans="1:7" ht="16.5" thickBot="1" x14ac:dyDescent="0.3">
      <c r="A823" s="620"/>
      <c r="B823" s="1068" t="s">
        <v>1770</v>
      </c>
      <c r="C823" s="638">
        <f>C813+C818</f>
        <v>90000</v>
      </c>
      <c r="D823" s="638">
        <f>D813+D818</f>
        <v>68400</v>
      </c>
      <c r="E823" s="638">
        <f>E813+E818</f>
        <v>69600</v>
      </c>
      <c r="F823" s="1055">
        <f>F813+F818</f>
        <v>0</v>
      </c>
      <c r="G823" s="647"/>
    </row>
    <row r="824" spans="1:7" ht="57" thickBot="1" x14ac:dyDescent="0.3">
      <c r="A824" s="620"/>
      <c r="B824" s="1205" t="s">
        <v>1934</v>
      </c>
      <c r="C824" s="1102" t="s">
        <v>2208</v>
      </c>
      <c r="D824" s="781" t="s">
        <v>864</v>
      </c>
      <c r="E824" s="1756" t="s">
        <v>2207</v>
      </c>
      <c r="F824" s="2283"/>
      <c r="G824" s="647"/>
    </row>
    <row r="825" spans="1:7" ht="16.5" thickBot="1" x14ac:dyDescent="0.3">
      <c r="A825" s="620"/>
      <c r="B825" s="1063" t="s">
        <v>863</v>
      </c>
      <c r="C825" s="1753"/>
      <c r="D825" s="1754"/>
      <c r="E825" s="1754"/>
      <c r="F825" s="2273"/>
      <c r="G825" s="647"/>
    </row>
    <row r="826" spans="1:7" ht="16.5" thickBot="1" x14ac:dyDescent="0.3">
      <c r="A826" s="620"/>
      <c r="B826" s="1063" t="s">
        <v>37</v>
      </c>
      <c r="C826" s="1757" t="s">
        <v>2151</v>
      </c>
      <c r="D826" s="1758"/>
      <c r="E826" s="1758"/>
      <c r="F826" s="2263"/>
      <c r="G826" s="647"/>
    </row>
    <row r="827" spans="1:7" ht="15.75" x14ac:dyDescent="0.25">
      <c r="A827" s="620"/>
      <c r="B827" s="2270"/>
      <c r="C827" s="643">
        <v>2025</v>
      </c>
      <c r="D827" s="643">
        <v>2026</v>
      </c>
      <c r="E827" s="643">
        <v>2027</v>
      </c>
      <c r="F827" s="1074">
        <v>2028</v>
      </c>
      <c r="G827" s="647"/>
    </row>
    <row r="828" spans="1:7" ht="16.5" thickBot="1" x14ac:dyDescent="0.3">
      <c r="A828" s="620"/>
      <c r="B828" s="2280"/>
      <c r="C828" s="1073" t="s">
        <v>17</v>
      </c>
      <c r="D828" s="1073" t="s">
        <v>18</v>
      </c>
      <c r="E828" s="1073" t="s">
        <v>18</v>
      </c>
      <c r="F828" s="1072" t="s">
        <v>18</v>
      </c>
      <c r="G828" s="647"/>
    </row>
    <row r="829" spans="1:7" ht="16.5" thickBot="1" x14ac:dyDescent="0.3">
      <c r="A829" s="620"/>
      <c r="B829" s="1063" t="s">
        <v>39</v>
      </c>
      <c r="C829" s="646">
        <v>1</v>
      </c>
      <c r="D829" s="645">
        <v>1</v>
      </c>
      <c r="E829" s="645">
        <v>1</v>
      </c>
      <c r="F829" s="1075">
        <v>1</v>
      </c>
      <c r="G829" s="647"/>
    </row>
    <row r="830" spans="1:7" ht="16.5" thickBot="1" x14ac:dyDescent="0.3">
      <c r="A830" s="620"/>
      <c r="B830" s="1063" t="s">
        <v>861</v>
      </c>
      <c r="C830" s="648">
        <f>C848</f>
        <v>0</v>
      </c>
      <c r="D830" s="648">
        <f>D848</f>
        <v>0</v>
      </c>
      <c r="E830" s="648">
        <f>E848</f>
        <v>100000</v>
      </c>
      <c r="F830" s="1064">
        <f>F848</f>
        <v>363862</v>
      </c>
      <c r="G830" s="647"/>
    </row>
    <row r="831" spans="1:7" ht="16.5" thickBot="1" x14ac:dyDescent="0.3">
      <c r="A831" s="620"/>
      <c r="B831" s="1063" t="s">
        <v>860</v>
      </c>
      <c r="C831" s="648">
        <f>C830/C829</f>
        <v>0</v>
      </c>
      <c r="D831" s="648">
        <f>D830/D829</f>
        <v>0</v>
      </c>
      <c r="E831" s="648">
        <f>E830/E829</f>
        <v>100000</v>
      </c>
      <c r="F831" s="1064">
        <f>F830/F829</f>
        <v>363862</v>
      </c>
      <c r="G831" s="647"/>
    </row>
    <row r="832" spans="1:7" ht="16.5" thickBot="1" x14ac:dyDescent="0.3">
      <c r="A832" s="620"/>
      <c r="B832" s="1063" t="s">
        <v>859</v>
      </c>
      <c r="C832" s="645" t="s">
        <v>884</v>
      </c>
      <c r="D832" s="644">
        <f t="shared" ref="D832:F834" si="27">D829/C829-1</f>
        <v>0</v>
      </c>
      <c r="E832" s="644">
        <f t="shared" si="27"/>
        <v>0</v>
      </c>
      <c r="F832" s="1062">
        <f t="shared" si="27"/>
        <v>0</v>
      </c>
      <c r="G832" s="647"/>
    </row>
    <row r="833" spans="1:7" ht="32.25" thickBot="1" x14ac:dyDescent="0.3">
      <c r="A833" s="620"/>
      <c r="B833" s="1063" t="s">
        <v>858</v>
      </c>
      <c r="C833" s="645" t="s">
        <v>884</v>
      </c>
      <c r="D833" s="644" t="e">
        <f t="shared" si="27"/>
        <v>#DIV/0!</v>
      </c>
      <c r="E833" s="644" t="e">
        <f t="shared" si="27"/>
        <v>#DIV/0!</v>
      </c>
      <c r="F833" s="1062">
        <f t="shared" si="27"/>
        <v>2.63862</v>
      </c>
      <c r="G833" s="647"/>
    </row>
    <row r="834" spans="1:7" ht="32.25" thickBot="1" x14ac:dyDescent="0.3">
      <c r="A834" s="620"/>
      <c r="B834" s="1063" t="s">
        <v>55</v>
      </c>
      <c r="C834" s="645" t="s">
        <v>884</v>
      </c>
      <c r="D834" s="644" t="e">
        <f t="shared" si="27"/>
        <v>#DIV/0!</v>
      </c>
      <c r="E834" s="644" t="e">
        <f t="shared" si="27"/>
        <v>#DIV/0!</v>
      </c>
      <c r="F834" s="1062">
        <f t="shared" si="27"/>
        <v>2.63862</v>
      </c>
      <c r="G834" s="647"/>
    </row>
    <row r="835" spans="1:7" ht="16.5" thickBot="1" x14ac:dyDescent="0.3">
      <c r="A835" s="620"/>
      <c r="B835" s="2281" t="s">
        <v>2206</v>
      </c>
      <c r="C835" s="1770"/>
      <c r="D835" s="1770"/>
      <c r="E835" s="1770"/>
      <c r="F835" s="2282"/>
      <c r="G835" s="647"/>
    </row>
    <row r="836" spans="1:7" ht="15.75" x14ac:dyDescent="0.25">
      <c r="A836" s="620"/>
      <c r="B836" s="2270"/>
      <c r="C836" s="643">
        <v>2025</v>
      </c>
      <c r="D836" s="643">
        <v>2026</v>
      </c>
      <c r="E836" s="643">
        <v>2027</v>
      </c>
      <c r="F836" s="1074">
        <v>2028</v>
      </c>
      <c r="G836" s="647"/>
    </row>
    <row r="837" spans="1:7" ht="16.5" thickBot="1" x14ac:dyDescent="0.3">
      <c r="A837" s="620"/>
      <c r="B837" s="2280"/>
      <c r="C837" s="1073" t="s">
        <v>17</v>
      </c>
      <c r="D837" s="1073" t="s">
        <v>18</v>
      </c>
      <c r="E837" s="1073" t="s">
        <v>18</v>
      </c>
      <c r="F837" s="1072" t="s">
        <v>18</v>
      </c>
      <c r="G837" s="647"/>
    </row>
    <row r="838" spans="1:7" ht="16.5" thickBot="1" x14ac:dyDescent="0.3">
      <c r="A838" s="620"/>
      <c r="B838" s="1054" t="s">
        <v>875</v>
      </c>
      <c r="C838" s="634">
        <f>C839+C840+C841+C842</f>
        <v>0</v>
      </c>
      <c r="D838" s="634">
        <f>D839+D840+D841+D842</f>
        <v>0</v>
      </c>
      <c r="E838" s="634">
        <f>E839+E840+E841+E842</f>
        <v>0</v>
      </c>
      <c r="F838" s="1047">
        <f>F839+F840+F841+F842</f>
        <v>0</v>
      </c>
      <c r="G838" s="647"/>
    </row>
    <row r="839" spans="1:7" ht="16.5" thickBot="1" x14ac:dyDescent="0.3">
      <c r="A839" s="620"/>
      <c r="B839" s="1048" t="s">
        <v>840</v>
      </c>
      <c r="C839" s="634"/>
      <c r="D839" s="634"/>
      <c r="E839" s="634"/>
      <c r="F839" s="1047"/>
      <c r="G839" s="647"/>
    </row>
    <row r="840" spans="1:7" ht="16.5" thickBot="1" x14ac:dyDescent="0.3">
      <c r="A840" s="620"/>
      <c r="B840" s="1048" t="s">
        <v>854</v>
      </c>
      <c r="C840" s="634"/>
      <c r="D840" s="634"/>
      <c r="E840" s="634"/>
      <c r="F840" s="1047"/>
      <c r="G840" s="647"/>
    </row>
    <row r="841" spans="1:7" ht="16.5" thickBot="1" x14ac:dyDescent="0.3">
      <c r="A841" s="620"/>
      <c r="B841" s="1048" t="s">
        <v>838</v>
      </c>
      <c r="C841" s="634"/>
      <c r="D841" s="634"/>
      <c r="E841" s="634"/>
      <c r="F841" s="1047"/>
      <c r="G841" s="647"/>
    </row>
    <row r="842" spans="1:7" ht="16.5" thickBot="1" x14ac:dyDescent="0.3">
      <c r="A842" s="620"/>
      <c r="B842" s="1048" t="s">
        <v>837</v>
      </c>
      <c r="C842" s="634"/>
      <c r="D842" s="634"/>
      <c r="E842" s="634"/>
      <c r="F842" s="1047"/>
      <c r="G842" s="647"/>
    </row>
    <row r="843" spans="1:7" ht="16.5" thickBot="1" x14ac:dyDescent="0.3">
      <c r="A843" s="620"/>
      <c r="B843" s="1054" t="s">
        <v>874</v>
      </c>
      <c r="C843" s="638">
        <f>C844+C845+C846+C847</f>
        <v>0</v>
      </c>
      <c r="D843" s="638">
        <f>D844+D845+D846+D847</f>
        <v>0</v>
      </c>
      <c r="E843" s="638">
        <f>E844+E845+E846+E847</f>
        <v>100000</v>
      </c>
      <c r="F843" s="1055">
        <f>F844+F845+F846+F847</f>
        <v>363862</v>
      </c>
      <c r="G843" s="647"/>
    </row>
    <row r="844" spans="1:7" ht="16.5" thickBot="1" x14ac:dyDescent="0.3">
      <c r="A844" s="620"/>
      <c r="B844" s="1048" t="s">
        <v>840</v>
      </c>
      <c r="C844" s="638"/>
      <c r="D844" s="634"/>
      <c r="E844" s="634">
        <v>100000</v>
      </c>
      <c r="F844" s="1047">
        <v>363862</v>
      </c>
      <c r="G844" s="647"/>
    </row>
    <row r="845" spans="1:7" ht="16.5" thickBot="1" x14ac:dyDescent="0.3">
      <c r="A845" s="620"/>
      <c r="B845" s="1048" t="s">
        <v>854</v>
      </c>
      <c r="C845" s="638"/>
      <c r="D845" s="634"/>
      <c r="E845" s="634"/>
      <c r="F845" s="1047"/>
      <c r="G845" s="647"/>
    </row>
    <row r="846" spans="1:7" ht="16.5" thickBot="1" x14ac:dyDescent="0.3">
      <c r="A846" s="620"/>
      <c r="B846" s="1048" t="s">
        <v>838</v>
      </c>
      <c r="C846" s="638"/>
      <c r="D846" s="634"/>
      <c r="E846" s="634"/>
      <c r="F846" s="1047"/>
      <c r="G846" s="647"/>
    </row>
    <row r="847" spans="1:7" ht="16.5" thickBot="1" x14ac:dyDescent="0.3">
      <c r="A847" s="620"/>
      <c r="B847" s="1048" t="s">
        <v>837</v>
      </c>
      <c r="C847" s="638"/>
      <c r="D847" s="634"/>
      <c r="E847" s="634"/>
      <c r="F847" s="1047"/>
      <c r="G847" s="647"/>
    </row>
    <row r="848" spans="1:7" ht="16.5" thickBot="1" x14ac:dyDescent="0.3">
      <c r="A848" s="620"/>
      <c r="B848" s="1068" t="s">
        <v>1928</v>
      </c>
      <c r="C848" s="638">
        <f>C838+C843</f>
        <v>0</v>
      </c>
      <c r="D848" s="638">
        <f>D838+D843</f>
        <v>0</v>
      </c>
      <c r="E848" s="638">
        <f>E838+E843</f>
        <v>100000</v>
      </c>
      <c r="F848" s="1055">
        <f>F838+F843</f>
        <v>363862</v>
      </c>
      <c r="G848" s="647"/>
    </row>
    <row r="849" spans="1:7" ht="48" thickBot="1" x14ac:dyDescent="0.3">
      <c r="A849" s="620"/>
      <c r="B849" s="1067" t="s">
        <v>2205</v>
      </c>
      <c r="C849" s="1101" t="s">
        <v>2203</v>
      </c>
      <c r="D849" s="781" t="s">
        <v>864</v>
      </c>
      <c r="E849" s="1756" t="s">
        <v>2204</v>
      </c>
      <c r="F849" s="2283"/>
      <c r="G849" s="647"/>
    </row>
    <row r="850" spans="1:7" ht="16.5" thickBot="1" x14ac:dyDescent="0.3">
      <c r="A850" s="620"/>
      <c r="B850" s="1063" t="s">
        <v>863</v>
      </c>
      <c r="C850" s="1753" t="s">
        <v>2203</v>
      </c>
      <c r="D850" s="1754"/>
      <c r="E850" s="1754"/>
      <c r="F850" s="2273"/>
      <c r="G850" s="647"/>
    </row>
    <row r="851" spans="1:7" ht="16.5" thickBot="1" x14ac:dyDescent="0.3">
      <c r="A851" s="620"/>
      <c r="B851" s="1063" t="s">
        <v>37</v>
      </c>
      <c r="C851" s="1757" t="s">
        <v>2151</v>
      </c>
      <c r="D851" s="1758"/>
      <c r="E851" s="1758"/>
      <c r="F851" s="2263"/>
      <c r="G851" s="647"/>
    </row>
    <row r="852" spans="1:7" ht="15.75" x14ac:dyDescent="0.25">
      <c r="A852" s="620"/>
      <c r="B852" s="2270"/>
      <c r="C852" s="643">
        <v>2025</v>
      </c>
      <c r="D852" s="643">
        <v>2026</v>
      </c>
      <c r="E852" s="643">
        <v>2027</v>
      </c>
      <c r="F852" s="1074">
        <v>2028</v>
      </c>
      <c r="G852" s="647"/>
    </row>
    <row r="853" spans="1:7" ht="16.5" thickBot="1" x14ac:dyDescent="0.3">
      <c r="A853" s="620"/>
      <c r="B853" s="2280"/>
      <c r="C853" s="1073" t="s">
        <v>17</v>
      </c>
      <c r="D853" s="1073" t="s">
        <v>18</v>
      </c>
      <c r="E853" s="1073" t="s">
        <v>18</v>
      </c>
      <c r="F853" s="1072" t="s">
        <v>18</v>
      </c>
      <c r="G853" s="647"/>
    </row>
    <row r="854" spans="1:7" ht="16.5" thickBot="1" x14ac:dyDescent="0.3">
      <c r="A854" s="620"/>
      <c r="B854" s="1063" t="s">
        <v>39</v>
      </c>
      <c r="C854" s="646">
        <v>1</v>
      </c>
      <c r="D854" s="645">
        <v>1</v>
      </c>
      <c r="E854" s="645">
        <v>1</v>
      </c>
      <c r="F854" s="1075">
        <v>1</v>
      </c>
      <c r="G854" s="647"/>
    </row>
    <row r="855" spans="1:7" ht="16.5" thickBot="1" x14ac:dyDescent="0.3">
      <c r="A855" s="620"/>
      <c r="B855" s="1063" t="s">
        <v>861</v>
      </c>
      <c r="C855" s="648">
        <f>C873</f>
        <v>150000</v>
      </c>
      <c r="D855" s="648">
        <f>D873</f>
        <v>108000</v>
      </c>
      <c r="E855" s="648">
        <f>E873</f>
        <v>102000</v>
      </c>
      <c r="F855" s="1064">
        <f>F873</f>
        <v>0</v>
      </c>
      <c r="G855" s="647"/>
    </row>
    <row r="856" spans="1:7" ht="16.5" thickBot="1" x14ac:dyDescent="0.3">
      <c r="A856" s="620"/>
      <c r="B856" s="1063" t="s">
        <v>860</v>
      </c>
      <c r="C856" s="648">
        <f>C855/C854</f>
        <v>150000</v>
      </c>
      <c r="D856" s="648">
        <f>D855/D854</f>
        <v>108000</v>
      </c>
      <c r="E856" s="648">
        <f>E855/E854</f>
        <v>102000</v>
      </c>
      <c r="F856" s="1064">
        <f>F855/F854</f>
        <v>0</v>
      </c>
      <c r="G856" s="647"/>
    </row>
    <row r="857" spans="1:7" ht="16.5" thickBot="1" x14ac:dyDescent="0.3">
      <c r="A857" s="620"/>
      <c r="B857" s="1063" t="s">
        <v>859</v>
      </c>
      <c r="C857" s="645" t="s">
        <v>884</v>
      </c>
      <c r="D857" s="644">
        <f t="shared" ref="D857:F859" si="28">D854/C854-1</f>
        <v>0</v>
      </c>
      <c r="E857" s="644">
        <f t="shared" si="28"/>
        <v>0</v>
      </c>
      <c r="F857" s="1062">
        <f t="shared" si="28"/>
        <v>0</v>
      </c>
      <c r="G857" s="647"/>
    </row>
    <row r="858" spans="1:7" ht="32.25" thickBot="1" x14ac:dyDescent="0.3">
      <c r="A858" s="620"/>
      <c r="B858" s="1063" t="s">
        <v>858</v>
      </c>
      <c r="C858" s="645" t="s">
        <v>884</v>
      </c>
      <c r="D858" s="644">
        <f t="shared" si="28"/>
        <v>-0.28000000000000003</v>
      </c>
      <c r="E858" s="644">
        <f t="shared" si="28"/>
        <v>-5.555555555555558E-2</v>
      </c>
      <c r="F858" s="1062">
        <f t="shared" si="28"/>
        <v>-1</v>
      </c>
      <c r="G858" s="647"/>
    </row>
    <row r="859" spans="1:7" ht="32.25" thickBot="1" x14ac:dyDescent="0.3">
      <c r="A859" s="620"/>
      <c r="B859" s="1063" t="s">
        <v>55</v>
      </c>
      <c r="C859" s="645" t="s">
        <v>884</v>
      </c>
      <c r="D859" s="644">
        <f t="shared" si="28"/>
        <v>-0.28000000000000003</v>
      </c>
      <c r="E859" s="644">
        <f t="shared" si="28"/>
        <v>-5.555555555555558E-2</v>
      </c>
      <c r="F859" s="1062">
        <f t="shared" si="28"/>
        <v>-1</v>
      </c>
      <c r="G859" s="647"/>
    </row>
    <row r="860" spans="1:7" ht="16.5" thickBot="1" x14ac:dyDescent="0.3">
      <c r="A860" s="620"/>
      <c r="B860" s="2281" t="s">
        <v>2202</v>
      </c>
      <c r="C860" s="1770"/>
      <c r="D860" s="1770"/>
      <c r="E860" s="1770"/>
      <c r="F860" s="2282"/>
      <c r="G860" s="647"/>
    </row>
    <row r="861" spans="1:7" ht="15.75" x14ac:dyDescent="0.25">
      <c r="A861" s="620"/>
      <c r="B861" s="2270"/>
      <c r="C861" s="643">
        <v>2025</v>
      </c>
      <c r="D861" s="643">
        <v>2026</v>
      </c>
      <c r="E861" s="643">
        <v>2027</v>
      </c>
      <c r="F861" s="1074">
        <v>2028</v>
      </c>
      <c r="G861" s="647"/>
    </row>
    <row r="862" spans="1:7" ht="16.5" thickBot="1" x14ac:dyDescent="0.3">
      <c r="A862" s="620"/>
      <c r="B862" s="2280"/>
      <c r="C862" s="1073" t="s">
        <v>17</v>
      </c>
      <c r="D862" s="1073" t="s">
        <v>18</v>
      </c>
      <c r="E862" s="1073" t="s">
        <v>18</v>
      </c>
      <c r="F862" s="1072" t="s">
        <v>18</v>
      </c>
      <c r="G862" s="647"/>
    </row>
    <row r="863" spans="1:7" ht="16.5" thickBot="1" x14ac:dyDescent="0.3">
      <c r="A863" s="620"/>
      <c r="B863" s="1054" t="s">
        <v>875</v>
      </c>
      <c r="C863" s="634">
        <f>C864+C865+C866+C867</f>
        <v>0</v>
      </c>
      <c r="D863" s="634">
        <f>D864+D865+D866+D867</f>
        <v>0</v>
      </c>
      <c r="E863" s="634">
        <f>E864+E865+E866+E867</f>
        <v>0</v>
      </c>
      <c r="F863" s="1047">
        <f>F864+F865+F866+F867</f>
        <v>0</v>
      </c>
      <c r="G863" s="647"/>
    </row>
    <row r="864" spans="1:7" ht="16.5" thickBot="1" x14ac:dyDescent="0.3">
      <c r="A864" s="620"/>
      <c r="B864" s="1048" t="s">
        <v>840</v>
      </c>
      <c r="C864" s="634"/>
      <c r="D864" s="634"/>
      <c r="E864" s="634"/>
      <c r="F864" s="1047"/>
      <c r="G864" s="647"/>
    </row>
    <row r="865" spans="1:7" ht="16.5" thickBot="1" x14ac:dyDescent="0.3">
      <c r="A865" s="620"/>
      <c r="B865" s="1048" t="s">
        <v>854</v>
      </c>
      <c r="C865" s="634"/>
      <c r="D865" s="634"/>
      <c r="E865" s="634"/>
      <c r="F865" s="1047"/>
      <c r="G865" s="647"/>
    </row>
    <row r="866" spans="1:7" ht="16.5" thickBot="1" x14ac:dyDescent="0.3">
      <c r="A866" s="620"/>
      <c r="B866" s="1048" t="s">
        <v>838</v>
      </c>
      <c r="C866" s="634"/>
      <c r="D866" s="634"/>
      <c r="E866" s="634"/>
      <c r="F866" s="1047"/>
      <c r="G866" s="647"/>
    </row>
    <row r="867" spans="1:7" ht="16.5" thickBot="1" x14ac:dyDescent="0.3">
      <c r="A867" s="620"/>
      <c r="B867" s="1048" t="s">
        <v>837</v>
      </c>
      <c r="C867" s="634"/>
      <c r="D867" s="634"/>
      <c r="E867" s="634"/>
      <c r="F867" s="1047"/>
      <c r="G867" s="647"/>
    </row>
    <row r="868" spans="1:7" ht="16.5" thickBot="1" x14ac:dyDescent="0.3">
      <c r="A868" s="620"/>
      <c r="B868" s="1054" t="s">
        <v>874</v>
      </c>
      <c r="C868" s="638">
        <f>C869+C870+C871+C872</f>
        <v>150000</v>
      </c>
      <c r="D868" s="638">
        <f>D869+D870+D871+D872</f>
        <v>108000</v>
      </c>
      <c r="E868" s="638">
        <f>E869+E870+E871+E872</f>
        <v>102000</v>
      </c>
      <c r="F868" s="1055">
        <f>F869+F870+F871+F872</f>
        <v>0</v>
      </c>
      <c r="G868" s="647"/>
    </row>
    <row r="869" spans="1:7" ht="16.5" thickBot="1" x14ac:dyDescent="0.3">
      <c r="A869" s="620"/>
      <c r="B869" s="1048" t="s">
        <v>840</v>
      </c>
      <c r="C869" s="1100">
        <v>150000</v>
      </c>
      <c r="D869" s="1100">
        <v>108000</v>
      </c>
      <c r="E869" s="1099">
        <v>102000</v>
      </c>
      <c r="F869" s="1099"/>
      <c r="G869" s="647"/>
    </row>
    <row r="870" spans="1:7" ht="16.5" thickBot="1" x14ac:dyDescent="0.3">
      <c r="A870" s="620"/>
      <c r="B870" s="1048" t="s">
        <v>854</v>
      </c>
      <c r="C870" s="638"/>
      <c r="D870" s="634"/>
      <c r="E870" s="634"/>
      <c r="F870" s="1047"/>
      <c r="G870" s="647"/>
    </row>
    <row r="871" spans="1:7" ht="16.5" thickBot="1" x14ac:dyDescent="0.3">
      <c r="A871" s="620"/>
      <c r="B871" s="1048" t="s">
        <v>838</v>
      </c>
      <c r="C871" s="638"/>
      <c r="D871" s="634"/>
      <c r="E871" s="634"/>
      <c r="F871" s="1047"/>
      <c r="G871" s="647"/>
    </row>
    <row r="872" spans="1:7" ht="16.5" thickBot="1" x14ac:dyDescent="0.3">
      <c r="A872" s="620"/>
      <c r="B872" s="1048" t="s">
        <v>837</v>
      </c>
      <c r="C872" s="638"/>
      <c r="D872" s="634"/>
      <c r="E872" s="634"/>
      <c r="F872" s="1047"/>
      <c r="G872" s="647"/>
    </row>
    <row r="873" spans="1:7" ht="16.5" thickBot="1" x14ac:dyDescent="0.3">
      <c r="A873" s="620"/>
      <c r="B873" s="1068" t="s">
        <v>1922</v>
      </c>
      <c r="C873" s="638">
        <f>C863+C868</f>
        <v>150000</v>
      </c>
      <c r="D873" s="638">
        <f>D863+D868</f>
        <v>108000</v>
      </c>
      <c r="E873" s="638">
        <f>E863+E868</f>
        <v>102000</v>
      </c>
      <c r="F873" s="1055">
        <f>F863+F868</f>
        <v>0</v>
      </c>
      <c r="G873" s="647"/>
    </row>
    <row r="874" spans="1:7" ht="48" thickBot="1" x14ac:dyDescent="0.3">
      <c r="A874" s="620"/>
      <c r="B874" s="1067" t="s">
        <v>1921</v>
      </c>
      <c r="C874" s="1098" t="s">
        <v>2200</v>
      </c>
      <c r="D874" s="781" t="s">
        <v>864</v>
      </c>
      <c r="E874" s="1756" t="s">
        <v>2201</v>
      </c>
      <c r="F874" s="2283"/>
      <c r="G874" s="647"/>
    </row>
    <row r="875" spans="1:7" ht="16.5" customHeight="1" thickBot="1" x14ac:dyDescent="0.3">
      <c r="A875" s="620"/>
      <c r="B875" s="1063" t="s">
        <v>863</v>
      </c>
      <c r="C875" s="1753" t="s">
        <v>2200</v>
      </c>
      <c r="D875" s="1754"/>
      <c r="E875" s="1754"/>
      <c r="F875" s="2273"/>
      <c r="G875" s="647"/>
    </row>
    <row r="876" spans="1:7" ht="16.5" thickBot="1" x14ac:dyDescent="0.3">
      <c r="A876" s="620"/>
      <c r="B876" s="1063" t="s">
        <v>37</v>
      </c>
      <c r="C876" s="1757" t="s">
        <v>2151</v>
      </c>
      <c r="D876" s="1758"/>
      <c r="E876" s="1758"/>
      <c r="F876" s="2263"/>
      <c r="G876" s="647"/>
    </row>
    <row r="877" spans="1:7" ht="15.75" x14ac:dyDescent="0.25">
      <c r="A877" s="620"/>
      <c r="B877" s="2270"/>
      <c r="C877" s="643">
        <v>2025</v>
      </c>
      <c r="D877" s="643">
        <v>2026</v>
      </c>
      <c r="E877" s="643">
        <v>2027</v>
      </c>
      <c r="F877" s="1074">
        <v>2028</v>
      </c>
      <c r="G877" s="647"/>
    </row>
    <row r="878" spans="1:7" ht="16.5" thickBot="1" x14ac:dyDescent="0.3">
      <c r="A878" s="620"/>
      <c r="B878" s="2280"/>
      <c r="C878" s="1073" t="s">
        <v>17</v>
      </c>
      <c r="D878" s="1073" t="s">
        <v>18</v>
      </c>
      <c r="E878" s="1073" t="s">
        <v>18</v>
      </c>
      <c r="F878" s="1072" t="s">
        <v>18</v>
      </c>
      <c r="G878" s="647"/>
    </row>
    <row r="879" spans="1:7" ht="16.5" thickBot="1" x14ac:dyDescent="0.3">
      <c r="A879" s="620"/>
      <c r="B879" s="1063" t="s">
        <v>39</v>
      </c>
      <c r="C879" s="646">
        <v>1</v>
      </c>
      <c r="D879" s="645">
        <v>1</v>
      </c>
      <c r="E879" s="645">
        <v>1</v>
      </c>
      <c r="F879" s="1075">
        <v>1</v>
      </c>
      <c r="G879" s="647"/>
    </row>
    <row r="880" spans="1:7" ht="16.5" thickBot="1" x14ac:dyDescent="0.3">
      <c r="A880" s="620"/>
      <c r="B880" s="1063" t="s">
        <v>861</v>
      </c>
      <c r="C880" s="648">
        <f>C898</f>
        <v>120000</v>
      </c>
      <c r="D880" s="648">
        <f>D898</f>
        <v>99000</v>
      </c>
      <c r="E880" s="648">
        <f>E898</f>
        <v>111000</v>
      </c>
      <c r="F880" s="1064">
        <f>F898</f>
        <v>0</v>
      </c>
      <c r="G880" s="647"/>
    </row>
    <row r="881" spans="1:7" ht="16.5" thickBot="1" x14ac:dyDescent="0.3">
      <c r="A881" s="620"/>
      <c r="B881" s="1063" t="s">
        <v>860</v>
      </c>
      <c r="C881" s="648">
        <f>C880/C879</f>
        <v>120000</v>
      </c>
      <c r="D881" s="648">
        <f>D880/D879</f>
        <v>99000</v>
      </c>
      <c r="E881" s="648">
        <f>E880/E879</f>
        <v>111000</v>
      </c>
      <c r="F881" s="1064">
        <f>F880/F879</f>
        <v>0</v>
      </c>
      <c r="G881" s="647"/>
    </row>
    <row r="882" spans="1:7" ht="16.5" thickBot="1" x14ac:dyDescent="0.3">
      <c r="A882" s="620"/>
      <c r="B882" s="1063" t="s">
        <v>859</v>
      </c>
      <c r="C882" s="645" t="s">
        <v>884</v>
      </c>
      <c r="D882" s="644">
        <f t="shared" ref="D882:F884" si="29">D879/C879-1</f>
        <v>0</v>
      </c>
      <c r="E882" s="644">
        <f t="shared" si="29"/>
        <v>0</v>
      </c>
      <c r="F882" s="1062">
        <f t="shared" si="29"/>
        <v>0</v>
      </c>
      <c r="G882" s="647"/>
    </row>
    <row r="883" spans="1:7" ht="32.25" thickBot="1" x14ac:dyDescent="0.3">
      <c r="A883" s="620"/>
      <c r="B883" s="1063" t="s">
        <v>858</v>
      </c>
      <c r="C883" s="645" t="s">
        <v>884</v>
      </c>
      <c r="D883" s="644">
        <f t="shared" si="29"/>
        <v>-0.17500000000000004</v>
      </c>
      <c r="E883" s="644">
        <f t="shared" si="29"/>
        <v>0.1212121212121211</v>
      </c>
      <c r="F883" s="1062">
        <f t="shared" si="29"/>
        <v>-1</v>
      </c>
      <c r="G883" s="647"/>
    </row>
    <row r="884" spans="1:7" ht="32.25" thickBot="1" x14ac:dyDescent="0.3">
      <c r="A884" s="620"/>
      <c r="B884" s="1063" t="s">
        <v>55</v>
      </c>
      <c r="C884" s="645" t="s">
        <v>884</v>
      </c>
      <c r="D884" s="644">
        <f t="shared" si="29"/>
        <v>-0.17500000000000004</v>
      </c>
      <c r="E884" s="644">
        <f t="shared" si="29"/>
        <v>0.1212121212121211</v>
      </c>
      <c r="F884" s="1062">
        <f t="shared" si="29"/>
        <v>-1</v>
      </c>
      <c r="G884" s="647"/>
    </row>
    <row r="885" spans="1:7" ht="16.5" customHeight="1" thickBot="1" x14ac:dyDescent="0.3">
      <c r="A885" s="620"/>
      <c r="B885" s="2281" t="s">
        <v>2199</v>
      </c>
      <c r="C885" s="1770"/>
      <c r="D885" s="1770"/>
      <c r="E885" s="1770"/>
      <c r="F885" s="2282"/>
      <c r="G885" s="647"/>
    </row>
    <row r="886" spans="1:7" ht="15.75" x14ac:dyDescent="0.25">
      <c r="A886" s="620"/>
      <c r="B886" s="2270"/>
      <c r="C886" s="643">
        <v>2025</v>
      </c>
      <c r="D886" s="643">
        <v>2026</v>
      </c>
      <c r="E886" s="643">
        <v>2027</v>
      </c>
      <c r="F886" s="1074">
        <v>2028</v>
      </c>
      <c r="G886" s="647"/>
    </row>
    <row r="887" spans="1:7" ht="16.5" thickBot="1" x14ac:dyDescent="0.3">
      <c r="A887" s="620"/>
      <c r="B887" s="2280"/>
      <c r="C887" s="1073" t="s">
        <v>17</v>
      </c>
      <c r="D887" s="1073" t="s">
        <v>18</v>
      </c>
      <c r="E887" s="1073" t="s">
        <v>18</v>
      </c>
      <c r="F887" s="1072" t="s">
        <v>18</v>
      </c>
      <c r="G887" s="647"/>
    </row>
    <row r="888" spans="1:7" ht="16.5" thickBot="1" x14ac:dyDescent="0.3">
      <c r="A888" s="620"/>
      <c r="B888" s="1054" t="s">
        <v>875</v>
      </c>
      <c r="C888" s="634">
        <f>C889+C890+C891+C892</f>
        <v>0</v>
      </c>
      <c r="D888" s="634">
        <f>D889+D890+D891+D892</f>
        <v>0</v>
      </c>
      <c r="E888" s="634">
        <f>E889+E890+E891+E892</f>
        <v>0</v>
      </c>
      <c r="F888" s="1047">
        <f>F889+F890+F891+F892</f>
        <v>0</v>
      </c>
      <c r="G888" s="647"/>
    </row>
    <row r="889" spans="1:7" ht="16.5" thickBot="1" x14ac:dyDescent="0.3">
      <c r="A889" s="620"/>
      <c r="B889" s="1048" t="s">
        <v>840</v>
      </c>
      <c r="C889" s="634"/>
      <c r="D889" s="634"/>
      <c r="E889" s="634"/>
      <c r="F889" s="1047"/>
      <c r="G889" s="647"/>
    </row>
    <row r="890" spans="1:7" ht="16.5" thickBot="1" x14ac:dyDescent="0.3">
      <c r="A890" s="620"/>
      <c r="B890" s="1048" t="s">
        <v>854</v>
      </c>
      <c r="C890" s="634"/>
      <c r="D890" s="634"/>
      <c r="E890" s="634"/>
      <c r="F890" s="1047"/>
      <c r="G890" s="647"/>
    </row>
    <row r="891" spans="1:7" ht="16.5" thickBot="1" x14ac:dyDescent="0.3">
      <c r="A891" s="620"/>
      <c r="B891" s="1048" t="s">
        <v>838</v>
      </c>
      <c r="C891" s="634"/>
      <c r="D891" s="634"/>
      <c r="E891" s="634"/>
      <c r="F891" s="1047"/>
      <c r="G891" s="647"/>
    </row>
    <row r="892" spans="1:7" ht="16.5" thickBot="1" x14ac:dyDescent="0.3">
      <c r="A892" s="620"/>
      <c r="B892" s="1048" t="s">
        <v>837</v>
      </c>
      <c r="C892" s="634"/>
      <c r="D892" s="634"/>
      <c r="E892" s="634"/>
      <c r="F892" s="1047"/>
      <c r="G892" s="647"/>
    </row>
    <row r="893" spans="1:7" ht="16.5" thickBot="1" x14ac:dyDescent="0.3">
      <c r="A893" s="620"/>
      <c r="B893" s="1054" t="s">
        <v>874</v>
      </c>
      <c r="C893" s="638">
        <f>C894+C895+C896+C897</f>
        <v>120000</v>
      </c>
      <c r="D893" s="638">
        <f>D894+D895+D896+D897</f>
        <v>99000</v>
      </c>
      <c r="E893" s="638">
        <f>E894+E895+E896+E897</f>
        <v>111000</v>
      </c>
      <c r="F893" s="1055">
        <f>F894+F895+F896+F897</f>
        <v>0</v>
      </c>
      <c r="G893" s="647"/>
    </row>
    <row r="894" spans="1:7" ht="16.5" thickBot="1" x14ac:dyDescent="0.3">
      <c r="A894" s="620"/>
      <c r="B894" s="1048" t="s">
        <v>840</v>
      </c>
      <c r="C894" s="1097">
        <v>120000</v>
      </c>
      <c r="D894" s="1097">
        <v>99000</v>
      </c>
      <c r="E894" s="1096">
        <v>111000</v>
      </c>
      <c r="F894" s="1091"/>
      <c r="G894" s="647"/>
    </row>
    <row r="895" spans="1:7" ht="16.5" thickBot="1" x14ac:dyDescent="0.3">
      <c r="A895" s="620"/>
      <c r="B895" s="1048" t="s">
        <v>854</v>
      </c>
      <c r="C895" s="638"/>
      <c r="D895" s="634"/>
      <c r="E895" s="634"/>
      <c r="F895" s="1047"/>
      <c r="G895" s="647"/>
    </row>
    <row r="896" spans="1:7" ht="16.5" thickBot="1" x14ac:dyDescent="0.3">
      <c r="A896" s="620"/>
      <c r="B896" s="1048" t="s">
        <v>838</v>
      </c>
      <c r="C896" s="638"/>
      <c r="D896" s="634"/>
      <c r="E896" s="634"/>
      <c r="F896" s="1047"/>
      <c r="G896" s="647"/>
    </row>
    <row r="897" spans="1:7" ht="16.5" thickBot="1" x14ac:dyDescent="0.3">
      <c r="A897" s="620"/>
      <c r="B897" s="1048" t="s">
        <v>837</v>
      </c>
      <c r="C897" s="638"/>
      <c r="D897" s="634"/>
      <c r="E897" s="634"/>
      <c r="F897" s="1047"/>
      <c r="G897" s="647"/>
    </row>
    <row r="898" spans="1:7" ht="16.5" thickBot="1" x14ac:dyDescent="0.3">
      <c r="A898" s="620"/>
      <c r="B898" s="1068" t="s">
        <v>1915</v>
      </c>
      <c r="C898" s="638">
        <f>C888+C893</f>
        <v>120000</v>
      </c>
      <c r="D898" s="638">
        <f>D888+D893</f>
        <v>99000</v>
      </c>
      <c r="E898" s="638">
        <f>E888+E893</f>
        <v>111000</v>
      </c>
      <c r="F898" s="1055">
        <f>F888+F893</f>
        <v>0</v>
      </c>
      <c r="G898" s="647"/>
    </row>
    <row r="899" spans="1:7" ht="48" thickBot="1" x14ac:dyDescent="0.3">
      <c r="A899" s="620"/>
      <c r="B899" s="1067" t="s">
        <v>1914</v>
      </c>
      <c r="C899" s="1095" t="s">
        <v>2197</v>
      </c>
      <c r="D899" s="781" t="s">
        <v>864</v>
      </c>
      <c r="E899" s="1756" t="s">
        <v>2198</v>
      </c>
      <c r="F899" s="2283"/>
      <c r="G899" s="647"/>
    </row>
    <row r="900" spans="1:7" ht="16.5" thickBot="1" x14ac:dyDescent="0.3">
      <c r="A900" s="620"/>
      <c r="B900" s="1063" t="s">
        <v>863</v>
      </c>
      <c r="C900" s="1753" t="s">
        <v>2197</v>
      </c>
      <c r="D900" s="1754"/>
      <c r="E900" s="1754"/>
      <c r="F900" s="2273"/>
      <c r="G900" s="647"/>
    </row>
    <row r="901" spans="1:7" ht="16.5" thickBot="1" x14ac:dyDescent="0.3">
      <c r="A901" s="620"/>
      <c r="B901" s="1063" t="s">
        <v>37</v>
      </c>
      <c r="C901" s="1757" t="s">
        <v>2151</v>
      </c>
      <c r="D901" s="1758"/>
      <c r="E901" s="1758"/>
      <c r="F901" s="2263"/>
      <c r="G901" s="647"/>
    </row>
    <row r="902" spans="1:7" ht="15.75" x14ac:dyDescent="0.25">
      <c r="A902" s="620"/>
      <c r="B902" s="2270"/>
      <c r="C902" s="643">
        <v>2025</v>
      </c>
      <c r="D902" s="643">
        <v>2026</v>
      </c>
      <c r="E902" s="643">
        <v>2027</v>
      </c>
      <c r="F902" s="1074">
        <v>2028</v>
      </c>
      <c r="G902" s="647"/>
    </row>
    <row r="903" spans="1:7" ht="16.5" thickBot="1" x14ac:dyDescent="0.3">
      <c r="A903" s="620"/>
      <c r="B903" s="2280"/>
      <c r="C903" s="1073" t="s">
        <v>17</v>
      </c>
      <c r="D903" s="1073" t="s">
        <v>18</v>
      </c>
      <c r="E903" s="1073" t="s">
        <v>18</v>
      </c>
      <c r="F903" s="1072" t="s">
        <v>18</v>
      </c>
      <c r="G903" s="647"/>
    </row>
    <row r="904" spans="1:7" ht="16.5" thickBot="1" x14ac:dyDescent="0.3">
      <c r="A904" s="620"/>
      <c r="B904" s="1063" t="s">
        <v>39</v>
      </c>
      <c r="C904" s="646">
        <v>1</v>
      </c>
      <c r="D904" s="645">
        <v>1</v>
      </c>
      <c r="E904" s="645">
        <v>1</v>
      </c>
      <c r="F904" s="1075">
        <v>1</v>
      </c>
      <c r="G904" s="647"/>
    </row>
    <row r="905" spans="1:7" ht="16.5" thickBot="1" x14ac:dyDescent="0.3">
      <c r="A905" s="620"/>
      <c r="B905" s="1063" t="s">
        <v>861</v>
      </c>
      <c r="C905" s="648">
        <f>C923</f>
        <v>80000</v>
      </c>
      <c r="D905" s="648">
        <f>D923</f>
        <v>52800</v>
      </c>
      <c r="E905" s="648">
        <f>E923</f>
        <v>43200</v>
      </c>
      <c r="F905" s="1064">
        <f>F923</f>
        <v>0</v>
      </c>
      <c r="G905" s="647"/>
    </row>
    <row r="906" spans="1:7" ht="16.5" thickBot="1" x14ac:dyDescent="0.3">
      <c r="A906" s="620"/>
      <c r="B906" s="1063" t="s">
        <v>860</v>
      </c>
      <c r="C906" s="648">
        <f>C905/C904</f>
        <v>80000</v>
      </c>
      <c r="D906" s="648">
        <f>D905/D904</f>
        <v>52800</v>
      </c>
      <c r="E906" s="648">
        <f>E905/E904</f>
        <v>43200</v>
      </c>
      <c r="F906" s="1064">
        <f>F905/F904</f>
        <v>0</v>
      </c>
      <c r="G906" s="647"/>
    </row>
    <row r="907" spans="1:7" ht="16.5" thickBot="1" x14ac:dyDescent="0.3">
      <c r="A907" s="620"/>
      <c r="B907" s="1063" t="s">
        <v>859</v>
      </c>
      <c r="C907" s="645" t="s">
        <v>884</v>
      </c>
      <c r="D907" s="644">
        <f t="shared" ref="D907:F909" si="30">D904/C904-1</f>
        <v>0</v>
      </c>
      <c r="E907" s="644">
        <f t="shared" si="30"/>
        <v>0</v>
      </c>
      <c r="F907" s="1062">
        <f t="shared" si="30"/>
        <v>0</v>
      </c>
      <c r="G907" s="647"/>
    </row>
    <row r="908" spans="1:7" ht="32.25" thickBot="1" x14ac:dyDescent="0.3">
      <c r="A908" s="620"/>
      <c r="B908" s="1063" t="s">
        <v>858</v>
      </c>
      <c r="C908" s="645" t="s">
        <v>884</v>
      </c>
      <c r="D908" s="644">
        <f t="shared" si="30"/>
        <v>-0.33999999999999997</v>
      </c>
      <c r="E908" s="644">
        <f t="shared" si="30"/>
        <v>-0.18181818181818177</v>
      </c>
      <c r="F908" s="1062">
        <f t="shared" si="30"/>
        <v>-1</v>
      </c>
      <c r="G908" s="647"/>
    </row>
    <row r="909" spans="1:7" ht="32.25" thickBot="1" x14ac:dyDescent="0.3">
      <c r="A909" s="620"/>
      <c r="B909" s="1063" t="s">
        <v>55</v>
      </c>
      <c r="C909" s="645" t="s">
        <v>884</v>
      </c>
      <c r="D909" s="644">
        <f t="shared" si="30"/>
        <v>-0.33999999999999997</v>
      </c>
      <c r="E909" s="644">
        <f t="shared" si="30"/>
        <v>-0.18181818181818177</v>
      </c>
      <c r="F909" s="1062">
        <f t="shared" si="30"/>
        <v>-1</v>
      </c>
      <c r="G909" s="647"/>
    </row>
    <row r="910" spans="1:7" ht="16.5" thickBot="1" x14ac:dyDescent="0.3">
      <c r="A910" s="620"/>
      <c r="B910" s="2281" t="s">
        <v>2196</v>
      </c>
      <c r="C910" s="1770"/>
      <c r="D910" s="1770"/>
      <c r="E910" s="1770"/>
      <c r="F910" s="2282"/>
      <c r="G910" s="647"/>
    </row>
    <row r="911" spans="1:7" ht="15.75" x14ac:dyDescent="0.25">
      <c r="A911" s="620"/>
      <c r="B911" s="2270"/>
      <c r="C911" s="643">
        <v>2025</v>
      </c>
      <c r="D911" s="643">
        <v>2026</v>
      </c>
      <c r="E911" s="643">
        <v>2027</v>
      </c>
      <c r="F911" s="1074">
        <v>2028</v>
      </c>
      <c r="G911" s="647"/>
    </row>
    <row r="912" spans="1:7" ht="16.5" thickBot="1" x14ac:dyDescent="0.3">
      <c r="A912" s="620"/>
      <c r="B912" s="2280"/>
      <c r="C912" s="1073" t="s">
        <v>17</v>
      </c>
      <c r="D912" s="1073" t="s">
        <v>18</v>
      </c>
      <c r="E912" s="1073" t="s">
        <v>18</v>
      </c>
      <c r="F912" s="1072" t="s">
        <v>18</v>
      </c>
      <c r="G912" s="647"/>
    </row>
    <row r="913" spans="1:7" ht="16.5" thickBot="1" x14ac:dyDescent="0.3">
      <c r="A913" s="620"/>
      <c r="B913" s="1054" t="s">
        <v>875</v>
      </c>
      <c r="C913" s="634">
        <f>C914+C915+C916+C917</f>
        <v>0</v>
      </c>
      <c r="D913" s="634">
        <f>D914+D915+D916+D917</f>
        <v>0</v>
      </c>
      <c r="E913" s="634">
        <f>E914+E915+E916+E917</f>
        <v>0</v>
      </c>
      <c r="F913" s="1047">
        <f>F914+F915+F916+F917</f>
        <v>0</v>
      </c>
      <c r="G913" s="647"/>
    </row>
    <row r="914" spans="1:7" ht="16.5" thickBot="1" x14ac:dyDescent="0.3">
      <c r="A914" s="620"/>
      <c r="B914" s="1048" t="s">
        <v>840</v>
      </c>
      <c r="C914" s="634"/>
      <c r="D914" s="634"/>
      <c r="E914" s="634"/>
      <c r="F914" s="1047"/>
      <c r="G914" s="647"/>
    </row>
    <row r="915" spans="1:7" ht="16.5" thickBot="1" x14ac:dyDescent="0.3">
      <c r="A915" s="620"/>
      <c r="B915" s="1048" t="s">
        <v>854</v>
      </c>
      <c r="C915" s="634"/>
      <c r="D915" s="634"/>
      <c r="E915" s="634"/>
      <c r="F915" s="1047"/>
      <c r="G915" s="647"/>
    </row>
    <row r="916" spans="1:7" ht="16.5" thickBot="1" x14ac:dyDescent="0.3">
      <c r="A916" s="620"/>
      <c r="B916" s="1048" t="s">
        <v>838</v>
      </c>
      <c r="C916" s="634"/>
      <c r="D916" s="634"/>
      <c r="E916" s="634"/>
      <c r="F916" s="1047"/>
      <c r="G916" s="647"/>
    </row>
    <row r="917" spans="1:7" ht="16.5" thickBot="1" x14ac:dyDescent="0.3">
      <c r="A917" s="620"/>
      <c r="B917" s="1048" t="s">
        <v>837</v>
      </c>
      <c r="C917" s="634"/>
      <c r="D917" s="634"/>
      <c r="E917" s="634"/>
      <c r="F917" s="1047"/>
      <c r="G917" s="647"/>
    </row>
    <row r="918" spans="1:7" ht="16.5" thickBot="1" x14ac:dyDescent="0.3">
      <c r="A918" s="620"/>
      <c r="B918" s="1054" t="s">
        <v>874</v>
      </c>
      <c r="C918" s="638">
        <f>C919+C920+C921+C922</f>
        <v>80000</v>
      </c>
      <c r="D918" s="638">
        <f>D919+D920+D921+D922</f>
        <v>52800</v>
      </c>
      <c r="E918" s="638">
        <f>E919+E920+E921+E922</f>
        <v>43200</v>
      </c>
      <c r="F918" s="1055">
        <f>F919+F920+F921+F922</f>
        <v>0</v>
      </c>
      <c r="G918" s="647"/>
    </row>
    <row r="919" spans="1:7" ht="16.5" thickBot="1" x14ac:dyDescent="0.3">
      <c r="A919" s="620"/>
      <c r="B919" s="1048" t="s">
        <v>840</v>
      </c>
      <c r="C919" s="1092">
        <v>80000</v>
      </c>
      <c r="D919" s="1092">
        <v>52800</v>
      </c>
      <c r="E919" s="1091">
        <v>43200</v>
      </c>
      <c r="F919" s="1091"/>
      <c r="G919" s="647"/>
    </row>
    <row r="920" spans="1:7" ht="16.5" thickBot="1" x14ac:dyDescent="0.3">
      <c r="A920" s="620"/>
      <c r="B920" s="1048" t="s">
        <v>854</v>
      </c>
      <c r="C920" s="638"/>
      <c r="D920" s="634"/>
      <c r="E920" s="634"/>
      <c r="F920" s="1094"/>
      <c r="G920" s="647"/>
    </row>
    <row r="921" spans="1:7" ht="16.5" thickBot="1" x14ac:dyDescent="0.3">
      <c r="A921" s="620"/>
      <c r="B921" s="1048" t="s">
        <v>838</v>
      </c>
      <c r="C921" s="638"/>
      <c r="D921" s="634"/>
      <c r="E921" s="634"/>
      <c r="F921" s="1047"/>
      <c r="G921" s="647"/>
    </row>
    <row r="922" spans="1:7" ht="16.5" thickBot="1" x14ac:dyDescent="0.3">
      <c r="A922" s="620"/>
      <c r="B922" s="1048" t="s">
        <v>837</v>
      </c>
      <c r="C922" s="638"/>
      <c r="D922" s="634"/>
      <c r="E922" s="634"/>
      <c r="F922" s="1047"/>
      <c r="G922" s="647"/>
    </row>
    <row r="923" spans="1:7" ht="16.5" thickBot="1" x14ac:dyDescent="0.3">
      <c r="A923" s="620"/>
      <c r="B923" s="1068" t="s">
        <v>1908</v>
      </c>
      <c r="C923" s="638">
        <f>C913+C918</f>
        <v>80000</v>
      </c>
      <c r="D923" s="638">
        <f>D913+D918</f>
        <v>52800</v>
      </c>
      <c r="E923" s="638">
        <f>E913+E918</f>
        <v>43200</v>
      </c>
      <c r="F923" s="1055">
        <f>F913+F918</f>
        <v>0</v>
      </c>
      <c r="G923" s="647"/>
    </row>
    <row r="924" spans="1:7" ht="48" thickBot="1" x14ac:dyDescent="0.3">
      <c r="A924" s="620"/>
      <c r="B924" s="1067" t="s">
        <v>2195</v>
      </c>
      <c r="C924" s="1093" t="s">
        <v>2193</v>
      </c>
      <c r="D924" s="781" t="s">
        <v>864</v>
      </c>
      <c r="E924" s="1756" t="s">
        <v>2194</v>
      </c>
      <c r="F924" s="2283"/>
      <c r="G924" s="647"/>
    </row>
    <row r="925" spans="1:7" ht="16.5" customHeight="1" thickBot="1" x14ac:dyDescent="0.3">
      <c r="A925" s="620"/>
      <c r="B925" s="1063" t="s">
        <v>863</v>
      </c>
      <c r="C925" s="1753" t="s">
        <v>2193</v>
      </c>
      <c r="D925" s="1754"/>
      <c r="E925" s="1754"/>
      <c r="F925" s="2273"/>
      <c r="G925" s="647"/>
    </row>
    <row r="926" spans="1:7" ht="16.5" thickBot="1" x14ac:dyDescent="0.3">
      <c r="A926" s="620"/>
      <c r="B926" s="1063" t="s">
        <v>37</v>
      </c>
      <c r="C926" s="1757" t="s">
        <v>2151</v>
      </c>
      <c r="D926" s="1758"/>
      <c r="E926" s="1758"/>
      <c r="F926" s="2263"/>
      <c r="G926" s="647"/>
    </row>
    <row r="927" spans="1:7" ht="15.75" x14ac:dyDescent="0.25">
      <c r="A927" s="620"/>
      <c r="B927" s="2270"/>
      <c r="C927" s="643">
        <v>2025</v>
      </c>
      <c r="D927" s="643">
        <v>2026</v>
      </c>
      <c r="E927" s="643">
        <v>2027</v>
      </c>
      <c r="F927" s="1074">
        <v>2028</v>
      </c>
      <c r="G927" s="647"/>
    </row>
    <row r="928" spans="1:7" ht="16.5" thickBot="1" x14ac:dyDescent="0.3">
      <c r="A928" s="620"/>
      <c r="B928" s="2280"/>
      <c r="C928" s="1073" t="s">
        <v>17</v>
      </c>
      <c r="D928" s="1073" t="s">
        <v>18</v>
      </c>
      <c r="E928" s="1073" t="s">
        <v>18</v>
      </c>
      <c r="F928" s="1072" t="s">
        <v>18</v>
      </c>
      <c r="G928" s="647"/>
    </row>
    <row r="929" spans="1:7" ht="16.5" thickBot="1" x14ac:dyDescent="0.3">
      <c r="A929" s="620"/>
      <c r="B929" s="1063" t="s">
        <v>39</v>
      </c>
      <c r="C929" s="646">
        <v>1</v>
      </c>
      <c r="D929" s="645">
        <v>1</v>
      </c>
      <c r="E929" s="645">
        <v>1</v>
      </c>
      <c r="F929" s="1075">
        <v>1</v>
      </c>
      <c r="G929" s="647"/>
    </row>
    <row r="930" spans="1:7" ht="16.5" thickBot="1" x14ac:dyDescent="0.3">
      <c r="A930" s="620"/>
      <c r="B930" s="1063" t="s">
        <v>861</v>
      </c>
      <c r="C930" s="648">
        <f>C943</f>
        <v>70000</v>
      </c>
      <c r="D930" s="648">
        <f>D943</f>
        <v>53700</v>
      </c>
      <c r="E930" s="648">
        <f>E943</f>
        <v>55914</v>
      </c>
      <c r="F930" s="648">
        <f>F943</f>
        <v>0</v>
      </c>
      <c r="G930" s="647"/>
    </row>
    <row r="931" spans="1:7" ht="16.5" thickBot="1" x14ac:dyDescent="0.3">
      <c r="A931" s="620"/>
      <c r="B931" s="1063" t="s">
        <v>860</v>
      </c>
      <c r="C931" s="648">
        <f>C930/C929</f>
        <v>70000</v>
      </c>
      <c r="D931" s="648">
        <f>D930/D929</f>
        <v>53700</v>
      </c>
      <c r="E931" s="648">
        <f>E930/E929</f>
        <v>55914</v>
      </c>
      <c r="F931" s="648">
        <f>F930/F929</f>
        <v>0</v>
      </c>
      <c r="G931" s="647"/>
    </row>
    <row r="932" spans="1:7" ht="16.5" thickBot="1" x14ac:dyDescent="0.3">
      <c r="A932" s="620"/>
      <c r="B932" s="1063" t="s">
        <v>859</v>
      </c>
      <c r="C932" s="645" t="s">
        <v>884</v>
      </c>
      <c r="D932" s="644">
        <f t="shared" ref="D932:F934" si="31">D929/C929-1</f>
        <v>0</v>
      </c>
      <c r="E932" s="644">
        <f t="shared" si="31"/>
        <v>0</v>
      </c>
      <c r="F932" s="1062">
        <f t="shared" si="31"/>
        <v>0</v>
      </c>
      <c r="G932" s="647"/>
    </row>
    <row r="933" spans="1:7" ht="32.25" thickBot="1" x14ac:dyDescent="0.3">
      <c r="A933" s="620"/>
      <c r="B933" s="1063" t="s">
        <v>858</v>
      </c>
      <c r="C933" s="645" t="s">
        <v>884</v>
      </c>
      <c r="D933" s="644">
        <f t="shared" si="31"/>
        <v>-0.23285714285714287</v>
      </c>
      <c r="E933" s="644">
        <f t="shared" si="31"/>
        <v>4.1229050279329549E-2</v>
      </c>
      <c r="F933" s="1062">
        <f t="shared" si="31"/>
        <v>-1</v>
      </c>
      <c r="G933" s="647"/>
    </row>
    <row r="934" spans="1:7" ht="32.25" thickBot="1" x14ac:dyDescent="0.3">
      <c r="A934" s="620"/>
      <c r="B934" s="1063" t="s">
        <v>55</v>
      </c>
      <c r="C934" s="645" t="s">
        <v>884</v>
      </c>
      <c r="D934" s="644">
        <f t="shared" si="31"/>
        <v>-0.23285714285714287</v>
      </c>
      <c r="E934" s="644">
        <f t="shared" si="31"/>
        <v>4.1229050279329549E-2</v>
      </c>
      <c r="F934" s="1062">
        <f t="shared" si="31"/>
        <v>-1</v>
      </c>
      <c r="G934" s="647"/>
    </row>
    <row r="935" spans="1:7" ht="16.5" customHeight="1" thickBot="1" x14ac:dyDescent="0.3">
      <c r="A935" s="620"/>
      <c r="B935" s="2281" t="s">
        <v>2192</v>
      </c>
      <c r="C935" s="1770"/>
      <c r="D935" s="1770"/>
      <c r="E935" s="1770"/>
      <c r="F935" s="2282"/>
      <c r="G935" s="647"/>
    </row>
    <row r="936" spans="1:7" ht="15.75" x14ac:dyDescent="0.25">
      <c r="A936" s="620"/>
      <c r="B936" s="2270"/>
      <c r="C936" s="643">
        <v>2025</v>
      </c>
      <c r="D936" s="643">
        <v>2026</v>
      </c>
      <c r="E936" s="643">
        <v>2027</v>
      </c>
      <c r="F936" s="1074">
        <v>2028</v>
      </c>
      <c r="G936" s="647"/>
    </row>
    <row r="937" spans="1:7" ht="16.5" thickBot="1" x14ac:dyDescent="0.3">
      <c r="A937" s="620"/>
      <c r="B937" s="2280"/>
      <c r="C937" s="1073" t="s">
        <v>17</v>
      </c>
      <c r="D937" s="1073" t="s">
        <v>18</v>
      </c>
      <c r="E937" s="1073" t="s">
        <v>18</v>
      </c>
      <c r="F937" s="1072" t="s">
        <v>18</v>
      </c>
      <c r="G937" s="647"/>
    </row>
    <row r="938" spans="1:7" ht="16.5" thickBot="1" x14ac:dyDescent="0.3">
      <c r="A938" s="620"/>
      <c r="B938" s="1054" t="s">
        <v>875</v>
      </c>
      <c r="C938" s="634">
        <f>C939+C940+C941+C942</f>
        <v>0</v>
      </c>
      <c r="D938" s="634">
        <f>D939+D940+D941+D942</f>
        <v>0</v>
      </c>
      <c r="E938" s="634">
        <f>E939+E940+E941+E942</f>
        <v>0</v>
      </c>
      <c r="F938" s="1047">
        <f>F939+F940+F941+F942</f>
        <v>0</v>
      </c>
      <c r="G938" s="647"/>
    </row>
    <row r="939" spans="1:7" ht="16.5" thickBot="1" x14ac:dyDescent="0.3">
      <c r="A939" s="620"/>
      <c r="B939" s="1048" t="s">
        <v>840</v>
      </c>
      <c r="C939" s="634"/>
      <c r="D939" s="634"/>
      <c r="E939" s="634"/>
      <c r="F939" s="1047"/>
      <c r="G939" s="647"/>
    </row>
    <row r="940" spans="1:7" ht="16.5" thickBot="1" x14ac:dyDescent="0.3">
      <c r="A940" s="620"/>
      <c r="B940" s="1048" t="s">
        <v>854</v>
      </c>
      <c r="C940" s="634"/>
      <c r="D940" s="634"/>
      <c r="E940" s="634"/>
      <c r="F940" s="1047"/>
      <c r="G940" s="647"/>
    </row>
    <row r="941" spans="1:7" ht="16.5" thickBot="1" x14ac:dyDescent="0.3">
      <c r="A941" s="620"/>
      <c r="B941" s="1048" t="s">
        <v>838</v>
      </c>
      <c r="C941" s="634"/>
      <c r="D941" s="634"/>
      <c r="E941" s="634"/>
      <c r="F941" s="1047"/>
      <c r="G941" s="647"/>
    </row>
    <row r="942" spans="1:7" ht="16.5" thickBot="1" x14ac:dyDescent="0.3">
      <c r="A942" s="620"/>
      <c r="B942" s="1048" t="s">
        <v>837</v>
      </c>
      <c r="C942" s="634"/>
      <c r="D942" s="634"/>
      <c r="E942" s="634"/>
      <c r="F942" s="1047"/>
      <c r="G942" s="647"/>
    </row>
    <row r="943" spans="1:7" ht="16.5" thickBot="1" x14ac:dyDescent="0.3">
      <c r="A943" s="620"/>
      <c r="B943" s="1054" t="s">
        <v>874</v>
      </c>
      <c r="C943" s="638">
        <f>C944</f>
        <v>70000</v>
      </c>
      <c r="D943" s="638">
        <f>D944</f>
        <v>53700</v>
      </c>
      <c r="E943" s="638">
        <f>E944</f>
        <v>55914</v>
      </c>
      <c r="F943" s="638">
        <f>F944</f>
        <v>0</v>
      </c>
      <c r="G943" s="647"/>
    </row>
    <row r="944" spans="1:7" ht="16.5" thickBot="1" x14ac:dyDescent="0.3">
      <c r="A944" s="620"/>
      <c r="B944" s="1048" t="s">
        <v>840</v>
      </c>
      <c r="C944" s="1092">
        <v>70000</v>
      </c>
      <c r="D944" s="1092">
        <v>53700</v>
      </c>
      <c r="E944" s="1091">
        <v>55914</v>
      </c>
      <c r="F944" s="1091"/>
      <c r="G944" s="647"/>
    </row>
    <row r="945" spans="1:12" ht="16.5" thickBot="1" x14ac:dyDescent="0.3">
      <c r="A945" s="620"/>
      <c r="B945" s="1048" t="s">
        <v>854</v>
      </c>
      <c r="C945" s="638"/>
      <c r="D945" s="634"/>
      <c r="E945" s="634"/>
      <c r="F945" s="1047"/>
      <c r="G945" s="647"/>
    </row>
    <row r="946" spans="1:12" ht="16.5" thickBot="1" x14ac:dyDescent="0.3">
      <c r="A946" s="620"/>
      <c r="B946" s="1048" t="s">
        <v>838</v>
      </c>
      <c r="C946" s="638"/>
      <c r="D946" s="634"/>
      <c r="E946" s="634"/>
      <c r="F946" s="1047"/>
      <c r="G946" s="647"/>
    </row>
    <row r="947" spans="1:12" ht="16.5" thickBot="1" x14ac:dyDescent="0.3">
      <c r="A947" s="620"/>
      <c r="B947" s="1048" t="s">
        <v>837</v>
      </c>
      <c r="C947" s="638"/>
      <c r="D947" s="634"/>
      <c r="E947" s="634"/>
      <c r="F947" s="1047"/>
      <c r="G947" s="647"/>
    </row>
    <row r="948" spans="1:12" ht="16.5" thickBot="1" x14ac:dyDescent="0.3">
      <c r="A948" s="620"/>
      <c r="B948" s="1068" t="s">
        <v>1901</v>
      </c>
      <c r="C948" s="638">
        <f>C943+C938</f>
        <v>70000</v>
      </c>
      <c r="D948" s="638">
        <f>D943+D938</f>
        <v>53700</v>
      </c>
      <c r="E948" s="638">
        <f>E943+E938</f>
        <v>55914</v>
      </c>
      <c r="F948" s="638">
        <f>F943+F938</f>
        <v>0</v>
      </c>
      <c r="G948" s="647"/>
    </row>
    <row r="949" spans="1:12" ht="48" thickBot="1" x14ac:dyDescent="0.3">
      <c r="A949" s="620"/>
      <c r="B949" s="1067" t="s">
        <v>2191</v>
      </c>
      <c r="C949" s="1089"/>
      <c r="D949" s="781" t="s">
        <v>864</v>
      </c>
      <c r="E949" s="780" t="s">
        <v>2190</v>
      </c>
      <c r="F949" s="1090"/>
      <c r="G949" s="647"/>
    </row>
    <row r="950" spans="1:12" ht="28.5" customHeight="1" thickBot="1" x14ac:dyDescent="0.3">
      <c r="A950" s="620"/>
      <c r="B950" s="1063" t="s">
        <v>863</v>
      </c>
      <c r="C950" s="1753" t="s">
        <v>2189</v>
      </c>
      <c r="D950" s="1754"/>
      <c r="E950" s="1754"/>
      <c r="F950" s="2273"/>
      <c r="G950" s="647"/>
    </row>
    <row r="951" spans="1:12" ht="16.5" thickBot="1" x14ac:dyDescent="0.3">
      <c r="A951" s="620"/>
      <c r="B951" s="1063" t="s">
        <v>37</v>
      </c>
      <c r="C951" s="1757" t="s">
        <v>2151</v>
      </c>
      <c r="D951" s="1758"/>
      <c r="E951" s="1758"/>
      <c r="F951" s="2263"/>
      <c r="G951" s="647"/>
    </row>
    <row r="952" spans="1:12" ht="12.75" customHeight="1" x14ac:dyDescent="0.25">
      <c r="A952" s="620"/>
      <c r="B952" s="2270"/>
      <c r="C952" s="643">
        <v>2025</v>
      </c>
      <c r="D952" s="643">
        <v>2026</v>
      </c>
      <c r="E952" s="643">
        <v>2027</v>
      </c>
      <c r="F952" s="1074">
        <v>2028</v>
      </c>
      <c r="G952" s="647"/>
    </row>
    <row r="953" spans="1:12" ht="20.25" customHeight="1" thickBot="1" x14ac:dyDescent="0.3">
      <c r="A953" s="620"/>
      <c r="B953" s="2280"/>
      <c r="C953" s="1073" t="s">
        <v>17</v>
      </c>
      <c r="D953" s="1073" t="s">
        <v>18</v>
      </c>
      <c r="E953" s="1073" t="s">
        <v>18</v>
      </c>
      <c r="F953" s="1072" t="s">
        <v>18</v>
      </c>
      <c r="G953" s="647"/>
    </row>
    <row r="954" spans="1:12" ht="16.5" thickBot="1" x14ac:dyDescent="0.3">
      <c r="A954" s="620"/>
      <c r="B954" s="1063" t="s">
        <v>39</v>
      </c>
      <c r="C954" s="646">
        <v>1</v>
      </c>
      <c r="D954" s="645">
        <v>1</v>
      </c>
      <c r="E954" s="645">
        <v>1</v>
      </c>
      <c r="F954" s="1075">
        <v>1</v>
      </c>
      <c r="G954" s="647"/>
    </row>
    <row r="955" spans="1:12" ht="16.5" thickBot="1" x14ac:dyDescent="0.3">
      <c r="A955" s="620"/>
      <c r="B955" s="1063" t="s">
        <v>861</v>
      </c>
      <c r="C955" s="648">
        <f>C973</f>
        <v>0</v>
      </c>
      <c r="D955" s="648">
        <f>D973</f>
        <v>0</v>
      </c>
      <c r="E955" s="648">
        <f>E973</f>
        <v>0</v>
      </c>
      <c r="F955" s="1064">
        <f>F973</f>
        <v>0</v>
      </c>
      <c r="G955" s="647"/>
    </row>
    <row r="956" spans="1:12" ht="16.5" thickBot="1" x14ac:dyDescent="0.3">
      <c r="A956" s="620"/>
      <c r="B956" s="1063" t="s">
        <v>860</v>
      </c>
      <c r="C956" s="648">
        <f>C955/C954</f>
        <v>0</v>
      </c>
      <c r="D956" s="648">
        <f>D955/D954</f>
        <v>0</v>
      </c>
      <c r="E956" s="648">
        <f>E955/E954</f>
        <v>0</v>
      </c>
      <c r="F956" s="1064">
        <f>F955/F954</f>
        <v>0</v>
      </c>
      <c r="G956" s="647"/>
    </row>
    <row r="957" spans="1:12" ht="16.5" thickBot="1" x14ac:dyDescent="0.3">
      <c r="A957" s="620"/>
      <c r="B957" s="1063" t="s">
        <v>859</v>
      </c>
      <c r="C957" s="645" t="s">
        <v>884</v>
      </c>
      <c r="D957" s="644">
        <f t="shared" ref="D957:F959" si="32">D954/C954-1</f>
        <v>0</v>
      </c>
      <c r="E957" s="644">
        <f t="shared" si="32"/>
        <v>0</v>
      </c>
      <c r="F957" s="1062">
        <f t="shared" si="32"/>
        <v>0</v>
      </c>
      <c r="G957" s="647"/>
      <c r="H957" s="864"/>
      <c r="I957" s="864"/>
      <c r="J957" s="864"/>
      <c r="K957" s="864"/>
      <c r="L957" s="864"/>
    </row>
    <row r="958" spans="1:12" ht="32.25" thickBot="1" x14ac:dyDescent="0.3">
      <c r="A958" s="620"/>
      <c r="B958" s="1063" t="s">
        <v>858</v>
      </c>
      <c r="C958" s="645" t="s">
        <v>884</v>
      </c>
      <c r="D958" s="644" t="e">
        <f t="shared" si="32"/>
        <v>#DIV/0!</v>
      </c>
      <c r="E958" s="644" t="e">
        <f t="shared" si="32"/>
        <v>#DIV/0!</v>
      </c>
      <c r="F958" s="1062" t="e">
        <f t="shared" si="32"/>
        <v>#DIV/0!</v>
      </c>
      <c r="G958" s="647"/>
    </row>
    <row r="959" spans="1:12" ht="32.25" thickBot="1" x14ac:dyDescent="0.3">
      <c r="A959" s="620"/>
      <c r="B959" s="1063" t="s">
        <v>55</v>
      </c>
      <c r="C959" s="645" t="s">
        <v>884</v>
      </c>
      <c r="D959" s="644" t="e">
        <f t="shared" si="32"/>
        <v>#DIV/0!</v>
      </c>
      <c r="E959" s="644" t="e">
        <f t="shared" si="32"/>
        <v>#DIV/0!</v>
      </c>
      <c r="F959" s="1062" t="e">
        <f t="shared" si="32"/>
        <v>#DIV/0!</v>
      </c>
      <c r="G959" s="647"/>
    </row>
    <row r="960" spans="1:12" ht="16.5" thickBot="1" x14ac:dyDescent="0.3">
      <c r="A960" s="620"/>
      <c r="B960" s="2281" t="s">
        <v>2188</v>
      </c>
      <c r="C960" s="1770"/>
      <c r="D960" s="1770"/>
      <c r="E960" s="1770"/>
      <c r="F960" s="2282"/>
      <c r="G960" s="647"/>
    </row>
    <row r="961" spans="1:12" ht="12.75" customHeight="1" x14ac:dyDescent="0.25">
      <c r="A961" s="620"/>
      <c r="B961" s="2270"/>
      <c r="C961" s="643">
        <v>2025</v>
      </c>
      <c r="D961" s="643">
        <v>2026</v>
      </c>
      <c r="E961" s="643">
        <v>2027</v>
      </c>
      <c r="F961" s="1074">
        <v>2028</v>
      </c>
      <c r="G961" s="647"/>
    </row>
    <row r="962" spans="1:12" ht="27.75" customHeight="1" thickBot="1" x14ac:dyDescent="0.3">
      <c r="A962" s="620"/>
      <c r="B962" s="2280"/>
      <c r="C962" s="1073" t="s">
        <v>17</v>
      </c>
      <c r="D962" s="1073" t="s">
        <v>18</v>
      </c>
      <c r="E962" s="1073" t="s">
        <v>18</v>
      </c>
      <c r="F962" s="1072" t="s">
        <v>18</v>
      </c>
      <c r="G962" s="647"/>
    </row>
    <row r="963" spans="1:12" ht="16.5" thickBot="1" x14ac:dyDescent="0.3">
      <c r="A963" s="620"/>
      <c r="B963" s="1054" t="s">
        <v>875</v>
      </c>
      <c r="C963" s="634">
        <f>C964+C965+C966+C967</f>
        <v>0</v>
      </c>
      <c r="D963" s="634">
        <f>D964+D965+D966+D967</f>
        <v>0</v>
      </c>
      <c r="E963" s="634">
        <f>E964+E965+E966+E967</f>
        <v>0</v>
      </c>
      <c r="F963" s="1047">
        <f>F964+F965+F966+F967</f>
        <v>0</v>
      </c>
      <c r="G963" s="647"/>
    </row>
    <row r="964" spans="1:12" ht="16.5" thickBot="1" x14ac:dyDescent="0.3">
      <c r="A964" s="620"/>
      <c r="B964" s="1048" t="s">
        <v>840</v>
      </c>
      <c r="C964" s="634"/>
      <c r="D964" s="634"/>
      <c r="E964" s="634"/>
      <c r="F964" s="1047"/>
      <c r="G964" s="647"/>
    </row>
    <row r="965" spans="1:12" ht="16.5" thickBot="1" x14ac:dyDescent="0.3">
      <c r="A965" s="620"/>
      <c r="B965" s="1048" t="s">
        <v>854</v>
      </c>
      <c r="C965" s="634"/>
      <c r="D965" s="634"/>
      <c r="E965" s="634"/>
      <c r="F965" s="1047"/>
      <c r="G965" s="647"/>
    </row>
    <row r="966" spans="1:12" ht="16.5" thickBot="1" x14ac:dyDescent="0.3">
      <c r="A966" s="620"/>
      <c r="B966" s="1048" t="s">
        <v>838</v>
      </c>
      <c r="C966" s="634"/>
      <c r="D966" s="634"/>
      <c r="E966" s="634"/>
      <c r="F966" s="1047"/>
      <c r="G966" s="647"/>
    </row>
    <row r="967" spans="1:12" ht="16.5" thickBot="1" x14ac:dyDescent="0.3">
      <c r="A967" s="620"/>
      <c r="B967" s="1048" t="s">
        <v>837</v>
      </c>
      <c r="C967" s="634"/>
      <c r="D967" s="634"/>
      <c r="E967" s="634"/>
      <c r="F967" s="1047"/>
      <c r="G967" s="647"/>
    </row>
    <row r="968" spans="1:12" ht="16.5" thickBot="1" x14ac:dyDescent="0.3">
      <c r="A968" s="620"/>
      <c r="B968" s="1054" t="s">
        <v>874</v>
      </c>
      <c r="C968" s="638">
        <f>C969+C970+C971+C972</f>
        <v>0</v>
      </c>
      <c r="D968" s="638">
        <f>D969+D970+D971+D972</f>
        <v>0</v>
      </c>
      <c r="E968" s="638">
        <f>E969+E970+E971+E972</f>
        <v>0</v>
      </c>
      <c r="F968" s="1055">
        <f>F969+F970+F971+F972</f>
        <v>0</v>
      </c>
      <c r="G968" s="647"/>
    </row>
    <row r="969" spans="1:12" ht="16.5" thickBot="1" x14ac:dyDescent="0.3">
      <c r="A969" s="620"/>
      <c r="B969" s="1048" t="s">
        <v>840</v>
      </c>
      <c r="C969" s="638"/>
      <c r="D969" s="634"/>
      <c r="E969" s="634"/>
      <c r="F969" s="1047"/>
      <c r="G969" s="647"/>
      <c r="H969" s="1071"/>
      <c r="I969" s="1071"/>
      <c r="J969" s="1071"/>
      <c r="L969" s="864"/>
    </row>
    <row r="970" spans="1:12" ht="16.5" thickBot="1" x14ac:dyDescent="0.3">
      <c r="A970" s="620"/>
      <c r="B970" s="1048" t="s">
        <v>854</v>
      </c>
      <c r="C970" s="638"/>
      <c r="D970" s="634"/>
      <c r="E970" s="634"/>
      <c r="F970" s="1047"/>
      <c r="G970" s="647"/>
    </row>
    <row r="971" spans="1:12" ht="16.5" thickBot="1" x14ac:dyDescent="0.3">
      <c r="A971" s="620"/>
      <c r="B971" s="1048" t="s">
        <v>838</v>
      </c>
      <c r="C971" s="638"/>
      <c r="D971" s="634"/>
      <c r="E971" s="634"/>
      <c r="F971" s="1047"/>
      <c r="G971" s="647"/>
    </row>
    <row r="972" spans="1:12" ht="16.5" thickBot="1" x14ac:dyDescent="0.3">
      <c r="A972" s="620"/>
      <c r="B972" s="1048" t="s">
        <v>837</v>
      </c>
      <c r="C972" s="638"/>
      <c r="D972" s="634"/>
      <c r="E972" s="634"/>
      <c r="F972" s="1047"/>
      <c r="G972" s="647"/>
    </row>
    <row r="973" spans="1:12" ht="18.75" customHeight="1" thickBot="1" x14ac:dyDescent="0.3">
      <c r="A973" s="620"/>
      <c r="B973" s="1068" t="s">
        <v>2187</v>
      </c>
      <c r="C973" s="638">
        <f>C963+C968</f>
        <v>0</v>
      </c>
      <c r="D973" s="638">
        <f>D963+D968</f>
        <v>0</v>
      </c>
      <c r="E973" s="638">
        <f>E963+E968</f>
        <v>0</v>
      </c>
      <c r="F973" s="1055">
        <f>F963+F968</f>
        <v>0</v>
      </c>
      <c r="G973" s="647"/>
    </row>
    <row r="974" spans="1:12" ht="0.75" customHeight="1" thickBot="1" x14ac:dyDescent="0.3">
      <c r="A974" s="620"/>
      <c r="B974" s="1067" t="s">
        <v>2186</v>
      </c>
      <c r="C974" s="1089" t="s">
        <v>2184</v>
      </c>
      <c r="D974" s="781" t="s">
        <v>864</v>
      </c>
      <c r="E974" s="1756" t="s">
        <v>2185</v>
      </c>
      <c r="F974" s="2283"/>
      <c r="G974" s="647"/>
    </row>
    <row r="975" spans="1:12" ht="28.5" hidden="1" customHeight="1" x14ac:dyDescent="0.25">
      <c r="A975" s="620"/>
      <c r="B975" s="1063" t="s">
        <v>863</v>
      </c>
      <c r="C975" s="1753" t="s">
        <v>2184</v>
      </c>
      <c r="D975" s="1754"/>
      <c r="E975" s="1754"/>
      <c r="F975" s="2273"/>
      <c r="G975" s="647"/>
    </row>
    <row r="976" spans="1:12" ht="16.5" hidden="1" thickBot="1" x14ac:dyDescent="0.3">
      <c r="A976" s="620"/>
      <c r="B976" s="1063" t="s">
        <v>37</v>
      </c>
      <c r="C976" s="1757" t="s">
        <v>2151</v>
      </c>
      <c r="D976" s="1758"/>
      <c r="E976" s="1758"/>
      <c r="F976" s="2263"/>
      <c r="G976" s="647"/>
    </row>
    <row r="977" spans="1:12" ht="12.75" hidden="1" customHeight="1" x14ac:dyDescent="0.25">
      <c r="A977" s="620"/>
      <c r="B977" s="2270"/>
      <c r="C977" s="663">
        <v>2024</v>
      </c>
      <c r="D977" s="663">
        <v>2025</v>
      </c>
      <c r="E977" s="663">
        <v>2026</v>
      </c>
      <c r="F977" s="1061">
        <v>2027</v>
      </c>
      <c r="G977" s="647"/>
    </row>
    <row r="978" spans="1:12" ht="24.75" hidden="1" customHeight="1" x14ac:dyDescent="0.25">
      <c r="A978" s="620"/>
      <c r="B978" s="2280"/>
      <c r="C978" s="642" t="s">
        <v>17</v>
      </c>
      <c r="D978" s="642" t="s">
        <v>18</v>
      </c>
      <c r="E978" s="642" t="s">
        <v>18</v>
      </c>
      <c r="F978" s="1060" t="s">
        <v>18</v>
      </c>
      <c r="G978" s="647"/>
    </row>
    <row r="979" spans="1:12" ht="16.5" hidden="1" thickBot="1" x14ac:dyDescent="0.3">
      <c r="A979" s="620"/>
      <c r="B979" s="1063" t="s">
        <v>39</v>
      </c>
      <c r="C979" s="646">
        <v>1</v>
      </c>
      <c r="D979" s="645">
        <v>1</v>
      </c>
      <c r="E979" s="645">
        <v>1</v>
      </c>
      <c r="F979" s="1075">
        <v>1</v>
      </c>
      <c r="G979" s="647"/>
    </row>
    <row r="980" spans="1:12" ht="16.5" hidden="1" thickBot="1" x14ac:dyDescent="0.3">
      <c r="A980" s="620"/>
      <c r="B980" s="1063" t="s">
        <v>861</v>
      </c>
      <c r="C980" s="648">
        <f>C998</f>
        <v>0</v>
      </c>
      <c r="D980" s="648">
        <f>D998</f>
        <v>0</v>
      </c>
      <c r="E980" s="648">
        <f>E998</f>
        <v>0</v>
      </c>
      <c r="F980" s="1064">
        <f>F998</f>
        <v>0</v>
      </c>
      <c r="G980" s="647"/>
    </row>
    <row r="981" spans="1:12" ht="12" hidden="1" customHeight="1" x14ac:dyDescent="0.25">
      <c r="A981" s="620"/>
      <c r="B981" s="1063" t="s">
        <v>860</v>
      </c>
      <c r="C981" s="648">
        <f>C980/C979</f>
        <v>0</v>
      </c>
      <c r="D981" s="648">
        <f>D980/D979</f>
        <v>0</v>
      </c>
      <c r="E981" s="648">
        <f>E980/E979</f>
        <v>0</v>
      </c>
      <c r="F981" s="1064">
        <f>F980/F979</f>
        <v>0</v>
      </c>
      <c r="G981" s="647"/>
    </row>
    <row r="982" spans="1:12" ht="16.5" hidden="1" thickBot="1" x14ac:dyDescent="0.3">
      <c r="A982" s="620"/>
      <c r="B982" s="1063" t="s">
        <v>859</v>
      </c>
      <c r="C982" s="645" t="s">
        <v>884</v>
      </c>
      <c r="D982" s="644">
        <f t="shared" ref="D982:F984" si="33">D979/C979-1</f>
        <v>0</v>
      </c>
      <c r="E982" s="644">
        <f t="shared" si="33"/>
        <v>0</v>
      </c>
      <c r="F982" s="1062">
        <f t="shared" si="33"/>
        <v>0</v>
      </c>
      <c r="G982" s="647"/>
      <c r="H982" s="864"/>
      <c r="I982" s="864"/>
      <c r="J982" s="864"/>
      <c r="K982" s="864"/>
      <c r="L982" s="864"/>
    </row>
    <row r="983" spans="1:12" ht="32.25" hidden="1" thickBot="1" x14ac:dyDescent="0.3">
      <c r="A983" s="620"/>
      <c r="B983" s="1063" t="s">
        <v>858</v>
      </c>
      <c r="C983" s="645" t="s">
        <v>884</v>
      </c>
      <c r="D983" s="644" t="e">
        <f t="shared" si="33"/>
        <v>#DIV/0!</v>
      </c>
      <c r="E983" s="644" t="e">
        <f t="shared" si="33"/>
        <v>#DIV/0!</v>
      </c>
      <c r="F983" s="1062" t="e">
        <f t="shared" si="33"/>
        <v>#DIV/0!</v>
      </c>
      <c r="G983" s="647"/>
    </row>
    <row r="984" spans="1:12" ht="32.25" hidden="1" thickBot="1" x14ac:dyDescent="0.3">
      <c r="A984" s="620"/>
      <c r="B984" s="1063" t="s">
        <v>55</v>
      </c>
      <c r="C984" s="645" t="s">
        <v>884</v>
      </c>
      <c r="D984" s="644" t="e">
        <f t="shared" si="33"/>
        <v>#DIV/0!</v>
      </c>
      <c r="E984" s="644" t="e">
        <f t="shared" si="33"/>
        <v>#DIV/0!</v>
      </c>
      <c r="F984" s="1062" t="e">
        <f t="shared" si="33"/>
        <v>#DIV/0!</v>
      </c>
      <c r="G984" s="647"/>
    </row>
    <row r="985" spans="1:12" ht="16.5" hidden="1" thickBot="1" x14ac:dyDescent="0.3">
      <c r="A985" s="620"/>
      <c r="B985" s="2281" t="s">
        <v>2183</v>
      </c>
      <c r="C985" s="1770"/>
      <c r="D985" s="1770"/>
      <c r="E985" s="1770"/>
      <c r="F985" s="2282"/>
      <c r="G985" s="647"/>
    </row>
    <row r="986" spans="1:12" ht="12.75" hidden="1" customHeight="1" x14ac:dyDescent="0.25">
      <c r="A986" s="620"/>
      <c r="B986" s="2270"/>
      <c r="C986" s="663">
        <v>2024</v>
      </c>
      <c r="D986" s="663">
        <v>2025</v>
      </c>
      <c r="E986" s="663">
        <v>2026</v>
      </c>
      <c r="F986" s="1061">
        <v>2027</v>
      </c>
      <c r="G986" s="647"/>
    </row>
    <row r="987" spans="1:12" ht="18.75" hidden="1" customHeight="1" x14ac:dyDescent="0.25">
      <c r="A987" s="620"/>
      <c r="B987" s="2280"/>
      <c r="C987" s="642" t="s">
        <v>17</v>
      </c>
      <c r="D987" s="642" t="s">
        <v>18</v>
      </c>
      <c r="E987" s="642" t="s">
        <v>18</v>
      </c>
      <c r="F987" s="1060" t="s">
        <v>18</v>
      </c>
      <c r="G987" s="647"/>
    </row>
    <row r="988" spans="1:12" ht="16.5" hidden="1" thickBot="1" x14ac:dyDescent="0.3">
      <c r="A988" s="620"/>
      <c r="B988" s="1054" t="s">
        <v>875</v>
      </c>
      <c r="C988" s="634">
        <f>C989+C990+C991+C992</f>
        <v>0</v>
      </c>
      <c r="D988" s="634">
        <f>D989+D990+D991+D992</f>
        <v>0</v>
      </c>
      <c r="E988" s="634">
        <f>E989+E990+E991+E992</f>
        <v>0</v>
      </c>
      <c r="F988" s="1047">
        <f>F989+F990+F991+F992</f>
        <v>0</v>
      </c>
      <c r="G988" s="647"/>
    </row>
    <row r="989" spans="1:12" ht="16.5" hidden="1" thickBot="1" x14ac:dyDescent="0.3">
      <c r="A989" s="620"/>
      <c r="B989" s="1048" t="s">
        <v>840</v>
      </c>
      <c r="C989" s="634"/>
      <c r="D989" s="634"/>
      <c r="E989" s="634"/>
      <c r="F989" s="1047"/>
      <c r="G989" s="647"/>
    </row>
    <row r="990" spans="1:12" ht="16.5" hidden="1" thickBot="1" x14ac:dyDescent="0.3">
      <c r="A990" s="620"/>
      <c r="B990" s="1048" t="s">
        <v>854</v>
      </c>
      <c r="C990" s="634"/>
      <c r="D990" s="634"/>
      <c r="E990" s="634"/>
      <c r="F990" s="1047"/>
      <c r="G990" s="647"/>
    </row>
    <row r="991" spans="1:12" ht="16.5" hidden="1" thickBot="1" x14ac:dyDescent="0.3">
      <c r="A991" s="620"/>
      <c r="B991" s="1048" t="s">
        <v>838</v>
      </c>
      <c r="C991" s="634"/>
      <c r="D991" s="634"/>
      <c r="E991" s="634"/>
      <c r="F991" s="1047"/>
      <c r="G991" s="647"/>
    </row>
    <row r="992" spans="1:12" ht="16.5" hidden="1" thickBot="1" x14ac:dyDescent="0.3">
      <c r="A992" s="620"/>
      <c r="B992" s="1048" t="s">
        <v>837</v>
      </c>
      <c r="C992" s="634"/>
      <c r="D992" s="634"/>
      <c r="E992" s="634"/>
      <c r="F992" s="1047"/>
      <c r="G992" s="647"/>
    </row>
    <row r="993" spans="1:12" ht="16.5" hidden="1" thickBot="1" x14ac:dyDescent="0.3">
      <c r="A993" s="620"/>
      <c r="B993" s="1054" t="s">
        <v>874</v>
      </c>
      <c r="C993" s="638">
        <f>C994+C995+C996+C997</f>
        <v>0</v>
      </c>
      <c r="D993" s="638">
        <f>D994+D995+D996+D997</f>
        <v>0</v>
      </c>
      <c r="E993" s="638">
        <f>E994+E995+E996+E997</f>
        <v>0</v>
      </c>
      <c r="F993" s="1055"/>
      <c r="G993" s="647"/>
    </row>
    <row r="994" spans="1:12" ht="16.5" hidden="1" thickBot="1" x14ac:dyDescent="0.3">
      <c r="A994" s="620"/>
      <c r="B994" s="1048" t="s">
        <v>840</v>
      </c>
      <c r="C994" s="638"/>
      <c r="D994" s="634"/>
      <c r="E994" s="634"/>
      <c r="F994" s="1047"/>
      <c r="G994" s="647"/>
      <c r="H994" s="1071"/>
      <c r="I994" s="1071"/>
      <c r="J994" s="1071"/>
      <c r="L994" s="864"/>
    </row>
    <row r="995" spans="1:12" ht="16.5" hidden="1" thickBot="1" x14ac:dyDescent="0.3">
      <c r="A995" s="620"/>
      <c r="B995" s="1048" t="s">
        <v>854</v>
      </c>
      <c r="C995" s="638"/>
      <c r="D995" s="634"/>
      <c r="E995" s="634"/>
      <c r="F995" s="1047"/>
      <c r="G995" s="647"/>
    </row>
    <row r="996" spans="1:12" ht="16.5" hidden="1" thickBot="1" x14ac:dyDescent="0.3">
      <c r="A996" s="620"/>
      <c r="B996" s="1048" t="s">
        <v>838</v>
      </c>
      <c r="C996" s="638"/>
      <c r="D996" s="634"/>
      <c r="E996" s="634"/>
      <c r="F996" s="1047"/>
      <c r="G996" s="647"/>
    </row>
    <row r="997" spans="1:12" ht="16.5" hidden="1" thickBot="1" x14ac:dyDescent="0.3">
      <c r="A997" s="620"/>
      <c r="B997" s="1048" t="s">
        <v>837</v>
      </c>
      <c r="C997" s="638"/>
      <c r="D997" s="634"/>
      <c r="E997" s="634"/>
      <c r="F997" s="1047"/>
      <c r="G997" s="647"/>
    </row>
    <row r="998" spans="1:12" ht="16.5" hidden="1" thickBot="1" x14ac:dyDescent="0.3">
      <c r="A998" s="620"/>
      <c r="B998" s="1068" t="s">
        <v>2182</v>
      </c>
      <c r="C998" s="638">
        <f>C988+C993</f>
        <v>0</v>
      </c>
      <c r="D998" s="638">
        <f>D988+D993</f>
        <v>0</v>
      </c>
      <c r="E998" s="638">
        <f>E988+E993</f>
        <v>0</v>
      </c>
      <c r="F998" s="1055">
        <f>F988+F993</f>
        <v>0</v>
      </c>
      <c r="G998" s="647"/>
    </row>
    <row r="999" spans="1:12" ht="48" thickBot="1" x14ac:dyDescent="0.3">
      <c r="A999" s="620"/>
      <c r="B999" s="1067" t="s">
        <v>2181</v>
      </c>
      <c r="C999" s="1206" t="s">
        <v>2180</v>
      </c>
      <c r="D999" s="781" t="s">
        <v>864</v>
      </c>
      <c r="E999" s="1756" t="s">
        <v>2179</v>
      </c>
      <c r="F999" s="2283"/>
      <c r="G999" s="647"/>
    </row>
    <row r="1000" spans="1:12" ht="28.5" customHeight="1" thickBot="1" x14ac:dyDescent="0.3">
      <c r="A1000" s="620"/>
      <c r="B1000" s="1063" t="s">
        <v>863</v>
      </c>
      <c r="C1000" s="1753" t="s">
        <v>2178</v>
      </c>
      <c r="D1000" s="1754"/>
      <c r="E1000" s="1754"/>
      <c r="F1000" s="2273"/>
      <c r="G1000" s="647"/>
    </row>
    <row r="1001" spans="1:12" ht="16.5" thickBot="1" x14ac:dyDescent="0.3">
      <c r="A1001" s="620"/>
      <c r="B1001" s="1063" t="s">
        <v>37</v>
      </c>
      <c r="C1001" s="1757" t="s">
        <v>2151</v>
      </c>
      <c r="D1001" s="1758"/>
      <c r="E1001" s="1758"/>
      <c r="F1001" s="2263"/>
      <c r="G1001" s="647"/>
    </row>
    <row r="1002" spans="1:12" ht="12.75" customHeight="1" x14ac:dyDescent="0.25">
      <c r="A1002" s="620"/>
      <c r="B1002" s="2270"/>
      <c r="C1002" s="643">
        <v>2025</v>
      </c>
      <c r="D1002" s="643">
        <v>2026</v>
      </c>
      <c r="E1002" s="643">
        <v>2027</v>
      </c>
      <c r="F1002" s="1074">
        <v>2028</v>
      </c>
      <c r="G1002" s="647" t="s">
        <v>2177</v>
      </c>
    </row>
    <row r="1003" spans="1:12" ht="14.25" customHeight="1" thickBot="1" x14ac:dyDescent="0.3">
      <c r="A1003" s="620"/>
      <c r="B1003" s="2280"/>
      <c r="C1003" s="1073" t="s">
        <v>17</v>
      </c>
      <c r="D1003" s="1073" t="s">
        <v>18</v>
      </c>
      <c r="E1003" s="1073" t="s">
        <v>18</v>
      </c>
      <c r="F1003" s="1072" t="s">
        <v>18</v>
      </c>
      <c r="G1003" s="647"/>
    </row>
    <row r="1004" spans="1:12" ht="16.5" thickBot="1" x14ac:dyDescent="0.3">
      <c r="A1004" s="620"/>
      <c r="B1004" s="1063" t="s">
        <v>39</v>
      </c>
      <c r="C1004" s="646">
        <v>1</v>
      </c>
      <c r="D1004" s="645">
        <v>1</v>
      </c>
      <c r="E1004" s="645">
        <v>1</v>
      </c>
      <c r="F1004" s="1069">
        <v>1</v>
      </c>
      <c r="G1004" s="647"/>
    </row>
    <row r="1005" spans="1:12" ht="16.5" thickBot="1" x14ac:dyDescent="0.3">
      <c r="A1005" s="620"/>
      <c r="B1005" s="1063" t="s">
        <v>861</v>
      </c>
      <c r="C1005" s="648">
        <f>C1023</f>
        <v>0</v>
      </c>
      <c r="D1005" s="648">
        <f>D1023</f>
        <v>572785</v>
      </c>
      <c r="E1005" s="648">
        <f>E1023</f>
        <v>0</v>
      </c>
      <c r="F1005" s="1064">
        <f>F1023</f>
        <v>300000</v>
      </c>
      <c r="G1005" s="647"/>
    </row>
    <row r="1006" spans="1:12" ht="16.5" thickBot="1" x14ac:dyDescent="0.3">
      <c r="A1006" s="620"/>
      <c r="B1006" s="1063" t="s">
        <v>860</v>
      </c>
      <c r="C1006" s="648">
        <f>C1005/C1004</f>
        <v>0</v>
      </c>
      <c r="D1006" s="648">
        <f>D1005/D1004</f>
        <v>572785</v>
      </c>
      <c r="E1006" s="648">
        <f>E1005/E1004</f>
        <v>0</v>
      </c>
      <c r="F1006" s="1064">
        <f>F1005/F1004</f>
        <v>300000</v>
      </c>
      <c r="G1006" s="647"/>
    </row>
    <row r="1007" spans="1:12" ht="16.5" thickBot="1" x14ac:dyDescent="0.3">
      <c r="A1007" s="620"/>
      <c r="B1007" s="1063" t="s">
        <v>859</v>
      </c>
      <c r="C1007" s="645" t="s">
        <v>884</v>
      </c>
      <c r="D1007" s="644">
        <f t="shared" ref="D1007:F1009" si="34">D1004/C1004-1</f>
        <v>0</v>
      </c>
      <c r="E1007" s="644">
        <f t="shared" si="34"/>
        <v>0</v>
      </c>
      <c r="F1007" s="1062">
        <f t="shared" si="34"/>
        <v>0</v>
      </c>
      <c r="G1007" s="647"/>
      <c r="H1007" s="864"/>
      <c r="I1007" s="864"/>
      <c r="J1007" s="864"/>
      <c r="K1007" s="864"/>
      <c r="L1007" s="864"/>
    </row>
    <row r="1008" spans="1:12" ht="32.25" thickBot="1" x14ac:dyDescent="0.3">
      <c r="A1008" s="620"/>
      <c r="B1008" s="1063" t="s">
        <v>858</v>
      </c>
      <c r="C1008" s="645" t="s">
        <v>884</v>
      </c>
      <c r="D1008" s="644" t="e">
        <f t="shared" si="34"/>
        <v>#DIV/0!</v>
      </c>
      <c r="E1008" s="644">
        <f t="shared" si="34"/>
        <v>-1</v>
      </c>
      <c r="F1008" s="1062" t="e">
        <f t="shared" si="34"/>
        <v>#DIV/0!</v>
      </c>
      <c r="G1008" s="647"/>
    </row>
    <row r="1009" spans="1:12" ht="32.25" thickBot="1" x14ac:dyDescent="0.3">
      <c r="A1009" s="620"/>
      <c r="B1009" s="1063" t="s">
        <v>55</v>
      </c>
      <c r="C1009" s="645" t="s">
        <v>884</v>
      </c>
      <c r="D1009" s="644" t="e">
        <f t="shared" si="34"/>
        <v>#DIV/0!</v>
      </c>
      <c r="E1009" s="644">
        <f t="shared" si="34"/>
        <v>-1</v>
      </c>
      <c r="F1009" s="1062" t="e">
        <f t="shared" si="34"/>
        <v>#DIV/0!</v>
      </c>
      <c r="G1009" s="647"/>
    </row>
    <row r="1010" spans="1:12" ht="16.5" thickBot="1" x14ac:dyDescent="0.3">
      <c r="A1010" s="620"/>
      <c r="B1010" s="2281" t="s">
        <v>2176</v>
      </c>
      <c r="C1010" s="1770"/>
      <c r="D1010" s="1770"/>
      <c r="E1010" s="1770"/>
      <c r="F1010" s="2282"/>
      <c r="G1010" s="647"/>
    </row>
    <row r="1011" spans="1:12" ht="12.75" customHeight="1" x14ac:dyDescent="0.25">
      <c r="A1011" s="620"/>
      <c r="B1011" s="2270"/>
      <c r="C1011" s="643">
        <v>2025</v>
      </c>
      <c r="D1011" s="643">
        <v>2026</v>
      </c>
      <c r="E1011" s="643">
        <v>2027</v>
      </c>
      <c r="F1011" s="1074">
        <v>2028</v>
      </c>
      <c r="G1011" s="647"/>
    </row>
    <row r="1012" spans="1:12" ht="18" customHeight="1" thickBot="1" x14ac:dyDescent="0.3">
      <c r="A1012" s="620"/>
      <c r="B1012" s="2280"/>
      <c r="C1012" s="1073" t="s">
        <v>17</v>
      </c>
      <c r="D1012" s="1073" t="s">
        <v>18</v>
      </c>
      <c r="E1012" s="1073" t="s">
        <v>18</v>
      </c>
      <c r="F1012" s="1072" t="s">
        <v>18</v>
      </c>
      <c r="G1012" s="647"/>
    </row>
    <row r="1013" spans="1:12" ht="16.5" thickBot="1" x14ac:dyDescent="0.3">
      <c r="A1013" s="620"/>
      <c r="B1013" s="1054" t="s">
        <v>875</v>
      </c>
      <c r="C1013" s="634">
        <f>C1014+C1015+C1016+C1017</f>
        <v>0</v>
      </c>
      <c r="D1013" s="634">
        <f>D1014+D1015+D1016+D1017</f>
        <v>0</v>
      </c>
      <c r="E1013" s="634">
        <f>E1014+E1015+E1016+E1017</f>
        <v>0</v>
      </c>
      <c r="F1013" s="1047">
        <f>F1014+F1015+F1016+F1017</f>
        <v>0</v>
      </c>
      <c r="G1013" s="647"/>
    </row>
    <row r="1014" spans="1:12" ht="16.5" thickBot="1" x14ac:dyDescent="0.3">
      <c r="A1014" s="620"/>
      <c r="B1014" s="1048" t="s">
        <v>840</v>
      </c>
      <c r="C1014" s="634"/>
      <c r="D1014" s="634"/>
      <c r="E1014" s="634"/>
      <c r="F1014" s="1047"/>
      <c r="G1014" s="647"/>
    </row>
    <row r="1015" spans="1:12" ht="16.5" thickBot="1" x14ac:dyDescent="0.3">
      <c r="A1015" s="620"/>
      <c r="B1015" s="1048" t="s">
        <v>854</v>
      </c>
      <c r="C1015" s="634"/>
      <c r="D1015" s="634"/>
      <c r="E1015" s="634"/>
      <c r="F1015" s="1047"/>
      <c r="G1015" s="647"/>
    </row>
    <row r="1016" spans="1:12" ht="16.5" thickBot="1" x14ac:dyDescent="0.3">
      <c r="A1016" s="620"/>
      <c r="B1016" s="1048" t="s">
        <v>838</v>
      </c>
      <c r="C1016" s="634"/>
      <c r="D1016" s="634"/>
      <c r="E1016" s="634"/>
      <c r="F1016" s="1047"/>
      <c r="G1016" s="647"/>
    </row>
    <row r="1017" spans="1:12" ht="16.5" thickBot="1" x14ac:dyDescent="0.3">
      <c r="A1017" s="620"/>
      <c r="B1017" s="1048" t="s">
        <v>837</v>
      </c>
      <c r="C1017" s="634"/>
      <c r="D1017" s="634"/>
      <c r="E1017" s="634"/>
      <c r="F1017" s="1047"/>
      <c r="G1017" s="647"/>
    </row>
    <row r="1018" spans="1:12" ht="16.5" thickBot="1" x14ac:dyDescent="0.3">
      <c r="A1018" s="620"/>
      <c r="B1018" s="1054" t="s">
        <v>874</v>
      </c>
      <c r="C1018" s="638">
        <f>C1019+C1020+C1021+C1022</f>
        <v>0</v>
      </c>
      <c r="D1018" s="638">
        <f>D1019+D1020+D1021+D1022</f>
        <v>572785</v>
      </c>
      <c r="E1018" s="638">
        <f>E1019+E1020+E1021+E1022</f>
        <v>0</v>
      </c>
      <c r="F1018" s="638">
        <f>F1019+F1020+F1021+F1022</f>
        <v>300000</v>
      </c>
      <c r="G1018" s="647"/>
      <c r="H1018" s="1088"/>
      <c r="I1018" s="1088"/>
    </row>
    <row r="1019" spans="1:12" ht="16.5" thickBot="1" x14ac:dyDescent="0.3">
      <c r="A1019" s="620"/>
      <c r="B1019" s="1048" t="s">
        <v>840</v>
      </c>
      <c r="C1019" s="638"/>
      <c r="D1019" s="634">
        <v>572785</v>
      </c>
      <c r="E1019" s="634"/>
      <c r="F1019" s="1047">
        <v>300000</v>
      </c>
      <c r="G1019" s="647"/>
      <c r="H1019" s="1071"/>
      <c r="I1019" s="1071"/>
      <c r="L1019" s="864"/>
    </row>
    <row r="1020" spans="1:12" ht="16.5" thickBot="1" x14ac:dyDescent="0.3">
      <c r="A1020" s="620"/>
      <c r="B1020" s="1048" t="s">
        <v>854</v>
      </c>
      <c r="C1020" s="638"/>
      <c r="D1020" s="634"/>
      <c r="E1020" s="634"/>
      <c r="F1020" s="1047"/>
      <c r="G1020" s="647"/>
    </row>
    <row r="1021" spans="1:12" ht="16.5" thickBot="1" x14ac:dyDescent="0.3">
      <c r="A1021" s="620"/>
      <c r="B1021" s="1048" t="s">
        <v>838</v>
      </c>
      <c r="C1021" s="638"/>
      <c r="D1021" s="634"/>
      <c r="E1021" s="634"/>
      <c r="F1021" s="1047"/>
      <c r="G1021" s="647"/>
    </row>
    <row r="1022" spans="1:12" ht="16.5" thickBot="1" x14ac:dyDescent="0.3">
      <c r="A1022" s="620"/>
      <c r="B1022" s="1048" t="s">
        <v>837</v>
      </c>
      <c r="C1022" s="638"/>
      <c r="D1022" s="634"/>
      <c r="E1022" s="634"/>
      <c r="F1022" s="1047"/>
      <c r="G1022" s="647"/>
    </row>
    <row r="1023" spans="1:12" ht="16.5" thickBot="1" x14ac:dyDescent="0.3">
      <c r="A1023" s="620"/>
      <c r="B1023" s="1068" t="s">
        <v>2175</v>
      </c>
      <c r="C1023" s="638">
        <f>C1013+C1018</f>
        <v>0</v>
      </c>
      <c r="D1023" s="638">
        <f>D1013+D1018</f>
        <v>572785</v>
      </c>
      <c r="E1023" s="638">
        <f>E1013+E1018</f>
        <v>0</v>
      </c>
      <c r="F1023" s="1055">
        <f>F1013+F1018</f>
        <v>300000</v>
      </c>
      <c r="G1023" s="647"/>
    </row>
    <row r="1024" spans="1:12" ht="69.75" customHeight="1" thickBot="1" x14ac:dyDescent="0.3">
      <c r="A1024" s="620"/>
      <c r="B1024" s="1067" t="s">
        <v>2174</v>
      </c>
      <c r="C1024" s="1087" t="s">
        <v>2173</v>
      </c>
      <c r="D1024" s="781" t="s">
        <v>864</v>
      </c>
      <c r="E1024" s="780"/>
      <c r="F1024" s="1082"/>
      <c r="G1024" s="647"/>
    </row>
    <row r="1025" spans="1:12" ht="31.5" customHeight="1" thickBot="1" x14ac:dyDescent="0.3">
      <c r="A1025" s="620"/>
      <c r="B1025" s="1063" t="s">
        <v>863</v>
      </c>
      <c r="C1025" s="1753" t="s">
        <v>2173</v>
      </c>
      <c r="D1025" s="1754"/>
      <c r="E1025" s="1754"/>
      <c r="F1025" s="2273"/>
      <c r="G1025" s="647"/>
    </row>
    <row r="1026" spans="1:12" ht="16.5" thickBot="1" x14ac:dyDescent="0.3">
      <c r="A1026" s="620"/>
      <c r="B1026" s="1063" t="s">
        <v>37</v>
      </c>
      <c r="C1026" s="1757" t="s">
        <v>2172</v>
      </c>
      <c r="D1026" s="1758"/>
      <c r="E1026" s="1758"/>
      <c r="F1026" s="2263"/>
      <c r="G1026" s="647"/>
    </row>
    <row r="1027" spans="1:12" ht="15.75" customHeight="1" x14ac:dyDescent="0.25">
      <c r="A1027" s="620"/>
      <c r="B1027" s="2270"/>
      <c r="C1027" s="643">
        <v>2025</v>
      </c>
      <c r="D1027" s="643">
        <v>2026</v>
      </c>
      <c r="E1027" s="643">
        <v>2027</v>
      </c>
      <c r="F1027" s="1074">
        <v>2028</v>
      </c>
      <c r="G1027" s="647"/>
    </row>
    <row r="1028" spans="1:12" ht="19.5" customHeight="1" thickBot="1" x14ac:dyDescent="0.3">
      <c r="A1028" s="620"/>
      <c r="B1028" s="2280"/>
      <c r="C1028" s="1073" t="s">
        <v>17</v>
      </c>
      <c r="D1028" s="1073" t="s">
        <v>18</v>
      </c>
      <c r="E1028" s="1073" t="s">
        <v>18</v>
      </c>
      <c r="F1028" s="1072" t="s">
        <v>18</v>
      </c>
      <c r="G1028" s="647"/>
    </row>
    <row r="1029" spans="1:12" ht="16.5" thickBot="1" x14ac:dyDescent="0.3">
      <c r="A1029" s="620"/>
      <c r="B1029" s="1063" t="s">
        <v>39</v>
      </c>
      <c r="C1029" s="646">
        <v>1</v>
      </c>
      <c r="D1029" s="645">
        <v>1</v>
      </c>
      <c r="E1029" s="645">
        <v>1</v>
      </c>
      <c r="F1029" s="1069">
        <v>1</v>
      </c>
      <c r="G1029" s="647"/>
    </row>
    <row r="1030" spans="1:12" ht="16.5" thickBot="1" x14ac:dyDescent="0.3">
      <c r="A1030" s="620"/>
      <c r="B1030" s="1063" t="s">
        <v>861</v>
      </c>
      <c r="C1030" s="648">
        <f>C1048</f>
        <v>110000</v>
      </c>
      <c r="D1030" s="648">
        <f>D1048</f>
        <v>136324</v>
      </c>
      <c r="E1030" s="648">
        <f>E1048</f>
        <v>0</v>
      </c>
      <c r="F1030" s="1064">
        <f>F1048</f>
        <v>0</v>
      </c>
      <c r="G1030" s="647"/>
    </row>
    <row r="1031" spans="1:12" ht="16.5" thickBot="1" x14ac:dyDescent="0.3">
      <c r="A1031" s="620"/>
      <c r="B1031" s="1063" t="s">
        <v>860</v>
      </c>
      <c r="C1031" s="648">
        <f>C1030/C1029</f>
        <v>110000</v>
      </c>
      <c r="D1031" s="648">
        <f>D1030/D1029</f>
        <v>136324</v>
      </c>
      <c r="E1031" s="648">
        <f>E1030/E1029</f>
        <v>0</v>
      </c>
      <c r="F1031" s="648">
        <f>F1030/F1029</f>
        <v>0</v>
      </c>
      <c r="G1031" s="647"/>
    </row>
    <row r="1032" spans="1:12" ht="16.5" thickBot="1" x14ac:dyDescent="0.3">
      <c r="A1032" s="620"/>
      <c r="B1032" s="1063" t="s">
        <v>859</v>
      </c>
      <c r="C1032" s="645" t="s">
        <v>884</v>
      </c>
      <c r="D1032" s="644">
        <f t="shared" ref="D1032:F1034" si="35">D1029/C1029-1</f>
        <v>0</v>
      </c>
      <c r="E1032" s="644">
        <f t="shared" si="35"/>
        <v>0</v>
      </c>
      <c r="F1032" s="1062">
        <f t="shared" si="35"/>
        <v>0</v>
      </c>
      <c r="G1032" s="647"/>
      <c r="H1032" s="864"/>
      <c r="I1032" s="864"/>
      <c r="J1032" s="864"/>
      <c r="K1032" s="864"/>
      <c r="L1032" s="864"/>
    </row>
    <row r="1033" spans="1:12" ht="32.25" thickBot="1" x14ac:dyDescent="0.3">
      <c r="A1033" s="620"/>
      <c r="B1033" s="1063" t="s">
        <v>858</v>
      </c>
      <c r="C1033" s="645" t="s">
        <v>884</v>
      </c>
      <c r="D1033" s="644">
        <f t="shared" si="35"/>
        <v>0.23930909090909092</v>
      </c>
      <c r="E1033" s="644">
        <f t="shared" si="35"/>
        <v>-1</v>
      </c>
      <c r="F1033" s="1062" t="e">
        <f t="shared" si="35"/>
        <v>#DIV/0!</v>
      </c>
      <c r="G1033" s="647"/>
    </row>
    <row r="1034" spans="1:12" ht="32.25" thickBot="1" x14ac:dyDescent="0.3">
      <c r="A1034" s="620"/>
      <c r="B1034" s="1063" t="s">
        <v>55</v>
      </c>
      <c r="C1034" s="645" t="s">
        <v>884</v>
      </c>
      <c r="D1034" s="644">
        <f t="shared" si="35"/>
        <v>0.23930909090909092</v>
      </c>
      <c r="E1034" s="644">
        <f t="shared" si="35"/>
        <v>-1</v>
      </c>
      <c r="F1034" s="1062" t="e">
        <f t="shared" si="35"/>
        <v>#DIV/0!</v>
      </c>
      <c r="G1034" s="647"/>
    </row>
    <row r="1035" spans="1:12" ht="16.5" thickBot="1" x14ac:dyDescent="0.3">
      <c r="A1035" s="620"/>
      <c r="B1035" s="2281" t="s">
        <v>2171</v>
      </c>
      <c r="C1035" s="1770"/>
      <c r="D1035" s="1770"/>
      <c r="E1035" s="1770"/>
      <c r="F1035" s="2282"/>
      <c r="G1035" s="647"/>
    </row>
    <row r="1036" spans="1:12" ht="12.75" customHeight="1" x14ac:dyDescent="0.25">
      <c r="A1036" s="620"/>
      <c r="B1036" s="2270"/>
      <c r="C1036" s="643">
        <v>2025</v>
      </c>
      <c r="D1036" s="643">
        <v>2026</v>
      </c>
      <c r="E1036" s="643">
        <v>2027</v>
      </c>
      <c r="F1036" s="1074">
        <v>2028</v>
      </c>
      <c r="G1036" s="647"/>
    </row>
    <row r="1037" spans="1:12" ht="15" customHeight="1" thickBot="1" x14ac:dyDescent="0.3">
      <c r="A1037" s="620"/>
      <c r="B1037" s="2280"/>
      <c r="C1037" s="1073" t="s">
        <v>17</v>
      </c>
      <c r="D1037" s="1073" t="s">
        <v>18</v>
      </c>
      <c r="E1037" s="1073" t="s">
        <v>18</v>
      </c>
      <c r="F1037" s="1072" t="s">
        <v>18</v>
      </c>
      <c r="G1037" s="647"/>
    </row>
    <row r="1038" spans="1:12" ht="16.5" thickBot="1" x14ac:dyDescent="0.3">
      <c r="A1038" s="620"/>
      <c r="B1038" s="1054" t="s">
        <v>875</v>
      </c>
      <c r="C1038" s="634">
        <f>C1039+C1040+C1041+C1042</f>
        <v>0</v>
      </c>
      <c r="D1038" s="634">
        <f>D1039+D1040+D1041+D1042</f>
        <v>0</v>
      </c>
      <c r="E1038" s="634">
        <f>E1039+E1040+E1041+E1042</f>
        <v>0</v>
      </c>
      <c r="F1038" s="1047">
        <f>F1039+F1040+F1041+F1042</f>
        <v>0</v>
      </c>
      <c r="G1038" s="647"/>
    </row>
    <row r="1039" spans="1:12" ht="16.5" thickBot="1" x14ac:dyDescent="0.3">
      <c r="A1039" s="620"/>
      <c r="B1039" s="1048" t="s">
        <v>840</v>
      </c>
      <c r="C1039" s="634"/>
      <c r="D1039" s="634"/>
      <c r="E1039" s="634"/>
      <c r="F1039" s="1047"/>
      <c r="G1039" s="647"/>
    </row>
    <row r="1040" spans="1:12" ht="16.5" thickBot="1" x14ac:dyDescent="0.3">
      <c r="A1040" s="620"/>
      <c r="B1040" s="1048" t="s">
        <v>854</v>
      </c>
      <c r="C1040" s="634"/>
      <c r="D1040" s="634"/>
      <c r="E1040" s="634"/>
      <c r="F1040" s="1047"/>
      <c r="G1040" s="647"/>
    </row>
    <row r="1041" spans="1:12" ht="16.5" thickBot="1" x14ac:dyDescent="0.3">
      <c r="A1041" s="620"/>
      <c r="B1041" s="1048" t="s">
        <v>838</v>
      </c>
      <c r="C1041" s="634"/>
      <c r="D1041" s="634"/>
      <c r="E1041" s="634"/>
      <c r="F1041" s="1047"/>
      <c r="G1041" s="647"/>
    </row>
    <row r="1042" spans="1:12" ht="16.5" thickBot="1" x14ac:dyDescent="0.3">
      <c r="A1042" s="620"/>
      <c r="B1042" s="1048" t="s">
        <v>837</v>
      </c>
      <c r="C1042" s="634"/>
      <c r="D1042" s="634"/>
      <c r="E1042" s="634"/>
      <c r="F1042" s="1047"/>
      <c r="G1042" s="647"/>
    </row>
    <row r="1043" spans="1:12" ht="16.5" thickBot="1" x14ac:dyDescent="0.3">
      <c r="A1043" s="620"/>
      <c r="B1043" s="1054" t="s">
        <v>874</v>
      </c>
      <c r="C1043" s="638">
        <f>C1044+C1045+C1046+C1047</f>
        <v>110000</v>
      </c>
      <c r="D1043" s="638">
        <f>D1044+D1045+D1046+D1047</f>
        <v>136324</v>
      </c>
      <c r="E1043" s="638">
        <f>E1044+E1045+E1046+E1047</f>
        <v>0</v>
      </c>
      <c r="F1043" s="1055">
        <f>F1044+F1045+F1046+F1047</f>
        <v>0</v>
      </c>
      <c r="G1043" s="647"/>
    </row>
    <row r="1044" spans="1:12" ht="16.5" thickBot="1" x14ac:dyDescent="0.3">
      <c r="A1044" s="620"/>
      <c r="B1044" s="1048" t="s">
        <v>840</v>
      </c>
      <c r="C1044" s="634">
        <v>110000</v>
      </c>
      <c r="D1044" s="634">
        <v>136324</v>
      </c>
      <c r="E1044" s="634"/>
      <c r="F1044" s="1047"/>
      <c r="G1044" s="647"/>
      <c r="H1044" s="1071"/>
      <c r="L1044" s="864"/>
    </row>
    <row r="1045" spans="1:12" ht="16.5" thickBot="1" x14ac:dyDescent="0.3">
      <c r="A1045" s="620"/>
      <c r="B1045" s="1048" t="s">
        <v>854</v>
      </c>
      <c r="C1045" s="638"/>
      <c r="D1045" s="634"/>
      <c r="E1045" s="634"/>
      <c r="F1045" s="1047"/>
      <c r="G1045" s="647"/>
      <c r="H1045" s="864"/>
      <c r="I1045" s="864"/>
      <c r="J1045" s="864"/>
      <c r="L1045" s="864"/>
    </row>
    <row r="1046" spans="1:12" ht="16.5" thickBot="1" x14ac:dyDescent="0.3">
      <c r="A1046" s="620"/>
      <c r="B1046" s="1048" t="s">
        <v>838</v>
      </c>
      <c r="C1046" s="638"/>
      <c r="D1046" s="634"/>
      <c r="E1046" s="634"/>
      <c r="F1046" s="1047"/>
      <c r="G1046" s="647"/>
    </row>
    <row r="1047" spans="1:12" ht="16.5" thickBot="1" x14ac:dyDescent="0.3">
      <c r="A1047" s="620"/>
      <c r="B1047" s="1048" t="s">
        <v>837</v>
      </c>
      <c r="C1047" s="638"/>
      <c r="D1047" s="634"/>
      <c r="E1047" s="634"/>
      <c r="F1047" s="1047"/>
      <c r="G1047" s="647"/>
    </row>
    <row r="1048" spans="1:12" ht="16.5" thickBot="1" x14ac:dyDescent="0.3">
      <c r="A1048" s="620"/>
      <c r="B1048" s="1068" t="s">
        <v>2170</v>
      </c>
      <c r="C1048" s="638">
        <f>C1038+C1043</f>
        <v>110000</v>
      </c>
      <c r="D1048" s="638">
        <f>D1038+D1043</f>
        <v>136324</v>
      </c>
      <c r="E1048" s="638">
        <f>E1038+E1043</f>
        <v>0</v>
      </c>
      <c r="F1048" s="1055">
        <f>F1038+F1043</f>
        <v>0</v>
      </c>
      <c r="G1048" s="647"/>
    </row>
    <row r="1049" spans="1:12" ht="48" thickBot="1" x14ac:dyDescent="0.3">
      <c r="A1049" s="620"/>
      <c r="B1049" s="1067" t="s">
        <v>2169</v>
      </c>
      <c r="C1049" s="1086" t="s">
        <v>2167</v>
      </c>
      <c r="D1049" s="781" t="s">
        <v>864</v>
      </c>
      <c r="E1049" s="1756" t="s">
        <v>2168</v>
      </c>
      <c r="F1049" s="2283"/>
      <c r="G1049" s="647"/>
    </row>
    <row r="1050" spans="1:12" ht="16.5" thickBot="1" x14ac:dyDescent="0.3">
      <c r="A1050" s="620"/>
      <c r="B1050" s="1063" t="s">
        <v>863</v>
      </c>
      <c r="C1050" s="1753" t="s">
        <v>2167</v>
      </c>
      <c r="D1050" s="1754"/>
      <c r="E1050" s="1754"/>
      <c r="F1050" s="2273"/>
      <c r="G1050" s="647"/>
    </row>
    <row r="1051" spans="1:12" ht="16.5" thickBot="1" x14ac:dyDescent="0.3">
      <c r="A1051" s="620"/>
      <c r="B1051" s="1063" t="s">
        <v>37</v>
      </c>
      <c r="C1051" s="1757" t="s">
        <v>2151</v>
      </c>
      <c r="D1051" s="1758"/>
      <c r="E1051" s="1758"/>
      <c r="F1051" s="2263"/>
      <c r="G1051" s="647"/>
    </row>
    <row r="1052" spans="1:12" ht="15.75" x14ac:dyDescent="0.25">
      <c r="A1052" s="620"/>
      <c r="B1052" s="2270"/>
      <c r="C1052" s="643">
        <v>2025</v>
      </c>
      <c r="D1052" s="643">
        <v>2026</v>
      </c>
      <c r="E1052" s="643">
        <v>2027</v>
      </c>
      <c r="F1052" s="1074">
        <v>2028</v>
      </c>
      <c r="G1052" s="647"/>
    </row>
    <row r="1053" spans="1:12" ht="16.5" thickBot="1" x14ac:dyDescent="0.3">
      <c r="A1053" s="620"/>
      <c r="B1053" s="2280"/>
      <c r="C1053" s="1073" t="s">
        <v>17</v>
      </c>
      <c r="D1053" s="1073" t="s">
        <v>18</v>
      </c>
      <c r="E1053" s="1073" t="s">
        <v>18</v>
      </c>
      <c r="F1053" s="1072" t="s">
        <v>18</v>
      </c>
      <c r="G1053" s="647"/>
    </row>
    <row r="1054" spans="1:12" ht="16.5" thickBot="1" x14ac:dyDescent="0.3">
      <c r="A1054" s="620"/>
      <c r="B1054" s="1063" t="s">
        <v>39</v>
      </c>
      <c r="C1054" s="646">
        <v>1</v>
      </c>
      <c r="D1054" s="645">
        <v>1</v>
      </c>
      <c r="E1054" s="645">
        <v>1</v>
      </c>
      <c r="F1054" s="1075">
        <v>1</v>
      </c>
      <c r="G1054" s="647"/>
    </row>
    <row r="1055" spans="1:12" ht="16.5" thickBot="1" x14ac:dyDescent="0.3">
      <c r="A1055" s="620"/>
      <c r="B1055" s="1063" t="s">
        <v>861</v>
      </c>
      <c r="C1055" s="648">
        <f>C1073</f>
        <v>30000</v>
      </c>
      <c r="D1055" s="648">
        <f>D1073</f>
        <v>30000</v>
      </c>
      <c r="E1055" s="648">
        <f>E1073</f>
        <v>0</v>
      </c>
      <c r="F1055" s="1064">
        <f>F1073</f>
        <v>0</v>
      </c>
      <c r="G1055" s="647"/>
    </row>
    <row r="1056" spans="1:12" ht="16.5" thickBot="1" x14ac:dyDescent="0.3">
      <c r="A1056" s="620"/>
      <c r="B1056" s="1063" t="s">
        <v>860</v>
      </c>
      <c r="C1056" s="648">
        <f>C1055/C1054</f>
        <v>30000</v>
      </c>
      <c r="D1056" s="648">
        <f>D1055/D1054</f>
        <v>30000</v>
      </c>
      <c r="E1056" s="648">
        <f>E1055/E1054</f>
        <v>0</v>
      </c>
      <c r="F1056" s="1064">
        <f>F1055/F1054</f>
        <v>0</v>
      </c>
      <c r="G1056" s="647"/>
    </row>
    <row r="1057" spans="1:7" ht="16.5" thickBot="1" x14ac:dyDescent="0.3">
      <c r="A1057" s="620"/>
      <c r="B1057" s="1063" t="s">
        <v>859</v>
      </c>
      <c r="C1057" s="645" t="s">
        <v>884</v>
      </c>
      <c r="D1057" s="644">
        <f t="shared" ref="D1057:F1059" si="36">D1054/C1054-1</f>
        <v>0</v>
      </c>
      <c r="E1057" s="644">
        <f t="shared" si="36"/>
        <v>0</v>
      </c>
      <c r="F1057" s="1062">
        <f t="shared" si="36"/>
        <v>0</v>
      </c>
      <c r="G1057" s="647"/>
    </row>
    <row r="1058" spans="1:7" ht="32.25" thickBot="1" x14ac:dyDescent="0.3">
      <c r="A1058" s="620"/>
      <c r="B1058" s="1063" t="s">
        <v>858</v>
      </c>
      <c r="C1058" s="645" t="s">
        <v>884</v>
      </c>
      <c r="D1058" s="644">
        <f t="shared" si="36"/>
        <v>0</v>
      </c>
      <c r="E1058" s="644">
        <f t="shared" si="36"/>
        <v>-1</v>
      </c>
      <c r="F1058" s="1062" t="e">
        <f t="shared" si="36"/>
        <v>#DIV/0!</v>
      </c>
      <c r="G1058" s="647"/>
    </row>
    <row r="1059" spans="1:7" ht="32.25" thickBot="1" x14ac:dyDescent="0.3">
      <c r="A1059" s="620"/>
      <c r="B1059" s="1063" t="s">
        <v>55</v>
      </c>
      <c r="C1059" s="645" t="s">
        <v>884</v>
      </c>
      <c r="D1059" s="644">
        <f t="shared" si="36"/>
        <v>0</v>
      </c>
      <c r="E1059" s="644">
        <f t="shared" si="36"/>
        <v>-1</v>
      </c>
      <c r="F1059" s="1062" t="e">
        <f t="shared" si="36"/>
        <v>#DIV/0!</v>
      </c>
      <c r="G1059" s="647"/>
    </row>
    <row r="1060" spans="1:7" ht="16.5" thickBot="1" x14ac:dyDescent="0.3">
      <c r="A1060" s="620"/>
      <c r="B1060" s="2281" t="s">
        <v>2166</v>
      </c>
      <c r="C1060" s="1770"/>
      <c r="D1060" s="1770"/>
      <c r="E1060" s="1770"/>
      <c r="F1060" s="2282"/>
      <c r="G1060" s="647"/>
    </row>
    <row r="1061" spans="1:7" ht="15.75" x14ac:dyDescent="0.25">
      <c r="A1061" s="620"/>
      <c r="B1061" s="2270"/>
      <c r="C1061" s="643">
        <v>2025</v>
      </c>
      <c r="D1061" s="643">
        <v>2026</v>
      </c>
      <c r="E1061" s="643">
        <v>2027</v>
      </c>
      <c r="F1061" s="1074">
        <v>2028</v>
      </c>
      <c r="G1061" s="647"/>
    </row>
    <row r="1062" spans="1:7" ht="16.5" thickBot="1" x14ac:dyDescent="0.3">
      <c r="A1062" s="620"/>
      <c r="B1062" s="2280"/>
      <c r="C1062" s="1073" t="s">
        <v>17</v>
      </c>
      <c r="D1062" s="1073" t="s">
        <v>18</v>
      </c>
      <c r="E1062" s="1073" t="s">
        <v>18</v>
      </c>
      <c r="F1062" s="1072" t="s">
        <v>18</v>
      </c>
      <c r="G1062" s="647"/>
    </row>
    <row r="1063" spans="1:7" ht="16.5" thickBot="1" x14ac:dyDescent="0.3">
      <c r="A1063" s="620"/>
      <c r="B1063" s="1054" t="s">
        <v>875</v>
      </c>
      <c r="C1063" s="634">
        <f>C1064+C1065+C1066+C1067</f>
        <v>0</v>
      </c>
      <c r="D1063" s="634">
        <f>D1064+D1065+D1066+D1067</f>
        <v>0</v>
      </c>
      <c r="E1063" s="634">
        <f>E1064+E1065+E1066+E1067</f>
        <v>0</v>
      </c>
      <c r="F1063" s="1047">
        <f>F1064+F1065+F1066+F1067</f>
        <v>0</v>
      </c>
      <c r="G1063" s="647"/>
    </row>
    <row r="1064" spans="1:7" ht="16.5" thickBot="1" x14ac:dyDescent="0.3">
      <c r="A1064" s="620"/>
      <c r="B1064" s="1048" t="s">
        <v>840</v>
      </c>
      <c r="C1064" s="634"/>
      <c r="D1064" s="634"/>
      <c r="E1064" s="634"/>
      <c r="F1064" s="1047"/>
      <c r="G1064" s="647"/>
    </row>
    <row r="1065" spans="1:7" ht="16.5" thickBot="1" x14ac:dyDescent="0.3">
      <c r="A1065" s="620"/>
      <c r="B1065" s="1048" t="s">
        <v>854</v>
      </c>
      <c r="C1065" s="634"/>
      <c r="D1065" s="634"/>
      <c r="E1065" s="634"/>
      <c r="F1065" s="1047"/>
      <c r="G1065" s="647"/>
    </row>
    <row r="1066" spans="1:7" ht="16.5" thickBot="1" x14ac:dyDescent="0.3">
      <c r="A1066" s="620"/>
      <c r="B1066" s="1048" t="s">
        <v>838</v>
      </c>
      <c r="C1066" s="634"/>
      <c r="D1066" s="634"/>
      <c r="E1066" s="634"/>
      <c r="F1066" s="1047"/>
      <c r="G1066" s="647"/>
    </row>
    <row r="1067" spans="1:7" ht="16.5" thickBot="1" x14ac:dyDescent="0.3">
      <c r="A1067" s="620"/>
      <c r="B1067" s="1048" t="s">
        <v>837</v>
      </c>
      <c r="C1067" s="634"/>
      <c r="D1067" s="634"/>
      <c r="E1067" s="634"/>
      <c r="F1067" s="1047"/>
      <c r="G1067" s="647"/>
    </row>
    <row r="1068" spans="1:7" ht="16.5" thickBot="1" x14ac:dyDescent="0.3">
      <c r="A1068" s="620"/>
      <c r="B1068" s="1054" t="s">
        <v>874</v>
      </c>
      <c r="C1068" s="638">
        <f>C1069+C1070+C1071+C1072</f>
        <v>30000</v>
      </c>
      <c r="D1068" s="638">
        <f>D1069+D1070+D1071+D1072</f>
        <v>30000</v>
      </c>
      <c r="E1068" s="638">
        <f>E1069+E1070+E1071+E1072</f>
        <v>0</v>
      </c>
      <c r="F1068" s="1055">
        <f>F1069+F1070+F1071+F1072</f>
        <v>0</v>
      </c>
      <c r="G1068" s="647"/>
    </row>
    <row r="1069" spans="1:7" ht="16.5" thickBot="1" x14ac:dyDescent="0.3">
      <c r="A1069" s="620"/>
      <c r="B1069" s="1048" t="s">
        <v>840</v>
      </c>
      <c r="C1069" s="638">
        <v>30000</v>
      </c>
      <c r="D1069" s="634">
        <v>30000</v>
      </c>
      <c r="E1069" s="634"/>
      <c r="F1069" s="1047"/>
      <c r="G1069" s="647"/>
    </row>
    <row r="1070" spans="1:7" ht="16.5" thickBot="1" x14ac:dyDescent="0.3">
      <c r="A1070" s="620"/>
      <c r="B1070" s="1048" t="s">
        <v>854</v>
      </c>
      <c r="C1070" s="638"/>
      <c r="D1070" s="634"/>
      <c r="E1070" s="634"/>
      <c r="F1070" s="1047"/>
      <c r="G1070" s="647"/>
    </row>
    <row r="1071" spans="1:7" ht="16.5" thickBot="1" x14ac:dyDescent="0.3">
      <c r="A1071" s="620"/>
      <c r="B1071" s="1048" t="s">
        <v>838</v>
      </c>
      <c r="C1071" s="638"/>
      <c r="D1071" s="634"/>
      <c r="E1071" s="634"/>
      <c r="F1071" s="1047"/>
      <c r="G1071" s="647"/>
    </row>
    <row r="1072" spans="1:7" ht="16.5" thickBot="1" x14ac:dyDescent="0.3">
      <c r="A1072" s="620"/>
      <c r="B1072" s="1048" t="s">
        <v>837</v>
      </c>
      <c r="C1072" s="638"/>
      <c r="D1072" s="634"/>
      <c r="E1072" s="634"/>
      <c r="F1072" s="1047"/>
      <c r="G1072" s="647"/>
    </row>
    <row r="1073" spans="1:7" ht="16.5" thickBot="1" x14ac:dyDescent="0.3">
      <c r="A1073" s="620"/>
      <c r="B1073" s="1068" t="s">
        <v>2165</v>
      </c>
      <c r="C1073" s="638">
        <f>C1063+C1068</f>
        <v>30000</v>
      </c>
      <c r="D1073" s="638">
        <f>D1063+D1068</f>
        <v>30000</v>
      </c>
      <c r="E1073" s="638">
        <f>E1063+E1068</f>
        <v>0</v>
      </c>
      <c r="F1073" s="1055">
        <f>F1063+F1068</f>
        <v>0</v>
      </c>
      <c r="G1073" s="647"/>
    </row>
    <row r="1074" spans="1:7" ht="14.25" customHeight="1" thickBot="1" x14ac:dyDescent="0.3">
      <c r="A1074" s="620"/>
      <c r="B1074" s="1207" t="s">
        <v>2164</v>
      </c>
      <c r="C1074" s="1208"/>
      <c r="D1074" s="1209"/>
      <c r="E1074" s="1210"/>
      <c r="F1074" s="1211"/>
      <c r="G1074" s="647"/>
    </row>
    <row r="1075" spans="1:7" ht="48" hidden="1" thickBot="1" x14ac:dyDescent="0.3">
      <c r="A1075" s="620"/>
      <c r="B1075" s="1067" t="s">
        <v>898</v>
      </c>
      <c r="C1075" s="1084" t="s">
        <v>2162</v>
      </c>
      <c r="D1075" s="781" t="s">
        <v>864</v>
      </c>
      <c r="E1075" s="1757" t="s">
        <v>2163</v>
      </c>
      <c r="F1075" s="2263"/>
      <c r="G1075" s="647"/>
    </row>
    <row r="1076" spans="1:7" ht="16.5" hidden="1" thickBot="1" x14ac:dyDescent="0.3">
      <c r="A1076" s="620"/>
      <c r="B1076" s="1083"/>
      <c r="C1076" s="1753" t="s">
        <v>2162</v>
      </c>
      <c r="D1076" s="1754"/>
      <c r="E1076" s="1754"/>
      <c r="F1076" s="2273"/>
      <c r="G1076" s="647"/>
    </row>
    <row r="1077" spans="1:7" ht="16.5" hidden="1" thickBot="1" x14ac:dyDescent="0.3">
      <c r="A1077" s="620"/>
      <c r="B1077" s="1063" t="s">
        <v>863</v>
      </c>
      <c r="C1077" s="1753"/>
      <c r="D1077" s="1754"/>
      <c r="E1077" s="1754"/>
      <c r="F1077" s="2273"/>
      <c r="G1077" s="647"/>
    </row>
    <row r="1078" spans="1:7" ht="16.5" hidden="1" thickBot="1" x14ac:dyDescent="0.3">
      <c r="A1078" s="620"/>
      <c r="B1078" s="1063" t="s">
        <v>37</v>
      </c>
      <c r="C1078" s="1757" t="s">
        <v>2161</v>
      </c>
      <c r="D1078" s="1758"/>
      <c r="E1078" s="1758"/>
      <c r="F1078" s="2263"/>
      <c r="G1078" s="647"/>
    </row>
    <row r="1079" spans="1:7" ht="16.5" hidden="1" thickBot="1" x14ac:dyDescent="0.3">
      <c r="A1079" s="620"/>
      <c r="B1079" s="2270"/>
      <c r="C1079" s="663">
        <v>2024</v>
      </c>
      <c r="D1079" s="663">
        <v>2025</v>
      </c>
      <c r="E1079" s="663">
        <v>2026</v>
      </c>
      <c r="F1079" s="1061">
        <v>2027</v>
      </c>
      <c r="G1079" s="647"/>
    </row>
    <row r="1080" spans="1:7" ht="16.5" hidden="1" thickBot="1" x14ac:dyDescent="0.3">
      <c r="A1080" s="620"/>
      <c r="B1080" s="2280"/>
      <c r="C1080" s="642" t="s">
        <v>17</v>
      </c>
      <c r="D1080" s="642" t="s">
        <v>18</v>
      </c>
      <c r="E1080" s="642" t="s">
        <v>18</v>
      </c>
      <c r="F1080" s="1060" t="s">
        <v>18</v>
      </c>
      <c r="G1080" s="647"/>
    </row>
    <row r="1081" spans="1:7" ht="11.25" hidden="1" customHeight="1" x14ac:dyDescent="0.25">
      <c r="A1081" s="620"/>
      <c r="B1081" s="1063" t="s">
        <v>39</v>
      </c>
      <c r="C1081" s="648">
        <v>1</v>
      </c>
      <c r="D1081" s="648">
        <v>1</v>
      </c>
      <c r="E1081" s="648">
        <v>1</v>
      </c>
      <c r="F1081" s="1064">
        <v>1</v>
      </c>
      <c r="G1081" s="647"/>
    </row>
    <row r="1082" spans="1:7" ht="16.5" hidden="1" thickBot="1" x14ac:dyDescent="0.3">
      <c r="A1082" s="620"/>
      <c r="B1082" s="1063" t="s">
        <v>861</v>
      </c>
      <c r="C1082" s="648">
        <v>0</v>
      </c>
      <c r="D1082" s="648">
        <v>0</v>
      </c>
      <c r="E1082" s="648">
        <v>0</v>
      </c>
      <c r="F1082" s="1064">
        <f>F1100</f>
        <v>0</v>
      </c>
      <c r="G1082" s="647"/>
    </row>
    <row r="1083" spans="1:7" ht="16.5" hidden="1" thickBot="1" x14ac:dyDescent="0.3">
      <c r="A1083" s="620"/>
      <c r="B1083" s="1063" t="s">
        <v>860</v>
      </c>
      <c r="C1083" s="648">
        <v>0</v>
      </c>
      <c r="D1083" s="648">
        <v>0</v>
      </c>
      <c r="E1083" s="648">
        <v>0</v>
      </c>
      <c r="F1083" s="1064">
        <v>109000</v>
      </c>
      <c r="G1083" s="647"/>
    </row>
    <row r="1084" spans="1:7" ht="16.5" hidden="1" thickBot="1" x14ac:dyDescent="0.3">
      <c r="A1084" s="620"/>
      <c r="B1084" s="1063" t="s">
        <v>859</v>
      </c>
      <c r="C1084" s="645" t="s">
        <v>884</v>
      </c>
      <c r="D1084" s="644">
        <f t="shared" ref="D1084:F1086" si="37">D1081/C1081-1</f>
        <v>0</v>
      </c>
      <c r="E1084" s="644">
        <f t="shared" si="37"/>
        <v>0</v>
      </c>
      <c r="F1084" s="1062">
        <f t="shared" si="37"/>
        <v>0</v>
      </c>
      <c r="G1084" s="647"/>
    </row>
    <row r="1085" spans="1:7" ht="32.25" hidden="1" thickBot="1" x14ac:dyDescent="0.3">
      <c r="A1085" s="620"/>
      <c r="B1085" s="1063" t="s">
        <v>858</v>
      </c>
      <c r="C1085" s="645" t="s">
        <v>884</v>
      </c>
      <c r="D1085" s="644" t="e">
        <f t="shared" si="37"/>
        <v>#DIV/0!</v>
      </c>
      <c r="E1085" s="644" t="e">
        <f t="shared" si="37"/>
        <v>#DIV/0!</v>
      </c>
      <c r="F1085" s="1062" t="e">
        <f t="shared" si="37"/>
        <v>#DIV/0!</v>
      </c>
      <c r="G1085" s="647"/>
    </row>
    <row r="1086" spans="1:7" ht="32.25" hidden="1" thickBot="1" x14ac:dyDescent="0.3">
      <c r="A1086" s="620"/>
      <c r="B1086" s="1063" t="s">
        <v>55</v>
      </c>
      <c r="C1086" s="645" t="s">
        <v>884</v>
      </c>
      <c r="D1086" s="644" t="e">
        <f t="shared" si="37"/>
        <v>#DIV/0!</v>
      </c>
      <c r="E1086" s="644" t="e">
        <f t="shared" si="37"/>
        <v>#DIV/0!</v>
      </c>
      <c r="F1086" s="1062" t="e">
        <f t="shared" si="37"/>
        <v>#DIV/0!</v>
      </c>
      <c r="G1086" s="647"/>
    </row>
    <row r="1087" spans="1:7" ht="16.5" hidden="1" thickBot="1" x14ac:dyDescent="0.3">
      <c r="A1087" s="620"/>
      <c r="B1087" s="2281" t="s">
        <v>876</v>
      </c>
      <c r="C1087" s="1770"/>
      <c r="D1087" s="1770"/>
      <c r="E1087" s="1770"/>
      <c r="F1087" s="2282"/>
      <c r="G1087" s="647"/>
    </row>
    <row r="1088" spans="1:7" ht="16.5" hidden="1" thickBot="1" x14ac:dyDescent="0.3">
      <c r="A1088" s="620"/>
      <c r="B1088" s="2270"/>
      <c r="C1088" s="663">
        <v>2024</v>
      </c>
      <c r="D1088" s="663">
        <v>2025</v>
      </c>
      <c r="E1088" s="663">
        <v>2026</v>
      </c>
      <c r="F1088" s="1061">
        <v>2027</v>
      </c>
      <c r="G1088" s="647"/>
    </row>
    <row r="1089" spans="1:7" ht="16.5" hidden="1" thickBot="1" x14ac:dyDescent="0.3">
      <c r="A1089" s="620"/>
      <c r="B1089" s="2280"/>
      <c r="C1089" s="642" t="s">
        <v>17</v>
      </c>
      <c r="D1089" s="642" t="s">
        <v>18</v>
      </c>
      <c r="E1089" s="642" t="s">
        <v>18</v>
      </c>
      <c r="F1089" s="1060" t="s">
        <v>18</v>
      </c>
      <c r="G1089" s="647"/>
    </row>
    <row r="1090" spans="1:7" ht="16.5" hidden="1" thickBot="1" x14ac:dyDescent="0.3">
      <c r="A1090" s="620"/>
      <c r="B1090" s="1054" t="s">
        <v>875</v>
      </c>
      <c r="C1090" s="634">
        <f>C1091+C1092+C1093+C1094</f>
        <v>0</v>
      </c>
      <c r="D1090" s="634">
        <f>D1091+D1092+D1093+D1094</f>
        <v>0</v>
      </c>
      <c r="E1090" s="634">
        <f>E1091+E1092+E1093+E1094</f>
        <v>0</v>
      </c>
      <c r="F1090" s="1047">
        <f>F1091+F1092+F1093+F1094</f>
        <v>0</v>
      </c>
      <c r="G1090" s="647"/>
    </row>
    <row r="1091" spans="1:7" ht="16.5" hidden="1" thickBot="1" x14ac:dyDescent="0.3">
      <c r="A1091" s="620"/>
      <c r="B1091" s="1048" t="s">
        <v>840</v>
      </c>
      <c r="C1091" s="634"/>
      <c r="D1091" s="634"/>
      <c r="E1091" s="634"/>
      <c r="F1091" s="1047"/>
      <c r="G1091" s="647"/>
    </row>
    <row r="1092" spans="1:7" ht="16.5" hidden="1" thickBot="1" x14ac:dyDescent="0.3">
      <c r="A1092" s="620"/>
      <c r="B1092" s="1048" t="s">
        <v>854</v>
      </c>
      <c r="C1092" s="634"/>
      <c r="D1092" s="634"/>
      <c r="E1092" s="634"/>
      <c r="F1092" s="1047"/>
      <c r="G1092" s="647"/>
    </row>
    <row r="1093" spans="1:7" ht="16.5" hidden="1" thickBot="1" x14ac:dyDescent="0.3">
      <c r="A1093" s="620"/>
      <c r="B1093" s="1048" t="s">
        <v>838</v>
      </c>
      <c r="C1093" s="634"/>
      <c r="D1093" s="634"/>
      <c r="E1093" s="634"/>
      <c r="F1093" s="1047"/>
      <c r="G1093" s="647"/>
    </row>
    <row r="1094" spans="1:7" ht="16.5" hidden="1" thickBot="1" x14ac:dyDescent="0.3">
      <c r="A1094" s="620"/>
      <c r="B1094" s="1048" t="s">
        <v>837</v>
      </c>
      <c r="C1094" s="634"/>
      <c r="D1094" s="634"/>
      <c r="E1094" s="634"/>
      <c r="F1094" s="1047"/>
      <c r="G1094" s="647"/>
    </row>
    <row r="1095" spans="1:7" ht="16.5" hidden="1" thickBot="1" x14ac:dyDescent="0.3">
      <c r="A1095" s="620"/>
      <c r="B1095" s="1054" t="s">
        <v>874</v>
      </c>
      <c r="C1095" s="638">
        <v>0</v>
      </c>
      <c r="D1095" s="638">
        <v>0</v>
      </c>
      <c r="E1095" s="638">
        <v>0</v>
      </c>
      <c r="F1095" s="1055"/>
      <c r="G1095" s="647"/>
    </row>
    <row r="1096" spans="1:7" ht="16.5" hidden="1" thickBot="1" x14ac:dyDescent="0.3">
      <c r="A1096" s="620"/>
      <c r="B1096" s="1048" t="s">
        <v>840</v>
      </c>
      <c r="C1096" s="648"/>
      <c r="D1096" s="648"/>
      <c r="E1096" s="648"/>
      <c r="F1096" s="1064"/>
      <c r="G1096" s="647"/>
    </row>
    <row r="1097" spans="1:7" ht="16.5" hidden="1" thickBot="1" x14ac:dyDescent="0.3">
      <c r="A1097" s="620"/>
      <c r="B1097" s="1048" t="s">
        <v>854</v>
      </c>
      <c r="C1097" s="638"/>
      <c r="D1097" s="634"/>
      <c r="E1097" s="634"/>
      <c r="F1097" s="1047"/>
      <c r="G1097" s="647"/>
    </row>
    <row r="1098" spans="1:7" ht="16.5" hidden="1" thickBot="1" x14ac:dyDescent="0.3">
      <c r="A1098" s="620"/>
      <c r="B1098" s="1048" t="s">
        <v>838</v>
      </c>
      <c r="C1098" s="638"/>
      <c r="D1098" s="634"/>
      <c r="E1098" s="634"/>
      <c r="F1098" s="1047"/>
      <c r="G1098" s="647"/>
    </row>
    <row r="1099" spans="1:7" ht="16.5" hidden="1" thickBot="1" x14ac:dyDescent="0.3">
      <c r="A1099" s="620"/>
      <c r="B1099" s="1048" t="s">
        <v>837</v>
      </c>
      <c r="C1099" s="638"/>
      <c r="D1099" s="634"/>
      <c r="E1099" s="634"/>
      <c r="F1099" s="1047"/>
      <c r="G1099" s="647"/>
    </row>
    <row r="1100" spans="1:7" ht="16.5" hidden="1" thickBot="1" x14ac:dyDescent="0.3">
      <c r="A1100" s="620"/>
      <c r="B1100" s="1059" t="s">
        <v>873</v>
      </c>
      <c r="C1100" s="638">
        <v>0</v>
      </c>
      <c r="D1100" s="638">
        <v>0</v>
      </c>
      <c r="E1100" s="638">
        <v>0</v>
      </c>
      <c r="F1100" s="1055">
        <f>F1090+F1095</f>
        <v>0</v>
      </c>
      <c r="G1100" s="647"/>
    </row>
    <row r="1101" spans="1:7" ht="77.25" customHeight="1" thickBot="1" x14ac:dyDescent="0.3">
      <c r="A1101" s="620"/>
      <c r="B1101" s="1067" t="s">
        <v>898</v>
      </c>
      <c r="C1101" s="1081" t="s">
        <v>2160</v>
      </c>
      <c r="D1101" s="781" t="s">
        <v>864</v>
      </c>
      <c r="E1101" s="1756" t="s">
        <v>2159</v>
      </c>
      <c r="F1101" s="2283"/>
      <c r="G1101" s="647"/>
    </row>
    <row r="1102" spans="1:7" ht="40.5" customHeight="1" thickBot="1" x14ac:dyDescent="0.3">
      <c r="A1102" s="620"/>
      <c r="B1102" s="1063" t="s">
        <v>863</v>
      </c>
      <c r="C1102" s="1753" t="s">
        <v>2158</v>
      </c>
      <c r="D1102" s="1754"/>
      <c r="E1102" s="1754"/>
      <c r="F1102" s="2273"/>
      <c r="G1102" s="647"/>
    </row>
    <row r="1103" spans="1:7" ht="16.5" thickBot="1" x14ac:dyDescent="0.3">
      <c r="A1103" s="620"/>
      <c r="B1103" s="1063" t="s">
        <v>37</v>
      </c>
      <c r="C1103" s="1757" t="s">
        <v>2151</v>
      </c>
      <c r="D1103" s="1758"/>
      <c r="E1103" s="1758"/>
      <c r="F1103" s="2263"/>
      <c r="G1103" s="647"/>
    </row>
    <row r="1104" spans="1:7" ht="15.75" x14ac:dyDescent="0.25">
      <c r="A1104" s="620"/>
      <c r="B1104" s="2270"/>
      <c r="C1104" s="643">
        <v>2025</v>
      </c>
      <c r="D1104" s="643">
        <v>2026</v>
      </c>
      <c r="E1104" s="643">
        <v>2027</v>
      </c>
      <c r="F1104" s="1074">
        <v>2028</v>
      </c>
      <c r="G1104" s="647"/>
    </row>
    <row r="1105" spans="1:7" ht="16.5" thickBot="1" x14ac:dyDescent="0.3">
      <c r="A1105" s="620"/>
      <c r="B1105" s="2280"/>
      <c r="C1105" s="1073" t="s">
        <v>17</v>
      </c>
      <c r="D1105" s="1073" t="s">
        <v>18</v>
      </c>
      <c r="E1105" s="1073" t="s">
        <v>18</v>
      </c>
      <c r="F1105" s="1072" t="s">
        <v>18</v>
      </c>
      <c r="G1105" s="647"/>
    </row>
    <row r="1106" spans="1:7" ht="16.5" thickBot="1" x14ac:dyDescent="0.3">
      <c r="A1106" s="620"/>
      <c r="B1106" s="1063" t="s">
        <v>39</v>
      </c>
      <c r="C1106" s="646">
        <v>1</v>
      </c>
      <c r="D1106" s="645">
        <v>1</v>
      </c>
      <c r="E1106" s="645">
        <v>1</v>
      </c>
      <c r="F1106" s="1069">
        <v>1</v>
      </c>
      <c r="G1106" s="647"/>
    </row>
    <row r="1107" spans="1:7" ht="16.5" thickBot="1" x14ac:dyDescent="0.3">
      <c r="A1107" s="620"/>
      <c r="B1107" s="1063" t="s">
        <v>861</v>
      </c>
      <c r="C1107" s="1064">
        <f>C1125</f>
        <v>100000</v>
      </c>
      <c r="D1107" s="1064">
        <f>D1125</f>
        <v>340000</v>
      </c>
      <c r="E1107" s="1064">
        <f>E1125</f>
        <v>400000</v>
      </c>
      <c r="F1107" s="1064">
        <f>F1125</f>
        <v>1565283</v>
      </c>
      <c r="G1107" s="647"/>
    </row>
    <row r="1108" spans="1:7" ht="16.5" thickBot="1" x14ac:dyDescent="0.3">
      <c r="A1108" s="620"/>
      <c r="B1108" s="1063" t="s">
        <v>860</v>
      </c>
      <c r="C1108" s="1064">
        <f>C1107/C1106</f>
        <v>100000</v>
      </c>
      <c r="D1108" s="1064">
        <f>D1107/D1106</f>
        <v>340000</v>
      </c>
      <c r="E1108" s="1064">
        <f>E1107/E1106</f>
        <v>400000</v>
      </c>
      <c r="F1108" s="1064">
        <f>F1107/F1106</f>
        <v>1565283</v>
      </c>
      <c r="G1108" s="647"/>
    </row>
    <row r="1109" spans="1:7" ht="16.5" thickBot="1" x14ac:dyDescent="0.3">
      <c r="A1109" s="620"/>
      <c r="B1109" s="1063" t="s">
        <v>859</v>
      </c>
      <c r="C1109" s="645" t="s">
        <v>884</v>
      </c>
      <c r="D1109" s="644">
        <f t="shared" ref="D1109:F1111" si="38">D1106/C1106-1</f>
        <v>0</v>
      </c>
      <c r="E1109" s="644">
        <f t="shared" si="38"/>
        <v>0</v>
      </c>
      <c r="F1109" s="1062">
        <f t="shared" si="38"/>
        <v>0</v>
      </c>
      <c r="G1109" s="647"/>
    </row>
    <row r="1110" spans="1:7" ht="32.25" thickBot="1" x14ac:dyDescent="0.3">
      <c r="A1110" s="620"/>
      <c r="B1110" s="1063" t="s">
        <v>858</v>
      </c>
      <c r="C1110" s="645" t="s">
        <v>884</v>
      </c>
      <c r="D1110" s="644">
        <f t="shared" si="38"/>
        <v>2.4</v>
      </c>
      <c r="E1110" s="644">
        <f t="shared" si="38"/>
        <v>0.17647058823529416</v>
      </c>
      <c r="F1110" s="1062">
        <f t="shared" si="38"/>
        <v>2.9132074999999999</v>
      </c>
      <c r="G1110" s="647"/>
    </row>
    <row r="1111" spans="1:7" ht="32.25" thickBot="1" x14ac:dyDescent="0.3">
      <c r="A1111" s="620"/>
      <c r="B1111" s="1063" t="s">
        <v>55</v>
      </c>
      <c r="C1111" s="645" t="s">
        <v>884</v>
      </c>
      <c r="D1111" s="644">
        <f t="shared" si="38"/>
        <v>2.4</v>
      </c>
      <c r="E1111" s="644">
        <f t="shared" si="38"/>
        <v>0.17647058823529416</v>
      </c>
      <c r="F1111" s="1062">
        <f t="shared" si="38"/>
        <v>2.9132074999999999</v>
      </c>
      <c r="G1111" s="647"/>
    </row>
    <row r="1112" spans="1:7" ht="16.5" thickBot="1" x14ac:dyDescent="0.3">
      <c r="A1112" s="620"/>
      <c r="B1112" s="2281" t="s">
        <v>876</v>
      </c>
      <c r="C1112" s="1770"/>
      <c r="D1112" s="1770"/>
      <c r="E1112" s="1770"/>
      <c r="F1112" s="2282"/>
      <c r="G1112" s="647"/>
    </row>
    <row r="1113" spans="1:7" ht="15.75" x14ac:dyDescent="0.25">
      <c r="A1113" s="620"/>
      <c r="B1113" s="2270"/>
      <c r="C1113" s="643">
        <v>2025</v>
      </c>
      <c r="D1113" s="643">
        <v>2026</v>
      </c>
      <c r="E1113" s="643">
        <v>2027</v>
      </c>
      <c r="F1113" s="1074">
        <v>2028</v>
      </c>
      <c r="G1113" s="647"/>
    </row>
    <row r="1114" spans="1:7" ht="16.5" thickBot="1" x14ac:dyDescent="0.3">
      <c r="A1114" s="620"/>
      <c r="B1114" s="2280"/>
      <c r="C1114" s="1073" t="s">
        <v>17</v>
      </c>
      <c r="D1114" s="1073" t="s">
        <v>18</v>
      </c>
      <c r="E1114" s="1073" t="s">
        <v>18</v>
      </c>
      <c r="F1114" s="1072" t="s">
        <v>18</v>
      </c>
      <c r="G1114" s="647"/>
    </row>
    <row r="1115" spans="1:7" ht="16.5" thickBot="1" x14ac:dyDescent="0.3">
      <c r="A1115" s="620"/>
      <c r="B1115" s="1054" t="s">
        <v>875</v>
      </c>
      <c r="C1115" s="634">
        <f>C1116+C1117+C1118+C1119</f>
        <v>0</v>
      </c>
      <c r="D1115" s="634">
        <f>D1116+D1117+D1118+D1119</f>
        <v>0</v>
      </c>
      <c r="E1115" s="634">
        <f>E1116+E1117+E1118+E1119</f>
        <v>0</v>
      </c>
      <c r="F1115" s="1047">
        <f>F1116+F1117+F1118+F1119</f>
        <v>0</v>
      </c>
      <c r="G1115" s="647"/>
    </row>
    <row r="1116" spans="1:7" ht="16.5" thickBot="1" x14ac:dyDescent="0.3">
      <c r="A1116" s="620"/>
      <c r="B1116" s="1048" t="s">
        <v>840</v>
      </c>
      <c r="C1116" s="634"/>
      <c r="D1116" s="634"/>
      <c r="E1116" s="634"/>
      <c r="F1116" s="1047"/>
      <c r="G1116" s="647"/>
    </row>
    <row r="1117" spans="1:7" ht="16.5" thickBot="1" x14ac:dyDescent="0.3">
      <c r="A1117" s="620"/>
      <c r="B1117" s="1048" t="s">
        <v>854</v>
      </c>
      <c r="C1117" s="634"/>
      <c r="D1117" s="634"/>
      <c r="E1117" s="634"/>
      <c r="F1117" s="1047"/>
      <c r="G1117" s="647"/>
    </row>
    <row r="1118" spans="1:7" ht="16.5" thickBot="1" x14ac:dyDescent="0.3">
      <c r="A1118" s="620"/>
      <c r="B1118" s="1048" t="s">
        <v>838</v>
      </c>
      <c r="C1118" s="634"/>
      <c r="D1118" s="634"/>
      <c r="E1118" s="634"/>
      <c r="F1118" s="1047"/>
      <c r="G1118" s="647"/>
    </row>
    <row r="1119" spans="1:7" ht="16.5" thickBot="1" x14ac:dyDescent="0.3">
      <c r="A1119" s="620"/>
      <c r="B1119" s="1048" t="s">
        <v>837</v>
      </c>
      <c r="C1119" s="634"/>
      <c r="D1119" s="634"/>
      <c r="E1119" s="634"/>
      <c r="F1119" s="1047"/>
      <c r="G1119" s="647"/>
    </row>
    <row r="1120" spans="1:7" ht="16.5" thickBot="1" x14ac:dyDescent="0.3">
      <c r="A1120" s="620"/>
      <c r="B1120" s="1054" t="s">
        <v>874</v>
      </c>
      <c r="C1120" s="1055">
        <f>C1121</f>
        <v>100000</v>
      </c>
      <c r="D1120" s="1055">
        <f>D1121</f>
        <v>340000</v>
      </c>
      <c r="E1120" s="1055">
        <f>E1121</f>
        <v>400000</v>
      </c>
      <c r="F1120" s="1055">
        <f>F1121</f>
        <v>1565283</v>
      </c>
      <c r="G1120" s="647"/>
    </row>
    <row r="1121" spans="1:8" ht="16.5" thickBot="1" x14ac:dyDescent="0.3">
      <c r="A1121" s="620"/>
      <c r="B1121" s="1048" t="s">
        <v>840</v>
      </c>
      <c r="C1121" s="648">
        <v>100000</v>
      </c>
      <c r="D1121" s="648">
        <f>300000+40000</f>
        <v>340000</v>
      </c>
      <c r="E1121" s="648">
        <v>400000</v>
      </c>
      <c r="F1121" s="1064">
        <v>1565283</v>
      </c>
      <c r="G1121" s="647"/>
    </row>
    <row r="1122" spans="1:8" ht="16.5" thickBot="1" x14ac:dyDescent="0.3">
      <c r="A1122" s="620"/>
      <c r="B1122" s="1048" t="s">
        <v>854</v>
      </c>
      <c r="C1122" s="638"/>
      <c r="D1122" s="634"/>
      <c r="E1122" s="634"/>
      <c r="F1122" s="1047"/>
      <c r="G1122" s="647"/>
      <c r="H1122" s="864"/>
    </row>
    <row r="1123" spans="1:8" ht="16.5" thickBot="1" x14ac:dyDescent="0.3">
      <c r="A1123" s="620"/>
      <c r="B1123" s="1048" t="s">
        <v>838</v>
      </c>
      <c r="C1123" s="638"/>
      <c r="D1123" s="634"/>
      <c r="E1123" s="634"/>
      <c r="F1123" s="1047"/>
      <c r="G1123" s="647"/>
    </row>
    <row r="1124" spans="1:8" ht="16.5" thickBot="1" x14ac:dyDescent="0.3">
      <c r="A1124" s="620"/>
      <c r="B1124" s="1048" t="s">
        <v>837</v>
      </c>
      <c r="C1124" s="638"/>
      <c r="D1124" s="634"/>
      <c r="E1124" s="634"/>
      <c r="F1124" s="1047"/>
      <c r="G1124" s="647"/>
    </row>
    <row r="1125" spans="1:8" ht="15.75" customHeight="1" thickBot="1" x14ac:dyDescent="0.3">
      <c r="A1125" s="620"/>
      <c r="B1125" s="1068" t="s">
        <v>873</v>
      </c>
      <c r="C1125" s="1055">
        <f>C1115+C1120</f>
        <v>100000</v>
      </c>
      <c r="D1125" s="1055">
        <f>D1115+D1120</f>
        <v>340000</v>
      </c>
      <c r="E1125" s="1055">
        <f>E1115+E1120</f>
        <v>400000</v>
      </c>
      <c r="F1125" s="1055">
        <f>F1115+F1120</f>
        <v>1565283</v>
      </c>
      <c r="G1125" s="647"/>
    </row>
    <row r="1126" spans="1:8" ht="31.5" hidden="1" customHeight="1" x14ac:dyDescent="0.25">
      <c r="A1126" s="620"/>
      <c r="B1126" s="1067" t="s">
        <v>866</v>
      </c>
      <c r="C1126" s="1081"/>
      <c r="D1126" s="781" t="s">
        <v>864</v>
      </c>
      <c r="E1126" s="1756" t="s">
        <v>2157</v>
      </c>
      <c r="F1126" s="2283"/>
      <c r="G1126" s="647"/>
    </row>
    <row r="1127" spans="1:8" ht="35.25" hidden="1" customHeight="1" x14ac:dyDescent="0.25">
      <c r="A1127" s="620"/>
      <c r="B1127" s="1063" t="s">
        <v>863</v>
      </c>
      <c r="C1127" s="1753"/>
      <c r="D1127" s="1754"/>
      <c r="E1127" s="1754"/>
      <c r="F1127" s="2273"/>
      <c r="G1127" s="647"/>
    </row>
    <row r="1128" spans="1:8" ht="16.5" hidden="1" thickBot="1" x14ac:dyDescent="0.3">
      <c r="A1128" s="620"/>
      <c r="B1128" s="1063" t="s">
        <v>37</v>
      </c>
      <c r="C1128" s="1757" t="s">
        <v>2151</v>
      </c>
      <c r="D1128" s="1758"/>
      <c r="E1128" s="1758"/>
      <c r="F1128" s="2263"/>
      <c r="G1128" s="647"/>
    </row>
    <row r="1129" spans="1:8" ht="16.5" hidden="1" thickBot="1" x14ac:dyDescent="0.3">
      <c r="A1129" s="620"/>
      <c r="B1129" s="2270"/>
      <c r="C1129" s="663">
        <v>2024</v>
      </c>
      <c r="D1129" s="663">
        <v>2025</v>
      </c>
      <c r="E1129" s="663">
        <v>2026</v>
      </c>
      <c r="F1129" s="1061">
        <v>2027</v>
      </c>
      <c r="G1129" s="647"/>
    </row>
    <row r="1130" spans="1:8" ht="16.5" hidden="1" thickBot="1" x14ac:dyDescent="0.3">
      <c r="A1130" s="620"/>
      <c r="B1130" s="2280"/>
      <c r="C1130" s="642" t="s">
        <v>17</v>
      </c>
      <c r="D1130" s="642" t="s">
        <v>18</v>
      </c>
      <c r="E1130" s="642" t="s">
        <v>18</v>
      </c>
      <c r="F1130" s="1060" t="s">
        <v>18</v>
      </c>
      <c r="G1130" s="647"/>
    </row>
    <row r="1131" spans="1:8" ht="16.5" hidden="1" thickBot="1" x14ac:dyDescent="0.3">
      <c r="A1131" s="620"/>
      <c r="B1131" s="1063" t="s">
        <v>39</v>
      </c>
      <c r="C1131" s="646">
        <v>1</v>
      </c>
      <c r="D1131" s="645">
        <v>1</v>
      </c>
      <c r="E1131" s="645">
        <v>1</v>
      </c>
      <c r="F1131" s="1069">
        <v>1</v>
      </c>
      <c r="G1131" s="647"/>
    </row>
    <row r="1132" spans="1:8" ht="16.5" hidden="1" thickBot="1" x14ac:dyDescent="0.3">
      <c r="A1132" s="620"/>
      <c r="B1132" s="1063" t="s">
        <v>861</v>
      </c>
      <c r="C1132" s="648">
        <v>0</v>
      </c>
      <c r="D1132" s="648">
        <v>0</v>
      </c>
      <c r="E1132" s="648">
        <v>0</v>
      </c>
      <c r="F1132" s="1064">
        <f>F1150</f>
        <v>0</v>
      </c>
      <c r="G1132" s="647"/>
    </row>
    <row r="1133" spans="1:8" ht="16.5" hidden="1" thickBot="1" x14ac:dyDescent="0.3">
      <c r="A1133" s="620"/>
      <c r="B1133" s="1063" t="s">
        <v>860</v>
      </c>
      <c r="C1133" s="648">
        <v>0</v>
      </c>
      <c r="D1133" s="648">
        <v>0</v>
      </c>
      <c r="E1133" s="648">
        <v>0</v>
      </c>
      <c r="F1133" s="1064">
        <f>F1132/F1131</f>
        <v>0</v>
      </c>
      <c r="G1133" s="647"/>
    </row>
    <row r="1134" spans="1:8" ht="16.5" hidden="1" thickBot="1" x14ac:dyDescent="0.3">
      <c r="A1134" s="620"/>
      <c r="B1134" s="1063" t="s">
        <v>859</v>
      </c>
      <c r="C1134" s="645" t="s">
        <v>884</v>
      </c>
      <c r="D1134" s="644">
        <f t="shared" ref="D1134:F1136" si="39">D1131/C1131-1</f>
        <v>0</v>
      </c>
      <c r="E1134" s="644">
        <f t="shared" si="39"/>
        <v>0</v>
      </c>
      <c r="F1134" s="1062">
        <f t="shared" si="39"/>
        <v>0</v>
      </c>
      <c r="G1134" s="647"/>
    </row>
    <row r="1135" spans="1:8" ht="14.25" hidden="1" customHeight="1" x14ac:dyDescent="0.25">
      <c r="A1135" s="620"/>
      <c r="B1135" s="1063" t="s">
        <v>858</v>
      </c>
      <c r="C1135" s="645" t="s">
        <v>884</v>
      </c>
      <c r="D1135" s="644" t="e">
        <f t="shared" si="39"/>
        <v>#DIV/0!</v>
      </c>
      <c r="E1135" s="644" t="e">
        <f t="shared" si="39"/>
        <v>#DIV/0!</v>
      </c>
      <c r="F1135" s="1062" t="e">
        <f t="shared" si="39"/>
        <v>#DIV/0!</v>
      </c>
      <c r="G1135" s="647"/>
    </row>
    <row r="1136" spans="1:8" ht="32.25" hidden="1" thickBot="1" x14ac:dyDescent="0.3">
      <c r="A1136" s="620"/>
      <c r="B1136" s="1063" t="s">
        <v>55</v>
      </c>
      <c r="C1136" s="645" t="s">
        <v>884</v>
      </c>
      <c r="D1136" s="644" t="e">
        <f t="shared" si="39"/>
        <v>#DIV/0!</v>
      </c>
      <c r="E1136" s="644" t="e">
        <f t="shared" si="39"/>
        <v>#DIV/0!</v>
      </c>
      <c r="F1136" s="1062" t="e">
        <f t="shared" si="39"/>
        <v>#DIV/0!</v>
      </c>
      <c r="G1136" s="647"/>
    </row>
    <row r="1137" spans="1:7" ht="16.5" hidden="1" thickBot="1" x14ac:dyDescent="0.3">
      <c r="A1137" s="620"/>
      <c r="B1137" s="2281" t="s">
        <v>883</v>
      </c>
      <c r="C1137" s="1770"/>
      <c r="D1137" s="1770"/>
      <c r="E1137" s="1770"/>
      <c r="F1137" s="2282"/>
      <c r="G1137" s="647"/>
    </row>
    <row r="1138" spans="1:7" ht="16.5" hidden="1" thickBot="1" x14ac:dyDescent="0.3">
      <c r="A1138" s="620"/>
      <c r="B1138" s="2270"/>
      <c r="C1138" s="663">
        <v>2024</v>
      </c>
      <c r="D1138" s="663">
        <v>2025</v>
      </c>
      <c r="E1138" s="663">
        <v>2026</v>
      </c>
      <c r="F1138" s="1061">
        <v>2027</v>
      </c>
      <c r="G1138" s="647"/>
    </row>
    <row r="1139" spans="1:7" ht="16.5" hidden="1" thickBot="1" x14ac:dyDescent="0.3">
      <c r="A1139" s="620"/>
      <c r="B1139" s="2280"/>
      <c r="C1139" s="642" t="s">
        <v>17</v>
      </c>
      <c r="D1139" s="642" t="s">
        <v>18</v>
      </c>
      <c r="E1139" s="642" t="s">
        <v>18</v>
      </c>
      <c r="F1139" s="1060" t="s">
        <v>18</v>
      </c>
      <c r="G1139" s="647"/>
    </row>
    <row r="1140" spans="1:7" ht="16.5" hidden="1" thickBot="1" x14ac:dyDescent="0.3">
      <c r="A1140" s="620"/>
      <c r="B1140" s="1054" t="s">
        <v>875</v>
      </c>
      <c r="C1140" s="634">
        <f>C1141+C1142+C1143+C1144</f>
        <v>0</v>
      </c>
      <c r="D1140" s="634">
        <f>D1141+D1142+D1143+D1144</f>
        <v>0</v>
      </c>
      <c r="E1140" s="634">
        <f>E1141+E1142+E1143+E1144</f>
        <v>0</v>
      </c>
      <c r="F1140" s="1047">
        <f>F1141+F1142+F1143+F1144</f>
        <v>0</v>
      </c>
      <c r="G1140" s="647"/>
    </row>
    <row r="1141" spans="1:7" ht="16.5" hidden="1" thickBot="1" x14ac:dyDescent="0.3">
      <c r="A1141" s="620"/>
      <c r="B1141" s="1048" t="s">
        <v>840</v>
      </c>
      <c r="C1141" s="634"/>
      <c r="D1141" s="634"/>
      <c r="E1141" s="634"/>
      <c r="F1141" s="1047"/>
      <c r="G1141" s="647"/>
    </row>
    <row r="1142" spans="1:7" ht="16.5" hidden="1" thickBot="1" x14ac:dyDescent="0.3">
      <c r="A1142" s="620"/>
      <c r="B1142" s="1048" t="s">
        <v>854</v>
      </c>
      <c r="C1142" s="634"/>
      <c r="D1142" s="634"/>
      <c r="E1142" s="634"/>
      <c r="F1142" s="1047"/>
      <c r="G1142" s="647"/>
    </row>
    <row r="1143" spans="1:7" ht="16.5" hidden="1" thickBot="1" x14ac:dyDescent="0.3">
      <c r="A1143" s="620"/>
      <c r="B1143" s="1048" t="s">
        <v>838</v>
      </c>
      <c r="C1143" s="634"/>
      <c r="D1143" s="634"/>
      <c r="E1143" s="634"/>
      <c r="F1143" s="1047"/>
      <c r="G1143" s="647"/>
    </row>
    <row r="1144" spans="1:7" ht="16.5" hidden="1" thickBot="1" x14ac:dyDescent="0.3">
      <c r="A1144" s="620"/>
      <c r="B1144" s="1048" t="s">
        <v>837</v>
      </c>
      <c r="C1144" s="634"/>
      <c r="D1144" s="634"/>
      <c r="E1144" s="634"/>
      <c r="F1144" s="1047"/>
      <c r="G1144" s="647"/>
    </row>
    <row r="1145" spans="1:7" ht="16.5" hidden="1" thickBot="1" x14ac:dyDescent="0.3">
      <c r="A1145" s="620"/>
      <c r="B1145" s="1054" t="s">
        <v>874</v>
      </c>
      <c r="C1145" s="638">
        <v>0</v>
      </c>
      <c r="D1145" s="638">
        <v>0</v>
      </c>
      <c r="E1145" s="638">
        <v>0</v>
      </c>
      <c r="F1145" s="1055"/>
      <c r="G1145" s="647"/>
    </row>
    <row r="1146" spans="1:7" ht="16.5" hidden="1" thickBot="1" x14ac:dyDescent="0.3">
      <c r="A1146" s="620"/>
      <c r="B1146" s="1048" t="s">
        <v>840</v>
      </c>
      <c r="C1146" s="638">
        <v>0</v>
      </c>
      <c r="D1146" s="634">
        <v>0</v>
      </c>
      <c r="E1146" s="634">
        <v>0</v>
      </c>
      <c r="F1146" s="1047"/>
      <c r="G1146" s="647"/>
    </row>
    <row r="1147" spans="1:7" ht="16.5" hidden="1" thickBot="1" x14ac:dyDescent="0.3">
      <c r="A1147" s="620"/>
      <c r="B1147" s="1048" t="s">
        <v>854</v>
      </c>
      <c r="C1147" s="638"/>
      <c r="D1147" s="634"/>
      <c r="E1147" s="634"/>
      <c r="F1147" s="1047"/>
      <c r="G1147" s="647"/>
    </row>
    <row r="1148" spans="1:7" ht="15.75" hidden="1" customHeight="1" x14ac:dyDescent="0.25">
      <c r="A1148" s="620"/>
      <c r="B1148" s="1048" t="s">
        <v>838</v>
      </c>
      <c r="C1148" s="638"/>
      <c r="D1148" s="634"/>
      <c r="E1148" s="634"/>
      <c r="F1148" s="1047"/>
      <c r="G1148" s="647"/>
    </row>
    <row r="1149" spans="1:7" ht="16.5" hidden="1" thickBot="1" x14ac:dyDescent="0.3">
      <c r="A1149" s="620"/>
      <c r="B1149" s="1048" t="s">
        <v>837</v>
      </c>
      <c r="C1149" s="638"/>
      <c r="D1149" s="634"/>
      <c r="E1149" s="634"/>
      <c r="F1149" s="1047"/>
      <c r="G1149" s="647"/>
    </row>
    <row r="1150" spans="1:7" ht="16.5" hidden="1" thickBot="1" x14ac:dyDescent="0.3">
      <c r="A1150" s="620"/>
      <c r="B1150" s="1068" t="s">
        <v>950</v>
      </c>
      <c r="C1150" s="638"/>
      <c r="D1150" s="638"/>
      <c r="E1150" s="638"/>
      <c r="F1150" s="1055">
        <f>F1140+F1145</f>
        <v>0</v>
      </c>
      <c r="G1150" s="647"/>
    </row>
    <row r="1151" spans="1:7" ht="48" hidden="1" thickBot="1" x14ac:dyDescent="0.3">
      <c r="A1151" s="620"/>
      <c r="B1151" s="1067" t="s">
        <v>1793</v>
      </c>
      <c r="C1151" s="1081"/>
      <c r="D1151" s="781" t="s">
        <v>864</v>
      </c>
      <c r="E1151" s="780"/>
      <c r="F1151" s="1082"/>
      <c r="G1151" s="647"/>
    </row>
    <row r="1152" spans="1:7" ht="16.5" hidden="1" thickBot="1" x14ac:dyDescent="0.3">
      <c r="A1152" s="620"/>
      <c r="B1152" s="1063" t="s">
        <v>863</v>
      </c>
      <c r="C1152" s="1753"/>
      <c r="D1152" s="1754"/>
      <c r="E1152" s="1754"/>
      <c r="F1152" s="2273"/>
      <c r="G1152" s="647"/>
    </row>
    <row r="1153" spans="1:7" ht="16.5" hidden="1" thickBot="1" x14ac:dyDescent="0.3">
      <c r="A1153" s="620"/>
      <c r="B1153" s="1063" t="s">
        <v>37</v>
      </c>
      <c r="C1153" s="1757" t="s">
        <v>2151</v>
      </c>
      <c r="D1153" s="1758"/>
      <c r="E1153" s="1758"/>
      <c r="F1153" s="2263"/>
      <c r="G1153" s="647"/>
    </row>
    <row r="1154" spans="1:7" ht="16.5" hidden="1" thickBot="1" x14ac:dyDescent="0.3">
      <c r="A1154" s="620"/>
      <c r="B1154" s="2270"/>
      <c r="C1154" s="663">
        <v>2024</v>
      </c>
      <c r="D1154" s="663">
        <v>2025</v>
      </c>
      <c r="E1154" s="663">
        <v>2026</v>
      </c>
      <c r="F1154" s="1061">
        <v>2027</v>
      </c>
      <c r="G1154" s="647"/>
    </row>
    <row r="1155" spans="1:7" ht="16.5" hidden="1" thickBot="1" x14ac:dyDescent="0.3">
      <c r="A1155" s="620"/>
      <c r="B1155" s="2280"/>
      <c r="C1155" s="642" t="s">
        <v>17</v>
      </c>
      <c r="D1155" s="642" t="s">
        <v>18</v>
      </c>
      <c r="E1155" s="642" t="s">
        <v>18</v>
      </c>
      <c r="F1155" s="1060" t="s">
        <v>18</v>
      </c>
      <c r="G1155" s="647"/>
    </row>
    <row r="1156" spans="1:7" ht="16.5" hidden="1" thickBot="1" x14ac:dyDescent="0.3">
      <c r="A1156" s="620"/>
      <c r="B1156" s="1063" t="s">
        <v>39</v>
      </c>
      <c r="C1156" s="646">
        <v>1</v>
      </c>
      <c r="D1156" s="645">
        <v>1</v>
      </c>
      <c r="E1156" s="645">
        <v>1</v>
      </c>
      <c r="F1156" s="1069">
        <v>1</v>
      </c>
      <c r="G1156" s="647"/>
    </row>
    <row r="1157" spans="1:7" ht="9" hidden="1" customHeight="1" x14ac:dyDescent="0.25">
      <c r="A1157" s="620"/>
      <c r="B1157" s="1063" t="s">
        <v>861</v>
      </c>
      <c r="C1157" s="648">
        <v>0</v>
      </c>
      <c r="D1157" s="648">
        <v>0</v>
      </c>
      <c r="E1157" s="648">
        <v>0</v>
      </c>
      <c r="F1157" s="1064">
        <f>F1175</f>
        <v>0</v>
      </c>
      <c r="G1157" s="647"/>
    </row>
    <row r="1158" spans="1:7" ht="16.5" hidden="1" thickBot="1" x14ac:dyDescent="0.3">
      <c r="A1158" s="620"/>
      <c r="B1158" s="1063" t="s">
        <v>860</v>
      </c>
      <c r="C1158" s="648">
        <v>0</v>
      </c>
      <c r="D1158" s="648">
        <v>0</v>
      </c>
      <c r="E1158" s="648">
        <v>0</v>
      </c>
      <c r="F1158" s="1064">
        <f>F1157/F1156</f>
        <v>0</v>
      </c>
      <c r="G1158" s="647"/>
    </row>
    <row r="1159" spans="1:7" ht="16.5" hidden="1" thickBot="1" x14ac:dyDescent="0.3">
      <c r="A1159" s="620"/>
      <c r="B1159" s="1063" t="s">
        <v>859</v>
      </c>
      <c r="C1159" s="645" t="s">
        <v>884</v>
      </c>
      <c r="D1159" s="644">
        <f t="shared" ref="D1159:F1161" si="40">D1156/C1156-1</f>
        <v>0</v>
      </c>
      <c r="E1159" s="644">
        <f t="shared" si="40"/>
        <v>0</v>
      </c>
      <c r="F1159" s="1062">
        <f t="shared" si="40"/>
        <v>0</v>
      </c>
      <c r="G1159" s="647"/>
    </row>
    <row r="1160" spans="1:7" ht="32.25" hidden="1" thickBot="1" x14ac:dyDescent="0.3">
      <c r="A1160" s="620"/>
      <c r="B1160" s="1063" t="s">
        <v>858</v>
      </c>
      <c r="C1160" s="645" t="s">
        <v>884</v>
      </c>
      <c r="D1160" s="644" t="e">
        <f t="shared" si="40"/>
        <v>#DIV/0!</v>
      </c>
      <c r="E1160" s="644" t="e">
        <f t="shared" si="40"/>
        <v>#DIV/0!</v>
      </c>
      <c r="F1160" s="1062" t="e">
        <f t="shared" si="40"/>
        <v>#DIV/0!</v>
      </c>
      <c r="G1160" s="647"/>
    </row>
    <row r="1161" spans="1:7" ht="32.25" hidden="1" thickBot="1" x14ac:dyDescent="0.3">
      <c r="A1161" s="620"/>
      <c r="B1161" s="1063" t="s">
        <v>55</v>
      </c>
      <c r="C1161" s="645" t="s">
        <v>884</v>
      </c>
      <c r="D1161" s="644" t="e">
        <f t="shared" si="40"/>
        <v>#DIV/0!</v>
      </c>
      <c r="E1161" s="644" t="e">
        <f t="shared" si="40"/>
        <v>#DIV/0!</v>
      </c>
      <c r="F1161" s="1062" t="e">
        <f t="shared" si="40"/>
        <v>#DIV/0!</v>
      </c>
      <c r="G1161" s="647"/>
    </row>
    <row r="1162" spans="1:7" ht="16.5" hidden="1" thickBot="1" x14ac:dyDescent="0.3">
      <c r="A1162" s="620"/>
      <c r="B1162" s="2281" t="s">
        <v>2156</v>
      </c>
      <c r="C1162" s="1770"/>
      <c r="D1162" s="1770"/>
      <c r="E1162" s="1770"/>
      <c r="F1162" s="2282"/>
      <c r="G1162" s="647"/>
    </row>
    <row r="1163" spans="1:7" ht="16.5" hidden="1" thickBot="1" x14ac:dyDescent="0.3">
      <c r="A1163" s="620"/>
      <c r="B1163" s="2270"/>
      <c r="C1163" s="663">
        <v>2024</v>
      </c>
      <c r="D1163" s="663">
        <v>2025</v>
      </c>
      <c r="E1163" s="663">
        <v>2026</v>
      </c>
      <c r="F1163" s="1061">
        <v>2027</v>
      </c>
      <c r="G1163" s="647"/>
    </row>
    <row r="1164" spans="1:7" ht="16.5" hidden="1" thickBot="1" x14ac:dyDescent="0.3">
      <c r="A1164" s="620"/>
      <c r="B1164" s="2280"/>
      <c r="C1164" s="642" t="s">
        <v>17</v>
      </c>
      <c r="D1164" s="642" t="s">
        <v>18</v>
      </c>
      <c r="E1164" s="642" t="s">
        <v>18</v>
      </c>
      <c r="F1164" s="1060" t="s">
        <v>18</v>
      </c>
      <c r="G1164" s="647"/>
    </row>
    <row r="1165" spans="1:7" ht="16.5" hidden="1" thickBot="1" x14ac:dyDescent="0.3">
      <c r="A1165" s="620"/>
      <c r="B1165" s="1054" t="s">
        <v>875</v>
      </c>
      <c r="C1165" s="634">
        <f>C1166+C1167+C1168+C1169</f>
        <v>0</v>
      </c>
      <c r="D1165" s="634">
        <f>D1166+D1167+D1168+D1169</f>
        <v>0</v>
      </c>
      <c r="E1165" s="634">
        <f>E1166+E1167+E1168+E1169</f>
        <v>0</v>
      </c>
      <c r="F1165" s="1047">
        <f>F1166+F1167+F1168+F1169</f>
        <v>0</v>
      </c>
      <c r="G1165" s="647"/>
    </row>
    <row r="1166" spans="1:7" ht="16.5" hidden="1" thickBot="1" x14ac:dyDescent="0.3">
      <c r="A1166" s="620"/>
      <c r="B1166" s="1048" t="s">
        <v>840</v>
      </c>
      <c r="C1166" s="634"/>
      <c r="D1166" s="634"/>
      <c r="E1166" s="634"/>
      <c r="F1166" s="1047"/>
      <c r="G1166" s="647"/>
    </row>
    <row r="1167" spans="1:7" ht="16.5" hidden="1" thickBot="1" x14ac:dyDescent="0.3">
      <c r="A1167" s="620"/>
      <c r="B1167" s="1048" t="s">
        <v>854</v>
      </c>
      <c r="C1167" s="634"/>
      <c r="D1167" s="634"/>
      <c r="E1167" s="634"/>
      <c r="F1167" s="1047"/>
      <c r="G1167" s="647"/>
    </row>
    <row r="1168" spans="1:7" ht="16.5" hidden="1" thickBot="1" x14ac:dyDescent="0.3">
      <c r="A1168" s="620"/>
      <c r="B1168" s="1048" t="s">
        <v>838</v>
      </c>
      <c r="C1168" s="634"/>
      <c r="D1168" s="634"/>
      <c r="E1168" s="634"/>
      <c r="F1168" s="1047"/>
      <c r="G1168" s="647"/>
    </row>
    <row r="1169" spans="1:7" ht="16.5" hidden="1" thickBot="1" x14ac:dyDescent="0.3">
      <c r="A1169" s="620"/>
      <c r="B1169" s="1048" t="s">
        <v>837</v>
      </c>
      <c r="C1169" s="634"/>
      <c r="D1169" s="634"/>
      <c r="E1169" s="634"/>
      <c r="F1169" s="1047"/>
      <c r="G1169" s="647"/>
    </row>
    <row r="1170" spans="1:7" ht="16.5" hidden="1" thickBot="1" x14ac:dyDescent="0.3">
      <c r="A1170" s="620"/>
      <c r="B1170" s="1054" t="s">
        <v>874</v>
      </c>
      <c r="C1170" s="638">
        <v>0</v>
      </c>
      <c r="D1170" s="638">
        <v>0</v>
      </c>
      <c r="E1170" s="638">
        <v>0</v>
      </c>
      <c r="F1170" s="1055"/>
      <c r="G1170" s="647"/>
    </row>
    <row r="1171" spans="1:7" ht="16.5" hidden="1" thickBot="1" x14ac:dyDescent="0.3">
      <c r="A1171" s="620"/>
      <c r="B1171" s="1048" t="s">
        <v>840</v>
      </c>
      <c r="C1171" s="638">
        <v>0</v>
      </c>
      <c r="D1171" s="634">
        <v>0</v>
      </c>
      <c r="E1171" s="634">
        <v>0</v>
      </c>
      <c r="F1171" s="1047"/>
      <c r="G1171" s="647"/>
    </row>
    <row r="1172" spans="1:7" ht="16.5" hidden="1" thickBot="1" x14ac:dyDescent="0.3">
      <c r="A1172" s="620"/>
      <c r="B1172" s="1048" t="s">
        <v>854</v>
      </c>
      <c r="C1172" s="638"/>
      <c r="D1172" s="634"/>
      <c r="E1172" s="634"/>
      <c r="F1172" s="1047"/>
      <c r="G1172" s="647"/>
    </row>
    <row r="1173" spans="1:7" ht="1.5" hidden="1" customHeight="1" x14ac:dyDescent="0.25">
      <c r="A1173" s="620"/>
      <c r="B1173" s="1048" t="s">
        <v>838</v>
      </c>
      <c r="C1173" s="638"/>
      <c r="D1173" s="634"/>
      <c r="E1173" s="634"/>
      <c r="F1173" s="1047"/>
      <c r="G1173" s="647"/>
    </row>
    <row r="1174" spans="1:7" ht="16.5" hidden="1" thickBot="1" x14ac:dyDescent="0.3">
      <c r="A1174" s="620"/>
      <c r="B1174" s="1048" t="s">
        <v>837</v>
      </c>
      <c r="C1174" s="638"/>
      <c r="D1174" s="634"/>
      <c r="E1174" s="634"/>
      <c r="F1174" s="1047"/>
      <c r="G1174" s="647"/>
    </row>
    <row r="1175" spans="1:7" ht="16.5" hidden="1" thickBot="1" x14ac:dyDescent="0.3">
      <c r="A1175" s="620"/>
      <c r="B1175" s="1068" t="s">
        <v>1788</v>
      </c>
      <c r="C1175" s="638"/>
      <c r="D1175" s="638"/>
      <c r="E1175" s="638"/>
      <c r="F1175" s="1055">
        <f>F1165+F1170</f>
        <v>0</v>
      </c>
      <c r="G1175" s="647"/>
    </row>
    <row r="1176" spans="1:7" ht="48" hidden="1" thickBot="1" x14ac:dyDescent="0.3">
      <c r="A1176" s="620"/>
      <c r="B1176" s="1067" t="s">
        <v>1834</v>
      </c>
      <c r="C1176" s="1081"/>
      <c r="D1176" s="781" t="s">
        <v>864</v>
      </c>
      <c r="E1176" s="1756" t="s">
        <v>2155</v>
      </c>
      <c r="F1176" s="2283"/>
      <c r="G1176" s="647"/>
    </row>
    <row r="1177" spans="1:7" ht="16.5" hidden="1" thickBot="1" x14ac:dyDescent="0.3">
      <c r="A1177" s="620"/>
      <c r="B1177" s="1063" t="s">
        <v>863</v>
      </c>
      <c r="C1177" s="1753"/>
      <c r="D1177" s="1754"/>
      <c r="E1177" s="1754"/>
      <c r="F1177" s="2273"/>
      <c r="G1177" s="647"/>
    </row>
    <row r="1178" spans="1:7" ht="16.5" hidden="1" thickBot="1" x14ac:dyDescent="0.3">
      <c r="A1178" s="620"/>
      <c r="B1178" s="1063" t="s">
        <v>37</v>
      </c>
      <c r="C1178" s="1757" t="s">
        <v>2151</v>
      </c>
      <c r="D1178" s="1758"/>
      <c r="E1178" s="1758"/>
      <c r="F1178" s="2263"/>
      <c r="G1178" s="647"/>
    </row>
    <row r="1179" spans="1:7" ht="16.5" hidden="1" thickBot="1" x14ac:dyDescent="0.3">
      <c r="A1179" s="620"/>
      <c r="B1179" s="2270"/>
      <c r="C1179" s="663">
        <v>2024</v>
      </c>
      <c r="D1179" s="663">
        <v>2025</v>
      </c>
      <c r="E1179" s="663">
        <v>2026</v>
      </c>
      <c r="F1179" s="1061">
        <v>2027</v>
      </c>
      <c r="G1179" s="647"/>
    </row>
    <row r="1180" spans="1:7" ht="16.5" hidden="1" thickBot="1" x14ac:dyDescent="0.3">
      <c r="A1180" s="620"/>
      <c r="B1180" s="2280"/>
      <c r="C1180" s="642" t="s">
        <v>17</v>
      </c>
      <c r="D1180" s="642" t="s">
        <v>18</v>
      </c>
      <c r="E1180" s="642" t="s">
        <v>18</v>
      </c>
      <c r="F1180" s="1060" t="s">
        <v>18</v>
      </c>
      <c r="G1180" s="647"/>
    </row>
    <row r="1181" spans="1:7" ht="16.5" hidden="1" thickBot="1" x14ac:dyDescent="0.3">
      <c r="A1181" s="620"/>
      <c r="B1181" s="1063" t="s">
        <v>39</v>
      </c>
      <c r="C1181" s="646">
        <v>1</v>
      </c>
      <c r="D1181" s="645">
        <v>1</v>
      </c>
      <c r="E1181" s="645">
        <v>1</v>
      </c>
      <c r="F1181" s="1069">
        <v>1</v>
      </c>
      <c r="G1181" s="647"/>
    </row>
    <row r="1182" spans="1:7" ht="16.5" hidden="1" thickBot="1" x14ac:dyDescent="0.3">
      <c r="A1182" s="620"/>
      <c r="B1182" s="1063" t="s">
        <v>861</v>
      </c>
      <c r="C1182" s="648">
        <v>0</v>
      </c>
      <c r="D1182" s="648">
        <v>0</v>
      </c>
      <c r="E1182" s="648">
        <v>0</v>
      </c>
      <c r="F1182" s="1064">
        <f>F1200</f>
        <v>0</v>
      </c>
      <c r="G1182" s="647"/>
    </row>
    <row r="1183" spans="1:7" ht="16.5" hidden="1" thickBot="1" x14ac:dyDescent="0.3">
      <c r="A1183" s="620"/>
      <c r="B1183" s="1063" t="s">
        <v>860</v>
      </c>
      <c r="C1183" s="648">
        <v>0</v>
      </c>
      <c r="D1183" s="648">
        <v>0</v>
      </c>
      <c r="E1183" s="648">
        <v>0</v>
      </c>
      <c r="F1183" s="1064">
        <f>F1182/F1181</f>
        <v>0</v>
      </c>
      <c r="G1183" s="647"/>
    </row>
    <row r="1184" spans="1:7" ht="1.5" hidden="1" customHeight="1" x14ac:dyDescent="0.25">
      <c r="A1184" s="620"/>
      <c r="B1184" s="1063" t="s">
        <v>859</v>
      </c>
      <c r="C1184" s="645" t="s">
        <v>884</v>
      </c>
      <c r="D1184" s="644">
        <f t="shared" ref="D1184:F1186" si="41">D1181/C1181-1</f>
        <v>0</v>
      </c>
      <c r="E1184" s="644">
        <f t="shared" si="41"/>
        <v>0</v>
      </c>
      <c r="F1184" s="1062">
        <f t="shared" si="41"/>
        <v>0</v>
      </c>
      <c r="G1184" s="647"/>
    </row>
    <row r="1185" spans="1:7" ht="32.25" hidden="1" thickBot="1" x14ac:dyDescent="0.3">
      <c r="A1185" s="620"/>
      <c r="B1185" s="1063" t="s">
        <v>858</v>
      </c>
      <c r="C1185" s="645" t="s">
        <v>884</v>
      </c>
      <c r="D1185" s="644" t="e">
        <f t="shared" si="41"/>
        <v>#DIV/0!</v>
      </c>
      <c r="E1185" s="644" t="e">
        <f t="shared" si="41"/>
        <v>#DIV/0!</v>
      </c>
      <c r="F1185" s="1062" t="e">
        <f t="shared" si="41"/>
        <v>#DIV/0!</v>
      </c>
      <c r="G1185" s="647"/>
    </row>
    <row r="1186" spans="1:7" ht="32.25" hidden="1" thickBot="1" x14ac:dyDescent="0.3">
      <c r="A1186" s="620"/>
      <c r="B1186" s="1063" t="s">
        <v>55</v>
      </c>
      <c r="C1186" s="645" t="s">
        <v>884</v>
      </c>
      <c r="D1186" s="644" t="e">
        <f t="shared" si="41"/>
        <v>#DIV/0!</v>
      </c>
      <c r="E1186" s="644" t="e">
        <f t="shared" si="41"/>
        <v>#DIV/0!</v>
      </c>
      <c r="F1186" s="1062" t="e">
        <f t="shared" si="41"/>
        <v>#DIV/0!</v>
      </c>
      <c r="G1186" s="647"/>
    </row>
    <row r="1187" spans="1:7" ht="16.5" hidden="1" thickBot="1" x14ac:dyDescent="0.3">
      <c r="A1187" s="620"/>
      <c r="B1187" s="2281" t="s">
        <v>2154</v>
      </c>
      <c r="C1187" s="1770"/>
      <c r="D1187" s="1770"/>
      <c r="E1187" s="1770"/>
      <c r="F1187" s="2282"/>
      <c r="G1187" s="647"/>
    </row>
    <row r="1188" spans="1:7" ht="16.5" hidden="1" thickBot="1" x14ac:dyDescent="0.3">
      <c r="A1188" s="620"/>
      <c r="B1188" s="2270"/>
      <c r="C1188" s="663">
        <v>2024</v>
      </c>
      <c r="D1188" s="663">
        <v>2025</v>
      </c>
      <c r="E1188" s="663">
        <v>2026</v>
      </c>
      <c r="F1188" s="1061">
        <v>2027</v>
      </c>
      <c r="G1188" s="647"/>
    </row>
    <row r="1189" spans="1:7" ht="16.5" hidden="1" thickBot="1" x14ac:dyDescent="0.3">
      <c r="A1189" s="620"/>
      <c r="B1189" s="2280"/>
      <c r="C1189" s="642" t="s">
        <v>17</v>
      </c>
      <c r="D1189" s="642" t="s">
        <v>18</v>
      </c>
      <c r="E1189" s="642" t="s">
        <v>18</v>
      </c>
      <c r="F1189" s="1060" t="s">
        <v>18</v>
      </c>
      <c r="G1189" s="647"/>
    </row>
    <row r="1190" spans="1:7" ht="16.5" hidden="1" thickBot="1" x14ac:dyDescent="0.3">
      <c r="A1190" s="620"/>
      <c r="B1190" s="1054" t="s">
        <v>875</v>
      </c>
      <c r="C1190" s="634">
        <f>C1191+C1192+C1193+C1194</f>
        <v>0</v>
      </c>
      <c r="D1190" s="634">
        <f>D1191+D1192+D1193+D1194</f>
        <v>0</v>
      </c>
      <c r="E1190" s="634">
        <f>E1191+E1192+E1193+E1194</f>
        <v>0</v>
      </c>
      <c r="F1190" s="1047">
        <f>F1191+F1192+F1193+F1194</f>
        <v>0</v>
      </c>
      <c r="G1190" s="647"/>
    </row>
    <row r="1191" spans="1:7" ht="16.5" hidden="1" thickBot="1" x14ac:dyDescent="0.3">
      <c r="A1191" s="620"/>
      <c r="B1191" s="1048" t="s">
        <v>840</v>
      </c>
      <c r="C1191" s="634"/>
      <c r="D1191" s="634"/>
      <c r="E1191" s="634"/>
      <c r="F1191" s="1047"/>
      <c r="G1191" s="647"/>
    </row>
    <row r="1192" spans="1:7" ht="16.5" hidden="1" thickBot="1" x14ac:dyDescent="0.3">
      <c r="A1192" s="620"/>
      <c r="B1192" s="1048" t="s">
        <v>854</v>
      </c>
      <c r="C1192" s="634"/>
      <c r="D1192" s="634"/>
      <c r="E1192" s="634"/>
      <c r="F1192" s="1047"/>
      <c r="G1192" s="647"/>
    </row>
    <row r="1193" spans="1:7" ht="16.5" hidden="1" thickBot="1" x14ac:dyDescent="0.3">
      <c r="A1193" s="620"/>
      <c r="B1193" s="1048" t="s">
        <v>838</v>
      </c>
      <c r="C1193" s="634"/>
      <c r="D1193" s="634"/>
      <c r="E1193" s="634"/>
      <c r="F1193" s="1047"/>
      <c r="G1193" s="647"/>
    </row>
    <row r="1194" spans="1:7" ht="16.5" hidden="1" thickBot="1" x14ac:dyDescent="0.3">
      <c r="A1194" s="620"/>
      <c r="B1194" s="1048" t="s">
        <v>837</v>
      </c>
      <c r="C1194" s="634"/>
      <c r="D1194" s="634"/>
      <c r="E1194" s="634"/>
      <c r="F1194" s="1047"/>
      <c r="G1194" s="647"/>
    </row>
    <row r="1195" spans="1:7" ht="16.5" hidden="1" thickBot="1" x14ac:dyDescent="0.3">
      <c r="A1195" s="620"/>
      <c r="B1195" s="1054" t="s">
        <v>874</v>
      </c>
      <c r="C1195" s="638">
        <v>0</v>
      </c>
      <c r="D1195" s="638"/>
      <c r="E1195" s="638"/>
      <c r="F1195" s="1055"/>
      <c r="G1195" s="647"/>
    </row>
    <row r="1196" spans="1:7" ht="16.5" hidden="1" thickBot="1" x14ac:dyDescent="0.3">
      <c r="A1196" s="620"/>
      <c r="B1196" s="1048" t="s">
        <v>840</v>
      </c>
      <c r="C1196" s="638">
        <v>0</v>
      </c>
      <c r="D1196" s="634"/>
      <c r="E1196" s="634"/>
      <c r="F1196" s="1047"/>
      <c r="G1196" s="647"/>
    </row>
    <row r="1197" spans="1:7" ht="16.5" hidden="1" thickBot="1" x14ac:dyDescent="0.3">
      <c r="A1197" s="620"/>
      <c r="B1197" s="1048" t="s">
        <v>854</v>
      </c>
      <c r="C1197" s="638"/>
      <c r="D1197" s="634"/>
      <c r="E1197" s="634"/>
      <c r="F1197" s="1047"/>
      <c r="G1197" s="647"/>
    </row>
    <row r="1198" spans="1:7" ht="16.5" hidden="1" thickBot="1" x14ac:dyDescent="0.3">
      <c r="A1198" s="620"/>
      <c r="B1198" s="1048" t="s">
        <v>838</v>
      </c>
      <c r="C1198" s="638"/>
      <c r="D1198" s="634"/>
      <c r="E1198" s="634"/>
      <c r="F1198" s="1047"/>
      <c r="G1198" s="647"/>
    </row>
    <row r="1199" spans="1:7" ht="16.5" hidden="1" thickBot="1" x14ac:dyDescent="0.3">
      <c r="A1199" s="620"/>
      <c r="B1199" s="1048" t="s">
        <v>837</v>
      </c>
      <c r="C1199" s="638"/>
      <c r="D1199" s="634"/>
      <c r="E1199" s="634"/>
      <c r="F1199" s="1047"/>
      <c r="G1199" s="647"/>
    </row>
    <row r="1200" spans="1:7" ht="15.75" hidden="1" customHeight="1" x14ac:dyDescent="0.25">
      <c r="A1200" s="620"/>
      <c r="B1200" s="1068" t="s">
        <v>1794</v>
      </c>
      <c r="C1200" s="638"/>
      <c r="D1200" s="638"/>
      <c r="E1200" s="638"/>
      <c r="F1200" s="1055">
        <f>F1190+F1195</f>
        <v>0</v>
      </c>
      <c r="G1200" s="647"/>
    </row>
    <row r="1201" spans="1:7" ht="16.5" hidden="1" thickBot="1" x14ac:dyDescent="0.3">
      <c r="A1201" s="620"/>
      <c r="B1201" s="1080"/>
      <c r="C1201" s="634"/>
      <c r="D1201" s="634"/>
      <c r="E1201" s="634"/>
      <c r="F1201" s="1047"/>
      <c r="G1201" s="647"/>
    </row>
    <row r="1202" spans="1:7" ht="16.5" hidden="1" thickBot="1" x14ac:dyDescent="0.3">
      <c r="A1202" s="620"/>
      <c r="B1202" s="1080"/>
      <c r="C1202" s="634"/>
      <c r="D1202" s="634"/>
      <c r="E1202" s="634"/>
      <c r="F1202" s="1047"/>
      <c r="G1202" s="647"/>
    </row>
    <row r="1203" spans="1:7" ht="16.5" hidden="1" thickBot="1" x14ac:dyDescent="0.3">
      <c r="A1203" s="620"/>
      <c r="B1203" s="1080"/>
      <c r="C1203" s="634"/>
      <c r="D1203" s="634"/>
      <c r="E1203" s="634"/>
      <c r="F1203" s="1047"/>
      <c r="G1203" s="647"/>
    </row>
    <row r="1204" spans="1:7" ht="16.5" hidden="1" thickBot="1" x14ac:dyDescent="0.3">
      <c r="A1204" s="620"/>
      <c r="B1204" s="1080"/>
      <c r="C1204" s="634"/>
      <c r="D1204" s="634"/>
      <c r="E1204" s="634"/>
      <c r="F1204" s="1047"/>
      <c r="G1204" s="647"/>
    </row>
    <row r="1205" spans="1:7" ht="16.5" hidden="1" thickBot="1" x14ac:dyDescent="0.3">
      <c r="A1205" s="620"/>
      <c r="B1205" s="1080"/>
      <c r="C1205" s="634"/>
      <c r="D1205" s="634"/>
      <c r="E1205" s="634"/>
      <c r="F1205" s="1047"/>
      <c r="G1205" s="647"/>
    </row>
    <row r="1206" spans="1:7" ht="13.5" hidden="1" customHeight="1" x14ac:dyDescent="0.25">
      <c r="A1206" s="620"/>
      <c r="B1206" s="1080"/>
      <c r="C1206" s="634"/>
      <c r="D1206" s="634"/>
      <c r="E1206" s="634"/>
      <c r="F1206" s="1047"/>
      <c r="G1206" s="647"/>
    </row>
    <row r="1207" spans="1:7" ht="16.5" hidden="1" thickBot="1" x14ac:dyDescent="0.3">
      <c r="A1207" s="620"/>
      <c r="B1207" s="1080"/>
      <c r="C1207" s="634"/>
      <c r="D1207" s="634"/>
      <c r="E1207" s="634"/>
      <c r="F1207" s="1047"/>
      <c r="G1207" s="647"/>
    </row>
    <row r="1208" spans="1:7" ht="16.5" hidden="1" thickBot="1" x14ac:dyDescent="0.3">
      <c r="A1208" s="620"/>
      <c r="B1208" s="1080"/>
      <c r="C1208" s="634"/>
      <c r="D1208" s="634"/>
      <c r="E1208" s="634"/>
      <c r="F1208" s="1047"/>
      <c r="G1208" s="647"/>
    </row>
    <row r="1209" spans="1:7" ht="16.5" hidden="1" thickBot="1" x14ac:dyDescent="0.3">
      <c r="A1209" s="620"/>
      <c r="B1209" s="1080"/>
      <c r="C1209" s="634"/>
      <c r="D1209" s="634"/>
      <c r="E1209" s="634"/>
      <c r="F1209" s="1047"/>
      <c r="G1209" s="647"/>
    </row>
    <row r="1210" spans="1:7" ht="16.5" hidden="1" thickBot="1" x14ac:dyDescent="0.3">
      <c r="A1210" s="620"/>
      <c r="B1210" s="1080"/>
      <c r="C1210" s="634"/>
      <c r="D1210" s="634"/>
      <c r="E1210" s="634"/>
      <c r="F1210" s="1047"/>
      <c r="G1210" s="647"/>
    </row>
    <row r="1211" spans="1:7" ht="16.5" hidden="1" thickBot="1" x14ac:dyDescent="0.3">
      <c r="A1211" s="620"/>
      <c r="B1211" s="1080"/>
      <c r="C1211" s="634"/>
      <c r="D1211" s="634"/>
      <c r="E1211" s="634"/>
      <c r="F1211" s="1047"/>
      <c r="G1211" s="647"/>
    </row>
    <row r="1212" spans="1:7" ht="16.5" hidden="1" thickBot="1" x14ac:dyDescent="0.3">
      <c r="A1212" s="620"/>
      <c r="B1212" s="1080"/>
      <c r="C1212" s="634"/>
      <c r="D1212" s="634"/>
      <c r="E1212" s="634"/>
      <c r="F1212" s="1047"/>
      <c r="G1212" s="647"/>
    </row>
    <row r="1213" spans="1:7" ht="16.5" hidden="1" thickBot="1" x14ac:dyDescent="0.3">
      <c r="A1213" s="620"/>
      <c r="B1213" s="1080"/>
      <c r="C1213" s="634"/>
      <c r="D1213" s="634"/>
      <c r="E1213" s="634"/>
      <c r="F1213" s="1047"/>
      <c r="G1213" s="647"/>
    </row>
    <row r="1214" spans="1:7" ht="16.5" hidden="1" thickBot="1" x14ac:dyDescent="0.3">
      <c r="A1214" s="620"/>
      <c r="B1214" s="1080"/>
      <c r="C1214" s="634"/>
      <c r="D1214" s="634"/>
      <c r="E1214" s="634"/>
      <c r="F1214" s="1047"/>
      <c r="G1214" s="647"/>
    </row>
    <row r="1215" spans="1:7" ht="16.5" hidden="1" thickBot="1" x14ac:dyDescent="0.3">
      <c r="A1215" s="620"/>
      <c r="B1215" s="1080"/>
      <c r="C1215" s="634"/>
      <c r="D1215" s="634"/>
      <c r="E1215" s="634"/>
      <c r="F1215" s="1047"/>
      <c r="G1215" s="647"/>
    </row>
    <row r="1216" spans="1:7" ht="16.5" hidden="1" thickBot="1" x14ac:dyDescent="0.3">
      <c r="A1216" s="620"/>
      <c r="B1216" s="1080"/>
      <c r="C1216" s="634"/>
      <c r="D1216" s="634"/>
      <c r="E1216" s="634"/>
      <c r="F1216" s="1047"/>
      <c r="G1216" s="647"/>
    </row>
    <row r="1217" spans="1:7" ht="16.5" hidden="1" thickBot="1" x14ac:dyDescent="0.3">
      <c r="A1217" s="620"/>
      <c r="B1217" s="1080"/>
      <c r="C1217" s="634"/>
      <c r="D1217" s="634"/>
      <c r="E1217" s="634"/>
      <c r="F1217" s="1047"/>
      <c r="G1217" s="647"/>
    </row>
    <row r="1218" spans="1:7" ht="16.5" hidden="1" thickBot="1" x14ac:dyDescent="0.3">
      <c r="A1218" s="620"/>
      <c r="B1218" s="1080"/>
      <c r="C1218" s="634"/>
      <c r="D1218" s="634"/>
      <c r="E1218" s="634"/>
      <c r="F1218" s="1047"/>
      <c r="G1218" s="647"/>
    </row>
    <row r="1219" spans="1:7" ht="16.5" hidden="1" thickBot="1" x14ac:dyDescent="0.3">
      <c r="A1219" s="620"/>
      <c r="B1219" s="1080"/>
      <c r="C1219" s="634"/>
      <c r="D1219" s="634"/>
      <c r="E1219" s="634"/>
      <c r="F1219" s="1047"/>
      <c r="G1219" s="647"/>
    </row>
    <row r="1220" spans="1:7" ht="16.5" hidden="1" thickBot="1" x14ac:dyDescent="0.3">
      <c r="A1220" s="620"/>
      <c r="B1220" s="1080"/>
      <c r="C1220" s="634"/>
      <c r="D1220" s="634"/>
      <c r="E1220" s="634"/>
      <c r="F1220" s="1047"/>
      <c r="G1220" s="647"/>
    </row>
    <row r="1221" spans="1:7" ht="16.5" hidden="1" thickBot="1" x14ac:dyDescent="0.3">
      <c r="A1221" s="620"/>
      <c r="B1221" s="1080"/>
      <c r="C1221" s="634"/>
      <c r="D1221" s="634"/>
      <c r="E1221" s="634"/>
      <c r="F1221" s="1047"/>
      <c r="G1221" s="647"/>
    </row>
    <row r="1222" spans="1:7" ht="16.5" hidden="1" thickBot="1" x14ac:dyDescent="0.3">
      <c r="A1222" s="620"/>
      <c r="B1222" s="1080"/>
      <c r="C1222" s="634"/>
      <c r="D1222" s="634"/>
      <c r="E1222" s="634"/>
      <c r="F1222" s="1047"/>
      <c r="G1222" s="647"/>
    </row>
    <row r="1223" spans="1:7" ht="16.5" hidden="1" thickBot="1" x14ac:dyDescent="0.3">
      <c r="A1223" s="620"/>
      <c r="B1223" s="1080"/>
      <c r="C1223" s="634"/>
      <c r="D1223" s="634"/>
      <c r="E1223" s="634"/>
      <c r="F1223" s="1047"/>
      <c r="G1223" s="647"/>
    </row>
    <row r="1224" spans="1:7" ht="16.5" hidden="1" thickBot="1" x14ac:dyDescent="0.3">
      <c r="A1224" s="620"/>
      <c r="B1224" s="1080"/>
      <c r="C1224" s="634"/>
      <c r="D1224" s="634"/>
      <c r="E1224" s="634"/>
      <c r="F1224" s="1047"/>
      <c r="G1224" s="647"/>
    </row>
    <row r="1225" spans="1:7" ht="48" thickBot="1" x14ac:dyDescent="0.3">
      <c r="A1225" s="620"/>
      <c r="B1225" s="1067" t="s">
        <v>963</v>
      </c>
      <c r="C1225" s="1076" t="s">
        <v>2153</v>
      </c>
      <c r="D1225" s="781" t="s">
        <v>864</v>
      </c>
      <c r="E1225" s="1756"/>
      <c r="F1225" s="2283"/>
      <c r="G1225" s="647"/>
    </row>
    <row r="1226" spans="1:7" ht="16.5" thickBot="1" x14ac:dyDescent="0.3">
      <c r="A1226" s="620"/>
      <c r="B1226" s="1063" t="s">
        <v>863</v>
      </c>
      <c r="C1226" s="1753" t="s">
        <v>2153</v>
      </c>
      <c r="D1226" s="1754"/>
      <c r="E1226" s="1754"/>
      <c r="F1226" s="2273"/>
      <c r="G1226" s="647"/>
    </row>
    <row r="1227" spans="1:7" ht="16.5" thickBot="1" x14ac:dyDescent="0.3">
      <c r="A1227" s="620"/>
      <c r="B1227" s="1063" t="s">
        <v>37</v>
      </c>
      <c r="C1227" s="1757" t="s">
        <v>2151</v>
      </c>
      <c r="D1227" s="1758"/>
      <c r="E1227" s="1758"/>
      <c r="F1227" s="2263"/>
      <c r="G1227" s="647"/>
    </row>
    <row r="1228" spans="1:7" ht="15.75" x14ac:dyDescent="0.25">
      <c r="A1228" s="620"/>
      <c r="B1228" s="2270"/>
      <c r="C1228" s="643">
        <v>2025</v>
      </c>
      <c r="D1228" s="643">
        <v>2026</v>
      </c>
      <c r="E1228" s="643">
        <v>2027</v>
      </c>
      <c r="F1228" s="1074">
        <v>2028</v>
      </c>
      <c r="G1228" s="647"/>
    </row>
    <row r="1229" spans="1:7" ht="16.5" thickBot="1" x14ac:dyDescent="0.3">
      <c r="A1229" s="620"/>
      <c r="B1229" s="2280"/>
      <c r="C1229" s="1073" t="s">
        <v>17</v>
      </c>
      <c r="D1229" s="1073" t="s">
        <v>18</v>
      </c>
      <c r="E1229" s="1073" t="s">
        <v>18</v>
      </c>
      <c r="F1229" s="1072" t="s">
        <v>18</v>
      </c>
      <c r="G1229" s="647"/>
    </row>
    <row r="1230" spans="1:7" ht="16.5" thickBot="1" x14ac:dyDescent="0.3">
      <c r="A1230" s="620"/>
      <c r="B1230" s="1063" t="s">
        <v>39</v>
      </c>
      <c r="C1230" s="646">
        <v>1</v>
      </c>
      <c r="D1230" s="645">
        <v>1</v>
      </c>
      <c r="E1230" s="645">
        <v>1</v>
      </c>
      <c r="F1230" s="1075">
        <v>1</v>
      </c>
      <c r="G1230" s="647"/>
    </row>
    <row r="1231" spans="1:7" ht="16.5" thickBot="1" x14ac:dyDescent="0.3">
      <c r="A1231" s="620"/>
      <c r="B1231" s="1063" t="s">
        <v>861</v>
      </c>
      <c r="C1231" s="648">
        <f>C1249</f>
        <v>50000</v>
      </c>
      <c r="D1231" s="648">
        <f>D1249</f>
        <v>160000</v>
      </c>
      <c r="E1231" s="648">
        <f>E1249</f>
        <v>100000</v>
      </c>
      <c r="F1231" s="1064">
        <f>F1249</f>
        <v>80000</v>
      </c>
      <c r="G1231" s="647"/>
    </row>
    <row r="1232" spans="1:7" ht="16.5" thickBot="1" x14ac:dyDescent="0.3">
      <c r="A1232" s="620"/>
      <c r="B1232" s="1063" t="s">
        <v>860</v>
      </c>
      <c r="C1232" s="648">
        <f>C1231/C1230</f>
        <v>50000</v>
      </c>
      <c r="D1232" s="648">
        <f>D1231/D1230</f>
        <v>160000</v>
      </c>
      <c r="E1232" s="648">
        <f>E1231/E1230</f>
        <v>100000</v>
      </c>
      <c r="F1232" s="1064">
        <f>F1231/F1230</f>
        <v>80000</v>
      </c>
      <c r="G1232" s="647"/>
    </row>
    <row r="1233" spans="1:7" ht="16.5" thickBot="1" x14ac:dyDescent="0.3">
      <c r="A1233" s="620"/>
      <c r="B1233" s="1063" t="s">
        <v>859</v>
      </c>
      <c r="C1233" s="645" t="s">
        <v>884</v>
      </c>
      <c r="D1233" s="644">
        <f t="shared" ref="D1233:F1235" si="42">D1230/C1230-1</f>
        <v>0</v>
      </c>
      <c r="E1233" s="644">
        <f t="shared" si="42"/>
        <v>0</v>
      </c>
      <c r="F1233" s="1062">
        <f t="shared" si="42"/>
        <v>0</v>
      </c>
      <c r="G1233" s="647"/>
    </row>
    <row r="1234" spans="1:7" ht="32.25" thickBot="1" x14ac:dyDescent="0.3">
      <c r="A1234" s="620"/>
      <c r="B1234" s="1063" t="s">
        <v>858</v>
      </c>
      <c r="C1234" s="645" t="s">
        <v>884</v>
      </c>
      <c r="D1234" s="644">
        <f t="shared" si="42"/>
        <v>2.2000000000000002</v>
      </c>
      <c r="E1234" s="644">
        <f t="shared" si="42"/>
        <v>-0.375</v>
      </c>
      <c r="F1234" s="1062">
        <f t="shared" si="42"/>
        <v>-0.19999999999999996</v>
      </c>
      <c r="G1234" s="647"/>
    </row>
    <row r="1235" spans="1:7" ht="32.25" thickBot="1" x14ac:dyDescent="0.3">
      <c r="A1235" s="620"/>
      <c r="B1235" s="1063" t="s">
        <v>55</v>
      </c>
      <c r="C1235" s="645" t="s">
        <v>884</v>
      </c>
      <c r="D1235" s="644">
        <f t="shared" si="42"/>
        <v>2.2000000000000002</v>
      </c>
      <c r="E1235" s="644">
        <f t="shared" si="42"/>
        <v>-0.375</v>
      </c>
      <c r="F1235" s="1062">
        <f t="shared" si="42"/>
        <v>-0.19999999999999996</v>
      </c>
      <c r="G1235" s="647"/>
    </row>
    <row r="1236" spans="1:7" ht="16.5" thickBot="1" x14ac:dyDescent="0.3">
      <c r="A1236" s="620"/>
      <c r="B1236" s="2281" t="s">
        <v>1730</v>
      </c>
      <c r="C1236" s="1770"/>
      <c r="D1236" s="1770"/>
      <c r="E1236" s="1770"/>
      <c r="F1236" s="2282"/>
      <c r="G1236" s="647"/>
    </row>
    <row r="1237" spans="1:7" ht="15.75" x14ac:dyDescent="0.25">
      <c r="A1237" s="620"/>
      <c r="B1237" s="2270"/>
      <c r="C1237" s="643">
        <v>2025</v>
      </c>
      <c r="D1237" s="643">
        <v>2026</v>
      </c>
      <c r="E1237" s="643">
        <v>2027</v>
      </c>
      <c r="F1237" s="1074">
        <v>2028</v>
      </c>
      <c r="G1237" s="647"/>
    </row>
    <row r="1238" spans="1:7" ht="16.5" thickBot="1" x14ac:dyDescent="0.3">
      <c r="A1238" s="620"/>
      <c r="B1238" s="2280"/>
      <c r="C1238" s="1073" t="s">
        <v>17</v>
      </c>
      <c r="D1238" s="1073" t="s">
        <v>18</v>
      </c>
      <c r="E1238" s="1073" t="s">
        <v>18</v>
      </c>
      <c r="F1238" s="1072" t="s">
        <v>18</v>
      </c>
      <c r="G1238" s="647"/>
    </row>
    <row r="1239" spans="1:7" ht="16.5" thickBot="1" x14ac:dyDescent="0.3">
      <c r="A1239" s="620"/>
      <c r="B1239" s="1054" t="s">
        <v>875</v>
      </c>
      <c r="C1239" s="634">
        <f>C1240+C1241+C1242+C1243</f>
        <v>0</v>
      </c>
      <c r="D1239" s="634">
        <f>D1240+D1241+D1242+D1243</f>
        <v>0</v>
      </c>
      <c r="E1239" s="634">
        <f>E1240+E1241+E1242+E1243</f>
        <v>0</v>
      </c>
      <c r="F1239" s="1047">
        <f>F1240+F1241+F1242+F1243</f>
        <v>0</v>
      </c>
      <c r="G1239" s="647"/>
    </row>
    <row r="1240" spans="1:7" ht="16.5" thickBot="1" x14ac:dyDescent="0.3">
      <c r="A1240" s="620"/>
      <c r="B1240" s="1048" t="s">
        <v>840</v>
      </c>
      <c r="C1240" s="634"/>
      <c r="D1240" s="634"/>
      <c r="E1240" s="634"/>
      <c r="F1240" s="1047"/>
      <c r="G1240" s="647"/>
    </row>
    <row r="1241" spans="1:7" ht="16.5" thickBot="1" x14ac:dyDescent="0.3">
      <c r="A1241" s="620"/>
      <c r="B1241" s="1048" t="s">
        <v>854</v>
      </c>
      <c r="C1241" s="634"/>
      <c r="D1241" s="634"/>
      <c r="E1241" s="634"/>
      <c r="F1241" s="1047"/>
      <c r="G1241" s="647"/>
    </row>
    <row r="1242" spans="1:7" ht="16.5" thickBot="1" x14ac:dyDescent="0.3">
      <c r="A1242" s="620"/>
      <c r="B1242" s="1048" t="s">
        <v>838</v>
      </c>
      <c r="C1242" s="634"/>
      <c r="D1242" s="634"/>
      <c r="E1242" s="634"/>
      <c r="F1242" s="1047"/>
      <c r="G1242" s="647"/>
    </row>
    <row r="1243" spans="1:7" ht="16.5" thickBot="1" x14ac:dyDescent="0.3">
      <c r="A1243" s="620"/>
      <c r="B1243" s="1048" t="s">
        <v>837</v>
      </c>
      <c r="C1243" s="634"/>
      <c r="D1243" s="634"/>
      <c r="E1243" s="634"/>
      <c r="F1243" s="1047"/>
      <c r="G1243" s="647"/>
    </row>
    <row r="1244" spans="1:7" ht="16.5" thickBot="1" x14ac:dyDescent="0.3">
      <c r="A1244" s="620"/>
      <c r="B1244" s="1054" t="s">
        <v>874</v>
      </c>
      <c r="C1244" s="638">
        <f>C1245+C1246+C1247+C1248</f>
        <v>50000</v>
      </c>
      <c r="D1244" s="638">
        <f>D1245+D1246+D1247+D1248</f>
        <v>160000</v>
      </c>
      <c r="E1244" s="638">
        <f>E1245+E1246+E1247+E1248</f>
        <v>100000</v>
      </c>
      <c r="F1244" s="1055">
        <f>F1245+F1246+F1247+F1248</f>
        <v>80000</v>
      </c>
      <c r="G1244" s="647"/>
    </row>
    <row r="1245" spans="1:7" ht="16.5" thickBot="1" x14ac:dyDescent="0.3">
      <c r="A1245" s="620"/>
      <c r="B1245" s="1048" t="s">
        <v>840</v>
      </c>
      <c r="C1245" s="1079">
        <v>50000</v>
      </c>
      <c r="D1245" s="1078">
        <f>110000+50000</f>
        <v>160000</v>
      </c>
      <c r="E1245" s="1078">
        <v>100000</v>
      </c>
      <c r="F1245" s="1077">
        <v>80000</v>
      </c>
      <c r="G1245" s="647"/>
    </row>
    <row r="1246" spans="1:7" ht="16.5" thickBot="1" x14ac:dyDescent="0.3">
      <c r="A1246" s="620"/>
      <c r="B1246" s="1048" t="s">
        <v>854</v>
      </c>
      <c r="C1246" s="638"/>
      <c r="D1246" s="634"/>
      <c r="E1246" s="634"/>
      <c r="F1246" s="1047"/>
      <c r="G1246" s="647"/>
    </row>
    <row r="1247" spans="1:7" ht="16.5" thickBot="1" x14ac:dyDescent="0.3">
      <c r="A1247" s="620"/>
      <c r="B1247" s="1048" t="s">
        <v>838</v>
      </c>
      <c r="C1247" s="638"/>
      <c r="D1247" s="634"/>
      <c r="E1247" s="634"/>
      <c r="F1247" s="1047"/>
      <c r="G1247" s="647"/>
    </row>
    <row r="1248" spans="1:7" ht="16.5" thickBot="1" x14ac:dyDescent="0.3">
      <c r="A1248" s="620"/>
      <c r="B1248" s="1048" t="s">
        <v>837</v>
      </c>
      <c r="C1248" s="638"/>
      <c r="D1248" s="634"/>
      <c r="E1248" s="634"/>
      <c r="F1248" s="1047"/>
      <c r="G1248" s="647"/>
    </row>
    <row r="1249" spans="1:12" ht="16.5" thickBot="1" x14ac:dyDescent="0.3">
      <c r="A1249" s="620"/>
      <c r="B1249" s="1068" t="s">
        <v>958</v>
      </c>
      <c r="C1249" s="638">
        <f>C1239+C1244</f>
        <v>50000</v>
      </c>
      <c r="D1249" s="638">
        <f>D1239+D1244</f>
        <v>160000</v>
      </c>
      <c r="E1249" s="638">
        <f>E1239+E1244</f>
        <v>100000</v>
      </c>
      <c r="F1249" s="1055">
        <f>F1239+F1244</f>
        <v>80000</v>
      </c>
      <c r="G1249" s="647"/>
    </row>
    <row r="1250" spans="1:12" ht="48" thickBot="1" x14ac:dyDescent="0.3">
      <c r="A1250" s="620"/>
      <c r="B1250" s="1067" t="s">
        <v>866</v>
      </c>
      <c r="C1250" s="1076" t="s">
        <v>2152</v>
      </c>
      <c r="D1250" s="781" t="s">
        <v>864</v>
      </c>
      <c r="E1250" s="1756"/>
      <c r="F1250" s="2283"/>
      <c r="G1250" s="647"/>
    </row>
    <row r="1251" spans="1:12" ht="28.5" customHeight="1" thickBot="1" x14ac:dyDescent="0.3">
      <c r="A1251" s="620"/>
      <c r="B1251" s="1063" t="s">
        <v>863</v>
      </c>
      <c r="C1251" s="1753" t="s">
        <v>2152</v>
      </c>
      <c r="D1251" s="1754"/>
      <c r="E1251" s="1754"/>
      <c r="F1251" s="2273"/>
      <c r="G1251" s="647"/>
    </row>
    <row r="1252" spans="1:12" ht="16.5" thickBot="1" x14ac:dyDescent="0.3">
      <c r="A1252" s="620"/>
      <c r="B1252" s="1063" t="s">
        <v>37</v>
      </c>
      <c r="C1252" s="1757" t="s">
        <v>2151</v>
      </c>
      <c r="D1252" s="1758"/>
      <c r="E1252" s="1758"/>
      <c r="F1252" s="2263"/>
      <c r="G1252" s="647"/>
    </row>
    <row r="1253" spans="1:12" ht="12.75" customHeight="1" x14ac:dyDescent="0.25">
      <c r="A1253" s="620"/>
      <c r="B1253" s="2270"/>
      <c r="C1253" s="643">
        <v>2025</v>
      </c>
      <c r="D1253" s="643">
        <v>2026</v>
      </c>
      <c r="E1253" s="643">
        <v>2027</v>
      </c>
      <c r="F1253" s="1074">
        <v>2028</v>
      </c>
      <c r="G1253" s="647"/>
    </row>
    <row r="1254" spans="1:12" ht="15" customHeight="1" thickBot="1" x14ac:dyDescent="0.3">
      <c r="A1254" s="620"/>
      <c r="B1254" s="2280"/>
      <c r="C1254" s="1073" t="s">
        <v>17</v>
      </c>
      <c r="D1254" s="1073" t="s">
        <v>18</v>
      </c>
      <c r="E1254" s="1073" t="s">
        <v>18</v>
      </c>
      <c r="F1254" s="1072" t="s">
        <v>18</v>
      </c>
      <c r="G1254" s="647"/>
    </row>
    <row r="1255" spans="1:12" ht="16.5" thickBot="1" x14ac:dyDescent="0.3">
      <c r="A1255" s="620"/>
      <c r="B1255" s="1063" t="s">
        <v>39</v>
      </c>
      <c r="C1255" s="646">
        <v>1</v>
      </c>
      <c r="D1255" s="645">
        <v>1</v>
      </c>
      <c r="E1255" s="645">
        <v>1</v>
      </c>
      <c r="F1255" s="1075">
        <v>1</v>
      </c>
      <c r="G1255" s="647"/>
    </row>
    <row r="1256" spans="1:12" ht="16.5" thickBot="1" x14ac:dyDescent="0.3">
      <c r="A1256" s="620"/>
      <c r="B1256" s="1063" t="s">
        <v>861</v>
      </c>
      <c r="C1256" s="648">
        <f>C1274</f>
        <v>0</v>
      </c>
      <c r="D1256" s="648">
        <f>D1274</f>
        <v>70000</v>
      </c>
      <c r="E1256" s="648">
        <f>E1274</f>
        <v>70000</v>
      </c>
      <c r="F1256" s="1064">
        <f>F1274</f>
        <v>24717</v>
      </c>
      <c r="G1256" s="647"/>
    </row>
    <row r="1257" spans="1:12" ht="16.5" thickBot="1" x14ac:dyDescent="0.3">
      <c r="A1257" s="620"/>
      <c r="B1257" s="1063" t="s">
        <v>860</v>
      </c>
      <c r="C1257" s="648">
        <f>C1256/C1255</f>
        <v>0</v>
      </c>
      <c r="D1257" s="648">
        <f>D1256/D1255</f>
        <v>70000</v>
      </c>
      <c r="E1257" s="648">
        <f>E1256/E1255</f>
        <v>70000</v>
      </c>
      <c r="F1257" s="1064">
        <f>F1256/F1255</f>
        <v>24717</v>
      </c>
      <c r="G1257" s="647"/>
    </row>
    <row r="1258" spans="1:12" ht="16.5" thickBot="1" x14ac:dyDescent="0.3">
      <c r="A1258" s="620"/>
      <c r="B1258" s="1063" t="s">
        <v>859</v>
      </c>
      <c r="C1258" s="645" t="s">
        <v>884</v>
      </c>
      <c r="D1258" s="644">
        <f t="shared" ref="D1258:F1260" si="43">D1255/C1255-1</f>
        <v>0</v>
      </c>
      <c r="E1258" s="644">
        <f t="shared" si="43"/>
        <v>0</v>
      </c>
      <c r="F1258" s="1062">
        <f t="shared" si="43"/>
        <v>0</v>
      </c>
      <c r="G1258" s="647"/>
      <c r="H1258" s="864"/>
      <c r="I1258" s="864"/>
      <c r="J1258" s="864"/>
      <c r="K1258" s="864"/>
      <c r="L1258" s="864"/>
    </row>
    <row r="1259" spans="1:12" ht="32.25" thickBot="1" x14ac:dyDescent="0.3">
      <c r="A1259" s="620"/>
      <c r="B1259" s="1063" t="s">
        <v>858</v>
      </c>
      <c r="C1259" s="645" t="s">
        <v>884</v>
      </c>
      <c r="D1259" s="644" t="e">
        <f t="shared" si="43"/>
        <v>#DIV/0!</v>
      </c>
      <c r="E1259" s="644">
        <f t="shared" si="43"/>
        <v>0</v>
      </c>
      <c r="F1259" s="1062">
        <f t="shared" si="43"/>
        <v>-0.64690000000000003</v>
      </c>
      <c r="G1259" s="647"/>
    </row>
    <row r="1260" spans="1:12" ht="32.25" thickBot="1" x14ac:dyDescent="0.3">
      <c r="A1260" s="620"/>
      <c r="B1260" s="1063" t="s">
        <v>55</v>
      </c>
      <c r="C1260" s="645" t="s">
        <v>884</v>
      </c>
      <c r="D1260" s="644" t="e">
        <f t="shared" si="43"/>
        <v>#DIV/0!</v>
      </c>
      <c r="E1260" s="644">
        <f t="shared" si="43"/>
        <v>0</v>
      </c>
      <c r="F1260" s="1062">
        <f t="shared" si="43"/>
        <v>-0.64690000000000003</v>
      </c>
      <c r="G1260" s="647"/>
    </row>
    <row r="1261" spans="1:12" ht="16.5" thickBot="1" x14ac:dyDescent="0.3">
      <c r="A1261" s="620"/>
      <c r="B1261" s="2281" t="s">
        <v>883</v>
      </c>
      <c r="C1261" s="1770"/>
      <c r="D1261" s="1770"/>
      <c r="E1261" s="1770"/>
      <c r="F1261" s="2282"/>
      <c r="G1261" s="647"/>
    </row>
    <row r="1262" spans="1:12" ht="12.75" customHeight="1" x14ac:dyDescent="0.25">
      <c r="A1262" s="620"/>
      <c r="B1262" s="2270"/>
      <c r="C1262" s="643">
        <v>2025</v>
      </c>
      <c r="D1262" s="643">
        <v>2026</v>
      </c>
      <c r="E1262" s="643">
        <v>2027</v>
      </c>
      <c r="F1262" s="1074">
        <v>2028</v>
      </c>
      <c r="G1262" s="647"/>
    </row>
    <row r="1263" spans="1:12" ht="14.25" customHeight="1" thickBot="1" x14ac:dyDescent="0.3">
      <c r="A1263" s="620"/>
      <c r="B1263" s="2280"/>
      <c r="C1263" s="1073" t="s">
        <v>17</v>
      </c>
      <c r="D1263" s="1073" t="s">
        <v>18</v>
      </c>
      <c r="E1263" s="1073" t="s">
        <v>18</v>
      </c>
      <c r="F1263" s="1072" t="s">
        <v>18</v>
      </c>
      <c r="G1263" s="647"/>
    </row>
    <row r="1264" spans="1:12" ht="16.5" thickBot="1" x14ac:dyDescent="0.3">
      <c r="A1264" s="620"/>
      <c r="B1264" s="1054" t="s">
        <v>875</v>
      </c>
      <c r="C1264" s="634">
        <f>C1265+C1266+C1267+C1268</f>
        <v>0</v>
      </c>
      <c r="D1264" s="634">
        <f>D1265+D1266+D1267+D1268</f>
        <v>0</v>
      </c>
      <c r="E1264" s="634">
        <f>E1265+E1266+E1267+E1268</f>
        <v>0</v>
      </c>
      <c r="F1264" s="1047">
        <f>F1265+F1266+F1267+F1268</f>
        <v>0</v>
      </c>
      <c r="G1264" s="647"/>
    </row>
    <row r="1265" spans="1:12" ht="16.5" thickBot="1" x14ac:dyDescent="0.3">
      <c r="A1265" s="620"/>
      <c r="B1265" s="1048" t="s">
        <v>840</v>
      </c>
      <c r="C1265" s="634"/>
      <c r="D1265" s="634"/>
      <c r="E1265" s="634"/>
      <c r="F1265" s="1047"/>
      <c r="G1265" s="647"/>
    </row>
    <row r="1266" spans="1:12" ht="16.5" thickBot="1" x14ac:dyDescent="0.3">
      <c r="A1266" s="620"/>
      <c r="B1266" s="1048" t="s">
        <v>854</v>
      </c>
      <c r="C1266" s="634"/>
      <c r="D1266" s="634"/>
      <c r="E1266" s="634"/>
      <c r="F1266" s="1047"/>
      <c r="G1266" s="647"/>
    </row>
    <row r="1267" spans="1:12" ht="16.5" thickBot="1" x14ac:dyDescent="0.3">
      <c r="A1267" s="620"/>
      <c r="B1267" s="1048" t="s">
        <v>838</v>
      </c>
      <c r="C1267" s="634"/>
      <c r="D1267" s="634"/>
      <c r="E1267" s="634"/>
      <c r="F1267" s="1047"/>
      <c r="G1267" s="647"/>
    </row>
    <row r="1268" spans="1:12" ht="16.5" thickBot="1" x14ac:dyDescent="0.3">
      <c r="A1268" s="620"/>
      <c r="B1268" s="1048" t="s">
        <v>837</v>
      </c>
      <c r="C1268" s="634"/>
      <c r="D1268" s="634"/>
      <c r="E1268" s="634"/>
      <c r="F1268" s="1047"/>
      <c r="G1268" s="647"/>
    </row>
    <row r="1269" spans="1:12" ht="16.5" thickBot="1" x14ac:dyDescent="0.3">
      <c r="A1269" s="620"/>
      <c r="B1269" s="1054" t="s">
        <v>874</v>
      </c>
      <c r="C1269" s="638">
        <f>C1270+C1271+C1272+C1273</f>
        <v>0</v>
      </c>
      <c r="D1269" s="638">
        <f>D1270+D1271+D1272+D1273</f>
        <v>70000</v>
      </c>
      <c r="E1269" s="638">
        <f>E1270+E1271+E1272+E1273</f>
        <v>70000</v>
      </c>
      <c r="F1269" s="1055">
        <f>F1270+F1271+F1272+F1273</f>
        <v>24717</v>
      </c>
      <c r="G1269" s="647"/>
    </row>
    <row r="1270" spans="1:12" ht="16.5" thickBot="1" x14ac:dyDescent="0.3">
      <c r="A1270" s="620"/>
      <c r="B1270" s="1048" t="s">
        <v>840</v>
      </c>
      <c r="C1270" s="638">
        <v>0</v>
      </c>
      <c r="D1270" s="634">
        <v>70000</v>
      </c>
      <c r="E1270" s="634">
        <v>70000</v>
      </c>
      <c r="F1270" s="1047">
        <v>24717</v>
      </c>
      <c r="G1270" s="647"/>
      <c r="H1270" s="1071"/>
      <c r="I1270" s="1071"/>
      <c r="J1270" s="1071"/>
      <c r="L1270" s="864"/>
    </row>
    <row r="1271" spans="1:12" ht="16.5" thickBot="1" x14ac:dyDescent="0.3">
      <c r="A1271" s="620"/>
      <c r="B1271" s="1048" t="s">
        <v>854</v>
      </c>
      <c r="C1271" s="638"/>
      <c r="D1271" s="634"/>
      <c r="E1271" s="634"/>
      <c r="F1271" s="1047"/>
      <c r="G1271" s="647"/>
    </row>
    <row r="1272" spans="1:12" ht="16.5" thickBot="1" x14ac:dyDescent="0.3">
      <c r="A1272" s="620"/>
      <c r="B1272" s="1048" t="s">
        <v>838</v>
      </c>
      <c r="C1272" s="638"/>
      <c r="D1272" s="634"/>
      <c r="E1272" s="634"/>
      <c r="F1272" s="1047"/>
      <c r="G1272" s="647"/>
      <c r="H1272" s="864"/>
      <c r="I1272" s="864"/>
      <c r="J1272" s="864"/>
      <c r="L1272" s="864"/>
    </row>
    <row r="1273" spans="1:12" ht="16.5" thickBot="1" x14ac:dyDescent="0.3">
      <c r="A1273" s="620"/>
      <c r="B1273" s="1048" t="s">
        <v>837</v>
      </c>
      <c r="C1273" s="638"/>
      <c r="D1273" s="634"/>
      <c r="E1273" s="634"/>
      <c r="F1273" s="1047"/>
      <c r="G1273" s="647"/>
    </row>
    <row r="1274" spans="1:12" ht="16.5" thickBot="1" x14ac:dyDescent="0.3">
      <c r="A1274" s="620"/>
      <c r="B1274" s="1068" t="s">
        <v>1782</v>
      </c>
      <c r="C1274" s="638">
        <f>C1264+C1269</f>
        <v>0</v>
      </c>
      <c r="D1274" s="638">
        <f>D1264+D1269</f>
        <v>70000</v>
      </c>
      <c r="E1274" s="638">
        <f>E1264+E1269</f>
        <v>70000</v>
      </c>
      <c r="F1274" s="1055">
        <f>F1264+F1269</f>
        <v>24717</v>
      </c>
      <c r="G1274" s="647"/>
    </row>
    <row r="1275" spans="1:12" ht="25.5" hidden="1" customHeight="1" x14ac:dyDescent="0.25">
      <c r="A1275" s="620"/>
      <c r="B1275" s="1070" t="s">
        <v>949</v>
      </c>
      <c r="C1275" s="1794"/>
      <c r="D1275" s="1795"/>
      <c r="E1275" s="1795"/>
      <c r="F1275" s="2289"/>
      <c r="G1275" s="620"/>
    </row>
    <row r="1276" spans="1:12" ht="48" hidden="1" thickBot="1" x14ac:dyDescent="0.3">
      <c r="A1276" s="620"/>
      <c r="B1276" s="1067" t="s">
        <v>1315</v>
      </c>
      <c r="C1276" s="1066"/>
      <c r="D1276" s="781" t="s">
        <v>864</v>
      </c>
      <c r="E1276" s="1756"/>
      <c r="F1276" s="2283"/>
      <c r="G1276" s="620"/>
    </row>
    <row r="1277" spans="1:12" ht="17.25" hidden="1" customHeight="1" x14ac:dyDescent="0.25">
      <c r="A1277" s="620"/>
      <c r="B1277" s="1063" t="s">
        <v>863</v>
      </c>
      <c r="C1277" s="1753"/>
      <c r="D1277" s="1754"/>
      <c r="E1277" s="1754"/>
      <c r="F1277" s="2273"/>
      <c r="G1277" s="620"/>
    </row>
    <row r="1278" spans="1:12" ht="16.5" hidden="1" thickBot="1" x14ac:dyDescent="0.3">
      <c r="A1278" s="620"/>
      <c r="B1278" s="1063" t="s">
        <v>37</v>
      </c>
      <c r="C1278" s="1757"/>
      <c r="D1278" s="1758"/>
      <c r="E1278" s="1758"/>
      <c r="F1278" s="2263"/>
      <c r="G1278" s="620"/>
    </row>
    <row r="1279" spans="1:12" ht="12.75" hidden="1" customHeight="1" x14ac:dyDescent="0.25">
      <c r="A1279" s="620"/>
      <c r="B1279" s="2270"/>
      <c r="C1279" s="663">
        <v>2022</v>
      </c>
      <c r="D1279" s="663">
        <v>2023</v>
      </c>
      <c r="E1279" s="663">
        <v>2024</v>
      </c>
      <c r="F1279" s="1061">
        <v>2025</v>
      </c>
      <c r="G1279" s="620"/>
    </row>
    <row r="1280" spans="1:12" ht="9" hidden="1" customHeight="1" x14ac:dyDescent="0.25">
      <c r="A1280" s="620"/>
      <c r="B1280" s="2280"/>
      <c r="C1280" s="642" t="s">
        <v>17</v>
      </c>
      <c r="D1280" s="642" t="s">
        <v>18</v>
      </c>
      <c r="E1280" s="642" t="s">
        <v>18</v>
      </c>
      <c r="F1280" s="1060" t="s">
        <v>18</v>
      </c>
      <c r="G1280" s="620"/>
    </row>
    <row r="1281" spans="1:12" ht="16.5" hidden="1" thickBot="1" x14ac:dyDescent="0.3">
      <c r="A1281" s="620"/>
      <c r="B1281" s="1063" t="s">
        <v>39</v>
      </c>
      <c r="C1281" s="646"/>
      <c r="D1281" s="645"/>
      <c r="E1281" s="645"/>
      <c r="F1281" s="1069"/>
      <c r="G1281" s="620"/>
    </row>
    <row r="1282" spans="1:12" ht="16.5" hidden="1" thickBot="1" x14ac:dyDescent="0.3">
      <c r="A1282" s="620"/>
      <c r="B1282" s="1063" t="s">
        <v>861</v>
      </c>
      <c r="C1282" s="648">
        <f>C1300</f>
        <v>0</v>
      </c>
      <c r="D1282" s="648">
        <f>D1300</f>
        <v>0</v>
      </c>
      <c r="E1282" s="648">
        <f>E1300</f>
        <v>0</v>
      </c>
      <c r="F1282" s="1064">
        <f>F1300</f>
        <v>0</v>
      </c>
      <c r="G1282" s="620"/>
    </row>
    <row r="1283" spans="1:12" ht="16.5" hidden="1" thickBot="1" x14ac:dyDescent="0.3">
      <c r="A1283" s="620"/>
      <c r="B1283" s="1063" t="s">
        <v>860</v>
      </c>
      <c r="C1283" s="648" t="e">
        <f>C1282/C1281</f>
        <v>#DIV/0!</v>
      </c>
      <c r="D1283" s="648" t="e">
        <f>D1282/D1281</f>
        <v>#DIV/0!</v>
      </c>
      <c r="E1283" s="648" t="e">
        <f>E1282/E1281</f>
        <v>#DIV/0!</v>
      </c>
      <c r="F1283" s="1064" t="e">
        <f>F1282/F1281</f>
        <v>#DIV/0!</v>
      </c>
      <c r="G1283" s="620"/>
    </row>
    <row r="1284" spans="1:12" ht="16.5" hidden="1" thickBot="1" x14ac:dyDescent="0.3">
      <c r="A1284" s="620"/>
      <c r="B1284" s="1063" t="s">
        <v>859</v>
      </c>
      <c r="C1284" s="645" t="s">
        <v>884</v>
      </c>
      <c r="D1284" s="644" t="e">
        <f t="shared" ref="D1284:F1286" si="44">D1281/C1281-1</f>
        <v>#DIV/0!</v>
      </c>
      <c r="E1284" s="644" t="e">
        <f t="shared" si="44"/>
        <v>#DIV/0!</v>
      </c>
      <c r="F1284" s="1062" t="e">
        <f t="shared" si="44"/>
        <v>#DIV/0!</v>
      </c>
      <c r="G1284" s="620"/>
      <c r="H1284" s="864"/>
      <c r="I1284" s="864"/>
      <c r="J1284" s="864"/>
      <c r="K1284" s="864"/>
      <c r="L1284" s="864"/>
    </row>
    <row r="1285" spans="1:12" ht="32.25" hidden="1" thickBot="1" x14ac:dyDescent="0.3">
      <c r="A1285" s="620"/>
      <c r="B1285" s="1063" t="s">
        <v>858</v>
      </c>
      <c r="C1285" s="645" t="s">
        <v>884</v>
      </c>
      <c r="D1285" s="644" t="e">
        <f t="shared" si="44"/>
        <v>#DIV/0!</v>
      </c>
      <c r="E1285" s="644" t="e">
        <f t="shared" si="44"/>
        <v>#DIV/0!</v>
      </c>
      <c r="F1285" s="1062" t="e">
        <f t="shared" si="44"/>
        <v>#DIV/0!</v>
      </c>
      <c r="G1285" s="620"/>
    </row>
    <row r="1286" spans="1:12" ht="32.25" hidden="1" thickBot="1" x14ac:dyDescent="0.3">
      <c r="A1286" s="620"/>
      <c r="B1286" s="1063" t="s">
        <v>55</v>
      </c>
      <c r="C1286" s="645" t="s">
        <v>884</v>
      </c>
      <c r="D1286" s="644" t="e">
        <f t="shared" si="44"/>
        <v>#DIV/0!</v>
      </c>
      <c r="E1286" s="644" t="e">
        <f t="shared" si="44"/>
        <v>#DIV/0!</v>
      </c>
      <c r="F1286" s="1062" t="e">
        <f t="shared" si="44"/>
        <v>#DIV/0!</v>
      </c>
      <c r="G1286" s="620"/>
    </row>
    <row r="1287" spans="1:12" ht="16.5" hidden="1" thickBot="1" x14ac:dyDescent="0.3">
      <c r="A1287" s="620"/>
      <c r="B1287" s="2281" t="s">
        <v>2150</v>
      </c>
      <c r="C1287" s="1770"/>
      <c r="D1287" s="1770"/>
      <c r="E1287" s="1770"/>
      <c r="F1287" s="2282"/>
      <c r="G1287" s="620"/>
    </row>
    <row r="1288" spans="1:12" ht="12.75" hidden="1" customHeight="1" x14ac:dyDescent="0.25">
      <c r="A1288" s="620"/>
      <c r="B1288" s="2270"/>
      <c r="C1288" s="663">
        <v>2022</v>
      </c>
      <c r="D1288" s="663">
        <v>2023</v>
      </c>
      <c r="E1288" s="663">
        <v>2024</v>
      </c>
      <c r="F1288" s="1061">
        <v>2025</v>
      </c>
      <c r="G1288" s="620"/>
    </row>
    <row r="1289" spans="1:12" ht="9" hidden="1" customHeight="1" x14ac:dyDescent="0.25">
      <c r="A1289" s="620"/>
      <c r="B1289" s="2280"/>
      <c r="C1289" s="642" t="s">
        <v>17</v>
      </c>
      <c r="D1289" s="642" t="s">
        <v>18</v>
      </c>
      <c r="E1289" s="642" t="s">
        <v>18</v>
      </c>
      <c r="F1289" s="1060" t="s">
        <v>18</v>
      </c>
      <c r="G1289" s="620"/>
    </row>
    <row r="1290" spans="1:12" ht="16.5" hidden="1" thickBot="1" x14ac:dyDescent="0.3">
      <c r="A1290" s="620"/>
      <c r="B1290" s="1054" t="s">
        <v>875</v>
      </c>
      <c r="C1290" s="634">
        <f>C1291+C1292+C1293+C1294</f>
        <v>0</v>
      </c>
      <c r="D1290" s="634">
        <f>D1291+D1292+D1293+D1294</f>
        <v>0</v>
      </c>
      <c r="E1290" s="634">
        <f>E1291+E1292+E1293+E1294</f>
        <v>0</v>
      </c>
      <c r="F1290" s="1047">
        <f>F1291+F1292+F1293+F1294</f>
        <v>0</v>
      </c>
      <c r="G1290" s="620"/>
    </row>
    <row r="1291" spans="1:12" ht="16.5" hidden="1" thickBot="1" x14ac:dyDescent="0.3">
      <c r="A1291" s="620"/>
      <c r="B1291" s="1048" t="s">
        <v>840</v>
      </c>
      <c r="C1291" s="634"/>
      <c r="D1291" s="634"/>
      <c r="E1291" s="634"/>
      <c r="F1291" s="1047"/>
      <c r="G1291" s="620"/>
    </row>
    <row r="1292" spans="1:12" ht="16.5" hidden="1" thickBot="1" x14ac:dyDescent="0.3">
      <c r="A1292" s="620"/>
      <c r="B1292" s="1048" t="s">
        <v>854</v>
      </c>
      <c r="C1292" s="634"/>
      <c r="D1292" s="634"/>
      <c r="E1292" s="634"/>
      <c r="F1292" s="1047"/>
      <c r="G1292" s="620"/>
    </row>
    <row r="1293" spans="1:12" ht="16.5" hidden="1" thickBot="1" x14ac:dyDescent="0.3">
      <c r="A1293" s="620"/>
      <c r="B1293" s="1048" t="s">
        <v>838</v>
      </c>
      <c r="C1293" s="634"/>
      <c r="D1293" s="634"/>
      <c r="E1293" s="634"/>
      <c r="F1293" s="1047"/>
      <c r="G1293" s="620"/>
    </row>
    <row r="1294" spans="1:12" ht="16.5" hidden="1" thickBot="1" x14ac:dyDescent="0.3">
      <c r="A1294" s="620"/>
      <c r="B1294" s="1048" t="s">
        <v>837</v>
      </c>
      <c r="C1294" s="634"/>
      <c r="D1294" s="634"/>
      <c r="E1294" s="634"/>
      <c r="F1294" s="1047"/>
      <c r="G1294" s="620"/>
    </row>
    <row r="1295" spans="1:12" ht="16.5" hidden="1" thickBot="1" x14ac:dyDescent="0.3">
      <c r="A1295" s="620"/>
      <c r="B1295" s="1054" t="s">
        <v>874</v>
      </c>
      <c r="C1295" s="638">
        <f>C1296+C1297+C1298+C1299</f>
        <v>0</v>
      </c>
      <c r="D1295" s="638">
        <f>D1296+D1297+D1298+D1299</f>
        <v>0</v>
      </c>
      <c r="E1295" s="638">
        <f>E1296+E1297+E1298+E1299</f>
        <v>0</v>
      </c>
      <c r="F1295" s="1055">
        <f>F1296+F1297+F1298+F1299</f>
        <v>0</v>
      </c>
      <c r="G1295" s="620"/>
    </row>
    <row r="1296" spans="1:12" ht="16.5" hidden="1" thickBot="1" x14ac:dyDescent="0.3">
      <c r="A1296" s="620"/>
      <c r="B1296" s="1048" t="s">
        <v>840</v>
      </c>
      <c r="C1296" s="638">
        <v>0</v>
      </c>
      <c r="D1296" s="638">
        <v>0</v>
      </c>
      <c r="E1296" s="638">
        <v>0</v>
      </c>
      <c r="F1296" s="1055">
        <v>0</v>
      </c>
      <c r="G1296" s="620"/>
    </row>
    <row r="1297" spans="1:12" ht="16.5" hidden="1" thickBot="1" x14ac:dyDescent="0.3">
      <c r="A1297" s="620"/>
      <c r="B1297" s="1048" t="s">
        <v>854</v>
      </c>
      <c r="C1297" s="638"/>
      <c r="D1297" s="638"/>
      <c r="E1297" s="638"/>
      <c r="F1297" s="1055"/>
      <c r="G1297" s="620"/>
    </row>
    <row r="1298" spans="1:12" ht="16.5" hidden="1" thickBot="1" x14ac:dyDescent="0.3">
      <c r="A1298" s="620"/>
      <c r="B1298" s="1048" t="s">
        <v>838</v>
      </c>
      <c r="C1298" s="638"/>
      <c r="D1298" s="638"/>
      <c r="E1298" s="638"/>
      <c r="F1298" s="1055"/>
      <c r="G1298" s="620"/>
    </row>
    <row r="1299" spans="1:12" ht="16.5" hidden="1" thickBot="1" x14ac:dyDescent="0.3">
      <c r="A1299" s="620"/>
      <c r="B1299" s="1048" t="s">
        <v>837</v>
      </c>
      <c r="C1299" s="638"/>
      <c r="D1299" s="638"/>
      <c r="E1299" s="638"/>
      <c r="F1299" s="1055"/>
      <c r="G1299" s="620"/>
    </row>
    <row r="1300" spans="1:12" ht="111" hidden="1" customHeight="1" x14ac:dyDescent="0.25">
      <c r="A1300" s="620"/>
      <c r="B1300" s="1068" t="s">
        <v>1676</v>
      </c>
      <c r="C1300" s="638">
        <f>C1290+C1295</f>
        <v>0</v>
      </c>
      <c r="D1300" s="638">
        <f>D1290+D1295</f>
        <v>0</v>
      </c>
      <c r="E1300" s="638">
        <f>E1290+E1295</f>
        <v>0</v>
      </c>
      <c r="F1300" s="1055">
        <f>F1290+F1295</f>
        <v>0</v>
      </c>
      <c r="G1300" s="620"/>
    </row>
    <row r="1301" spans="1:12" ht="27" hidden="1" customHeight="1" x14ac:dyDescent="0.25">
      <c r="A1301" s="620"/>
      <c r="B1301" s="1067"/>
      <c r="C1301" s="1784"/>
      <c r="D1301" s="1785"/>
      <c r="E1301" s="1785"/>
      <c r="F1301" s="2290"/>
      <c r="G1301" s="620"/>
    </row>
    <row r="1302" spans="1:12" ht="44.25" hidden="1" customHeight="1" x14ac:dyDescent="0.25">
      <c r="A1302" s="620"/>
      <c r="B1302" s="1067" t="s">
        <v>880</v>
      </c>
      <c r="C1302" s="1066"/>
      <c r="D1302" s="781" t="s">
        <v>864</v>
      </c>
      <c r="E1302" s="1757" t="s">
        <v>2149</v>
      </c>
      <c r="F1302" s="2263"/>
      <c r="G1302" s="620"/>
      <c r="H1302" s="2288"/>
      <c r="I1302" s="2288"/>
      <c r="J1302" s="2288"/>
      <c r="K1302" s="2288"/>
      <c r="L1302" s="2288"/>
    </row>
    <row r="1303" spans="1:12" ht="16.5" hidden="1" thickBot="1" x14ac:dyDescent="0.3">
      <c r="A1303" s="620"/>
      <c r="B1303" s="1065"/>
      <c r="C1303" s="1753"/>
      <c r="D1303" s="1754"/>
      <c r="E1303" s="1754"/>
      <c r="F1303" s="2273"/>
      <c r="G1303" s="620"/>
      <c r="H1303" s="2288"/>
      <c r="I1303" s="2288"/>
      <c r="J1303" s="2288"/>
      <c r="K1303" s="2288"/>
      <c r="L1303" s="2288"/>
    </row>
    <row r="1304" spans="1:12" ht="21.75" hidden="1" customHeight="1" x14ac:dyDescent="0.25">
      <c r="A1304" s="620"/>
      <c r="B1304" s="1063" t="s">
        <v>863</v>
      </c>
      <c r="C1304" s="1753"/>
      <c r="D1304" s="1754"/>
      <c r="E1304" s="1754"/>
      <c r="F1304" s="2273"/>
      <c r="G1304" s="620"/>
      <c r="H1304" s="2288"/>
      <c r="I1304" s="2288"/>
      <c r="J1304" s="2288"/>
      <c r="K1304" s="2288"/>
      <c r="L1304" s="2288"/>
    </row>
    <row r="1305" spans="1:12" ht="3.75" hidden="1" customHeight="1" x14ac:dyDescent="0.25">
      <c r="A1305" s="620"/>
      <c r="B1305" s="1063" t="s">
        <v>37</v>
      </c>
      <c r="C1305" s="1757" t="s">
        <v>2148</v>
      </c>
      <c r="D1305" s="1758"/>
      <c r="E1305" s="1758"/>
      <c r="F1305" s="2263"/>
      <c r="G1305" s="620"/>
    </row>
    <row r="1306" spans="1:12" ht="12.75" hidden="1" customHeight="1" x14ac:dyDescent="0.25">
      <c r="A1306" s="620"/>
      <c r="B1306" s="2270"/>
      <c r="C1306" s="663">
        <v>2023</v>
      </c>
      <c r="D1306" s="663">
        <v>2024</v>
      </c>
      <c r="E1306" s="663">
        <v>2025</v>
      </c>
      <c r="F1306" s="1061">
        <v>2026</v>
      </c>
      <c r="G1306" s="620"/>
    </row>
    <row r="1307" spans="1:12" ht="12.75" hidden="1" customHeight="1" x14ac:dyDescent="0.25">
      <c r="A1307" s="620"/>
      <c r="B1307" s="2280"/>
      <c r="C1307" s="642" t="s">
        <v>17</v>
      </c>
      <c r="D1307" s="642" t="s">
        <v>18</v>
      </c>
      <c r="E1307" s="642" t="s">
        <v>18</v>
      </c>
      <c r="F1307" s="1060" t="s">
        <v>18</v>
      </c>
      <c r="G1307" s="620"/>
    </row>
    <row r="1308" spans="1:12" ht="16.5" hidden="1" thickBot="1" x14ac:dyDescent="0.3">
      <c r="A1308" s="620"/>
      <c r="B1308" s="1063" t="s">
        <v>39</v>
      </c>
      <c r="C1308" s="648">
        <v>1</v>
      </c>
      <c r="D1308" s="648">
        <v>1</v>
      </c>
      <c r="E1308" s="648">
        <v>1</v>
      </c>
      <c r="F1308" s="1064">
        <v>1</v>
      </c>
      <c r="G1308" s="620"/>
    </row>
    <row r="1309" spans="1:12" ht="16.5" hidden="1" thickBot="1" x14ac:dyDescent="0.3">
      <c r="A1309" s="620"/>
      <c r="B1309" s="1063" t="s">
        <v>861</v>
      </c>
      <c r="C1309" s="648">
        <f>C1327</f>
        <v>0</v>
      </c>
      <c r="D1309" s="648">
        <f>D1327</f>
        <v>0</v>
      </c>
      <c r="E1309" s="648">
        <f>E1327</f>
        <v>0</v>
      </c>
      <c r="F1309" s="1064">
        <f>F1327</f>
        <v>0</v>
      </c>
      <c r="G1309" s="620"/>
    </row>
    <row r="1310" spans="1:12" ht="16.5" hidden="1" thickBot="1" x14ac:dyDescent="0.3">
      <c r="A1310" s="620"/>
      <c r="B1310" s="1063" t="s">
        <v>860</v>
      </c>
      <c r="C1310" s="648">
        <f>C1309/C1308</f>
        <v>0</v>
      </c>
      <c r="D1310" s="648">
        <f>D1309/D1308</f>
        <v>0</v>
      </c>
      <c r="E1310" s="648">
        <f>E1309/E1308</f>
        <v>0</v>
      </c>
      <c r="F1310" s="1064">
        <f>F1309/F1308</f>
        <v>0</v>
      </c>
      <c r="G1310" s="620"/>
    </row>
    <row r="1311" spans="1:12" ht="16.5" hidden="1" thickBot="1" x14ac:dyDescent="0.3">
      <c r="A1311" s="620"/>
      <c r="B1311" s="1063" t="s">
        <v>859</v>
      </c>
      <c r="C1311" s="645" t="s">
        <v>884</v>
      </c>
      <c r="D1311" s="644">
        <f t="shared" ref="D1311:F1313" si="45">D1308/C1308-1</f>
        <v>0</v>
      </c>
      <c r="E1311" s="644">
        <f t="shared" si="45"/>
        <v>0</v>
      </c>
      <c r="F1311" s="1062">
        <f t="shared" si="45"/>
        <v>0</v>
      </c>
      <c r="G1311" s="620"/>
      <c r="H1311" s="864"/>
      <c r="I1311" s="864"/>
      <c r="J1311" s="864"/>
      <c r="K1311" s="864"/>
      <c r="L1311" s="864"/>
    </row>
    <row r="1312" spans="1:12" ht="32.25" hidden="1" thickBot="1" x14ac:dyDescent="0.3">
      <c r="A1312" s="620"/>
      <c r="B1312" s="1063" t="s">
        <v>858</v>
      </c>
      <c r="C1312" s="645" t="s">
        <v>884</v>
      </c>
      <c r="D1312" s="644" t="e">
        <f t="shared" si="45"/>
        <v>#DIV/0!</v>
      </c>
      <c r="E1312" s="644" t="e">
        <f t="shared" si="45"/>
        <v>#DIV/0!</v>
      </c>
      <c r="F1312" s="1062" t="e">
        <f t="shared" si="45"/>
        <v>#DIV/0!</v>
      </c>
      <c r="G1312" s="620"/>
    </row>
    <row r="1313" spans="1:7" ht="32.25" hidden="1" thickBot="1" x14ac:dyDescent="0.3">
      <c r="A1313" s="620"/>
      <c r="B1313" s="1063" t="s">
        <v>55</v>
      </c>
      <c r="C1313" s="645" t="s">
        <v>884</v>
      </c>
      <c r="D1313" s="644" t="e">
        <f t="shared" si="45"/>
        <v>#DIV/0!</v>
      </c>
      <c r="E1313" s="644" t="e">
        <f t="shared" si="45"/>
        <v>#DIV/0!</v>
      </c>
      <c r="F1313" s="1062" t="e">
        <f t="shared" si="45"/>
        <v>#DIV/0!</v>
      </c>
      <c r="G1313" s="620"/>
    </row>
    <row r="1314" spans="1:7" ht="16.5" hidden="1" thickBot="1" x14ac:dyDescent="0.3">
      <c r="A1314" s="620"/>
      <c r="B1314" s="2281" t="s">
        <v>876</v>
      </c>
      <c r="C1314" s="1770"/>
      <c r="D1314" s="1770"/>
      <c r="E1314" s="1770"/>
      <c r="F1314" s="2282"/>
      <c r="G1314" s="620"/>
    </row>
    <row r="1315" spans="1:7" ht="12.75" hidden="1" customHeight="1" x14ac:dyDescent="0.25">
      <c r="A1315" s="620"/>
      <c r="B1315" s="2270"/>
      <c r="C1315" s="663">
        <v>2023</v>
      </c>
      <c r="D1315" s="663">
        <v>2024</v>
      </c>
      <c r="E1315" s="663">
        <v>2025</v>
      </c>
      <c r="F1315" s="1061">
        <v>2026</v>
      </c>
      <c r="G1315" s="620"/>
    </row>
    <row r="1316" spans="1:7" ht="14.25" hidden="1" customHeight="1" x14ac:dyDescent="0.25">
      <c r="A1316" s="620"/>
      <c r="B1316" s="2280"/>
      <c r="C1316" s="642" t="s">
        <v>17</v>
      </c>
      <c r="D1316" s="642" t="s">
        <v>18</v>
      </c>
      <c r="E1316" s="642" t="s">
        <v>18</v>
      </c>
      <c r="F1316" s="1060" t="s">
        <v>18</v>
      </c>
      <c r="G1316" s="620"/>
    </row>
    <row r="1317" spans="1:7" ht="16.5" hidden="1" thickBot="1" x14ac:dyDescent="0.3">
      <c r="A1317" s="620"/>
      <c r="B1317" s="1054" t="s">
        <v>875</v>
      </c>
      <c r="C1317" s="634">
        <f>C1318+C1319+C1320+C1321</f>
        <v>0</v>
      </c>
      <c r="D1317" s="634">
        <f>D1318+D1319+D1320+D1321</f>
        <v>0</v>
      </c>
      <c r="E1317" s="634">
        <f>E1318+E1319+E1320+E1321</f>
        <v>0</v>
      </c>
      <c r="F1317" s="1047">
        <f>F1318+F1319+F1320+F1321</f>
        <v>0</v>
      </c>
      <c r="G1317" s="620"/>
    </row>
    <row r="1318" spans="1:7" ht="16.5" hidden="1" thickBot="1" x14ac:dyDescent="0.3">
      <c r="A1318" s="620"/>
      <c r="B1318" s="1048" t="s">
        <v>840</v>
      </c>
      <c r="C1318" s="634"/>
      <c r="D1318" s="634"/>
      <c r="E1318" s="634"/>
      <c r="F1318" s="1047"/>
      <c r="G1318" s="620"/>
    </row>
    <row r="1319" spans="1:7" ht="16.5" hidden="1" thickBot="1" x14ac:dyDescent="0.3">
      <c r="A1319" s="620"/>
      <c r="B1319" s="1048" t="s">
        <v>854</v>
      </c>
      <c r="C1319" s="634"/>
      <c r="D1319" s="634"/>
      <c r="E1319" s="634"/>
      <c r="F1319" s="1047"/>
      <c r="G1319" s="620"/>
    </row>
    <row r="1320" spans="1:7" ht="16.5" hidden="1" thickBot="1" x14ac:dyDescent="0.3">
      <c r="A1320" s="620"/>
      <c r="B1320" s="1048" t="s">
        <v>838</v>
      </c>
      <c r="C1320" s="634"/>
      <c r="D1320" s="634"/>
      <c r="E1320" s="634"/>
      <c r="F1320" s="1047"/>
      <c r="G1320" s="620"/>
    </row>
    <row r="1321" spans="1:7" ht="16.5" hidden="1" thickBot="1" x14ac:dyDescent="0.3">
      <c r="A1321" s="620"/>
      <c r="B1321" s="1048" t="s">
        <v>837</v>
      </c>
      <c r="C1321" s="634"/>
      <c r="D1321" s="634"/>
      <c r="E1321" s="634"/>
      <c r="F1321" s="1047"/>
      <c r="G1321" s="620"/>
    </row>
    <row r="1322" spans="1:7" ht="16.5" hidden="1" thickBot="1" x14ac:dyDescent="0.3">
      <c r="A1322" s="620"/>
      <c r="B1322" s="1054" t="s">
        <v>874</v>
      </c>
      <c r="C1322" s="638">
        <f>C1323+C1324+C1325+C1326</f>
        <v>0</v>
      </c>
      <c r="D1322" s="638">
        <f>D1323+D1324+D1325+D1326</f>
        <v>0</v>
      </c>
      <c r="E1322" s="638">
        <f>E1323+E1324+E1325+E1326</f>
        <v>0</v>
      </c>
      <c r="F1322" s="1055">
        <f>F1323+F1324+F1325+F1326</f>
        <v>0</v>
      </c>
      <c r="G1322" s="620"/>
    </row>
    <row r="1323" spans="1:7" ht="16.5" hidden="1" thickBot="1" x14ac:dyDescent="0.3">
      <c r="A1323" s="620"/>
      <c r="B1323" s="1048" t="s">
        <v>840</v>
      </c>
      <c r="C1323" s="638"/>
      <c r="D1323" s="638"/>
      <c r="E1323" s="638"/>
      <c r="F1323" s="1055"/>
      <c r="G1323" s="620"/>
    </row>
    <row r="1324" spans="1:7" ht="16.5" hidden="1" thickBot="1" x14ac:dyDescent="0.3">
      <c r="A1324" s="620"/>
      <c r="B1324" s="1048" t="s">
        <v>854</v>
      </c>
      <c r="C1324" s="638"/>
      <c r="D1324" s="634"/>
      <c r="E1324" s="634"/>
      <c r="F1324" s="1047"/>
      <c r="G1324" s="620"/>
    </row>
    <row r="1325" spans="1:7" ht="16.5" hidden="1" thickBot="1" x14ac:dyDescent="0.3">
      <c r="A1325" s="620"/>
      <c r="B1325" s="1048" t="s">
        <v>838</v>
      </c>
      <c r="C1325" s="638"/>
      <c r="D1325" s="634"/>
      <c r="E1325" s="634"/>
      <c r="F1325" s="1047"/>
      <c r="G1325" s="620"/>
    </row>
    <row r="1326" spans="1:7" ht="16.5" hidden="1" thickBot="1" x14ac:dyDescent="0.3">
      <c r="A1326" s="620"/>
      <c r="B1326" s="1048" t="s">
        <v>837</v>
      </c>
      <c r="C1326" s="638"/>
      <c r="D1326" s="634"/>
      <c r="E1326" s="634"/>
      <c r="F1326" s="1047"/>
      <c r="G1326" s="620"/>
    </row>
    <row r="1327" spans="1:7" ht="16.5" hidden="1" thickBot="1" x14ac:dyDescent="0.3">
      <c r="A1327" s="620"/>
      <c r="B1327" s="1059" t="s">
        <v>873</v>
      </c>
      <c r="C1327" s="638">
        <f>C1317+C1322</f>
        <v>0</v>
      </c>
      <c r="D1327" s="638">
        <f>D1317+D1322</f>
        <v>0</v>
      </c>
      <c r="E1327" s="638">
        <f>E1317+E1322</f>
        <v>0</v>
      </c>
      <c r="F1327" s="1055">
        <f>F1317+F1322</f>
        <v>0</v>
      </c>
      <c r="G1327" s="620"/>
    </row>
    <row r="1328" spans="1:7" ht="16.5" hidden="1" thickBot="1" x14ac:dyDescent="0.3">
      <c r="A1328" s="620"/>
      <c r="B1328" s="1058"/>
      <c r="C1328" s="970"/>
      <c r="D1328" s="970"/>
      <c r="E1328" s="970"/>
      <c r="F1328" s="1057"/>
      <c r="G1328" s="620"/>
    </row>
    <row r="1329" spans="1:11" ht="33" customHeight="1" thickBot="1" x14ac:dyDescent="0.3">
      <c r="A1329" s="620"/>
      <c r="B1329" s="1056" t="s">
        <v>852</v>
      </c>
      <c r="C1329" s="639">
        <f>C1309+C1256+C1030+C1005+C980+C955+C580+C555+C504+C454+C429+C404+C379+C328+C303+C278+C223+C183+C146+C35+C780+C705+C655+C1231+C1055+C730+C680+C630+C605+C530+C755+C1182+C1157+C1132+C1107+C1082+C930+C905+C880+C855+C830+C805+C479+C249</f>
        <v>8480997</v>
      </c>
      <c r="D1329" s="639">
        <f>D1309+D1256+D1030+D1005+D980+D955+D580+D555+D504+D454+D429+D404+D379+D328+D303+D278+D223+D183+D146+D35+D780+D705+D655+D1231+D1055+D730+D680+D630+D605+D530+D755+D1182+D1157+D1132+D1107+D1082+D930+D905+D880+D855+D830+D805+D479+D249</f>
        <v>12513762</v>
      </c>
      <c r="E1329" s="639">
        <f>E1309+E1256+E1030+E1005+E980+E955+E580+E555+E504+E454+E429+E404+E379+E328+E303+E278+E223+E183+E146+E35+E780+E705+E655+E1231+E1055+E730+E680+E630+E605+E530+E755+E1182+E1157+E1132+E1107+E1082+E930+E905+E880+E855+E830+E805+E479</f>
        <v>10750931</v>
      </c>
      <c r="F1329" s="639">
        <f>F1309+F1256+F1030+F1005+F980+F955+F580+F555+F504+F454+F429+F404+F379+F328+F303+F278+F223+F183+F146+F35+F780+F705+F655+F1231+F1055+F730+F680+F630+F605+F530+F755+F1182+F1157+F1132+F1107+F1082+F930+F905+F880+F855+F830+F805+F479</f>
        <v>11992726</v>
      </c>
      <c r="G1329" s="647">
        <f>C1329-C1330</f>
        <v>0</v>
      </c>
      <c r="H1329" s="864"/>
      <c r="I1329" s="864"/>
      <c r="J1329" s="864"/>
    </row>
    <row r="1330" spans="1:11" ht="48" thickBot="1" x14ac:dyDescent="0.3">
      <c r="A1330" s="620"/>
      <c r="B1330" s="1056" t="s">
        <v>851</v>
      </c>
      <c r="C1330" s="639">
        <f>C1327+C1274+C1048+C1023+C998+C973+C623+C598+C573+C522+C472+C447+C422+C397+C346+C321+C296+C241+C212+C64+C798+C773+C748+C723+C698+C673+C648+C548+C175+C1249+C1073+C1200+C1175+C1150+C1125+C1100+C948+C923+C898+C873+C848+C823+C497+C267</f>
        <v>8480997</v>
      </c>
      <c r="D1330" s="639">
        <f>D1327+D1274+D1048+D1023+D998+D973+D623+D598+D573+D522+D472+D447+D422+D397+D346+D321+D296+D241+D212+D64+D798+D773+D748+D723+D698+D673+D648+D548+D175+D1249+D1073+D1200+D1175+D1150+D1125+D1100+D948+D923+D898+D873+D848+D823+D497+D267</f>
        <v>12513762</v>
      </c>
      <c r="E1330" s="639">
        <f>E1327+E1274+E1048+E1023+E998+E973+E623+E598+E573+E522+E472+E447+E422+E397+E346+E321+E296+E241+E212+E64+E798+E773+E748+E723+E698+E673+E648+E548+E175+E1249+E1073+E1200+E1175+E1150+E1125+E1100+E948+E923+E898+E873+E848+E823+E497</f>
        <v>10750931</v>
      </c>
      <c r="F1330" s="639">
        <f>F1327+F1274+F1048+F1023+F998+F973+F623+F598+F573+F522+F472+F447+F422+F397+F346+F321+F296+F241+F212+F64+F798+F773+F748+F723+F698+F673+F648+F548+F175+F1249+F1073+F1200+F1175+F1150+F1125+F1100+F948+F923+F898+F873+F848+F823+F497</f>
        <v>11992726</v>
      </c>
      <c r="G1330" s="647"/>
      <c r="H1330" s="864"/>
      <c r="J1330" s="864"/>
    </row>
    <row r="1331" spans="1:11" ht="16.5" thickBot="1" x14ac:dyDescent="0.3">
      <c r="A1331" s="620"/>
      <c r="B1331" s="1054" t="s">
        <v>850</v>
      </c>
      <c r="C1331" s="636">
        <f>C1332+C1333</f>
        <v>597967</v>
      </c>
      <c r="D1331" s="636">
        <f>D1332+D1333</f>
        <v>734027</v>
      </c>
      <c r="E1331" s="636">
        <f>E1332+E1333</f>
        <v>734027</v>
      </c>
      <c r="F1331" s="1053">
        <f>F1332+F1333</f>
        <v>734027</v>
      </c>
      <c r="G1331" s="647"/>
      <c r="I1331" s="864"/>
      <c r="J1331" s="864"/>
      <c r="K1331" s="864"/>
    </row>
    <row r="1332" spans="1:11" ht="16.5" thickBot="1" x14ac:dyDescent="0.3">
      <c r="A1332" s="620"/>
      <c r="B1332" s="1048" t="s">
        <v>840</v>
      </c>
      <c r="C1332" s="638">
        <f>C44+C81+C118</f>
        <v>597967</v>
      </c>
      <c r="D1332" s="638">
        <f>D44+D81+D118</f>
        <v>734027</v>
      </c>
      <c r="E1332" s="638">
        <v>734027</v>
      </c>
      <c r="F1332" s="1055">
        <f>F44+F81+F118</f>
        <v>734027</v>
      </c>
      <c r="G1332" s="620"/>
      <c r="I1332" s="864"/>
      <c r="J1332" s="864"/>
      <c r="K1332" s="864"/>
    </row>
    <row r="1333" spans="1:11" ht="16.5" thickBot="1" x14ac:dyDescent="0.3">
      <c r="A1333" s="620"/>
      <c r="B1333" s="1048" t="s">
        <v>843</v>
      </c>
      <c r="C1333" s="638">
        <f>C45+C82+C119</f>
        <v>0</v>
      </c>
      <c r="D1333" s="638">
        <f>D45+D82+D119</f>
        <v>0</v>
      </c>
      <c r="E1333" s="638">
        <f>E45+E82+E119</f>
        <v>0</v>
      </c>
      <c r="F1333" s="1055">
        <f>F45+F82+F119</f>
        <v>0</v>
      </c>
      <c r="G1333" s="620"/>
      <c r="J1333" s="864"/>
    </row>
    <row r="1334" spans="1:11" ht="32.25" thickBot="1" x14ac:dyDescent="0.3">
      <c r="A1334" s="620"/>
      <c r="B1334" s="1054" t="s">
        <v>849</v>
      </c>
      <c r="C1334" s="636">
        <f>C1335+C1336</f>
        <v>104211</v>
      </c>
      <c r="D1334" s="636">
        <f>D1335+D1336</f>
        <v>124211</v>
      </c>
      <c r="E1334" s="636">
        <f>E1335+E1336</f>
        <v>124211</v>
      </c>
      <c r="F1334" s="1053">
        <f>F1335+F1336</f>
        <v>124211</v>
      </c>
      <c r="G1334" s="620"/>
      <c r="H1334" s="864"/>
    </row>
    <row r="1335" spans="1:11" ht="16.5" thickBot="1" x14ac:dyDescent="0.3">
      <c r="A1335" s="620"/>
      <c r="B1335" s="1048" t="s">
        <v>840</v>
      </c>
      <c r="C1335" s="634">
        <f>C47+C84+C121</f>
        <v>104211</v>
      </c>
      <c r="D1335" s="634">
        <f>D47+D84+D121</f>
        <v>124211</v>
      </c>
      <c r="E1335" s="634">
        <f>E47+E84+E121</f>
        <v>124211</v>
      </c>
      <c r="F1335" s="1047">
        <f>F47+F84+F121</f>
        <v>124211</v>
      </c>
      <c r="G1335" s="620"/>
    </row>
    <row r="1336" spans="1:11" ht="16.5" thickBot="1" x14ac:dyDescent="0.3">
      <c r="A1336" s="620"/>
      <c r="B1336" s="1048" t="s">
        <v>843</v>
      </c>
      <c r="C1336" s="638">
        <f>C48+C85+C119</f>
        <v>0</v>
      </c>
      <c r="D1336" s="638">
        <f>D48+D85+D119</f>
        <v>0</v>
      </c>
      <c r="E1336" s="638">
        <f>E48+E85+E119</f>
        <v>0</v>
      </c>
      <c r="F1336" s="1055">
        <f>F48+F85+F119</f>
        <v>0</v>
      </c>
      <c r="G1336" s="620"/>
    </row>
    <row r="1337" spans="1:11" ht="16.5" thickBot="1" x14ac:dyDescent="0.3">
      <c r="A1337" s="620"/>
      <c r="B1337" s="1054" t="s">
        <v>848</v>
      </c>
      <c r="C1337" s="636">
        <f>C1338+C1339</f>
        <v>5062808</v>
      </c>
      <c r="D1337" s="636">
        <f>D1338+D1339</f>
        <v>6486524</v>
      </c>
      <c r="E1337" s="636">
        <f>E1338+E1339</f>
        <v>6005193</v>
      </c>
      <c r="F1337" s="1053">
        <f>F1338+F1339</f>
        <v>6346988</v>
      </c>
      <c r="G1337" s="647"/>
      <c r="H1337" s="864"/>
    </row>
    <row r="1338" spans="1:11" ht="16.5" thickBot="1" x14ac:dyDescent="0.3">
      <c r="A1338" s="620"/>
      <c r="B1338" s="1048" t="s">
        <v>840</v>
      </c>
      <c r="C1338" s="638">
        <f>C50+C161+C198</f>
        <v>5062808</v>
      </c>
      <c r="D1338" s="638">
        <f>D50+D161+D198</f>
        <v>6486524</v>
      </c>
      <c r="E1338" s="638">
        <f>E50+E161+E198</f>
        <v>6005193</v>
      </c>
      <c r="F1338" s="1055">
        <f>F50+F161+F198</f>
        <v>6346988</v>
      </c>
      <c r="G1338" s="647"/>
    </row>
    <row r="1339" spans="1:11" ht="16.5" thickBot="1" x14ac:dyDescent="0.3">
      <c r="A1339" s="620"/>
      <c r="B1339" s="1048" t="s">
        <v>843</v>
      </c>
      <c r="C1339" s="638">
        <f>C51+C88+C125</f>
        <v>0</v>
      </c>
      <c r="D1339" s="638">
        <f>D51+D88+D125</f>
        <v>0</v>
      </c>
      <c r="E1339" s="638">
        <f>E51+E88+E125</f>
        <v>0</v>
      </c>
      <c r="F1339" s="1055">
        <f>F51+F88+F125</f>
        <v>0</v>
      </c>
      <c r="G1339" s="620"/>
    </row>
    <row r="1340" spans="1:11" ht="16.5" thickBot="1" x14ac:dyDescent="0.3">
      <c r="A1340" s="620"/>
      <c r="B1340" s="1054" t="s">
        <v>847</v>
      </c>
      <c r="C1340" s="636">
        <f>C1341+C1342</f>
        <v>0</v>
      </c>
      <c r="D1340" s="636">
        <f>D1341+D1342</f>
        <v>0</v>
      </c>
      <c r="E1340" s="636">
        <f>E1341+E1342</f>
        <v>0</v>
      </c>
      <c r="F1340" s="1053">
        <f>F1341+F1342</f>
        <v>0</v>
      </c>
      <c r="G1340" s="620"/>
    </row>
    <row r="1341" spans="1:11" ht="16.5" thickBot="1" x14ac:dyDescent="0.3">
      <c r="A1341" s="620"/>
      <c r="B1341" s="1048" t="s">
        <v>840</v>
      </c>
      <c r="C1341" s="634">
        <f t="shared" ref="C1341:F1342" si="46">C53+C90+C127</f>
        <v>0</v>
      </c>
      <c r="D1341" s="634">
        <f t="shared" si="46"/>
        <v>0</v>
      </c>
      <c r="E1341" s="634">
        <f t="shared" si="46"/>
        <v>0</v>
      </c>
      <c r="F1341" s="1047">
        <f t="shared" si="46"/>
        <v>0</v>
      </c>
      <c r="G1341" s="620"/>
    </row>
    <row r="1342" spans="1:11" ht="16.5" thickBot="1" x14ac:dyDescent="0.3">
      <c r="A1342" s="620"/>
      <c r="B1342" s="1048" t="s">
        <v>843</v>
      </c>
      <c r="C1342" s="638">
        <f t="shared" si="46"/>
        <v>0</v>
      </c>
      <c r="D1342" s="638">
        <f t="shared" si="46"/>
        <v>0</v>
      </c>
      <c r="E1342" s="638">
        <f t="shared" si="46"/>
        <v>0</v>
      </c>
      <c r="F1342" s="1055">
        <f t="shared" si="46"/>
        <v>0</v>
      </c>
      <c r="G1342" s="620"/>
    </row>
    <row r="1343" spans="1:11" ht="32.25" thickBot="1" x14ac:dyDescent="0.3">
      <c r="A1343" s="620"/>
      <c r="B1343" s="1054" t="s">
        <v>846</v>
      </c>
      <c r="C1343" s="636">
        <f>C1344+C1345</f>
        <v>0</v>
      </c>
      <c r="D1343" s="636">
        <f>D1344+D1345</f>
        <v>0</v>
      </c>
      <c r="E1343" s="636">
        <f>E1344+E1345</f>
        <v>0</v>
      </c>
      <c r="F1343" s="1053">
        <f>F1344+F1345</f>
        <v>0</v>
      </c>
      <c r="G1343" s="620"/>
    </row>
    <row r="1344" spans="1:11" ht="16.5" thickBot="1" x14ac:dyDescent="0.3">
      <c r="A1344" s="620"/>
      <c r="B1344" s="1048" t="s">
        <v>840</v>
      </c>
      <c r="C1344" s="634">
        <f t="shared" ref="C1344:F1345" si="47">C56+C93+C130</f>
        <v>0</v>
      </c>
      <c r="D1344" s="634">
        <f t="shared" si="47"/>
        <v>0</v>
      </c>
      <c r="E1344" s="634">
        <f t="shared" si="47"/>
        <v>0</v>
      </c>
      <c r="F1344" s="1047">
        <f t="shared" si="47"/>
        <v>0</v>
      </c>
      <c r="G1344" s="620"/>
    </row>
    <row r="1345" spans="1:17" ht="16.5" thickBot="1" x14ac:dyDescent="0.3">
      <c r="A1345" s="620"/>
      <c r="B1345" s="1048" t="s">
        <v>843</v>
      </c>
      <c r="C1345" s="638">
        <f t="shared" si="47"/>
        <v>0</v>
      </c>
      <c r="D1345" s="638">
        <f t="shared" si="47"/>
        <v>0</v>
      </c>
      <c r="E1345" s="638">
        <f t="shared" si="47"/>
        <v>0</v>
      </c>
      <c r="F1345" s="1055">
        <f t="shared" si="47"/>
        <v>0</v>
      </c>
      <c r="G1345" s="620"/>
    </row>
    <row r="1346" spans="1:17" ht="16.5" thickBot="1" x14ac:dyDescent="0.3">
      <c r="A1346" s="620"/>
      <c r="B1346" s="1054" t="s">
        <v>845</v>
      </c>
      <c r="C1346" s="636">
        <f>C1347+C1348</f>
        <v>21000</v>
      </c>
      <c r="D1346" s="636">
        <f>D1347+D1348</f>
        <v>21000</v>
      </c>
      <c r="E1346" s="636">
        <f>E1347+E1348</f>
        <v>21000</v>
      </c>
      <c r="F1346" s="1053">
        <f>F1347+F1348</f>
        <v>21000</v>
      </c>
      <c r="G1346" s="620"/>
    </row>
    <row r="1347" spans="1:17" ht="16.5" thickBot="1" x14ac:dyDescent="0.3">
      <c r="A1347" s="620"/>
      <c r="B1347" s="1048" t="s">
        <v>840</v>
      </c>
      <c r="C1347" s="634">
        <f t="shared" ref="C1347:F1348" si="48">C59+C96+C133</f>
        <v>21000</v>
      </c>
      <c r="D1347" s="634">
        <f t="shared" si="48"/>
        <v>21000</v>
      </c>
      <c r="E1347" s="634">
        <f t="shared" si="48"/>
        <v>21000</v>
      </c>
      <c r="F1347" s="1047">
        <f t="shared" si="48"/>
        <v>21000</v>
      </c>
      <c r="G1347" s="620"/>
    </row>
    <row r="1348" spans="1:17" ht="16.5" thickBot="1" x14ac:dyDescent="0.3">
      <c r="A1348" s="620"/>
      <c r="B1348" s="1048" t="s">
        <v>843</v>
      </c>
      <c r="C1348" s="638">
        <f t="shared" si="48"/>
        <v>0</v>
      </c>
      <c r="D1348" s="638">
        <f t="shared" si="48"/>
        <v>0</v>
      </c>
      <c r="E1348" s="638">
        <f t="shared" si="48"/>
        <v>0</v>
      </c>
      <c r="F1348" s="1055">
        <f t="shared" si="48"/>
        <v>0</v>
      </c>
      <c r="G1348" s="620"/>
    </row>
    <row r="1349" spans="1:17" ht="32.25" thickBot="1" x14ac:dyDescent="0.3">
      <c r="A1349" s="620"/>
      <c r="B1349" s="1054" t="s">
        <v>844</v>
      </c>
      <c r="C1349" s="636">
        <f>C98+C61</f>
        <v>500</v>
      </c>
      <c r="D1349" s="636">
        <f>D98+D61</f>
        <v>0</v>
      </c>
      <c r="E1349" s="636">
        <f>E98+E61</f>
        <v>0</v>
      </c>
      <c r="F1349" s="1053">
        <f>F98+F61</f>
        <v>0</v>
      </c>
      <c r="G1349" s="620"/>
      <c r="P1349" s="864"/>
    </row>
    <row r="1350" spans="1:17" ht="16.5" thickBot="1" x14ac:dyDescent="0.3">
      <c r="A1350" s="620"/>
      <c r="B1350" s="1048" t="s">
        <v>840</v>
      </c>
      <c r="C1350" s="634">
        <f t="shared" ref="C1350:F1351" si="49">C62+C99+C136</f>
        <v>500</v>
      </c>
      <c r="D1350" s="634">
        <f t="shared" si="49"/>
        <v>0</v>
      </c>
      <c r="E1350" s="634">
        <f t="shared" si="49"/>
        <v>0</v>
      </c>
      <c r="F1350" s="1047">
        <f t="shared" si="49"/>
        <v>0</v>
      </c>
      <c r="G1350" s="620"/>
    </row>
    <row r="1351" spans="1:17" ht="16.5" thickBot="1" x14ac:dyDescent="0.3">
      <c r="A1351" s="620"/>
      <c r="B1351" s="1048" t="s">
        <v>843</v>
      </c>
      <c r="C1351" s="638">
        <f t="shared" si="49"/>
        <v>0</v>
      </c>
      <c r="D1351" s="638">
        <f t="shared" si="49"/>
        <v>0</v>
      </c>
      <c r="E1351" s="638">
        <f t="shared" si="49"/>
        <v>0</v>
      </c>
      <c r="F1351" s="1055">
        <f t="shared" si="49"/>
        <v>0</v>
      </c>
      <c r="G1351" s="620"/>
    </row>
    <row r="1352" spans="1:17" ht="16.5" thickBot="1" x14ac:dyDescent="0.3">
      <c r="A1352" s="620"/>
      <c r="B1352" s="1054" t="s">
        <v>842</v>
      </c>
      <c r="C1352" s="636">
        <f>C1353+C1354+C1355+C1356</f>
        <v>0</v>
      </c>
      <c r="D1352" s="636">
        <f>D1353+D1354+D1355+D1356</f>
        <v>0</v>
      </c>
      <c r="E1352" s="636">
        <f>E1353+E1354+E1355+E1356</f>
        <v>0</v>
      </c>
      <c r="F1352" s="1053">
        <f>F1353+F1354+F1355+F1356</f>
        <v>0</v>
      </c>
      <c r="G1352" s="620"/>
    </row>
    <row r="1353" spans="1:17" ht="16.5" thickBot="1" x14ac:dyDescent="0.3">
      <c r="A1353" s="620"/>
      <c r="B1353" s="1048" t="s">
        <v>840</v>
      </c>
      <c r="C1353" s="634">
        <v>0</v>
      </c>
      <c r="D1353" s="634">
        <v>0</v>
      </c>
      <c r="E1353" s="634">
        <v>0</v>
      </c>
      <c r="F1353" s="1047">
        <v>0</v>
      </c>
      <c r="G1353" s="620"/>
    </row>
    <row r="1354" spans="1:17" ht="16.5" thickBot="1" x14ac:dyDescent="0.3">
      <c r="A1354" s="620"/>
      <c r="B1354" s="1048" t="s">
        <v>839</v>
      </c>
      <c r="C1354" s="634">
        <v>0</v>
      </c>
      <c r="D1354" s="634">
        <v>0</v>
      </c>
      <c r="E1354" s="634">
        <v>0</v>
      </c>
      <c r="F1354" s="1047">
        <v>0</v>
      </c>
      <c r="G1354" s="620"/>
    </row>
    <row r="1355" spans="1:17" ht="16.5" thickBot="1" x14ac:dyDescent="0.3">
      <c r="A1355" s="620"/>
      <c r="B1355" s="1048" t="s">
        <v>838</v>
      </c>
      <c r="C1355" s="634">
        <v>0</v>
      </c>
      <c r="D1355" s="634">
        <v>0</v>
      </c>
      <c r="E1355" s="634">
        <v>0</v>
      </c>
      <c r="F1355" s="1047">
        <v>0</v>
      </c>
      <c r="G1355" s="647"/>
    </row>
    <row r="1356" spans="1:17" ht="16.5" thickBot="1" x14ac:dyDescent="0.3">
      <c r="A1356" s="620"/>
      <c r="B1356" s="1048" t="s">
        <v>837</v>
      </c>
      <c r="C1356" s="634">
        <v>0</v>
      </c>
      <c r="D1356" s="634">
        <v>0</v>
      </c>
      <c r="E1356" s="634">
        <v>0</v>
      </c>
      <c r="F1356" s="1047">
        <v>0</v>
      </c>
      <c r="G1356" s="647"/>
    </row>
    <row r="1357" spans="1:17" ht="16.5" thickBot="1" x14ac:dyDescent="0.3">
      <c r="A1357" s="620"/>
      <c r="B1357" s="1054" t="s">
        <v>841</v>
      </c>
      <c r="C1357" s="636">
        <f>C1358+C1359+C1360+C1361</f>
        <v>2694511</v>
      </c>
      <c r="D1357" s="636">
        <f>D1358+D1359+D1360+D1361</f>
        <v>5148000</v>
      </c>
      <c r="E1357" s="636">
        <f>E1358+E1359+E1360+E1361</f>
        <v>3866500</v>
      </c>
      <c r="F1357" s="1053">
        <f>F1358+F1359+F1360+F1361</f>
        <v>4766500</v>
      </c>
      <c r="G1357" s="647"/>
      <c r="H1357" s="1052"/>
    </row>
    <row r="1358" spans="1:17" ht="16.5" thickBot="1" x14ac:dyDescent="0.3">
      <c r="A1358" s="620"/>
      <c r="B1358" s="1048" t="s">
        <v>840</v>
      </c>
      <c r="C1358" s="634">
        <f>C1323+C1270+C1044+C1019+C994+C969+C619+C594+C569+C518+C468+C443+C418+C393+C342+C317+C292+C237+C794+C769+C669+C744+C719+C694+C644+C544+C1245+C1069+C1196+C1171+C1146+C1121+C1096+C944+C919+C894+C869+C844+C819+C493</f>
        <v>2694511</v>
      </c>
      <c r="D1358" s="634">
        <f>D1323+D1270+D1044+D1019+D994+D969+D619+D594+D569+D518+D468+D443+D418+D393+D342+D317+D292+D237+D794+D769+D669+D744+D719+D694+D644+D544+D1245+D1069+D1196+D1171+D1146+D1121+D1096+D944+D919+D894+D869+D844+D819+D493+D263</f>
        <v>5148000</v>
      </c>
      <c r="E1358" s="634">
        <f>E1323+E1270+E1044+E1019+E994+E969+E619+E594+E569+E518+E468+E443+E418+E393+E342+E317+E292+E237+E794+E769+E669+E744+E719+E694+E644+E544+E1245+E1069+E1196+E1171+E1146+E1121+E1096+E944+E919+E894+E869+E844+E819+E493</f>
        <v>3866500</v>
      </c>
      <c r="F1358" s="1051">
        <f>F1323+F1270+F1044+F1019+F994+F969+F619+F594+F569+F518+F468+F443+F418+F393+F342+F317+F292+F237+F794+F769+F669+F744+F719+F694+F644+F544+F1245+F1069+F1196+F1171+F1146+F1121+F1096+F944+F919+F894+F869+F844+F819+F493</f>
        <v>4766500</v>
      </c>
      <c r="G1358" s="647"/>
      <c r="H1358" s="864"/>
      <c r="I1358" s="864"/>
      <c r="J1358" s="864"/>
      <c r="N1358" s="864"/>
      <c r="O1358" s="864"/>
      <c r="P1358" s="864"/>
      <c r="Q1358" s="864"/>
    </row>
    <row r="1359" spans="1:17" ht="16.5" thickBot="1" x14ac:dyDescent="0.3">
      <c r="A1359" s="620"/>
      <c r="B1359" s="1048" t="s">
        <v>839</v>
      </c>
      <c r="C1359" s="634">
        <f t="shared" ref="C1359:F1360" si="50">C1324+C1271+C1045+C1020+C995+C970+C620+C595+C570+C519+C469+C444+C419+C394+C343+C318+C293+C238</f>
        <v>0</v>
      </c>
      <c r="D1359" s="634">
        <f t="shared" si="50"/>
        <v>0</v>
      </c>
      <c r="E1359" s="634">
        <f t="shared" si="50"/>
        <v>0</v>
      </c>
      <c r="F1359" s="1047">
        <f t="shared" si="50"/>
        <v>0</v>
      </c>
      <c r="G1359" s="647"/>
      <c r="H1359" s="864"/>
      <c r="I1359" s="1050"/>
      <c r="J1359" s="1049"/>
      <c r="N1359" s="864"/>
      <c r="O1359" s="864"/>
      <c r="P1359" s="864"/>
      <c r="Q1359" s="864"/>
    </row>
    <row r="1360" spans="1:17" ht="16.5" thickBot="1" x14ac:dyDescent="0.3">
      <c r="A1360" s="620"/>
      <c r="B1360" s="1048" t="s">
        <v>838</v>
      </c>
      <c r="C1360" s="634">
        <f t="shared" si="50"/>
        <v>0</v>
      </c>
      <c r="D1360" s="634">
        <f t="shared" si="50"/>
        <v>0</v>
      </c>
      <c r="E1360" s="634">
        <f t="shared" si="50"/>
        <v>0</v>
      </c>
      <c r="F1360" s="1047">
        <f t="shared" si="50"/>
        <v>0</v>
      </c>
      <c r="G1360" s="647"/>
      <c r="I1360" s="1050"/>
      <c r="J1360" s="1049"/>
      <c r="N1360" s="864"/>
      <c r="O1360" s="864"/>
      <c r="P1360" s="864"/>
      <c r="Q1360" s="864"/>
    </row>
    <row r="1361" spans="1:17" ht="16.5" thickBot="1" x14ac:dyDescent="0.3">
      <c r="A1361" s="620"/>
      <c r="B1361" s="1048" t="s">
        <v>837</v>
      </c>
      <c r="C1361" s="634">
        <f>C1326+C1273+C1047+C1022+C997+C972+C622+C597+C572+C521+C471+C446+C421+C396+C345+C320+C295+C240</f>
        <v>0</v>
      </c>
      <c r="D1361" s="634">
        <f>D1326+D1273+D1047+D1022+D997+D972+D622+D597+D572+D521+D471+D446+D421+D396+D345+D320+D295+D240</f>
        <v>0</v>
      </c>
      <c r="E1361" s="634"/>
      <c r="F1361" s="1047">
        <f>F1326+F1273+F1047+F1022+F997+F972+F622+F597+F572+F521+F471+F446+F421+F396+F345+F320+F295+F240</f>
        <v>0</v>
      </c>
      <c r="G1361" s="620"/>
      <c r="N1361" s="864"/>
      <c r="O1361" s="864"/>
      <c r="P1361" s="864"/>
      <c r="Q1361" s="864"/>
    </row>
    <row r="1362" spans="1:17" ht="16.5" thickBot="1" x14ac:dyDescent="0.3">
      <c r="A1362" s="620"/>
      <c r="B1362" s="1046" t="s">
        <v>836</v>
      </c>
      <c r="C1362" s="1045">
        <f>IF(C1330-C1329=0,0,"Error")</f>
        <v>0</v>
      </c>
      <c r="D1362" s="1045">
        <f>IF(D1330-D1329=0,0,"Error")</f>
        <v>0</v>
      </c>
      <c r="E1362" s="1045">
        <f>IF(E1330-E1329=0,0,"Error")</f>
        <v>0</v>
      </c>
      <c r="F1362" s="1044">
        <f>IF(F1330-F1329=0,0,"Error")</f>
        <v>0</v>
      </c>
      <c r="G1362" s="620"/>
      <c r="N1362" s="864"/>
      <c r="O1362" s="864"/>
      <c r="P1362" s="864"/>
      <c r="Q1362" s="864"/>
    </row>
    <row r="1363" spans="1:17" ht="15.75" x14ac:dyDescent="0.25">
      <c r="A1363" s="620"/>
      <c r="B1363" s="1043"/>
      <c r="C1363" s="1042"/>
      <c r="D1363" s="1042"/>
      <c r="E1363" s="1042"/>
      <c r="F1363" s="1042"/>
      <c r="G1363" s="620"/>
      <c r="N1363" s="864"/>
      <c r="O1363" s="864"/>
      <c r="P1363" s="864"/>
      <c r="Q1363" s="864"/>
    </row>
    <row r="1364" spans="1:17" ht="15.75" x14ac:dyDescent="0.25">
      <c r="A1364" s="620"/>
      <c r="B1364" s="1043"/>
      <c r="C1364" s="1042"/>
      <c r="D1364" s="1042"/>
      <c r="E1364" s="1042"/>
      <c r="F1364" s="1042"/>
      <c r="G1364" s="620"/>
      <c r="N1364" s="864"/>
      <c r="O1364" s="864"/>
      <c r="P1364" s="864"/>
      <c r="Q1364" s="864"/>
    </row>
    <row r="1365" spans="1:17" ht="15.75" x14ac:dyDescent="0.25">
      <c r="A1365" s="620"/>
      <c r="B1365" s="1043"/>
      <c r="C1365" s="1042"/>
      <c r="D1365" s="1042"/>
      <c r="E1365" s="1042"/>
      <c r="F1365" s="1042"/>
      <c r="G1365" s="620"/>
      <c r="N1365" s="864"/>
      <c r="O1365" s="864"/>
      <c r="P1365" s="864"/>
      <c r="Q1365" s="864"/>
    </row>
    <row r="1366" spans="1:17" ht="15.75" x14ac:dyDescent="0.25">
      <c r="A1366" s="620"/>
      <c r="B1366" s="1043"/>
      <c r="C1366" s="1042"/>
      <c r="D1366" s="1042"/>
      <c r="E1366" s="1042"/>
      <c r="F1366" s="1042"/>
      <c r="G1366" s="620"/>
      <c r="N1366" s="864"/>
      <c r="O1366" s="864"/>
      <c r="P1366" s="864"/>
      <c r="Q1366" s="864"/>
    </row>
    <row r="1367" spans="1:17" ht="15.75" x14ac:dyDescent="0.25">
      <c r="A1367" s="620"/>
      <c r="B1367" s="1043"/>
      <c r="C1367" s="1042"/>
      <c r="D1367" s="1042"/>
      <c r="E1367" s="1042"/>
      <c r="F1367" s="1042"/>
      <c r="G1367" s="620"/>
      <c r="N1367" s="864"/>
      <c r="O1367" s="864"/>
      <c r="P1367" s="864"/>
      <c r="Q1367" s="864"/>
    </row>
    <row r="1368" spans="1:17" ht="16.5" thickBot="1" x14ac:dyDescent="0.3">
      <c r="A1368" s="620"/>
      <c r="B1368" s="631"/>
      <c r="C1368" s="630"/>
      <c r="D1368" s="630"/>
      <c r="E1368" s="630"/>
      <c r="F1368" s="630"/>
      <c r="G1368" s="620"/>
      <c r="N1368" s="864"/>
      <c r="O1368" s="864"/>
      <c r="P1368" s="864"/>
      <c r="Q1368" s="864"/>
    </row>
    <row r="1369" spans="1:17" ht="57" customHeight="1" x14ac:dyDescent="0.25">
      <c r="A1369" s="1787" t="s">
        <v>934</v>
      </c>
      <c r="B1369" s="629" t="s">
        <v>191</v>
      </c>
      <c r="C1369" s="628" t="s">
        <v>2147</v>
      </c>
      <c r="D1369" s="1041" t="s">
        <v>834</v>
      </c>
      <c r="E1369" s="629" t="s">
        <v>191</v>
      </c>
      <c r="F1369" s="628" t="s">
        <v>2146</v>
      </c>
      <c r="I1369" s="2293"/>
      <c r="J1369" s="1037"/>
      <c r="K1369" s="1037"/>
      <c r="N1369" s="864"/>
      <c r="O1369" s="864"/>
      <c r="P1369" s="864"/>
    </row>
    <row r="1370" spans="1:17" ht="30.75" customHeight="1" x14ac:dyDescent="0.25">
      <c r="A1370" s="1788"/>
      <c r="B1370" s="627" t="s">
        <v>830</v>
      </c>
      <c r="C1370" s="626"/>
      <c r="D1370" s="1040"/>
      <c r="E1370" s="627" t="s">
        <v>830</v>
      </c>
      <c r="F1370" s="626"/>
      <c r="I1370" s="2293"/>
      <c r="J1370" s="1037"/>
      <c r="K1370" s="1037"/>
      <c r="N1370" s="864"/>
      <c r="O1370" s="864"/>
      <c r="P1370" s="864"/>
      <c r="Q1370" s="864"/>
    </row>
    <row r="1371" spans="1:17" ht="57.75" customHeight="1" thickBot="1" x14ac:dyDescent="0.3">
      <c r="A1371" s="1789"/>
      <c r="B1371" s="625" t="s">
        <v>2145</v>
      </c>
      <c r="C1371" s="1038" t="s">
        <v>1869</v>
      </c>
      <c r="D1371" s="1039"/>
      <c r="E1371" s="625" t="s">
        <v>196</v>
      </c>
      <c r="F1371" s="1038" t="s">
        <v>1869</v>
      </c>
      <c r="I1371" s="2293"/>
      <c r="J1371" s="1037"/>
      <c r="K1371" s="1037"/>
      <c r="O1371" s="864"/>
      <c r="P1371" s="864"/>
    </row>
    <row r="1372" spans="1:17" ht="15.75" thickBot="1" x14ac:dyDescent="0.3">
      <c r="A1372" s="159"/>
      <c r="B1372" s="159"/>
      <c r="C1372" s="356"/>
      <c r="D1372" s="157"/>
      <c r="E1372" s="159"/>
      <c r="F1372" s="159"/>
    </row>
    <row r="1373" spans="1:17" ht="47.25" customHeight="1" thickBot="1" x14ac:dyDescent="0.3">
      <c r="B1373" s="1701" t="s">
        <v>827</v>
      </c>
      <c r="C1373" s="2179"/>
      <c r="D1373" s="2179"/>
      <c r="E1373" s="2179"/>
      <c r="F1373" s="2180"/>
    </row>
    <row r="1374" spans="1:17" ht="15.75" customHeight="1" x14ac:dyDescent="0.25"/>
  </sheetData>
  <mergeCells count="319">
    <mergeCell ref="A1369:A1371"/>
    <mergeCell ref="I1369:I1371"/>
    <mergeCell ref="B1288:B1289"/>
    <mergeCell ref="C1301:F1301"/>
    <mergeCell ref="E1302:F1302"/>
    <mergeCell ref="H1302:L1304"/>
    <mergeCell ref="C1303:F1303"/>
    <mergeCell ref="C1304:F1304"/>
    <mergeCell ref="B1373:F1373"/>
    <mergeCell ref="C1305:F1305"/>
    <mergeCell ref="B1306:B1307"/>
    <mergeCell ref="B1314:F1314"/>
    <mergeCell ref="B1315:B1316"/>
    <mergeCell ref="B1253:B1254"/>
    <mergeCell ref="B1261:F1261"/>
    <mergeCell ref="B1262:B1263"/>
    <mergeCell ref="C1275:F1275"/>
    <mergeCell ref="E1276:F1276"/>
    <mergeCell ref="C1277:F1277"/>
    <mergeCell ref="C1278:F1278"/>
    <mergeCell ref="B1279:B1280"/>
    <mergeCell ref="B1287:F1287"/>
    <mergeCell ref="E1225:F1225"/>
    <mergeCell ref="C1226:F1226"/>
    <mergeCell ref="C1227:F1227"/>
    <mergeCell ref="B1228:B1229"/>
    <mergeCell ref="B1236:F1236"/>
    <mergeCell ref="B1237:B1238"/>
    <mergeCell ref="E1250:F1250"/>
    <mergeCell ref="C1251:F1251"/>
    <mergeCell ref="C1252:F1252"/>
    <mergeCell ref="B1154:B1155"/>
    <mergeCell ref="B1162:F1162"/>
    <mergeCell ref="B1163:B1164"/>
    <mergeCell ref="E1176:F1176"/>
    <mergeCell ref="C1177:F1177"/>
    <mergeCell ref="C1178:F1178"/>
    <mergeCell ref="B1179:B1180"/>
    <mergeCell ref="B1187:F1187"/>
    <mergeCell ref="B1188:B1189"/>
    <mergeCell ref="B1113:B1114"/>
    <mergeCell ref="E1126:F1126"/>
    <mergeCell ref="C1127:F1127"/>
    <mergeCell ref="C1128:F1128"/>
    <mergeCell ref="B1129:B1130"/>
    <mergeCell ref="B1137:F1137"/>
    <mergeCell ref="B1138:B1139"/>
    <mergeCell ref="C1152:F1152"/>
    <mergeCell ref="C1153:F1153"/>
    <mergeCell ref="C1078:F1078"/>
    <mergeCell ref="B1079:B1080"/>
    <mergeCell ref="B1087:F1087"/>
    <mergeCell ref="B1088:B1089"/>
    <mergeCell ref="E1101:F1101"/>
    <mergeCell ref="C1102:F1102"/>
    <mergeCell ref="C1103:F1103"/>
    <mergeCell ref="B1104:B1105"/>
    <mergeCell ref="B1112:F1112"/>
    <mergeCell ref="E1049:F1049"/>
    <mergeCell ref="C1050:F1050"/>
    <mergeCell ref="C1051:F1051"/>
    <mergeCell ref="B1052:B1053"/>
    <mergeCell ref="B1060:F1060"/>
    <mergeCell ref="B1061:B1062"/>
    <mergeCell ref="E1075:F1075"/>
    <mergeCell ref="C1076:F1076"/>
    <mergeCell ref="C1077:F1077"/>
    <mergeCell ref="C1001:F1001"/>
    <mergeCell ref="B1002:B1003"/>
    <mergeCell ref="B1010:F1010"/>
    <mergeCell ref="B1011:B1012"/>
    <mergeCell ref="C1025:F1025"/>
    <mergeCell ref="C1026:F1026"/>
    <mergeCell ref="B1027:B1028"/>
    <mergeCell ref="B1035:F1035"/>
    <mergeCell ref="B1036:B1037"/>
    <mergeCell ref="B961:B962"/>
    <mergeCell ref="E974:F974"/>
    <mergeCell ref="C975:F975"/>
    <mergeCell ref="C976:F976"/>
    <mergeCell ref="B977:B978"/>
    <mergeCell ref="B985:F985"/>
    <mergeCell ref="B986:B987"/>
    <mergeCell ref="E999:F999"/>
    <mergeCell ref="C1000:F1000"/>
    <mergeCell ref="C925:F925"/>
    <mergeCell ref="C926:F926"/>
    <mergeCell ref="B927:B928"/>
    <mergeCell ref="B935:F935"/>
    <mergeCell ref="B936:B937"/>
    <mergeCell ref="C950:F950"/>
    <mergeCell ref="C951:F951"/>
    <mergeCell ref="B952:B953"/>
    <mergeCell ref="B960:F960"/>
    <mergeCell ref="B885:F885"/>
    <mergeCell ref="B886:B887"/>
    <mergeCell ref="E899:F899"/>
    <mergeCell ref="C900:F900"/>
    <mergeCell ref="C901:F901"/>
    <mergeCell ref="B902:B903"/>
    <mergeCell ref="B910:F910"/>
    <mergeCell ref="B911:B912"/>
    <mergeCell ref="E924:F924"/>
    <mergeCell ref="C850:F850"/>
    <mergeCell ref="C851:F851"/>
    <mergeCell ref="B852:B853"/>
    <mergeCell ref="B860:F860"/>
    <mergeCell ref="B861:B862"/>
    <mergeCell ref="E874:F874"/>
    <mergeCell ref="C875:F875"/>
    <mergeCell ref="C876:F876"/>
    <mergeCell ref="B877:B878"/>
    <mergeCell ref="B810:F810"/>
    <mergeCell ref="B811:B812"/>
    <mergeCell ref="E824:F824"/>
    <mergeCell ref="C825:F825"/>
    <mergeCell ref="C826:F826"/>
    <mergeCell ref="B827:B828"/>
    <mergeCell ref="B835:F835"/>
    <mergeCell ref="B836:B837"/>
    <mergeCell ref="E849:F849"/>
    <mergeCell ref="C775:F775"/>
    <mergeCell ref="C776:F776"/>
    <mergeCell ref="B777:B778"/>
    <mergeCell ref="B785:F785"/>
    <mergeCell ref="B786:B787"/>
    <mergeCell ref="E799:F799"/>
    <mergeCell ref="C800:F800"/>
    <mergeCell ref="C801:F801"/>
    <mergeCell ref="B802:B803"/>
    <mergeCell ref="B735:F735"/>
    <mergeCell ref="B736:B737"/>
    <mergeCell ref="E749:F749"/>
    <mergeCell ref="C750:F750"/>
    <mergeCell ref="C751:F751"/>
    <mergeCell ref="B752:B753"/>
    <mergeCell ref="B760:F760"/>
    <mergeCell ref="B761:B762"/>
    <mergeCell ref="E774:F774"/>
    <mergeCell ref="C700:F700"/>
    <mergeCell ref="C701:F701"/>
    <mergeCell ref="B702:B703"/>
    <mergeCell ref="B710:F710"/>
    <mergeCell ref="B711:B712"/>
    <mergeCell ref="E724:F724"/>
    <mergeCell ref="C725:F725"/>
    <mergeCell ref="C726:F726"/>
    <mergeCell ref="B727:B728"/>
    <mergeCell ref="B660:F660"/>
    <mergeCell ref="B661:B662"/>
    <mergeCell ref="E674:F674"/>
    <mergeCell ref="C675:F675"/>
    <mergeCell ref="C676:F676"/>
    <mergeCell ref="B677:B678"/>
    <mergeCell ref="B685:F685"/>
    <mergeCell ref="B686:B687"/>
    <mergeCell ref="E699:F699"/>
    <mergeCell ref="C625:F625"/>
    <mergeCell ref="C626:F626"/>
    <mergeCell ref="B627:B628"/>
    <mergeCell ref="B635:F635"/>
    <mergeCell ref="B636:B637"/>
    <mergeCell ref="E649:F649"/>
    <mergeCell ref="C650:F650"/>
    <mergeCell ref="C651:F651"/>
    <mergeCell ref="B652:B653"/>
    <mergeCell ref="B585:F585"/>
    <mergeCell ref="B586:B587"/>
    <mergeCell ref="E599:F599"/>
    <mergeCell ref="C600:F600"/>
    <mergeCell ref="C601:F601"/>
    <mergeCell ref="B602:B603"/>
    <mergeCell ref="B610:F610"/>
    <mergeCell ref="B611:B612"/>
    <mergeCell ref="E624:F624"/>
    <mergeCell ref="C550:F550"/>
    <mergeCell ref="C551:F551"/>
    <mergeCell ref="B552:B553"/>
    <mergeCell ref="B560:F560"/>
    <mergeCell ref="B561:B562"/>
    <mergeCell ref="E574:F574"/>
    <mergeCell ref="E575:F575"/>
    <mergeCell ref="C576:F576"/>
    <mergeCell ref="B577:B578"/>
    <mergeCell ref="B510:B511"/>
    <mergeCell ref="B523:F523"/>
    <mergeCell ref="E524:F524"/>
    <mergeCell ref="C525:F525"/>
    <mergeCell ref="C526:F526"/>
    <mergeCell ref="B527:B528"/>
    <mergeCell ref="B535:F535"/>
    <mergeCell ref="B536:B537"/>
    <mergeCell ref="E549:F549"/>
    <mergeCell ref="C475:F475"/>
    <mergeCell ref="B476:B477"/>
    <mergeCell ref="B484:F484"/>
    <mergeCell ref="B485:B486"/>
    <mergeCell ref="E498:F498"/>
    <mergeCell ref="C499:F499"/>
    <mergeCell ref="C500:F500"/>
    <mergeCell ref="B501:B502"/>
    <mergeCell ref="B509:F509"/>
    <mergeCell ref="B435:B436"/>
    <mergeCell ref="E448:F448"/>
    <mergeCell ref="C449:F449"/>
    <mergeCell ref="C450:F450"/>
    <mergeCell ref="B451:B452"/>
    <mergeCell ref="B459:F459"/>
    <mergeCell ref="B460:B461"/>
    <mergeCell ref="E473:F473"/>
    <mergeCell ref="C474:F474"/>
    <mergeCell ref="C399:F399"/>
    <mergeCell ref="C400:F400"/>
    <mergeCell ref="B401:B402"/>
    <mergeCell ref="B409:F409"/>
    <mergeCell ref="B410:B411"/>
    <mergeCell ref="C424:F424"/>
    <mergeCell ref="C425:F425"/>
    <mergeCell ref="B426:B427"/>
    <mergeCell ref="B434:F434"/>
    <mergeCell ref="B359:F359"/>
    <mergeCell ref="B360:B361"/>
    <mergeCell ref="E373:F373"/>
    <mergeCell ref="C374:F374"/>
    <mergeCell ref="C375:F375"/>
    <mergeCell ref="B376:B377"/>
    <mergeCell ref="B384:F384"/>
    <mergeCell ref="B385:B386"/>
    <mergeCell ref="E398:F398"/>
    <mergeCell ref="C323:F323"/>
    <mergeCell ref="C324:F324"/>
    <mergeCell ref="B325:B326"/>
    <mergeCell ref="B333:F333"/>
    <mergeCell ref="B334:B335"/>
    <mergeCell ref="C347:F347"/>
    <mergeCell ref="C349:F349"/>
    <mergeCell ref="C350:F350"/>
    <mergeCell ref="B351:B352"/>
    <mergeCell ref="B283:F283"/>
    <mergeCell ref="B284:B285"/>
    <mergeCell ref="E297:F297"/>
    <mergeCell ref="C298:F298"/>
    <mergeCell ref="C299:F299"/>
    <mergeCell ref="B300:B301"/>
    <mergeCell ref="B308:F308"/>
    <mergeCell ref="B309:B310"/>
    <mergeCell ref="E322:F322"/>
    <mergeCell ref="B268:F268"/>
    <mergeCell ref="B269:F269"/>
    <mergeCell ref="C270:F270"/>
    <mergeCell ref="E271:F271"/>
    <mergeCell ref="H271:L273"/>
    <mergeCell ref="C272:F272"/>
    <mergeCell ref="C273:F273"/>
    <mergeCell ref="C274:F274"/>
    <mergeCell ref="B275:B276"/>
    <mergeCell ref="B229:B230"/>
    <mergeCell ref="O232:S234"/>
    <mergeCell ref="C242:F242"/>
    <mergeCell ref="E243:F243"/>
    <mergeCell ref="C244:F244"/>
    <mergeCell ref="C245:F245"/>
    <mergeCell ref="B246:B247"/>
    <mergeCell ref="B254:F254"/>
    <mergeCell ref="B255:B256"/>
    <mergeCell ref="B214:F214"/>
    <mergeCell ref="B215:F215"/>
    <mergeCell ref="C216:F216"/>
    <mergeCell ref="E217:F217"/>
    <mergeCell ref="H217:L218"/>
    <mergeCell ref="C218:F218"/>
    <mergeCell ref="C219:F219"/>
    <mergeCell ref="B220:B221"/>
    <mergeCell ref="B228:F228"/>
    <mergeCell ref="B143:B144"/>
    <mergeCell ref="B151:F151"/>
    <mergeCell ref="B152:B153"/>
    <mergeCell ref="C177:F177"/>
    <mergeCell ref="C178:F178"/>
    <mergeCell ref="C179:F179"/>
    <mergeCell ref="B180:B181"/>
    <mergeCell ref="B188:F188"/>
    <mergeCell ref="B189:B190"/>
    <mergeCell ref="C103:F103"/>
    <mergeCell ref="C104:F104"/>
    <mergeCell ref="C105:F105"/>
    <mergeCell ref="B106:B107"/>
    <mergeCell ref="B114:F114"/>
    <mergeCell ref="B115:B116"/>
    <mergeCell ref="C140:F140"/>
    <mergeCell ref="C141:F141"/>
    <mergeCell ref="C142:F142"/>
    <mergeCell ref="B32:B33"/>
    <mergeCell ref="B40:F40"/>
    <mergeCell ref="B41:B42"/>
    <mergeCell ref="C66:F66"/>
    <mergeCell ref="C67:F67"/>
    <mergeCell ref="C68:F68"/>
    <mergeCell ref="B69:B70"/>
    <mergeCell ref="B77:F77"/>
    <mergeCell ref="B78:B79"/>
    <mergeCell ref="A2:G2"/>
    <mergeCell ref="B3:F3"/>
    <mergeCell ref="C5:F5"/>
    <mergeCell ref="C6:F6"/>
    <mergeCell ref="C7:F7"/>
    <mergeCell ref="B8:F8"/>
    <mergeCell ref="C29:F29"/>
    <mergeCell ref="C30:F30"/>
    <mergeCell ref="C31:F31"/>
    <mergeCell ref="B9:F10"/>
    <mergeCell ref="C11:F11"/>
    <mergeCell ref="B12:B13"/>
    <mergeCell ref="C19:F19"/>
    <mergeCell ref="B20:F20"/>
    <mergeCell ref="C22:F22"/>
    <mergeCell ref="B23:F23"/>
    <mergeCell ref="B27:F27"/>
    <mergeCell ref="B28:F28"/>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M246"/>
  <sheetViews>
    <sheetView topLeftCell="A109" workbookViewId="0">
      <selection activeCell="K12" sqref="K12"/>
    </sheetView>
  </sheetViews>
  <sheetFormatPr defaultColWidth="9" defaultRowHeight="15" x14ac:dyDescent="0.25"/>
  <cols>
    <col min="1" max="1" width="7" style="154" customWidth="1"/>
    <col min="2" max="2" width="26.140625" style="154" customWidth="1"/>
    <col min="3" max="3" width="18.85546875" style="154" customWidth="1"/>
    <col min="4" max="4" width="25.140625" style="154" customWidth="1"/>
    <col min="5" max="5" width="27.42578125" style="154" customWidth="1"/>
    <col min="6" max="6" width="33.85546875" style="154" customWidth="1"/>
    <col min="7" max="7" width="21.42578125" style="154" customWidth="1"/>
    <col min="8" max="8" width="13.140625" style="154" customWidth="1"/>
    <col min="9" max="9" width="18.42578125" style="154" customWidth="1"/>
    <col min="10" max="10" width="11" style="154" customWidth="1"/>
    <col min="11" max="11" width="12.42578125" style="154" bestFit="1" customWidth="1"/>
    <col min="12" max="16384" width="9" style="154"/>
  </cols>
  <sheetData>
    <row r="2" spans="1:8" ht="18" customHeight="1" x14ac:dyDescent="0.25">
      <c r="A2" s="1558" t="s">
        <v>922</v>
      </c>
      <c r="B2" s="1558"/>
      <c r="C2" s="1558"/>
      <c r="D2" s="1558"/>
      <c r="E2" s="1558"/>
      <c r="F2" s="1558"/>
      <c r="G2" s="1558"/>
      <c r="H2" s="231"/>
    </row>
    <row r="3" spans="1:8" ht="15.75" x14ac:dyDescent="0.25">
      <c r="A3" s="420"/>
      <c r="B3" s="1559" t="s">
        <v>1582</v>
      </c>
      <c r="C3" s="1559"/>
      <c r="D3" s="1559"/>
      <c r="E3" s="1559"/>
      <c r="F3" s="1559"/>
      <c r="G3" s="420"/>
    </row>
    <row r="4" spans="1:8" ht="16.5" thickBot="1" x14ac:dyDescent="0.3">
      <c r="A4" s="357"/>
      <c r="B4" s="357"/>
      <c r="C4" s="357"/>
      <c r="D4" s="357"/>
      <c r="E4" s="357"/>
      <c r="F4" s="357"/>
      <c r="G4" s="357"/>
    </row>
    <row r="5" spans="1:8" ht="32.25" thickBot="1" x14ac:dyDescent="0.3">
      <c r="A5" s="357"/>
      <c r="B5" s="419" t="s">
        <v>6</v>
      </c>
      <c r="C5" s="1560" t="s">
        <v>2260</v>
      </c>
      <c r="D5" s="1560"/>
      <c r="E5" s="1560"/>
      <c r="F5" s="1560"/>
      <c r="G5" s="357"/>
    </row>
    <row r="6" spans="1:8" ht="16.5" thickBot="1" x14ac:dyDescent="0.3">
      <c r="A6" s="357"/>
      <c r="B6" s="419" t="s">
        <v>8</v>
      </c>
      <c r="C6" s="1561" t="s">
        <v>250</v>
      </c>
      <c r="D6" s="1562"/>
      <c r="E6" s="1562"/>
      <c r="F6" s="1563"/>
      <c r="G6" s="357"/>
    </row>
    <row r="7" spans="1:8" ht="32.25" thickBot="1" x14ac:dyDescent="0.3">
      <c r="A7" s="357"/>
      <c r="B7" s="419" t="s">
        <v>10</v>
      </c>
      <c r="C7" s="1564" t="s">
        <v>919</v>
      </c>
      <c r="D7" s="1565"/>
      <c r="E7" s="1565"/>
      <c r="F7" s="1566"/>
      <c r="G7" s="415"/>
    </row>
    <row r="8" spans="1:8" ht="20.25" customHeight="1" thickBot="1" x14ac:dyDescent="0.3">
      <c r="A8" s="357"/>
      <c r="B8" s="1555" t="s">
        <v>12</v>
      </c>
      <c r="C8" s="1556"/>
      <c r="D8" s="1556"/>
      <c r="E8" s="1556"/>
      <c r="F8" s="1557"/>
      <c r="G8" s="357"/>
    </row>
    <row r="9" spans="1:8" ht="68.25" customHeight="1" thickBot="1" x14ac:dyDescent="0.3">
      <c r="A9" s="357"/>
      <c r="B9" s="1724" t="s">
        <v>2260</v>
      </c>
      <c r="C9" s="1725"/>
      <c r="D9" s="1725"/>
      <c r="E9" s="1725"/>
      <c r="F9" s="1726"/>
      <c r="G9" s="357"/>
    </row>
    <row r="10" spans="1:8" ht="23.25" hidden="1" customHeight="1" x14ac:dyDescent="0.25">
      <c r="A10" s="357"/>
      <c r="B10" s="1724"/>
      <c r="C10" s="1725"/>
      <c r="D10" s="1725"/>
      <c r="E10" s="1725"/>
      <c r="F10" s="1726"/>
      <c r="G10" s="357"/>
    </row>
    <row r="11" spans="1:8" ht="16.5" hidden="1" customHeight="1" x14ac:dyDescent="0.25">
      <c r="A11" s="357"/>
      <c r="B11" s="1724"/>
      <c r="C11" s="1725"/>
      <c r="D11" s="1725"/>
      <c r="E11" s="1725"/>
      <c r="F11" s="1726"/>
      <c r="G11" s="357"/>
    </row>
    <row r="12" spans="1:8" ht="98.25" customHeight="1" thickBot="1" x14ac:dyDescent="0.3">
      <c r="A12" s="415"/>
      <c r="B12" s="418" t="s">
        <v>14</v>
      </c>
      <c r="C12" s="1573" t="s">
        <v>2283</v>
      </c>
      <c r="D12" s="1574"/>
      <c r="E12" s="1574"/>
      <c r="F12" s="1575"/>
      <c r="G12" s="357"/>
    </row>
    <row r="13" spans="1:8" ht="15.75" x14ac:dyDescent="0.25">
      <c r="A13" s="415"/>
      <c r="B13" s="1576" t="s">
        <v>1578</v>
      </c>
      <c r="C13" s="392">
        <v>2025</v>
      </c>
      <c r="D13" s="392">
        <v>2026</v>
      </c>
      <c r="E13" s="392">
        <v>2027</v>
      </c>
      <c r="F13" s="392">
        <v>2028</v>
      </c>
      <c r="G13" s="357"/>
    </row>
    <row r="14" spans="1:8" ht="16.5" thickBot="1" x14ac:dyDescent="0.3">
      <c r="A14" s="415"/>
      <c r="B14" s="1577"/>
      <c r="C14" s="417" t="s">
        <v>17</v>
      </c>
      <c r="D14" s="417" t="s">
        <v>18</v>
      </c>
      <c r="E14" s="417" t="s">
        <v>18</v>
      </c>
      <c r="F14" s="417" t="s">
        <v>18</v>
      </c>
      <c r="G14" s="357"/>
    </row>
    <row r="15" spans="1:8" ht="63.75" thickBot="1" x14ac:dyDescent="0.3">
      <c r="A15" s="415"/>
      <c r="B15" s="387" t="s">
        <v>2282</v>
      </c>
      <c r="C15" s="417">
        <v>46</v>
      </c>
      <c r="D15" s="417">
        <v>50</v>
      </c>
      <c r="E15" s="417">
        <v>52</v>
      </c>
      <c r="F15" s="417">
        <v>57</v>
      </c>
      <c r="G15" s="357"/>
    </row>
    <row r="16" spans="1:8" ht="48" thickBot="1" x14ac:dyDescent="0.3">
      <c r="A16" s="415"/>
      <c r="B16" s="387" t="s">
        <v>2281</v>
      </c>
      <c r="C16" s="417">
        <v>150</v>
      </c>
      <c r="D16" s="417">
        <v>150</v>
      </c>
      <c r="E16" s="417">
        <v>150</v>
      </c>
      <c r="F16" s="417">
        <v>150</v>
      </c>
      <c r="G16" s="357"/>
    </row>
    <row r="17" spans="1:8" ht="79.5" thickBot="1" x14ac:dyDescent="0.3">
      <c r="A17" s="415"/>
      <c r="B17" s="387" t="s">
        <v>2280</v>
      </c>
      <c r="C17" s="417">
        <v>40</v>
      </c>
      <c r="D17" s="417">
        <v>70</v>
      </c>
      <c r="E17" s="417">
        <v>100</v>
      </c>
      <c r="F17" s="417">
        <v>100</v>
      </c>
      <c r="G17" s="357"/>
    </row>
    <row r="18" spans="1:8" ht="32.25" thickBot="1" x14ac:dyDescent="0.3">
      <c r="A18" s="415"/>
      <c r="B18" s="387" t="s">
        <v>2279</v>
      </c>
      <c r="C18" s="417">
        <v>48</v>
      </c>
      <c r="D18" s="417">
        <v>48</v>
      </c>
      <c r="E18" s="417">
        <v>46</v>
      </c>
      <c r="F18" s="417">
        <v>46</v>
      </c>
      <c r="G18" s="357"/>
    </row>
    <row r="19" spans="1:8" ht="32.25" thickBot="1" x14ac:dyDescent="0.3">
      <c r="A19" s="415"/>
      <c r="B19" s="387" t="s">
        <v>2278</v>
      </c>
      <c r="C19" s="417">
        <v>140</v>
      </c>
      <c r="D19" s="417">
        <v>140</v>
      </c>
      <c r="E19" s="417">
        <v>142</v>
      </c>
      <c r="F19" s="417">
        <v>150</v>
      </c>
      <c r="G19" s="357"/>
    </row>
    <row r="20" spans="1:8" ht="63.75" thickBot="1" x14ac:dyDescent="0.3">
      <c r="A20" s="415"/>
      <c r="B20" s="387" t="s">
        <v>2277</v>
      </c>
      <c r="C20" s="417">
        <v>350</v>
      </c>
      <c r="D20" s="417">
        <v>350</v>
      </c>
      <c r="E20" s="417">
        <v>360</v>
      </c>
      <c r="F20" s="417">
        <v>370</v>
      </c>
      <c r="G20" s="357"/>
    </row>
    <row r="21" spans="1:8" ht="32.25" thickBot="1" x14ac:dyDescent="0.3">
      <c r="A21" s="415"/>
      <c r="B21" s="387" t="s">
        <v>2276</v>
      </c>
      <c r="C21" s="417">
        <v>40</v>
      </c>
      <c r="D21" s="417">
        <v>40</v>
      </c>
      <c r="E21" s="417">
        <v>45</v>
      </c>
      <c r="F21" s="417">
        <v>45</v>
      </c>
      <c r="G21" s="357"/>
    </row>
    <row r="22" spans="1:8" ht="32.25" thickBot="1" x14ac:dyDescent="0.3">
      <c r="A22" s="415"/>
      <c r="B22" s="387" t="s">
        <v>2275</v>
      </c>
      <c r="C22" s="417">
        <v>15000</v>
      </c>
      <c r="D22" s="417">
        <v>18000</v>
      </c>
      <c r="E22" s="417">
        <v>19000</v>
      </c>
      <c r="F22" s="417">
        <v>20000</v>
      </c>
      <c r="G22" s="357"/>
    </row>
    <row r="23" spans="1:8" ht="32.25" thickBot="1" x14ac:dyDescent="0.3">
      <c r="A23" s="415"/>
      <c r="B23" s="387" t="s">
        <v>2274</v>
      </c>
      <c r="C23" s="417">
        <v>30</v>
      </c>
      <c r="D23" s="417">
        <v>30</v>
      </c>
      <c r="E23" s="417">
        <v>30</v>
      </c>
      <c r="F23" s="417">
        <v>30</v>
      </c>
      <c r="G23" s="357"/>
    </row>
    <row r="24" spans="1:8" ht="59.25" customHeight="1" thickBot="1" x14ac:dyDescent="0.3">
      <c r="A24" s="415"/>
      <c r="B24" s="410" t="s">
        <v>914</v>
      </c>
      <c r="C24" s="1578" t="s">
        <v>2273</v>
      </c>
      <c r="D24" s="1579"/>
      <c r="E24" s="1579"/>
      <c r="F24" s="1580"/>
      <c r="G24" s="357"/>
    </row>
    <row r="25" spans="1:8" ht="16.5" thickBot="1" x14ac:dyDescent="0.3">
      <c r="A25" s="415"/>
      <c r="B25" s="1564" t="s">
        <v>912</v>
      </c>
      <c r="C25" s="1565"/>
      <c r="D25" s="1565"/>
      <c r="E25" s="1565"/>
      <c r="F25" s="1566"/>
      <c r="G25" s="357"/>
    </row>
    <row r="26" spans="1:8" ht="31.5" customHeight="1" thickBot="1" x14ac:dyDescent="0.3">
      <c r="A26" s="415"/>
      <c r="B26" s="406" t="s">
        <v>2272</v>
      </c>
      <c r="C26" s="413">
        <v>0.67</v>
      </c>
      <c r="D26" s="413">
        <v>0.67</v>
      </c>
      <c r="E26" s="413">
        <v>0.67</v>
      </c>
      <c r="F26" s="413">
        <v>0.67</v>
      </c>
      <c r="G26" s="357"/>
    </row>
    <row r="27" spans="1:8" ht="16.5" thickBot="1" x14ac:dyDescent="0.3">
      <c r="A27" s="415"/>
      <c r="B27" s="406"/>
      <c r="C27" s="1173"/>
      <c r="D27" s="1172"/>
      <c r="E27" s="1172"/>
      <c r="F27" s="1172"/>
      <c r="G27" s="357"/>
    </row>
    <row r="28" spans="1:8" ht="29.25" customHeight="1" thickBot="1" x14ac:dyDescent="0.3">
      <c r="A28" s="415"/>
      <c r="B28" s="406"/>
      <c r="C28" s="405"/>
      <c r="D28" s="404"/>
      <c r="E28" s="404"/>
      <c r="F28" s="403"/>
      <c r="G28" s="357"/>
      <c r="H28" s="1171"/>
    </row>
    <row r="29" spans="1:8" ht="16.5" thickBot="1" x14ac:dyDescent="0.3">
      <c r="A29" s="357"/>
      <c r="B29" s="1581" t="s">
        <v>989</v>
      </c>
      <c r="C29" s="1582"/>
      <c r="D29" s="1582"/>
      <c r="E29" s="1582"/>
      <c r="F29" s="1583"/>
      <c r="G29" s="357"/>
    </row>
    <row r="30" spans="1:8" ht="21.75" customHeight="1" thickBot="1" x14ac:dyDescent="0.3">
      <c r="A30" s="357"/>
      <c r="B30" s="1584" t="s">
        <v>901</v>
      </c>
      <c r="C30" s="1585"/>
      <c r="D30" s="1585"/>
      <c r="E30" s="1585"/>
      <c r="F30" s="1586"/>
      <c r="G30" s="357"/>
    </row>
    <row r="31" spans="1:8" ht="19.5" customHeight="1" thickBot="1" x14ac:dyDescent="0.3">
      <c r="A31" s="357"/>
      <c r="B31" s="396" t="s">
        <v>898</v>
      </c>
      <c r="C31" s="1587" t="s">
        <v>2271</v>
      </c>
      <c r="D31" s="1574"/>
      <c r="E31" s="1574"/>
      <c r="F31" s="1575"/>
      <c r="G31" s="357"/>
    </row>
    <row r="32" spans="1:8" ht="58.5" customHeight="1" thickBot="1" x14ac:dyDescent="0.3">
      <c r="A32" s="357"/>
      <c r="B32" s="402" t="s">
        <v>863</v>
      </c>
      <c r="C32" s="1720" t="s">
        <v>2271</v>
      </c>
      <c r="D32" s="1721"/>
      <c r="E32" s="1721"/>
      <c r="F32" s="1722"/>
      <c r="G32" s="357"/>
    </row>
    <row r="33" spans="1:13" ht="16.5" thickBot="1" x14ac:dyDescent="0.3">
      <c r="A33" s="357"/>
      <c r="B33" s="313" t="s">
        <v>37</v>
      </c>
      <c r="C33" s="1591"/>
      <c r="D33" s="1592"/>
      <c r="E33" s="1592"/>
      <c r="F33" s="1593"/>
      <c r="G33" s="357"/>
    </row>
    <row r="34" spans="1:13" ht="15.75" x14ac:dyDescent="0.25">
      <c r="A34" s="357"/>
      <c r="B34" s="1576"/>
      <c r="C34" s="392">
        <v>2025</v>
      </c>
      <c r="D34" s="392">
        <v>2026</v>
      </c>
      <c r="E34" s="392">
        <v>2027</v>
      </c>
      <c r="F34" s="392">
        <v>2028</v>
      </c>
      <c r="G34" s="357"/>
    </row>
    <row r="35" spans="1:13" ht="16.5" thickBot="1" x14ac:dyDescent="0.3">
      <c r="A35" s="357"/>
      <c r="B35" s="1577"/>
      <c r="C35" s="384" t="s">
        <v>17</v>
      </c>
      <c r="D35" s="384" t="s">
        <v>18</v>
      </c>
      <c r="E35" s="384" t="s">
        <v>18</v>
      </c>
      <c r="F35" s="384" t="s">
        <v>18</v>
      </c>
      <c r="G35" s="357"/>
      <c r="I35" s="187"/>
      <c r="J35" s="187"/>
      <c r="K35" s="187"/>
      <c r="L35" s="187"/>
      <c r="M35" s="187"/>
    </row>
    <row r="36" spans="1:13" ht="16.5" thickBot="1" x14ac:dyDescent="0.3">
      <c r="A36" s="357"/>
      <c r="B36" s="313" t="s">
        <v>39</v>
      </c>
      <c r="C36" s="859">
        <v>85</v>
      </c>
      <c r="D36" s="859">
        <v>85</v>
      </c>
      <c r="E36" s="859">
        <v>85</v>
      </c>
      <c r="F36" s="859">
        <v>85</v>
      </c>
      <c r="G36" s="357"/>
    </row>
    <row r="37" spans="1:13" ht="16.5" thickBot="1" x14ac:dyDescent="0.3">
      <c r="A37" s="357"/>
      <c r="B37" s="313" t="s">
        <v>861</v>
      </c>
      <c r="C37" s="388">
        <v>617408</v>
      </c>
      <c r="D37" s="388">
        <v>517408</v>
      </c>
      <c r="E37" s="388">
        <v>417408</v>
      </c>
      <c r="F37" s="388">
        <v>517408</v>
      </c>
      <c r="G37" s="357"/>
    </row>
    <row r="38" spans="1:13" ht="26.25" customHeight="1" thickBot="1" x14ac:dyDescent="0.3">
      <c r="A38" s="357"/>
      <c r="B38" s="313" t="s">
        <v>860</v>
      </c>
      <c r="C38" s="388">
        <f>C37/C36</f>
        <v>7263.623529411765</v>
      </c>
      <c r="D38" s="388">
        <f>D37/D36</f>
        <v>6087.1529411764704</v>
      </c>
      <c r="E38" s="388">
        <f>E37/E36</f>
        <v>4910.6823529411768</v>
      </c>
      <c r="F38" s="388">
        <f>F37/F36</f>
        <v>6087.1529411764704</v>
      </c>
      <c r="G38" s="357"/>
    </row>
    <row r="39" spans="1:13" ht="21" customHeight="1" thickBot="1" x14ac:dyDescent="0.3">
      <c r="A39" s="357"/>
      <c r="B39" s="313" t="s">
        <v>859</v>
      </c>
      <c r="C39" s="387" t="s">
        <v>884</v>
      </c>
      <c r="D39" s="386">
        <f t="shared" ref="D39:F41" si="0">D36/C36-1</f>
        <v>0</v>
      </c>
      <c r="E39" s="386">
        <f t="shared" si="0"/>
        <v>0</v>
      </c>
      <c r="F39" s="386">
        <f t="shared" si="0"/>
        <v>0</v>
      </c>
      <c r="G39" s="357"/>
    </row>
    <row r="40" spans="1:13" ht="21" customHeight="1" thickBot="1" x14ac:dyDescent="0.3">
      <c r="A40" s="357"/>
      <c r="B40" s="313" t="s">
        <v>858</v>
      </c>
      <c r="C40" s="387" t="s">
        <v>884</v>
      </c>
      <c r="D40" s="386">
        <f t="shared" si="0"/>
        <v>-0.16196745102104282</v>
      </c>
      <c r="E40" s="386">
        <f t="shared" si="0"/>
        <v>-0.19327107427793921</v>
      </c>
      <c r="F40" s="386">
        <f t="shared" si="0"/>
        <v>0.23957375038331796</v>
      </c>
      <c r="G40" s="357"/>
    </row>
    <row r="41" spans="1:13" ht="32.25" thickBot="1" x14ac:dyDescent="0.3">
      <c r="A41" s="357"/>
      <c r="B41" s="313" t="s">
        <v>55</v>
      </c>
      <c r="C41" s="387" t="s">
        <v>884</v>
      </c>
      <c r="D41" s="386">
        <f t="shared" si="0"/>
        <v>-0.16196745102104282</v>
      </c>
      <c r="E41" s="386">
        <f t="shared" si="0"/>
        <v>-0.19327107427793921</v>
      </c>
      <c r="F41" s="386">
        <f t="shared" si="0"/>
        <v>0.23957375038331796</v>
      </c>
      <c r="G41" s="357"/>
    </row>
    <row r="42" spans="1:13" ht="27" customHeight="1" thickBot="1" x14ac:dyDescent="0.3">
      <c r="A42" s="415"/>
      <c r="B42" s="1567" t="s">
        <v>1565</v>
      </c>
      <c r="C42" s="1568"/>
      <c r="D42" s="1568"/>
      <c r="E42" s="1568"/>
      <c r="F42" s="1569"/>
      <c r="G42" s="357"/>
    </row>
    <row r="43" spans="1:13" ht="15.75" x14ac:dyDescent="0.25">
      <c r="A43" s="415"/>
      <c r="B43" s="1576"/>
      <c r="C43" s="392">
        <v>2025</v>
      </c>
      <c r="D43" s="392">
        <v>2026</v>
      </c>
      <c r="E43" s="392">
        <v>2027</v>
      </c>
      <c r="F43" s="392">
        <v>2028</v>
      </c>
      <c r="G43" s="357"/>
    </row>
    <row r="44" spans="1:13" ht="16.5" thickBot="1" x14ac:dyDescent="0.3">
      <c r="A44" s="415"/>
      <c r="B44" s="1577"/>
      <c r="C44" s="384" t="s">
        <v>17</v>
      </c>
      <c r="D44" s="384" t="s">
        <v>18</v>
      </c>
      <c r="E44" s="384" t="s">
        <v>18</v>
      </c>
      <c r="F44" s="384" t="s">
        <v>18</v>
      </c>
      <c r="G44" s="357"/>
    </row>
    <row r="45" spans="1:13" ht="16.5" thickBot="1" x14ac:dyDescent="0.3">
      <c r="A45" s="415"/>
      <c r="B45" s="374" t="s">
        <v>850</v>
      </c>
      <c r="C45" s="373">
        <v>260596</v>
      </c>
      <c r="D45" s="373">
        <v>260596</v>
      </c>
      <c r="E45" s="373">
        <v>260596</v>
      </c>
      <c r="F45" s="373">
        <v>260596</v>
      </c>
      <c r="G45" s="357"/>
    </row>
    <row r="46" spans="1:13" ht="16.5" thickBot="1" x14ac:dyDescent="0.3">
      <c r="A46" s="415"/>
      <c r="B46" s="372" t="s">
        <v>840</v>
      </c>
      <c r="C46" s="373">
        <v>260596</v>
      </c>
      <c r="D46" s="373">
        <v>260596</v>
      </c>
      <c r="E46" s="373">
        <v>260596</v>
      </c>
      <c r="F46" s="373">
        <v>260596</v>
      </c>
      <c r="G46" s="357"/>
    </row>
    <row r="47" spans="1:13" ht="16.5" thickBot="1" x14ac:dyDescent="0.3">
      <c r="A47" s="415"/>
      <c r="B47" s="372" t="s">
        <v>855</v>
      </c>
      <c r="C47" s="371"/>
      <c r="D47" s="370"/>
      <c r="E47" s="370"/>
      <c r="F47" s="370"/>
      <c r="G47" s="357"/>
    </row>
    <row r="48" spans="1:13" ht="32.25" thickBot="1" x14ac:dyDescent="0.3">
      <c r="A48" s="415"/>
      <c r="B48" s="374" t="s">
        <v>849</v>
      </c>
      <c r="C48" s="373">
        <v>30642</v>
      </c>
      <c r="D48" s="373">
        <v>30642</v>
      </c>
      <c r="E48" s="373">
        <v>30642</v>
      </c>
      <c r="F48" s="373">
        <v>30642</v>
      </c>
      <c r="G48" s="357"/>
    </row>
    <row r="49" spans="1:13" ht="16.5" thickBot="1" x14ac:dyDescent="0.3">
      <c r="A49" s="415"/>
      <c r="B49" s="372" t="s">
        <v>840</v>
      </c>
      <c r="C49" s="373">
        <v>30642</v>
      </c>
      <c r="D49" s="373">
        <v>30642</v>
      </c>
      <c r="E49" s="373">
        <v>30642</v>
      </c>
      <c r="F49" s="373">
        <v>30642</v>
      </c>
      <c r="G49" s="357"/>
    </row>
    <row r="50" spans="1:13" ht="16.5" thickBot="1" x14ac:dyDescent="0.3">
      <c r="A50" s="415"/>
      <c r="B50" s="372" t="s">
        <v>855</v>
      </c>
      <c r="C50" s="371"/>
      <c r="D50" s="373"/>
      <c r="E50" s="373"/>
      <c r="F50" s="373"/>
      <c r="G50" s="357"/>
    </row>
    <row r="51" spans="1:13" ht="16.5" thickBot="1" x14ac:dyDescent="0.3">
      <c r="A51" s="415"/>
      <c r="B51" s="374" t="s">
        <v>848</v>
      </c>
      <c r="C51" s="373">
        <v>326000</v>
      </c>
      <c r="D51" s="373">
        <v>226000</v>
      </c>
      <c r="E51" s="373">
        <v>126000</v>
      </c>
      <c r="F51" s="373">
        <v>226000</v>
      </c>
      <c r="G51" s="357"/>
    </row>
    <row r="52" spans="1:13" ht="16.5" thickBot="1" x14ac:dyDescent="0.3">
      <c r="A52" s="415"/>
      <c r="B52" s="372" t="s">
        <v>840</v>
      </c>
      <c r="C52" s="371">
        <v>326000</v>
      </c>
      <c r="D52" s="373">
        <v>226000</v>
      </c>
      <c r="E52" s="373">
        <v>126000</v>
      </c>
      <c r="F52" s="373">
        <v>226000</v>
      </c>
      <c r="G52" s="357"/>
    </row>
    <row r="53" spans="1:13" ht="16.5" thickBot="1" x14ac:dyDescent="0.3">
      <c r="A53" s="415"/>
      <c r="B53" s="372" t="s">
        <v>855</v>
      </c>
      <c r="C53" s="371"/>
      <c r="D53" s="373"/>
      <c r="E53" s="373"/>
      <c r="F53" s="373"/>
      <c r="G53" s="357"/>
    </row>
    <row r="54" spans="1:13" ht="24.75" customHeight="1" thickBot="1" x14ac:dyDescent="0.3">
      <c r="A54" s="415"/>
      <c r="B54" s="374" t="s">
        <v>847</v>
      </c>
      <c r="C54" s="371"/>
      <c r="D54" s="373"/>
      <c r="E54" s="373"/>
      <c r="F54" s="373"/>
      <c r="G54" s="357"/>
    </row>
    <row r="55" spans="1:13" ht="16.5" thickBot="1" x14ac:dyDescent="0.3">
      <c r="A55" s="415"/>
      <c r="B55" s="372" t="s">
        <v>840</v>
      </c>
      <c r="C55" s="371"/>
      <c r="D55" s="373"/>
      <c r="E55" s="373"/>
      <c r="F55" s="373"/>
      <c r="G55" s="357"/>
    </row>
    <row r="56" spans="1:13" ht="12.75" customHeight="1" thickBot="1" x14ac:dyDescent="0.3">
      <c r="A56" s="415"/>
      <c r="B56" s="372" t="s">
        <v>855</v>
      </c>
      <c r="C56" s="371"/>
      <c r="D56" s="373"/>
      <c r="E56" s="373"/>
      <c r="F56" s="373"/>
      <c r="G56" s="357"/>
    </row>
    <row r="57" spans="1:13" ht="15" customHeight="1" thickBot="1" x14ac:dyDescent="0.3">
      <c r="A57" s="415"/>
      <c r="B57" s="374" t="s">
        <v>846</v>
      </c>
      <c r="C57" s="371"/>
      <c r="D57" s="373"/>
      <c r="E57" s="373"/>
      <c r="F57" s="373"/>
      <c r="G57" s="357"/>
    </row>
    <row r="58" spans="1:13" ht="16.5" thickBot="1" x14ac:dyDescent="0.3">
      <c r="A58" s="415"/>
      <c r="B58" s="372" t="s">
        <v>840</v>
      </c>
      <c r="C58" s="371"/>
      <c r="D58" s="373"/>
      <c r="E58" s="373"/>
      <c r="F58" s="373"/>
      <c r="G58" s="357"/>
    </row>
    <row r="59" spans="1:13" ht="16.5" thickBot="1" x14ac:dyDescent="0.3">
      <c r="A59" s="415"/>
      <c r="B59" s="372" t="s">
        <v>855</v>
      </c>
      <c r="C59" s="371"/>
      <c r="D59" s="373"/>
      <c r="E59" s="373"/>
      <c r="F59" s="373"/>
      <c r="G59" s="357"/>
    </row>
    <row r="60" spans="1:13" ht="16.5" thickBot="1" x14ac:dyDescent="0.3">
      <c r="A60" s="415"/>
      <c r="B60" s="374" t="s">
        <v>845</v>
      </c>
      <c r="C60" s="371">
        <v>170</v>
      </c>
      <c r="D60" s="373">
        <v>170</v>
      </c>
      <c r="E60" s="373">
        <v>170</v>
      </c>
      <c r="F60" s="373">
        <v>170</v>
      </c>
      <c r="G60" s="357"/>
    </row>
    <row r="61" spans="1:13" ht="16.5" thickBot="1" x14ac:dyDescent="0.3">
      <c r="A61" s="415"/>
      <c r="B61" s="372" t="s">
        <v>840</v>
      </c>
      <c r="C61" s="371">
        <v>170</v>
      </c>
      <c r="D61" s="373">
        <v>170</v>
      </c>
      <c r="E61" s="373">
        <v>170</v>
      </c>
      <c r="F61" s="373">
        <v>170</v>
      </c>
      <c r="G61" s="357"/>
      <c r="I61" s="187"/>
      <c r="J61" s="187"/>
      <c r="K61" s="187"/>
      <c r="L61" s="187"/>
      <c r="M61" s="187"/>
    </row>
    <row r="62" spans="1:13" ht="16.5" thickBot="1" x14ac:dyDescent="0.3">
      <c r="A62" s="415"/>
      <c r="B62" s="372" t="s">
        <v>855</v>
      </c>
      <c r="C62" s="371"/>
      <c r="D62" s="373"/>
      <c r="E62" s="373"/>
      <c r="F62" s="373"/>
      <c r="G62" s="357"/>
    </row>
    <row r="63" spans="1:13" ht="32.25" thickBot="1" x14ac:dyDescent="0.3">
      <c r="A63" s="415"/>
      <c r="B63" s="374" t="s">
        <v>844</v>
      </c>
      <c r="C63" s="371"/>
      <c r="D63" s="373"/>
      <c r="E63" s="373"/>
      <c r="F63" s="373"/>
      <c r="G63" s="357"/>
    </row>
    <row r="64" spans="1:13" ht="15.75" customHeight="1" thickBot="1" x14ac:dyDescent="0.3">
      <c r="A64" s="415"/>
      <c r="B64" s="372" t="s">
        <v>840</v>
      </c>
      <c r="C64" s="371"/>
      <c r="D64" s="400"/>
      <c r="E64" s="400"/>
      <c r="F64" s="400"/>
      <c r="G64" s="357"/>
    </row>
    <row r="65" spans="1:7" ht="12.75" customHeight="1" thickBot="1" x14ac:dyDescent="0.3">
      <c r="A65" s="415"/>
      <c r="B65" s="372" t="s">
        <v>855</v>
      </c>
      <c r="C65" s="371"/>
      <c r="D65" s="401"/>
      <c r="E65" s="400"/>
      <c r="F65" s="400"/>
      <c r="G65" s="357"/>
    </row>
    <row r="66" spans="1:7" ht="36.75" customHeight="1" thickBot="1" x14ac:dyDescent="0.3">
      <c r="A66" s="415"/>
      <c r="B66" s="382" t="s">
        <v>873</v>
      </c>
      <c r="C66" s="371">
        <f>C63+C60+C57+C54+C51+C48+C45</f>
        <v>617408</v>
      </c>
      <c r="D66" s="399">
        <f>D63+D60+D57+D54+D51+D48+D45</f>
        <v>517408</v>
      </c>
      <c r="E66" s="371">
        <f>E63+E60+E57+E54+E51+E48+E45</f>
        <v>417408</v>
      </c>
      <c r="F66" s="371">
        <f>F63+F60+F57+F54+F51+F48+F45</f>
        <v>517408</v>
      </c>
      <c r="G66" s="357"/>
    </row>
    <row r="67" spans="1:7" ht="22.5" customHeight="1" thickBot="1" x14ac:dyDescent="0.3">
      <c r="A67" s="415"/>
      <c r="B67" s="369" t="s">
        <v>836</v>
      </c>
      <c r="C67" s="368">
        <f>IF(C66-C37=0,0,"Error")</f>
        <v>0</v>
      </c>
      <c r="D67" s="368">
        <f>IF(D66-D37=0,0,"Error")</f>
        <v>0</v>
      </c>
      <c r="E67" s="368">
        <f>IF(E66-E37=0,0,"Error")</f>
        <v>0</v>
      </c>
      <c r="F67" s="368">
        <f>IF(F66-F37=0,0,"Error")</f>
        <v>0</v>
      </c>
      <c r="G67" s="357"/>
    </row>
    <row r="68" spans="1:7" ht="16.5" thickBot="1" x14ac:dyDescent="0.3">
      <c r="A68" s="415"/>
      <c r="B68" s="1584" t="s">
        <v>894</v>
      </c>
      <c r="C68" s="1585"/>
      <c r="D68" s="1585"/>
      <c r="E68" s="1585"/>
      <c r="F68" s="1586"/>
      <c r="G68" s="357"/>
    </row>
    <row r="69" spans="1:7" ht="34.5" customHeight="1" thickBot="1" x14ac:dyDescent="0.3">
      <c r="A69" s="415"/>
      <c r="B69" s="1584" t="s">
        <v>893</v>
      </c>
      <c r="C69" s="1585"/>
      <c r="D69" s="1585"/>
      <c r="E69" s="1585"/>
      <c r="F69" s="1586"/>
      <c r="G69" s="357"/>
    </row>
    <row r="70" spans="1:7" ht="33.75" customHeight="1" thickBot="1" x14ac:dyDescent="0.3">
      <c r="A70" s="415"/>
      <c r="B70" s="397" t="s">
        <v>1314</v>
      </c>
      <c r="C70" s="1594" t="s">
        <v>2270</v>
      </c>
      <c r="D70" s="1597"/>
      <c r="E70" s="1595"/>
      <c r="F70" s="1596"/>
      <c r="G70" s="357"/>
    </row>
    <row r="71" spans="1:7" ht="63.75" thickBot="1" x14ac:dyDescent="0.3">
      <c r="A71" s="415"/>
      <c r="B71" s="396" t="s">
        <v>880</v>
      </c>
      <c r="C71" s="395" t="s">
        <v>2269</v>
      </c>
      <c r="D71" s="394" t="s">
        <v>864</v>
      </c>
      <c r="E71" s="1598" t="s">
        <v>2270</v>
      </c>
      <c r="F71" s="1599"/>
      <c r="G71" s="357"/>
    </row>
    <row r="72" spans="1:7" ht="16.5" thickBot="1" x14ac:dyDescent="0.3">
      <c r="A72" s="415"/>
      <c r="B72" s="393"/>
      <c r="C72" s="1594"/>
      <c r="D72" s="1600"/>
      <c r="E72" s="1595"/>
      <c r="F72" s="1596"/>
      <c r="G72" s="357"/>
    </row>
    <row r="73" spans="1:7" s="175" customFormat="1" ht="23.25" customHeight="1" thickBot="1" x14ac:dyDescent="0.3">
      <c r="A73" s="415"/>
      <c r="B73" s="313" t="s">
        <v>863</v>
      </c>
      <c r="C73" s="1564" t="s">
        <v>2269</v>
      </c>
      <c r="D73" s="1565"/>
      <c r="E73" s="1565"/>
      <c r="F73" s="1566"/>
      <c r="G73" s="415"/>
    </row>
    <row r="74" spans="1:7" s="175" customFormat="1" ht="12.75" customHeight="1" thickBot="1" x14ac:dyDescent="0.3">
      <c r="A74" s="415"/>
      <c r="B74" s="313" t="s">
        <v>37</v>
      </c>
      <c r="C74" s="1591">
        <v>1</v>
      </c>
      <c r="D74" s="1592"/>
      <c r="E74" s="1592"/>
      <c r="F74" s="1593"/>
      <c r="G74" s="415"/>
    </row>
    <row r="75" spans="1:7" ht="26.25" customHeight="1" x14ac:dyDescent="0.25">
      <c r="A75" s="415"/>
      <c r="B75" s="1576"/>
      <c r="C75" s="392">
        <v>2025</v>
      </c>
      <c r="D75" s="392">
        <v>2026</v>
      </c>
      <c r="E75" s="392">
        <v>2027</v>
      </c>
      <c r="F75" s="392">
        <v>2028</v>
      </c>
      <c r="G75" s="357"/>
    </row>
    <row r="76" spans="1:7" ht="26.25" customHeight="1" thickBot="1" x14ac:dyDescent="0.3">
      <c r="A76" s="415"/>
      <c r="B76" s="1577"/>
      <c r="C76" s="384" t="s">
        <v>17</v>
      </c>
      <c r="D76" s="384" t="s">
        <v>18</v>
      </c>
      <c r="E76" s="384" t="s">
        <v>18</v>
      </c>
      <c r="F76" s="384" t="s">
        <v>18</v>
      </c>
      <c r="G76" s="357"/>
    </row>
    <row r="77" spans="1:7" ht="22.5" customHeight="1" thickBot="1" x14ac:dyDescent="0.3">
      <c r="A77" s="415"/>
      <c r="B77" s="313" t="s">
        <v>39</v>
      </c>
      <c r="C77" s="388">
        <v>1</v>
      </c>
      <c r="D77" s="388">
        <v>0</v>
      </c>
      <c r="E77" s="388">
        <v>0</v>
      </c>
      <c r="F77" s="388">
        <v>0</v>
      </c>
      <c r="G77" s="357"/>
    </row>
    <row r="78" spans="1:7" ht="15.75" customHeight="1" thickBot="1" x14ac:dyDescent="0.3">
      <c r="A78" s="415"/>
      <c r="B78" s="313" t="s">
        <v>861</v>
      </c>
      <c r="C78" s="388">
        <v>150000</v>
      </c>
      <c r="D78" s="388"/>
      <c r="E78" s="388"/>
      <c r="F78" s="388"/>
      <c r="G78" s="357"/>
    </row>
    <row r="79" spans="1:7" ht="32.25" thickBot="1" x14ac:dyDescent="0.3">
      <c r="A79" s="415"/>
      <c r="B79" s="313" t="s">
        <v>860</v>
      </c>
      <c r="C79" s="388"/>
      <c r="D79" s="388"/>
      <c r="E79" s="388"/>
      <c r="F79" s="388"/>
      <c r="G79" s="357"/>
    </row>
    <row r="80" spans="1:7" ht="15.75" customHeight="1" thickBot="1" x14ac:dyDescent="0.3">
      <c r="A80" s="415"/>
      <c r="B80" s="313" t="s">
        <v>859</v>
      </c>
      <c r="C80" s="387" t="s">
        <v>884</v>
      </c>
      <c r="D80" s="386">
        <f t="shared" ref="D80:F82" si="1">D77/C77-1</f>
        <v>-1</v>
      </c>
      <c r="E80" s="386" t="e">
        <f t="shared" si="1"/>
        <v>#DIV/0!</v>
      </c>
      <c r="F80" s="386" t="e">
        <f t="shared" si="1"/>
        <v>#DIV/0!</v>
      </c>
      <c r="G80" s="357"/>
    </row>
    <row r="81" spans="1:7" ht="32.25" thickBot="1" x14ac:dyDescent="0.3">
      <c r="A81" s="415"/>
      <c r="B81" s="313" t="s">
        <v>858</v>
      </c>
      <c r="C81" s="387" t="s">
        <v>884</v>
      </c>
      <c r="D81" s="386">
        <f t="shared" si="1"/>
        <v>-1</v>
      </c>
      <c r="E81" s="386" t="e">
        <f t="shared" si="1"/>
        <v>#DIV/0!</v>
      </c>
      <c r="F81" s="386" t="e">
        <f t="shared" si="1"/>
        <v>#DIV/0!</v>
      </c>
      <c r="G81" s="357"/>
    </row>
    <row r="82" spans="1:7" ht="32.25" thickBot="1" x14ac:dyDescent="0.3">
      <c r="A82" s="415"/>
      <c r="B82" s="313" t="s">
        <v>55</v>
      </c>
      <c r="C82" s="387" t="s">
        <v>884</v>
      </c>
      <c r="D82" s="386" t="e">
        <f t="shared" si="1"/>
        <v>#DIV/0!</v>
      </c>
      <c r="E82" s="386" t="e">
        <f t="shared" si="1"/>
        <v>#DIV/0!</v>
      </c>
      <c r="F82" s="386" t="e">
        <f t="shared" si="1"/>
        <v>#DIV/0!</v>
      </c>
      <c r="G82" s="357"/>
    </row>
    <row r="83" spans="1:7" ht="16.5" thickBot="1" x14ac:dyDescent="0.3">
      <c r="A83" s="415"/>
      <c r="B83" s="1567" t="s">
        <v>1565</v>
      </c>
      <c r="C83" s="1568"/>
      <c r="D83" s="1568"/>
      <c r="E83" s="1568"/>
      <c r="F83" s="1569"/>
      <c r="G83" s="357"/>
    </row>
    <row r="84" spans="1:7" ht="15.75" x14ac:dyDescent="0.25">
      <c r="A84" s="415"/>
      <c r="B84" s="1576"/>
      <c r="C84" s="385">
        <v>2025</v>
      </c>
      <c r="D84" s="385">
        <v>2026</v>
      </c>
      <c r="E84" s="385">
        <v>2027</v>
      </c>
      <c r="F84" s="385">
        <v>2028</v>
      </c>
      <c r="G84" s="357"/>
    </row>
    <row r="85" spans="1:7" ht="16.5" thickBot="1" x14ac:dyDescent="0.3">
      <c r="A85" s="415"/>
      <c r="B85" s="1577"/>
      <c r="C85" s="384" t="s">
        <v>17</v>
      </c>
      <c r="D85" s="384" t="s">
        <v>18</v>
      </c>
      <c r="E85" s="384" t="s">
        <v>18</v>
      </c>
      <c r="F85" s="384" t="s">
        <v>18</v>
      </c>
      <c r="G85" s="357"/>
    </row>
    <row r="86" spans="1:7" ht="20.25" customHeight="1" thickBot="1" x14ac:dyDescent="0.3">
      <c r="A86" s="415"/>
      <c r="B86" s="374" t="s">
        <v>875</v>
      </c>
      <c r="C86" s="373"/>
      <c r="D86" s="373"/>
      <c r="E86" s="373"/>
      <c r="F86" s="373"/>
      <c r="G86" s="357"/>
    </row>
    <row r="87" spans="1:7" ht="23.25" customHeight="1" thickBot="1" x14ac:dyDescent="0.3">
      <c r="A87" s="415"/>
      <c r="B87" s="372" t="s">
        <v>840</v>
      </c>
      <c r="C87" s="373"/>
      <c r="D87" s="373"/>
      <c r="E87" s="373"/>
      <c r="F87" s="373"/>
      <c r="G87" s="357"/>
    </row>
    <row r="88" spans="1:7" ht="16.5" thickBot="1" x14ac:dyDescent="0.3">
      <c r="A88" s="415"/>
      <c r="B88" s="372" t="s">
        <v>839</v>
      </c>
      <c r="C88" s="371"/>
      <c r="D88" s="370"/>
      <c r="E88" s="370"/>
      <c r="F88" s="370"/>
      <c r="G88" s="357"/>
    </row>
    <row r="89" spans="1:7" ht="16.5" thickBot="1" x14ac:dyDescent="0.3">
      <c r="A89" s="415"/>
      <c r="B89" s="372" t="s">
        <v>838</v>
      </c>
      <c r="C89" s="373"/>
      <c r="D89" s="373"/>
      <c r="E89" s="373"/>
      <c r="F89" s="373"/>
      <c r="G89" s="357"/>
    </row>
    <row r="90" spans="1:7" ht="15.75" customHeight="1" thickBot="1" x14ac:dyDescent="0.3">
      <c r="A90" s="415"/>
      <c r="B90" s="372" t="s">
        <v>837</v>
      </c>
      <c r="C90" s="371"/>
      <c r="D90" s="370"/>
      <c r="E90" s="370"/>
      <c r="F90" s="370"/>
      <c r="G90" s="357"/>
    </row>
    <row r="91" spans="1:7" ht="16.5" thickBot="1" x14ac:dyDescent="0.3">
      <c r="A91" s="415"/>
      <c r="B91" s="374" t="s">
        <v>874</v>
      </c>
      <c r="C91" s="371">
        <f>+C78</f>
        <v>150000</v>
      </c>
      <c r="D91" s="371"/>
      <c r="E91" s="371"/>
      <c r="F91" s="371"/>
      <c r="G91" s="357"/>
    </row>
    <row r="92" spans="1:7" ht="16.5" thickBot="1" x14ac:dyDescent="0.3">
      <c r="A92" s="415"/>
      <c r="B92" s="372" t="s">
        <v>840</v>
      </c>
      <c r="C92" s="373">
        <f>+C78</f>
        <v>150000</v>
      </c>
      <c r="D92" s="383"/>
      <c r="E92" s="373"/>
      <c r="F92" s="373"/>
      <c r="G92" s="357"/>
    </row>
    <row r="93" spans="1:7" ht="16.5" thickBot="1" x14ac:dyDescent="0.3">
      <c r="A93" s="415"/>
      <c r="B93" s="372" t="s">
        <v>839</v>
      </c>
      <c r="C93" s="371"/>
      <c r="D93" s="370"/>
      <c r="E93" s="370"/>
      <c r="F93" s="370"/>
      <c r="G93" s="357"/>
    </row>
    <row r="94" spans="1:7" ht="16.5" thickBot="1" x14ac:dyDescent="0.3">
      <c r="A94" s="415"/>
      <c r="B94" s="372" t="s">
        <v>838</v>
      </c>
      <c r="C94" s="373"/>
      <c r="D94" s="373"/>
      <c r="E94" s="373"/>
      <c r="F94" s="373"/>
      <c r="G94" s="357"/>
    </row>
    <row r="95" spans="1:7" ht="16.5" thickBot="1" x14ac:dyDescent="0.3">
      <c r="A95" s="415"/>
      <c r="B95" s="372" t="s">
        <v>837</v>
      </c>
      <c r="C95" s="371"/>
      <c r="D95" s="370"/>
      <c r="E95" s="370"/>
      <c r="F95" s="370"/>
      <c r="G95" s="357"/>
    </row>
    <row r="96" spans="1:7" ht="32.25" thickBot="1" x14ac:dyDescent="0.3">
      <c r="A96" s="415"/>
      <c r="B96" s="382" t="s">
        <v>873</v>
      </c>
      <c r="C96" s="371">
        <f>C91</f>
        <v>150000</v>
      </c>
      <c r="D96" s="371"/>
      <c r="E96" s="371"/>
      <c r="F96" s="371"/>
      <c r="G96" s="357"/>
    </row>
    <row r="97" spans="1:7" ht="33.75" customHeight="1" thickBot="1" x14ac:dyDescent="0.3">
      <c r="A97" s="415"/>
      <c r="B97" s="397" t="s">
        <v>1314</v>
      </c>
      <c r="C97" s="1594" t="s">
        <v>2268</v>
      </c>
      <c r="D97" s="1597"/>
      <c r="E97" s="1595"/>
      <c r="F97" s="1596"/>
      <c r="G97" s="357"/>
    </row>
    <row r="98" spans="1:7" ht="79.5" thickBot="1" x14ac:dyDescent="0.3">
      <c r="A98" s="415"/>
      <c r="B98" s="396" t="s">
        <v>963</v>
      </c>
      <c r="C98" s="395" t="s">
        <v>2267</v>
      </c>
      <c r="D98" s="394" t="s">
        <v>864</v>
      </c>
      <c r="E98" s="1598" t="s">
        <v>2268</v>
      </c>
      <c r="F98" s="1599"/>
      <c r="G98" s="357"/>
    </row>
    <row r="99" spans="1:7" ht="16.5" thickBot="1" x14ac:dyDescent="0.3">
      <c r="A99" s="415"/>
      <c r="B99" s="393"/>
      <c r="C99" s="1594"/>
      <c r="D99" s="1600"/>
      <c r="E99" s="1595"/>
      <c r="F99" s="1596"/>
      <c r="G99" s="357"/>
    </row>
    <row r="100" spans="1:7" s="175" customFormat="1" ht="23.25" customHeight="1" thickBot="1" x14ac:dyDescent="0.3">
      <c r="A100" s="415"/>
      <c r="B100" s="313" t="s">
        <v>863</v>
      </c>
      <c r="C100" s="1564" t="s">
        <v>2267</v>
      </c>
      <c r="D100" s="1565"/>
      <c r="E100" s="1565"/>
      <c r="F100" s="1566"/>
      <c r="G100" s="415"/>
    </row>
    <row r="101" spans="1:7" s="175" customFormat="1" ht="12.75" customHeight="1" thickBot="1" x14ac:dyDescent="0.3">
      <c r="A101" s="415"/>
      <c r="B101" s="313" t="s">
        <v>37</v>
      </c>
      <c r="C101" s="1591">
        <v>1</v>
      </c>
      <c r="D101" s="1592"/>
      <c r="E101" s="1592"/>
      <c r="F101" s="1593"/>
      <c r="G101" s="415"/>
    </row>
    <row r="102" spans="1:7" ht="26.25" customHeight="1" x14ac:dyDescent="0.25">
      <c r="A102" s="415"/>
      <c r="B102" s="1576"/>
      <c r="C102" s="392">
        <v>2025</v>
      </c>
      <c r="D102" s="392">
        <v>2026</v>
      </c>
      <c r="E102" s="392">
        <v>2027</v>
      </c>
      <c r="F102" s="392">
        <v>2028</v>
      </c>
      <c r="G102" s="357"/>
    </row>
    <row r="103" spans="1:7" ht="26.25" customHeight="1" thickBot="1" x14ac:dyDescent="0.3">
      <c r="A103" s="415"/>
      <c r="B103" s="1577"/>
      <c r="C103" s="384" t="s">
        <v>17</v>
      </c>
      <c r="D103" s="384" t="s">
        <v>18</v>
      </c>
      <c r="E103" s="384" t="s">
        <v>18</v>
      </c>
      <c r="F103" s="384" t="s">
        <v>18</v>
      </c>
      <c r="G103" s="357"/>
    </row>
    <row r="104" spans="1:7" ht="22.5" customHeight="1" thickBot="1" x14ac:dyDescent="0.3">
      <c r="A104" s="415"/>
      <c r="B104" s="313" t="s">
        <v>39</v>
      </c>
      <c r="C104" s="388">
        <v>1</v>
      </c>
      <c r="D104" s="388">
        <v>0</v>
      </c>
      <c r="E104" s="388">
        <v>0</v>
      </c>
      <c r="F104" s="388">
        <v>0</v>
      </c>
      <c r="G104" s="357"/>
    </row>
    <row r="105" spans="1:7" ht="15.75" customHeight="1" thickBot="1" x14ac:dyDescent="0.3">
      <c r="A105" s="415"/>
      <c r="B105" s="313" t="s">
        <v>861</v>
      </c>
      <c r="C105" s="388">
        <v>37088.6</v>
      </c>
      <c r="D105" s="388"/>
      <c r="E105" s="388"/>
      <c r="F105" s="388"/>
      <c r="G105" s="357"/>
    </row>
    <row r="106" spans="1:7" ht="32.25" thickBot="1" x14ac:dyDescent="0.3">
      <c r="A106" s="415"/>
      <c r="B106" s="313" t="s">
        <v>860</v>
      </c>
      <c r="C106" s="388"/>
      <c r="D106" s="388"/>
      <c r="E106" s="388"/>
      <c r="F106" s="388"/>
      <c r="G106" s="357"/>
    </row>
    <row r="107" spans="1:7" ht="15.75" customHeight="1" thickBot="1" x14ac:dyDescent="0.3">
      <c r="A107" s="415"/>
      <c r="B107" s="313" t="s">
        <v>859</v>
      </c>
      <c r="C107" s="387" t="s">
        <v>884</v>
      </c>
      <c r="D107" s="386">
        <f t="shared" ref="D107:F109" si="2">D104/C104-1</f>
        <v>-1</v>
      </c>
      <c r="E107" s="386" t="e">
        <f t="shared" si="2"/>
        <v>#DIV/0!</v>
      </c>
      <c r="F107" s="386" t="e">
        <f t="shared" si="2"/>
        <v>#DIV/0!</v>
      </c>
      <c r="G107" s="357"/>
    </row>
    <row r="108" spans="1:7" ht="32.25" thickBot="1" x14ac:dyDescent="0.3">
      <c r="A108" s="415"/>
      <c r="B108" s="313" t="s">
        <v>858</v>
      </c>
      <c r="C108" s="387" t="s">
        <v>884</v>
      </c>
      <c r="D108" s="386">
        <f t="shared" si="2"/>
        <v>-1</v>
      </c>
      <c r="E108" s="386" t="e">
        <f t="shared" si="2"/>
        <v>#DIV/0!</v>
      </c>
      <c r="F108" s="386" t="e">
        <f t="shared" si="2"/>
        <v>#DIV/0!</v>
      </c>
      <c r="G108" s="357"/>
    </row>
    <row r="109" spans="1:7" ht="32.25" thickBot="1" x14ac:dyDescent="0.3">
      <c r="A109" s="415"/>
      <c r="B109" s="313" t="s">
        <v>55</v>
      </c>
      <c r="C109" s="387" t="s">
        <v>884</v>
      </c>
      <c r="D109" s="386" t="e">
        <f t="shared" si="2"/>
        <v>#DIV/0!</v>
      </c>
      <c r="E109" s="386" t="e">
        <f t="shared" si="2"/>
        <v>#DIV/0!</v>
      </c>
      <c r="F109" s="386" t="e">
        <f t="shared" si="2"/>
        <v>#DIV/0!</v>
      </c>
      <c r="G109" s="357"/>
    </row>
    <row r="110" spans="1:7" ht="16.5" thickBot="1" x14ac:dyDescent="0.3">
      <c r="A110" s="415"/>
      <c r="B110" s="1567" t="s">
        <v>1560</v>
      </c>
      <c r="C110" s="1568"/>
      <c r="D110" s="1568"/>
      <c r="E110" s="1568"/>
      <c r="F110" s="1569"/>
      <c r="G110" s="357"/>
    </row>
    <row r="111" spans="1:7" ht="15.75" x14ac:dyDescent="0.25">
      <c r="A111" s="415"/>
      <c r="B111" s="1576"/>
      <c r="C111" s="385">
        <v>2025</v>
      </c>
      <c r="D111" s="385">
        <v>2026</v>
      </c>
      <c r="E111" s="385">
        <v>2027</v>
      </c>
      <c r="F111" s="385">
        <v>2028</v>
      </c>
      <c r="G111" s="357"/>
    </row>
    <row r="112" spans="1:7" ht="16.5" thickBot="1" x14ac:dyDescent="0.3">
      <c r="A112" s="415"/>
      <c r="B112" s="1577"/>
      <c r="C112" s="384" t="s">
        <v>17</v>
      </c>
      <c r="D112" s="384" t="s">
        <v>18</v>
      </c>
      <c r="E112" s="384" t="s">
        <v>18</v>
      </c>
      <c r="F112" s="384" t="s">
        <v>18</v>
      </c>
      <c r="G112" s="357"/>
    </row>
    <row r="113" spans="1:7" ht="20.25" customHeight="1" thickBot="1" x14ac:dyDescent="0.3">
      <c r="A113" s="415"/>
      <c r="B113" s="374" t="s">
        <v>875</v>
      </c>
      <c r="C113" s="373"/>
      <c r="D113" s="373"/>
      <c r="E113" s="373"/>
      <c r="F113" s="373"/>
      <c r="G113" s="357"/>
    </row>
    <row r="114" spans="1:7" ht="23.25" customHeight="1" thickBot="1" x14ac:dyDescent="0.3">
      <c r="A114" s="415"/>
      <c r="B114" s="372" t="s">
        <v>840</v>
      </c>
      <c r="C114" s="373"/>
      <c r="D114" s="373"/>
      <c r="E114" s="373"/>
      <c r="F114" s="373"/>
      <c r="G114" s="357"/>
    </row>
    <row r="115" spans="1:7" ht="16.5" thickBot="1" x14ac:dyDescent="0.3">
      <c r="A115" s="415"/>
      <c r="B115" s="372" t="s">
        <v>839</v>
      </c>
      <c r="C115" s="371"/>
      <c r="D115" s="370"/>
      <c r="E115" s="370"/>
      <c r="F115" s="370"/>
      <c r="G115" s="357"/>
    </row>
    <row r="116" spans="1:7" ht="16.5" thickBot="1" x14ac:dyDescent="0.3">
      <c r="A116" s="415"/>
      <c r="B116" s="372" t="s">
        <v>838</v>
      </c>
      <c r="C116" s="373"/>
      <c r="D116" s="373"/>
      <c r="E116" s="373"/>
      <c r="F116" s="373"/>
      <c r="G116" s="357"/>
    </row>
    <row r="117" spans="1:7" ht="15.75" customHeight="1" thickBot="1" x14ac:dyDescent="0.3">
      <c r="A117" s="415"/>
      <c r="B117" s="372" t="s">
        <v>837</v>
      </c>
      <c r="C117" s="371"/>
      <c r="D117" s="370"/>
      <c r="E117" s="370"/>
      <c r="F117" s="370"/>
      <c r="G117" s="357"/>
    </row>
    <row r="118" spans="1:7" ht="16.5" thickBot="1" x14ac:dyDescent="0.3">
      <c r="A118" s="415"/>
      <c r="B118" s="374" t="s">
        <v>874</v>
      </c>
      <c r="C118" s="371">
        <f>+C105</f>
        <v>37088.6</v>
      </c>
      <c r="D118" s="371"/>
      <c r="E118" s="371"/>
      <c r="F118" s="371"/>
      <c r="G118" s="357"/>
    </row>
    <row r="119" spans="1:7" ht="16.5" thickBot="1" x14ac:dyDescent="0.3">
      <c r="A119" s="415"/>
      <c r="B119" s="372" t="s">
        <v>840</v>
      </c>
      <c r="C119" s="373">
        <f>+C105</f>
        <v>37088.6</v>
      </c>
      <c r="D119" s="383"/>
      <c r="E119" s="373"/>
      <c r="F119" s="373"/>
      <c r="G119" s="357"/>
    </row>
    <row r="120" spans="1:7" ht="16.5" thickBot="1" x14ac:dyDescent="0.3">
      <c r="A120" s="415"/>
      <c r="B120" s="372" t="s">
        <v>839</v>
      </c>
      <c r="C120" s="371"/>
      <c r="D120" s="370"/>
      <c r="E120" s="370"/>
      <c r="F120" s="370"/>
      <c r="G120" s="357"/>
    </row>
    <row r="121" spans="1:7" ht="16.5" thickBot="1" x14ac:dyDescent="0.3">
      <c r="A121" s="415"/>
      <c r="B121" s="372" t="s">
        <v>838</v>
      </c>
      <c r="C121" s="373"/>
      <c r="D121" s="373"/>
      <c r="E121" s="373"/>
      <c r="F121" s="373"/>
      <c r="G121" s="357"/>
    </row>
    <row r="122" spans="1:7" ht="16.5" thickBot="1" x14ac:dyDescent="0.3">
      <c r="A122" s="415"/>
      <c r="B122" s="372" t="s">
        <v>837</v>
      </c>
      <c r="C122" s="371"/>
      <c r="D122" s="370"/>
      <c r="E122" s="370"/>
      <c r="F122" s="370"/>
      <c r="G122" s="357"/>
    </row>
    <row r="123" spans="1:7" ht="32.25" thickBot="1" x14ac:dyDescent="0.3">
      <c r="A123" s="415"/>
      <c r="B123" s="382" t="s">
        <v>958</v>
      </c>
      <c r="C123" s="371">
        <f>C118</f>
        <v>37088.6</v>
      </c>
      <c r="D123" s="371"/>
      <c r="E123" s="371"/>
      <c r="F123" s="371"/>
      <c r="G123" s="357"/>
    </row>
    <row r="124" spans="1:7" ht="33.75" customHeight="1" thickBot="1" x14ac:dyDescent="0.3">
      <c r="A124" s="415"/>
      <c r="B124" s="397" t="s">
        <v>1314</v>
      </c>
      <c r="C124" s="1594" t="s">
        <v>2266</v>
      </c>
      <c r="D124" s="1597"/>
      <c r="E124" s="1595"/>
      <c r="F124" s="1596"/>
      <c r="G124" s="357"/>
    </row>
    <row r="125" spans="1:7" ht="79.5" thickBot="1" x14ac:dyDescent="0.3">
      <c r="A125" s="415"/>
      <c r="B125" s="396" t="s">
        <v>866</v>
      </c>
      <c r="C125" s="395" t="s">
        <v>2265</v>
      </c>
      <c r="D125" s="394" t="s">
        <v>864</v>
      </c>
      <c r="E125" s="1598" t="s">
        <v>2266</v>
      </c>
      <c r="F125" s="1599"/>
      <c r="G125" s="357"/>
    </row>
    <row r="126" spans="1:7" ht="16.5" thickBot="1" x14ac:dyDescent="0.3">
      <c r="A126" s="415"/>
      <c r="B126" s="393"/>
      <c r="C126" s="1594"/>
      <c r="D126" s="1600"/>
      <c r="E126" s="1595"/>
      <c r="F126" s="1596"/>
      <c r="G126" s="357"/>
    </row>
    <row r="127" spans="1:7" s="175" customFormat="1" ht="23.25" customHeight="1" thickBot="1" x14ac:dyDescent="0.3">
      <c r="A127" s="415"/>
      <c r="B127" s="313" t="s">
        <v>863</v>
      </c>
      <c r="C127" s="1564" t="s">
        <v>2265</v>
      </c>
      <c r="D127" s="1565"/>
      <c r="E127" s="1565"/>
      <c r="F127" s="1566"/>
      <c r="G127" s="415"/>
    </row>
    <row r="128" spans="1:7" s="175" customFormat="1" ht="12.75" customHeight="1" thickBot="1" x14ac:dyDescent="0.3">
      <c r="A128" s="415"/>
      <c r="B128" s="313" t="s">
        <v>37</v>
      </c>
      <c r="C128" s="1591">
        <v>1</v>
      </c>
      <c r="D128" s="1592"/>
      <c r="E128" s="1592"/>
      <c r="F128" s="1593"/>
      <c r="G128" s="415"/>
    </row>
    <row r="129" spans="1:7" ht="26.25" customHeight="1" x14ac:dyDescent="0.25">
      <c r="A129" s="415"/>
      <c r="B129" s="1576"/>
      <c r="C129" s="392">
        <v>2025</v>
      </c>
      <c r="D129" s="392">
        <v>2026</v>
      </c>
      <c r="E129" s="392">
        <v>2027</v>
      </c>
      <c r="F129" s="392">
        <v>2028</v>
      </c>
      <c r="G129" s="357"/>
    </row>
    <row r="130" spans="1:7" ht="26.25" customHeight="1" thickBot="1" x14ac:dyDescent="0.3">
      <c r="A130" s="415"/>
      <c r="B130" s="1577"/>
      <c r="C130" s="384" t="s">
        <v>17</v>
      </c>
      <c r="D130" s="384" t="s">
        <v>18</v>
      </c>
      <c r="E130" s="384" t="s">
        <v>18</v>
      </c>
      <c r="F130" s="384" t="s">
        <v>18</v>
      </c>
      <c r="G130" s="357"/>
    </row>
    <row r="131" spans="1:7" ht="22.5" customHeight="1" thickBot="1" x14ac:dyDescent="0.3">
      <c r="A131" s="415"/>
      <c r="B131" s="313" t="s">
        <v>39</v>
      </c>
      <c r="C131" s="388">
        <v>1</v>
      </c>
      <c r="D131" s="388">
        <v>0</v>
      </c>
      <c r="E131" s="388">
        <v>0</v>
      </c>
      <c r="F131" s="388">
        <v>0</v>
      </c>
      <c r="G131" s="357"/>
    </row>
    <row r="132" spans="1:7" ht="15.75" customHeight="1" thickBot="1" x14ac:dyDescent="0.3">
      <c r="A132" s="415"/>
      <c r="B132" s="313" t="s">
        <v>861</v>
      </c>
      <c r="C132" s="388">
        <v>136000</v>
      </c>
      <c r="D132" s="388"/>
      <c r="E132" s="388"/>
      <c r="F132" s="388"/>
      <c r="G132" s="357"/>
    </row>
    <row r="133" spans="1:7" ht="32.25" thickBot="1" x14ac:dyDescent="0.3">
      <c r="A133" s="415"/>
      <c r="B133" s="313" t="s">
        <v>860</v>
      </c>
      <c r="C133" s="388"/>
      <c r="D133" s="388"/>
      <c r="E133" s="388"/>
      <c r="F133" s="388"/>
      <c r="G133" s="357"/>
    </row>
    <row r="134" spans="1:7" ht="15.75" customHeight="1" thickBot="1" x14ac:dyDescent="0.3">
      <c r="A134" s="415"/>
      <c r="B134" s="313" t="s">
        <v>859</v>
      </c>
      <c r="C134" s="387" t="s">
        <v>884</v>
      </c>
      <c r="D134" s="386">
        <f t="shared" ref="D134:F136" si="3">D131/C131-1</f>
        <v>-1</v>
      </c>
      <c r="E134" s="386" t="e">
        <f t="shared" si="3"/>
        <v>#DIV/0!</v>
      </c>
      <c r="F134" s="386" t="e">
        <f t="shared" si="3"/>
        <v>#DIV/0!</v>
      </c>
      <c r="G134" s="357"/>
    </row>
    <row r="135" spans="1:7" ht="32.25" thickBot="1" x14ac:dyDescent="0.3">
      <c r="A135" s="415"/>
      <c r="B135" s="313" t="s">
        <v>858</v>
      </c>
      <c r="C135" s="387" t="s">
        <v>884</v>
      </c>
      <c r="D135" s="386">
        <f t="shared" si="3"/>
        <v>-1</v>
      </c>
      <c r="E135" s="386" t="e">
        <f t="shared" si="3"/>
        <v>#DIV/0!</v>
      </c>
      <c r="F135" s="386" t="e">
        <f t="shared" si="3"/>
        <v>#DIV/0!</v>
      </c>
      <c r="G135" s="357"/>
    </row>
    <row r="136" spans="1:7" ht="32.25" thickBot="1" x14ac:dyDescent="0.3">
      <c r="A136" s="415"/>
      <c r="B136" s="313" t="s">
        <v>55</v>
      </c>
      <c r="C136" s="387" t="s">
        <v>884</v>
      </c>
      <c r="D136" s="386" t="e">
        <f t="shared" si="3"/>
        <v>#DIV/0!</v>
      </c>
      <c r="E136" s="386" t="e">
        <f t="shared" si="3"/>
        <v>#DIV/0!</v>
      </c>
      <c r="F136" s="386" t="e">
        <f t="shared" si="3"/>
        <v>#DIV/0!</v>
      </c>
      <c r="G136" s="357"/>
    </row>
    <row r="137" spans="1:7" ht="33.75" customHeight="1" thickBot="1" x14ac:dyDescent="0.3">
      <c r="A137" s="415"/>
      <c r="B137" s="397" t="s">
        <v>1314</v>
      </c>
      <c r="C137" s="1594" t="s">
        <v>2264</v>
      </c>
      <c r="D137" s="1597"/>
      <c r="E137" s="1595"/>
      <c r="F137" s="1596"/>
      <c r="G137" s="357"/>
    </row>
    <row r="138" spans="1:7" ht="16.5" thickBot="1" x14ac:dyDescent="0.3">
      <c r="A138" s="415"/>
      <c r="B138" s="1567" t="s">
        <v>1962</v>
      </c>
      <c r="C138" s="1568"/>
      <c r="D138" s="1568"/>
      <c r="E138" s="1568"/>
      <c r="F138" s="1569"/>
      <c r="G138" s="357"/>
    </row>
    <row r="139" spans="1:7" ht="15.75" x14ac:dyDescent="0.25">
      <c r="A139" s="415"/>
      <c r="B139" s="1576"/>
      <c r="C139" s="385">
        <v>2025</v>
      </c>
      <c r="D139" s="385">
        <v>2026</v>
      </c>
      <c r="E139" s="385">
        <v>2027</v>
      </c>
      <c r="F139" s="385">
        <v>2028</v>
      </c>
      <c r="G139" s="357"/>
    </row>
    <row r="140" spans="1:7" ht="16.5" thickBot="1" x14ac:dyDescent="0.3">
      <c r="A140" s="415"/>
      <c r="B140" s="1577"/>
      <c r="C140" s="384" t="s">
        <v>17</v>
      </c>
      <c r="D140" s="384" t="s">
        <v>18</v>
      </c>
      <c r="E140" s="384" t="s">
        <v>18</v>
      </c>
      <c r="F140" s="384" t="s">
        <v>18</v>
      </c>
      <c r="G140" s="357"/>
    </row>
    <row r="141" spans="1:7" ht="20.25" customHeight="1" thickBot="1" x14ac:dyDescent="0.3">
      <c r="A141" s="415"/>
      <c r="B141" s="374" t="s">
        <v>875</v>
      </c>
      <c r="C141" s="373"/>
      <c r="D141" s="373"/>
      <c r="E141" s="373"/>
      <c r="F141" s="373"/>
      <c r="G141" s="357"/>
    </row>
    <row r="142" spans="1:7" ht="23.25" customHeight="1" thickBot="1" x14ac:dyDescent="0.3">
      <c r="A142" s="415"/>
      <c r="B142" s="372" t="s">
        <v>840</v>
      </c>
      <c r="C142" s="373"/>
      <c r="D142" s="373"/>
      <c r="E142" s="373"/>
      <c r="F142" s="373"/>
      <c r="G142" s="357"/>
    </row>
    <row r="143" spans="1:7" ht="16.5" thickBot="1" x14ac:dyDescent="0.3">
      <c r="A143" s="415"/>
      <c r="B143" s="372" t="s">
        <v>839</v>
      </c>
      <c r="C143" s="371"/>
      <c r="D143" s="370"/>
      <c r="E143" s="370"/>
      <c r="F143" s="370"/>
      <c r="G143" s="357"/>
    </row>
    <row r="144" spans="1:7" ht="16.5" thickBot="1" x14ac:dyDescent="0.3">
      <c r="A144" s="415"/>
      <c r="B144" s="372" t="s">
        <v>838</v>
      </c>
      <c r="C144" s="373"/>
      <c r="D144" s="373"/>
      <c r="E144" s="373"/>
      <c r="F144" s="373"/>
      <c r="G144" s="357"/>
    </row>
    <row r="145" spans="1:7" ht="15.75" customHeight="1" thickBot="1" x14ac:dyDescent="0.3">
      <c r="A145" s="415"/>
      <c r="B145" s="372" t="s">
        <v>837</v>
      </c>
      <c r="C145" s="371"/>
      <c r="D145" s="370"/>
      <c r="E145" s="370"/>
      <c r="F145" s="370"/>
      <c r="G145" s="357"/>
    </row>
    <row r="146" spans="1:7" ht="16.5" thickBot="1" x14ac:dyDescent="0.3">
      <c r="A146" s="415"/>
      <c r="B146" s="374" t="s">
        <v>874</v>
      </c>
      <c r="C146" s="371">
        <f>+C132</f>
        <v>136000</v>
      </c>
      <c r="D146" s="371"/>
      <c r="E146" s="371"/>
      <c r="F146" s="371"/>
      <c r="G146" s="357"/>
    </row>
    <row r="147" spans="1:7" ht="16.5" thickBot="1" x14ac:dyDescent="0.3">
      <c r="A147" s="415"/>
      <c r="B147" s="372" t="s">
        <v>840</v>
      </c>
      <c r="C147" s="373">
        <f>+C132</f>
        <v>136000</v>
      </c>
      <c r="D147" s="383"/>
      <c r="E147" s="373"/>
      <c r="F147" s="373"/>
      <c r="G147" s="357"/>
    </row>
    <row r="148" spans="1:7" ht="16.5" thickBot="1" x14ac:dyDescent="0.3">
      <c r="A148" s="415"/>
      <c r="B148" s="372" t="s">
        <v>839</v>
      </c>
      <c r="C148" s="371"/>
      <c r="D148" s="370"/>
      <c r="E148" s="370"/>
      <c r="F148" s="370"/>
      <c r="G148" s="357"/>
    </row>
    <row r="149" spans="1:7" ht="16.5" thickBot="1" x14ac:dyDescent="0.3">
      <c r="A149" s="415"/>
      <c r="B149" s="372" t="s">
        <v>838</v>
      </c>
      <c r="C149" s="373"/>
      <c r="D149" s="373"/>
      <c r="E149" s="373"/>
      <c r="F149" s="373"/>
      <c r="G149" s="357"/>
    </row>
    <row r="150" spans="1:7" ht="16.5" thickBot="1" x14ac:dyDescent="0.3">
      <c r="A150" s="415"/>
      <c r="B150" s="372" t="s">
        <v>837</v>
      </c>
      <c r="C150" s="371"/>
      <c r="D150" s="370"/>
      <c r="E150" s="370"/>
      <c r="F150" s="370"/>
      <c r="G150" s="357"/>
    </row>
    <row r="151" spans="1:7" ht="32.25" thickBot="1" x14ac:dyDescent="0.3">
      <c r="A151" s="415"/>
      <c r="B151" s="382" t="s">
        <v>950</v>
      </c>
      <c r="C151" s="371">
        <f>C146</f>
        <v>136000</v>
      </c>
      <c r="D151" s="371"/>
      <c r="E151" s="371"/>
      <c r="F151" s="371"/>
      <c r="G151" s="357"/>
    </row>
    <row r="152" spans="1:7" ht="32.25" thickBot="1" x14ac:dyDescent="0.3">
      <c r="A152" s="415"/>
      <c r="B152" s="396" t="s">
        <v>1793</v>
      </c>
      <c r="C152" s="395" t="s">
        <v>2263</v>
      </c>
      <c r="D152" s="394" t="s">
        <v>864</v>
      </c>
      <c r="E152" s="1598" t="s">
        <v>2264</v>
      </c>
      <c r="F152" s="1599"/>
      <c r="G152" s="357"/>
    </row>
    <row r="153" spans="1:7" ht="16.5" thickBot="1" x14ac:dyDescent="0.3">
      <c r="A153" s="415"/>
      <c r="B153" s="393"/>
      <c r="C153" s="1594"/>
      <c r="D153" s="1600"/>
      <c r="E153" s="1595"/>
      <c r="F153" s="1596"/>
      <c r="G153" s="357"/>
    </row>
    <row r="154" spans="1:7" s="175" customFormat="1" ht="23.25" customHeight="1" thickBot="1" x14ac:dyDescent="0.3">
      <c r="A154" s="415"/>
      <c r="B154" s="313" t="s">
        <v>863</v>
      </c>
      <c r="C154" s="1564" t="s">
        <v>2263</v>
      </c>
      <c r="D154" s="1565"/>
      <c r="E154" s="1565"/>
      <c r="F154" s="1566"/>
      <c r="G154" s="415"/>
    </row>
    <row r="155" spans="1:7" s="175" customFormat="1" ht="12.75" customHeight="1" thickBot="1" x14ac:dyDescent="0.3">
      <c r="A155" s="415"/>
      <c r="B155" s="313" t="s">
        <v>37</v>
      </c>
      <c r="C155" s="1591">
        <v>5</v>
      </c>
      <c r="D155" s="1592"/>
      <c r="E155" s="1592"/>
      <c r="F155" s="1593"/>
      <c r="G155" s="415"/>
    </row>
    <row r="156" spans="1:7" ht="26.25" customHeight="1" x14ac:dyDescent="0.25">
      <c r="A156" s="415"/>
      <c r="B156" s="1576"/>
      <c r="C156" s="392">
        <v>2025</v>
      </c>
      <c r="D156" s="392">
        <v>2026</v>
      </c>
      <c r="E156" s="392">
        <v>2027</v>
      </c>
      <c r="F156" s="392">
        <v>2028</v>
      </c>
      <c r="G156" s="357"/>
    </row>
    <row r="157" spans="1:7" ht="26.25" customHeight="1" thickBot="1" x14ac:dyDescent="0.3">
      <c r="A157" s="415"/>
      <c r="B157" s="1577"/>
      <c r="C157" s="384" t="s">
        <v>17</v>
      </c>
      <c r="D157" s="384" t="s">
        <v>18</v>
      </c>
      <c r="E157" s="384" t="s">
        <v>18</v>
      </c>
      <c r="F157" s="384" t="s">
        <v>18</v>
      </c>
      <c r="G157" s="357"/>
    </row>
    <row r="158" spans="1:7" ht="22.5" customHeight="1" thickBot="1" x14ac:dyDescent="0.3">
      <c r="A158" s="415"/>
      <c r="B158" s="313" t="s">
        <v>39</v>
      </c>
      <c r="C158" s="388">
        <v>1</v>
      </c>
      <c r="D158" s="388">
        <v>0</v>
      </c>
      <c r="E158" s="388">
        <v>0</v>
      </c>
      <c r="F158" s="388">
        <v>0</v>
      </c>
      <c r="G158" s="357"/>
    </row>
    <row r="159" spans="1:7" ht="15.75" customHeight="1" thickBot="1" x14ac:dyDescent="0.3">
      <c r="A159" s="415"/>
      <c r="B159" s="313" t="s">
        <v>861</v>
      </c>
      <c r="C159" s="388">
        <v>911.4</v>
      </c>
      <c r="D159" s="388"/>
      <c r="E159" s="388"/>
      <c r="F159" s="388"/>
      <c r="G159" s="357"/>
    </row>
    <row r="160" spans="1:7" ht="32.25" thickBot="1" x14ac:dyDescent="0.3">
      <c r="A160" s="415"/>
      <c r="B160" s="313" t="s">
        <v>860</v>
      </c>
      <c r="C160" s="388"/>
      <c r="D160" s="388"/>
      <c r="E160" s="388"/>
      <c r="F160" s="388"/>
      <c r="G160" s="357"/>
    </row>
    <row r="161" spans="1:7" ht="15.75" customHeight="1" thickBot="1" x14ac:dyDescent="0.3">
      <c r="A161" s="415"/>
      <c r="B161" s="313" t="s">
        <v>859</v>
      </c>
      <c r="C161" s="387" t="s">
        <v>884</v>
      </c>
      <c r="D161" s="386">
        <f t="shared" ref="D161:F163" si="4">D158/C158-1</f>
        <v>-1</v>
      </c>
      <c r="E161" s="386" t="e">
        <f t="shared" si="4"/>
        <v>#DIV/0!</v>
      </c>
      <c r="F161" s="386" t="e">
        <f t="shared" si="4"/>
        <v>#DIV/0!</v>
      </c>
      <c r="G161" s="357"/>
    </row>
    <row r="162" spans="1:7" ht="32.25" thickBot="1" x14ac:dyDescent="0.3">
      <c r="A162" s="415"/>
      <c r="B162" s="313" t="s">
        <v>858</v>
      </c>
      <c r="C162" s="387" t="s">
        <v>884</v>
      </c>
      <c r="D162" s="386">
        <f t="shared" si="4"/>
        <v>-1</v>
      </c>
      <c r="E162" s="386" t="e">
        <f t="shared" si="4"/>
        <v>#DIV/0!</v>
      </c>
      <c r="F162" s="386" t="e">
        <f t="shared" si="4"/>
        <v>#DIV/0!</v>
      </c>
      <c r="G162" s="357"/>
    </row>
    <row r="163" spans="1:7" ht="32.25" thickBot="1" x14ac:dyDescent="0.3">
      <c r="A163" s="415"/>
      <c r="B163" s="313" t="s">
        <v>55</v>
      </c>
      <c r="C163" s="387" t="s">
        <v>884</v>
      </c>
      <c r="D163" s="386" t="e">
        <f t="shared" si="4"/>
        <v>#DIV/0!</v>
      </c>
      <c r="E163" s="386" t="e">
        <f t="shared" si="4"/>
        <v>#DIV/0!</v>
      </c>
      <c r="F163" s="386" t="e">
        <f t="shared" si="4"/>
        <v>#DIV/0!</v>
      </c>
      <c r="G163" s="357"/>
    </row>
    <row r="164" spans="1:7" ht="16.5" thickBot="1" x14ac:dyDescent="0.3">
      <c r="A164" s="415"/>
      <c r="B164" s="813"/>
      <c r="C164" s="1170"/>
      <c r="D164" s="1169"/>
      <c r="E164" s="1169"/>
      <c r="F164" s="386"/>
      <c r="G164" s="357"/>
    </row>
    <row r="165" spans="1:7" ht="16.5" thickBot="1" x14ac:dyDescent="0.3">
      <c r="A165" s="415"/>
      <c r="B165" s="1567" t="s">
        <v>1565</v>
      </c>
      <c r="C165" s="1568"/>
      <c r="D165" s="1568"/>
      <c r="E165" s="1568"/>
      <c r="F165" s="1569"/>
      <c r="G165" s="357"/>
    </row>
    <row r="166" spans="1:7" ht="15.75" x14ac:dyDescent="0.25">
      <c r="A166" s="415"/>
      <c r="B166" s="1576"/>
      <c r="C166" s="385">
        <v>2025</v>
      </c>
      <c r="D166" s="385">
        <v>2026</v>
      </c>
      <c r="E166" s="385">
        <v>2027</v>
      </c>
      <c r="F166" s="385">
        <v>2028</v>
      </c>
      <c r="G166" s="357"/>
    </row>
    <row r="167" spans="1:7" ht="16.5" thickBot="1" x14ac:dyDescent="0.3">
      <c r="A167" s="415"/>
      <c r="B167" s="1577"/>
      <c r="C167" s="384" t="s">
        <v>17</v>
      </c>
      <c r="D167" s="384" t="s">
        <v>18</v>
      </c>
      <c r="E167" s="384" t="s">
        <v>18</v>
      </c>
      <c r="F167" s="384" t="s">
        <v>18</v>
      </c>
      <c r="G167" s="357"/>
    </row>
    <row r="168" spans="1:7" ht="20.25" customHeight="1" thickBot="1" x14ac:dyDescent="0.3">
      <c r="A168" s="415"/>
      <c r="B168" s="374" t="s">
        <v>875</v>
      </c>
      <c r="C168" s="373"/>
      <c r="D168" s="373"/>
      <c r="E168" s="373"/>
      <c r="F168" s="373"/>
      <c r="G168" s="357"/>
    </row>
    <row r="169" spans="1:7" ht="23.25" customHeight="1" thickBot="1" x14ac:dyDescent="0.3">
      <c r="A169" s="415"/>
      <c r="B169" s="372" t="s">
        <v>840</v>
      </c>
      <c r="C169" s="373"/>
      <c r="D169" s="373"/>
      <c r="E169" s="373"/>
      <c r="F169" s="373"/>
      <c r="G169" s="357"/>
    </row>
    <row r="170" spans="1:7" ht="16.5" thickBot="1" x14ac:dyDescent="0.3">
      <c r="A170" s="415"/>
      <c r="B170" s="372" t="s">
        <v>839</v>
      </c>
      <c r="C170" s="371"/>
      <c r="D170" s="370"/>
      <c r="E170" s="370"/>
      <c r="F170" s="370"/>
      <c r="G170" s="357"/>
    </row>
    <row r="171" spans="1:7" ht="16.5" thickBot="1" x14ac:dyDescent="0.3">
      <c r="A171" s="415"/>
      <c r="B171" s="372" t="s">
        <v>838</v>
      </c>
      <c r="C171" s="373"/>
      <c r="D171" s="373"/>
      <c r="E171" s="373"/>
      <c r="F171" s="373"/>
      <c r="G171" s="357"/>
    </row>
    <row r="172" spans="1:7" ht="15.75" customHeight="1" thickBot="1" x14ac:dyDescent="0.3">
      <c r="A172" s="415"/>
      <c r="B172" s="372" t="s">
        <v>837</v>
      </c>
      <c r="C172" s="371"/>
      <c r="D172" s="370"/>
      <c r="E172" s="370"/>
      <c r="F172" s="370"/>
      <c r="G172" s="357"/>
    </row>
    <row r="173" spans="1:7" ht="16.5" thickBot="1" x14ac:dyDescent="0.3">
      <c r="A173" s="415"/>
      <c r="B173" s="374" t="s">
        <v>874</v>
      </c>
      <c r="C173" s="371">
        <f>+C159</f>
        <v>911.4</v>
      </c>
      <c r="D173" s="371"/>
      <c r="E173" s="371"/>
      <c r="F173" s="371"/>
      <c r="G173" s="357"/>
    </row>
    <row r="174" spans="1:7" ht="16.5" thickBot="1" x14ac:dyDescent="0.3">
      <c r="A174" s="415"/>
      <c r="B174" s="372" t="s">
        <v>840</v>
      </c>
      <c r="C174" s="373">
        <f>+C159</f>
        <v>911.4</v>
      </c>
      <c r="D174" s="383"/>
      <c r="E174" s="373"/>
      <c r="F174" s="373"/>
      <c r="G174" s="357"/>
    </row>
    <row r="175" spans="1:7" ht="16.5" thickBot="1" x14ac:dyDescent="0.3">
      <c r="A175" s="415"/>
      <c r="B175" s="372" t="s">
        <v>839</v>
      </c>
      <c r="C175" s="371"/>
      <c r="D175" s="370"/>
      <c r="E175" s="370"/>
      <c r="F175" s="370"/>
      <c r="G175" s="357"/>
    </row>
    <row r="176" spans="1:7" ht="16.5" thickBot="1" x14ac:dyDescent="0.3">
      <c r="A176" s="415"/>
      <c r="B176" s="372" t="s">
        <v>838</v>
      </c>
      <c r="C176" s="373"/>
      <c r="D176" s="373"/>
      <c r="E176" s="373"/>
      <c r="F176" s="373"/>
      <c r="G176" s="357"/>
    </row>
    <row r="177" spans="1:9" ht="16.5" thickBot="1" x14ac:dyDescent="0.3">
      <c r="A177" s="415"/>
      <c r="B177" s="372" t="s">
        <v>837</v>
      </c>
      <c r="C177" s="371"/>
      <c r="D177" s="370"/>
      <c r="E177" s="370"/>
      <c r="F177" s="370"/>
      <c r="G177" s="357"/>
    </row>
    <row r="178" spans="1:9" ht="32.25" thickBot="1" x14ac:dyDescent="0.3">
      <c r="A178" s="415"/>
      <c r="B178" s="382" t="s">
        <v>873</v>
      </c>
      <c r="C178" s="371">
        <f>+C173</f>
        <v>911.4</v>
      </c>
      <c r="D178" s="371"/>
      <c r="E178" s="371"/>
      <c r="F178" s="371"/>
      <c r="G178" s="357"/>
    </row>
    <row r="179" spans="1:9" ht="37.5" hidden="1" customHeight="1" x14ac:dyDescent="0.25">
      <c r="A179" s="415"/>
      <c r="B179" s="398" t="s">
        <v>949</v>
      </c>
      <c r="C179" s="1594"/>
      <c r="D179" s="1595"/>
      <c r="E179" s="1595"/>
      <c r="F179" s="1596"/>
      <c r="G179" s="357"/>
    </row>
    <row r="180" spans="1:9" ht="51" customHeight="1" thickBot="1" x14ac:dyDescent="0.3">
      <c r="A180" s="415"/>
      <c r="B180" s="381" t="s">
        <v>852</v>
      </c>
      <c r="C180" s="380">
        <f>C78+C37+C159+C132+C105</f>
        <v>941408</v>
      </c>
      <c r="D180" s="380">
        <f>D78+D37</f>
        <v>517408</v>
      </c>
      <c r="E180" s="380">
        <f>E78+E37</f>
        <v>417408</v>
      </c>
      <c r="F180" s="380">
        <f>F78+F37</f>
        <v>517408</v>
      </c>
      <c r="G180" s="357"/>
    </row>
    <row r="181" spans="1:9" ht="48" thickBot="1" x14ac:dyDescent="0.3">
      <c r="A181" s="415"/>
      <c r="B181" s="379" t="s">
        <v>851</v>
      </c>
      <c r="C181" s="378">
        <f>+C182+C188+C197+C208+C185</f>
        <v>941408</v>
      </c>
      <c r="D181" s="378">
        <f>+D182+D188+D197+D208+D185</f>
        <v>517408</v>
      </c>
      <c r="E181" s="378">
        <f>+E182+E188+E197+E208+E185</f>
        <v>417408</v>
      </c>
      <c r="F181" s="378">
        <f>+F182+F188+F197+F208+F185</f>
        <v>517408</v>
      </c>
      <c r="G181" s="376"/>
      <c r="H181" s="187"/>
      <c r="I181" s="1168"/>
    </row>
    <row r="182" spans="1:9" ht="16.5" thickBot="1" x14ac:dyDescent="0.3">
      <c r="A182" s="415"/>
      <c r="B182" s="374" t="s">
        <v>850</v>
      </c>
      <c r="C182" s="375">
        <f>C183+C184</f>
        <v>260596</v>
      </c>
      <c r="D182" s="377">
        <f>D183+D184</f>
        <v>260596</v>
      </c>
      <c r="E182" s="377">
        <f>E183+E184</f>
        <v>260596</v>
      </c>
      <c r="F182" s="377">
        <f>F183+F184</f>
        <v>260596</v>
      </c>
      <c r="G182" s="376"/>
      <c r="I182" s="1168"/>
    </row>
    <row r="183" spans="1:9" ht="16.5" thickBot="1" x14ac:dyDescent="0.3">
      <c r="A183" s="415"/>
      <c r="B183" s="372" t="s">
        <v>840</v>
      </c>
      <c r="C183" s="371">
        <f t="shared" ref="C183:F184" si="5">C46</f>
        <v>260596</v>
      </c>
      <c r="D183" s="371">
        <f t="shared" si="5"/>
        <v>260596</v>
      </c>
      <c r="E183" s="371">
        <f t="shared" si="5"/>
        <v>260596</v>
      </c>
      <c r="F183" s="371">
        <f t="shared" si="5"/>
        <v>260596</v>
      </c>
      <c r="G183" s="357"/>
      <c r="I183" s="1165"/>
    </row>
    <row r="184" spans="1:9" ht="24.75" customHeight="1" thickBot="1" x14ac:dyDescent="0.3">
      <c r="A184" s="415"/>
      <c r="B184" s="372" t="s">
        <v>843</v>
      </c>
      <c r="C184" s="371">
        <f t="shared" si="5"/>
        <v>0</v>
      </c>
      <c r="D184" s="371">
        <f t="shared" si="5"/>
        <v>0</v>
      </c>
      <c r="E184" s="371">
        <f t="shared" si="5"/>
        <v>0</v>
      </c>
      <c r="F184" s="371">
        <f t="shared" si="5"/>
        <v>0</v>
      </c>
      <c r="G184" s="357"/>
      <c r="I184" s="1168"/>
    </row>
    <row r="185" spans="1:9" ht="15.75" customHeight="1" thickBot="1" x14ac:dyDescent="0.3">
      <c r="A185" s="415"/>
      <c r="B185" s="374" t="s">
        <v>849</v>
      </c>
      <c r="C185" s="375">
        <v>30642</v>
      </c>
      <c r="D185" s="375">
        <v>30642</v>
      </c>
      <c r="E185" s="375">
        <v>30642</v>
      </c>
      <c r="F185" s="375">
        <v>30642</v>
      </c>
      <c r="G185" s="376"/>
      <c r="I185" s="1167"/>
    </row>
    <row r="186" spans="1:9" ht="16.5" thickBot="1" x14ac:dyDescent="0.3">
      <c r="A186" s="415"/>
      <c r="B186" s="372" t="s">
        <v>840</v>
      </c>
      <c r="C186" s="373">
        <v>30642</v>
      </c>
      <c r="D186" s="373">
        <v>30642</v>
      </c>
      <c r="E186" s="373">
        <v>30642</v>
      </c>
      <c r="F186" s="373">
        <v>30642</v>
      </c>
      <c r="G186" s="357"/>
      <c r="I186" s="1166"/>
    </row>
    <row r="187" spans="1:9" ht="16.5" thickBot="1" x14ac:dyDescent="0.3">
      <c r="A187" s="415"/>
      <c r="B187" s="372" t="s">
        <v>843</v>
      </c>
      <c r="C187" s="371"/>
      <c r="D187" s="371"/>
      <c r="E187" s="371"/>
      <c r="F187" s="371"/>
      <c r="G187" s="357"/>
    </row>
    <row r="188" spans="1:9" ht="16.5" thickBot="1" x14ac:dyDescent="0.3">
      <c r="A188" s="415"/>
      <c r="B188" s="374" t="s">
        <v>848</v>
      </c>
      <c r="C188" s="375">
        <f t="shared" ref="C188:F189" si="6">+C51</f>
        <v>326000</v>
      </c>
      <c r="D188" s="375">
        <f t="shared" si="6"/>
        <v>226000</v>
      </c>
      <c r="E188" s="375">
        <f t="shared" si="6"/>
        <v>126000</v>
      </c>
      <c r="F188" s="375">
        <f t="shared" si="6"/>
        <v>226000</v>
      </c>
      <c r="G188" s="357"/>
      <c r="I188" s="376"/>
    </row>
    <row r="189" spans="1:9" ht="16.5" thickBot="1" x14ac:dyDescent="0.3">
      <c r="A189" s="415"/>
      <c r="B189" s="372" t="s">
        <v>840</v>
      </c>
      <c r="C189" s="371">
        <f t="shared" si="6"/>
        <v>326000</v>
      </c>
      <c r="D189" s="371">
        <f t="shared" si="6"/>
        <v>226000</v>
      </c>
      <c r="E189" s="371">
        <f t="shared" si="6"/>
        <v>126000</v>
      </c>
      <c r="F189" s="371">
        <f t="shared" si="6"/>
        <v>226000</v>
      </c>
      <c r="G189" s="357"/>
      <c r="I189" s="376"/>
    </row>
    <row r="190" spans="1:9" ht="16.5" thickBot="1" x14ac:dyDescent="0.3">
      <c r="A190" s="415"/>
      <c r="B190" s="372" t="s">
        <v>843</v>
      </c>
      <c r="C190" s="371"/>
      <c r="D190" s="371"/>
      <c r="E190" s="371"/>
      <c r="F190" s="371"/>
      <c r="G190" s="357"/>
      <c r="I190" s="1165"/>
    </row>
    <row r="191" spans="1:9" ht="16.5" thickBot="1" x14ac:dyDescent="0.3">
      <c r="A191" s="415"/>
      <c r="B191" s="374" t="s">
        <v>847</v>
      </c>
      <c r="C191" s="375">
        <f>C192+C193</f>
        <v>0</v>
      </c>
      <c r="D191" s="375">
        <f>D192+D193</f>
        <v>0</v>
      </c>
      <c r="E191" s="375">
        <f>E192+E193</f>
        <v>0</v>
      </c>
      <c r="F191" s="375">
        <f>F192+F193</f>
        <v>0</v>
      </c>
      <c r="G191" s="357"/>
    </row>
    <row r="192" spans="1:9" ht="16.5" thickBot="1" x14ac:dyDescent="0.3">
      <c r="A192" s="415"/>
      <c r="B192" s="372" t="s">
        <v>840</v>
      </c>
      <c r="C192" s="373">
        <f t="shared" ref="C192:F193" si="7">C55</f>
        <v>0</v>
      </c>
      <c r="D192" s="373">
        <f t="shared" si="7"/>
        <v>0</v>
      </c>
      <c r="E192" s="373">
        <f t="shared" si="7"/>
        <v>0</v>
      </c>
      <c r="F192" s="373">
        <f t="shared" si="7"/>
        <v>0</v>
      </c>
      <c r="G192" s="357"/>
    </row>
    <row r="193" spans="1:8" ht="15.75" customHeight="1" thickBot="1" x14ac:dyDescent="0.3">
      <c r="A193" s="415"/>
      <c r="B193" s="372" t="s">
        <v>843</v>
      </c>
      <c r="C193" s="373">
        <f t="shared" si="7"/>
        <v>0</v>
      </c>
      <c r="D193" s="373">
        <f t="shared" si="7"/>
        <v>0</v>
      </c>
      <c r="E193" s="373">
        <f t="shared" si="7"/>
        <v>0</v>
      </c>
      <c r="F193" s="373">
        <f t="shared" si="7"/>
        <v>0</v>
      </c>
      <c r="G193" s="357"/>
    </row>
    <row r="194" spans="1:8" ht="32.25" thickBot="1" x14ac:dyDescent="0.3">
      <c r="A194" s="415"/>
      <c r="B194" s="374" t="s">
        <v>846</v>
      </c>
      <c r="C194" s="375">
        <f>C195+C196</f>
        <v>0</v>
      </c>
      <c r="D194" s="375">
        <f>D195+D196</f>
        <v>0</v>
      </c>
      <c r="E194" s="375">
        <f>E195+E196</f>
        <v>0</v>
      </c>
      <c r="F194" s="375">
        <f>F195+F196</f>
        <v>0</v>
      </c>
      <c r="G194" s="357"/>
    </row>
    <row r="195" spans="1:8" ht="16.5" thickBot="1" x14ac:dyDescent="0.3">
      <c r="A195" s="415"/>
      <c r="B195" s="372" t="s">
        <v>840</v>
      </c>
      <c r="C195" s="373">
        <f t="shared" ref="C195:F202" si="8">C58</f>
        <v>0</v>
      </c>
      <c r="D195" s="373">
        <f t="shared" si="8"/>
        <v>0</v>
      </c>
      <c r="E195" s="373">
        <f t="shared" si="8"/>
        <v>0</v>
      </c>
      <c r="F195" s="373">
        <f t="shared" si="8"/>
        <v>0</v>
      </c>
      <c r="G195" s="357"/>
    </row>
    <row r="196" spans="1:8" ht="16.5" thickBot="1" x14ac:dyDescent="0.3">
      <c r="A196" s="415"/>
      <c r="B196" s="372" t="s">
        <v>843</v>
      </c>
      <c r="C196" s="373">
        <f t="shared" si="8"/>
        <v>0</v>
      </c>
      <c r="D196" s="373">
        <f t="shared" si="8"/>
        <v>0</v>
      </c>
      <c r="E196" s="373">
        <f t="shared" si="8"/>
        <v>0</v>
      </c>
      <c r="F196" s="373">
        <f t="shared" si="8"/>
        <v>0</v>
      </c>
      <c r="G196" s="357"/>
    </row>
    <row r="197" spans="1:8" ht="16.5" thickBot="1" x14ac:dyDescent="0.3">
      <c r="A197" s="415"/>
      <c r="B197" s="374" t="s">
        <v>845</v>
      </c>
      <c r="C197" s="375">
        <f t="shared" si="8"/>
        <v>170</v>
      </c>
      <c r="D197" s="375">
        <f t="shared" si="8"/>
        <v>170</v>
      </c>
      <c r="E197" s="375">
        <f t="shared" si="8"/>
        <v>170</v>
      </c>
      <c r="F197" s="375">
        <f t="shared" si="8"/>
        <v>170</v>
      </c>
      <c r="G197" s="357"/>
    </row>
    <row r="198" spans="1:8" ht="16.5" thickBot="1" x14ac:dyDescent="0.3">
      <c r="A198" s="415"/>
      <c r="B198" s="372" t="s">
        <v>840</v>
      </c>
      <c r="C198" s="373">
        <f t="shared" si="8"/>
        <v>170</v>
      </c>
      <c r="D198" s="373">
        <f t="shared" si="8"/>
        <v>170</v>
      </c>
      <c r="E198" s="373">
        <f t="shared" si="8"/>
        <v>170</v>
      </c>
      <c r="F198" s="373">
        <f t="shared" si="8"/>
        <v>170</v>
      </c>
      <c r="G198" s="357"/>
    </row>
    <row r="199" spans="1:8" ht="16.5" thickBot="1" x14ac:dyDescent="0.3">
      <c r="A199" s="415"/>
      <c r="B199" s="372" t="s">
        <v>843</v>
      </c>
      <c r="C199" s="373">
        <f t="shared" si="8"/>
        <v>0</v>
      </c>
      <c r="D199" s="373">
        <f t="shared" si="8"/>
        <v>0</v>
      </c>
      <c r="E199" s="373">
        <f t="shared" si="8"/>
        <v>0</v>
      </c>
      <c r="F199" s="373">
        <f t="shared" si="8"/>
        <v>0</v>
      </c>
      <c r="G199" s="357"/>
    </row>
    <row r="200" spans="1:8" ht="26.25" customHeight="1" thickBot="1" x14ac:dyDescent="0.3">
      <c r="A200" s="415"/>
      <c r="B200" s="374" t="s">
        <v>844</v>
      </c>
      <c r="C200" s="373">
        <f t="shared" si="8"/>
        <v>0</v>
      </c>
      <c r="D200" s="373">
        <f t="shared" si="8"/>
        <v>0</v>
      </c>
      <c r="E200" s="373">
        <f t="shared" si="8"/>
        <v>0</v>
      </c>
      <c r="F200" s="373">
        <f t="shared" si="8"/>
        <v>0</v>
      </c>
      <c r="G200" s="357"/>
    </row>
    <row r="201" spans="1:8" ht="16.5" thickBot="1" x14ac:dyDescent="0.3">
      <c r="A201" s="357"/>
      <c r="B201" s="372" t="s">
        <v>840</v>
      </c>
      <c r="C201" s="373">
        <f t="shared" si="8"/>
        <v>0</v>
      </c>
      <c r="D201" s="373">
        <f t="shared" si="8"/>
        <v>0</v>
      </c>
      <c r="E201" s="373">
        <f t="shared" si="8"/>
        <v>0</v>
      </c>
      <c r="F201" s="373">
        <f t="shared" si="8"/>
        <v>0</v>
      </c>
      <c r="G201" s="357"/>
    </row>
    <row r="202" spans="1:8" ht="16.5" thickBot="1" x14ac:dyDescent="0.3">
      <c r="A202" s="357"/>
      <c r="B202" s="372" t="s">
        <v>843</v>
      </c>
      <c r="C202" s="373">
        <f t="shared" si="8"/>
        <v>0</v>
      </c>
      <c r="D202" s="373">
        <f t="shared" si="8"/>
        <v>0</v>
      </c>
      <c r="E202" s="373">
        <f t="shared" si="8"/>
        <v>0</v>
      </c>
      <c r="F202" s="373">
        <f t="shared" si="8"/>
        <v>0</v>
      </c>
      <c r="G202" s="357"/>
    </row>
    <row r="203" spans="1:8" ht="32.25" thickBot="1" x14ac:dyDescent="0.3">
      <c r="A203" s="357"/>
      <c r="B203" s="374" t="s">
        <v>842</v>
      </c>
      <c r="C203" s="373">
        <f>C168</f>
        <v>0</v>
      </c>
      <c r="D203" s="373">
        <f>D168</f>
        <v>0</v>
      </c>
      <c r="E203" s="373">
        <f>E168</f>
        <v>0</v>
      </c>
      <c r="F203" s="373">
        <f>F168</f>
        <v>0</v>
      </c>
      <c r="G203" s="357"/>
    </row>
    <row r="204" spans="1:8" ht="15" customHeight="1" thickBot="1" x14ac:dyDescent="0.3">
      <c r="A204" s="357"/>
      <c r="B204" s="372" t="s">
        <v>840</v>
      </c>
      <c r="C204" s="373">
        <v>0</v>
      </c>
      <c r="D204" s="373">
        <v>0</v>
      </c>
      <c r="E204" s="373">
        <v>0</v>
      </c>
      <c r="F204" s="373">
        <v>0</v>
      </c>
      <c r="G204" s="357"/>
    </row>
    <row r="205" spans="1:8" ht="15.75" customHeight="1" thickBot="1" x14ac:dyDescent="0.3">
      <c r="A205" s="357"/>
      <c r="B205" s="372" t="s">
        <v>839</v>
      </c>
      <c r="C205" s="371"/>
      <c r="D205" s="370"/>
      <c r="E205" s="370"/>
      <c r="F205" s="370"/>
      <c r="G205" s="357"/>
    </row>
    <row r="206" spans="1:8" ht="19.5" customHeight="1" thickBot="1" x14ac:dyDescent="0.3">
      <c r="A206" s="357"/>
      <c r="B206" s="372" t="s">
        <v>838</v>
      </c>
      <c r="C206" s="373"/>
      <c r="D206" s="373"/>
      <c r="E206" s="373"/>
      <c r="F206" s="373"/>
      <c r="G206" s="357"/>
    </row>
    <row r="207" spans="1:8" ht="16.5" thickBot="1" x14ac:dyDescent="0.3">
      <c r="A207" s="357"/>
      <c r="B207" s="372" t="s">
        <v>837</v>
      </c>
      <c r="C207" s="371"/>
      <c r="D207" s="370"/>
      <c r="E207" s="370"/>
      <c r="F207" s="370"/>
      <c r="G207" s="357"/>
      <c r="H207" s="158"/>
    </row>
    <row r="208" spans="1:8" ht="16.5" thickBot="1" x14ac:dyDescent="0.3">
      <c r="A208" s="357"/>
      <c r="B208" s="374" t="s">
        <v>841</v>
      </c>
      <c r="C208" s="375">
        <v>324000</v>
      </c>
      <c r="D208" s="375"/>
      <c r="E208" s="375"/>
      <c r="F208" s="375"/>
      <c r="G208" s="357"/>
      <c r="H208" s="158"/>
    </row>
    <row r="209" spans="1:8" ht="21.75" customHeight="1" thickBot="1" x14ac:dyDescent="0.3">
      <c r="A209" s="357"/>
      <c r="B209" s="372" t="s">
        <v>840</v>
      </c>
      <c r="C209" s="373">
        <v>324000</v>
      </c>
      <c r="D209" s="373"/>
      <c r="E209" s="373"/>
      <c r="F209" s="373"/>
      <c r="G209" s="357"/>
      <c r="H209" s="156"/>
    </row>
    <row r="210" spans="1:8" ht="19.5" customHeight="1" thickBot="1" x14ac:dyDescent="0.3">
      <c r="A210" s="357"/>
      <c r="B210" s="372" t="s">
        <v>839</v>
      </c>
      <c r="C210" s="371"/>
      <c r="D210" s="370"/>
      <c r="E210" s="370"/>
      <c r="F210" s="370"/>
      <c r="G210" s="357"/>
    </row>
    <row r="211" spans="1:8" ht="12" customHeight="1" thickBot="1" x14ac:dyDescent="0.3">
      <c r="A211" s="357"/>
      <c r="B211" s="372" t="s">
        <v>838</v>
      </c>
      <c r="C211" s="373"/>
      <c r="D211" s="373"/>
      <c r="E211" s="373"/>
      <c r="F211" s="373"/>
      <c r="G211" s="357"/>
    </row>
    <row r="212" spans="1:8" ht="16.5" thickBot="1" x14ac:dyDescent="0.3">
      <c r="A212" s="357"/>
      <c r="B212" s="372" t="s">
        <v>837</v>
      </c>
      <c r="C212" s="371"/>
      <c r="D212" s="370"/>
      <c r="E212" s="370"/>
      <c r="F212" s="370"/>
      <c r="G212" s="357"/>
    </row>
    <row r="213" spans="1:8" ht="16.5" thickBot="1" x14ac:dyDescent="0.3">
      <c r="A213" s="357"/>
      <c r="B213" s="369" t="s">
        <v>836</v>
      </c>
      <c r="C213" s="368">
        <f>IF(C181-C180=0,0,"Error")</f>
        <v>0</v>
      </c>
      <c r="D213" s="368">
        <f>IF(D181-D180=0,0,"Error")</f>
        <v>0</v>
      </c>
      <c r="E213" s="368">
        <f>IF(E181-E180=0,0,"Error")</f>
        <v>0</v>
      </c>
      <c r="F213" s="368">
        <f>IF(F181-F180=0,0,"Error")</f>
        <v>0</v>
      </c>
      <c r="G213" s="357"/>
    </row>
    <row r="214" spans="1:8" ht="16.5" thickBot="1" x14ac:dyDescent="0.3">
      <c r="A214" s="357"/>
      <c r="B214" s="367"/>
      <c r="C214" s="366"/>
      <c r="D214" s="366"/>
      <c r="E214" s="366"/>
      <c r="F214" s="366"/>
      <c r="G214" s="357"/>
    </row>
    <row r="215" spans="1:8" ht="15.75" x14ac:dyDescent="0.25">
      <c r="A215" s="1602" t="s">
        <v>1559</v>
      </c>
      <c r="B215" s="365" t="s">
        <v>191</v>
      </c>
      <c r="C215" s="364"/>
      <c r="D215" s="1602" t="s">
        <v>832</v>
      </c>
      <c r="E215" s="365" t="s">
        <v>191</v>
      </c>
      <c r="F215" s="364"/>
      <c r="G215" s="357"/>
    </row>
    <row r="216" spans="1:8" ht="38.25" customHeight="1" x14ac:dyDescent="0.25">
      <c r="A216" s="1603"/>
      <c r="B216" s="363" t="s">
        <v>830</v>
      </c>
      <c r="C216" s="362"/>
      <c r="D216" s="1603"/>
      <c r="E216" s="363" t="s">
        <v>830</v>
      </c>
      <c r="F216" s="362"/>
      <c r="G216" s="357"/>
    </row>
    <row r="217" spans="1:8" ht="87.75" customHeight="1" thickBot="1" x14ac:dyDescent="0.3">
      <c r="A217" s="1604"/>
      <c r="B217" s="361" t="s">
        <v>196</v>
      </c>
      <c r="C217" s="570"/>
      <c r="D217" s="1604"/>
      <c r="E217" s="361" t="s">
        <v>196</v>
      </c>
      <c r="F217" s="570"/>
      <c r="G217" s="357"/>
    </row>
    <row r="218" spans="1:8" ht="48.75" customHeight="1" thickBot="1" x14ac:dyDescent="0.3">
      <c r="A218" s="358"/>
      <c r="B218" s="358"/>
      <c r="C218" s="360"/>
      <c r="D218" s="359"/>
      <c r="E218" s="358"/>
      <c r="F218" s="358"/>
      <c r="G218" s="357"/>
    </row>
    <row r="219" spans="1:8" ht="36.75" customHeight="1" thickBot="1" x14ac:dyDescent="0.3">
      <c r="A219" s="357"/>
      <c r="B219" s="1605" t="s">
        <v>827</v>
      </c>
      <c r="C219" s="1606"/>
      <c r="D219" s="1606"/>
      <c r="E219" s="1606"/>
      <c r="F219" s="1607"/>
      <c r="G219" s="357"/>
    </row>
    <row r="238" spans="1:2" x14ac:dyDescent="0.25">
      <c r="A238" s="1601"/>
      <c r="B238" s="159"/>
    </row>
    <row r="239" spans="1:2" x14ac:dyDescent="0.25">
      <c r="A239" s="1601"/>
      <c r="B239" s="159"/>
    </row>
    <row r="240" spans="1:2" x14ac:dyDescent="0.25">
      <c r="A240" s="1601"/>
      <c r="B240" s="159"/>
    </row>
    <row r="242" spans="2:6" ht="15.75" thickBot="1" x14ac:dyDescent="0.3"/>
    <row r="243" spans="2:6" x14ac:dyDescent="0.25">
      <c r="B243" s="1493"/>
    </row>
    <row r="244" spans="2:6" x14ac:dyDescent="0.25">
      <c r="B244" s="1494"/>
    </row>
    <row r="245" spans="2:6" ht="15.75" thickBot="1" x14ac:dyDescent="0.3">
      <c r="B245" s="1495"/>
    </row>
    <row r="246" spans="2:6" x14ac:dyDescent="0.25">
      <c r="C246" s="159"/>
      <c r="D246" s="356"/>
      <c r="E246" s="157"/>
      <c r="F246" s="159"/>
    </row>
  </sheetData>
  <mergeCells count="59">
    <mergeCell ref="A215:A217"/>
    <mergeCell ref="D215:D217"/>
    <mergeCell ref="B219:F219"/>
    <mergeCell ref="A238:A240"/>
    <mergeCell ref="B243:B245"/>
    <mergeCell ref="B165:F165"/>
    <mergeCell ref="B166:B167"/>
    <mergeCell ref="B111:B112"/>
    <mergeCell ref="C124:F124"/>
    <mergeCell ref="E125:F125"/>
    <mergeCell ref="C126:F126"/>
    <mergeCell ref="C127:F127"/>
    <mergeCell ref="B129:B130"/>
    <mergeCell ref="C137:F137"/>
    <mergeCell ref="B138:F138"/>
    <mergeCell ref="B139:B140"/>
    <mergeCell ref="E152:F152"/>
    <mergeCell ref="C153:F153"/>
    <mergeCell ref="C179:F179"/>
    <mergeCell ref="B102:B103"/>
    <mergeCell ref="B110:F110"/>
    <mergeCell ref="C154:F154"/>
    <mergeCell ref="C155:F155"/>
    <mergeCell ref="B156:B157"/>
    <mergeCell ref="C97:F97"/>
    <mergeCell ref="C128:F128"/>
    <mergeCell ref="E98:F98"/>
    <mergeCell ref="C99:F99"/>
    <mergeCell ref="C100:F100"/>
    <mergeCell ref="C101:F101"/>
    <mergeCell ref="C73:F73"/>
    <mergeCell ref="C74:F74"/>
    <mergeCell ref="B75:B76"/>
    <mergeCell ref="B83:F83"/>
    <mergeCell ref="B84:B85"/>
    <mergeCell ref="C72:F72"/>
    <mergeCell ref="B30:F30"/>
    <mergeCell ref="C31:F31"/>
    <mergeCell ref="C32:F32"/>
    <mergeCell ref="C33:F33"/>
    <mergeCell ref="B34:B35"/>
    <mergeCell ref="B42:F42"/>
    <mergeCell ref="B43:B44"/>
    <mergeCell ref="B68:F68"/>
    <mergeCell ref="B69:F69"/>
    <mergeCell ref="E71:F71"/>
    <mergeCell ref="C70:F70"/>
    <mergeCell ref="B29:F29"/>
    <mergeCell ref="A2:G2"/>
    <mergeCell ref="B3:F3"/>
    <mergeCell ref="C5:F5"/>
    <mergeCell ref="C6:F6"/>
    <mergeCell ref="C7:F7"/>
    <mergeCell ref="B8:F8"/>
    <mergeCell ref="B9:F11"/>
    <mergeCell ref="C12:F12"/>
    <mergeCell ref="B13:B14"/>
    <mergeCell ref="C24:F24"/>
    <mergeCell ref="B25:F25"/>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WXZ158"/>
  <sheetViews>
    <sheetView topLeftCell="A131" zoomScaleNormal="100" workbookViewId="0">
      <selection activeCell="N21" sqref="N21"/>
    </sheetView>
  </sheetViews>
  <sheetFormatPr defaultColWidth="9" defaultRowHeight="15" x14ac:dyDescent="0.25"/>
  <cols>
    <col min="1" max="1" width="15" style="154" customWidth="1"/>
    <col min="2" max="2" width="26.140625" style="154" customWidth="1"/>
    <col min="3" max="3" width="18.85546875" style="1233" customWidth="1"/>
    <col min="4" max="4" width="29.140625" style="154" customWidth="1"/>
    <col min="5" max="5" width="27.42578125" style="154" customWidth="1"/>
    <col min="6" max="6" width="29.5703125" style="154" customWidth="1"/>
    <col min="7" max="7" width="21.42578125" style="175" customWidth="1"/>
    <col min="8" max="8" width="13.140625" style="175" customWidth="1"/>
    <col min="9" max="9" width="18.42578125" style="175" customWidth="1"/>
    <col min="10" max="10" width="11" style="175" customWidth="1"/>
    <col min="11" max="11" width="11" style="154" bestFit="1" customWidth="1"/>
    <col min="12" max="16384" width="9" style="154"/>
  </cols>
  <sheetData>
    <row r="2" spans="1:8" ht="18" customHeight="1" x14ac:dyDescent="0.25">
      <c r="A2" s="1558" t="s">
        <v>922</v>
      </c>
      <c r="B2" s="1558"/>
      <c r="C2" s="1558"/>
      <c r="D2" s="1558"/>
      <c r="E2" s="1558"/>
      <c r="F2" s="1558"/>
      <c r="G2" s="1558"/>
      <c r="H2" s="2337"/>
    </row>
    <row r="3" spans="1:8" ht="15.75" x14ac:dyDescent="0.25">
      <c r="A3" s="420"/>
      <c r="B3" s="1559" t="s">
        <v>1582</v>
      </c>
      <c r="C3" s="1559"/>
      <c r="D3" s="1559"/>
      <c r="E3" s="1559"/>
      <c r="F3" s="1559"/>
      <c r="G3" s="617"/>
    </row>
    <row r="4" spans="1:8" ht="16.5" thickBot="1" x14ac:dyDescent="0.3">
      <c r="A4" s="357"/>
      <c r="B4" s="357"/>
      <c r="C4" s="1213"/>
      <c r="D4" s="357"/>
      <c r="E4" s="357"/>
      <c r="F4" s="357"/>
      <c r="G4" s="415"/>
    </row>
    <row r="5" spans="1:8" ht="32.25" thickBot="1" x14ac:dyDescent="0.3">
      <c r="A5" s="357"/>
      <c r="B5" s="419" t="s">
        <v>6</v>
      </c>
      <c r="C5" s="1560" t="s">
        <v>2303</v>
      </c>
      <c r="D5" s="1560"/>
      <c r="E5" s="1560"/>
      <c r="F5" s="1560"/>
      <c r="G5" s="415"/>
    </row>
    <row r="6" spans="1:8" ht="16.5" thickBot="1" x14ac:dyDescent="0.3">
      <c r="A6" s="357"/>
      <c r="B6" s="419" t="s">
        <v>8</v>
      </c>
      <c r="C6" s="1561" t="s">
        <v>2302</v>
      </c>
      <c r="D6" s="1562"/>
      <c r="E6" s="1562"/>
      <c r="F6" s="1563"/>
      <c r="G6" s="415"/>
    </row>
    <row r="7" spans="1:8" ht="32.25" thickBot="1" x14ac:dyDescent="0.3">
      <c r="A7" s="357"/>
      <c r="B7" s="419" t="s">
        <v>10</v>
      </c>
      <c r="C7" s="1564" t="s">
        <v>919</v>
      </c>
      <c r="D7" s="1565"/>
      <c r="E7" s="1565"/>
      <c r="F7" s="1566"/>
      <c r="G7" s="415"/>
    </row>
    <row r="8" spans="1:8" ht="81.75" customHeight="1" thickBot="1" x14ac:dyDescent="0.3">
      <c r="A8" s="357"/>
      <c r="B8" s="1555" t="s">
        <v>12</v>
      </c>
      <c r="C8" s="1556"/>
      <c r="D8" s="1556"/>
      <c r="E8" s="1556"/>
      <c r="F8" s="1557"/>
      <c r="G8" s="415"/>
    </row>
    <row r="9" spans="1:8" ht="82.5" customHeight="1" thickBot="1" x14ac:dyDescent="0.3">
      <c r="A9" s="357"/>
      <c r="B9" s="1570" t="s">
        <v>2301</v>
      </c>
      <c r="C9" s="1571"/>
      <c r="D9" s="1571"/>
      <c r="E9" s="1571"/>
      <c r="F9" s="1572"/>
      <c r="G9" s="415"/>
    </row>
    <row r="10" spans="1:8" ht="23.25" customHeight="1" thickBot="1" x14ac:dyDescent="0.3">
      <c r="A10" s="357"/>
      <c r="B10" s="1570"/>
      <c r="C10" s="1571"/>
      <c r="D10" s="1571"/>
      <c r="E10" s="1571"/>
      <c r="F10" s="1572"/>
      <c r="G10" s="415"/>
    </row>
    <row r="11" spans="1:8" ht="16.5" thickBot="1" x14ac:dyDescent="0.3">
      <c r="A11" s="357"/>
      <c r="B11" s="1570"/>
      <c r="C11" s="1571"/>
      <c r="D11" s="1571"/>
      <c r="E11" s="1571"/>
      <c r="F11" s="1572"/>
      <c r="G11" s="415"/>
    </row>
    <row r="12" spans="1:8" ht="75.75" customHeight="1" thickBot="1" x14ac:dyDescent="0.3">
      <c r="A12" s="357"/>
      <c r="B12" s="418" t="s">
        <v>14</v>
      </c>
      <c r="C12" s="1573" t="s">
        <v>2300</v>
      </c>
      <c r="D12" s="1574"/>
      <c r="E12" s="1574"/>
      <c r="F12" s="1575"/>
      <c r="G12" s="415"/>
    </row>
    <row r="13" spans="1:8" ht="15.75" customHeight="1" x14ac:dyDescent="0.25">
      <c r="A13" s="357"/>
      <c r="B13" s="1576" t="s">
        <v>1578</v>
      </c>
      <c r="C13" s="1214">
        <v>2025</v>
      </c>
      <c r="D13" s="392">
        <v>2026</v>
      </c>
      <c r="E13" s="392">
        <v>2027</v>
      </c>
      <c r="F13" s="392">
        <v>2028</v>
      </c>
      <c r="G13" s="415"/>
    </row>
    <row r="14" spans="1:8" ht="16.5" thickBot="1" x14ac:dyDescent="0.3">
      <c r="A14" s="357"/>
      <c r="B14" s="1577"/>
      <c r="C14" s="1215" t="s">
        <v>17</v>
      </c>
      <c r="D14" s="417" t="s">
        <v>18</v>
      </c>
      <c r="E14" s="417" t="s">
        <v>18</v>
      </c>
      <c r="F14" s="417" t="s">
        <v>18</v>
      </c>
      <c r="G14" s="415"/>
    </row>
    <row r="15" spans="1:8" ht="104.25" customHeight="1" thickBot="1" x14ac:dyDescent="0.3">
      <c r="A15" s="357"/>
      <c r="B15" s="615" t="s">
        <v>2299</v>
      </c>
      <c r="C15" s="1216">
        <v>0.1</v>
      </c>
      <c r="D15" s="1183" t="s">
        <v>2298</v>
      </c>
      <c r="E15" s="1183" t="s">
        <v>2298</v>
      </c>
      <c r="F15" s="1183" t="s">
        <v>2298</v>
      </c>
      <c r="G15" s="415"/>
    </row>
    <row r="16" spans="1:8" ht="63.75" thickBot="1" x14ac:dyDescent="0.3">
      <c r="A16" s="415"/>
      <c r="B16" s="1176" t="s">
        <v>2297</v>
      </c>
      <c r="C16" s="1216">
        <v>0.85</v>
      </c>
      <c r="D16" s="413" t="s">
        <v>2005</v>
      </c>
      <c r="E16" s="413" t="s">
        <v>2005</v>
      </c>
      <c r="F16" s="413" t="s">
        <v>2005</v>
      </c>
      <c r="G16" s="415"/>
    </row>
    <row r="17" spans="1:16198" ht="90" customHeight="1" thickBot="1" x14ac:dyDescent="0.3">
      <c r="A17" s="357"/>
      <c r="B17" s="410" t="s">
        <v>914</v>
      </c>
      <c r="C17" s="1587" t="s">
        <v>2296</v>
      </c>
      <c r="D17" s="1573"/>
      <c r="E17" s="1573"/>
      <c r="F17" s="1738"/>
      <c r="G17" s="415"/>
    </row>
    <row r="18" spans="1:16198" ht="16.5" customHeight="1" thickBot="1" x14ac:dyDescent="0.3">
      <c r="A18" s="357"/>
      <c r="B18" s="1564" t="s">
        <v>912</v>
      </c>
      <c r="C18" s="1565"/>
      <c r="D18" s="1565"/>
      <c r="E18" s="1565"/>
      <c r="F18" s="1566"/>
      <c r="G18" s="415"/>
    </row>
    <row r="19" spans="1:16198" ht="95.25" thickBot="1" x14ac:dyDescent="0.3">
      <c r="A19" s="357"/>
      <c r="B19" s="313" t="s">
        <v>2295</v>
      </c>
      <c r="C19" s="1217">
        <v>0.20330000000000001</v>
      </c>
      <c r="D19" s="413" t="s">
        <v>1656</v>
      </c>
      <c r="E19" s="413" t="s">
        <v>1656</v>
      </c>
      <c r="F19" s="413" t="s">
        <v>1656</v>
      </c>
    </row>
    <row r="20" spans="1:16198" ht="63.75" thickBot="1" x14ac:dyDescent="0.3">
      <c r="A20" s="357"/>
      <c r="B20" s="313" t="s">
        <v>2294</v>
      </c>
      <c r="C20" s="1218">
        <v>0.37</v>
      </c>
      <c r="D20" s="413" t="s">
        <v>1656</v>
      </c>
      <c r="E20" s="413" t="s">
        <v>1656</v>
      </c>
      <c r="F20" s="413" t="s">
        <v>1656</v>
      </c>
    </row>
    <row r="21" spans="1:16198" ht="79.5" thickBot="1" x14ac:dyDescent="0.3">
      <c r="A21" s="357"/>
      <c r="B21" s="1182" t="s">
        <v>2293</v>
      </c>
      <c r="C21" s="1217">
        <v>0.40400000000000003</v>
      </c>
      <c r="D21" s="413" t="s">
        <v>1656</v>
      </c>
      <c r="E21" s="413" t="s">
        <v>1656</v>
      </c>
      <c r="F21" s="1172" t="s">
        <v>1656</v>
      </c>
    </row>
    <row r="22" spans="1:16198" ht="83.25" customHeight="1" thickBot="1" x14ac:dyDescent="0.3">
      <c r="A22" s="1176"/>
      <c r="B22" s="1176" t="s">
        <v>2292</v>
      </c>
      <c r="C22" s="1217">
        <v>0.27500000000000002</v>
      </c>
      <c r="D22" s="1181" t="s">
        <v>1656</v>
      </c>
      <c r="E22" s="1180" t="s">
        <v>1656</v>
      </c>
      <c r="F22" s="1179" t="s">
        <v>1656</v>
      </c>
      <c r="G22" s="1178"/>
      <c r="H22" s="1178"/>
      <c r="I22" s="1178"/>
      <c r="J22" s="1178"/>
      <c r="K22" s="1178"/>
      <c r="L22" s="1178"/>
      <c r="M22" s="1178"/>
      <c r="N22" s="1178"/>
      <c r="O22" s="1178"/>
      <c r="P22" s="1178"/>
      <c r="Q22" s="1178"/>
      <c r="R22" s="1178"/>
      <c r="S22" s="1178"/>
      <c r="T22" s="1178"/>
      <c r="U22" s="1178"/>
      <c r="V22" s="1178"/>
      <c r="W22" s="1178"/>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178"/>
      <c r="AS22" s="1178"/>
      <c r="AT22" s="1178"/>
      <c r="AU22" s="1178"/>
      <c r="AV22" s="1178"/>
      <c r="AW22" s="1178"/>
      <c r="AX22" s="1178"/>
      <c r="AY22" s="1178"/>
      <c r="AZ22" s="1178"/>
      <c r="BA22" s="1178"/>
      <c r="BB22" s="1178"/>
      <c r="BC22" s="1178"/>
      <c r="BD22" s="1178"/>
      <c r="BE22" s="1178"/>
      <c r="BF22" s="1178"/>
      <c r="BG22" s="1178"/>
      <c r="BH22" s="1178"/>
      <c r="BI22" s="1178"/>
      <c r="BJ22" s="1178"/>
      <c r="BK22" s="1178"/>
      <c r="BL22" s="1178"/>
      <c r="BM22" s="1178"/>
      <c r="BN22" s="1178"/>
      <c r="BO22" s="1178"/>
      <c r="BP22" s="1177"/>
      <c r="BQ22" s="614"/>
      <c r="BR22" s="614"/>
      <c r="BS22" s="614"/>
      <c r="BT22" s="614"/>
      <c r="BU22" s="614"/>
      <c r="BV22" s="614"/>
      <c r="BW22" s="614"/>
      <c r="BX22" s="1176"/>
      <c r="BY22" s="1176"/>
      <c r="BZ22" s="1176"/>
      <c r="CA22" s="1176"/>
      <c r="CB22" s="1176"/>
      <c r="CC22" s="1176"/>
      <c r="CD22" s="1176"/>
      <c r="CE22" s="1176"/>
      <c r="CF22" s="1176"/>
      <c r="CG22" s="1176"/>
      <c r="CH22" s="1176"/>
      <c r="CI22" s="1176"/>
      <c r="CJ22" s="1176"/>
      <c r="CK22" s="1176"/>
      <c r="CL22" s="1176"/>
      <c r="CM22" s="1176"/>
      <c r="CN22" s="1176"/>
      <c r="CO22" s="1176"/>
      <c r="CP22" s="1176"/>
      <c r="CQ22" s="1176"/>
      <c r="CR22" s="1176"/>
      <c r="CS22" s="1176"/>
      <c r="CT22" s="1176"/>
      <c r="CU22" s="1176"/>
      <c r="CV22" s="1176"/>
      <c r="CW22" s="1176"/>
      <c r="CX22" s="1176"/>
      <c r="CY22" s="1176"/>
      <c r="CZ22" s="1176"/>
      <c r="DA22" s="1176"/>
      <c r="DB22" s="1176"/>
      <c r="DC22" s="1176"/>
      <c r="DD22" s="1176"/>
      <c r="DE22" s="1176"/>
      <c r="DF22" s="1176" t="s">
        <v>2292</v>
      </c>
      <c r="DG22" s="1176" t="s">
        <v>2292</v>
      </c>
      <c r="DH22" s="1176" t="s">
        <v>2292</v>
      </c>
      <c r="DI22" s="1176" t="s">
        <v>2292</v>
      </c>
      <c r="DJ22" s="1176" t="s">
        <v>2292</v>
      </c>
      <c r="DK22" s="1176" t="s">
        <v>2292</v>
      </c>
      <c r="DL22" s="1176" t="s">
        <v>2292</v>
      </c>
      <c r="DM22" s="1176" t="s">
        <v>2292</v>
      </c>
      <c r="DN22" s="1176" t="s">
        <v>2292</v>
      </c>
      <c r="DO22" s="1176" t="s">
        <v>2292</v>
      </c>
      <c r="DP22" s="1176" t="s">
        <v>2292</v>
      </c>
      <c r="DQ22" s="1176" t="s">
        <v>2292</v>
      </c>
      <c r="DR22" s="1176" t="s">
        <v>2292</v>
      </c>
      <c r="DS22" s="1176" t="s">
        <v>2292</v>
      </c>
      <c r="DT22" s="1176" t="s">
        <v>2292</v>
      </c>
      <c r="DU22" s="1176" t="s">
        <v>2292</v>
      </c>
      <c r="DV22" s="1176" t="s">
        <v>2292</v>
      </c>
      <c r="DW22" s="1176" t="s">
        <v>2292</v>
      </c>
      <c r="DX22" s="1176" t="s">
        <v>2292</v>
      </c>
      <c r="DY22" s="1176" t="s">
        <v>2292</v>
      </c>
      <c r="DZ22" s="1176" t="s">
        <v>2292</v>
      </c>
      <c r="EA22" s="1176" t="s">
        <v>2292</v>
      </c>
      <c r="EB22" s="1176" t="s">
        <v>2292</v>
      </c>
      <c r="EC22" s="1176" t="s">
        <v>2292</v>
      </c>
      <c r="ED22" s="1176" t="s">
        <v>2292</v>
      </c>
      <c r="EE22" s="1176" t="s">
        <v>2292</v>
      </c>
      <c r="EF22" s="1176" t="s">
        <v>2292</v>
      </c>
      <c r="EG22" s="1176" t="s">
        <v>2292</v>
      </c>
      <c r="EH22" s="1176" t="s">
        <v>2292</v>
      </c>
      <c r="EI22" s="1176" t="s">
        <v>2292</v>
      </c>
      <c r="EJ22" s="1176" t="s">
        <v>2292</v>
      </c>
      <c r="EK22" s="1176" t="s">
        <v>2292</v>
      </c>
      <c r="EL22" s="1176" t="s">
        <v>2292</v>
      </c>
      <c r="EM22" s="1176" t="s">
        <v>2292</v>
      </c>
      <c r="EN22" s="1176" t="s">
        <v>2292</v>
      </c>
      <c r="EO22" s="1176" t="s">
        <v>2292</v>
      </c>
      <c r="EP22" s="1176" t="s">
        <v>2292</v>
      </c>
      <c r="EQ22" s="1176" t="s">
        <v>2292</v>
      </c>
      <c r="ER22" s="1176" t="s">
        <v>2292</v>
      </c>
      <c r="ES22" s="1176" t="s">
        <v>2292</v>
      </c>
      <c r="ET22" s="1176" t="s">
        <v>2292</v>
      </c>
      <c r="EU22" s="1176" t="s">
        <v>2292</v>
      </c>
      <c r="EV22" s="1176" t="s">
        <v>2292</v>
      </c>
      <c r="EW22" s="1176" t="s">
        <v>2292</v>
      </c>
      <c r="EX22" s="1176" t="s">
        <v>2292</v>
      </c>
      <c r="EY22" s="1176" t="s">
        <v>2292</v>
      </c>
      <c r="EZ22" s="1176" t="s">
        <v>2292</v>
      </c>
      <c r="FA22" s="1176" t="s">
        <v>2292</v>
      </c>
      <c r="FB22" s="1176" t="s">
        <v>2292</v>
      </c>
      <c r="FC22" s="1176" t="s">
        <v>2292</v>
      </c>
      <c r="FD22" s="1176" t="s">
        <v>2292</v>
      </c>
      <c r="FE22" s="1176" t="s">
        <v>2292</v>
      </c>
      <c r="FF22" s="1176" t="s">
        <v>2292</v>
      </c>
      <c r="FG22" s="1176" t="s">
        <v>2292</v>
      </c>
      <c r="FH22" s="1176" t="s">
        <v>2292</v>
      </c>
      <c r="FI22" s="1176" t="s">
        <v>2292</v>
      </c>
      <c r="FJ22" s="1176" t="s">
        <v>2292</v>
      </c>
      <c r="FK22" s="1176" t="s">
        <v>2292</v>
      </c>
      <c r="FL22" s="1176" t="s">
        <v>2292</v>
      </c>
      <c r="FM22" s="1176" t="s">
        <v>2292</v>
      </c>
      <c r="FN22" s="1176" t="s">
        <v>2292</v>
      </c>
      <c r="FO22" s="1176" t="s">
        <v>2292</v>
      </c>
      <c r="FP22" s="1176" t="s">
        <v>2292</v>
      </c>
      <c r="FQ22" s="1176" t="s">
        <v>2292</v>
      </c>
      <c r="FR22" s="1176" t="s">
        <v>2292</v>
      </c>
      <c r="FS22" s="1176" t="s">
        <v>2292</v>
      </c>
      <c r="FT22" s="1176" t="s">
        <v>2292</v>
      </c>
      <c r="FU22" s="1176" t="s">
        <v>2292</v>
      </c>
      <c r="FV22" s="1176" t="s">
        <v>2292</v>
      </c>
      <c r="FW22" s="1176" t="s">
        <v>2292</v>
      </c>
      <c r="FX22" s="1176" t="s">
        <v>2292</v>
      </c>
      <c r="FY22" s="1176" t="s">
        <v>2292</v>
      </c>
      <c r="FZ22" s="1176" t="s">
        <v>2292</v>
      </c>
      <c r="GA22" s="1176" t="s">
        <v>2292</v>
      </c>
      <c r="GB22" s="1176" t="s">
        <v>2292</v>
      </c>
      <c r="GC22" s="1176" t="s">
        <v>2292</v>
      </c>
      <c r="GD22" s="1176" t="s">
        <v>2292</v>
      </c>
      <c r="GE22" s="1176" t="s">
        <v>2292</v>
      </c>
      <c r="GF22" s="1176" t="s">
        <v>2292</v>
      </c>
      <c r="GG22" s="1176" t="s">
        <v>2292</v>
      </c>
      <c r="GH22" s="1176" t="s">
        <v>2292</v>
      </c>
      <c r="GI22" s="1176" t="s">
        <v>2292</v>
      </c>
      <c r="GJ22" s="1176" t="s">
        <v>2292</v>
      </c>
      <c r="GK22" s="1176" t="s">
        <v>2292</v>
      </c>
      <c r="GL22" s="1176" t="s">
        <v>2292</v>
      </c>
      <c r="GM22" s="1176" t="s">
        <v>2292</v>
      </c>
      <c r="GN22" s="1176" t="s">
        <v>2292</v>
      </c>
      <c r="GO22" s="1176" t="s">
        <v>2292</v>
      </c>
      <c r="GP22" s="1176" t="s">
        <v>2292</v>
      </c>
      <c r="GQ22" s="1176" t="s">
        <v>2292</v>
      </c>
      <c r="GR22" s="1176" t="s">
        <v>2292</v>
      </c>
      <c r="GS22" s="1176" t="s">
        <v>2292</v>
      </c>
      <c r="GT22" s="1176" t="s">
        <v>2292</v>
      </c>
      <c r="GU22" s="1176" t="s">
        <v>2292</v>
      </c>
      <c r="GV22" s="1176" t="s">
        <v>2292</v>
      </c>
      <c r="GW22" s="1176" t="s">
        <v>2292</v>
      </c>
      <c r="GX22" s="1176" t="s">
        <v>2292</v>
      </c>
      <c r="GY22" s="1176" t="s">
        <v>2292</v>
      </c>
      <c r="GZ22" s="1176" t="s">
        <v>2292</v>
      </c>
      <c r="HA22" s="1176" t="s">
        <v>2292</v>
      </c>
      <c r="HB22" s="1176" t="s">
        <v>2292</v>
      </c>
      <c r="HC22" s="1176" t="s">
        <v>2292</v>
      </c>
      <c r="HD22" s="1176" t="s">
        <v>2292</v>
      </c>
      <c r="HE22" s="1176" t="s">
        <v>2292</v>
      </c>
      <c r="HF22" s="1176" t="s">
        <v>2292</v>
      </c>
      <c r="HG22" s="1176" t="s">
        <v>2292</v>
      </c>
      <c r="HH22" s="1176" t="s">
        <v>2292</v>
      </c>
      <c r="HI22" s="1176" t="s">
        <v>2292</v>
      </c>
      <c r="HJ22" s="1176" t="s">
        <v>2292</v>
      </c>
      <c r="HK22" s="1176" t="s">
        <v>2292</v>
      </c>
      <c r="HL22" s="1176" t="s">
        <v>2292</v>
      </c>
      <c r="HM22" s="1176" t="s">
        <v>2292</v>
      </c>
      <c r="HN22" s="1176" t="s">
        <v>2292</v>
      </c>
      <c r="HO22" s="1176" t="s">
        <v>2292</v>
      </c>
      <c r="HP22" s="1176" t="s">
        <v>2292</v>
      </c>
      <c r="HQ22" s="1176" t="s">
        <v>2292</v>
      </c>
      <c r="HR22" s="1176" t="s">
        <v>2292</v>
      </c>
      <c r="HS22" s="1176" t="s">
        <v>2292</v>
      </c>
      <c r="HT22" s="1176" t="s">
        <v>2292</v>
      </c>
      <c r="HU22" s="1176" t="s">
        <v>2292</v>
      </c>
      <c r="HV22" s="1176" t="s">
        <v>2292</v>
      </c>
      <c r="HW22" s="1176" t="s">
        <v>2292</v>
      </c>
      <c r="HX22" s="1176" t="s">
        <v>2292</v>
      </c>
      <c r="HY22" s="1176" t="s">
        <v>2292</v>
      </c>
      <c r="HZ22" s="1176" t="s">
        <v>2292</v>
      </c>
      <c r="IA22" s="1176" t="s">
        <v>2292</v>
      </c>
      <c r="IB22" s="1176" t="s">
        <v>2292</v>
      </c>
      <c r="IC22" s="1176" t="s">
        <v>2292</v>
      </c>
      <c r="ID22" s="1176" t="s">
        <v>2292</v>
      </c>
      <c r="IE22" s="1176" t="s">
        <v>2292</v>
      </c>
      <c r="IF22" s="1176" t="s">
        <v>2292</v>
      </c>
      <c r="IG22" s="1176" t="s">
        <v>2292</v>
      </c>
      <c r="IH22" s="1176" t="s">
        <v>2292</v>
      </c>
      <c r="II22" s="1176" t="s">
        <v>2292</v>
      </c>
      <c r="IJ22" s="1176" t="s">
        <v>2292</v>
      </c>
      <c r="IK22" s="1176" t="s">
        <v>2292</v>
      </c>
      <c r="IL22" s="1176" t="s">
        <v>2292</v>
      </c>
      <c r="IM22" s="1176" t="s">
        <v>2292</v>
      </c>
      <c r="IN22" s="1176" t="s">
        <v>2292</v>
      </c>
      <c r="IO22" s="1176" t="s">
        <v>2292</v>
      </c>
      <c r="IP22" s="1176" t="s">
        <v>2292</v>
      </c>
      <c r="IQ22" s="1176" t="s">
        <v>2292</v>
      </c>
      <c r="IR22" s="1176" t="s">
        <v>2292</v>
      </c>
      <c r="IS22" s="1176" t="s">
        <v>2292</v>
      </c>
      <c r="IT22" s="1176" t="s">
        <v>2292</v>
      </c>
      <c r="IU22" s="1176" t="s">
        <v>2292</v>
      </c>
      <c r="IV22" s="1176" t="s">
        <v>2292</v>
      </c>
      <c r="IW22" s="1176" t="s">
        <v>2292</v>
      </c>
      <c r="IX22" s="1176" t="s">
        <v>2292</v>
      </c>
      <c r="IY22" s="1176" t="s">
        <v>2292</v>
      </c>
      <c r="IZ22" s="1176" t="s">
        <v>2292</v>
      </c>
      <c r="JA22" s="1176" t="s">
        <v>2292</v>
      </c>
      <c r="JB22" s="1176" t="s">
        <v>2292</v>
      </c>
      <c r="JC22" s="1176" t="s">
        <v>2292</v>
      </c>
      <c r="JD22" s="1176" t="s">
        <v>2292</v>
      </c>
      <c r="JE22" s="1176" t="s">
        <v>2292</v>
      </c>
      <c r="JF22" s="1176" t="s">
        <v>2292</v>
      </c>
      <c r="JG22" s="1176" t="s">
        <v>2292</v>
      </c>
      <c r="JH22" s="1176" t="s">
        <v>2292</v>
      </c>
      <c r="JI22" s="1176" t="s">
        <v>2292</v>
      </c>
      <c r="JJ22" s="1176" t="s">
        <v>2292</v>
      </c>
      <c r="JK22" s="1176" t="s">
        <v>2292</v>
      </c>
      <c r="JL22" s="1176" t="s">
        <v>2292</v>
      </c>
      <c r="JM22" s="1176" t="s">
        <v>2292</v>
      </c>
      <c r="JN22" s="1176" t="s">
        <v>2292</v>
      </c>
      <c r="JO22" s="1176" t="s">
        <v>2292</v>
      </c>
      <c r="JP22" s="1176" t="s">
        <v>2292</v>
      </c>
      <c r="JQ22" s="1176" t="s">
        <v>2292</v>
      </c>
      <c r="JR22" s="1176" t="s">
        <v>2292</v>
      </c>
      <c r="JS22" s="1176" t="s">
        <v>2292</v>
      </c>
      <c r="JT22" s="1176" t="s">
        <v>2292</v>
      </c>
      <c r="JU22" s="1176" t="s">
        <v>2292</v>
      </c>
      <c r="JV22" s="1176" t="s">
        <v>2292</v>
      </c>
      <c r="JW22" s="1176" t="s">
        <v>2292</v>
      </c>
      <c r="JX22" s="1176" t="s">
        <v>2292</v>
      </c>
      <c r="JY22" s="1176" t="s">
        <v>2292</v>
      </c>
      <c r="JZ22" s="1176" t="s">
        <v>2292</v>
      </c>
      <c r="KA22" s="1176" t="s">
        <v>2292</v>
      </c>
      <c r="KB22" s="1176" t="s">
        <v>2292</v>
      </c>
      <c r="KC22" s="1176" t="s">
        <v>2292</v>
      </c>
      <c r="KD22" s="1176" t="s">
        <v>2292</v>
      </c>
      <c r="KE22" s="1176" t="s">
        <v>2292</v>
      </c>
      <c r="KF22" s="1176" t="s">
        <v>2292</v>
      </c>
      <c r="KG22" s="1176" t="s">
        <v>2292</v>
      </c>
      <c r="KH22" s="1176" t="s">
        <v>2292</v>
      </c>
      <c r="KI22" s="1176" t="s">
        <v>2292</v>
      </c>
      <c r="KJ22" s="1176" t="s">
        <v>2292</v>
      </c>
      <c r="KK22" s="1176" t="s">
        <v>2292</v>
      </c>
      <c r="KL22" s="1176" t="s">
        <v>2292</v>
      </c>
      <c r="KM22" s="1176" t="s">
        <v>2292</v>
      </c>
      <c r="KN22" s="1176" t="s">
        <v>2292</v>
      </c>
      <c r="KO22" s="1176" t="s">
        <v>2292</v>
      </c>
      <c r="KP22" s="1176" t="s">
        <v>2292</v>
      </c>
      <c r="KQ22" s="1176" t="s">
        <v>2292</v>
      </c>
      <c r="KR22" s="1176" t="s">
        <v>2292</v>
      </c>
      <c r="KS22" s="1176" t="s">
        <v>2292</v>
      </c>
      <c r="KT22" s="1176" t="s">
        <v>2292</v>
      </c>
      <c r="KU22" s="1176" t="s">
        <v>2292</v>
      </c>
      <c r="KV22" s="1176" t="s">
        <v>2292</v>
      </c>
      <c r="KW22" s="1176" t="s">
        <v>2292</v>
      </c>
      <c r="KX22" s="1176" t="s">
        <v>2292</v>
      </c>
      <c r="KY22" s="1176" t="s">
        <v>2292</v>
      </c>
      <c r="KZ22" s="1176" t="s">
        <v>2292</v>
      </c>
      <c r="LA22" s="1176" t="s">
        <v>2292</v>
      </c>
      <c r="LB22" s="1176" t="s">
        <v>2292</v>
      </c>
      <c r="LC22" s="1176" t="s">
        <v>2292</v>
      </c>
      <c r="LD22" s="1176" t="s">
        <v>2292</v>
      </c>
      <c r="LE22" s="1176" t="s">
        <v>2292</v>
      </c>
      <c r="LF22" s="1176" t="s">
        <v>2292</v>
      </c>
      <c r="LG22" s="1176" t="s">
        <v>2292</v>
      </c>
      <c r="LH22" s="1176" t="s">
        <v>2292</v>
      </c>
      <c r="LI22" s="1176" t="s">
        <v>2292</v>
      </c>
      <c r="LJ22" s="1176" t="s">
        <v>2292</v>
      </c>
      <c r="LK22" s="1176" t="s">
        <v>2292</v>
      </c>
      <c r="LL22" s="1176" t="s">
        <v>2292</v>
      </c>
      <c r="LM22" s="1176" t="s">
        <v>2292</v>
      </c>
      <c r="LN22" s="1176" t="s">
        <v>2292</v>
      </c>
      <c r="LO22" s="1176" t="s">
        <v>2292</v>
      </c>
      <c r="LP22" s="1176" t="s">
        <v>2292</v>
      </c>
      <c r="LQ22" s="1176" t="s">
        <v>2292</v>
      </c>
      <c r="LR22" s="1176" t="s">
        <v>2292</v>
      </c>
      <c r="LS22" s="1176" t="s">
        <v>2292</v>
      </c>
      <c r="LT22" s="1176" t="s">
        <v>2292</v>
      </c>
      <c r="LU22" s="1176" t="s">
        <v>2292</v>
      </c>
      <c r="LV22" s="1176" t="s">
        <v>2292</v>
      </c>
      <c r="LW22" s="1176" t="s">
        <v>2292</v>
      </c>
      <c r="LX22" s="1176" t="s">
        <v>2292</v>
      </c>
      <c r="LY22" s="1176" t="s">
        <v>2292</v>
      </c>
      <c r="LZ22" s="1176" t="s">
        <v>2292</v>
      </c>
      <c r="MA22" s="1176" t="s">
        <v>2292</v>
      </c>
      <c r="MB22" s="1176" t="s">
        <v>2292</v>
      </c>
      <c r="MC22" s="1176" t="s">
        <v>2292</v>
      </c>
      <c r="MD22" s="1176" t="s">
        <v>2292</v>
      </c>
      <c r="ME22" s="1176" t="s">
        <v>2292</v>
      </c>
      <c r="MF22" s="1176" t="s">
        <v>2292</v>
      </c>
      <c r="MG22" s="1176" t="s">
        <v>2292</v>
      </c>
      <c r="MH22" s="1176" t="s">
        <v>2292</v>
      </c>
      <c r="MI22" s="1176" t="s">
        <v>2292</v>
      </c>
      <c r="MJ22" s="1176" t="s">
        <v>2292</v>
      </c>
      <c r="MK22" s="1176" t="s">
        <v>2292</v>
      </c>
      <c r="ML22" s="1176" t="s">
        <v>2292</v>
      </c>
      <c r="MM22" s="1176" t="s">
        <v>2292</v>
      </c>
      <c r="MN22" s="1176" t="s">
        <v>2292</v>
      </c>
      <c r="MO22" s="1176" t="s">
        <v>2292</v>
      </c>
      <c r="MP22" s="1176" t="s">
        <v>2292</v>
      </c>
      <c r="MQ22" s="1176" t="s">
        <v>2292</v>
      </c>
      <c r="MR22" s="1176" t="s">
        <v>2292</v>
      </c>
      <c r="MS22" s="1176" t="s">
        <v>2292</v>
      </c>
      <c r="MT22" s="1176" t="s">
        <v>2292</v>
      </c>
      <c r="MU22" s="1176" t="s">
        <v>2292</v>
      </c>
      <c r="MV22" s="1176" t="s">
        <v>2292</v>
      </c>
      <c r="MW22" s="1176" t="s">
        <v>2292</v>
      </c>
      <c r="MX22" s="1176" t="s">
        <v>2292</v>
      </c>
      <c r="MY22" s="1176" t="s">
        <v>2292</v>
      </c>
      <c r="MZ22" s="1176" t="s">
        <v>2292</v>
      </c>
      <c r="NA22" s="1176" t="s">
        <v>2292</v>
      </c>
      <c r="NB22" s="1176" t="s">
        <v>2292</v>
      </c>
      <c r="NC22" s="1176" t="s">
        <v>2292</v>
      </c>
      <c r="ND22" s="1176" t="s">
        <v>2292</v>
      </c>
      <c r="NE22" s="1176" t="s">
        <v>2292</v>
      </c>
      <c r="NF22" s="1176" t="s">
        <v>2292</v>
      </c>
      <c r="NG22" s="1176" t="s">
        <v>2292</v>
      </c>
      <c r="NH22" s="1176" t="s">
        <v>2292</v>
      </c>
      <c r="NI22" s="1176" t="s">
        <v>2292</v>
      </c>
      <c r="NJ22" s="1176" t="s">
        <v>2292</v>
      </c>
      <c r="NK22" s="1176" t="s">
        <v>2292</v>
      </c>
      <c r="NL22" s="1176" t="s">
        <v>2292</v>
      </c>
      <c r="NM22" s="1176" t="s">
        <v>2292</v>
      </c>
      <c r="NN22" s="1176" t="s">
        <v>2292</v>
      </c>
      <c r="NO22" s="1176" t="s">
        <v>2292</v>
      </c>
      <c r="NP22" s="1176" t="s">
        <v>2292</v>
      </c>
      <c r="NQ22" s="1176" t="s">
        <v>2292</v>
      </c>
      <c r="NR22" s="1176" t="s">
        <v>2292</v>
      </c>
      <c r="NS22" s="1176" t="s">
        <v>2292</v>
      </c>
      <c r="NT22" s="1176" t="s">
        <v>2292</v>
      </c>
      <c r="NU22" s="1176" t="s">
        <v>2292</v>
      </c>
      <c r="NV22" s="1176" t="s">
        <v>2292</v>
      </c>
      <c r="NW22" s="1176" t="s">
        <v>2292</v>
      </c>
      <c r="NX22" s="1176" t="s">
        <v>2292</v>
      </c>
      <c r="NY22" s="1176" t="s">
        <v>2292</v>
      </c>
      <c r="NZ22" s="1176" t="s">
        <v>2292</v>
      </c>
      <c r="OA22" s="1176" t="s">
        <v>2292</v>
      </c>
      <c r="OB22" s="1176" t="s">
        <v>2292</v>
      </c>
      <c r="OC22" s="1176" t="s">
        <v>2292</v>
      </c>
      <c r="OD22" s="1176" t="s">
        <v>2292</v>
      </c>
      <c r="OE22" s="1176" t="s">
        <v>2292</v>
      </c>
      <c r="OF22" s="1176" t="s">
        <v>2292</v>
      </c>
      <c r="OG22" s="1176" t="s">
        <v>2292</v>
      </c>
      <c r="OH22" s="1176" t="s">
        <v>2292</v>
      </c>
      <c r="OI22" s="1176" t="s">
        <v>2292</v>
      </c>
      <c r="OJ22" s="1176" t="s">
        <v>2292</v>
      </c>
      <c r="OK22" s="1176" t="s">
        <v>2292</v>
      </c>
      <c r="OL22" s="1176" t="s">
        <v>2292</v>
      </c>
      <c r="OM22" s="1176" t="s">
        <v>2292</v>
      </c>
      <c r="ON22" s="1176" t="s">
        <v>2292</v>
      </c>
      <c r="OO22" s="1176" t="s">
        <v>2292</v>
      </c>
      <c r="OP22" s="1176" t="s">
        <v>2292</v>
      </c>
      <c r="OQ22" s="1176" t="s">
        <v>2292</v>
      </c>
      <c r="OR22" s="1176" t="s">
        <v>2292</v>
      </c>
      <c r="OS22" s="1176" t="s">
        <v>2292</v>
      </c>
      <c r="OT22" s="1176" t="s">
        <v>2292</v>
      </c>
      <c r="OU22" s="1176" t="s">
        <v>2292</v>
      </c>
      <c r="OV22" s="1176" t="s">
        <v>2292</v>
      </c>
      <c r="OW22" s="1176" t="s">
        <v>2292</v>
      </c>
      <c r="OX22" s="1176" t="s">
        <v>2292</v>
      </c>
      <c r="OY22" s="1176" t="s">
        <v>2292</v>
      </c>
      <c r="OZ22" s="1176" t="s">
        <v>2292</v>
      </c>
      <c r="PA22" s="1176" t="s">
        <v>2292</v>
      </c>
      <c r="PB22" s="1176" t="s">
        <v>2292</v>
      </c>
      <c r="PC22" s="1176" t="s">
        <v>2292</v>
      </c>
      <c r="PD22" s="1176" t="s">
        <v>2292</v>
      </c>
      <c r="PE22" s="1176" t="s">
        <v>2292</v>
      </c>
      <c r="PF22" s="1176" t="s">
        <v>2292</v>
      </c>
      <c r="PG22" s="1176" t="s">
        <v>2292</v>
      </c>
      <c r="PH22" s="1176" t="s">
        <v>2292</v>
      </c>
      <c r="PI22" s="1176" t="s">
        <v>2292</v>
      </c>
      <c r="PJ22" s="1176" t="s">
        <v>2292</v>
      </c>
      <c r="PK22" s="1176" t="s">
        <v>2292</v>
      </c>
      <c r="PL22" s="1176" t="s">
        <v>2292</v>
      </c>
      <c r="PM22" s="1176" t="s">
        <v>2292</v>
      </c>
      <c r="PN22" s="1176" t="s">
        <v>2292</v>
      </c>
      <c r="PO22" s="1176" t="s">
        <v>2292</v>
      </c>
      <c r="PP22" s="1176" t="s">
        <v>2292</v>
      </c>
      <c r="PQ22" s="1176" t="s">
        <v>2292</v>
      </c>
      <c r="PR22" s="1176" t="s">
        <v>2292</v>
      </c>
      <c r="PS22" s="1176" t="s">
        <v>2292</v>
      </c>
      <c r="PT22" s="1176" t="s">
        <v>2292</v>
      </c>
      <c r="PU22" s="1176" t="s">
        <v>2292</v>
      </c>
      <c r="PV22" s="1176" t="s">
        <v>2292</v>
      </c>
      <c r="PW22" s="1176" t="s">
        <v>2292</v>
      </c>
      <c r="PX22" s="1176" t="s">
        <v>2292</v>
      </c>
      <c r="PY22" s="1176" t="s">
        <v>2292</v>
      </c>
      <c r="PZ22" s="1176" t="s">
        <v>2292</v>
      </c>
      <c r="QA22" s="1176" t="s">
        <v>2292</v>
      </c>
      <c r="QB22" s="1176" t="s">
        <v>2292</v>
      </c>
      <c r="QC22" s="1176" t="s">
        <v>2292</v>
      </c>
      <c r="QD22" s="1176" t="s">
        <v>2292</v>
      </c>
      <c r="QE22" s="1176" t="s">
        <v>2292</v>
      </c>
      <c r="QF22" s="1176" t="s">
        <v>2292</v>
      </c>
      <c r="QG22" s="1176" t="s">
        <v>2292</v>
      </c>
      <c r="QH22" s="1176" t="s">
        <v>2292</v>
      </c>
      <c r="QI22" s="1176" t="s">
        <v>2292</v>
      </c>
      <c r="QJ22" s="1176" t="s">
        <v>2292</v>
      </c>
      <c r="QK22" s="1176" t="s">
        <v>2292</v>
      </c>
      <c r="QL22" s="1176" t="s">
        <v>2292</v>
      </c>
      <c r="QM22" s="1176" t="s">
        <v>2292</v>
      </c>
      <c r="QN22" s="1176" t="s">
        <v>2292</v>
      </c>
      <c r="QO22" s="1176" t="s">
        <v>2292</v>
      </c>
      <c r="QP22" s="1176" t="s">
        <v>2292</v>
      </c>
      <c r="QQ22" s="1176" t="s">
        <v>2292</v>
      </c>
      <c r="QR22" s="1176" t="s">
        <v>2292</v>
      </c>
      <c r="QS22" s="1176" t="s">
        <v>2292</v>
      </c>
      <c r="QT22" s="1176" t="s">
        <v>2292</v>
      </c>
      <c r="QU22" s="1176" t="s">
        <v>2292</v>
      </c>
      <c r="QV22" s="1176" t="s">
        <v>2292</v>
      </c>
      <c r="QW22" s="1176" t="s">
        <v>2292</v>
      </c>
      <c r="QX22" s="1176" t="s">
        <v>2292</v>
      </c>
      <c r="QY22" s="1176" t="s">
        <v>2292</v>
      </c>
      <c r="QZ22" s="1176" t="s">
        <v>2292</v>
      </c>
      <c r="RA22" s="1176" t="s">
        <v>2292</v>
      </c>
      <c r="RB22" s="1176" t="s">
        <v>2292</v>
      </c>
      <c r="RC22" s="1176" t="s">
        <v>2292</v>
      </c>
      <c r="RD22" s="1176" t="s">
        <v>2292</v>
      </c>
      <c r="RE22" s="1176" t="s">
        <v>2292</v>
      </c>
      <c r="RF22" s="1176" t="s">
        <v>2292</v>
      </c>
      <c r="RG22" s="1176" t="s">
        <v>2292</v>
      </c>
      <c r="RH22" s="1176" t="s">
        <v>2292</v>
      </c>
      <c r="RI22" s="1176" t="s">
        <v>2292</v>
      </c>
      <c r="RJ22" s="1176" t="s">
        <v>2292</v>
      </c>
      <c r="RK22" s="1176" t="s">
        <v>2292</v>
      </c>
      <c r="RL22" s="1176" t="s">
        <v>2292</v>
      </c>
      <c r="RM22" s="1176" t="s">
        <v>2292</v>
      </c>
      <c r="RN22" s="1176" t="s">
        <v>2292</v>
      </c>
      <c r="RO22" s="1176" t="s">
        <v>2292</v>
      </c>
      <c r="RP22" s="1176" t="s">
        <v>2292</v>
      </c>
      <c r="RQ22" s="1176" t="s">
        <v>2292</v>
      </c>
      <c r="RR22" s="1176" t="s">
        <v>2292</v>
      </c>
      <c r="RS22" s="1176" t="s">
        <v>2292</v>
      </c>
      <c r="RT22" s="1176" t="s">
        <v>2292</v>
      </c>
      <c r="RU22" s="1176" t="s">
        <v>2292</v>
      </c>
      <c r="RV22" s="1176" t="s">
        <v>2292</v>
      </c>
      <c r="RW22" s="1176" t="s">
        <v>2292</v>
      </c>
      <c r="RX22" s="1176" t="s">
        <v>2292</v>
      </c>
      <c r="RY22" s="1176" t="s">
        <v>2292</v>
      </c>
      <c r="RZ22" s="1176" t="s">
        <v>2292</v>
      </c>
      <c r="SA22" s="1176" t="s">
        <v>2292</v>
      </c>
      <c r="SB22" s="1176" t="s">
        <v>2292</v>
      </c>
      <c r="SC22" s="1176" t="s">
        <v>2292</v>
      </c>
      <c r="SD22" s="1176" t="s">
        <v>2292</v>
      </c>
      <c r="SE22" s="1176" t="s">
        <v>2292</v>
      </c>
      <c r="SF22" s="1176" t="s">
        <v>2292</v>
      </c>
      <c r="SG22" s="1176" t="s">
        <v>2292</v>
      </c>
      <c r="SH22" s="1176" t="s">
        <v>2292</v>
      </c>
      <c r="SI22" s="1176" t="s">
        <v>2292</v>
      </c>
      <c r="SJ22" s="1176" t="s">
        <v>2292</v>
      </c>
      <c r="SK22" s="1176" t="s">
        <v>2292</v>
      </c>
      <c r="SL22" s="1176" t="s">
        <v>2292</v>
      </c>
      <c r="SM22" s="1176" t="s">
        <v>2292</v>
      </c>
      <c r="SN22" s="1176" t="s">
        <v>2292</v>
      </c>
      <c r="SO22" s="1176" t="s">
        <v>2292</v>
      </c>
      <c r="SP22" s="1176" t="s">
        <v>2292</v>
      </c>
      <c r="SQ22" s="1176" t="s">
        <v>2292</v>
      </c>
      <c r="SR22" s="1176" t="s">
        <v>2292</v>
      </c>
      <c r="SS22" s="1176" t="s">
        <v>2292</v>
      </c>
      <c r="ST22" s="1176" t="s">
        <v>2292</v>
      </c>
      <c r="SU22" s="1176" t="s">
        <v>2292</v>
      </c>
      <c r="SV22" s="1176" t="s">
        <v>2292</v>
      </c>
      <c r="SW22" s="1176" t="s">
        <v>2292</v>
      </c>
      <c r="SX22" s="1176" t="s">
        <v>2292</v>
      </c>
      <c r="SY22" s="1176" t="s">
        <v>2292</v>
      </c>
      <c r="SZ22" s="1176" t="s">
        <v>2292</v>
      </c>
      <c r="TA22" s="1176" t="s">
        <v>2292</v>
      </c>
      <c r="TB22" s="1176" t="s">
        <v>2292</v>
      </c>
      <c r="TC22" s="1176" t="s">
        <v>2292</v>
      </c>
      <c r="TD22" s="1176" t="s">
        <v>2292</v>
      </c>
      <c r="TE22" s="1176" t="s">
        <v>2292</v>
      </c>
      <c r="TF22" s="1176" t="s">
        <v>2292</v>
      </c>
      <c r="TG22" s="1176" t="s">
        <v>2292</v>
      </c>
      <c r="TH22" s="1176" t="s">
        <v>2292</v>
      </c>
      <c r="TI22" s="1176" t="s">
        <v>2292</v>
      </c>
      <c r="TJ22" s="1176" t="s">
        <v>2292</v>
      </c>
      <c r="TK22" s="1176" t="s">
        <v>2292</v>
      </c>
      <c r="TL22" s="1176" t="s">
        <v>2292</v>
      </c>
      <c r="TM22" s="1176" t="s">
        <v>2292</v>
      </c>
      <c r="TN22" s="1176" t="s">
        <v>2292</v>
      </c>
      <c r="TO22" s="1176" t="s">
        <v>2292</v>
      </c>
      <c r="TP22" s="1176" t="s">
        <v>2292</v>
      </c>
      <c r="TQ22" s="1176" t="s">
        <v>2292</v>
      </c>
      <c r="TR22" s="1176" t="s">
        <v>2292</v>
      </c>
      <c r="TS22" s="1176" t="s">
        <v>2292</v>
      </c>
      <c r="TT22" s="1176" t="s">
        <v>2292</v>
      </c>
      <c r="TU22" s="1176" t="s">
        <v>2292</v>
      </c>
      <c r="TV22" s="1176" t="s">
        <v>2292</v>
      </c>
      <c r="TW22" s="1176" t="s">
        <v>2292</v>
      </c>
      <c r="TX22" s="1176" t="s">
        <v>2292</v>
      </c>
      <c r="TY22" s="1176" t="s">
        <v>2292</v>
      </c>
      <c r="TZ22" s="1176" t="s">
        <v>2292</v>
      </c>
      <c r="UA22" s="1176" t="s">
        <v>2292</v>
      </c>
      <c r="UB22" s="1176" t="s">
        <v>2292</v>
      </c>
      <c r="UC22" s="1176" t="s">
        <v>2292</v>
      </c>
      <c r="UD22" s="1176" t="s">
        <v>2292</v>
      </c>
      <c r="UE22" s="1176" t="s">
        <v>2292</v>
      </c>
      <c r="UF22" s="1176" t="s">
        <v>2292</v>
      </c>
      <c r="UG22" s="1176" t="s">
        <v>2292</v>
      </c>
      <c r="UH22" s="1176" t="s">
        <v>2292</v>
      </c>
      <c r="UI22" s="1176" t="s">
        <v>2292</v>
      </c>
      <c r="UJ22" s="1176" t="s">
        <v>2292</v>
      </c>
      <c r="UK22" s="1176" t="s">
        <v>2292</v>
      </c>
      <c r="UL22" s="1176" t="s">
        <v>2292</v>
      </c>
      <c r="UM22" s="1176" t="s">
        <v>2292</v>
      </c>
      <c r="UN22" s="1176" t="s">
        <v>2292</v>
      </c>
      <c r="UO22" s="1176" t="s">
        <v>2292</v>
      </c>
      <c r="UP22" s="1176" t="s">
        <v>2292</v>
      </c>
      <c r="UQ22" s="1176" t="s">
        <v>2292</v>
      </c>
      <c r="UR22" s="1176" t="s">
        <v>2292</v>
      </c>
      <c r="US22" s="1176" t="s">
        <v>2292</v>
      </c>
      <c r="UT22" s="1176" t="s">
        <v>2292</v>
      </c>
      <c r="UU22" s="1176" t="s">
        <v>2292</v>
      </c>
      <c r="UV22" s="1176" t="s">
        <v>2292</v>
      </c>
      <c r="UW22" s="1176" t="s">
        <v>2292</v>
      </c>
      <c r="UX22" s="1176" t="s">
        <v>2292</v>
      </c>
      <c r="UY22" s="1176" t="s">
        <v>2292</v>
      </c>
      <c r="UZ22" s="1176" t="s">
        <v>2292</v>
      </c>
      <c r="VA22" s="1176" t="s">
        <v>2292</v>
      </c>
      <c r="VB22" s="1176" t="s">
        <v>2292</v>
      </c>
      <c r="VC22" s="1176" t="s">
        <v>2292</v>
      </c>
      <c r="VD22" s="1176" t="s">
        <v>2292</v>
      </c>
      <c r="VE22" s="1176" t="s">
        <v>2292</v>
      </c>
      <c r="VF22" s="1176" t="s">
        <v>2292</v>
      </c>
      <c r="VG22" s="1176" t="s">
        <v>2292</v>
      </c>
      <c r="VH22" s="1176" t="s">
        <v>2292</v>
      </c>
      <c r="VI22" s="1176" t="s">
        <v>2292</v>
      </c>
      <c r="VJ22" s="1176" t="s">
        <v>2292</v>
      </c>
      <c r="VK22" s="1176" t="s">
        <v>2292</v>
      </c>
      <c r="VL22" s="1176" t="s">
        <v>2292</v>
      </c>
      <c r="VM22" s="1176" t="s">
        <v>2292</v>
      </c>
      <c r="VN22" s="1176" t="s">
        <v>2292</v>
      </c>
      <c r="VO22" s="1176" t="s">
        <v>2292</v>
      </c>
      <c r="VP22" s="1176" t="s">
        <v>2292</v>
      </c>
      <c r="VQ22" s="1176" t="s">
        <v>2292</v>
      </c>
      <c r="VR22" s="1176" t="s">
        <v>2292</v>
      </c>
      <c r="VS22" s="1176" t="s">
        <v>2292</v>
      </c>
      <c r="VT22" s="1176" t="s">
        <v>2292</v>
      </c>
      <c r="VU22" s="1176" t="s">
        <v>2292</v>
      </c>
      <c r="VV22" s="1176" t="s">
        <v>2292</v>
      </c>
      <c r="VW22" s="1176" t="s">
        <v>2292</v>
      </c>
      <c r="VX22" s="1176" t="s">
        <v>2292</v>
      </c>
      <c r="VY22" s="1176" t="s">
        <v>2292</v>
      </c>
      <c r="VZ22" s="1176" t="s">
        <v>2292</v>
      </c>
      <c r="WA22" s="1176" t="s">
        <v>2292</v>
      </c>
      <c r="WB22" s="1176" t="s">
        <v>2292</v>
      </c>
      <c r="WC22" s="1176" t="s">
        <v>2292</v>
      </c>
      <c r="WD22" s="1176" t="s">
        <v>2292</v>
      </c>
      <c r="WE22" s="1176" t="s">
        <v>2292</v>
      </c>
      <c r="WF22" s="1176" t="s">
        <v>2292</v>
      </c>
      <c r="WG22" s="1176" t="s">
        <v>2292</v>
      </c>
      <c r="WH22" s="1176" t="s">
        <v>2292</v>
      </c>
      <c r="WI22" s="1176" t="s">
        <v>2292</v>
      </c>
      <c r="WJ22" s="1176" t="s">
        <v>2292</v>
      </c>
      <c r="WK22" s="1176" t="s">
        <v>2292</v>
      </c>
      <c r="WL22" s="1176" t="s">
        <v>2292</v>
      </c>
      <c r="WM22" s="1176" t="s">
        <v>2292</v>
      </c>
      <c r="WN22" s="1176" t="s">
        <v>2292</v>
      </c>
      <c r="WO22" s="1176" t="s">
        <v>2292</v>
      </c>
      <c r="WP22" s="1176" t="s">
        <v>2292</v>
      </c>
      <c r="WQ22" s="1176" t="s">
        <v>2292</v>
      </c>
      <c r="WR22" s="1176" t="s">
        <v>2292</v>
      </c>
      <c r="WS22" s="1176" t="s">
        <v>2292</v>
      </c>
      <c r="WT22" s="1176" t="s">
        <v>2292</v>
      </c>
      <c r="WU22" s="1176" t="s">
        <v>2292</v>
      </c>
      <c r="WV22" s="1176" t="s">
        <v>2292</v>
      </c>
      <c r="WW22" s="1176" t="s">
        <v>2292</v>
      </c>
      <c r="WX22" s="1176" t="s">
        <v>2292</v>
      </c>
      <c r="WY22" s="1176" t="s">
        <v>2292</v>
      </c>
      <c r="WZ22" s="1176" t="s">
        <v>2292</v>
      </c>
      <c r="XA22" s="1176" t="s">
        <v>2292</v>
      </c>
      <c r="XB22" s="1176" t="s">
        <v>2292</v>
      </c>
      <c r="XC22" s="1176" t="s">
        <v>2292</v>
      </c>
      <c r="XD22" s="1176" t="s">
        <v>2292</v>
      </c>
      <c r="XE22" s="1176" t="s">
        <v>2292</v>
      </c>
      <c r="XF22" s="1176" t="s">
        <v>2292</v>
      </c>
      <c r="XG22" s="1176" t="s">
        <v>2292</v>
      </c>
      <c r="XH22" s="1176" t="s">
        <v>2292</v>
      </c>
      <c r="XI22" s="1176" t="s">
        <v>2292</v>
      </c>
      <c r="XJ22" s="1176" t="s">
        <v>2292</v>
      </c>
      <c r="XK22" s="1176" t="s">
        <v>2292</v>
      </c>
      <c r="XL22" s="1176" t="s">
        <v>2292</v>
      </c>
      <c r="XM22" s="1176" t="s">
        <v>2292</v>
      </c>
      <c r="XN22" s="1176" t="s">
        <v>2292</v>
      </c>
      <c r="XO22" s="1176" t="s">
        <v>2292</v>
      </c>
      <c r="XP22" s="1176" t="s">
        <v>2292</v>
      </c>
      <c r="XQ22" s="1176" t="s">
        <v>2292</v>
      </c>
      <c r="XR22" s="1176" t="s">
        <v>2292</v>
      </c>
      <c r="XS22" s="1176" t="s">
        <v>2292</v>
      </c>
      <c r="XT22" s="1176" t="s">
        <v>2292</v>
      </c>
      <c r="XU22" s="1176" t="s">
        <v>2292</v>
      </c>
      <c r="XV22" s="1176" t="s">
        <v>2292</v>
      </c>
      <c r="XW22" s="1176" t="s">
        <v>2292</v>
      </c>
      <c r="XX22" s="1176" t="s">
        <v>2292</v>
      </c>
      <c r="XY22" s="1176" t="s">
        <v>2292</v>
      </c>
      <c r="XZ22" s="1176" t="s">
        <v>2292</v>
      </c>
      <c r="YA22" s="1176" t="s">
        <v>2292</v>
      </c>
      <c r="YB22" s="1176" t="s">
        <v>2292</v>
      </c>
      <c r="YC22" s="1176" t="s">
        <v>2292</v>
      </c>
      <c r="YD22" s="1176" t="s">
        <v>2292</v>
      </c>
      <c r="YE22" s="1176" t="s">
        <v>2292</v>
      </c>
      <c r="YF22" s="1176" t="s">
        <v>2292</v>
      </c>
      <c r="YG22" s="1176" t="s">
        <v>2292</v>
      </c>
      <c r="YH22" s="1176" t="s">
        <v>2292</v>
      </c>
      <c r="YI22" s="1176" t="s">
        <v>2292</v>
      </c>
      <c r="YJ22" s="1176" t="s">
        <v>2292</v>
      </c>
      <c r="YK22" s="1176" t="s">
        <v>2292</v>
      </c>
      <c r="YL22" s="1176" t="s">
        <v>2292</v>
      </c>
      <c r="YM22" s="1176" t="s">
        <v>2292</v>
      </c>
      <c r="YN22" s="1176" t="s">
        <v>2292</v>
      </c>
      <c r="YO22" s="1176" t="s">
        <v>2292</v>
      </c>
      <c r="YP22" s="1176" t="s">
        <v>2292</v>
      </c>
      <c r="YQ22" s="1176" t="s">
        <v>2292</v>
      </c>
      <c r="YR22" s="1176" t="s">
        <v>2292</v>
      </c>
      <c r="YS22" s="1176" t="s">
        <v>2292</v>
      </c>
      <c r="YT22" s="1176" t="s">
        <v>2292</v>
      </c>
      <c r="YU22" s="1176" t="s">
        <v>2292</v>
      </c>
      <c r="YV22" s="1176" t="s">
        <v>2292</v>
      </c>
      <c r="YW22" s="1176" t="s">
        <v>2292</v>
      </c>
      <c r="YX22" s="1176" t="s">
        <v>2292</v>
      </c>
      <c r="YY22" s="1176" t="s">
        <v>2292</v>
      </c>
      <c r="YZ22" s="1176" t="s">
        <v>2292</v>
      </c>
      <c r="ZA22" s="1176" t="s">
        <v>2292</v>
      </c>
      <c r="ZB22" s="1176" t="s">
        <v>2292</v>
      </c>
      <c r="ZC22" s="1176" t="s">
        <v>2292</v>
      </c>
      <c r="ZD22" s="1176" t="s">
        <v>2292</v>
      </c>
      <c r="ZE22" s="1176" t="s">
        <v>2292</v>
      </c>
      <c r="ZF22" s="1176" t="s">
        <v>2292</v>
      </c>
      <c r="ZG22" s="1176" t="s">
        <v>2292</v>
      </c>
      <c r="ZH22" s="1176" t="s">
        <v>2292</v>
      </c>
      <c r="ZI22" s="1176" t="s">
        <v>2292</v>
      </c>
      <c r="ZJ22" s="1176" t="s">
        <v>2292</v>
      </c>
      <c r="ZK22" s="1176" t="s">
        <v>2292</v>
      </c>
      <c r="ZL22" s="1176" t="s">
        <v>2292</v>
      </c>
      <c r="ZM22" s="1176" t="s">
        <v>2292</v>
      </c>
      <c r="ZN22" s="1176" t="s">
        <v>2292</v>
      </c>
      <c r="ZO22" s="1176" t="s">
        <v>2292</v>
      </c>
      <c r="ZP22" s="1176" t="s">
        <v>2292</v>
      </c>
      <c r="ZQ22" s="1176" t="s">
        <v>2292</v>
      </c>
      <c r="ZR22" s="1176" t="s">
        <v>2292</v>
      </c>
      <c r="ZS22" s="1176" t="s">
        <v>2292</v>
      </c>
      <c r="ZT22" s="1176" t="s">
        <v>2292</v>
      </c>
      <c r="ZU22" s="1176" t="s">
        <v>2292</v>
      </c>
      <c r="ZV22" s="1176" t="s">
        <v>2292</v>
      </c>
      <c r="ZW22" s="1176" t="s">
        <v>2292</v>
      </c>
      <c r="ZX22" s="1176" t="s">
        <v>2292</v>
      </c>
      <c r="ZY22" s="1176" t="s">
        <v>2292</v>
      </c>
      <c r="ZZ22" s="1176" t="s">
        <v>2292</v>
      </c>
      <c r="AAA22" s="1176" t="s">
        <v>2292</v>
      </c>
      <c r="AAB22" s="1176" t="s">
        <v>2292</v>
      </c>
      <c r="AAC22" s="1176" t="s">
        <v>2292</v>
      </c>
      <c r="AAD22" s="1176" t="s">
        <v>2292</v>
      </c>
      <c r="AAE22" s="1176" t="s">
        <v>2292</v>
      </c>
      <c r="AAF22" s="1176" t="s">
        <v>2292</v>
      </c>
      <c r="AAG22" s="1176" t="s">
        <v>2292</v>
      </c>
      <c r="AAH22" s="1176" t="s">
        <v>2292</v>
      </c>
      <c r="AAI22" s="1176" t="s">
        <v>2292</v>
      </c>
      <c r="AAJ22" s="1176" t="s">
        <v>2292</v>
      </c>
      <c r="AAK22" s="1176" t="s">
        <v>2292</v>
      </c>
      <c r="AAL22" s="1176" t="s">
        <v>2292</v>
      </c>
      <c r="AAM22" s="1176" t="s">
        <v>2292</v>
      </c>
      <c r="AAN22" s="1176" t="s">
        <v>2292</v>
      </c>
      <c r="AAO22" s="1176" t="s">
        <v>2292</v>
      </c>
      <c r="AAP22" s="1176" t="s">
        <v>2292</v>
      </c>
      <c r="AAQ22" s="1176" t="s">
        <v>2292</v>
      </c>
      <c r="AAR22" s="1176" t="s">
        <v>2292</v>
      </c>
      <c r="AAS22" s="1176" t="s">
        <v>2292</v>
      </c>
      <c r="AAT22" s="1176" t="s">
        <v>2292</v>
      </c>
      <c r="AAU22" s="1176" t="s">
        <v>2292</v>
      </c>
      <c r="AAV22" s="1176" t="s">
        <v>2292</v>
      </c>
      <c r="AAW22" s="1176" t="s">
        <v>2292</v>
      </c>
      <c r="AAX22" s="1176" t="s">
        <v>2292</v>
      </c>
      <c r="AAY22" s="1176" t="s">
        <v>2292</v>
      </c>
      <c r="AAZ22" s="1176" t="s">
        <v>2292</v>
      </c>
      <c r="ABA22" s="1176" t="s">
        <v>2292</v>
      </c>
      <c r="ABB22" s="1176" t="s">
        <v>2292</v>
      </c>
      <c r="ABC22" s="1176" t="s">
        <v>2292</v>
      </c>
      <c r="ABD22" s="1176" t="s">
        <v>2292</v>
      </c>
      <c r="ABE22" s="1176" t="s">
        <v>2292</v>
      </c>
      <c r="ABF22" s="1176" t="s">
        <v>2292</v>
      </c>
      <c r="ABG22" s="1176" t="s">
        <v>2292</v>
      </c>
      <c r="ABH22" s="1176" t="s">
        <v>2292</v>
      </c>
      <c r="ABI22" s="1176" t="s">
        <v>2292</v>
      </c>
      <c r="ABJ22" s="1176" t="s">
        <v>2292</v>
      </c>
      <c r="ABK22" s="1176" t="s">
        <v>2292</v>
      </c>
      <c r="ABL22" s="1176" t="s">
        <v>2292</v>
      </c>
      <c r="ABM22" s="1176" t="s">
        <v>2292</v>
      </c>
      <c r="ABN22" s="1176" t="s">
        <v>2292</v>
      </c>
      <c r="ABO22" s="1176" t="s">
        <v>2292</v>
      </c>
      <c r="ABP22" s="1176" t="s">
        <v>2292</v>
      </c>
      <c r="ABQ22" s="1176" t="s">
        <v>2292</v>
      </c>
      <c r="ABR22" s="1176" t="s">
        <v>2292</v>
      </c>
      <c r="ABS22" s="1176" t="s">
        <v>2292</v>
      </c>
      <c r="ABT22" s="1176" t="s">
        <v>2292</v>
      </c>
      <c r="ABU22" s="1176" t="s">
        <v>2292</v>
      </c>
      <c r="ABV22" s="1176" t="s">
        <v>2292</v>
      </c>
      <c r="ABW22" s="1176" t="s">
        <v>2292</v>
      </c>
      <c r="ABX22" s="1176" t="s">
        <v>2292</v>
      </c>
      <c r="ABY22" s="1176" t="s">
        <v>2292</v>
      </c>
      <c r="ABZ22" s="1176" t="s">
        <v>2292</v>
      </c>
      <c r="ACA22" s="1176" t="s">
        <v>2292</v>
      </c>
      <c r="ACB22" s="1176" t="s">
        <v>2292</v>
      </c>
      <c r="ACC22" s="1176" t="s">
        <v>2292</v>
      </c>
      <c r="ACD22" s="1176" t="s">
        <v>2292</v>
      </c>
      <c r="ACE22" s="1176" t="s">
        <v>2292</v>
      </c>
      <c r="ACF22" s="1176" t="s">
        <v>2292</v>
      </c>
      <c r="ACG22" s="1176" t="s">
        <v>2292</v>
      </c>
      <c r="ACH22" s="1176" t="s">
        <v>2292</v>
      </c>
      <c r="ACI22" s="1176" t="s">
        <v>2292</v>
      </c>
      <c r="ACJ22" s="1176" t="s">
        <v>2292</v>
      </c>
      <c r="ACK22" s="1176" t="s">
        <v>2292</v>
      </c>
      <c r="ACL22" s="1176" t="s">
        <v>2292</v>
      </c>
      <c r="ACM22" s="1176" t="s">
        <v>2292</v>
      </c>
      <c r="ACN22" s="1176" t="s">
        <v>2292</v>
      </c>
      <c r="ACO22" s="1176" t="s">
        <v>2292</v>
      </c>
      <c r="ACP22" s="1176" t="s">
        <v>2292</v>
      </c>
      <c r="ACQ22" s="1176" t="s">
        <v>2292</v>
      </c>
      <c r="ACR22" s="1176" t="s">
        <v>2292</v>
      </c>
      <c r="ACS22" s="1176" t="s">
        <v>2292</v>
      </c>
      <c r="ACT22" s="1176" t="s">
        <v>2292</v>
      </c>
      <c r="ACU22" s="1176" t="s">
        <v>2292</v>
      </c>
      <c r="ACV22" s="1176" t="s">
        <v>2292</v>
      </c>
      <c r="ACW22" s="1176" t="s">
        <v>2292</v>
      </c>
      <c r="ACX22" s="1176" t="s">
        <v>2292</v>
      </c>
      <c r="ACY22" s="1176" t="s">
        <v>2292</v>
      </c>
      <c r="ACZ22" s="1176" t="s">
        <v>2292</v>
      </c>
      <c r="ADA22" s="1176" t="s">
        <v>2292</v>
      </c>
      <c r="ADB22" s="1176" t="s">
        <v>2292</v>
      </c>
      <c r="ADC22" s="1176" t="s">
        <v>2292</v>
      </c>
      <c r="ADD22" s="1176" t="s">
        <v>2292</v>
      </c>
      <c r="ADE22" s="1176" t="s">
        <v>2292</v>
      </c>
      <c r="ADF22" s="1176" t="s">
        <v>2292</v>
      </c>
      <c r="ADG22" s="1176" t="s">
        <v>2292</v>
      </c>
      <c r="ADH22" s="1176" t="s">
        <v>2292</v>
      </c>
      <c r="ADI22" s="1176" t="s">
        <v>2292</v>
      </c>
      <c r="ADJ22" s="1176" t="s">
        <v>2292</v>
      </c>
      <c r="ADK22" s="1176" t="s">
        <v>2292</v>
      </c>
      <c r="ADL22" s="1176" t="s">
        <v>2292</v>
      </c>
      <c r="ADM22" s="1176" t="s">
        <v>2292</v>
      </c>
      <c r="ADN22" s="1176" t="s">
        <v>2292</v>
      </c>
      <c r="ADO22" s="1176" t="s">
        <v>2292</v>
      </c>
      <c r="ADP22" s="1176" t="s">
        <v>2292</v>
      </c>
      <c r="ADQ22" s="1176" t="s">
        <v>2292</v>
      </c>
      <c r="ADR22" s="1176" t="s">
        <v>2292</v>
      </c>
      <c r="ADS22" s="1176" t="s">
        <v>2292</v>
      </c>
      <c r="ADT22" s="1176" t="s">
        <v>2292</v>
      </c>
      <c r="ADU22" s="1176" t="s">
        <v>2292</v>
      </c>
      <c r="ADV22" s="1176" t="s">
        <v>2292</v>
      </c>
      <c r="ADW22" s="1176" t="s">
        <v>2292</v>
      </c>
      <c r="ADX22" s="1176" t="s">
        <v>2292</v>
      </c>
      <c r="ADY22" s="1176" t="s">
        <v>2292</v>
      </c>
      <c r="ADZ22" s="1176" t="s">
        <v>2292</v>
      </c>
      <c r="AEA22" s="1176" t="s">
        <v>2292</v>
      </c>
      <c r="AEB22" s="1176" t="s">
        <v>2292</v>
      </c>
      <c r="AEC22" s="1176" t="s">
        <v>2292</v>
      </c>
      <c r="AED22" s="1176" t="s">
        <v>2292</v>
      </c>
      <c r="AEE22" s="1176" t="s">
        <v>2292</v>
      </c>
      <c r="AEF22" s="1176" t="s">
        <v>2292</v>
      </c>
      <c r="AEG22" s="1176" t="s">
        <v>2292</v>
      </c>
      <c r="AEH22" s="1176" t="s">
        <v>2292</v>
      </c>
      <c r="AEI22" s="1176" t="s">
        <v>2292</v>
      </c>
      <c r="AEJ22" s="1176" t="s">
        <v>2292</v>
      </c>
      <c r="AEK22" s="1176" t="s">
        <v>2292</v>
      </c>
      <c r="AEL22" s="1176" t="s">
        <v>2292</v>
      </c>
      <c r="AEM22" s="1176" t="s">
        <v>2292</v>
      </c>
      <c r="AEN22" s="1176" t="s">
        <v>2292</v>
      </c>
      <c r="AEO22" s="1176" t="s">
        <v>2292</v>
      </c>
      <c r="AEP22" s="1176" t="s">
        <v>2292</v>
      </c>
      <c r="AEQ22" s="1176" t="s">
        <v>2292</v>
      </c>
      <c r="AER22" s="1176" t="s">
        <v>2292</v>
      </c>
      <c r="AES22" s="1176" t="s">
        <v>2292</v>
      </c>
      <c r="AET22" s="1176" t="s">
        <v>2292</v>
      </c>
      <c r="AEU22" s="1176" t="s">
        <v>2292</v>
      </c>
      <c r="AEV22" s="1176" t="s">
        <v>2292</v>
      </c>
      <c r="AEW22" s="1176" t="s">
        <v>2292</v>
      </c>
      <c r="AEX22" s="1176" t="s">
        <v>2292</v>
      </c>
      <c r="AEY22" s="1176" t="s">
        <v>2292</v>
      </c>
      <c r="AEZ22" s="1176" t="s">
        <v>2292</v>
      </c>
      <c r="AFA22" s="1176" t="s">
        <v>2292</v>
      </c>
      <c r="AFB22" s="1176" t="s">
        <v>2292</v>
      </c>
      <c r="AFC22" s="1176" t="s">
        <v>2292</v>
      </c>
      <c r="AFD22" s="1176" t="s">
        <v>2292</v>
      </c>
      <c r="AFE22" s="1176" t="s">
        <v>2292</v>
      </c>
      <c r="AFF22" s="1176" t="s">
        <v>2292</v>
      </c>
      <c r="AFG22" s="1176" t="s">
        <v>2292</v>
      </c>
      <c r="AFH22" s="1176" t="s">
        <v>2292</v>
      </c>
      <c r="AFI22" s="1176" t="s">
        <v>2292</v>
      </c>
      <c r="AFJ22" s="1176" t="s">
        <v>2292</v>
      </c>
      <c r="AFK22" s="1176" t="s">
        <v>2292</v>
      </c>
      <c r="AFL22" s="1176" t="s">
        <v>2292</v>
      </c>
      <c r="AFM22" s="1176" t="s">
        <v>2292</v>
      </c>
      <c r="AFN22" s="1176" t="s">
        <v>2292</v>
      </c>
      <c r="AFO22" s="1176" t="s">
        <v>2292</v>
      </c>
      <c r="AFP22" s="1176" t="s">
        <v>2292</v>
      </c>
      <c r="AFQ22" s="1176" t="s">
        <v>2292</v>
      </c>
      <c r="AFR22" s="1176" t="s">
        <v>2292</v>
      </c>
      <c r="AFS22" s="1176" t="s">
        <v>2292</v>
      </c>
      <c r="AFT22" s="1176" t="s">
        <v>2292</v>
      </c>
      <c r="AFU22" s="1176" t="s">
        <v>2292</v>
      </c>
      <c r="AFV22" s="1176" t="s">
        <v>2292</v>
      </c>
      <c r="AFW22" s="1176" t="s">
        <v>2292</v>
      </c>
      <c r="AFX22" s="1176" t="s">
        <v>2292</v>
      </c>
      <c r="AFY22" s="1176" t="s">
        <v>2292</v>
      </c>
      <c r="AFZ22" s="1176" t="s">
        <v>2292</v>
      </c>
      <c r="AGA22" s="1176" t="s">
        <v>2292</v>
      </c>
      <c r="AGB22" s="1176" t="s">
        <v>2292</v>
      </c>
      <c r="AGC22" s="1176" t="s">
        <v>2292</v>
      </c>
      <c r="AGD22" s="1176" t="s">
        <v>2292</v>
      </c>
      <c r="AGE22" s="1176" t="s">
        <v>2292</v>
      </c>
      <c r="AGF22" s="1176" t="s">
        <v>2292</v>
      </c>
      <c r="AGG22" s="1176" t="s">
        <v>2292</v>
      </c>
      <c r="AGH22" s="1176" t="s">
        <v>2292</v>
      </c>
      <c r="AGI22" s="1176" t="s">
        <v>2292</v>
      </c>
      <c r="AGJ22" s="1176" t="s">
        <v>2292</v>
      </c>
      <c r="AGK22" s="1176" t="s">
        <v>2292</v>
      </c>
      <c r="AGL22" s="1176" t="s">
        <v>2292</v>
      </c>
      <c r="AGM22" s="1176" t="s">
        <v>2292</v>
      </c>
      <c r="AGN22" s="1176" t="s">
        <v>2292</v>
      </c>
      <c r="AGO22" s="1176" t="s">
        <v>2292</v>
      </c>
      <c r="AGP22" s="1176" t="s">
        <v>2292</v>
      </c>
      <c r="AGQ22" s="1176" t="s">
        <v>2292</v>
      </c>
      <c r="AGR22" s="1176" t="s">
        <v>2292</v>
      </c>
      <c r="AGS22" s="1176" t="s">
        <v>2292</v>
      </c>
      <c r="AGT22" s="1176" t="s">
        <v>2292</v>
      </c>
      <c r="AGU22" s="1176" t="s">
        <v>2292</v>
      </c>
      <c r="AGV22" s="1176" t="s">
        <v>2292</v>
      </c>
      <c r="AGW22" s="1176" t="s">
        <v>2292</v>
      </c>
      <c r="AGX22" s="1176" t="s">
        <v>2292</v>
      </c>
      <c r="AGY22" s="1176" t="s">
        <v>2292</v>
      </c>
      <c r="AGZ22" s="1176" t="s">
        <v>2292</v>
      </c>
      <c r="AHA22" s="1176" t="s">
        <v>2292</v>
      </c>
      <c r="AHB22" s="1176" t="s">
        <v>2292</v>
      </c>
      <c r="AHC22" s="1176" t="s">
        <v>2292</v>
      </c>
      <c r="AHD22" s="1176" t="s">
        <v>2292</v>
      </c>
      <c r="AHE22" s="1176" t="s">
        <v>2292</v>
      </c>
      <c r="AHF22" s="1176" t="s">
        <v>2292</v>
      </c>
      <c r="AHG22" s="1176" t="s">
        <v>2292</v>
      </c>
      <c r="AHH22" s="1176" t="s">
        <v>2292</v>
      </c>
      <c r="AHI22" s="1176" t="s">
        <v>2292</v>
      </c>
      <c r="AHJ22" s="1176" t="s">
        <v>2292</v>
      </c>
      <c r="AHK22" s="1176" t="s">
        <v>2292</v>
      </c>
      <c r="AHL22" s="1176" t="s">
        <v>2292</v>
      </c>
      <c r="AHM22" s="1176" t="s">
        <v>2292</v>
      </c>
      <c r="AHN22" s="1176" t="s">
        <v>2292</v>
      </c>
      <c r="AHO22" s="1176" t="s">
        <v>2292</v>
      </c>
      <c r="AHP22" s="1176" t="s">
        <v>2292</v>
      </c>
      <c r="AHQ22" s="1176" t="s">
        <v>2292</v>
      </c>
      <c r="AHR22" s="1176" t="s">
        <v>2292</v>
      </c>
      <c r="AHS22" s="1176" t="s">
        <v>2292</v>
      </c>
      <c r="AHT22" s="1176" t="s">
        <v>2292</v>
      </c>
      <c r="AHU22" s="1176" t="s">
        <v>2292</v>
      </c>
      <c r="AHV22" s="1176" t="s">
        <v>2292</v>
      </c>
      <c r="AHW22" s="1176" t="s">
        <v>2292</v>
      </c>
      <c r="AHX22" s="1176" t="s">
        <v>2292</v>
      </c>
      <c r="AHY22" s="1176" t="s">
        <v>2292</v>
      </c>
      <c r="AHZ22" s="1176" t="s">
        <v>2292</v>
      </c>
      <c r="AIA22" s="1176" t="s">
        <v>2292</v>
      </c>
      <c r="AIB22" s="1176" t="s">
        <v>2292</v>
      </c>
      <c r="AIC22" s="1176" t="s">
        <v>2292</v>
      </c>
      <c r="AID22" s="1176" t="s">
        <v>2292</v>
      </c>
      <c r="AIE22" s="1176" t="s">
        <v>2292</v>
      </c>
      <c r="AIF22" s="1176" t="s">
        <v>2292</v>
      </c>
      <c r="AIG22" s="1176" t="s">
        <v>2292</v>
      </c>
      <c r="AIH22" s="1176" t="s">
        <v>2292</v>
      </c>
      <c r="AII22" s="1176" t="s">
        <v>2292</v>
      </c>
      <c r="AIJ22" s="1176" t="s">
        <v>2292</v>
      </c>
      <c r="AIK22" s="1176" t="s">
        <v>2292</v>
      </c>
      <c r="AIL22" s="1176" t="s">
        <v>2292</v>
      </c>
      <c r="AIM22" s="1176" t="s">
        <v>2292</v>
      </c>
      <c r="AIN22" s="1176" t="s">
        <v>2292</v>
      </c>
      <c r="AIO22" s="1176" t="s">
        <v>2292</v>
      </c>
      <c r="AIP22" s="1176" t="s">
        <v>2292</v>
      </c>
      <c r="AIQ22" s="1176" t="s">
        <v>2292</v>
      </c>
      <c r="AIR22" s="1176" t="s">
        <v>2292</v>
      </c>
      <c r="AIS22" s="1176" t="s">
        <v>2292</v>
      </c>
      <c r="AIT22" s="1176" t="s">
        <v>2292</v>
      </c>
      <c r="AIU22" s="1176" t="s">
        <v>2292</v>
      </c>
      <c r="AIV22" s="1176" t="s">
        <v>2292</v>
      </c>
      <c r="AIW22" s="1176" t="s">
        <v>2292</v>
      </c>
      <c r="AIX22" s="1176" t="s">
        <v>2292</v>
      </c>
      <c r="AIY22" s="1176" t="s">
        <v>2292</v>
      </c>
      <c r="AIZ22" s="1176" t="s">
        <v>2292</v>
      </c>
      <c r="AJA22" s="1176" t="s">
        <v>2292</v>
      </c>
      <c r="AJB22" s="1176" t="s">
        <v>2292</v>
      </c>
      <c r="AJC22" s="1176" t="s">
        <v>2292</v>
      </c>
      <c r="AJD22" s="1176" t="s">
        <v>2292</v>
      </c>
      <c r="AJE22" s="1176" t="s">
        <v>2292</v>
      </c>
      <c r="AJF22" s="1176" t="s">
        <v>2292</v>
      </c>
      <c r="AJG22" s="1176" t="s">
        <v>2292</v>
      </c>
      <c r="AJH22" s="1176" t="s">
        <v>2292</v>
      </c>
      <c r="AJI22" s="1176" t="s">
        <v>2292</v>
      </c>
      <c r="AJJ22" s="1176" t="s">
        <v>2292</v>
      </c>
      <c r="AJK22" s="1176" t="s">
        <v>2292</v>
      </c>
      <c r="AJL22" s="1176" t="s">
        <v>2292</v>
      </c>
      <c r="AJM22" s="1176" t="s">
        <v>2292</v>
      </c>
      <c r="AJN22" s="1176" t="s">
        <v>2292</v>
      </c>
      <c r="AJO22" s="1176" t="s">
        <v>2292</v>
      </c>
      <c r="AJP22" s="1176" t="s">
        <v>2292</v>
      </c>
      <c r="AJQ22" s="1176" t="s">
        <v>2292</v>
      </c>
      <c r="AJR22" s="1176" t="s">
        <v>2292</v>
      </c>
      <c r="AJS22" s="1176" t="s">
        <v>2292</v>
      </c>
      <c r="AJT22" s="1176" t="s">
        <v>2292</v>
      </c>
      <c r="AJU22" s="1176" t="s">
        <v>2292</v>
      </c>
      <c r="AJV22" s="1176" t="s">
        <v>2292</v>
      </c>
      <c r="AJW22" s="1176" t="s">
        <v>2292</v>
      </c>
      <c r="AJX22" s="1176" t="s">
        <v>2292</v>
      </c>
      <c r="AJY22" s="1176" t="s">
        <v>2292</v>
      </c>
      <c r="AJZ22" s="1176" t="s">
        <v>2292</v>
      </c>
      <c r="AKA22" s="1176" t="s">
        <v>2292</v>
      </c>
      <c r="AKB22" s="1176" t="s">
        <v>2292</v>
      </c>
      <c r="AKC22" s="1176" t="s">
        <v>2292</v>
      </c>
      <c r="AKD22" s="1176" t="s">
        <v>2292</v>
      </c>
      <c r="AKE22" s="1176" t="s">
        <v>2292</v>
      </c>
      <c r="AKF22" s="1176" t="s">
        <v>2292</v>
      </c>
      <c r="AKG22" s="1176" t="s">
        <v>2292</v>
      </c>
      <c r="AKH22" s="1176" t="s">
        <v>2292</v>
      </c>
      <c r="AKI22" s="1176" t="s">
        <v>2292</v>
      </c>
      <c r="AKJ22" s="1176" t="s">
        <v>2292</v>
      </c>
      <c r="AKK22" s="1176" t="s">
        <v>2292</v>
      </c>
      <c r="AKL22" s="1176" t="s">
        <v>2292</v>
      </c>
      <c r="AKM22" s="1176" t="s">
        <v>2292</v>
      </c>
      <c r="AKN22" s="1176" t="s">
        <v>2292</v>
      </c>
      <c r="AKO22" s="1176" t="s">
        <v>2292</v>
      </c>
      <c r="AKP22" s="1176" t="s">
        <v>2292</v>
      </c>
      <c r="AKQ22" s="1176" t="s">
        <v>2292</v>
      </c>
      <c r="AKR22" s="1176" t="s">
        <v>2292</v>
      </c>
      <c r="AKS22" s="1176" t="s">
        <v>2292</v>
      </c>
      <c r="AKT22" s="1176" t="s">
        <v>2292</v>
      </c>
      <c r="AKU22" s="1176" t="s">
        <v>2292</v>
      </c>
      <c r="AKV22" s="1176" t="s">
        <v>2292</v>
      </c>
      <c r="AKW22" s="1176" t="s">
        <v>2292</v>
      </c>
      <c r="AKX22" s="1176" t="s">
        <v>2292</v>
      </c>
      <c r="AKY22" s="1176" t="s">
        <v>2292</v>
      </c>
      <c r="AKZ22" s="1176" t="s">
        <v>2292</v>
      </c>
      <c r="ALA22" s="1176" t="s">
        <v>2292</v>
      </c>
      <c r="ALB22" s="1176" t="s">
        <v>2292</v>
      </c>
      <c r="ALC22" s="1176" t="s">
        <v>2292</v>
      </c>
      <c r="ALD22" s="1176" t="s">
        <v>2292</v>
      </c>
      <c r="ALE22" s="1176" t="s">
        <v>2292</v>
      </c>
      <c r="ALF22" s="1176" t="s">
        <v>2292</v>
      </c>
      <c r="ALG22" s="1176" t="s">
        <v>2292</v>
      </c>
      <c r="ALH22" s="1176" t="s">
        <v>2292</v>
      </c>
      <c r="ALI22" s="1176" t="s">
        <v>2292</v>
      </c>
      <c r="ALJ22" s="1176" t="s">
        <v>2292</v>
      </c>
      <c r="ALK22" s="1176" t="s">
        <v>2292</v>
      </c>
      <c r="ALL22" s="1176" t="s">
        <v>2292</v>
      </c>
      <c r="ALM22" s="1176" t="s">
        <v>2292</v>
      </c>
      <c r="ALN22" s="1176" t="s">
        <v>2292</v>
      </c>
      <c r="ALO22" s="1176" t="s">
        <v>2292</v>
      </c>
      <c r="ALP22" s="1176" t="s">
        <v>2292</v>
      </c>
      <c r="ALQ22" s="1176" t="s">
        <v>2292</v>
      </c>
      <c r="ALR22" s="1176" t="s">
        <v>2292</v>
      </c>
      <c r="ALS22" s="1176" t="s">
        <v>2292</v>
      </c>
      <c r="ALT22" s="1176" t="s">
        <v>2292</v>
      </c>
      <c r="ALU22" s="1176" t="s">
        <v>2292</v>
      </c>
      <c r="ALV22" s="1176" t="s">
        <v>2292</v>
      </c>
      <c r="ALW22" s="1176" t="s">
        <v>2292</v>
      </c>
      <c r="ALX22" s="1176" t="s">
        <v>2292</v>
      </c>
      <c r="ALY22" s="1176" t="s">
        <v>2292</v>
      </c>
      <c r="ALZ22" s="1176" t="s">
        <v>2292</v>
      </c>
      <c r="AMA22" s="1176" t="s">
        <v>2292</v>
      </c>
      <c r="AMB22" s="1176" t="s">
        <v>2292</v>
      </c>
      <c r="AMC22" s="1176" t="s">
        <v>2292</v>
      </c>
      <c r="AMD22" s="1176" t="s">
        <v>2292</v>
      </c>
      <c r="AME22" s="1176" t="s">
        <v>2292</v>
      </c>
      <c r="AMF22" s="1176" t="s">
        <v>2292</v>
      </c>
      <c r="AMG22" s="1176" t="s">
        <v>2292</v>
      </c>
      <c r="AMH22" s="1176" t="s">
        <v>2292</v>
      </c>
      <c r="AMI22" s="1176" t="s">
        <v>2292</v>
      </c>
      <c r="AMJ22" s="1176" t="s">
        <v>2292</v>
      </c>
      <c r="AMK22" s="1176" t="s">
        <v>2292</v>
      </c>
      <c r="AML22" s="1176" t="s">
        <v>2292</v>
      </c>
      <c r="AMM22" s="1176" t="s">
        <v>2292</v>
      </c>
      <c r="AMN22" s="1176" t="s">
        <v>2292</v>
      </c>
      <c r="AMO22" s="1176" t="s">
        <v>2292</v>
      </c>
      <c r="AMP22" s="1176" t="s">
        <v>2292</v>
      </c>
      <c r="AMQ22" s="1176" t="s">
        <v>2292</v>
      </c>
      <c r="AMR22" s="1176" t="s">
        <v>2292</v>
      </c>
      <c r="AMS22" s="1176" t="s">
        <v>2292</v>
      </c>
      <c r="AMT22" s="1176" t="s">
        <v>2292</v>
      </c>
      <c r="AMU22" s="1176" t="s">
        <v>2292</v>
      </c>
      <c r="AMV22" s="1176" t="s">
        <v>2292</v>
      </c>
      <c r="AMW22" s="1176" t="s">
        <v>2292</v>
      </c>
      <c r="AMX22" s="1176" t="s">
        <v>2292</v>
      </c>
      <c r="AMY22" s="1176" t="s">
        <v>2292</v>
      </c>
      <c r="AMZ22" s="1176" t="s">
        <v>2292</v>
      </c>
      <c r="ANA22" s="1176" t="s">
        <v>2292</v>
      </c>
      <c r="ANB22" s="1176" t="s">
        <v>2292</v>
      </c>
      <c r="ANC22" s="1176" t="s">
        <v>2292</v>
      </c>
      <c r="AND22" s="1176" t="s">
        <v>2292</v>
      </c>
      <c r="ANE22" s="1176" t="s">
        <v>2292</v>
      </c>
      <c r="ANF22" s="1176" t="s">
        <v>2292</v>
      </c>
      <c r="ANG22" s="1176" t="s">
        <v>2292</v>
      </c>
      <c r="ANH22" s="1176" t="s">
        <v>2292</v>
      </c>
      <c r="ANI22" s="1176" t="s">
        <v>2292</v>
      </c>
      <c r="ANJ22" s="1176" t="s">
        <v>2292</v>
      </c>
      <c r="ANK22" s="1176" t="s">
        <v>2292</v>
      </c>
      <c r="ANL22" s="1176" t="s">
        <v>2292</v>
      </c>
      <c r="ANM22" s="1176" t="s">
        <v>2292</v>
      </c>
      <c r="ANN22" s="1176" t="s">
        <v>2292</v>
      </c>
      <c r="ANO22" s="1176" t="s">
        <v>2292</v>
      </c>
      <c r="ANP22" s="1176" t="s">
        <v>2292</v>
      </c>
      <c r="ANQ22" s="1176" t="s">
        <v>2292</v>
      </c>
      <c r="ANR22" s="1176" t="s">
        <v>2292</v>
      </c>
      <c r="ANS22" s="1176" t="s">
        <v>2292</v>
      </c>
      <c r="ANT22" s="1176" t="s">
        <v>2292</v>
      </c>
      <c r="ANU22" s="1176" t="s">
        <v>2292</v>
      </c>
      <c r="ANV22" s="1176" t="s">
        <v>2292</v>
      </c>
      <c r="ANW22" s="1176" t="s">
        <v>2292</v>
      </c>
      <c r="ANX22" s="1176" t="s">
        <v>2292</v>
      </c>
      <c r="ANY22" s="1176" t="s">
        <v>2292</v>
      </c>
      <c r="ANZ22" s="1176" t="s">
        <v>2292</v>
      </c>
      <c r="AOA22" s="1176" t="s">
        <v>2292</v>
      </c>
      <c r="AOB22" s="1176" t="s">
        <v>2292</v>
      </c>
      <c r="AOC22" s="1176" t="s">
        <v>2292</v>
      </c>
      <c r="AOD22" s="1176" t="s">
        <v>2292</v>
      </c>
      <c r="AOE22" s="1176" t="s">
        <v>2292</v>
      </c>
      <c r="AOF22" s="1176" t="s">
        <v>2292</v>
      </c>
      <c r="AOG22" s="1176" t="s">
        <v>2292</v>
      </c>
      <c r="AOH22" s="1176" t="s">
        <v>2292</v>
      </c>
      <c r="AOI22" s="1176" t="s">
        <v>2292</v>
      </c>
      <c r="AOJ22" s="1176" t="s">
        <v>2292</v>
      </c>
      <c r="AOK22" s="1176" t="s">
        <v>2292</v>
      </c>
      <c r="AOL22" s="1176" t="s">
        <v>2292</v>
      </c>
      <c r="AOM22" s="1176" t="s">
        <v>2292</v>
      </c>
      <c r="AON22" s="1176" t="s">
        <v>2292</v>
      </c>
      <c r="AOO22" s="1176" t="s">
        <v>2292</v>
      </c>
      <c r="AOP22" s="1176" t="s">
        <v>2292</v>
      </c>
      <c r="AOQ22" s="1176" t="s">
        <v>2292</v>
      </c>
      <c r="AOR22" s="1176" t="s">
        <v>2292</v>
      </c>
      <c r="AOS22" s="1176" t="s">
        <v>2292</v>
      </c>
      <c r="AOT22" s="1176" t="s">
        <v>2292</v>
      </c>
      <c r="AOU22" s="1176" t="s">
        <v>2292</v>
      </c>
      <c r="AOV22" s="1176" t="s">
        <v>2292</v>
      </c>
      <c r="AOW22" s="1176" t="s">
        <v>2292</v>
      </c>
      <c r="AOX22" s="1176" t="s">
        <v>2292</v>
      </c>
      <c r="AOY22" s="1176" t="s">
        <v>2292</v>
      </c>
      <c r="AOZ22" s="1176" t="s">
        <v>2292</v>
      </c>
      <c r="APA22" s="1176" t="s">
        <v>2292</v>
      </c>
      <c r="APB22" s="1176" t="s">
        <v>2292</v>
      </c>
      <c r="APC22" s="1176" t="s">
        <v>2292</v>
      </c>
      <c r="APD22" s="1176" t="s">
        <v>2292</v>
      </c>
      <c r="APE22" s="1176" t="s">
        <v>2292</v>
      </c>
      <c r="APF22" s="1176" t="s">
        <v>2292</v>
      </c>
      <c r="APG22" s="1176" t="s">
        <v>2292</v>
      </c>
      <c r="APH22" s="1176" t="s">
        <v>2292</v>
      </c>
      <c r="API22" s="1176" t="s">
        <v>2292</v>
      </c>
      <c r="APJ22" s="1176" t="s">
        <v>2292</v>
      </c>
      <c r="APK22" s="1176" t="s">
        <v>2292</v>
      </c>
      <c r="APL22" s="1176" t="s">
        <v>2292</v>
      </c>
      <c r="APM22" s="1176" t="s">
        <v>2292</v>
      </c>
      <c r="APN22" s="1176" t="s">
        <v>2292</v>
      </c>
      <c r="APO22" s="1176" t="s">
        <v>2292</v>
      </c>
      <c r="APP22" s="1176" t="s">
        <v>2292</v>
      </c>
      <c r="APQ22" s="1176" t="s">
        <v>2292</v>
      </c>
      <c r="APR22" s="1176" t="s">
        <v>2292</v>
      </c>
      <c r="APS22" s="1176" t="s">
        <v>2292</v>
      </c>
      <c r="APT22" s="1176" t="s">
        <v>2292</v>
      </c>
      <c r="APU22" s="1176" t="s">
        <v>2292</v>
      </c>
      <c r="APV22" s="1176" t="s">
        <v>2292</v>
      </c>
      <c r="APW22" s="1176" t="s">
        <v>2292</v>
      </c>
      <c r="APX22" s="1176" t="s">
        <v>2292</v>
      </c>
      <c r="APY22" s="1176" t="s">
        <v>2292</v>
      </c>
      <c r="APZ22" s="1176" t="s">
        <v>2292</v>
      </c>
      <c r="AQA22" s="1176" t="s">
        <v>2292</v>
      </c>
      <c r="AQB22" s="1176" t="s">
        <v>2292</v>
      </c>
      <c r="AQC22" s="1176" t="s">
        <v>2292</v>
      </c>
      <c r="AQD22" s="1176" t="s">
        <v>2292</v>
      </c>
      <c r="AQE22" s="1176" t="s">
        <v>2292</v>
      </c>
      <c r="AQF22" s="1176" t="s">
        <v>2292</v>
      </c>
      <c r="AQG22" s="1176" t="s">
        <v>2292</v>
      </c>
      <c r="AQH22" s="1176" t="s">
        <v>2292</v>
      </c>
      <c r="AQI22" s="1176" t="s">
        <v>2292</v>
      </c>
      <c r="AQJ22" s="1176" t="s">
        <v>2292</v>
      </c>
      <c r="AQK22" s="1176" t="s">
        <v>2292</v>
      </c>
      <c r="AQL22" s="1176" t="s">
        <v>2292</v>
      </c>
      <c r="AQM22" s="1176" t="s">
        <v>2292</v>
      </c>
      <c r="AQN22" s="1176" t="s">
        <v>2292</v>
      </c>
      <c r="AQO22" s="1176" t="s">
        <v>2292</v>
      </c>
      <c r="AQP22" s="1176" t="s">
        <v>2292</v>
      </c>
      <c r="AQQ22" s="1176" t="s">
        <v>2292</v>
      </c>
      <c r="AQR22" s="1176" t="s">
        <v>2292</v>
      </c>
      <c r="AQS22" s="1176" t="s">
        <v>2292</v>
      </c>
      <c r="AQT22" s="1176" t="s">
        <v>2292</v>
      </c>
      <c r="AQU22" s="1176" t="s">
        <v>2292</v>
      </c>
      <c r="AQV22" s="1176" t="s">
        <v>2292</v>
      </c>
      <c r="AQW22" s="1176" t="s">
        <v>2292</v>
      </c>
      <c r="AQX22" s="1176" t="s">
        <v>2292</v>
      </c>
      <c r="AQY22" s="1176" t="s">
        <v>2292</v>
      </c>
      <c r="AQZ22" s="1176" t="s">
        <v>2292</v>
      </c>
      <c r="ARA22" s="1176" t="s">
        <v>2292</v>
      </c>
      <c r="ARB22" s="1176" t="s">
        <v>2292</v>
      </c>
      <c r="ARC22" s="1176" t="s">
        <v>2292</v>
      </c>
      <c r="ARD22" s="1176" t="s">
        <v>2292</v>
      </c>
      <c r="ARE22" s="1176" t="s">
        <v>2292</v>
      </c>
      <c r="ARF22" s="1176" t="s">
        <v>2292</v>
      </c>
      <c r="ARG22" s="1176" t="s">
        <v>2292</v>
      </c>
      <c r="ARH22" s="1176" t="s">
        <v>2292</v>
      </c>
      <c r="ARI22" s="1176" t="s">
        <v>2292</v>
      </c>
      <c r="ARJ22" s="1176" t="s">
        <v>2292</v>
      </c>
      <c r="ARK22" s="1176" t="s">
        <v>2292</v>
      </c>
      <c r="ARL22" s="1176" t="s">
        <v>2292</v>
      </c>
      <c r="ARM22" s="1176" t="s">
        <v>2292</v>
      </c>
      <c r="ARN22" s="1176" t="s">
        <v>2292</v>
      </c>
      <c r="ARO22" s="1176" t="s">
        <v>2292</v>
      </c>
      <c r="ARP22" s="1176" t="s">
        <v>2292</v>
      </c>
      <c r="ARQ22" s="1176" t="s">
        <v>2292</v>
      </c>
      <c r="ARR22" s="1176" t="s">
        <v>2292</v>
      </c>
      <c r="ARS22" s="1176" t="s">
        <v>2292</v>
      </c>
      <c r="ART22" s="1176" t="s">
        <v>2292</v>
      </c>
      <c r="ARU22" s="1176" t="s">
        <v>2292</v>
      </c>
      <c r="ARV22" s="1176" t="s">
        <v>2292</v>
      </c>
      <c r="ARW22" s="1176" t="s">
        <v>2292</v>
      </c>
      <c r="ARX22" s="1176" t="s">
        <v>2292</v>
      </c>
      <c r="ARY22" s="1176" t="s">
        <v>2292</v>
      </c>
      <c r="ARZ22" s="1176" t="s">
        <v>2292</v>
      </c>
      <c r="ASA22" s="1176" t="s">
        <v>2292</v>
      </c>
      <c r="ASB22" s="1176" t="s">
        <v>2292</v>
      </c>
      <c r="ASC22" s="1176" t="s">
        <v>2292</v>
      </c>
      <c r="ASD22" s="1176" t="s">
        <v>2292</v>
      </c>
      <c r="ASE22" s="1176" t="s">
        <v>2292</v>
      </c>
      <c r="ASF22" s="1176" t="s">
        <v>2292</v>
      </c>
      <c r="ASG22" s="1176" t="s">
        <v>2292</v>
      </c>
      <c r="ASH22" s="1176" t="s">
        <v>2292</v>
      </c>
      <c r="ASI22" s="1176" t="s">
        <v>2292</v>
      </c>
      <c r="ASJ22" s="1176" t="s">
        <v>2292</v>
      </c>
      <c r="ASK22" s="1176" t="s">
        <v>2292</v>
      </c>
      <c r="ASL22" s="1176" t="s">
        <v>2292</v>
      </c>
      <c r="ASM22" s="1176" t="s">
        <v>2292</v>
      </c>
      <c r="ASN22" s="1176" t="s">
        <v>2292</v>
      </c>
      <c r="ASO22" s="1176" t="s">
        <v>2292</v>
      </c>
      <c r="ASP22" s="1176" t="s">
        <v>2292</v>
      </c>
      <c r="ASQ22" s="1176" t="s">
        <v>2292</v>
      </c>
      <c r="ASR22" s="1176" t="s">
        <v>2292</v>
      </c>
      <c r="ASS22" s="1176" t="s">
        <v>2292</v>
      </c>
      <c r="AST22" s="1176" t="s">
        <v>2292</v>
      </c>
      <c r="ASU22" s="1176" t="s">
        <v>2292</v>
      </c>
      <c r="ASV22" s="1176" t="s">
        <v>2292</v>
      </c>
      <c r="ASW22" s="1176" t="s">
        <v>2292</v>
      </c>
      <c r="ASX22" s="1176" t="s">
        <v>2292</v>
      </c>
      <c r="ASY22" s="1176" t="s">
        <v>2292</v>
      </c>
      <c r="ASZ22" s="1176" t="s">
        <v>2292</v>
      </c>
      <c r="ATA22" s="1176" t="s">
        <v>2292</v>
      </c>
      <c r="ATB22" s="1176" t="s">
        <v>2292</v>
      </c>
      <c r="ATC22" s="1176" t="s">
        <v>2292</v>
      </c>
      <c r="ATD22" s="1176" t="s">
        <v>2292</v>
      </c>
      <c r="ATE22" s="1176" t="s">
        <v>2292</v>
      </c>
      <c r="ATF22" s="1176" t="s">
        <v>2292</v>
      </c>
      <c r="ATG22" s="1176" t="s">
        <v>2292</v>
      </c>
      <c r="ATH22" s="1176" t="s">
        <v>2292</v>
      </c>
      <c r="ATI22" s="1176" t="s">
        <v>2292</v>
      </c>
      <c r="ATJ22" s="1176" t="s">
        <v>2292</v>
      </c>
      <c r="ATK22" s="1176" t="s">
        <v>2292</v>
      </c>
      <c r="ATL22" s="1176" t="s">
        <v>2292</v>
      </c>
      <c r="ATM22" s="1176" t="s">
        <v>2292</v>
      </c>
      <c r="ATN22" s="1176" t="s">
        <v>2292</v>
      </c>
      <c r="ATO22" s="1176" t="s">
        <v>2292</v>
      </c>
      <c r="ATP22" s="1176" t="s">
        <v>2292</v>
      </c>
      <c r="ATQ22" s="1176" t="s">
        <v>2292</v>
      </c>
      <c r="ATR22" s="1176" t="s">
        <v>2292</v>
      </c>
      <c r="ATS22" s="1176" t="s">
        <v>2292</v>
      </c>
      <c r="ATT22" s="1176" t="s">
        <v>2292</v>
      </c>
      <c r="ATU22" s="1176" t="s">
        <v>2292</v>
      </c>
      <c r="ATV22" s="1176" t="s">
        <v>2292</v>
      </c>
      <c r="ATW22" s="1176" t="s">
        <v>2292</v>
      </c>
      <c r="ATX22" s="1176" t="s">
        <v>2292</v>
      </c>
      <c r="ATY22" s="1176" t="s">
        <v>2292</v>
      </c>
      <c r="ATZ22" s="1176" t="s">
        <v>2292</v>
      </c>
      <c r="AUA22" s="1176" t="s">
        <v>2292</v>
      </c>
      <c r="AUB22" s="1176" t="s">
        <v>2292</v>
      </c>
      <c r="AUC22" s="1176" t="s">
        <v>2292</v>
      </c>
      <c r="AUD22" s="1176" t="s">
        <v>2292</v>
      </c>
      <c r="AUE22" s="1176" t="s">
        <v>2292</v>
      </c>
      <c r="AUF22" s="1176" t="s">
        <v>2292</v>
      </c>
      <c r="AUG22" s="1176" t="s">
        <v>2292</v>
      </c>
      <c r="AUH22" s="1176" t="s">
        <v>2292</v>
      </c>
      <c r="AUI22" s="1176" t="s">
        <v>2292</v>
      </c>
      <c r="AUJ22" s="1176" t="s">
        <v>2292</v>
      </c>
      <c r="AUK22" s="1176" t="s">
        <v>2292</v>
      </c>
      <c r="AUL22" s="1176" t="s">
        <v>2292</v>
      </c>
      <c r="AUM22" s="1176" t="s">
        <v>2292</v>
      </c>
      <c r="AUN22" s="1176" t="s">
        <v>2292</v>
      </c>
      <c r="AUO22" s="1176" t="s">
        <v>2292</v>
      </c>
      <c r="AUP22" s="1176" t="s">
        <v>2292</v>
      </c>
      <c r="AUQ22" s="1176" t="s">
        <v>2292</v>
      </c>
      <c r="AUR22" s="1176" t="s">
        <v>2292</v>
      </c>
      <c r="AUS22" s="1176" t="s">
        <v>2292</v>
      </c>
      <c r="AUT22" s="1176" t="s">
        <v>2292</v>
      </c>
      <c r="AUU22" s="1176" t="s">
        <v>2292</v>
      </c>
      <c r="AUV22" s="1176" t="s">
        <v>2292</v>
      </c>
      <c r="AUW22" s="1176" t="s">
        <v>2292</v>
      </c>
      <c r="AUX22" s="1176" t="s">
        <v>2292</v>
      </c>
      <c r="AUY22" s="1176" t="s">
        <v>2292</v>
      </c>
      <c r="AUZ22" s="1176" t="s">
        <v>2292</v>
      </c>
      <c r="AVA22" s="1176" t="s">
        <v>2292</v>
      </c>
      <c r="AVB22" s="1176" t="s">
        <v>2292</v>
      </c>
      <c r="AVC22" s="1176" t="s">
        <v>2292</v>
      </c>
      <c r="AVD22" s="1176" t="s">
        <v>2292</v>
      </c>
      <c r="AVE22" s="1176" t="s">
        <v>2292</v>
      </c>
      <c r="AVF22" s="1176" t="s">
        <v>2292</v>
      </c>
      <c r="AVG22" s="1176" t="s">
        <v>2292</v>
      </c>
      <c r="AVH22" s="1176" t="s">
        <v>2292</v>
      </c>
      <c r="AVI22" s="1176" t="s">
        <v>2292</v>
      </c>
      <c r="AVJ22" s="1176" t="s">
        <v>2292</v>
      </c>
      <c r="AVK22" s="1176" t="s">
        <v>2292</v>
      </c>
      <c r="AVL22" s="1176" t="s">
        <v>2292</v>
      </c>
      <c r="AVM22" s="1176" t="s">
        <v>2292</v>
      </c>
      <c r="AVN22" s="1176" t="s">
        <v>2292</v>
      </c>
      <c r="AVO22" s="1176" t="s">
        <v>2292</v>
      </c>
      <c r="AVP22" s="1176" t="s">
        <v>2292</v>
      </c>
      <c r="AVQ22" s="1176" t="s">
        <v>2292</v>
      </c>
      <c r="AVR22" s="1176" t="s">
        <v>2292</v>
      </c>
      <c r="AVS22" s="1176" t="s">
        <v>2292</v>
      </c>
      <c r="AVT22" s="1176" t="s">
        <v>2292</v>
      </c>
      <c r="AVU22" s="1176" t="s">
        <v>2292</v>
      </c>
      <c r="AVV22" s="1176" t="s">
        <v>2292</v>
      </c>
      <c r="AVW22" s="1176" t="s">
        <v>2292</v>
      </c>
      <c r="AVX22" s="1176" t="s">
        <v>2292</v>
      </c>
      <c r="AVY22" s="1176" t="s">
        <v>2292</v>
      </c>
      <c r="AVZ22" s="1176" t="s">
        <v>2292</v>
      </c>
      <c r="AWA22" s="1176" t="s">
        <v>2292</v>
      </c>
      <c r="AWB22" s="1176" t="s">
        <v>2292</v>
      </c>
      <c r="AWC22" s="1176" t="s">
        <v>2292</v>
      </c>
      <c r="AWD22" s="1176" t="s">
        <v>2292</v>
      </c>
      <c r="AWE22" s="1176" t="s">
        <v>2292</v>
      </c>
      <c r="AWF22" s="1176" t="s">
        <v>2292</v>
      </c>
      <c r="AWG22" s="1176" t="s">
        <v>2292</v>
      </c>
      <c r="AWH22" s="1176" t="s">
        <v>2292</v>
      </c>
      <c r="AWI22" s="1176" t="s">
        <v>2292</v>
      </c>
      <c r="AWJ22" s="1176" t="s">
        <v>2292</v>
      </c>
      <c r="AWK22" s="1176" t="s">
        <v>2292</v>
      </c>
      <c r="AWL22" s="1176" t="s">
        <v>2292</v>
      </c>
      <c r="AWM22" s="1176" t="s">
        <v>2292</v>
      </c>
      <c r="AWN22" s="1176" t="s">
        <v>2292</v>
      </c>
      <c r="AWO22" s="1176" t="s">
        <v>2292</v>
      </c>
      <c r="AWP22" s="1176" t="s">
        <v>2292</v>
      </c>
      <c r="AWQ22" s="1176" t="s">
        <v>2292</v>
      </c>
      <c r="AWR22" s="1176" t="s">
        <v>2292</v>
      </c>
      <c r="AWS22" s="1176" t="s">
        <v>2292</v>
      </c>
      <c r="AWT22" s="1176" t="s">
        <v>2292</v>
      </c>
      <c r="AWU22" s="1176" t="s">
        <v>2292</v>
      </c>
      <c r="AWV22" s="1176" t="s">
        <v>2292</v>
      </c>
      <c r="AWW22" s="1176" t="s">
        <v>2292</v>
      </c>
      <c r="AWX22" s="1176" t="s">
        <v>2292</v>
      </c>
      <c r="AWY22" s="1176" t="s">
        <v>2292</v>
      </c>
      <c r="AWZ22" s="1176" t="s">
        <v>2292</v>
      </c>
      <c r="AXA22" s="1176" t="s">
        <v>2292</v>
      </c>
      <c r="AXB22" s="1176" t="s">
        <v>2292</v>
      </c>
      <c r="AXC22" s="1176" t="s">
        <v>2292</v>
      </c>
      <c r="AXD22" s="1176" t="s">
        <v>2292</v>
      </c>
      <c r="AXE22" s="1176" t="s">
        <v>2292</v>
      </c>
      <c r="AXF22" s="1176" t="s">
        <v>2292</v>
      </c>
      <c r="AXG22" s="1176" t="s">
        <v>2292</v>
      </c>
      <c r="AXH22" s="1176" t="s">
        <v>2292</v>
      </c>
      <c r="AXI22" s="1176" t="s">
        <v>2292</v>
      </c>
      <c r="AXJ22" s="1176" t="s">
        <v>2292</v>
      </c>
      <c r="AXK22" s="1176" t="s">
        <v>2292</v>
      </c>
      <c r="AXL22" s="1176" t="s">
        <v>2292</v>
      </c>
      <c r="AXM22" s="1176" t="s">
        <v>2292</v>
      </c>
      <c r="AXN22" s="1176" t="s">
        <v>2292</v>
      </c>
      <c r="AXO22" s="1176" t="s">
        <v>2292</v>
      </c>
      <c r="AXP22" s="1176" t="s">
        <v>2292</v>
      </c>
      <c r="AXQ22" s="1176" t="s">
        <v>2292</v>
      </c>
      <c r="AXR22" s="1176" t="s">
        <v>2292</v>
      </c>
      <c r="AXS22" s="1176" t="s">
        <v>2292</v>
      </c>
      <c r="AXT22" s="1176" t="s">
        <v>2292</v>
      </c>
      <c r="AXU22" s="1176" t="s">
        <v>2292</v>
      </c>
      <c r="AXV22" s="1176" t="s">
        <v>2292</v>
      </c>
      <c r="AXW22" s="1176" t="s">
        <v>2292</v>
      </c>
      <c r="AXX22" s="1176" t="s">
        <v>2292</v>
      </c>
      <c r="AXY22" s="1176" t="s">
        <v>2292</v>
      </c>
      <c r="AXZ22" s="1176" t="s">
        <v>2292</v>
      </c>
      <c r="AYA22" s="1176" t="s">
        <v>2292</v>
      </c>
      <c r="AYB22" s="1176" t="s">
        <v>2292</v>
      </c>
      <c r="AYC22" s="1176" t="s">
        <v>2292</v>
      </c>
      <c r="AYD22" s="1176" t="s">
        <v>2292</v>
      </c>
      <c r="AYE22" s="1176" t="s">
        <v>2292</v>
      </c>
      <c r="AYF22" s="1176" t="s">
        <v>2292</v>
      </c>
      <c r="AYG22" s="1176" t="s">
        <v>2292</v>
      </c>
      <c r="AYH22" s="1176" t="s">
        <v>2292</v>
      </c>
      <c r="AYI22" s="1176" t="s">
        <v>2292</v>
      </c>
      <c r="AYJ22" s="1176" t="s">
        <v>2292</v>
      </c>
      <c r="AYK22" s="1176" t="s">
        <v>2292</v>
      </c>
      <c r="AYL22" s="1176" t="s">
        <v>2292</v>
      </c>
      <c r="AYM22" s="1176" t="s">
        <v>2292</v>
      </c>
      <c r="AYN22" s="1176" t="s">
        <v>2292</v>
      </c>
      <c r="AYO22" s="1176" t="s">
        <v>2292</v>
      </c>
      <c r="AYP22" s="1176" t="s">
        <v>2292</v>
      </c>
      <c r="AYQ22" s="1176" t="s">
        <v>2292</v>
      </c>
      <c r="AYR22" s="1176" t="s">
        <v>2292</v>
      </c>
      <c r="AYS22" s="1176" t="s">
        <v>2292</v>
      </c>
      <c r="AYT22" s="1176" t="s">
        <v>2292</v>
      </c>
      <c r="AYU22" s="1176" t="s">
        <v>2292</v>
      </c>
      <c r="AYV22" s="1176" t="s">
        <v>2292</v>
      </c>
      <c r="AYW22" s="1176" t="s">
        <v>2292</v>
      </c>
      <c r="AYX22" s="1176" t="s">
        <v>2292</v>
      </c>
      <c r="AYY22" s="1176" t="s">
        <v>2292</v>
      </c>
      <c r="AYZ22" s="1176" t="s">
        <v>2292</v>
      </c>
      <c r="AZA22" s="1176" t="s">
        <v>2292</v>
      </c>
      <c r="AZB22" s="1176" t="s">
        <v>2292</v>
      </c>
      <c r="AZC22" s="1176" t="s">
        <v>2292</v>
      </c>
      <c r="AZD22" s="1176" t="s">
        <v>2292</v>
      </c>
      <c r="AZE22" s="1176" t="s">
        <v>2292</v>
      </c>
      <c r="AZF22" s="1176" t="s">
        <v>2292</v>
      </c>
      <c r="AZG22" s="1176" t="s">
        <v>2292</v>
      </c>
      <c r="AZH22" s="1176" t="s">
        <v>2292</v>
      </c>
      <c r="AZI22" s="1176" t="s">
        <v>2292</v>
      </c>
      <c r="AZJ22" s="1176" t="s">
        <v>2292</v>
      </c>
      <c r="AZK22" s="1176" t="s">
        <v>2292</v>
      </c>
      <c r="AZL22" s="1176" t="s">
        <v>2292</v>
      </c>
      <c r="AZM22" s="1176" t="s">
        <v>2292</v>
      </c>
      <c r="AZN22" s="1176" t="s">
        <v>2292</v>
      </c>
      <c r="AZO22" s="1176" t="s">
        <v>2292</v>
      </c>
      <c r="AZP22" s="1176" t="s">
        <v>2292</v>
      </c>
      <c r="AZQ22" s="1176" t="s">
        <v>2292</v>
      </c>
      <c r="AZR22" s="1176" t="s">
        <v>2292</v>
      </c>
      <c r="AZS22" s="1176" t="s">
        <v>2292</v>
      </c>
      <c r="AZT22" s="1176" t="s">
        <v>2292</v>
      </c>
      <c r="AZU22" s="1176" t="s">
        <v>2292</v>
      </c>
      <c r="AZV22" s="1176" t="s">
        <v>2292</v>
      </c>
      <c r="AZW22" s="1176" t="s">
        <v>2292</v>
      </c>
      <c r="AZX22" s="1176" t="s">
        <v>2292</v>
      </c>
      <c r="AZY22" s="1176" t="s">
        <v>2292</v>
      </c>
      <c r="AZZ22" s="1176" t="s">
        <v>2292</v>
      </c>
      <c r="BAA22" s="1176" t="s">
        <v>2292</v>
      </c>
      <c r="BAB22" s="1176" t="s">
        <v>2292</v>
      </c>
      <c r="BAC22" s="1176" t="s">
        <v>2292</v>
      </c>
      <c r="BAD22" s="1176" t="s">
        <v>2292</v>
      </c>
      <c r="BAE22" s="1176" t="s">
        <v>2292</v>
      </c>
      <c r="BAF22" s="1176" t="s">
        <v>2292</v>
      </c>
      <c r="BAG22" s="1176" t="s">
        <v>2292</v>
      </c>
      <c r="BAH22" s="1176" t="s">
        <v>2292</v>
      </c>
      <c r="BAI22" s="1176" t="s">
        <v>2292</v>
      </c>
      <c r="BAJ22" s="1176" t="s">
        <v>2292</v>
      </c>
      <c r="BAK22" s="1176" t="s">
        <v>2292</v>
      </c>
      <c r="BAL22" s="1176" t="s">
        <v>2292</v>
      </c>
      <c r="BAM22" s="1176" t="s">
        <v>2292</v>
      </c>
      <c r="BAN22" s="1176" t="s">
        <v>2292</v>
      </c>
      <c r="BAO22" s="1176" t="s">
        <v>2292</v>
      </c>
      <c r="BAP22" s="1176" t="s">
        <v>2292</v>
      </c>
      <c r="BAQ22" s="1176" t="s">
        <v>2292</v>
      </c>
      <c r="BAR22" s="1176" t="s">
        <v>2292</v>
      </c>
      <c r="BAS22" s="1176" t="s">
        <v>2292</v>
      </c>
      <c r="BAT22" s="1176" t="s">
        <v>2292</v>
      </c>
      <c r="BAU22" s="1176" t="s">
        <v>2292</v>
      </c>
      <c r="BAV22" s="1176" t="s">
        <v>2292</v>
      </c>
      <c r="BAW22" s="1176" t="s">
        <v>2292</v>
      </c>
      <c r="BAX22" s="1176" t="s">
        <v>2292</v>
      </c>
      <c r="BAY22" s="1176" t="s">
        <v>2292</v>
      </c>
      <c r="BAZ22" s="1176" t="s">
        <v>2292</v>
      </c>
      <c r="BBA22" s="1176" t="s">
        <v>2292</v>
      </c>
      <c r="BBB22" s="1176" t="s">
        <v>2292</v>
      </c>
      <c r="BBC22" s="1176" t="s">
        <v>2292</v>
      </c>
      <c r="BBD22" s="1176" t="s">
        <v>2292</v>
      </c>
      <c r="BBE22" s="1176" t="s">
        <v>2292</v>
      </c>
      <c r="BBF22" s="1176" t="s">
        <v>2292</v>
      </c>
      <c r="BBG22" s="1176" t="s">
        <v>2292</v>
      </c>
      <c r="BBH22" s="1176" t="s">
        <v>2292</v>
      </c>
      <c r="BBI22" s="1176" t="s">
        <v>2292</v>
      </c>
      <c r="BBJ22" s="1176" t="s">
        <v>2292</v>
      </c>
      <c r="BBK22" s="1176" t="s">
        <v>2292</v>
      </c>
      <c r="BBL22" s="1176" t="s">
        <v>2292</v>
      </c>
      <c r="BBM22" s="1176" t="s">
        <v>2292</v>
      </c>
      <c r="BBN22" s="1176" t="s">
        <v>2292</v>
      </c>
      <c r="BBO22" s="1176" t="s">
        <v>2292</v>
      </c>
      <c r="BBP22" s="1176" t="s">
        <v>2292</v>
      </c>
      <c r="BBQ22" s="1176" t="s">
        <v>2292</v>
      </c>
      <c r="BBR22" s="1176" t="s">
        <v>2292</v>
      </c>
      <c r="BBS22" s="1176" t="s">
        <v>2292</v>
      </c>
      <c r="BBT22" s="1176" t="s">
        <v>2292</v>
      </c>
      <c r="BBU22" s="1176" t="s">
        <v>2292</v>
      </c>
      <c r="BBV22" s="1176" t="s">
        <v>2292</v>
      </c>
      <c r="BBW22" s="1176" t="s">
        <v>2292</v>
      </c>
      <c r="BBX22" s="1176" t="s">
        <v>2292</v>
      </c>
      <c r="BBY22" s="1176" t="s">
        <v>2292</v>
      </c>
      <c r="BBZ22" s="1176" t="s">
        <v>2292</v>
      </c>
      <c r="BCA22" s="1176" t="s">
        <v>2292</v>
      </c>
      <c r="BCB22" s="1176" t="s">
        <v>2292</v>
      </c>
      <c r="BCC22" s="1176" t="s">
        <v>2292</v>
      </c>
      <c r="BCD22" s="1176" t="s">
        <v>2292</v>
      </c>
      <c r="BCE22" s="1176" t="s">
        <v>2292</v>
      </c>
      <c r="BCF22" s="1176" t="s">
        <v>2292</v>
      </c>
      <c r="BCG22" s="1176" t="s">
        <v>2292</v>
      </c>
      <c r="BCH22" s="1176" t="s">
        <v>2292</v>
      </c>
      <c r="BCI22" s="1176" t="s">
        <v>2292</v>
      </c>
      <c r="BCJ22" s="1176" t="s">
        <v>2292</v>
      </c>
      <c r="BCK22" s="1176" t="s">
        <v>2292</v>
      </c>
      <c r="BCL22" s="1176" t="s">
        <v>2292</v>
      </c>
      <c r="BCM22" s="1176" t="s">
        <v>2292</v>
      </c>
      <c r="BCN22" s="1176" t="s">
        <v>2292</v>
      </c>
      <c r="BCO22" s="1176" t="s">
        <v>2292</v>
      </c>
      <c r="BCP22" s="1176" t="s">
        <v>2292</v>
      </c>
      <c r="BCQ22" s="1176" t="s">
        <v>2292</v>
      </c>
      <c r="BCR22" s="1176" t="s">
        <v>2292</v>
      </c>
      <c r="BCS22" s="1176" t="s">
        <v>2292</v>
      </c>
      <c r="BCT22" s="1176" t="s">
        <v>2292</v>
      </c>
      <c r="BCU22" s="1176" t="s">
        <v>2292</v>
      </c>
      <c r="BCV22" s="1176" t="s">
        <v>2292</v>
      </c>
      <c r="BCW22" s="1176" t="s">
        <v>2292</v>
      </c>
      <c r="BCX22" s="1176" t="s">
        <v>2292</v>
      </c>
      <c r="BCY22" s="1176" t="s">
        <v>2292</v>
      </c>
      <c r="BCZ22" s="1176" t="s">
        <v>2292</v>
      </c>
      <c r="BDA22" s="1176" t="s">
        <v>2292</v>
      </c>
      <c r="BDB22" s="1176" t="s">
        <v>2292</v>
      </c>
      <c r="BDC22" s="1176" t="s">
        <v>2292</v>
      </c>
      <c r="BDD22" s="1176" t="s">
        <v>2292</v>
      </c>
      <c r="BDE22" s="1176" t="s">
        <v>2292</v>
      </c>
      <c r="BDF22" s="1176" t="s">
        <v>2292</v>
      </c>
      <c r="BDG22" s="1176" t="s">
        <v>2292</v>
      </c>
      <c r="BDH22" s="1176" t="s">
        <v>2292</v>
      </c>
      <c r="BDI22" s="1176" t="s">
        <v>2292</v>
      </c>
      <c r="BDJ22" s="1176" t="s">
        <v>2292</v>
      </c>
      <c r="BDK22" s="1176" t="s">
        <v>2292</v>
      </c>
      <c r="BDL22" s="1176" t="s">
        <v>2292</v>
      </c>
      <c r="BDM22" s="1176" t="s">
        <v>2292</v>
      </c>
      <c r="BDN22" s="1176" t="s">
        <v>2292</v>
      </c>
      <c r="BDO22" s="1176" t="s">
        <v>2292</v>
      </c>
      <c r="BDP22" s="1176" t="s">
        <v>2292</v>
      </c>
      <c r="BDQ22" s="1176" t="s">
        <v>2292</v>
      </c>
      <c r="BDR22" s="1176" t="s">
        <v>2292</v>
      </c>
      <c r="BDS22" s="1176" t="s">
        <v>2292</v>
      </c>
      <c r="BDT22" s="1176" t="s">
        <v>2292</v>
      </c>
      <c r="BDU22" s="1176" t="s">
        <v>2292</v>
      </c>
      <c r="BDV22" s="1176" t="s">
        <v>2292</v>
      </c>
      <c r="BDW22" s="1176" t="s">
        <v>2292</v>
      </c>
      <c r="BDX22" s="1176" t="s">
        <v>2292</v>
      </c>
      <c r="BDY22" s="1176" t="s">
        <v>2292</v>
      </c>
      <c r="BDZ22" s="1176" t="s">
        <v>2292</v>
      </c>
      <c r="BEA22" s="1176" t="s">
        <v>2292</v>
      </c>
      <c r="BEB22" s="1176" t="s">
        <v>2292</v>
      </c>
      <c r="BEC22" s="1176" t="s">
        <v>2292</v>
      </c>
      <c r="BED22" s="1176" t="s">
        <v>2292</v>
      </c>
      <c r="BEE22" s="1176" t="s">
        <v>2292</v>
      </c>
      <c r="BEF22" s="1176" t="s">
        <v>2292</v>
      </c>
      <c r="BEG22" s="1176" t="s">
        <v>2292</v>
      </c>
      <c r="BEH22" s="1176" t="s">
        <v>2292</v>
      </c>
      <c r="BEI22" s="1176" t="s">
        <v>2292</v>
      </c>
      <c r="BEJ22" s="1176" t="s">
        <v>2292</v>
      </c>
      <c r="BEK22" s="1176" t="s">
        <v>2292</v>
      </c>
      <c r="BEL22" s="1176" t="s">
        <v>2292</v>
      </c>
      <c r="BEM22" s="1176" t="s">
        <v>2292</v>
      </c>
      <c r="BEN22" s="1176" t="s">
        <v>2292</v>
      </c>
      <c r="BEO22" s="1176" t="s">
        <v>2292</v>
      </c>
      <c r="BEP22" s="1176" t="s">
        <v>2292</v>
      </c>
      <c r="BEQ22" s="1176" t="s">
        <v>2292</v>
      </c>
      <c r="BER22" s="1176" t="s">
        <v>2292</v>
      </c>
      <c r="BES22" s="1176" t="s">
        <v>2292</v>
      </c>
      <c r="BET22" s="1176" t="s">
        <v>2292</v>
      </c>
      <c r="BEU22" s="1176" t="s">
        <v>2292</v>
      </c>
      <c r="BEV22" s="1176" t="s">
        <v>2292</v>
      </c>
      <c r="BEW22" s="1176" t="s">
        <v>2292</v>
      </c>
      <c r="BEX22" s="1176" t="s">
        <v>2292</v>
      </c>
      <c r="BEY22" s="1176" t="s">
        <v>2292</v>
      </c>
      <c r="BEZ22" s="1176" t="s">
        <v>2292</v>
      </c>
      <c r="BFA22" s="1176" t="s">
        <v>2292</v>
      </c>
      <c r="BFB22" s="1176" t="s">
        <v>2292</v>
      </c>
      <c r="BFC22" s="1176" t="s">
        <v>2292</v>
      </c>
      <c r="BFD22" s="1176" t="s">
        <v>2292</v>
      </c>
      <c r="BFE22" s="1176" t="s">
        <v>2292</v>
      </c>
      <c r="BFF22" s="1176" t="s">
        <v>2292</v>
      </c>
      <c r="BFG22" s="1176" t="s">
        <v>2292</v>
      </c>
      <c r="BFH22" s="1176" t="s">
        <v>2292</v>
      </c>
      <c r="BFI22" s="1176" t="s">
        <v>2292</v>
      </c>
      <c r="BFJ22" s="1176" t="s">
        <v>2292</v>
      </c>
      <c r="BFK22" s="1176" t="s">
        <v>2292</v>
      </c>
      <c r="BFL22" s="1176" t="s">
        <v>2292</v>
      </c>
      <c r="BFM22" s="1176" t="s">
        <v>2292</v>
      </c>
      <c r="BFN22" s="1176" t="s">
        <v>2292</v>
      </c>
      <c r="BFO22" s="1176" t="s">
        <v>2292</v>
      </c>
      <c r="BFP22" s="1176" t="s">
        <v>2292</v>
      </c>
      <c r="BFQ22" s="1176" t="s">
        <v>2292</v>
      </c>
      <c r="BFR22" s="1176" t="s">
        <v>2292</v>
      </c>
      <c r="BFS22" s="1176" t="s">
        <v>2292</v>
      </c>
      <c r="BFT22" s="1176" t="s">
        <v>2292</v>
      </c>
      <c r="BFU22" s="1176" t="s">
        <v>2292</v>
      </c>
      <c r="BFV22" s="1176" t="s">
        <v>2292</v>
      </c>
      <c r="BFW22" s="1176" t="s">
        <v>2292</v>
      </c>
      <c r="BFX22" s="1176" t="s">
        <v>2292</v>
      </c>
      <c r="BFY22" s="1176" t="s">
        <v>2292</v>
      </c>
      <c r="BFZ22" s="1176" t="s">
        <v>2292</v>
      </c>
      <c r="BGA22" s="1176" t="s">
        <v>2292</v>
      </c>
      <c r="BGB22" s="1176" t="s">
        <v>2292</v>
      </c>
      <c r="BGC22" s="1176" t="s">
        <v>2292</v>
      </c>
      <c r="BGD22" s="1176" t="s">
        <v>2292</v>
      </c>
      <c r="BGE22" s="1176" t="s">
        <v>2292</v>
      </c>
      <c r="BGF22" s="1176" t="s">
        <v>2292</v>
      </c>
      <c r="BGG22" s="1176" t="s">
        <v>2292</v>
      </c>
      <c r="BGH22" s="1176" t="s">
        <v>2292</v>
      </c>
      <c r="BGI22" s="1176" t="s">
        <v>2292</v>
      </c>
      <c r="BGJ22" s="1176" t="s">
        <v>2292</v>
      </c>
      <c r="BGK22" s="1176" t="s">
        <v>2292</v>
      </c>
      <c r="BGL22" s="1176" t="s">
        <v>2292</v>
      </c>
      <c r="BGM22" s="1176" t="s">
        <v>2292</v>
      </c>
      <c r="BGN22" s="1176" t="s">
        <v>2292</v>
      </c>
      <c r="BGO22" s="1176" t="s">
        <v>2292</v>
      </c>
      <c r="BGP22" s="1176" t="s">
        <v>2292</v>
      </c>
      <c r="BGQ22" s="1176" t="s">
        <v>2292</v>
      </c>
      <c r="BGR22" s="1176" t="s">
        <v>2292</v>
      </c>
      <c r="BGS22" s="1176" t="s">
        <v>2292</v>
      </c>
      <c r="BGT22" s="1176" t="s">
        <v>2292</v>
      </c>
      <c r="BGU22" s="1176" t="s">
        <v>2292</v>
      </c>
      <c r="BGV22" s="1176" t="s">
        <v>2292</v>
      </c>
      <c r="BGW22" s="1176" t="s">
        <v>2292</v>
      </c>
      <c r="BGX22" s="1176" t="s">
        <v>2292</v>
      </c>
      <c r="BGY22" s="1176" t="s">
        <v>2292</v>
      </c>
      <c r="BGZ22" s="1176" t="s">
        <v>2292</v>
      </c>
      <c r="BHA22" s="1176" t="s">
        <v>2292</v>
      </c>
      <c r="BHB22" s="1176" t="s">
        <v>2292</v>
      </c>
      <c r="BHC22" s="1176" t="s">
        <v>2292</v>
      </c>
      <c r="BHD22" s="1176" t="s">
        <v>2292</v>
      </c>
      <c r="BHE22" s="1176" t="s">
        <v>2292</v>
      </c>
      <c r="BHF22" s="1176" t="s">
        <v>2292</v>
      </c>
      <c r="BHG22" s="1176" t="s">
        <v>2292</v>
      </c>
      <c r="BHH22" s="1176" t="s">
        <v>2292</v>
      </c>
      <c r="BHI22" s="1176" t="s">
        <v>2292</v>
      </c>
      <c r="BHJ22" s="1176" t="s">
        <v>2292</v>
      </c>
      <c r="BHK22" s="1176" t="s">
        <v>2292</v>
      </c>
      <c r="BHL22" s="1176" t="s">
        <v>2292</v>
      </c>
      <c r="BHM22" s="1176" t="s">
        <v>2292</v>
      </c>
      <c r="BHN22" s="1176" t="s">
        <v>2292</v>
      </c>
      <c r="BHO22" s="1176" t="s">
        <v>2292</v>
      </c>
      <c r="BHP22" s="1176" t="s">
        <v>2292</v>
      </c>
      <c r="BHQ22" s="1176" t="s">
        <v>2292</v>
      </c>
      <c r="BHR22" s="1176" t="s">
        <v>2292</v>
      </c>
      <c r="BHS22" s="1176" t="s">
        <v>2292</v>
      </c>
      <c r="BHT22" s="1176" t="s">
        <v>2292</v>
      </c>
      <c r="BHU22" s="1176" t="s">
        <v>2292</v>
      </c>
      <c r="BHV22" s="1176" t="s">
        <v>2292</v>
      </c>
      <c r="BHW22" s="1176" t="s">
        <v>2292</v>
      </c>
      <c r="BHX22" s="1176" t="s">
        <v>2292</v>
      </c>
      <c r="BHY22" s="1176" t="s">
        <v>2292</v>
      </c>
      <c r="BHZ22" s="1176" t="s">
        <v>2292</v>
      </c>
      <c r="BIA22" s="1176" t="s">
        <v>2292</v>
      </c>
      <c r="BIB22" s="1176" t="s">
        <v>2292</v>
      </c>
      <c r="BIC22" s="1176" t="s">
        <v>2292</v>
      </c>
      <c r="BID22" s="1176" t="s">
        <v>2292</v>
      </c>
      <c r="BIE22" s="1176" t="s">
        <v>2292</v>
      </c>
      <c r="BIF22" s="1176" t="s">
        <v>2292</v>
      </c>
      <c r="BIG22" s="1176" t="s">
        <v>2292</v>
      </c>
      <c r="BIH22" s="1176" t="s">
        <v>2292</v>
      </c>
      <c r="BII22" s="1176" t="s">
        <v>2292</v>
      </c>
      <c r="BIJ22" s="1176" t="s">
        <v>2292</v>
      </c>
      <c r="BIK22" s="1176" t="s">
        <v>2292</v>
      </c>
      <c r="BIL22" s="1176" t="s">
        <v>2292</v>
      </c>
      <c r="BIM22" s="1176" t="s">
        <v>2292</v>
      </c>
      <c r="BIN22" s="1176" t="s">
        <v>2292</v>
      </c>
      <c r="BIO22" s="1176" t="s">
        <v>2292</v>
      </c>
      <c r="BIP22" s="1176" t="s">
        <v>2292</v>
      </c>
      <c r="BIQ22" s="1176" t="s">
        <v>2292</v>
      </c>
      <c r="BIR22" s="1176" t="s">
        <v>2292</v>
      </c>
      <c r="BIS22" s="1176" t="s">
        <v>2292</v>
      </c>
      <c r="BIT22" s="1176" t="s">
        <v>2292</v>
      </c>
      <c r="BIU22" s="1176" t="s">
        <v>2292</v>
      </c>
      <c r="BIV22" s="1176" t="s">
        <v>2292</v>
      </c>
      <c r="BIW22" s="1176" t="s">
        <v>2292</v>
      </c>
      <c r="BIX22" s="1176" t="s">
        <v>2292</v>
      </c>
      <c r="BIY22" s="1176" t="s">
        <v>2292</v>
      </c>
      <c r="BIZ22" s="1176" t="s">
        <v>2292</v>
      </c>
      <c r="BJA22" s="1176" t="s">
        <v>2292</v>
      </c>
      <c r="BJB22" s="1176" t="s">
        <v>2292</v>
      </c>
      <c r="BJC22" s="1176" t="s">
        <v>2292</v>
      </c>
      <c r="BJD22" s="1176" t="s">
        <v>2292</v>
      </c>
      <c r="BJE22" s="1176" t="s">
        <v>2292</v>
      </c>
      <c r="BJF22" s="1176" t="s">
        <v>2292</v>
      </c>
      <c r="BJG22" s="1176" t="s">
        <v>2292</v>
      </c>
      <c r="BJH22" s="1176" t="s">
        <v>2292</v>
      </c>
      <c r="BJI22" s="1176" t="s">
        <v>2292</v>
      </c>
      <c r="BJJ22" s="1176" t="s">
        <v>2292</v>
      </c>
      <c r="BJK22" s="1176" t="s">
        <v>2292</v>
      </c>
      <c r="BJL22" s="1176" t="s">
        <v>2292</v>
      </c>
      <c r="BJM22" s="1176" t="s">
        <v>2292</v>
      </c>
      <c r="BJN22" s="1176" t="s">
        <v>2292</v>
      </c>
      <c r="BJO22" s="1176" t="s">
        <v>2292</v>
      </c>
      <c r="BJP22" s="1176" t="s">
        <v>2292</v>
      </c>
      <c r="BJQ22" s="1176" t="s">
        <v>2292</v>
      </c>
      <c r="BJR22" s="1176" t="s">
        <v>2292</v>
      </c>
      <c r="BJS22" s="1176" t="s">
        <v>2292</v>
      </c>
      <c r="BJT22" s="1176" t="s">
        <v>2292</v>
      </c>
      <c r="BJU22" s="1176" t="s">
        <v>2292</v>
      </c>
      <c r="BJV22" s="1176" t="s">
        <v>2292</v>
      </c>
      <c r="BJW22" s="1176" t="s">
        <v>2292</v>
      </c>
      <c r="BJX22" s="1176" t="s">
        <v>2292</v>
      </c>
      <c r="BJY22" s="1176" t="s">
        <v>2292</v>
      </c>
      <c r="BJZ22" s="1176" t="s">
        <v>2292</v>
      </c>
      <c r="BKA22" s="1176" t="s">
        <v>2292</v>
      </c>
      <c r="BKB22" s="1176" t="s">
        <v>2292</v>
      </c>
      <c r="BKC22" s="1176" t="s">
        <v>2292</v>
      </c>
      <c r="BKD22" s="1176" t="s">
        <v>2292</v>
      </c>
      <c r="BKE22" s="1176" t="s">
        <v>2292</v>
      </c>
      <c r="BKF22" s="1176" t="s">
        <v>2292</v>
      </c>
      <c r="BKG22" s="1176" t="s">
        <v>2292</v>
      </c>
      <c r="BKH22" s="1176" t="s">
        <v>2292</v>
      </c>
      <c r="BKI22" s="1176" t="s">
        <v>2292</v>
      </c>
      <c r="BKJ22" s="1176" t="s">
        <v>2292</v>
      </c>
      <c r="BKK22" s="1176" t="s">
        <v>2292</v>
      </c>
      <c r="BKL22" s="1176" t="s">
        <v>2292</v>
      </c>
      <c r="BKM22" s="1176" t="s">
        <v>2292</v>
      </c>
      <c r="BKN22" s="1176" t="s">
        <v>2292</v>
      </c>
      <c r="BKO22" s="1176" t="s">
        <v>2292</v>
      </c>
      <c r="BKP22" s="1176" t="s">
        <v>2292</v>
      </c>
      <c r="BKQ22" s="1176" t="s">
        <v>2292</v>
      </c>
      <c r="BKR22" s="1176" t="s">
        <v>2292</v>
      </c>
      <c r="BKS22" s="1176" t="s">
        <v>2292</v>
      </c>
      <c r="BKT22" s="1176" t="s">
        <v>2292</v>
      </c>
      <c r="BKU22" s="1176" t="s">
        <v>2292</v>
      </c>
      <c r="BKV22" s="1176" t="s">
        <v>2292</v>
      </c>
      <c r="BKW22" s="1176" t="s">
        <v>2292</v>
      </c>
      <c r="BKX22" s="1176" t="s">
        <v>2292</v>
      </c>
      <c r="BKY22" s="1176" t="s">
        <v>2292</v>
      </c>
      <c r="BKZ22" s="1176" t="s">
        <v>2292</v>
      </c>
      <c r="BLA22" s="1176" t="s">
        <v>2292</v>
      </c>
      <c r="BLB22" s="1176" t="s">
        <v>2292</v>
      </c>
      <c r="BLC22" s="1176" t="s">
        <v>2292</v>
      </c>
      <c r="BLD22" s="1176" t="s">
        <v>2292</v>
      </c>
      <c r="BLE22" s="1176" t="s">
        <v>2292</v>
      </c>
      <c r="BLF22" s="1176" t="s">
        <v>2292</v>
      </c>
      <c r="BLG22" s="1176" t="s">
        <v>2292</v>
      </c>
      <c r="BLH22" s="1176" t="s">
        <v>2292</v>
      </c>
      <c r="BLI22" s="1176" t="s">
        <v>2292</v>
      </c>
      <c r="BLJ22" s="1176" t="s">
        <v>2292</v>
      </c>
      <c r="BLK22" s="1176" t="s">
        <v>2292</v>
      </c>
      <c r="BLL22" s="1176" t="s">
        <v>2292</v>
      </c>
      <c r="BLM22" s="1176" t="s">
        <v>2292</v>
      </c>
      <c r="BLN22" s="1176" t="s">
        <v>2292</v>
      </c>
      <c r="BLO22" s="1176" t="s">
        <v>2292</v>
      </c>
      <c r="BLP22" s="1176" t="s">
        <v>2292</v>
      </c>
      <c r="BLQ22" s="1176" t="s">
        <v>2292</v>
      </c>
      <c r="BLR22" s="1176" t="s">
        <v>2292</v>
      </c>
      <c r="BLS22" s="1176" t="s">
        <v>2292</v>
      </c>
      <c r="BLT22" s="1176" t="s">
        <v>2292</v>
      </c>
      <c r="BLU22" s="1176" t="s">
        <v>2292</v>
      </c>
      <c r="BLV22" s="1176" t="s">
        <v>2292</v>
      </c>
      <c r="BLW22" s="1176" t="s">
        <v>2292</v>
      </c>
      <c r="BLX22" s="1176" t="s">
        <v>2292</v>
      </c>
      <c r="BLY22" s="1176" t="s">
        <v>2292</v>
      </c>
      <c r="BLZ22" s="1176" t="s">
        <v>2292</v>
      </c>
      <c r="BMA22" s="1176" t="s">
        <v>2292</v>
      </c>
      <c r="BMB22" s="1176" t="s">
        <v>2292</v>
      </c>
      <c r="BMC22" s="1176" t="s">
        <v>2292</v>
      </c>
      <c r="BMD22" s="1176" t="s">
        <v>2292</v>
      </c>
      <c r="BME22" s="1176" t="s">
        <v>2292</v>
      </c>
      <c r="BMF22" s="1176" t="s">
        <v>2292</v>
      </c>
      <c r="BMG22" s="1176" t="s">
        <v>2292</v>
      </c>
      <c r="BMH22" s="1176" t="s">
        <v>2292</v>
      </c>
      <c r="BMI22" s="1176" t="s">
        <v>2292</v>
      </c>
      <c r="BMJ22" s="1176" t="s">
        <v>2292</v>
      </c>
      <c r="BMK22" s="1176" t="s">
        <v>2292</v>
      </c>
      <c r="BML22" s="1176" t="s">
        <v>2292</v>
      </c>
      <c r="BMM22" s="1176" t="s">
        <v>2292</v>
      </c>
      <c r="BMN22" s="1176" t="s">
        <v>2292</v>
      </c>
      <c r="BMO22" s="1176" t="s">
        <v>2292</v>
      </c>
      <c r="BMP22" s="1176" t="s">
        <v>2292</v>
      </c>
      <c r="BMQ22" s="1176" t="s">
        <v>2292</v>
      </c>
      <c r="BMR22" s="1176" t="s">
        <v>2292</v>
      </c>
      <c r="BMS22" s="1176" t="s">
        <v>2292</v>
      </c>
      <c r="BMT22" s="1176" t="s">
        <v>2292</v>
      </c>
      <c r="BMU22" s="1176" t="s">
        <v>2292</v>
      </c>
      <c r="BMV22" s="1176" t="s">
        <v>2292</v>
      </c>
      <c r="BMW22" s="1176" t="s">
        <v>2292</v>
      </c>
      <c r="BMX22" s="1176" t="s">
        <v>2292</v>
      </c>
      <c r="BMY22" s="1176" t="s">
        <v>2292</v>
      </c>
      <c r="BMZ22" s="1176" t="s">
        <v>2292</v>
      </c>
      <c r="BNA22" s="1176" t="s">
        <v>2292</v>
      </c>
      <c r="BNB22" s="1176" t="s">
        <v>2292</v>
      </c>
      <c r="BNC22" s="1176" t="s">
        <v>2292</v>
      </c>
      <c r="BND22" s="1176" t="s">
        <v>2292</v>
      </c>
      <c r="BNE22" s="1176" t="s">
        <v>2292</v>
      </c>
      <c r="BNF22" s="1176" t="s">
        <v>2292</v>
      </c>
      <c r="BNG22" s="1176" t="s">
        <v>2292</v>
      </c>
      <c r="BNH22" s="1176" t="s">
        <v>2292</v>
      </c>
      <c r="BNI22" s="1176" t="s">
        <v>2292</v>
      </c>
      <c r="BNJ22" s="1176" t="s">
        <v>2292</v>
      </c>
      <c r="BNK22" s="1176" t="s">
        <v>2292</v>
      </c>
      <c r="BNL22" s="1176" t="s">
        <v>2292</v>
      </c>
      <c r="BNM22" s="1176" t="s">
        <v>2292</v>
      </c>
      <c r="BNN22" s="1176" t="s">
        <v>2292</v>
      </c>
      <c r="BNO22" s="1176" t="s">
        <v>2292</v>
      </c>
      <c r="BNP22" s="1176" t="s">
        <v>2292</v>
      </c>
      <c r="BNQ22" s="1176" t="s">
        <v>2292</v>
      </c>
      <c r="BNR22" s="1176" t="s">
        <v>2292</v>
      </c>
      <c r="BNS22" s="1176" t="s">
        <v>2292</v>
      </c>
      <c r="BNT22" s="1176" t="s">
        <v>2292</v>
      </c>
      <c r="BNU22" s="1176" t="s">
        <v>2292</v>
      </c>
      <c r="BNV22" s="1176" t="s">
        <v>2292</v>
      </c>
      <c r="BNW22" s="1176" t="s">
        <v>2292</v>
      </c>
      <c r="BNX22" s="1176" t="s">
        <v>2292</v>
      </c>
      <c r="BNY22" s="1176" t="s">
        <v>2292</v>
      </c>
      <c r="BNZ22" s="1176" t="s">
        <v>2292</v>
      </c>
      <c r="BOA22" s="1176" t="s">
        <v>2292</v>
      </c>
      <c r="BOB22" s="1176" t="s">
        <v>2292</v>
      </c>
      <c r="BOC22" s="1176" t="s">
        <v>2292</v>
      </c>
      <c r="BOD22" s="1176" t="s">
        <v>2292</v>
      </c>
      <c r="BOE22" s="1176" t="s">
        <v>2292</v>
      </c>
      <c r="BOF22" s="1176" t="s">
        <v>2292</v>
      </c>
      <c r="BOG22" s="1176" t="s">
        <v>2292</v>
      </c>
      <c r="BOH22" s="1176" t="s">
        <v>2292</v>
      </c>
      <c r="BOI22" s="1176" t="s">
        <v>2292</v>
      </c>
      <c r="BOJ22" s="1176" t="s">
        <v>2292</v>
      </c>
      <c r="BOK22" s="1176" t="s">
        <v>2292</v>
      </c>
      <c r="BOL22" s="1176" t="s">
        <v>2292</v>
      </c>
      <c r="BOM22" s="1176" t="s">
        <v>2292</v>
      </c>
      <c r="BON22" s="1176" t="s">
        <v>2292</v>
      </c>
      <c r="BOO22" s="1176" t="s">
        <v>2292</v>
      </c>
      <c r="BOP22" s="1176" t="s">
        <v>2292</v>
      </c>
      <c r="BOQ22" s="1176" t="s">
        <v>2292</v>
      </c>
      <c r="BOR22" s="1176" t="s">
        <v>2292</v>
      </c>
      <c r="BOS22" s="1176" t="s">
        <v>2292</v>
      </c>
      <c r="BOT22" s="1176" t="s">
        <v>2292</v>
      </c>
      <c r="BOU22" s="1176" t="s">
        <v>2292</v>
      </c>
      <c r="BOV22" s="1176" t="s">
        <v>2292</v>
      </c>
      <c r="BOW22" s="1176" t="s">
        <v>2292</v>
      </c>
      <c r="BOX22" s="1176" t="s">
        <v>2292</v>
      </c>
      <c r="BOY22" s="1176" t="s">
        <v>2292</v>
      </c>
      <c r="BOZ22" s="1176" t="s">
        <v>2292</v>
      </c>
      <c r="BPA22" s="1176" t="s">
        <v>2292</v>
      </c>
      <c r="BPB22" s="1176" t="s">
        <v>2292</v>
      </c>
      <c r="BPC22" s="1176" t="s">
        <v>2292</v>
      </c>
      <c r="BPD22" s="1176" t="s">
        <v>2292</v>
      </c>
      <c r="BPE22" s="1176" t="s">
        <v>2292</v>
      </c>
      <c r="BPF22" s="1176" t="s">
        <v>2292</v>
      </c>
      <c r="BPG22" s="1176" t="s">
        <v>2292</v>
      </c>
      <c r="BPH22" s="1176" t="s">
        <v>2292</v>
      </c>
      <c r="BPI22" s="1176" t="s">
        <v>2292</v>
      </c>
      <c r="BPJ22" s="1176" t="s">
        <v>2292</v>
      </c>
      <c r="BPK22" s="1176" t="s">
        <v>2292</v>
      </c>
      <c r="BPL22" s="1176" t="s">
        <v>2292</v>
      </c>
      <c r="BPM22" s="1176" t="s">
        <v>2292</v>
      </c>
      <c r="BPN22" s="1176" t="s">
        <v>2292</v>
      </c>
      <c r="BPO22" s="1176" t="s">
        <v>2292</v>
      </c>
      <c r="BPP22" s="1176" t="s">
        <v>2292</v>
      </c>
      <c r="BPQ22" s="1176" t="s">
        <v>2292</v>
      </c>
      <c r="BPR22" s="1176" t="s">
        <v>2292</v>
      </c>
      <c r="BPS22" s="1176" t="s">
        <v>2292</v>
      </c>
      <c r="BPT22" s="1176" t="s">
        <v>2292</v>
      </c>
      <c r="BPU22" s="1176" t="s">
        <v>2292</v>
      </c>
      <c r="BPV22" s="1176" t="s">
        <v>2292</v>
      </c>
      <c r="BPW22" s="1176" t="s">
        <v>2292</v>
      </c>
      <c r="BPX22" s="1176" t="s">
        <v>2292</v>
      </c>
      <c r="BPY22" s="1176" t="s">
        <v>2292</v>
      </c>
      <c r="BPZ22" s="1176" t="s">
        <v>2292</v>
      </c>
      <c r="BQA22" s="1176" t="s">
        <v>2292</v>
      </c>
      <c r="BQB22" s="1176" t="s">
        <v>2292</v>
      </c>
      <c r="BQC22" s="1176" t="s">
        <v>2292</v>
      </c>
      <c r="BQD22" s="1176" t="s">
        <v>2292</v>
      </c>
      <c r="BQE22" s="1176" t="s">
        <v>2292</v>
      </c>
      <c r="BQF22" s="1176" t="s">
        <v>2292</v>
      </c>
      <c r="BQG22" s="1176" t="s">
        <v>2292</v>
      </c>
      <c r="BQH22" s="1176" t="s">
        <v>2292</v>
      </c>
      <c r="BQI22" s="1176" t="s">
        <v>2292</v>
      </c>
      <c r="BQJ22" s="1176" t="s">
        <v>2292</v>
      </c>
      <c r="BQK22" s="1176" t="s">
        <v>2292</v>
      </c>
      <c r="BQL22" s="1176" t="s">
        <v>2292</v>
      </c>
      <c r="BQM22" s="1176" t="s">
        <v>2292</v>
      </c>
      <c r="BQN22" s="1176" t="s">
        <v>2292</v>
      </c>
      <c r="BQO22" s="1176" t="s">
        <v>2292</v>
      </c>
      <c r="BQP22" s="1176" t="s">
        <v>2292</v>
      </c>
      <c r="BQQ22" s="1176" t="s">
        <v>2292</v>
      </c>
      <c r="BQR22" s="1176" t="s">
        <v>2292</v>
      </c>
      <c r="BQS22" s="1176" t="s">
        <v>2292</v>
      </c>
      <c r="BQT22" s="1176" t="s">
        <v>2292</v>
      </c>
      <c r="BQU22" s="1176" t="s">
        <v>2292</v>
      </c>
      <c r="BQV22" s="1176" t="s">
        <v>2292</v>
      </c>
      <c r="BQW22" s="1176" t="s">
        <v>2292</v>
      </c>
      <c r="BQX22" s="1176" t="s">
        <v>2292</v>
      </c>
      <c r="BQY22" s="1176" t="s">
        <v>2292</v>
      </c>
      <c r="BQZ22" s="1176" t="s">
        <v>2292</v>
      </c>
      <c r="BRA22" s="1176" t="s">
        <v>2292</v>
      </c>
      <c r="BRB22" s="1176" t="s">
        <v>2292</v>
      </c>
      <c r="BRC22" s="1176" t="s">
        <v>2292</v>
      </c>
      <c r="BRD22" s="1176" t="s">
        <v>2292</v>
      </c>
      <c r="BRE22" s="1176" t="s">
        <v>2292</v>
      </c>
      <c r="BRF22" s="1176" t="s">
        <v>2292</v>
      </c>
      <c r="BRG22" s="1176" t="s">
        <v>2292</v>
      </c>
      <c r="BRH22" s="1176" t="s">
        <v>2292</v>
      </c>
      <c r="BRI22" s="1176" t="s">
        <v>2292</v>
      </c>
      <c r="BRJ22" s="1176" t="s">
        <v>2292</v>
      </c>
      <c r="BRK22" s="1176" t="s">
        <v>2292</v>
      </c>
      <c r="BRL22" s="1176" t="s">
        <v>2292</v>
      </c>
      <c r="BRM22" s="1176" t="s">
        <v>2292</v>
      </c>
      <c r="BRN22" s="1176" t="s">
        <v>2292</v>
      </c>
      <c r="BRO22" s="1176" t="s">
        <v>2292</v>
      </c>
      <c r="BRP22" s="1176" t="s">
        <v>2292</v>
      </c>
      <c r="BRQ22" s="1176" t="s">
        <v>2292</v>
      </c>
      <c r="BRR22" s="1176" t="s">
        <v>2292</v>
      </c>
      <c r="BRS22" s="1176" t="s">
        <v>2292</v>
      </c>
      <c r="BRT22" s="1176" t="s">
        <v>2292</v>
      </c>
      <c r="BRU22" s="1176" t="s">
        <v>2292</v>
      </c>
      <c r="BRV22" s="1176" t="s">
        <v>2292</v>
      </c>
      <c r="BRW22" s="1176" t="s">
        <v>2292</v>
      </c>
      <c r="BRX22" s="1176" t="s">
        <v>2292</v>
      </c>
      <c r="BRY22" s="1176" t="s">
        <v>2292</v>
      </c>
      <c r="BRZ22" s="1176" t="s">
        <v>2292</v>
      </c>
      <c r="BSA22" s="1176" t="s">
        <v>2292</v>
      </c>
      <c r="BSB22" s="1176" t="s">
        <v>2292</v>
      </c>
      <c r="BSC22" s="1176" t="s">
        <v>2292</v>
      </c>
      <c r="BSD22" s="1176" t="s">
        <v>2292</v>
      </c>
      <c r="BSE22" s="1176" t="s">
        <v>2292</v>
      </c>
      <c r="BSF22" s="1176" t="s">
        <v>2292</v>
      </c>
      <c r="BSG22" s="1176" t="s">
        <v>2292</v>
      </c>
      <c r="BSH22" s="1176" t="s">
        <v>2292</v>
      </c>
      <c r="BSI22" s="1176" t="s">
        <v>2292</v>
      </c>
      <c r="BSJ22" s="1176" t="s">
        <v>2292</v>
      </c>
      <c r="BSK22" s="1176" t="s">
        <v>2292</v>
      </c>
      <c r="BSL22" s="1176" t="s">
        <v>2292</v>
      </c>
      <c r="BSM22" s="1176" t="s">
        <v>2292</v>
      </c>
      <c r="BSN22" s="1176" t="s">
        <v>2292</v>
      </c>
      <c r="BSO22" s="1176" t="s">
        <v>2292</v>
      </c>
      <c r="BSP22" s="1176" t="s">
        <v>2292</v>
      </c>
      <c r="BSQ22" s="1176" t="s">
        <v>2292</v>
      </c>
      <c r="BSR22" s="1176" t="s">
        <v>2292</v>
      </c>
      <c r="BSS22" s="1176" t="s">
        <v>2292</v>
      </c>
      <c r="BST22" s="1176" t="s">
        <v>2292</v>
      </c>
      <c r="BSU22" s="1176" t="s">
        <v>2292</v>
      </c>
      <c r="BSV22" s="1176" t="s">
        <v>2292</v>
      </c>
      <c r="BSW22" s="1176" t="s">
        <v>2292</v>
      </c>
      <c r="BSX22" s="1176" t="s">
        <v>2292</v>
      </c>
      <c r="BSY22" s="1176" t="s">
        <v>2292</v>
      </c>
      <c r="BSZ22" s="1176" t="s">
        <v>2292</v>
      </c>
      <c r="BTA22" s="1176" t="s">
        <v>2292</v>
      </c>
      <c r="BTB22" s="1176" t="s">
        <v>2292</v>
      </c>
      <c r="BTC22" s="1176" t="s">
        <v>2292</v>
      </c>
      <c r="BTD22" s="1176" t="s">
        <v>2292</v>
      </c>
      <c r="BTE22" s="1176" t="s">
        <v>2292</v>
      </c>
      <c r="BTF22" s="1176" t="s">
        <v>2292</v>
      </c>
      <c r="BTG22" s="1176" t="s">
        <v>2292</v>
      </c>
      <c r="BTH22" s="1176" t="s">
        <v>2292</v>
      </c>
      <c r="BTI22" s="1176" t="s">
        <v>2292</v>
      </c>
      <c r="BTJ22" s="1176" t="s">
        <v>2292</v>
      </c>
      <c r="BTK22" s="1176" t="s">
        <v>2292</v>
      </c>
      <c r="BTL22" s="1176" t="s">
        <v>2292</v>
      </c>
      <c r="BTM22" s="1176" t="s">
        <v>2292</v>
      </c>
      <c r="BTN22" s="1176" t="s">
        <v>2292</v>
      </c>
      <c r="BTO22" s="1176" t="s">
        <v>2292</v>
      </c>
      <c r="BTP22" s="1176" t="s">
        <v>2292</v>
      </c>
      <c r="BTQ22" s="1176" t="s">
        <v>2292</v>
      </c>
      <c r="BTR22" s="1176" t="s">
        <v>2292</v>
      </c>
      <c r="BTS22" s="1176" t="s">
        <v>2292</v>
      </c>
      <c r="BTT22" s="1176" t="s">
        <v>2292</v>
      </c>
      <c r="BTU22" s="1176" t="s">
        <v>2292</v>
      </c>
      <c r="BTV22" s="1176" t="s">
        <v>2292</v>
      </c>
      <c r="BTW22" s="1176" t="s">
        <v>2292</v>
      </c>
      <c r="BTX22" s="1176" t="s">
        <v>2292</v>
      </c>
      <c r="BTY22" s="1176" t="s">
        <v>2292</v>
      </c>
      <c r="BTZ22" s="1176" t="s">
        <v>2292</v>
      </c>
      <c r="BUA22" s="1176" t="s">
        <v>2292</v>
      </c>
      <c r="BUB22" s="1176" t="s">
        <v>2292</v>
      </c>
      <c r="BUC22" s="1176" t="s">
        <v>2292</v>
      </c>
      <c r="BUD22" s="1176" t="s">
        <v>2292</v>
      </c>
      <c r="BUE22" s="1176" t="s">
        <v>2292</v>
      </c>
      <c r="BUF22" s="1176" t="s">
        <v>2292</v>
      </c>
      <c r="BUG22" s="1176" t="s">
        <v>2292</v>
      </c>
      <c r="BUH22" s="1176" t="s">
        <v>2292</v>
      </c>
      <c r="BUI22" s="1176" t="s">
        <v>2292</v>
      </c>
      <c r="BUJ22" s="1176" t="s">
        <v>2292</v>
      </c>
      <c r="BUK22" s="1176" t="s">
        <v>2292</v>
      </c>
      <c r="BUL22" s="1176" t="s">
        <v>2292</v>
      </c>
      <c r="BUM22" s="1176" t="s">
        <v>2292</v>
      </c>
      <c r="BUN22" s="1176" t="s">
        <v>2292</v>
      </c>
      <c r="BUO22" s="1176" t="s">
        <v>2292</v>
      </c>
      <c r="BUP22" s="1176" t="s">
        <v>2292</v>
      </c>
      <c r="BUQ22" s="1176" t="s">
        <v>2292</v>
      </c>
      <c r="BUR22" s="1176" t="s">
        <v>2292</v>
      </c>
      <c r="BUS22" s="1176" t="s">
        <v>2292</v>
      </c>
      <c r="BUT22" s="1176" t="s">
        <v>2292</v>
      </c>
      <c r="BUU22" s="1176" t="s">
        <v>2292</v>
      </c>
      <c r="BUV22" s="1176" t="s">
        <v>2292</v>
      </c>
      <c r="BUW22" s="1176" t="s">
        <v>2292</v>
      </c>
      <c r="BUX22" s="1176" t="s">
        <v>2292</v>
      </c>
      <c r="BUY22" s="1176" t="s">
        <v>2292</v>
      </c>
      <c r="BUZ22" s="1176" t="s">
        <v>2292</v>
      </c>
      <c r="BVA22" s="1176" t="s">
        <v>2292</v>
      </c>
      <c r="BVB22" s="1176" t="s">
        <v>2292</v>
      </c>
      <c r="BVC22" s="1176" t="s">
        <v>2292</v>
      </c>
      <c r="BVD22" s="1176" t="s">
        <v>2292</v>
      </c>
      <c r="BVE22" s="1176" t="s">
        <v>2292</v>
      </c>
      <c r="BVF22" s="1176" t="s">
        <v>2292</v>
      </c>
      <c r="BVG22" s="1176" t="s">
        <v>2292</v>
      </c>
      <c r="BVH22" s="1176" t="s">
        <v>2292</v>
      </c>
      <c r="BVI22" s="1176" t="s">
        <v>2292</v>
      </c>
      <c r="BVJ22" s="1176" t="s">
        <v>2292</v>
      </c>
      <c r="BVK22" s="1176" t="s">
        <v>2292</v>
      </c>
      <c r="BVL22" s="1176" t="s">
        <v>2292</v>
      </c>
      <c r="BVM22" s="1176" t="s">
        <v>2292</v>
      </c>
      <c r="BVN22" s="1176" t="s">
        <v>2292</v>
      </c>
      <c r="BVO22" s="1176" t="s">
        <v>2292</v>
      </c>
      <c r="BVP22" s="1176" t="s">
        <v>2292</v>
      </c>
      <c r="BVQ22" s="1176" t="s">
        <v>2292</v>
      </c>
      <c r="BVR22" s="1176" t="s">
        <v>2292</v>
      </c>
      <c r="BVS22" s="1176" t="s">
        <v>2292</v>
      </c>
      <c r="BVT22" s="1176" t="s">
        <v>2292</v>
      </c>
      <c r="BVU22" s="1176" t="s">
        <v>2292</v>
      </c>
      <c r="BVV22" s="1176" t="s">
        <v>2292</v>
      </c>
      <c r="BVW22" s="1176" t="s">
        <v>2292</v>
      </c>
      <c r="BVX22" s="1176" t="s">
        <v>2292</v>
      </c>
      <c r="BVY22" s="1176" t="s">
        <v>2292</v>
      </c>
      <c r="BVZ22" s="1176" t="s">
        <v>2292</v>
      </c>
      <c r="BWA22" s="1176" t="s">
        <v>2292</v>
      </c>
      <c r="BWB22" s="1176" t="s">
        <v>2292</v>
      </c>
      <c r="BWC22" s="1176" t="s">
        <v>2292</v>
      </c>
      <c r="BWD22" s="1176" t="s">
        <v>2292</v>
      </c>
      <c r="BWE22" s="1176" t="s">
        <v>2292</v>
      </c>
      <c r="BWF22" s="1176" t="s">
        <v>2292</v>
      </c>
      <c r="BWG22" s="1176" t="s">
        <v>2292</v>
      </c>
      <c r="BWH22" s="1176" t="s">
        <v>2292</v>
      </c>
      <c r="BWI22" s="1176" t="s">
        <v>2292</v>
      </c>
      <c r="BWJ22" s="1176" t="s">
        <v>2292</v>
      </c>
      <c r="BWK22" s="1176" t="s">
        <v>2292</v>
      </c>
      <c r="BWL22" s="1176" t="s">
        <v>2292</v>
      </c>
      <c r="BWM22" s="1176" t="s">
        <v>2292</v>
      </c>
      <c r="BWN22" s="1176" t="s">
        <v>2292</v>
      </c>
      <c r="BWO22" s="1176" t="s">
        <v>2292</v>
      </c>
      <c r="BWP22" s="1176" t="s">
        <v>2292</v>
      </c>
      <c r="BWQ22" s="1176" t="s">
        <v>2292</v>
      </c>
      <c r="BWR22" s="1176" t="s">
        <v>2292</v>
      </c>
      <c r="BWS22" s="1176" t="s">
        <v>2292</v>
      </c>
      <c r="BWT22" s="1176" t="s">
        <v>2292</v>
      </c>
      <c r="BWU22" s="1176" t="s">
        <v>2292</v>
      </c>
      <c r="BWV22" s="1176" t="s">
        <v>2292</v>
      </c>
      <c r="BWW22" s="1176" t="s">
        <v>2292</v>
      </c>
      <c r="BWX22" s="1176" t="s">
        <v>2292</v>
      </c>
      <c r="BWY22" s="1176" t="s">
        <v>2292</v>
      </c>
      <c r="BWZ22" s="1176" t="s">
        <v>2292</v>
      </c>
      <c r="BXA22" s="1176" t="s">
        <v>2292</v>
      </c>
      <c r="BXB22" s="1176" t="s">
        <v>2292</v>
      </c>
      <c r="BXC22" s="1176" t="s">
        <v>2292</v>
      </c>
      <c r="BXD22" s="1176" t="s">
        <v>2292</v>
      </c>
      <c r="BXE22" s="1176" t="s">
        <v>2292</v>
      </c>
      <c r="BXF22" s="1176" t="s">
        <v>2292</v>
      </c>
      <c r="BXG22" s="1176" t="s">
        <v>2292</v>
      </c>
      <c r="BXH22" s="1176" t="s">
        <v>2292</v>
      </c>
      <c r="BXI22" s="1176" t="s">
        <v>2292</v>
      </c>
      <c r="BXJ22" s="1176" t="s">
        <v>2292</v>
      </c>
      <c r="BXK22" s="1176" t="s">
        <v>2292</v>
      </c>
      <c r="BXL22" s="1176" t="s">
        <v>2292</v>
      </c>
      <c r="BXM22" s="1176" t="s">
        <v>2292</v>
      </c>
      <c r="BXN22" s="1176" t="s">
        <v>2292</v>
      </c>
      <c r="BXO22" s="1176" t="s">
        <v>2292</v>
      </c>
      <c r="BXP22" s="1176" t="s">
        <v>2292</v>
      </c>
      <c r="BXQ22" s="1176" t="s">
        <v>2292</v>
      </c>
      <c r="BXR22" s="1176" t="s">
        <v>2292</v>
      </c>
      <c r="BXS22" s="1176" t="s">
        <v>2292</v>
      </c>
      <c r="BXT22" s="1176" t="s">
        <v>2292</v>
      </c>
      <c r="BXU22" s="1176" t="s">
        <v>2292</v>
      </c>
      <c r="BXV22" s="1176" t="s">
        <v>2292</v>
      </c>
      <c r="BXW22" s="1176" t="s">
        <v>2292</v>
      </c>
      <c r="BXX22" s="1176" t="s">
        <v>2292</v>
      </c>
      <c r="BXY22" s="1176" t="s">
        <v>2292</v>
      </c>
      <c r="BXZ22" s="1176" t="s">
        <v>2292</v>
      </c>
      <c r="BYA22" s="1176" t="s">
        <v>2292</v>
      </c>
      <c r="BYB22" s="1176" t="s">
        <v>2292</v>
      </c>
      <c r="BYC22" s="1176" t="s">
        <v>2292</v>
      </c>
      <c r="BYD22" s="1176" t="s">
        <v>2292</v>
      </c>
      <c r="BYE22" s="1176" t="s">
        <v>2292</v>
      </c>
      <c r="BYF22" s="1176" t="s">
        <v>2292</v>
      </c>
      <c r="BYG22" s="1176" t="s">
        <v>2292</v>
      </c>
      <c r="BYH22" s="1176" t="s">
        <v>2292</v>
      </c>
      <c r="BYI22" s="1176" t="s">
        <v>2292</v>
      </c>
      <c r="BYJ22" s="1176" t="s">
        <v>2292</v>
      </c>
      <c r="BYK22" s="1176" t="s">
        <v>2292</v>
      </c>
      <c r="BYL22" s="1176" t="s">
        <v>2292</v>
      </c>
      <c r="BYM22" s="1176" t="s">
        <v>2292</v>
      </c>
      <c r="BYN22" s="1176" t="s">
        <v>2292</v>
      </c>
      <c r="BYO22" s="1176" t="s">
        <v>2292</v>
      </c>
      <c r="BYP22" s="1176" t="s">
        <v>2292</v>
      </c>
      <c r="BYQ22" s="1176" t="s">
        <v>2292</v>
      </c>
      <c r="BYR22" s="1176" t="s">
        <v>2292</v>
      </c>
      <c r="BYS22" s="1176" t="s">
        <v>2292</v>
      </c>
      <c r="BYT22" s="1176" t="s">
        <v>2292</v>
      </c>
      <c r="BYU22" s="1176" t="s">
        <v>2292</v>
      </c>
      <c r="BYV22" s="1176" t="s">
        <v>2292</v>
      </c>
      <c r="BYW22" s="1176" t="s">
        <v>2292</v>
      </c>
      <c r="BYX22" s="1176" t="s">
        <v>2292</v>
      </c>
      <c r="BYY22" s="1176" t="s">
        <v>2292</v>
      </c>
      <c r="BYZ22" s="1176" t="s">
        <v>2292</v>
      </c>
      <c r="BZA22" s="1176" t="s">
        <v>2292</v>
      </c>
      <c r="BZB22" s="1176" t="s">
        <v>2292</v>
      </c>
      <c r="BZC22" s="1176" t="s">
        <v>2292</v>
      </c>
      <c r="BZD22" s="1176" t="s">
        <v>2292</v>
      </c>
      <c r="BZE22" s="1176" t="s">
        <v>2292</v>
      </c>
      <c r="BZF22" s="1176" t="s">
        <v>2292</v>
      </c>
      <c r="BZG22" s="1176" t="s">
        <v>2292</v>
      </c>
      <c r="BZH22" s="1176" t="s">
        <v>2292</v>
      </c>
      <c r="BZI22" s="1176" t="s">
        <v>2292</v>
      </c>
      <c r="BZJ22" s="1176" t="s">
        <v>2292</v>
      </c>
      <c r="BZK22" s="1176" t="s">
        <v>2292</v>
      </c>
      <c r="BZL22" s="1176" t="s">
        <v>2292</v>
      </c>
      <c r="BZM22" s="1176" t="s">
        <v>2292</v>
      </c>
      <c r="BZN22" s="1176" t="s">
        <v>2292</v>
      </c>
      <c r="BZO22" s="1176" t="s">
        <v>2292</v>
      </c>
      <c r="BZP22" s="1176" t="s">
        <v>2292</v>
      </c>
      <c r="BZQ22" s="1176" t="s">
        <v>2292</v>
      </c>
      <c r="BZR22" s="1176" t="s">
        <v>2292</v>
      </c>
      <c r="BZS22" s="1176" t="s">
        <v>2292</v>
      </c>
      <c r="BZT22" s="1176" t="s">
        <v>2292</v>
      </c>
      <c r="BZU22" s="1176" t="s">
        <v>2292</v>
      </c>
      <c r="BZV22" s="1176" t="s">
        <v>2292</v>
      </c>
      <c r="BZW22" s="1176" t="s">
        <v>2292</v>
      </c>
      <c r="BZX22" s="1176" t="s">
        <v>2292</v>
      </c>
      <c r="BZY22" s="1176" t="s">
        <v>2292</v>
      </c>
      <c r="BZZ22" s="1176" t="s">
        <v>2292</v>
      </c>
      <c r="CAA22" s="1176" t="s">
        <v>2292</v>
      </c>
      <c r="CAB22" s="1176" t="s">
        <v>2292</v>
      </c>
      <c r="CAC22" s="1176" t="s">
        <v>2292</v>
      </c>
      <c r="CAD22" s="1176" t="s">
        <v>2292</v>
      </c>
      <c r="CAE22" s="1176" t="s">
        <v>2292</v>
      </c>
      <c r="CAF22" s="1176" t="s">
        <v>2292</v>
      </c>
      <c r="CAG22" s="1176" t="s">
        <v>2292</v>
      </c>
      <c r="CAH22" s="1176" t="s">
        <v>2292</v>
      </c>
      <c r="CAI22" s="1176" t="s">
        <v>2292</v>
      </c>
      <c r="CAJ22" s="1176" t="s">
        <v>2292</v>
      </c>
      <c r="CAK22" s="1176" t="s">
        <v>2292</v>
      </c>
      <c r="CAL22" s="1176" t="s">
        <v>2292</v>
      </c>
      <c r="CAM22" s="1176" t="s">
        <v>2292</v>
      </c>
      <c r="CAN22" s="1176" t="s">
        <v>2292</v>
      </c>
      <c r="CAO22" s="1176" t="s">
        <v>2292</v>
      </c>
      <c r="CAP22" s="1176" t="s">
        <v>2292</v>
      </c>
      <c r="CAQ22" s="1176" t="s">
        <v>2292</v>
      </c>
      <c r="CAR22" s="1176" t="s">
        <v>2292</v>
      </c>
      <c r="CAS22" s="1176" t="s">
        <v>2292</v>
      </c>
      <c r="CAT22" s="1176" t="s">
        <v>2292</v>
      </c>
      <c r="CAU22" s="1176" t="s">
        <v>2292</v>
      </c>
      <c r="CAV22" s="1176" t="s">
        <v>2292</v>
      </c>
      <c r="CAW22" s="1176" t="s">
        <v>2292</v>
      </c>
      <c r="CAX22" s="1176" t="s">
        <v>2292</v>
      </c>
      <c r="CAY22" s="1176" t="s">
        <v>2292</v>
      </c>
      <c r="CAZ22" s="1176" t="s">
        <v>2292</v>
      </c>
      <c r="CBA22" s="1176" t="s">
        <v>2292</v>
      </c>
      <c r="CBB22" s="1176" t="s">
        <v>2292</v>
      </c>
      <c r="CBC22" s="1176" t="s">
        <v>2292</v>
      </c>
      <c r="CBD22" s="1176" t="s">
        <v>2292</v>
      </c>
      <c r="CBE22" s="1176" t="s">
        <v>2292</v>
      </c>
      <c r="CBF22" s="1176" t="s">
        <v>2292</v>
      </c>
      <c r="CBG22" s="1176" t="s">
        <v>2292</v>
      </c>
      <c r="CBH22" s="1176" t="s">
        <v>2292</v>
      </c>
      <c r="CBI22" s="1176" t="s">
        <v>2292</v>
      </c>
      <c r="CBJ22" s="1176" t="s">
        <v>2292</v>
      </c>
      <c r="CBK22" s="1176" t="s">
        <v>2292</v>
      </c>
      <c r="CBL22" s="1176" t="s">
        <v>2292</v>
      </c>
      <c r="CBM22" s="1176" t="s">
        <v>2292</v>
      </c>
      <c r="CBN22" s="1176" t="s">
        <v>2292</v>
      </c>
      <c r="CBO22" s="1176" t="s">
        <v>2292</v>
      </c>
      <c r="CBP22" s="1176" t="s">
        <v>2292</v>
      </c>
      <c r="CBQ22" s="1176" t="s">
        <v>2292</v>
      </c>
      <c r="CBR22" s="1176" t="s">
        <v>2292</v>
      </c>
      <c r="CBS22" s="1176" t="s">
        <v>2292</v>
      </c>
      <c r="CBT22" s="1176" t="s">
        <v>2292</v>
      </c>
      <c r="CBU22" s="1176" t="s">
        <v>2292</v>
      </c>
      <c r="CBV22" s="1176" t="s">
        <v>2292</v>
      </c>
      <c r="CBW22" s="1176" t="s">
        <v>2292</v>
      </c>
      <c r="CBX22" s="1176" t="s">
        <v>2292</v>
      </c>
      <c r="CBY22" s="1176" t="s">
        <v>2292</v>
      </c>
      <c r="CBZ22" s="1176" t="s">
        <v>2292</v>
      </c>
      <c r="CCA22" s="1176" t="s">
        <v>2292</v>
      </c>
      <c r="CCB22" s="1176" t="s">
        <v>2292</v>
      </c>
      <c r="CCC22" s="1176" t="s">
        <v>2292</v>
      </c>
      <c r="CCD22" s="1176" t="s">
        <v>2292</v>
      </c>
      <c r="CCE22" s="1176" t="s">
        <v>2292</v>
      </c>
      <c r="CCF22" s="1176" t="s">
        <v>2292</v>
      </c>
      <c r="CCG22" s="1176" t="s">
        <v>2292</v>
      </c>
      <c r="CCH22" s="1176" t="s">
        <v>2292</v>
      </c>
      <c r="CCI22" s="1176" t="s">
        <v>2292</v>
      </c>
      <c r="CCJ22" s="1176" t="s">
        <v>2292</v>
      </c>
      <c r="CCK22" s="1176" t="s">
        <v>2292</v>
      </c>
      <c r="CCL22" s="1176" t="s">
        <v>2292</v>
      </c>
      <c r="CCM22" s="1176" t="s">
        <v>2292</v>
      </c>
      <c r="CCN22" s="1176" t="s">
        <v>2292</v>
      </c>
      <c r="CCO22" s="1176" t="s">
        <v>2292</v>
      </c>
      <c r="CCP22" s="1176" t="s">
        <v>2292</v>
      </c>
      <c r="CCQ22" s="1176" t="s">
        <v>2292</v>
      </c>
      <c r="CCR22" s="1176" t="s">
        <v>2292</v>
      </c>
      <c r="CCS22" s="1176" t="s">
        <v>2292</v>
      </c>
      <c r="CCT22" s="1176" t="s">
        <v>2292</v>
      </c>
      <c r="CCU22" s="1176" t="s">
        <v>2292</v>
      </c>
      <c r="CCV22" s="1176" t="s">
        <v>2292</v>
      </c>
      <c r="CCW22" s="1176" t="s">
        <v>2292</v>
      </c>
      <c r="CCX22" s="1176" t="s">
        <v>2292</v>
      </c>
      <c r="CCY22" s="1176" t="s">
        <v>2292</v>
      </c>
      <c r="CCZ22" s="1176" t="s">
        <v>2292</v>
      </c>
      <c r="CDA22" s="1176" t="s">
        <v>2292</v>
      </c>
      <c r="CDB22" s="1176" t="s">
        <v>2292</v>
      </c>
      <c r="CDC22" s="1176" t="s">
        <v>2292</v>
      </c>
      <c r="CDD22" s="1176" t="s">
        <v>2292</v>
      </c>
      <c r="CDE22" s="1176" t="s">
        <v>2292</v>
      </c>
      <c r="CDF22" s="1176" t="s">
        <v>2292</v>
      </c>
      <c r="CDG22" s="1176" t="s">
        <v>2292</v>
      </c>
      <c r="CDH22" s="1176" t="s">
        <v>2292</v>
      </c>
      <c r="CDI22" s="1176" t="s">
        <v>2292</v>
      </c>
      <c r="CDJ22" s="1176" t="s">
        <v>2292</v>
      </c>
      <c r="CDK22" s="1176" t="s">
        <v>2292</v>
      </c>
      <c r="CDL22" s="1176" t="s">
        <v>2292</v>
      </c>
      <c r="CDM22" s="1176" t="s">
        <v>2292</v>
      </c>
      <c r="CDN22" s="1176" t="s">
        <v>2292</v>
      </c>
      <c r="CDO22" s="1176" t="s">
        <v>2292</v>
      </c>
      <c r="CDP22" s="1176" t="s">
        <v>2292</v>
      </c>
      <c r="CDQ22" s="1176" t="s">
        <v>2292</v>
      </c>
      <c r="CDR22" s="1176" t="s">
        <v>2292</v>
      </c>
      <c r="CDS22" s="1176" t="s">
        <v>2292</v>
      </c>
      <c r="CDT22" s="1176" t="s">
        <v>2292</v>
      </c>
      <c r="CDU22" s="1176" t="s">
        <v>2292</v>
      </c>
      <c r="CDV22" s="1176" t="s">
        <v>2292</v>
      </c>
      <c r="CDW22" s="1176" t="s">
        <v>2292</v>
      </c>
      <c r="CDX22" s="1176" t="s">
        <v>2292</v>
      </c>
      <c r="CDY22" s="1176" t="s">
        <v>2292</v>
      </c>
      <c r="CDZ22" s="1176" t="s">
        <v>2292</v>
      </c>
      <c r="CEA22" s="1176" t="s">
        <v>2292</v>
      </c>
      <c r="CEB22" s="1176" t="s">
        <v>2292</v>
      </c>
      <c r="CEC22" s="1176" t="s">
        <v>2292</v>
      </c>
      <c r="CED22" s="1176" t="s">
        <v>2292</v>
      </c>
      <c r="CEE22" s="1176" t="s">
        <v>2292</v>
      </c>
      <c r="CEF22" s="1176" t="s">
        <v>2292</v>
      </c>
      <c r="CEG22" s="1176" t="s">
        <v>2292</v>
      </c>
      <c r="CEH22" s="1176" t="s">
        <v>2292</v>
      </c>
      <c r="CEI22" s="1176" t="s">
        <v>2292</v>
      </c>
      <c r="CEJ22" s="1176" t="s">
        <v>2292</v>
      </c>
      <c r="CEK22" s="1176" t="s">
        <v>2292</v>
      </c>
      <c r="CEL22" s="1176" t="s">
        <v>2292</v>
      </c>
      <c r="CEM22" s="1176" t="s">
        <v>2292</v>
      </c>
      <c r="CEN22" s="1176" t="s">
        <v>2292</v>
      </c>
      <c r="CEO22" s="1176" t="s">
        <v>2292</v>
      </c>
      <c r="CEP22" s="1176" t="s">
        <v>2292</v>
      </c>
      <c r="CEQ22" s="1176" t="s">
        <v>2292</v>
      </c>
      <c r="CER22" s="1176" t="s">
        <v>2292</v>
      </c>
      <c r="CES22" s="1176" t="s">
        <v>2292</v>
      </c>
      <c r="CET22" s="1176" t="s">
        <v>2292</v>
      </c>
      <c r="CEU22" s="1176" t="s">
        <v>2292</v>
      </c>
      <c r="CEV22" s="1176" t="s">
        <v>2292</v>
      </c>
      <c r="CEW22" s="1176" t="s">
        <v>2292</v>
      </c>
      <c r="CEX22" s="1176" t="s">
        <v>2292</v>
      </c>
      <c r="CEY22" s="1176" t="s">
        <v>2292</v>
      </c>
      <c r="CEZ22" s="1176" t="s">
        <v>2292</v>
      </c>
      <c r="CFA22" s="1176" t="s">
        <v>2292</v>
      </c>
      <c r="CFB22" s="1176" t="s">
        <v>2292</v>
      </c>
      <c r="CFC22" s="1176" t="s">
        <v>2292</v>
      </c>
      <c r="CFD22" s="1176" t="s">
        <v>2292</v>
      </c>
      <c r="CFE22" s="1176" t="s">
        <v>2292</v>
      </c>
      <c r="CFF22" s="1176" t="s">
        <v>2292</v>
      </c>
      <c r="CFG22" s="1176" t="s">
        <v>2292</v>
      </c>
      <c r="CFH22" s="1176" t="s">
        <v>2292</v>
      </c>
      <c r="CFI22" s="1176" t="s">
        <v>2292</v>
      </c>
      <c r="CFJ22" s="1176" t="s">
        <v>2292</v>
      </c>
      <c r="CFK22" s="1176" t="s">
        <v>2292</v>
      </c>
      <c r="CFL22" s="1176" t="s">
        <v>2292</v>
      </c>
      <c r="CFM22" s="1176" t="s">
        <v>2292</v>
      </c>
      <c r="CFN22" s="1176" t="s">
        <v>2292</v>
      </c>
      <c r="CFO22" s="1176" t="s">
        <v>2292</v>
      </c>
      <c r="CFP22" s="1176" t="s">
        <v>2292</v>
      </c>
      <c r="CFQ22" s="1176" t="s">
        <v>2292</v>
      </c>
      <c r="CFR22" s="1176" t="s">
        <v>2292</v>
      </c>
      <c r="CFS22" s="1176" t="s">
        <v>2292</v>
      </c>
      <c r="CFT22" s="1176" t="s">
        <v>2292</v>
      </c>
      <c r="CFU22" s="1176" t="s">
        <v>2292</v>
      </c>
      <c r="CFV22" s="1176" t="s">
        <v>2292</v>
      </c>
      <c r="CFW22" s="1176" t="s">
        <v>2292</v>
      </c>
      <c r="CFX22" s="1176" t="s">
        <v>2292</v>
      </c>
      <c r="CFY22" s="1176" t="s">
        <v>2292</v>
      </c>
      <c r="CFZ22" s="1176" t="s">
        <v>2292</v>
      </c>
      <c r="CGA22" s="1176" t="s">
        <v>2292</v>
      </c>
      <c r="CGB22" s="1176" t="s">
        <v>2292</v>
      </c>
      <c r="CGC22" s="1176" t="s">
        <v>2292</v>
      </c>
      <c r="CGD22" s="1176" t="s">
        <v>2292</v>
      </c>
      <c r="CGE22" s="1176" t="s">
        <v>2292</v>
      </c>
      <c r="CGF22" s="1176" t="s">
        <v>2292</v>
      </c>
      <c r="CGG22" s="1176" t="s">
        <v>2292</v>
      </c>
      <c r="CGH22" s="1176" t="s">
        <v>2292</v>
      </c>
      <c r="CGI22" s="1176" t="s">
        <v>2292</v>
      </c>
      <c r="CGJ22" s="1176" t="s">
        <v>2292</v>
      </c>
      <c r="CGK22" s="1176" t="s">
        <v>2292</v>
      </c>
      <c r="CGL22" s="1176" t="s">
        <v>2292</v>
      </c>
      <c r="CGM22" s="1176" t="s">
        <v>2292</v>
      </c>
      <c r="CGN22" s="1176" t="s">
        <v>2292</v>
      </c>
      <c r="CGO22" s="1176" t="s">
        <v>2292</v>
      </c>
      <c r="CGP22" s="1176" t="s">
        <v>2292</v>
      </c>
      <c r="CGQ22" s="1176" t="s">
        <v>2292</v>
      </c>
      <c r="CGR22" s="1176" t="s">
        <v>2292</v>
      </c>
      <c r="CGS22" s="1176" t="s">
        <v>2292</v>
      </c>
      <c r="CGT22" s="1176" t="s">
        <v>2292</v>
      </c>
      <c r="CGU22" s="1176" t="s">
        <v>2292</v>
      </c>
      <c r="CGV22" s="1176" t="s">
        <v>2292</v>
      </c>
      <c r="CGW22" s="1176" t="s">
        <v>2292</v>
      </c>
      <c r="CGX22" s="1176" t="s">
        <v>2292</v>
      </c>
      <c r="CGY22" s="1176" t="s">
        <v>2292</v>
      </c>
      <c r="CGZ22" s="1176" t="s">
        <v>2292</v>
      </c>
      <c r="CHA22" s="1176" t="s">
        <v>2292</v>
      </c>
      <c r="CHB22" s="1176" t="s">
        <v>2292</v>
      </c>
      <c r="CHC22" s="1176" t="s">
        <v>2292</v>
      </c>
      <c r="CHD22" s="1176" t="s">
        <v>2292</v>
      </c>
      <c r="CHE22" s="1176" t="s">
        <v>2292</v>
      </c>
      <c r="CHF22" s="1176" t="s">
        <v>2292</v>
      </c>
      <c r="CHG22" s="1176" t="s">
        <v>2292</v>
      </c>
      <c r="CHH22" s="1176" t="s">
        <v>2292</v>
      </c>
      <c r="CHI22" s="1176" t="s">
        <v>2292</v>
      </c>
      <c r="CHJ22" s="1176" t="s">
        <v>2292</v>
      </c>
      <c r="CHK22" s="1176" t="s">
        <v>2292</v>
      </c>
      <c r="CHL22" s="1176" t="s">
        <v>2292</v>
      </c>
      <c r="CHM22" s="1176" t="s">
        <v>2292</v>
      </c>
      <c r="CHN22" s="1176" t="s">
        <v>2292</v>
      </c>
      <c r="CHO22" s="1176" t="s">
        <v>2292</v>
      </c>
      <c r="CHP22" s="1176" t="s">
        <v>2292</v>
      </c>
      <c r="CHQ22" s="1176" t="s">
        <v>2292</v>
      </c>
      <c r="CHR22" s="1176" t="s">
        <v>2292</v>
      </c>
      <c r="CHS22" s="1176" t="s">
        <v>2292</v>
      </c>
      <c r="CHT22" s="1176" t="s">
        <v>2292</v>
      </c>
      <c r="CHU22" s="1176" t="s">
        <v>2292</v>
      </c>
      <c r="CHV22" s="1176" t="s">
        <v>2292</v>
      </c>
      <c r="CHW22" s="1176" t="s">
        <v>2292</v>
      </c>
      <c r="CHX22" s="1176" t="s">
        <v>2292</v>
      </c>
      <c r="CHY22" s="1176" t="s">
        <v>2292</v>
      </c>
      <c r="CHZ22" s="1176" t="s">
        <v>2292</v>
      </c>
      <c r="CIA22" s="1176" t="s">
        <v>2292</v>
      </c>
      <c r="CIB22" s="1176" t="s">
        <v>2292</v>
      </c>
      <c r="CIC22" s="1176" t="s">
        <v>2292</v>
      </c>
      <c r="CID22" s="1176" t="s">
        <v>2292</v>
      </c>
      <c r="CIE22" s="1176" t="s">
        <v>2292</v>
      </c>
      <c r="CIF22" s="1176" t="s">
        <v>2292</v>
      </c>
      <c r="CIG22" s="1176" t="s">
        <v>2292</v>
      </c>
      <c r="CIH22" s="1176" t="s">
        <v>2292</v>
      </c>
      <c r="CII22" s="1176" t="s">
        <v>2292</v>
      </c>
      <c r="CIJ22" s="1176" t="s">
        <v>2292</v>
      </c>
      <c r="CIK22" s="1176" t="s">
        <v>2292</v>
      </c>
      <c r="CIL22" s="1176" t="s">
        <v>2292</v>
      </c>
      <c r="CIM22" s="1176" t="s">
        <v>2292</v>
      </c>
      <c r="CIN22" s="1176" t="s">
        <v>2292</v>
      </c>
      <c r="CIO22" s="1176" t="s">
        <v>2292</v>
      </c>
      <c r="CIP22" s="1176" t="s">
        <v>2292</v>
      </c>
      <c r="CIQ22" s="1176" t="s">
        <v>2292</v>
      </c>
      <c r="CIR22" s="1176" t="s">
        <v>2292</v>
      </c>
      <c r="CIS22" s="1176" t="s">
        <v>2292</v>
      </c>
      <c r="CIT22" s="1176" t="s">
        <v>2292</v>
      </c>
      <c r="CIU22" s="1176" t="s">
        <v>2292</v>
      </c>
      <c r="CIV22" s="1176" t="s">
        <v>2292</v>
      </c>
      <c r="CIW22" s="1176" t="s">
        <v>2292</v>
      </c>
      <c r="CIX22" s="1176" t="s">
        <v>2292</v>
      </c>
      <c r="CIY22" s="1176" t="s">
        <v>2292</v>
      </c>
      <c r="CIZ22" s="1176" t="s">
        <v>2292</v>
      </c>
      <c r="CJA22" s="1176" t="s">
        <v>2292</v>
      </c>
      <c r="CJB22" s="1176" t="s">
        <v>2292</v>
      </c>
      <c r="CJC22" s="1176" t="s">
        <v>2292</v>
      </c>
      <c r="CJD22" s="1176" t="s">
        <v>2292</v>
      </c>
      <c r="CJE22" s="1176" t="s">
        <v>2292</v>
      </c>
      <c r="CJF22" s="1176" t="s">
        <v>2292</v>
      </c>
      <c r="CJG22" s="1176" t="s">
        <v>2292</v>
      </c>
      <c r="CJH22" s="1176" t="s">
        <v>2292</v>
      </c>
      <c r="CJI22" s="1176" t="s">
        <v>2292</v>
      </c>
      <c r="CJJ22" s="1176" t="s">
        <v>2292</v>
      </c>
      <c r="CJK22" s="1176" t="s">
        <v>2292</v>
      </c>
      <c r="CJL22" s="1176" t="s">
        <v>2292</v>
      </c>
      <c r="CJM22" s="1176" t="s">
        <v>2292</v>
      </c>
      <c r="CJN22" s="1176" t="s">
        <v>2292</v>
      </c>
      <c r="CJO22" s="1176" t="s">
        <v>2292</v>
      </c>
      <c r="CJP22" s="1176" t="s">
        <v>2292</v>
      </c>
      <c r="CJQ22" s="1176" t="s">
        <v>2292</v>
      </c>
      <c r="CJR22" s="1176" t="s">
        <v>2292</v>
      </c>
      <c r="CJS22" s="1176" t="s">
        <v>2292</v>
      </c>
      <c r="CJT22" s="1176" t="s">
        <v>2292</v>
      </c>
      <c r="CJU22" s="1176" t="s">
        <v>2292</v>
      </c>
      <c r="CJV22" s="1176" t="s">
        <v>2292</v>
      </c>
      <c r="CJW22" s="1176" t="s">
        <v>2292</v>
      </c>
      <c r="CJX22" s="1176" t="s">
        <v>2292</v>
      </c>
      <c r="CJY22" s="1176" t="s">
        <v>2292</v>
      </c>
      <c r="CJZ22" s="1176" t="s">
        <v>2292</v>
      </c>
      <c r="CKA22" s="1176" t="s">
        <v>2292</v>
      </c>
      <c r="CKB22" s="1176" t="s">
        <v>2292</v>
      </c>
      <c r="CKC22" s="1176" t="s">
        <v>2292</v>
      </c>
      <c r="CKD22" s="1176" t="s">
        <v>2292</v>
      </c>
      <c r="CKE22" s="1176" t="s">
        <v>2292</v>
      </c>
      <c r="CKF22" s="1176" t="s">
        <v>2292</v>
      </c>
      <c r="CKG22" s="1176" t="s">
        <v>2292</v>
      </c>
      <c r="CKH22" s="1176" t="s">
        <v>2292</v>
      </c>
      <c r="CKI22" s="1176" t="s">
        <v>2292</v>
      </c>
      <c r="CKJ22" s="1176" t="s">
        <v>2292</v>
      </c>
      <c r="CKK22" s="1176" t="s">
        <v>2292</v>
      </c>
      <c r="CKL22" s="1176" t="s">
        <v>2292</v>
      </c>
      <c r="CKM22" s="1176" t="s">
        <v>2292</v>
      </c>
      <c r="CKN22" s="1176" t="s">
        <v>2292</v>
      </c>
      <c r="CKO22" s="1176" t="s">
        <v>2292</v>
      </c>
      <c r="CKP22" s="1176" t="s">
        <v>2292</v>
      </c>
      <c r="CKQ22" s="1176" t="s">
        <v>2292</v>
      </c>
      <c r="CKR22" s="1176" t="s">
        <v>2292</v>
      </c>
      <c r="CKS22" s="1176" t="s">
        <v>2292</v>
      </c>
      <c r="CKT22" s="1176" t="s">
        <v>2292</v>
      </c>
      <c r="CKU22" s="1176" t="s">
        <v>2292</v>
      </c>
      <c r="CKV22" s="1176" t="s">
        <v>2292</v>
      </c>
      <c r="CKW22" s="1176" t="s">
        <v>2292</v>
      </c>
      <c r="CKX22" s="1176" t="s">
        <v>2292</v>
      </c>
      <c r="CKY22" s="1176" t="s">
        <v>2292</v>
      </c>
      <c r="CKZ22" s="1176" t="s">
        <v>2292</v>
      </c>
      <c r="CLA22" s="1176" t="s">
        <v>2292</v>
      </c>
      <c r="CLB22" s="1176" t="s">
        <v>2292</v>
      </c>
      <c r="CLC22" s="1176" t="s">
        <v>2292</v>
      </c>
      <c r="CLD22" s="1176" t="s">
        <v>2292</v>
      </c>
      <c r="CLE22" s="1176" t="s">
        <v>2292</v>
      </c>
      <c r="CLF22" s="1176" t="s">
        <v>2292</v>
      </c>
      <c r="CLG22" s="1176" t="s">
        <v>2292</v>
      </c>
      <c r="CLH22" s="1176" t="s">
        <v>2292</v>
      </c>
      <c r="CLI22" s="1176" t="s">
        <v>2292</v>
      </c>
      <c r="CLJ22" s="1176" t="s">
        <v>2292</v>
      </c>
      <c r="CLK22" s="1176" t="s">
        <v>2292</v>
      </c>
      <c r="CLL22" s="1176" t="s">
        <v>2292</v>
      </c>
      <c r="CLM22" s="1176" t="s">
        <v>2292</v>
      </c>
      <c r="CLN22" s="1176" t="s">
        <v>2292</v>
      </c>
      <c r="CLO22" s="1176" t="s">
        <v>2292</v>
      </c>
      <c r="CLP22" s="1176" t="s">
        <v>2292</v>
      </c>
      <c r="CLQ22" s="1176" t="s">
        <v>2292</v>
      </c>
      <c r="CLR22" s="1176" t="s">
        <v>2292</v>
      </c>
      <c r="CLS22" s="1176" t="s">
        <v>2292</v>
      </c>
      <c r="CLT22" s="1176" t="s">
        <v>2292</v>
      </c>
      <c r="CLU22" s="1176" t="s">
        <v>2292</v>
      </c>
      <c r="CLV22" s="1176" t="s">
        <v>2292</v>
      </c>
      <c r="CLW22" s="1176" t="s">
        <v>2292</v>
      </c>
      <c r="CLX22" s="1176" t="s">
        <v>2292</v>
      </c>
      <c r="CLY22" s="1176" t="s">
        <v>2292</v>
      </c>
      <c r="CLZ22" s="1176" t="s">
        <v>2292</v>
      </c>
      <c r="CMA22" s="1176" t="s">
        <v>2292</v>
      </c>
      <c r="CMB22" s="1176" t="s">
        <v>2292</v>
      </c>
      <c r="CMC22" s="1176" t="s">
        <v>2292</v>
      </c>
      <c r="CMD22" s="1176" t="s">
        <v>2292</v>
      </c>
      <c r="CME22" s="1176" t="s">
        <v>2292</v>
      </c>
      <c r="CMF22" s="1176" t="s">
        <v>2292</v>
      </c>
      <c r="CMG22" s="1176" t="s">
        <v>2292</v>
      </c>
      <c r="CMH22" s="1176" t="s">
        <v>2292</v>
      </c>
      <c r="CMI22" s="1176" t="s">
        <v>2292</v>
      </c>
      <c r="CMJ22" s="1176" t="s">
        <v>2292</v>
      </c>
      <c r="CMK22" s="1176" t="s">
        <v>2292</v>
      </c>
      <c r="CML22" s="1176" t="s">
        <v>2292</v>
      </c>
      <c r="CMM22" s="1176" t="s">
        <v>2292</v>
      </c>
      <c r="CMN22" s="1176" t="s">
        <v>2292</v>
      </c>
      <c r="CMO22" s="1176" t="s">
        <v>2292</v>
      </c>
      <c r="CMP22" s="1176" t="s">
        <v>2292</v>
      </c>
      <c r="CMQ22" s="1176" t="s">
        <v>2292</v>
      </c>
      <c r="CMR22" s="1176" t="s">
        <v>2292</v>
      </c>
      <c r="CMS22" s="1176" t="s">
        <v>2292</v>
      </c>
      <c r="CMT22" s="1176" t="s">
        <v>2292</v>
      </c>
      <c r="CMU22" s="1176" t="s">
        <v>2292</v>
      </c>
      <c r="CMV22" s="1176" t="s">
        <v>2292</v>
      </c>
      <c r="CMW22" s="1176" t="s">
        <v>2292</v>
      </c>
      <c r="CMX22" s="1176" t="s">
        <v>2292</v>
      </c>
      <c r="CMY22" s="1176" t="s">
        <v>2292</v>
      </c>
      <c r="CMZ22" s="1176" t="s">
        <v>2292</v>
      </c>
      <c r="CNA22" s="1176" t="s">
        <v>2292</v>
      </c>
      <c r="CNB22" s="1176" t="s">
        <v>2292</v>
      </c>
      <c r="CNC22" s="1176" t="s">
        <v>2292</v>
      </c>
      <c r="CND22" s="1176" t="s">
        <v>2292</v>
      </c>
      <c r="CNE22" s="1176" t="s">
        <v>2292</v>
      </c>
      <c r="CNF22" s="1176" t="s">
        <v>2292</v>
      </c>
      <c r="CNG22" s="1176" t="s">
        <v>2292</v>
      </c>
      <c r="CNH22" s="1176" t="s">
        <v>2292</v>
      </c>
      <c r="CNI22" s="1176" t="s">
        <v>2292</v>
      </c>
      <c r="CNJ22" s="1176" t="s">
        <v>2292</v>
      </c>
      <c r="CNK22" s="1176" t="s">
        <v>2292</v>
      </c>
      <c r="CNL22" s="1176" t="s">
        <v>2292</v>
      </c>
      <c r="CNM22" s="1176" t="s">
        <v>2292</v>
      </c>
      <c r="CNN22" s="1176" t="s">
        <v>2292</v>
      </c>
      <c r="CNO22" s="1176" t="s">
        <v>2292</v>
      </c>
      <c r="CNP22" s="1176" t="s">
        <v>2292</v>
      </c>
      <c r="CNQ22" s="1176" t="s">
        <v>2292</v>
      </c>
      <c r="CNR22" s="1176" t="s">
        <v>2292</v>
      </c>
      <c r="CNS22" s="1176" t="s">
        <v>2292</v>
      </c>
      <c r="CNT22" s="1176" t="s">
        <v>2292</v>
      </c>
      <c r="CNU22" s="1176" t="s">
        <v>2292</v>
      </c>
      <c r="CNV22" s="1176" t="s">
        <v>2292</v>
      </c>
      <c r="CNW22" s="1176" t="s">
        <v>2292</v>
      </c>
      <c r="CNX22" s="1176" t="s">
        <v>2292</v>
      </c>
      <c r="CNY22" s="1176" t="s">
        <v>2292</v>
      </c>
      <c r="CNZ22" s="1176" t="s">
        <v>2292</v>
      </c>
      <c r="COA22" s="1176" t="s">
        <v>2292</v>
      </c>
      <c r="COB22" s="1176" t="s">
        <v>2292</v>
      </c>
      <c r="COC22" s="1176" t="s">
        <v>2292</v>
      </c>
      <c r="COD22" s="1176" t="s">
        <v>2292</v>
      </c>
      <c r="COE22" s="1176" t="s">
        <v>2292</v>
      </c>
      <c r="COF22" s="1176" t="s">
        <v>2292</v>
      </c>
      <c r="COG22" s="1176" t="s">
        <v>2292</v>
      </c>
      <c r="COH22" s="1176" t="s">
        <v>2292</v>
      </c>
      <c r="COI22" s="1176" t="s">
        <v>2292</v>
      </c>
      <c r="COJ22" s="1176" t="s">
        <v>2292</v>
      </c>
      <c r="COK22" s="1176" t="s">
        <v>2292</v>
      </c>
      <c r="COL22" s="1176" t="s">
        <v>2292</v>
      </c>
      <c r="COM22" s="1176" t="s">
        <v>2292</v>
      </c>
      <c r="CON22" s="1176" t="s">
        <v>2292</v>
      </c>
      <c r="COO22" s="1176" t="s">
        <v>2292</v>
      </c>
      <c r="COP22" s="1176" t="s">
        <v>2292</v>
      </c>
      <c r="COQ22" s="1176" t="s">
        <v>2292</v>
      </c>
      <c r="COR22" s="1176" t="s">
        <v>2292</v>
      </c>
      <c r="COS22" s="1176" t="s">
        <v>2292</v>
      </c>
      <c r="COT22" s="1176" t="s">
        <v>2292</v>
      </c>
      <c r="COU22" s="1176" t="s">
        <v>2292</v>
      </c>
      <c r="COV22" s="1176" t="s">
        <v>2292</v>
      </c>
      <c r="COW22" s="1176" t="s">
        <v>2292</v>
      </c>
      <c r="COX22" s="1176" t="s">
        <v>2292</v>
      </c>
      <c r="COY22" s="1176" t="s">
        <v>2292</v>
      </c>
      <c r="COZ22" s="1176" t="s">
        <v>2292</v>
      </c>
      <c r="CPA22" s="1176" t="s">
        <v>2292</v>
      </c>
      <c r="CPB22" s="1176" t="s">
        <v>2292</v>
      </c>
      <c r="CPC22" s="1176" t="s">
        <v>2292</v>
      </c>
      <c r="CPD22" s="1176" t="s">
        <v>2292</v>
      </c>
      <c r="CPE22" s="1176" t="s">
        <v>2292</v>
      </c>
      <c r="CPF22" s="1176" t="s">
        <v>2292</v>
      </c>
      <c r="CPG22" s="1176" t="s">
        <v>2292</v>
      </c>
      <c r="CPH22" s="1176" t="s">
        <v>2292</v>
      </c>
      <c r="CPI22" s="1176" t="s">
        <v>2292</v>
      </c>
      <c r="CPJ22" s="1176" t="s">
        <v>2292</v>
      </c>
      <c r="CPK22" s="1176" t="s">
        <v>2292</v>
      </c>
      <c r="CPL22" s="1176" t="s">
        <v>2292</v>
      </c>
      <c r="CPM22" s="1176" t="s">
        <v>2292</v>
      </c>
      <c r="CPN22" s="1176" t="s">
        <v>2292</v>
      </c>
      <c r="CPO22" s="1176" t="s">
        <v>2292</v>
      </c>
      <c r="CPP22" s="1176" t="s">
        <v>2292</v>
      </c>
      <c r="CPQ22" s="1176" t="s">
        <v>2292</v>
      </c>
      <c r="CPR22" s="1176" t="s">
        <v>2292</v>
      </c>
      <c r="CPS22" s="1176" t="s">
        <v>2292</v>
      </c>
      <c r="CPT22" s="1176" t="s">
        <v>2292</v>
      </c>
      <c r="CPU22" s="1176" t="s">
        <v>2292</v>
      </c>
      <c r="CPV22" s="1176" t="s">
        <v>2292</v>
      </c>
      <c r="CPW22" s="1176" t="s">
        <v>2292</v>
      </c>
      <c r="CPX22" s="1176" t="s">
        <v>2292</v>
      </c>
      <c r="CPY22" s="1176" t="s">
        <v>2292</v>
      </c>
      <c r="CPZ22" s="1176" t="s">
        <v>2292</v>
      </c>
      <c r="CQA22" s="1176" t="s">
        <v>2292</v>
      </c>
      <c r="CQB22" s="1176" t="s">
        <v>2292</v>
      </c>
      <c r="CQC22" s="1176" t="s">
        <v>2292</v>
      </c>
      <c r="CQD22" s="1176" t="s">
        <v>2292</v>
      </c>
      <c r="CQE22" s="1176" t="s">
        <v>2292</v>
      </c>
      <c r="CQF22" s="1176" t="s">
        <v>2292</v>
      </c>
      <c r="CQG22" s="1176" t="s">
        <v>2292</v>
      </c>
      <c r="CQH22" s="1176" t="s">
        <v>2292</v>
      </c>
      <c r="CQI22" s="1176" t="s">
        <v>2292</v>
      </c>
      <c r="CQJ22" s="1176" t="s">
        <v>2292</v>
      </c>
      <c r="CQK22" s="1176" t="s">
        <v>2292</v>
      </c>
      <c r="CQL22" s="1176" t="s">
        <v>2292</v>
      </c>
      <c r="CQM22" s="1176" t="s">
        <v>2292</v>
      </c>
      <c r="CQN22" s="1176" t="s">
        <v>2292</v>
      </c>
      <c r="CQO22" s="1176" t="s">
        <v>2292</v>
      </c>
      <c r="CQP22" s="1176" t="s">
        <v>2292</v>
      </c>
      <c r="CQQ22" s="1176" t="s">
        <v>2292</v>
      </c>
      <c r="CQR22" s="1176" t="s">
        <v>2292</v>
      </c>
      <c r="CQS22" s="1176" t="s">
        <v>2292</v>
      </c>
      <c r="CQT22" s="1176" t="s">
        <v>2292</v>
      </c>
      <c r="CQU22" s="1176" t="s">
        <v>2292</v>
      </c>
      <c r="CQV22" s="1176" t="s">
        <v>2292</v>
      </c>
      <c r="CQW22" s="1176" t="s">
        <v>2292</v>
      </c>
      <c r="CQX22" s="1176" t="s">
        <v>2292</v>
      </c>
      <c r="CQY22" s="1176" t="s">
        <v>2292</v>
      </c>
      <c r="CQZ22" s="1176" t="s">
        <v>2292</v>
      </c>
      <c r="CRA22" s="1176" t="s">
        <v>2292</v>
      </c>
      <c r="CRB22" s="1176" t="s">
        <v>2292</v>
      </c>
      <c r="CRC22" s="1176" t="s">
        <v>2292</v>
      </c>
      <c r="CRD22" s="1176" t="s">
        <v>2292</v>
      </c>
      <c r="CRE22" s="1176" t="s">
        <v>2292</v>
      </c>
      <c r="CRF22" s="1176" t="s">
        <v>2292</v>
      </c>
      <c r="CRG22" s="1176" t="s">
        <v>2292</v>
      </c>
      <c r="CRH22" s="1176" t="s">
        <v>2292</v>
      </c>
      <c r="CRI22" s="1176" t="s">
        <v>2292</v>
      </c>
      <c r="CRJ22" s="1176" t="s">
        <v>2292</v>
      </c>
      <c r="CRK22" s="1176" t="s">
        <v>2292</v>
      </c>
      <c r="CRL22" s="1176" t="s">
        <v>2292</v>
      </c>
      <c r="CRM22" s="1176" t="s">
        <v>2292</v>
      </c>
      <c r="CRN22" s="1176" t="s">
        <v>2292</v>
      </c>
      <c r="CRO22" s="1176" t="s">
        <v>2292</v>
      </c>
      <c r="CRP22" s="1176" t="s">
        <v>2292</v>
      </c>
      <c r="CRQ22" s="1176" t="s">
        <v>2292</v>
      </c>
      <c r="CRR22" s="1176" t="s">
        <v>2292</v>
      </c>
      <c r="CRS22" s="1176" t="s">
        <v>2292</v>
      </c>
      <c r="CRT22" s="1176" t="s">
        <v>2292</v>
      </c>
      <c r="CRU22" s="1176" t="s">
        <v>2292</v>
      </c>
      <c r="CRV22" s="1176" t="s">
        <v>2292</v>
      </c>
      <c r="CRW22" s="1176" t="s">
        <v>2292</v>
      </c>
      <c r="CRX22" s="1176" t="s">
        <v>2292</v>
      </c>
      <c r="CRY22" s="1176" t="s">
        <v>2292</v>
      </c>
      <c r="CRZ22" s="1176" t="s">
        <v>2292</v>
      </c>
      <c r="CSA22" s="1176" t="s">
        <v>2292</v>
      </c>
      <c r="CSB22" s="1176" t="s">
        <v>2292</v>
      </c>
      <c r="CSC22" s="1176" t="s">
        <v>2292</v>
      </c>
      <c r="CSD22" s="1176" t="s">
        <v>2292</v>
      </c>
      <c r="CSE22" s="1176" t="s">
        <v>2292</v>
      </c>
      <c r="CSF22" s="1176" t="s">
        <v>2292</v>
      </c>
      <c r="CSG22" s="1176" t="s">
        <v>2292</v>
      </c>
      <c r="CSH22" s="1176" t="s">
        <v>2292</v>
      </c>
      <c r="CSI22" s="1176" t="s">
        <v>2292</v>
      </c>
      <c r="CSJ22" s="1176" t="s">
        <v>2292</v>
      </c>
      <c r="CSK22" s="1176" t="s">
        <v>2292</v>
      </c>
      <c r="CSL22" s="1176" t="s">
        <v>2292</v>
      </c>
      <c r="CSM22" s="1176" t="s">
        <v>2292</v>
      </c>
      <c r="CSN22" s="1176" t="s">
        <v>2292</v>
      </c>
      <c r="CSO22" s="1176" t="s">
        <v>2292</v>
      </c>
      <c r="CSP22" s="1176" t="s">
        <v>2292</v>
      </c>
      <c r="CSQ22" s="1176" t="s">
        <v>2292</v>
      </c>
      <c r="CSR22" s="1176" t="s">
        <v>2292</v>
      </c>
      <c r="CSS22" s="1176" t="s">
        <v>2292</v>
      </c>
      <c r="CST22" s="1176" t="s">
        <v>2292</v>
      </c>
      <c r="CSU22" s="1176" t="s">
        <v>2292</v>
      </c>
      <c r="CSV22" s="1176" t="s">
        <v>2292</v>
      </c>
      <c r="CSW22" s="1176" t="s">
        <v>2292</v>
      </c>
      <c r="CSX22" s="1176" t="s">
        <v>2292</v>
      </c>
      <c r="CSY22" s="1176" t="s">
        <v>2292</v>
      </c>
      <c r="CSZ22" s="1176" t="s">
        <v>2292</v>
      </c>
      <c r="CTA22" s="1176" t="s">
        <v>2292</v>
      </c>
      <c r="CTB22" s="1176" t="s">
        <v>2292</v>
      </c>
      <c r="CTC22" s="1176" t="s">
        <v>2292</v>
      </c>
      <c r="CTD22" s="1176" t="s">
        <v>2292</v>
      </c>
      <c r="CTE22" s="1176" t="s">
        <v>2292</v>
      </c>
      <c r="CTF22" s="1176" t="s">
        <v>2292</v>
      </c>
      <c r="CTG22" s="1176" t="s">
        <v>2292</v>
      </c>
      <c r="CTH22" s="1176" t="s">
        <v>2292</v>
      </c>
      <c r="CTI22" s="1176" t="s">
        <v>2292</v>
      </c>
      <c r="CTJ22" s="1176" t="s">
        <v>2292</v>
      </c>
      <c r="CTK22" s="1176" t="s">
        <v>2292</v>
      </c>
      <c r="CTL22" s="1176" t="s">
        <v>2292</v>
      </c>
      <c r="CTM22" s="1176" t="s">
        <v>2292</v>
      </c>
      <c r="CTN22" s="1176" t="s">
        <v>2292</v>
      </c>
      <c r="CTO22" s="1176" t="s">
        <v>2292</v>
      </c>
      <c r="CTP22" s="1176" t="s">
        <v>2292</v>
      </c>
      <c r="CTQ22" s="1176" t="s">
        <v>2292</v>
      </c>
      <c r="CTR22" s="1176" t="s">
        <v>2292</v>
      </c>
      <c r="CTS22" s="1176" t="s">
        <v>2292</v>
      </c>
      <c r="CTT22" s="1176" t="s">
        <v>2292</v>
      </c>
      <c r="CTU22" s="1176" t="s">
        <v>2292</v>
      </c>
      <c r="CTV22" s="1176" t="s">
        <v>2292</v>
      </c>
      <c r="CTW22" s="1176" t="s">
        <v>2292</v>
      </c>
      <c r="CTX22" s="1176" t="s">
        <v>2292</v>
      </c>
      <c r="CTY22" s="1176" t="s">
        <v>2292</v>
      </c>
      <c r="CTZ22" s="1176" t="s">
        <v>2292</v>
      </c>
      <c r="CUA22" s="1176" t="s">
        <v>2292</v>
      </c>
      <c r="CUB22" s="1176" t="s">
        <v>2292</v>
      </c>
      <c r="CUC22" s="1176" t="s">
        <v>2292</v>
      </c>
      <c r="CUD22" s="1176" t="s">
        <v>2292</v>
      </c>
      <c r="CUE22" s="1176" t="s">
        <v>2292</v>
      </c>
      <c r="CUF22" s="1176" t="s">
        <v>2292</v>
      </c>
      <c r="CUG22" s="1176" t="s">
        <v>2292</v>
      </c>
      <c r="CUH22" s="1176" t="s">
        <v>2292</v>
      </c>
      <c r="CUI22" s="1176" t="s">
        <v>2292</v>
      </c>
      <c r="CUJ22" s="1176" t="s">
        <v>2292</v>
      </c>
      <c r="CUK22" s="1176" t="s">
        <v>2292</v>
      </c>
      <c r="CUL22" s="1176" t="s">
        <v>2292</v>
      </c>
      <c r="CUM22" s="1176" t="s">
        <v>2292</v>
      </c>
      <c r="CUN22" s="1176" t="s">
        <v>2292</v>
      </c>
      <c r="CUO22" s="1176" t="s">
        <v>2292</v>
      </c>
      <c r="CUP22" s="1176" t="s">
        <v>2292</v>
      </c>
      <c r="CUQ22" s="1176" t="s">
        <v>2292</v>
      </c>
      <c r="CUR22" s="1176" t="s">
        <v>2292</v>
      </c>
      <c r="CUS22" s="1176" t="s">
        <v>2292</v>
      </c>
      <c r="CUT22" s="1176" t="s">
        <v>2292</v>
      </c>
      <c r="CUU22" s="1176" t="s">
        <v>2292</v>
      </c>
      <c r="CUV22" s="1176" t="s">
        <v>2292</v>
      </c>
      <c r="CUW22" s="1176" t="s">
        <v>2292</v>
      </c>
      <c r="CUX22" s="1176" t="s">
        <v>2292</v>
      </c>
      <c r="CUY22" s="1176" t="s">
        <v>2292</v>
      </c>
      <c r="CUZ22" s="1176" t="s">
        <v>2292</v>
      </c>
      <c r="CVA22" s="1176" t="s">
        <v>2292</v>
      </c>
      <c r="CVB22" s="1176" t="s">
        <v>2292</v>
      </c>
      <c r="CVC22" s="1176" t="s">
        <v>2292</v>
      </c>
      <c r="CVD22" s="1176" t="s">
        <v>2292</v>
      </c>
      <c r="CVE22" s="1176" t="s">
        <v>2292</v>
      </c>
      <c r="CVF22" s="1176" t="s">
        <v>2292</v>
      </c>
      <c r="CVG22" s="1176" t="s">
        <v>2292</v>
      </c>
      <c r="CVH22" s="1176" t="s">
        <v>2292</v>
      </c>
      <c r="CVI22" s="1176" t="s">
        <v>2292</v>
      </c>
      <c r="CVJ22" s="1176" t="s">
        <v>2292</v>
      </c>
      <c r="CVK22" s="1176" t="s">
        <v>2292</v>
      </c>
      <c r="CVL22" s="1176" t="s">
        <v>2292</v>
      </c>
      <c r="CVM22" s="1176" t="s">
        <v>2292</v>
      </c>
      <c r="CVN22" s="1176" t="s">
        <v>2292</v>
      </c>
      <c r="CVO22" s="1176" t="s">
        <v>2292</v>
      </c>
      <c r="CVP22" s="1176" t="s">
        <v>2292</v>
      </c>
      <c r="CVQ22" s="1176" t="s">
        <v>2292</v>
      </c>
      <c r="CVR22" s="1176" t="s">
        <v>2292</v>
      </c>
      <c r="CVS22" s="1176" t="s">
        <v>2292</v>
      </c>
      <c r="CVT22" s="1176" t="s">
        <v>2292</v>
      </c>
      <c r="CVU22" s="1176" t="s">
        <v>2292</v>
      </c>
      <c r="CVV22" s="1176" t="s">
        <v>2292</v>
      </c>
      <c r="CVW22" s="1176" t="s">
        <v>2292</v>
      </c>
      <c r="CVX22" s="1176" t="s">
        <v>2292</v>
      </c>
      <c r="CVY22" s="1176" t="s">
        <v>2292</v>
      </c>
      <c r="CVZ22" s="1176" t="s">
        <v>2292</v>
      </c>
      <c r="CWA22" s="1176" t="s">
        <v>2292</v>
      </c>
      <c r="CWB22" s="1176" t="s">
        <v>2292</v>
      </c>
      <c r="CWC22" s="1176" t="s">
        <v>2292</v>
      </c>
      <c r="CWD22" s="1176" t="s">
        <v>2292</v>
      </c>
      <c r="CWE22" s="1176" t="s">
        <v>2292</v>
      </c>
      <c r="CWF22" s="1176" t="s">
        <v>2292</v>
      </c>
      <c r="CWG22" s="1176" t="s">
        <v>2292</v>
      </c>
      <c r="CWH22" s="1176" t="s">
        <v>2292</v>
      </c>
      <c r="CWI22" s="1176" t="s">
        <v>2292</v>
      </c>
      <c r="CWJ22" s="1176" t="s">
        <v>2292</v>
      </c>
      <c r="CWK22" s="1176" t="s">
        <v>2292</v>
      </c>
      <c r="CWL22" s="1176" t="s">
        <v>2292</v>
      </c>
      <c r="CWM22" s="1176" t="s">
        <v>2292</v>
      </c>
      <c r="CWN22" s="1176" t="s">
        <v>2292</v>
      </c>
      <c r="CWO22" s="1176" t="s">
        <v>2292</v>
      </c>
      <c r="CWP22" s="1176" t="s">
        <v>2292</v>
      </c>
      <c r="CWQ22" s="1176" t="s">
        <v>2292</v>
      </c>
      <c r="CWR22" s="1176" t="s">
        <v>2292</v>
      </c>
      <c r="CWS22" s="1176" t="s">
        <v>2292</v>
      </c>
      <c r="CWT22" s="1176" t="s">
        <v>2292</v>
      </c>
      <c r="CWU22" s="1176" t="s">
        <v>2292</v>
      </c>
      <c r="CWV22" s="1176" t="s">
        <v>2292</v>
      </c>
      <c r="CWW22" s="1176" t="s">
        <v>2292</v>
      </c>
      <c r="CWX22" s="1176" t="s">
        <v>2292</v>
      </c>
      <c r="CWY22" s="1176" t="s">
        <v>2292</v>
      </c>
      <c r="CWZ22" s="1176" t="s">
        <v>2292</v>
      </c>
      <c r="CXA22" s="1176" t="s">
        <v>2292</v>
      </c>
      <c r="CXB22" s="1176" t="s">
        <v>2292</v>
      </c>
      <c r="CXC22" s="1176" t="s">
        <v>2292</v>
      </c>
      <c r="CXD22" s="1176" t="s">
        <v>2292</v>
      </c>
      <c r="CXE22" s="1176" t="s">
        <v>2292</v>
      </c>
      <c r="CXF22" s="1176" t="s">
        <v>2292</v>
      </c>
      <c r="CXG22" s="1176" t="s">
        <v>2292</v>
      </c>
      <c r="CXH22" s="1176" t="s">
        <v>2292</v>
      </c>
      <c r="CXI22" s="1176" t="s">
        <v>2292</v>
      </c>
      <c r="CXJ22" s="1176" t="s">
        <v>2292</v>
      </c>
      <c r="CXK22" s="1176" t="s">
        <v>2292</v>
      </c>
      <c r="CXL22" s="1176" t="s">
        <v>2292</v>
      </c>
      <c r="CXM22" s="1176" t="s">
        <v>2292</v>
      </c>
      <c r="CXN22" s="1176" t="s">
        <v>2292</v>
      </c>
      <c r="CXO22" s="1176" t="s">
        <v>2292</v>
      </c>
      <c r="CXP22" s="1176" t="s">
        <v>2292</v>
      </c>
      <c r="CXQ22" s="1176" t="s">
        <v>2292</v>
      </c>
      <c r="CXR22" s="1176" t="s">
        <v>2292</v>
      </c>
      <c r="CXS22" s="1176" t="s">
        <v>2292</v>
      </c>
      <c r="CXT22" s="1176" t="s">
        <v>2292</v>
      </c>
      <c r="CXU22" s="1176" t="s">
        <v>2292</v>
      </c>
      <c r="CXV22" s="1176" t="s">
        <v>2292</v>
      </c>
      <c r="CXW22" s="1176" t="s">
        <v>2292</v>
      </c>
      <c r="CXX22" s="1176" t="s">
        <v>2292</v>
      </c>
      <c r="CXY22" s="1176" t="s">
        <v>2292</v>
      </c>
      <c r="CXZ22" s="1176" t="s">
        <v>2292</v>
      </c>
      <c r="CYA22" s="1176" t="s">
        <v>2292</v>
      </c>
      <c r="CYB22" s="1176" t="s">
        <v>2292</v>
      </c>
      <c r="CYC22" s="1176" t="s">
        <v>2292</v>
      </c>
      <c r="CYD22" s="1176" t="s">
        <v>2292</v>
      </c>
      <c r="CYE22" s="1176" t="s">
        <v>2292</v>
      </c>
      <c r="CYF22" s="1176" t="s">
        <v>2292</v>
      </c>
      <c r="CYG22" s="1176" t="s">
        <v>2292</v>
      </c>
      <c r="CYH22" s="1176" t="s">
        <v>2292</v>
      </c>
      <c r="CYI22" s="1176" t="s">
        <v>2292</v>
      </c>
      <c r="CYJ22" s="1176" t="s">
        <v>2292</v>
      </c>
      <c r="CYK22" s="1176" t="s">
        <v>2292</v>
      </c>
      <c r="CYL22" s="1176" t="s">
        <v>2292</v>
      </c>
      <c r="CYM22" s="1176" t="s">
        <v>2292</v>
      </c>
      <c r="CYN22" s="1176" t="s">
        <v>2292</v>
      </c>
      <c r="CYO22" s="1176" t="s">
        <v>2292</v>
      </c>
      <c r="CYP22" s="1176" t="s">
        <v>2292</v>
      </c>
      <c r="CYQ22" s="1176" t="s">
        <v>2292</v>
      </c>
      <c r="CYR22" s="1176" t="s">
        <v>2292</v>
      </c>
      <c r="CYS22" s="1176" t="s">
        <v>2292</v>
      </c>
      <c r="CYT22" s="1176" t="s">
        <v>2292</v>
      </c>
      <c r="CYU22" s="1176" t="s">
        <v>2292</v>
      </c>
      <c r="CYV22" s="1176" t="s">
        <v>2292</v>
      </c>
      <c r="CYW22" s="1176" t="s">
        <v>2292</v>
      </c>
      <c r="CYX22" s="1176" t="s">
        <v>2292</v>
      </c>
      <c r="CYY22" s="1176" t="s">
        <v>2292</v>
      </c>
      <c r="CYZ22" s="1176" t="s">
        <v>2292</v>
      </c>
      <c r="CZA22" s="1176" t="s">
        <v>2292</v>
      </c>
      <c r="CZB22" s="1176" t="s">
        <v>2292</v>
      </c>
      <c r="CZC22" s="1176" t="s">
        <v>2292</v>
      </c>
      <c r="CZD22" s="1176" t="s">
        <v>2292</v>
      </c>
      <c r="CZE22" s="1176" t="s">
        <v>2292</v>
      </c>
      <c r="CZF22" s="1176" t="s">
        <v>2292</v>
      </c>
      <c r="CZG22" s="1176" t="s">
        <v>2292</v>
      </c>
      <c r="CZH22" s="1176" t="s">
        <v>2292</v>
      </c>
      <c r="CZI22" s="1176" t="s">
        <v>2292</v>
      </c>
      <c r="CZJ22" s="1176" t="s">
        <v>2292</v>
      </c>
      <c r="CZK22" s="1176" t="s">
        <v>2292</v>
      </c>
      <c r="CZL22" s="1176" t="s">
        <v>2292</v>
      </c>
      <c r="CZM22" s="1176" t="s">
        <v>2292</v>
      </c>
      <c r="CZN22" s="1176" t="s">
        <v>2292</v>
      </c>
      <c r="CZO22" s="1176" t="s">
        <v>2292</v>
      </c>
      <c r="CZP22" s="1176" t="s">
        <v>2292</v>
      </c>
      <c r="CZQ22" s="1176" t="s">
        <v>2292</v>
      </c>
      <c r="CZR22" s="1176" t="s">
        <v>2292</v>
      </c>
      <c r="CZS22" s="1176" t="s">
        <v>2292</v>
      </c>
      <c r="CZT22" s="1176" t="s">
        <v>2292</v>
      </c>
      <c r="CZU22" s="1176" t="s">
        <v>2292</v>
      </c>
      <c r="CZV22" s="1176" t="s">
        <v>2292</v>
      </c>
      <c r="CZW22" s="1176" t="s">
        <v>2292</v>
      </c>
      <c r="CZX22" s="1176" t="s">
        <v>2292</v>
      </c>
      <c r="CZY22" s="1176" t="s">
        <v>2292</v>
      </c>
      <c r="CZZ22" s="1176" t="s">
        <v>2292</v>
      </c>
      <c r="DAA22" s="1176" t="s">
        <v>2292</v>
      </c>
      <c r="DAB22" s="1176" t="s">
        <v>2292</v>
      </c>
      <c r="DAC22" s="1176" t="s">
        <v>2292</v>
      </c>
      <c r="DAD22" s="1176" t="s">
        <v>2292</v>
      </c>
      <c r="DAE22" s="1176" t="s">
        <v>2292</v>
      </c>
      <c r="DAF22" s="1176" t="s">
        <v>2292</v>
      </c>
      <c r="DAG22" s="1176" t="s">
        <v>2292</v>
      </c>
      <c r="DAH22" s="1176" t="s">
        <v>2292</v>
      </c>
      <c r="DAI22" s="1176" t="s">
        <v>2292</v>
      </c>
      <c r="DAJ22" s="1176" t="s">
        <v>2292</v>
      </c>
      <c r="DAK22" s="1176" t="s">
        <v>2292</v>
      </c>
      <c r="DAL22" s="1176" t="s">
        <v>2292</v>
      </c>
      <c r="DAM22" s="1176" t="s">
        <v>2292</v>
      </c>
      <c r="DAN22" s="1176" t="s">
        <v>2292</v>
      </c>
      <c r="DAO22" s="1176" t="s">
        <v>2292</v>
      </c>
      <c r="DAP22" s="1176" t="s">
        <v>2292</v>
      </c>
      <c r="DAQ22" s="1176" t="s">
        <v>2292</v>
      </c>
      <c r="DAR22" s="1176" t="s">
        <v>2292</v>
      </c>
      <c r="DAS22" s="1176" t="s">
        <v>2292</v>
      </c>
      <c r="DAT22" s="1176" t="s">
        <v>2292</v>
      </c>
      <c r="DAU22" s="1176" t="s">
        <v>2292</v>
      </c>
      <c r="DAV22" s="1176" t="s">
        <v>2292</v>
      </c>
      <c r="DAW22" s="1176" t="s">
        <v>2292</v>
      </c>
      <c r="DAX22" s="1176" t="s">
        <v>2292</v>
      </c>
      <c r="DAY22" s="1176" t="s">
        <v>2292</v>
      </c>
      <c r="DAZ22" s="1176" t="s">
        <v>2292</v>
      </c>
      <c r="DBA22" s="1176" t="s">
        <v>2292</v>
      </c>
      <c r="DBB22" s="1176" t="s">
        <v>2292</v>
      </c>
      <c r="DBC22" s="1176" t="s">
        <v>2292</v>
      </c>
      <c r="DBD22" s="1176" t="s">
        <v>2292</v>
      </c>
      <c r="DBE22" s="1176" t="s">
        <v>2292</v>
      </c>
      <c r="DBF22" s="1176" t="s">
        <v>2292</v>
      </c>
      <c r="DBG22" s="1176" t="s">
        <v>2292</v>
      </c>
      <c r="DBH22" s="1176" t="s">
        <v>2292</v>
      </c>
      <c r="DBI22" s="1176" t="s">
        <v>2292</v>
      </c>
      <c r="DBJ22" s="1176" t="s">
        <v>2292</v>
      </c>
      <c r="DBK22" s="1176" t="s">
        <v>2292</v>
      </c>
      <c r="DBL22" s="1176" t="s">
        <v>2292</v>
      </c>
      <c r="DBM22" s="1176" t="s">
        <v>2292</v>
      </c>
      <c r="DBN22" s="1176" t="s">
        <v>2292</v>
      </c>
      <c r="DBO22" s="1176" t="s">
        <v>2292</v>
      </c>
      <c r="DBP22" s="1176" t="s">
        <v>2292</v>
      </c>
      <c r="DBQ22" s="1176" t="s">
        <v>2292</v>
      </c>
      <c r="DBR22" s="1176" t="s">
        <v>2292</v>
      </c>
      <c r="DBS22" s="1176" t="s">
        <v>2292</v>
      </c>
      <c r="DBT22" s="1176" t="s">
        <v>2292</v>
      </c>
      <c r="DBU22" s="1176" t="s">
        <v>2292</v>
      </c>
      <c r="DBV22" s="1176" t="s">
        <v>2292</v>
      </c>
      <c r="DBW22" s="1176" t="s">
        <v>2292</v>
      </c>
      <c r="DBX22" s="1176" t="s">
        <v>2292</v>
      </c>
      <c r="DBY22" s="1176" t="s">
        <v>2292</v>
      </c>
      <c r="DBZ22" s="1176" t="s">
        <v>2292</v>
      </c>
      <c r="DCA22" s="1176" t="s">
        <v>2292</v>
      </c>
      <c r="DCB22" s="1176" t="s">
        <v>2292</v>
      </c>
      <c r="DCC22" s="1176" t="s">
        <v>2292</v>
      </c>
      <c r="DCD22" s="1176" t="s">
        <v>2292</v>
      </c>
      <c r="DCE22" s="1176" t="s">
        <v>2292</v>
      </c>
      <c r="DCF22" s="1176" t="s">
        <v>2292</v>
      </c>
      <c r="DCG22" s="1176" t="s">
        <v>2292</v>
      </c>
      <c r="DCH22" s="1176" t="s">
        <v>2292</v>
      </c>
      <c r="DCI22" s="1176" t="s">
        <v>2292</v>
      </c>
      <c r="DCJ22" s="1176" t="s">
        <v>2292</v>
      </c>
      <c r="DCK22" s="1176" t="s">
        <v>2292</v>
      </c>
      <c r="DCL22" s="1176" t="s">
        <v>2292</v>
      </c>
      <c r="DCM22" s="1176" t="s">
        <v>2292</v>
      </c>
      <c r="DCN22" s="1176" t="s">
        <v>2292</v>
      </c>
      <c r="DCO22" s="1176" t="s">
        <v>2292</v>
      </c>
      <c r="DCP22" s="1176" t="s">
        <v>2292</v>
      </c>
      <c r="DCQ22" s="1176" t="s">
        <v>2292</v>
      </c>
      <c r="DCR22" s="1176" t="s">
        <v>2292</v>
      </c>
      <c r="DCS22" s="1176" t="s">
        <v>2292</v>
      </c>
      <c r="DCT22" s="1176" t="s">
        <v>2292</v>
      </c>
      <c r="DCU22" s="1176" t="s">
        <v>2292</v>
      </c>
      <c r="DCV22" s="1176" t="s">
        <v>2292</v>
      </c>
      <c r="DCW22" s="1176" t="s">
        <v>2292</v>
      </c>
      <c r="DCX22" s="1176" t="s">
        <v>2292</v>
      </c>
      <c r="DCY22" s="1176" t="s">
        <v>2292</v>
      </c>
      <c r="DCZ22" s="1176" t="s">
        <v>2292</v>
      </c>
      <c r="DDA22" s="1176" t="s">
        <v>2292</v>
      </c>
      <c r="DDB22" s="1176" t="s">
        <v>2292</v>
      </c>
      <c r="DDC22" s="1176" t="s">
        <v>2292</v>
      </c>
      <c r="DDD22" s="1176" t="s">
        <v>2292</v>
      </c>
      <c r="DDE22" s="1176" t="s">
        <v>2292</v>
      </c>
      <c r="DDF22" s="1176" t="s">
        <v>2292</v>
      </c>
      <c r="DDG22" s="1176" t="s">
        <v>2292</v>
      </c>
      <c r="DDH22" s="1176" t="s">
        <v>2292</v>
      </c>
      <c r="DDI22" s="1176" t="s">
        <v>2292</v>
      </c>
      <c r="DDJ22" s="1176" t="s">
        <v>2292</v>
      </c>
      <c r="DDK22" s="1176" t="s">
        <v>2292</v>
      </c>
      <c r="DDL22" s="1176" t="s">
        <v>2292</v>
      </c>
      <c r="DDM22" s="1176" t="s">
        <v>2292</v>
      </c>
      <c r="DDN22" s="1176" t="s">
        <v>2292</v>
      </c>
      <c r="DDO22" s="1176" t="s">
        <v>2292</v>
      </c>
      <c r="DDP22" s="1176" t="s">
        <v>2292</v>
      </c>
      <c r="DDQ22" s="1176" t="s">
        <v>2292</v>
      </c>
      <c r="DDR22" s="1176" t="s">
        <v>2292</v>
      </c>
      <c r="DDS22" s="1176" t="s">
        <v>2292</v>
      </c>
      <c r="DDT22" s="1176" t="s">
        <v>2292</v>
      </c>
      <c r="DDU22" s="1176" t="s">
        <v>2292</v>
      </c>
      <c r="DDV22" s="1176" t="s">
        <v>2292</v>
      </c>
      <c r="DDW22" s="1176" t="s">
        <v>2292</v>
      </c>
      <c r="DDX22" s="1176" t="s">
        <v>2292</v>
      </c>
      <c r="DDY22" s="1176" t="s">
        <v>2292</v>
      </c>
      <c r="DDZ22" s="1176" t="s">
        <v>2292</v>
      </c>
      <c r="DEA22" s="1176" t="s">
        <v>2292</v>
      </c>
      <c r="DEB22" s="1176" t="s">
        <v>2292</v>
      </c>
      <c r="DEC22" s="1176" t="s">
        <v>2292</v>
      </c>
      <c r="DED22" s="1176" t="s">
        <v>2292</v>
      </c>
      <c r="DEE22" s="1176" t="s">
        <v>2292</v>
      </c>
      <c r="DEF22" s="1176" t="s">
        <v>2292</v>
      </c>
      <c r="DEG22" s="1176" t="s">
        <v>2292</v>
      </c>
      <c r="DEH22" s="1176" t="s">
        <v>2292</v>
      </c>
      <c r="DEI22" s="1176" t="s">
        <v>2292</v>
      </c>
      <c r="DEJ22" s="1176" t="s">
        <v>2292</v>
      </c>
      <c r="DEK22" s="1176" t="s">
        <v>2292</v>
      </c>
      <c r="DEL22" s="1176" t="s">
        <v>2292</v>
      </c>
      <c r="DEM22" s="1176" t="s">
        <v>2292</v>
      </c>
      <c r="DEN22" s="1176" t="s">
        <v>2292</v>
      </c>
      <c r="DEO22" s="1176" t="s">
        <v>2292</v>
      </c>
      <c r="DEP22" s="1176" t="s">
        <v>2292</v>
      </c>
      <c r="DEQ22" s="1176" t="s">
        <v>2292</v>
      </c>
      <c r="DER22" s="1176" t="s">
        <v>2292</v>
      </c>
      <c r="DES22" s="1176" t="s">
        <v>2292</v>
      </c>
      <c r="DET22" s="1176" t="s">
        <v>2292</v>
      </c>
      <c r="DEU22" s="1176" t="s">
        <v>2292</v>
      </c>
      <c r="DEV22" s="1176" t="s">
        <v>2292</v>
      </c>
      <c r="DEW22" s="1176" t="s">
        <v>2292</v>
      </c>
      <c r="DEX22" s="1176" t="s">
        <v>2292</v>
      </c>
      <c r="DEY22" s="1176" t="s">
        <v>2292</v>
      </c>
      <c r="DEZ22" s="1176" t="s">
        <v>2292</v>
      </c>
      <c r="DFA22" s="1176" t="s">
        <v>2292</v>
      </c>
      <c r="DFB22" s="1176" t="s">
        <v>2292</v>
      </c>
      <c r="DFC22" s="1176" t="s">
        <v>2292</v>
      </c>
      <c r="DFD22" s="1176" t="s">
        <v>2292</v>
      </c>
      <c r="DFE22" s="1176" t="s">
        <v>2292</v>
      </c>
      <c r="DFF22" s="1176" t="s">
        <v>2292</v>
      </c>
      <c r="DFG22" s="1176" t="s">
        <v>2292</v>
      </c>
      <c r="DFH22" s="1176" t="s">
        <v>2292</v>
      </c>
      <c r="DFI22" s="1176" t="s">
        <v>2292</v>
      </c>
      <c r="DFJ22" s="1176" t="s">
        <v>2292</v>
      </c>
      <c r="DFK22" s="1176" t="s">
        <v>2292</v>
      </c>
      <c r="DFL22" s="1176" t="s">
        <v>2292</v>
      </c>
      <c r="DFM22" s="1176" t="s">
        <v>2292</v>
      </c>
      <c r="DFN22" s="1176" t="s">
        <v>2292</v>
      </c>
      <c r="DFO22" s="1176" t="s">
        <v>2292</v>
      </c>
      <c r="DFP22" s="1176" t="s">
        <v>2292</v>
      </c>
      <c r="DFQ22" s="1176" t="s">
        <v>2292</v>
      </c>
      <c r="DFR22" s="1176" t="s">
        <v>2292</v>
      </c>
      <c r="DFS22" s="1176" t="s">
        <v>2292</v>
      </c>
      <c r="DFT22" s="1176" t="s">
        <v>2292</v>
      </c>
      <c r="DFU22" s="1176" t="s">
        <v>2292</v>
      </c>
      <c r="DFV22" s="1176" t="s">
        <v>2292</v>
      </c>
      <c r="DFW22" s="1176" t="s">
        <v>2292</v>
      </c>
      <c r="DFX22" s="1176" t="s">
        <v>2292</v>
      </c>
      <c r="DFY22" s="1176" t="s">
        <v>2292</v>
      </c>
      <c r="DFZ22" s="1176" t="s">
        <v>2292</v>
      </c>
      <c r="DGA22" s="1176" t="s">
        <v>2292</v>
      </c>
      <c r="DGB22" s="1176" t="s">
        <v>2292</v>
      </c>
      <c r="DGC22" s="1176" t="s">
        <v>2292</v>
      </c>
      <c r="DGD22" s="1176" t="s">
        <v>2292</v>
      </c>
      <c r="DGE22" s="1176" t="s">
        <v>2292</v>
      </c>
      <c r="DGF22" s="1176" t="s">
        <v>2292</v>
      </c>
      <c r="DGG22" s="1176" t="s">
        <v>2292</v>
      </c>
      <c r="DGH22" s="1176" t="s">
        <v>2292</v>
      </c>
      <c r="DGI22" s="1176" t="s">
        <v>2292</v>
      </c>
      <c r="DGJ22" s="1176" t="s">
        <v>2292</v>
      </c>
      <c r="DGK22" s="1176" t="s">
        <v>2292</v>
      </c>
      <c r="DGL22" s="1176" t="s">
        <v>2292</v>
      </c>
      <c r="DGM22" s="1176" t="s">
        <v>2292</v>
      </c>
      <c r="DGN22" s="1176" t="s">
        <v>2292</v>
      </c>
      <c r="DGO22" s="1176" t="s">
        <v>2292</v>
      </c>
      <c r="DGP22" s="1176" t="s">
        <v>2292</v>
      </c>
      <c r="DGQ22" s="1176" t="s">
        <v>2292</v>
      </c>
      <c r="DGR22" s="1176" t="s">
        <v>2292</v>
      </c>
      <c r="DGS22" s="1176" t="s">
        <v>2292</v>
      </c>
      <c r="DGT22" s="1176" t="s">
        <v>2292</v>
      </c>
      <c r="DGU22" s="1176" t="s">
        <v>2292</v>
      </c>
      <c r="DGV22" s="1176" t="s">
        <v>2292</v>
      </c>
      <c r="DGW22" s="1176" t="s">
        <v>2292</v>
      </c>
      <c r="DGX22" s="1176" t="s">
        <v>2292</v>
      </c>
      <c r="DGY22" s="1176" t="s">
        <v>2292</v>
      </c>
      <c r="DGZ22" s="1176" t="s">
        <v>2292</v>
      </c>
      <c r="DHA22" s="1176" t="s">
        <v>2292</v>
      </c>
      <c r="DHB22" s="1176" t="s">
        <v>2292</v>
      </c>
      <c r="DHC22" s="1176" t="s">
        <v>2292</v>
      </c>
      <c r="DHD22" s="1176" t="s">
        <v>2292</v>
      </c>
      <c r="DHE22" s="1176" t="s">
        <v>2292</v>
      </c>
      <c r="DHF22" s="1176" t="s">
        <v>2292</v>
      </c>
      <c r="DHG22" s="1176" t="s">
        <v>2292</v>
      </c>
      <c r="DHH22" s="1176" t="s">
        <v>2292</v>
      </c>
      <c r="DHI22" s="1176" t="s">
        <v>2292</v>
      </c>
      <c r="DHJ22" s="1176" t="s">
        <v>2292</v>
      </c>
      <c r="DHK22" s="1176" t="s">
        <v>2292</v>
      </c>
      <c r="DHL22" s="1176" t="s">
        <v>2292</v>
      </c>
      <c r="DHM22" s="1176" t="s">
        <v>2292</v>
      </c>
      <c r="DHN22" s="1176" t="s">
        <v>2292</v>
      </c>
      <c r="DHO22" s="1176" t="s">
        <v>2292</v>
      </c>
      <c r="DHP22" s="1176" t="s">
        <v>2292</v>
      </c>
      <c r="DHQ22" s="1176" t="s">
        <v>2292</v>
      </c>
      <c r="DHR22" s="1176" t="s">
        <v>2292</v>
      </c>
      <c r="DHS22" s="1176" t="s">
        <v>2292</v>
      </c>
      <c r="DHT22" s="1176" t="s">
        <v>2292</v>
      </c>
      <c r="DHU22" s="1176" t="s">
        <v>2292</v>
      </c>
      <c r="DHV22" s="1176" t="s">
        <v>2292</v>
      </c>
      <c r="DHW22" s="1176" t="s">
        <v>2292</v>
      </c>
      <c r="DHX22" s="1176" t="s">
        <v>2292</v>
      </c>
      <c r="DHY22" s="1176" t="s">
        <v>2292</v>
      </c>
      <c r="DHZ22" s="1176" t="s">
        <v>2292</v>
      </c>
      <c r="DIA22" s="1176" t="s">
        <v>2292</v>
      </c>
      <c r="DIB22" s="1176" t="s">
        <v>2292</v>
      </c>
      <c r="DIC22" s="1176" t="s">
        <v>2292</v>
      </c>
      <c r="DID22" s="1176" t="s">
        <v>2292</v>
      </c>
      <c r="DIE22" s="1176" t="s">
        <v>2292</v>
      </c>
      <c r="DIF22" s="1176" t="s">
        <v>2292</v>
      </c>
      <c r="DIG22" s="1176" t="s">
        <v>2292</v>
      </c>
      <c r="DIH22" s="1176" t="s">
        <v>2292</v>
      </c>
      <c r="DII22" s="1176" t="s">
        <v>2292</v>
      </c>
      <c r="DIJ22" s="1176" t="s">
        <v>2292</v>
      </c>
      <c r="DIK22" s="1176" t="s">
        <v>2292</v>
      </c>
      <c r="DIL22" s="1176" t="s">
        <v>2292</v>
      </c>
      <c r="DIM22" s="1176" t="s">
        <v>2292</v>
      </c>
      <c r="DIN22" s="1176" t="s">
        <v>2292</v>
      </c>
      <c r="DIO22" s="1176" t="s">
        <v>2292</v>
      </c>
      <c r="DIP22" s="1176" t="s">
        <v>2292</v>
      </c>
      <c r="DIQ22" s="1176" t="s">
        <v>2292</v>
      </c>
      <c r="DIR22" s="1176" t="s">
        <v>2292</v>
      </c>
      <c r="DIS22" s="1176" t="s">
        <v>2292</v>
      </c>
      <c r="DIT22" s="1176" t="s">
        <v>2292</v>
      </c>
      <c r="DIU22" s="1176" t="s">
        <v>2292</v>
      </c>
      <c r="DIV22" s="1176" t="s">
        <v>2292</v>
      </c>
      <c r="DIW22" s="1176" t="s">
        <v>2292</v>
      </c>
      <c r="DIX22" s="1176" t="s">
        <v>2292</v>
      </c>
      <c r="DIY22" s="1176" t="s">
        <v>2292</v>
      </c>
      <c r="DIZ22" s="1176" t="s">
        <v>2292</v>
      </c>
      <c r="DJA22" s="1176" t="s">
        <v>2292</v>
      </c>
      <c r="DJB22" s="1176" t="s">
        <v>2292</v>
      </c>
      <c r="DJC22" s="1176" t="s">
        <v>2292</v>
      </c>
      <c r="DJD22" s="1176" t="s">
        <v>2292</v>
      </c>
      <c r="DJE22" s="1176" t="s">
        <v>2292</v>
      </c>
      <c r="DJF22" s="1176" t="s">
        <v>2292</v>
      </c>
      <c r="DJG22" s="1176" t="s">
        <v>2292</v>
      </c>
      <c r="DJH22" s="1176" t="s">
        <v>2292</v>
      </c>
      <c r="DJI22" s="1176" t="s">
        <v>2292</v>
      </c>
      <c r="DJJ22" s="1176" t="s">
        <v>2292</v>
      </c>
      <c r="DJK22" s="1176" t="s">
        <v>2292</v>
      </c>
      <c r="DJL22" s="1176" t="s">
        <v>2292</v>
      </c>
      <c r="DJM22" s="1176" t="s">
        <v>2292</v>
      </c>
      <c r="DJN22" s="1176" t="s">
        <v>2292</v>
      </c>
      <c r="DJO22" s="1176" t="s">
        <v>2292</v>
      </c>
      <c r="DJP22" s="1176" t="s">
        <v>2292</v>
      </c>
      <c r="DJQ22" s="1176" t="s">
        <v>2292</v>
      </c>
      <c r="DJR22" s="1176" t="s">
        <v>2292</v>
      </c>
      <c r="DJS22" s="1176" t="s">
        <v>2292</v>
      </c>
      <c r="DJT22" s="1176" t="s">
        <v>2292</v>
      </c>
      <c r="DJU22" s="1176" t="s">
        <v>2292</v>
      </c>
      <c r="DJV22" s="1176" t="s">
        <v>2292</v>
      </c>
      <c r="DJW22" s="1176" t="s">
        <v>2292</v>
      </c>
      <c r="DJX22" s="1176" t="s">
        <v>2292</v>
      </c>
      <c r="DJY22" s="1176" t="s">
        <v>2292</v>
      </c>
      <c r="DJZ22" s="1176" t="s">
        <v>2292</v>
      </c>
      <c r="DKA22" s="1176" t="s">
        <v>2292</v>
      </c>
      <c r="DKB22" s="1176" t="s">
        <v>2292</v>
      </c>
      <c r="DKC22" s="1176" t="s">
        <v>2292</v>
      </c>
      <c r="DKD22" s="1176" t="s">
        <v>2292</v>
      </c>
      <c r="DKE22" s="1176" t="s">
        <v>2292</v>
      </c>
      <c r="DKF22" s="1176" t="s">
        <v>2292</v>
      </c>
      <c r="DKG22" s="1176" t="s">
        <v>2292</v>
      </c>
      <c r="DKH22" s="1176" t="s">
        <v>2292</v>
      </c>
      <c r="DKI22" s="1176" t="s">
        <v>2292</v>
      </c>
      <c r="DKJ22" s="1176" t="s">
        <v>2292</v>
      </c>
      <c r="DKK22" s="1176" t="s">
        <v>2292</v>
      </c>
      <c r="DKL22" s="1176" t="s">
        <v>2292</v>
      </c>
      <c r="DKM22" s="1176" t="s">
        <v>2292</v>
      </c>
      <c r="DKN22" s="1176" t="s">
        <v>2292</v>
      </c>
      <c r="DKO22" s="1176" t="s">
        <v>2292</v>
      </c>
      <c r="DKP22" s="1176" t="s">
        <v>2292</v>
      </c>
      <c r="DKQ22" s="1176" t="s">
        <v>2292</v>
      </c>
      <c r="DKR22" s="1176" t="s">
        <v>2292</v>
      </c>
      <c r="DKS22" s="1176" t="s">
        <v>2292</v>
      </c>
      <c r="DKT22" s="1176" t="s">
        <v>2292</v>
      </c>
      <c r="DKU22" s="1176" t="s">
        <v>2292</v>
      </c>
      <c r="DKV22" s="1176" t="s">
        <v>2292</v>
      </c>
      <c r="DKW22" s="1176" t="s">
        <v>2292</v>
      </c>
      <c r="DKX22" s="1176" t="s">
        <v>2292</v>
      </c>
      <c r="DKY22" s="1176" t="s">
        <v>2292</v>
      </c>
      <c r="DKZ22" s="1176" t="s">
        <v>2292</v>
      </c>
      <c r="DLA22" s="1176" t="s">
        <v>2292</v>
      </c>
      <c r="DLB22" s="1176" t="s">
        <v>2292</v>
      </c>
      <c r="DLC22" s="1176" t="s">
        <v>2292</v>
      </c>
      <c r="DLD22" s="1176" t="s">
        <v>2292</v>
      </c>
      <c r="DLE22" s="1176" t="s">
        <v>2292</v>
      </c>
      <c r="DLF22" s="1176" t="s">
        <v>2292</v>
      </c>
      <c r="DLG22" s="1176" t="s">
        <v>2292</v>
      </c>
      <c r="DLH22" s="1176" t="s">
        <v>2292</v>
      </c>
      <c r="DLI22" s="1176" t="s">
        <v>2292</v>
      </c>
      <c r="DLJ22" s="1176" t="s">
        <v>2292</v>
      </c>
      <c r="DLK22" s="1176" t="s">
        <v>2292</v>
      </c>
      <c r="DLL22" s="1176" t="s">
        <v>2292</v>
      </c>
      <c r="DLM22" s="1176" t="s">
        <v>2292</v>
      </c>
      <c r="DLN22" s="1176" t="s">
        <v>2292</v>
      </c>
      <c r="DLO22" s="1176" t="s">
        <v>2292</v>
      </c>
      <c r="DLP22" s="1176" t="s">
        <v>2292</v>
      </c>
      <c r="DLQ22" s="1176" t="s">
        <v>2292</v>
      </c>
      <c r="DLR22" s="1176" t="s">
        <v>2292</v>
      </c>
      <c r="DLS22" s="1176" t="s">
        <v>2292</v>
      </c>
      <c r="DLT22" s="1176" t="s">
        <v>2292</v>
      </c>
      <c r="DLU22" s="1176" t="s">
        <v>2292</v>
      </c>
      <c r="DLV22" s="1176" t="s">
        <v>2292</v>
      </c>
      <c r="DLW22" s="1176" t="s">
        <v>2292</v>
      </c>
      <c r="DLX22" s="1176" t="s">
        <v>2292</v>
      </c>
      <c r="DLY22" s="1176" t="s">
        <v>2292</v>
      </c>
      <c r="DLZ22" s="1176" t="s">
        <v>2292</v>
      </c>
      <c r="DMA22" s="1176" t="s">
        <v>2292</v>
      </c>
      <c r="DMB22" s="1176" t="s">
        <v>2292</v>
      </c>
      <c r="DMC22" s="1176" t="s">
        <v>2292</v>
      </c>
      <c r="DMD22" s="1176" t="s">
        <v>2292</v>
      </c>
      <c r="DME22" s="1176" t="s">
        <v>2292</v>
      </c>
      <c r="DMF22" s="1176" t="s">
        <v>2292</v>
      </c>
      <c r="DMG22" s="1176" t="s">
        <v>2292</v>
      </c>
      <c r="DMH22" s="1176" t="s">
        <v>2292</v>
      </c>
      <c r="DMI22" s="1176" t="s">
        <v>2292</v>
      </c>
      <c r="DMJ22" s="1176" t="s">
        <v>2292</v>
      </c>
      <c r="DMK22" s="1176" t="s">
        <v>2292</v>
      </c>
      <c r="DML22" s="1176" t="s">
        <v>2292</v>
      </c>
      <c r="DMM22" s="1176" t="s">
        <v>2292</v>
      </c>
      <c r="DMN22" s="1176" t="s">
        <v>2292</v>
      </c>
      <c r="DMO22" s="1176" t="s">
        <v>2292</v>
      </c>
      <c r="DMP22" s="1176" t="s">
        <v>2292</v>
      </c>
      <c r="DMQ22" s="1176" t="s">
        <v>2292</v>
      </c>
      <c r="DMR22" s="1176" t="s">
        <v>2292</v>
      </c>
      <c r="DMS22" s="1176" t="s">
        <v>2292</v>
      </c>
      <c r="DMT22" s="1176" t="s">
        <v>2292</v>
      </c>
      <c r="DMU22" s="1176" t="s">
        <v>2292</v>
      </c>
      <c r="DMV22" s="1176" t="s">
        <v>2292</v>
      </c>
      <c r="DMW22" s="1176" t="s">
        <v>2292</v>
      </c>
      <c r="DMX22" s="1176" t="s">
        <v>2292</v>
      </c>
      <c r="DMY22" s="1176" t="s">
        <v>2292</v>
      </c>
      <c r="DMZ22" s="1176" t="s">
        <v>2292</v>
      </c>
      <c r="DNA22" s="1176" t="s">
        <v>2292</v>
      </c>
      <c r="DNB22" s="1176" t="s">
        <v>2292</v>
      </c>
      <c r="DNC22" s="1176" t="s">
        <v>2292</v>
      </c>
      <c r="DND22" s="1176" t="s">
        <v>2292</v>
      </c>
      <c r="DNE22" s="1176" t="s">
        <v>2292</v>
      </c>
      <c r="DNF22" s="1176" t="s">
        <v>2292</v>
      </c>
      <c r="DNG22" s="1176" t="s">
        <v>2292</v>
      </c>
      <c r="DNH22" s="1176" t="s">
        <v>2292</v>
      </c>
      <c r="DNI22" s="1176" t="s">
        <v>2292</v>
      </c>
      <c r="DNJ22" s="1176" t="s">
        <v>2292</v>
      </c>
      <c r="DNK22" s="1176" t="s">
        <v>2292</v>
      </c>
      <c r="DNL22" s="1176" t="s">
        <v>2292</v>
      </c>
      <c r="DNM22" s="1176" t="s">
        <v>2292</v>
      </c>
      <c r="DNN22" s="1176" t="s">
        <v>2292</v>
      </c>
      <c r="DNO22" s="1176" t="s">
        <v>2292</v>
      </c>
      <c r="DNP22" s="1176" t="s">
        <v>2292</v>
      </c>
      <c r="DNQ22" s="1176" t="s">
        <v>2292</v>
      </c>
      <c r="DNR22" s="1176" t="s">
        <v>2292</v>
      </c>
      <c r="DNS22" s="1176" t="s">
        <v>2292</v>
      </c>
      <c r="DNT22" s="1176" t="s">
        <v>2292</v>
      </c>
      <c r="DNU22" s="1176" t="s">
        <v>2292</v>
      </c>
      <c r="DNV22" s="1176" t="s">
        <v>2292</v>
      </c>
      <c r="DNW22" s="1176" t="s">
        <v>2292</v>
      </c>
      <c r="DNX22" s="1176" t="s">
        <v>2292</v>
      </c>
      <c r="DNY22" s="1176" t="s">
        <v>2292</v>
      </c>
      <c r="DNZ22" s="1176" t="s">
        <v>2292</v>
      </c>
      <c r="DOA22" s="1176" t="s">
        <v>2292</v>
      </c>
      <c r="DOB22" s="1176" t="s">
        <v>2292</v>
      </c>
      <c r="DOC22" s="1176" t="s">
        <v>2292</v>
      </c>
      <c r="DOD22" s="1176" t="s">
        <v>2292</v>
      </c>
      <c r="DOE22" s="1176" t="s">
        <v>2292</v>
      </c>
      <c r="DOF22" s="1176" t="s">
        <v>2292</v>
      </c>
      <c r="DOG22" s="1176" t="s">
        <v>2292</v>
      </c>
      <c r="DOH22" s="1176" t="s">
        <v>2292</v>
      </c>
      <c r="DOI22" s="1176" t="s">
        <v>2292</v>
      </c>
      <c r="DOJ22" s="1176" t="s">
        <v>2292</v>
      </c>
      <c r="DOK22" s="1176" t="s">
        <v>2292</v>
      </c>
      <c r="DOL22" s="1176" t="s">
        <v>2292</v>
      </c>
      <c r="DOM22" s="1176" t="s">
        <v>2292</v>
      </c>
      <c r="DON22" s="1176" t="s">
        <v>2292</v>
      </c>
      <c r="DOO22" s="1176" t="s">
        <v>2292</v>
      </c>
      <c r="DOP22" s="1176" t="s">
        <v>2292</v>
      </c>
      <c r="DOQ22" s="1176" t="s">
        <v>2292</v>
      </c>
      <c r="DOR22" s="1176" t="s">
        <v>2292</v>
      </c>
      <c r="DOS22" s="1176" t="s">
        <v>2292</v>
      </c>
      <c r="DOT22" s="1176" t="s">
        <v>2292</v>
      </c>
      <c r="DOU22" s="1176" t="s">
        <v>2292</v>
      </c>
      <c r="DOV22" s="1176" t="s">
        <v>2292</v>
      </c>
      <c r="DOW22" s="1176" t="s">
        <v>2292</v>
      </c>
      <c r="DOX22" s="1176" t="s">
        <v>2292</v>
      </c>
      <c r="DOY22" s="1176" t="s">
        <v>2292</v>
      </c>
      <c r="DOZ22" s="1176" t="s">
        <v>2292</v>
      </c>
      <c r="DPA22" s="1176" t="s">
        <v>2292</v>
      </c>
      <c r="DPB22" s="1176" t="s">
        <v>2292</v>
      </c>
      <c r="DPC22" s="1176" t="s">
        <v>2292</v>
      </c>
      <c r="DPD22" s="1176" t="s">
        <v>2292</v>
      </c>
      <c r="DPE22" s="1176" t="s">
        <v>2292</v>
      </c>
      <c r="DPF22" s="1176" t="s">
        <v>2292</v>
      </c>
      <c r="DPG22" s="1176" t="s">
        <v>2292</v>
      </c>
      <c r="DPH22" s="1176" t="s">
        <v>2292</v>
      </c>
      <c r="DPI22" s="1176" t="s">
        <v>2292</v>
      </c>
      <c r="DPJ22" s="1176" t="s">
        <v>2292</v>
      </c>
      <c r="DPK22" s="1176" t="s">
        <v>2292</v>
      </c>
      <c r="DPL22" s="1176" t="s">
        <v>2292</v>
      </c>
      <c r="DPM22" s="1176" t="s">
        <v>2292</v>
      </c>
      <c r="DPN22" s="1176" t="s">
        <v>2292</v>
      </c>
      <c r="DPO22" s="1176" t="s">
        <v>2292</v>
      </c>
      <c r="DPP22" s="1176" t="s">
        <v>2292</v>
      </c>
      <c r="DPQ22" s="1176" t="s">
        <v>2292</v>
      </c>
      <c r="DPR22" s="1176" t="s">
        <v>2292</v>
      </c>
      <c r="DPS22" s="1176" t="s">
        <v>2292</v>
      </c>
      <c r="DPT22" s="1176" t="s">
        <v>2292</v>
      </c>
      <c r="DPU22" s="1176" t="s">
        <v>2292</v>
      </c>
      <c r="DPV22" s="1176" t="s">
        <v>2292</v>
      </c>
      <c r="DPW22" s="1176" t="s">
        <v>2292</v>
      </c>
      <c r="DPX22" s="1176" t="s">
        <v>2292</v>
      </c>
      <c r="DPY22" s="1176" t="s">
        <v>2292</v>
      </c>
      <c r="DPZ22" s="1176" t="s">
        <v>2292</v>
      </c>
      <c r="DQA22" s="1176" t="s">
        <v>2292</v>
      </c>
      <c r="DQB22" s="1176" t="s">
        <v>2292</v>
      </c>
      <c r="DQC22" s="1176" t="s">
        <v>2292</v>
      </c>
      <c r="DQD22" s="1176" t="s">
        <v>2292</v>
      </c>
      <c r="DQE22" s="1176" t="s">
        <v>2292</v>
      </c>
      <c r="DQF22" s="1176" t="s">
        <v>2292</v>
      </c>
      <c r="DQG22" s="1176" t="s">
        <v>2292</v>
      </c>
      <c r="DQH22" s="1176" t="s">
        <v>2292</v>
      </c>
      <c r="DQI22" s="1176" t="s">
        <v>2292</v>
      </c>
      <c r="DQJ22" s="1176" t="s">
        <v>2292</v>
      </c>
      <c r="DQK22" s="1176" t="s">
        <v>2292</v>
      </c>
      <c r="DQL22" s="1176" t="s">
        <v>2292</v>
      </c>
      <c r="DQM22" s="1176" t="s">
        <v>2292</v>
      </c>
      <c r="DQN22" s="1176" t="s">
        <v>2292</v>
      </c>
      <c r="DQO22" s="1176" t="s">
        <v>2292</v>
      </c>
      <c r="DQP22" s="1176" t="s">
        <v>2292</v>
      </c>
      <c r="DQQ22" s="1176" t="s">
        <v>2292</v>
      </c>
      <c r="DQR22" s="1176" t="s">
        <v>2292</v>
      </c>
      <c r="DQS22" s="1176" t="s">
        <v>2292</v>
      </c>
      <c r="DQT22" s="1176" t="s">
        <v>2292</v>
      </c>
      <c r="DQU22" s="1176" t="s">
        <v>2292</v>
      </c>
      <c r="DQV22" s="1176" t="s">
        <v>2292</v>
      </c>
      <c r="DQW22" s="1176" t="s">
        <v>2292</v>
      </c>
      <c r="DQX22" s="1176" t="s">
        <v>2292</v>
      </c>
      <c r="DQY22" s="1176" t="s">
        <v>2292</v>
      </c>
      <c r="DQZ22" s="1176" t="s">
        <v>2292</v>
      </c>
      <c r="DRA22" s="1176" t="s">
        <v>2292</v>
      </c>
      <c r="DRB22" s="1176" t="s">
        <v>2292</v>
      </c>
      <c r="DRC22" s="1176" t="s">
        <v>2292</v>
      </c>
      <c r="DRD22" s="1176" t="s">
        <v>2292</v>
      </c>
      <c r="DRE22" s="1176" t="s">
        <v>2292</v>
      </c>
      <c r="DRF22" s="1176" t="s">
        <v>2292</v>
      </c>
      <c r="DRG22" s="1176" t="s">
        <v>2292</v>
      </c>
      <c r="DRH22" s="1176" t="s">
        <v>2292</v>
      </c>
      <c r="DRI22" s="1176" t="s">
        <v>2292</v>
      </c>
      <c r="DRJ22" s="1176" t="s">
        <v>2292</v>
      </c>
      <c r="DRK22" s="1176" t="s">
        <v>2292</v>
      </c>
      <c r="DRL22" s="1176" t="s">
        <v>2292</v>
      </c>
      <c r="DRM22" s="1176" t="s">
        <v>2292</v>
      </c>
      <c r="DRN22" s="1176" t="s">
        <v>2292</v>
      </c>
      <c r="DRO22" s="1176" t="s">
        <v>2292</v>
      </c>
      <c r="DRP22" s="1176" t="s">
        <v>2292</v>
      </c>
      <c r="DRQ22" s="1176" t="s">
        <v>2292</v>
      </c>
      <c r="DRR22" s="1176" t="s">
        <v>2292</v>
      </c>
      <c r="DRS22" s="1176" t="s">
        <v>2292</v>
      </c>
      <c r="DRT22" s="1176" t="s">
        <v>2292</v>
      </c>
      <c r="DRU22" s="1176" t="s">
        <v>2292</v>
      </c>
      <c r="DRV22" s="1176" t="s">
        <v>2292</v>
      </c>
      <c r="DRW22" s="1176" t="s">
        <v>2292</v>
      </c>
      <c r="DRX22" s="1176" t="s">
        <v>2292</v>
      </c>
      <c r="DRY22" s="1176" t="s">
        <v>2292</v>
      </c>
      <c r="DRZ22" s="1176" t="s">
        <v>2292</v>
      </c>
      <c r="DSA22" s="1176" t="s">
        <v>2292</v>
      </c>
      <c r="DSB22" s="1176" t="s">
        <v>2292</v>
      </c>
      <c r="DSC22" s="1176" t="s">
        <v>2292</v>
      </c>
      <c r="DSD22" s="1176" t="s">
        <v>2292</v>
      </c>
      <c r="DSE22" s="1176" t="s">
        <v>2292</v>
      </c>
      <c r="DSF22" s="1176" t="s">
        <v>2292</v>
      </c>
      <c r="DSG22" s="1176" t="s">
        <v>2292</v>
      </c>
      <c r="DSH22" s="1176" t="s">
        <v>2292</v>
      </c>
      <c r="DSI22" s="1176" t="s">
        <v>2292</v>
      </c>
      <c r="DSJ22" s="1176" t="s">
        <v>2292</v>
      </c>
      <c r="DSK22" s="1176" t="s">
        <v>2292</v>
      </c>
      <c r="DSL22" s="1176" t="s">
        <v>2292</v>
      </c>
      <c r="DSM22" s="1176" t="s">
        <v>2292</v>
      </c>
      <c r="DSN22" s="1176" t="s">
        <v>2292</v>
      </c>
      <c r="DSO22" s="1176" t="s">
        <v>2292</v>
      </c>
      <c r="DSP22" s="1176" t="s">
        <v>2292</v>
      </c>
      <c r="DSQ22" s="1176" t="s">
        <v>2292</v>
      </c>
      <c r="DSR22" s="1176" t="s">
        <v>2292</v>
      </c>
      <c r="DSS22" s="1176" t="s">
        <v>2292</v>
      </c>
      <c r="DST22" s="1176" t="s">
        <v>2292</v>
      </c>
      <c r="DSU22" s="1176" t="s">
        <v>2292</v>
      </c>
      <c r="DSV22" s="1176" t="s">
        <v>2292</v>
      </c>
      <c r="DSW22" s="1176" t="s">
        <v>2292</v>
      </c>
      <c r="DSX22" s="1176" t="s">
        <v>2292</v>
      </c>
      <c r="DSY22" s="1176" t="s">
        <v>2292</v>
      </c>
      <c r="DSZ22" s="1176" t="s">
        <v>2292</v>
      </c>
      <c r="DTA22" s="1176" t="s">
        <v>2292</v>
      </c>
      <c r="DTB22" s="1176" t="s">
        <v>2292</v>
      </c>
      <c r="DTC22" s="1176" t="s">
        <v>2292</v>
      </c>
      <c r="DTD22" s="1176" t="s">
        <v>2292</v>
      </c>
      <c r="DTE22" s="1176" t="s">
        <v>2292</v>
      </c>
      <c r="DTF22" s="1176" t="s">
        <v>2292</v>
      </c>
      <c r="DTG22" s="1176" t="s">
        <v>2292</v>
      </c>
      <c r="DTH22" s="1176" t="s">
        <v>2292</v>
      </c>
      <c r="DTI22" s="1176" t="s">
        <v>2292</v>
      </c>
      <c r="DTJ22" s="1176" t="s">
        <v>2292</v>
      </c>
      <c r="DTK22" s="1176" t="s">
        <v>2292</v>
      </c>
      <c r="DTL22" s="1176" t="s">
        <v>2292</v>
      </c>
      <c r="DTM22" s="1176" t="s">
        <v>2292</v>
      </c>
      <c r="DTN22" s="1176" t="s">
        <v>2292</v>
      </c>
      <c r="DTO22" s="1176" t="s">
        <v>2292</v>
      </c>
      <c r="DTP22" s="1176" t="s">
        <v>2292</v>
      </c>
      <c r="DTQ22" s="1176" t="s">
        <v>2292</v>
      </c>
      <c r="DTR22" s="1176" t="s">
        <v>2292</v>
      </c>
      <c r="DTS22" s="1176" t="s">
        <v>2292</v>
      </c>
      <c r="DTT22" s="1176" t="s">
        <v>2292</v>
      </c>
      <c r="DTU22" s="1176" t="s">
        <v>2292</v>
      </c>
      <c r="DTV22" s="1176" t="s">
        <v>2292</v>
      </c>
      <c r="DTW22" s="1176" t="s">
        <v>2292</v>
      </c>
      <c r="DTX22" s="1176" t="s">
        <v>2292</v>
      </c>
      <c r="DTY22" s="1176" t="s">
        <v>2292</v>
      </c>
      <c r="DTZ22" s="1176" t="s">
        <v>2292</v>
      </c>
      <c r="DUA22" s="1176" t="s">
        <v>2292</v>
      </c>
      <c r="DUB22" s="1176" t="s">
        <v>2292</v>
      </c>
      <c r="DUC22" s="1176" t="s">
        <v>2292</v>
      </c>
      <c r="DUD22" s="1176" t="s">
        <v>2292</v>
      </c>
      <c r="DUE22" s="1176" t="s">
        <v>2292</v>
      </c>
      <c r="DUF22" s="1176" t="s">
        <v>2292</v>
      </c>
      <c r="DUG22" s="1176" t="s">
        <v>2292</v>
      </c>
      <c r="DUH22" s="1176" t="s">
        <v>2292</v>
      </c>
      <c r="DUI22" s="1176" t="s">
        <v>2292</v>
      </c>
      <c r="DUJ22" s="1176" t="s">
        <v>2292</v>
      </c>
      <c r="DUK22" s="1176" t="s">
        <v>2292</v>
      </c>
      <c r="DUL22" s="1176" t="s">
        <v>2292</v>
      </c>
      <c r="DUM22" s="1176" t="s">
        <v>2292</v>
      </c>
      <c r="DUN22" s="1176" t="s">
        <v>2292</v>
      </c>
      <c r="DUO22" s="1176" t="s">
        <v>2292</v>
      </c>
      <c r="DUP22" s="1176" t="s">
        <v>2292</v>
      </c>
      <c r="DUQ22" s="1176" t="s">
        <v>2292</v>
      </c>
      <c r="DUR22" s="1176" t="s">
        <v>2292</v>
      </c>
      <c r="DUS22" s="1176" t="s">
        <v>2292</v>
      </c>
      <c r="DUT22" s="1176" t="s">
        <v>2292</v>
      </c>
      <c r="DUU22" s="1176" t="s">
        <v>2292</v>
      </c>
      <c r="DUV22" s="1176" t="s">
        <v>2292</v>
      </c>
      <c r="DUW22" s="1176" t="s">
        <v>2292</v>
      </c>
      <c r="DUX22" s="1176" t="s">
        <v>2292</v>
      </c>
      <c r="DUY22" s="1176" t="s">
        <v>2292</v>
      </c>
      <c r="DUZ22" s="1176" t="s">
        <v>2292</v>
      </c>
      <c r="DVA22" s="1176" t="s">
        <v>2292</v>
      </c>
      <c r="DVB22" s="1176" t="s">
        <v>2292</v>
      </c>
      <c r="DVC22" s="1176" t="s">
        <v>2292</v>
      </c>
      <c r="DVD22" s="1176" t="s">
        <v>2292</v>
      </c>
      <c r="DVE22" s="1176" t="s">
        <v>2292</v>
      </c>
      <c r="DVF22" s="1176" t="s">
        <v>2292</v>
      </c>
      <c r="DVG22" s="1176" t="s">
        <v>2292</v>
      </c>
      <c r="DVH22" s="1176" t="s">
        <v>2292</v>
      </c>
      <c r="DVI22" s="1176" t="s">
        <v>2292</v>
      </c>
      <c r="DVJ22" s="1176" t="s">
        <v>2292</v>
      </c>
      <c r="DVK22" s="1176" t="s">
        <v>2292</v>
      </c>
      <c r="DVL22" s="1176" t="s">
        <v>2292</v>
      </c>
      <c r="DVM22" s="1176" t="s">
        <v>2292</v>
      </c>
      <c r="DVN22" s="1176" t="s">
        <v>2292</v>
      </c>
      <c r="DVO22" s="1176" t="s">
        <v>2292</v>
      </c>
      <c r="DVP22" s="1176" t="s">
        <v>2292</v>
      </c>
      <c r="DVQ22" s="1176" t="s">
        <v>2292</v>
      </c>
      <c r="DVR22" s="1176" t="s">
        <v>2292</v>
      </c>
      <c r="DVS22" s="1176" t="s">
        <v>2292</v>
      </c>
      <c r="DVT22" s="1176" t="s">
        <v>2292</v>
      </c>
      <c r="DVU22" s="1176" t="s">
        <v>2292</v>
      </c>
      <c r="DVV22" s="1176" t="s">
        <v>2292</v>
      </c>
      <c r="DVW22" s="1176" t="s">
        <v>2292</v>
      </c>
      <c r="DVX22" s="1176" t="s">
        <v>2292</v>
      </c>
      <c r="DVY22" s="1176" t="s">
        <v>2292</v>
      </c>
      <c r="DVZ22" s="1176" t="s">
        <v>2292</v>
      </c>
      <c r="DWA22" s="1176" t="s">
        <v>2292</v>
      </c>
      <c r="DWB22" s="1176" t="s">
        <v>2292</v>
      </c>
      <c r="DWC22" s="1176" t="s">
        <v>2292</v>
      </c>
      <c r="DWD22" s="1176" t="s">
        <v>2292</v>
      </c>
      <c r="DWE22" s="1176" t="s">
        <v>2292</v>
      </c>
      <c r="DWF22" s="1176" t="s">
        <v>2292</v>
      </c>
      <c r="DWG22" s="1176" t="s">
        <v>2292</v>
      </c>
      <c r="DWH22" s="1176" t="s">
        <v>2292</v>
      </c>
      <c r="DWI22" s="1176" t="s">
        <v>2292</v>
      </c>
      <c r="DWJ22" s="1176" t="s">
        <v>2292</v>
      </c>
      <c r="DWK22" s="1176" t="s">
        <v>2292</v>
      </c>
      <c r="DWL22" s="1176" t="s">
        <v>2292</v>
      </c>
      <c r="DWM22" s="1176" t="s">
        <v>2292</v>
      </c>
      <c r="DWN22" s="1176" t="s">
        <v>2292</v>
      </c>
      <c r="DWO22" s="1176" t="s">
        <v>2292</v>
      </c>
      <c r="DWP22" s="1176" t="s">
        <v>2292</v>
      </c>
      <c r="DWQ22" s="1176" t="s">
        <v>2292</v>
      </c>
      <c r="DWR22" s="1176" t="s">
        <v>2292</v>
      </c>
      <c r="DWS22" s="1176" t="s">
        <v>2292</v>
      </c>
      <c r="DWT22" s="1176" t="s">
        <v>2292</v>
      </c>
      <c r="DWU22" s="1176" t="s">
        <v>2292</v>
      </c>
      <c r="DWV22" s="1176" t="s">
        <v>2292</v>
      </c>
      <c r="DWW22" s="1176" t="s">
        <v>2292</v>
      </c>
      <c r="DWX22" s="1176" t="s">
        <v>2292</v>
      </c>
      <c r="DWY22" s="1176" t="s">
        <v>2292</v>
      </c>
      <c r="DWZ22" s="1176" t="s">
        <v>2292</v>
      </c>
      <c r="DXA22" s="1176" t="s">
        <v>2292</v>
      </c>
      <c r="DXB22" s="1176" t="s">
        <v>2292</v>
      </c>
      <c r="DXC22" s="1176" t="s">
        <v>2292</v>
      </c>
      <c r="DXD22" s="1176" t="s">
        <v>2292</v>
      </c>
      <c r="DXE22" s="1176" t="s">
        <v>2292</v>
      </c>
      <c r="DXF22" s="1176" t="s">
        <v>2292</v>
      </c>
      <c r="DXG22" s="1176" t="s">
        <v>2292</v>
      </c>
      <c r="DXH22" s="1176" t="s">
        <v>2292</v>
      </c>
      <c r="DXI22" s="1176" t="s">
        <v>2292</v>
      </c>
      <c r="DXJ22" s="1176" t="s">
        <v>2292</v>
      </c>
      <c r="DXK22" s="1176" t="s">
        <v>2292</v>
      </c>
      <c r="DXL22" s="1176" t="s">
        <v>2292</v>
      </c>
      <c r="DXM22" s="1176" t="s">
        <v>2292</v>
      </c>
      <c r="DXN22" s="1176" t="s">
        <v>2292</v>
      </c>
      <c r="DXO22" s="1176" t="s">
        <v>2292</v>
      </c>
      <c r="DXP22" s="1176" t="s">
        <v>2292</v>
      </c>
      <c r="DXQ22" s="1176" t="s">
        <v>2292</v>
      </c>
      <c r="DXR22" s="1176" t="s">
        <v>2292</v>
      </c>
      <c r="DXS22" s="1176" t="s">
        <v>2292</v>
      </c>
      <c r="DXT22" s="1176" t="s">
        <v>2292</v>
      </c>
      <c r="DXU22" s="1176" t="s">
        <v>2292</v>
      </c>
      <c r="DXV22" s="1176" t="s">
        <v>2292</v>
      </c>
      <c r="DXW22" s="1176" t="s">
        <v>2292</v>
      </c>
      <c r="DXX22" s="1176" t="s">
        <v>2292</v>
      </c>
      <c r="DXY22" s="1176" t="s">
        <v>2292</v>
      </c>
      <c r="DXZ22" s="1176" t="s">
        <v>2292</v>
      </c>
      <c r="DYA22" s="1176" t="s">
        <v>2292</v>
      </c>
      <c r="DYB22" s="1176" t="s">
        <v>2292</v>
      </c>
      <c r="DYC22" s="1176" t="s">
        <v>2292</v>
      </c>
      <c r="DYD22" s="1176" t="s">
        <v>2292</v>
      </c>
      <c r="DYE22" s="1176" t="s">
        <v>2292</v>
      </c>
      <c r="DYF22" s="1176" t="s">
        <v>2292</v>
      </c>
      <c r="DYG22" s="1176" t="s">
        <v>2292</v>
      </c>
      <c r="DYH22" s="1176" t="s">
        <v>2292</v>
      </c>
      <c r="DYI22" s="1176" t="s">
        <v>2292</v>
      </c>
      <c r="DYJ22" s="1176" t="s">
        <v>2292</v>
      </c>
      <c r="DYK22" s="1176" t="s">
        <v>2292</v>
      </c>
      <c r="DYL22" s="1176" t="s">
        <v>2292</v>
      </c>
      <c r="DYM22" s="1176" t="s">
        <v>2292</v>
      </c>
      <c r="DYN22" s="1176" t="s">
        <v>2292</v>
      </c>
      <c r="DYO22" s="1176" t="s">
        <v>2292</v>
      </c>
      <c r="DYP22" s="1176" t="s">
        <v>2292</v>
      </c>
      <c r="DYQ22" s="1176" t="s">
        <v>2292</v>
      </c>
      <c r="DYR22" s="1176" t="s">
        <v>2292</v>
      </c>
      <c r="DYS22" s="1176" t="s">
        <v>2292</v>
      </c>
      <c r="DYT22" s="1176" t="s">
        <v>2292</v>
      </c>
      <c r="DYU22" s="1176" t="s">
        <v>2292</v>
      </c>
      <c r="DYV22" s="1176" t="s">
        <v>2292</v>
      </c>
      <c r="DYW22" s="1176" t="s">
        <v>2292</v>
      </c>
      <c r="DYX22" s="1176" t="s">
        <v>2292</v>
      </c>
      <c r="DYY22" s="1176" t="s">
        <v>2292</v>
      </c>
      <c r="DYZ22" s="1176" t="s">
        <v>2292</v>
      </c>
      <c r="DZA22" s="1176" t="s">
        <v>2292</v>
      </c>
      <c r="DZB22" s="1176" t="s">
        <v>2292</v>
      </c>
      <c r="DZC22" s="1176" t="s">
        <v>2292</v>
      </c>
      <c r="DZD22" s="1176" t="s">
        <v>2292</v>
      </c>
      <c r="DZE22" s="1176" t="s">
        <v>2292</v>
      </c>
      <c r="DZF22" s="1176" t="s">
        <v>2292</v>
      </c>
      <c r="DZG22" s="1176" t="s">
        <v>2292</v>
      </c>
      <c r="DZH22" s="1176" t="s">
        <v>2292</v>
      </c>
      <c r="DZI22" s="1176" t="s">
        <v>2292</v>
      </c>
      <c r="DZJ22" s="1176" t="s">
        <v>2292</v>
      </c>
      <c r="DZK22" s="1176" t="s">
        <v>2292</v>
      </c>
      <c r="DZL22" s="1176" t="s">
        <v>2292</v>
      </c>
      <c r="DZM22" s="1176" t="s">
        <v>2292</v>
      </c>
      <c r="DZN22" s="1176" t="s">
        <v>2292</v>
      </c>
      <c r="DZO22" s="1176" t="s">
        <v>2292</v>
      </c>
      <c r="DZP22" s="1176" t="s">
        <v>2292</v>
      </c>
      <c r="DZQ22" s="1176" t="s">
        <v>2292</v>
      </c>
      <c r="DZR22" s="1176" t="s">
        <v>2292</v>
      </c>
      <c r="DZS22" s="1176" t="s">
        <v>2292</v>
      </c>
      <c r="DZT22" s="1176" t="s">
        <v>2292</v>
      </c>
      <c r="DZU22" s="1176" t="s">
        <v>2292</v>
      </c>
      <c r="DZV22" s="1176" t="s">
        <v>2292</v>
      </c>
      <c r="DZW22" s="1176" t="s">
        <v>2292</v>
      </c>
      <c r="DZX22" s="1176" t="s">
        <v>2292</v>
      </c>
      <c r="DZY22" s="1176" t="s">
        <v>2292</v>
      </c>
      <c r="DZZ22" s="1176" t="s">
        <v>2292</v>
      </c>
      <c r="EAA22" s="1176" t="s">
        <v>2292</v>
      </c>
      <c r="EAB22" s="1176" t="s">
        <v>2292</v>
      </c>
      <c r="EAC22" s="1176" t="s">
        <v>2292</v>
      </c>
      <c r="EAD22" s="1176" t="s">
        <v>2292</v>
      </c>
      <c r="EAE22" s="1176" t="s">
        <v>2292</v>
      </c>
      <c r="EAF22" s="1176" t="s">
        <v>2292</v>
      </c>
      <c r="EAG22" s="1176" t="s">
        <v>2292</v>
      </c>
      <c r="EAH22" s="1176" t="s">
        <v>2292</v>
      </c>
      <c r="EAI22" s="1176" t="s">
        <v>2292</v>
      </c>
      <c r="EAJ22" s="1176" t="s">
        <v>2292</v>
      </c>
      <c r="EAK22" s="1176" t="s">
        <v>2292</v>
      </c>
      <c r="EAL22" s="1176" t="s">
        <v>2292</v>
      </c>
      <c r="EAM22" s="1176" t="s">
        <v>2292</v>
      </c>
      <c r="EAN22" s="1176" t="s">
        <v>2292</v>
      </c>
      <c r="EAO22" s="1176" t="s">
        <v>2292</v>
      </c>
      <c r="EAP22" s="1176" t="s">
        <v>2292</v>
      </c>
      <c r="EAQ22" s="1176" t="s">
        <v>2292</v>
      </c>
      <c r="EAR22" s="1176" t="s">
        <v>2292</v>
      </c>
      <c r="EAS22" s="1176" t="s">
        <v>2292</v>
      </c>
      <c r="EAT22" s="1176" t="s">
        <v>2292</v>
      </c>
      <c r="EAU22" s="1176" t="s">
        <v>2292</v>
      </c>
      <c r="EAV22" s="1176" t="s">
        <v>2292</v>
      </c>
      <c r="EAW22" s="1176" t="s">
        <v>2292</v>
      </c>
      <c r="EAX22" s="1176" t="s">
        <v>2292</v>
      </c>
      <c r="EAY22" s="1176" t="s">
        <v>2292</v>
      </c>
      <c r="EAZ22" s="1176" t="s">
        <v>2292</v>
      </c>
      <c r="EBA22" s="1176" t="s">
        <v>2292</v>
      </c>
      <c r="EBB22" s="1176" t="s">
        <v>2292</v>
      </c>
      <c r="EBC22" s="1176" t="s">
        <v>2292</v>
      </c>
      <c r="EBD22" s="1176" t="s">
        <v>2292</v>
      </c>
      <c r="EBE22" s="1176" t="s">
        <v>2292</v>
      </c>
      <c r="EBF22" s="1176" t="s">
        <v>2292</v>
      </c>
      <c r="EBG22" s="1176" t="s">
        <v>2292</v>
      </c>
      <c r="EBH22" s="1176" t="s">
        <v>2292</v>
      </c>
      <c r="EBI22" s="1176" t="s">
        <v>2292</v>
      </c>
      <c r="EBJ22" s="1176" t="s">
        <v>2292</v>
      </c>
      <c r="EBK22" s="1176" t="s">
        <v>2292</v>
      </c>
      <c r="EBL22" s="1176" t="s">
        <v>2292</v>
      </c>
      <c r="EBM22" s="1176" t="s">
        <v>2292</v>
      </c>
      <c r="EBN22" s="1176" t="s">
        <v>2292</v>
      </c>
      <c r="EBO22" s="1176" t="s">
        <v>2292</v>
      </c>
      <c r="EBP22" s="1176" t="s">
        <v>2292</v>
      </c>
      <c r="EBQ22" s="1176" t="s">
        <v>2292</v>
      </c>
      <c r="EBR22" s="1176" t="s">
        <v>2292</v>
      </c>
      <c r="EBS22" s="1176" t="s">
        <v>2292</v>
      </c>
      <c r="EBT22" s="1176" t="s">
        <v>2292</v>
      </c>
      <c r="EBU22" s="1176" t="s">
        <v>2292</v>
      </c>
      <c r="EBV22" s="1176" t="s">
        <v>2292</v>
      </c>
      <c r="EBW22" s="1176" t="s">
        <v>2292</v>
      </c>
      <c r="EBX22" s="1176" t="s">
        <v>2292</v>
      </c>
      <c r="EBY22" s="1176" t="s">
        <v>2292</v>
      </c>
      <c r="EBZ22" s="1176" t="s">
        <v>2292</v>
      </c>
      <c r="ECA22" s="1176" t="s">
        <v>2292</v>
      </c>
      <c r="ECB22" s="1176" t="s">
        <v>2292</v>
      </c>
      <c r="ECC22" s="1176" t="s">
        <v>2292</v>
      </c>
      <c r="ECD22" s="1176" t="s">
        <v>2292</v>
      </c>
      <c r="ECE22" s="1176" t="s">
        <v>2292</v>
      </c>
      <c r="ECF22" s="1176" t="s">
        <v>2292</v>
      </c>
      <c r="ECG22" s="1176" t="s">
        <v>2292</v>
      </c>
      <c r="ECH22" s="1176" t="s">
        <v>2292</v>
      </c>
      <c r="ECI22" s="1176" t="s">
        <v>2292</v>
      </c>
      <c r="ECJ22" s="1176" t="s">
        <v>2292</v>
      </c>
      <c r="ECK22" s="1176" t="s">
        <v>2292</v>
      </c>
      <c r="ECL22" s="1176" t="s">
        <v>2292</v>
      </c>
      <c r="ECM22" s="1176" t="s">
        <v>2292</v>
      </c>
      <c r="ECN22" s="1176" t="s">
        <v>2292</v>
      </c>
      <c r="ECO22" s="1176" t="s">
        <v>2292</v>
      </c>
      <c r="ECP22" s="1176" t="s">
        <v>2292</v>
      </c>
      <c r="ECQ22" s="1176" t="s">
        <v>2292</v>
      </c>
      <c r="ECR22" s="1176" t="s">
        <v>2292</v>
      </c>
      <c r="ECS22" s="1176" t="s">
        <v>2292</v>
      </c>
      <c r="ECT22" s="1176" t="s">
        <v>2292</v>
      </c>
      <c r="ECU22" s="1176" t="s">
        <v>2292</v>
      </c>
      <c r="ECV22" s="1176" t="s">
        <v>2292</v>
      </c>
      <c r="ECW22" s="1176" t="s">
        <v>2292</v>
      </c>
      <c r="ECX22" s="1176" t="s">
        <v>2292</v>
      </c>
      <c r="ECY22" s="1176" t="s">
        <v>2292</v>
      </c>
      <c r="ECZ22" s="1176" t="s">
        <v>2292</v>
      </c>
      <c r="EDA22" s="1176" t="s">
        <v>2292</v>
      </c>
      <c r="EDB22" s="1176" t="s">
        <v>2292</v>
      </c>
      <c r="EDC22" s="1176" t="s">
        <v>2292</v>
      </c>
      <c r="EDD22" s="1176" t="s">
        <v>2292</v>
      </c>
      <c r="EDE22" s="1176" t="s">
        <v>2292</v>
      </c>
      <c r="EDF22" s="1176" t="s">
        <v>2292</v>
      </c>
      <c r="EDG22" s="1176" t="s">
        <v>2292</v>
      </c>
      <c r="EDH22" s="1176" t="s">
        <v>2292</v>
      </c>
      <c r="EDI22" s="1176" t="s">
        <v>2292</v>
      </c>
      <c r="EDJ22" s="1176" t="s">
        <v>2292</v>
      </c>
      <c r="EDK22" s="1176" t="s">
        <v>2292</v>
      </c>
      <c r="EDL22" s="1176" t="s">
        <v>2292</v>
      </c>
      <c r="EDM22" s="1176" t="s">
        <v>2292</v>
      </c>
      <c r="EDN22" s="1176" t="s">
        <v>2292</v>
      </c>
      <c r="EDO22" s="1176" t="s">
        <v>2292</v>
      </c>
      <c r="EDP22" s="1176" t="s">
        <v>2292</v>
      </c>
      <c r="EDQ22" s="1176" t="s">
        <v>2292</v>
      </c>
      <c r="EDR22" s="1176" t="s">
        <v>2292</v>
      </c>
      <c r="EDS22" s="1176" t="s">
        <v>2292</v>
      </c>
      <c r="EDT22" s="1176" t="s">
        <v>2292</v>
      </c>
      <c r="EDU22" s="1176" t="s">
        <v>2292</v>
      </c>
      <c r="EDV22" s="1176" t="s">
        <v>2292</v>
      </c>
      <c r="EDW22" s="1176" t="s">
        <v>2292</v>
      </c>
      <c r="EDX22" s="1176" t="s">
        <v>2292</v>
      </c>
      <c r="EDY22" s="1176" t="s">
        <v>2292</v>
      </c>
      <c r="EDZ22" s="1176" t="s">
        <v>2292</v>
      </c>
      <c r="EEA22" s="1176" t="s">
        <v>2292</v>
      </c>
      <c r="EEB22" s="1176" t="s">
        <v>2292</v>
      </c>
      <c r="EEC22" s="1176" t="s">
        <v>2292</v>
      </c>
      <c r="EED22" s="1176" t="s">
        <v>2292</v>
      </c>
      <c r="EEE22" s="1176" t="s">
        <v>2292</v>
      </c>
      <c r="EEF22" s="1176" t="s">
        <v>2292</v>
      </c>
      <c r="EEG22" s="1176" t="s">
        <v>2292</v>
      </c>
      <c r="EEH22" s="1176" t="s">
        <v>2292</v>
      </c>
      <c r="EEI22" s="1176" t="s">
        <v>2292</v>
      </c>
      <c r="EEJ22" s="1176" t="s">
        <v>2292</v>
      </c>
      <c r="EEK22" s="1176" t="s">
        <v>2292</v>
      </c>
      <c r="EEL22" s="1176" t="s">
        <v>2292</v>
      </c>
      <c r="EEM22" s="1176" t="s">
        <v>2292</v>
      </c>
      <c r="EEN22" s="1176" t="s">
        <v>2292</v>
      </c>
      <c r="EEO22" s="1176" t="s">
        <v>2292</v>
      </c>
      <c r="EEP22" s="1176" t="s">
        <v>2292</v>
      </c>
      <c r="EEQ22" s="1176" t="s">
        <v>2292</v>
      </c>
      <c r="EER22" s="1176" t="s">
        <v>2292</v>
      </c>
      <c r="EES22" s="1176" t="s">
        <v>2292</v>
      </c>
      <c r="EET22" s="1176" t="s">
        <v>2292</v>
      </c>
      <c r="EEU22" s="1176" t="s">
        <v>2292</v>
      </c>
      <c r="EEV22" s="1176" t="s">
        <v>2292</v>
      </c>
      <c r="EEW22" s="1176" t="s">
        <v>2292</v>
      </c>
      <c r="EEX22" s="1176" t="s">
        <v>2292</v>
      </c>
      <c r="EEY22" s="1176" t="s">
        <v>2292</v>
      </c>
      <c r="EEZ22" s="1176" t="s">
        <v>2292</v>
      </c>
      <c r="EFA22" s="1176" t="s">
        <v>2292</v>
      </c>
      <c r="EFB22" s="1176" t="s">
        <v>2292</v>
      </c>
      <c r="EFC22" s="1176" t="s">
        <v>2292</v>
      </c>
      <c r="EFD22" s="1176" t="s">
        <v>2292</v>
      </c>
      <c r="EFE22" s="1176" t="s">
        <v>2292</v>
      </c>
      <c r="EFF22" s="1176" t="s">
        <v>2292</v>
      </c>
      <c r="EFG22" s="1176" t="s">
        <v>2292</v>
      </c>
      <c r="EFH22" s="1176" t="s">
        <v>2292</v>
      </c>
      <c r="EFI22" s="1176" t="s">
        <v>2292</v>
      </c>
      <c r="EFJ22" s="1176" t="s">
        <v>2292</v>
      </c>
      <c r="EFK22" s="1176" t="s">
        <v>2292</v>
      </c>
      <c r="EFL22" s="1176" t="s">
        <v>2292</v>
      </c>
      <c r="EFM22" s="1176" t="s">
        <v>2292</v>
      </c>
      <c r="EFN22" s="1176" t="s">
        <v>2292</v>
      </c>
      <c r="EFO22" s="1176" t="s">
        <v>2292</v>
      </c>
      <c r="EFP22" s="1176" t="s">
        <v>2292</v>
      </c>
      <c r="EFQ22" s="1176" t="s">
        <v>2292</v>
      </c>
      <c r="EFR22" s="1176" t="s">
        <v>2292</v>
      </c>
      <c r="EFS22" s="1176" t="s">
        <v>2292</v>
      </c>
      <c r="EFT22" s="1176" t="s">
        <v>2292</v>
      </c>
      <c r="EFU22" s="1176" t="s">
        <v>2292</v>
      </c>
      <c r="EFV22" s="1176" t="s">
        <v>2292</v>
      </c>
      <c r="EFW22" s="1176" t="s">
        <v>2292</v>
      </c>
      <c r="EFX22" s="1176" t="s">
        <v>2292</v>
      </c>
      <c r="EFY22" s="1176" t="s">
        <v>2292</v>
      </c>
      <c r="EFZ22" s="1176" t="s">
        <v>2292</v>
      </c>
      <c r="EGA22" s="1176" t="s">
        <v>2292</v>
      </c>
      <c r="EGB22" s="1176" t="s">
        <v>2292</v>
      </c>
      <c r="EGC22" s="1176" t="s">
        <v>2292</v>
      </c>
      <c r="EGD22" s="1176" t="s">
        <v>2292</v>
      </c>
      <c r="EGE22" s="1176" t="s">
        <v>2292</v>
      </c>
      <c r="EGF22" s="1176" t="s">
        <v>2292</v>
      </c>
      <c r="EGG22" s="1176" t="s">
        <v>2292</v>
      </c>
      <c r="EGH22" s="1176" t="s">
        <v>2292</v>
      </c>
      <c r="EGI22" s="1176" t="s">
        <v>2292</v>
      </c>
      <c r="EGJ22" s="1176" t="s">
        <v>2292</v>
      </c>
      <c r="EGK22" s="1176" t="s">
        <v>2292</v>
      </c>
      <c r="EGL22" s="1176" t="s">
        <v>2292</v>
      </c>
      <c r="EGM22" s="1176" t="s">
        <v>2292</v>
      </c>
      <c r="EGN22" s="1176" t="s">
        <v>2292</v>
      </c>
      <c r="EGO22" s="1176" t="s">
        <v>2292</v>
      </c>
      <c r="EGP22" s="1176" t="s">
        <v>2292</v>
      </c>
      <c r="EGQ22" s="1176" t="s">
        <v>2292</v>
      </c>
      <c r="EGR22" s="1176" t="s">
        <v>2292</v>
      </c>
      <c r="EGS22" s="1176" t="s">
        <v>2292</v>
      </c>
      <c r="EGT22" s="1176" t="s">
        <v>2292</v>
      </c>
      <c r="EGU22" s="1176" t="s">
        <v>2292</v>
      </c>
      <c r="EGV22" s="1176" t="s">
        <v>2292</v>
      </c>
      <c r="EGW22" s="1176" t="s">
        <v>2292</v>
      </c>
      <c r="EGX22" s="1176" t="s">
        <v>2292</v>
      </c>
      <c r="EGY22" s="1176" t="s">
        <v>2292</v>
      </c>
      <c r="EGZ22" s="1176" t="s">
        <v>2292</v>
      </c>
      <c r="EHA22" s="1176" t="s">
        <v>2292</v>
      </c>
      <c r="EHB22" s="1176" t="s">
        <v>2292</v>
      </c>
      <c r="EHC22" s="1176" t="s">
        <v>2292</v>
      </c>
      <c r="EHD22" s="1176" t="s">
        <v>2292</v>
      </c>
      <c r="EHE22" s="1176" t="s">
        <v>2292</v>
      </c>
      <c r="EHF22" s="1176" t="s">
        <v>2292</v>
      </c>
      <c r="EHG22" s="1176" t="s">
        <v>2292</v>
      </c>
      <c r="EHH22" s="1176" t="s">
        <v>2292</v>
      </c>
      <c r="EHI22" s="1176" t="s">
        <v>2292</v>
      </c>
      <c r="EHJ22" s="1176" t="s">
        <v>2292</v>
      </c>
      <c r="EHK22" s="1176" t="s">
        <v>2292</v>
      </c>
      <c r="EHL22" s="1176" t="s">
        <v>2292</v>
      </c>
      <c r="EHM22" s="1176" t="s">
        <v>2292</v>
      </c>
      <c r="EHN22" s="1176" t="s">
        <v>2292</v>
      </c>
      <c r="EHO22" s="1176" t="s">
        <v>2292</v>
      </c>
      <c r="EHP22" s="1176" t="s">
        <v>2292</v>
      </c>
      <c r="EHQ22" s="1176" t="s">
        <v>2292</v>
      </c>
      <c r="EHR22" s="1176" t="s">
        <v>2292</v>
      </c>
      <c r="EHS22" s="1176" t="s">
        <v>2292</v>
      </c>
      <c r="EHT22" s="1176" t="s">
        <v>2292</v>
      </c>
      <c r="EHU22" s="1176" t="s">
        <v>2292</v>
      </c>
      <c r="EHV22" s="1176" t="s">
        <v>2292</v>
      </c>
      <c r="EHW22" s="1176" t="s">
        <v>2292</v>
      </c>
      <c r="EHX22" s="1176" t="s">
        <v>2292</v>
      </c>
      <c r="EHY22" s="1176" t="s">
        <v>2292</v>
      </c>
      <c r="EHZ22" s="1176" t="s">
        <v>2292</v>
      </c>
      <c r="EIA22" s="1176" t="s">
        <v>2292</v>
      </c>
      <c r="EIB22" s="1176" t="s">
        <v>2292</v>
      </c>
      <c r="EIC22" s="1176" t="s">
        <v>2292</v>
      </c>
      <c r="EID22" s="1176" t="s">
        <v>2292</v>
      </c>
      <c r="EIE22" s="1176" t="s">
        <v>2292</v>
      </c>
      <c r="EIF22" s="1176" t="s">
        <v>2292</v>
      </c>
      <c r="EIG22" s="1176" t="s">
        <v>2292</v>
      </c>
      <c r="EIH22" s="1176" t="s">
        <v>2292</v>
      </c>
      <c r="EII22" s="1176" t="s">
        <v>2292</v>
      </c>
      <c r="EIJ22" s="1176" t="s">
        <v>2292</v>
      </c>
      <c r="EIK22" s="1176" t="s">
        <v>2292</v>
      </c>
      <c r="EIL22" s="1176" t="s">
        <v>2292</v>
      </c>
      <c r="EIM22" s="1176" t="s">
        <v>2292</v>
      </c>
      <c r="EIN22" s="1176" t="s">
        <v>2292</v>
      </c>
      <c r="EIO22" s="1176" t="s">
        <v>2292</v>
      </c>
      <c r="EIP22" s="1176" t="s">
        <v>2292</v>
      </c>
      <c r="EIQ22" s="1176" t="s">
        <v>2292</v>
      </c>
      <c r="EIR22" s="1176" t="s">
        <v>2292</v>
      </c>
      <c r="EIS22" s="1176" t="s">
        <v>2292</v>
      </c>
      <c r="EIT22" s="1176" t="s">
        <v>2292</v>
      </c>
      <c r="EIU22" s="1176" t="s">
        <v>2292</v>
      </c>
      <c r="EIV22" s="1176" t="s">
        <v>2292</v>
      </c>
      <c r="EIW22" s="1176" t="s">
        <v>2292</v>
      </c>
      <c r="EIX22" s="1176" t="s">
        <v>2292</v>
      </c>
      <c r="EIY22" s="1176" t="s">
        <v>2292</v>
      </c>
      <c r="EIZ22" s="1176" t="s">
        <v>2292</v>
      </c>
      <c r="EJA22" s="1176" t="s">
        <v>2292</v>
      </c>
      <c r="EJB22" s="1176" t="s">
        <v>2292</v>
      </c>
      <c r="EJC22" s="1176" t="s">
        <v>2292</v>
      </c>
      <c r="EJD22" s="1176" t="s">
        <v>2292</v>
      </c>
      <c r="EJE22" s="1176" t="s">
        <v>2292</v>
      </c>
      <c r="EJF22" s="1176" t="s">
        <v>2292</v>
      </c>
      <c r="EJG22" s="1176" t="s">
        <v>2292</v>
      </c>
      <c r="EJH22" s="1176" t="s">
        <v>2292</v>
      </c>
      <c r="EJI22" s="1176" t="s">
        <v>2292</v>
      </c>
      <c r="EJJ22" s="1176" t="s">
        <v>2292</v>
      </c>
      <c r="EJK22" s="1176" t="s">
        <v>2292</v>
      </c>
      <c r="EJL22" s="1176" t="s">
        <v>2292</v>
      </c>
      <c r="EJM22" s="1176" t="s">
        <v>2292</v>
      </c>
      <c r="EJN22" s="1176" t="s">
        <v>2292</v>
      </c>
      <c r="EJO22" s="1176" t="s">
        <v>2292</v>
      </c>
      <c r="EJP22" s="1176" t="s">
        <v>2292</v>
      </c>
      <c r="EJQ22" s="1176" t="s">
        <v>2292</v>
      </c>
      <c r="EJR22" s="1176" t="s">
        <v>2292</v>
      </c>
      <c r="EJS22" s="1176" t="s">
        <v>2292</v>
      </c>
      <c r="EJT22" s="1176" t="s">
        <v>2292</v>
      </c>
      <c r="EJU22" s="1176" t="s">
        <v>2292</v>
      </c>
      <c r="EJV22" s="1176" t="s">
        <v>2292</v>
      </c>
      <c r="EJW22" s="1176" t="s">
        <v>2292</v>
      </c>
      <c r="EJX22" s="1176" t="s">
        <v>2292</v>
      </c>
      <c r="EJY22" s="1176" t="s">
        <v>2292</v>
      </c>
      <c r="EJZ22" s="1176" t="s">
        <v>2292</v>
      </c>
      <c r="EKA22" s="1176" t="s">
        <v>2292</v>
      </c>
      <c r="EKB22" s="1176" t="s">
        <v>2292</v>
      </c>
      <c r="EKC22" s="1176" t="s">
        <v>2292</v>
      </c>
      <c r="EKD22" s="1176" t="s">
        <v>2292</v>
      </c>
      <c r="EKE22" s="1176" t="s">
        <v>2292</v>
      </c>
      <c r="EKF22" s="1176" t="s">
        <v>2292</v>
      </c>
      <c r="EKG22" s="1176" t="s">
        <v>2292</v>
      </c>
      <c r="EKH22" s="1176" t="s">
        <v>2292</v>
      </c>
      <c r="EKI22" s="1176" t="s">
        <v>2292</v>
      </c>
      <c r="EKJ22" s="1176" t="s">
        <v>2292</v>
      </c>
      <c r="EKK22" s="1176" t="s">
        <v>2292</v>
      </c>
      <c r="EKL22" s="1176" t="s">
        <v>2292</v>
      </c>
      <c r="EKM22" s="1176" t="s">
        <v>2292</v>
      </c>
      <c r="EKN22" s="1176" t="s">
        <v>2292</v>
      </c>
      <c r="EKO22" s="1176" t="s">
        <v>2292</v>
      </c>
      <c r="EKP22" s="1176" t="s">
        <v>2292</v>
      </c>
      <c r="EKQ22" s="1176" t="s">
        <v>2292</v>
      </c>
      <c r="EKR22" s="1176" t="s">
        <v>2292</v>
      </c>
      <c r="EKS22" s="1176" t="s">
        <v>2292</v>
      </c>
      <c r="EKT22" s="1176" t="s">
        <v>2292</v>
      </c>
      <c r="EKU22" s="1176" t="s">
        <v>2292</v>
      </c>
      <c r="EKV22" s="1176" t="s">
        <v>2292</v>
      </c>
      <c r="EKW22" s="1176" t="s">
        <v>2292</v>
      </c>
      <c r="EKX22" s="1176" t="s">
        <v>2292</v>
      </c>
      <c r="EKY22" s="1176" t="s">
        <v>2292</v>
      </c>
      <c r="EKZ22" s="1176" t="s">
        <v>2292</v>
      </c>
      <c r="ELA22" s="1176" t="s">
        <v>2292</v>
      </c>
      <c r="ELB22" s="1176" t="s">
        <v>2292</v>
      </c>
      <c r="ELC22" s="1176" t="s">
        <v>2292</v>
      </c>
      <c r="ELD22" s="1176" t="s">
        <v>2292</v>
      </c>
      <c r="ELE22" s="1176" t="s">
        <v>2292</v>
      </c>
      <c r="ELF22" s="1176" t="s">
        <v>2292</v>
      </c>
      <c r="ELG22" s="1176" t="s">
        <v>2292</v>
      </c>
      <c r="ELH22" s="1176" t="s">
        <v>2292</v>
      </c>
      <c r="ELI22" s="1176" t="s">
        <v>2292</v>
      </c>
      <c r="ELJ22" s="1176" t="s">
        <v>2292</v>
      </c>
      <c r="ELK22" s="1176" t="s">
        <v>2292</v>
      </c>
      <c r="ELL22" s="1176" t="s">
        <v>2292</v>
      </c>
      <c r="ELM22" s="1176" t="s">
        <v>2292</v>
      </c>
      <c r="ELN22" s="1176" t="s">
        <v>2292</v>
      </c>
      <c r="ELO22" s="1176" t="s">
        <v>2292</v>
      </c>
      <c r="ELP22" s="1176" t="s">
        <v>2292</v>
      </c>
      <c r="ELQ22" s="1176" t="s">
        <v>2292</v>
      </c>
      <c r="ELR22" s="1176" t="s">
        <v>2292</v>
      </c>
      <c r="ELS22" s="1176" t="s">
        <v>2292</v>
      </c>
      <c r="ELT22" s="1176" t="s">
        <v>2292</v>
      </c>
      <c r="ELU22" s="1176" t="s">
        <v>2292</v>
      </c>
      <c r="ELV22" s="1176" t="s">
        <v>2292</v>
      </c>
      <c r="ELW22" s="1176" t="s">
        <v>2292</v>
      </c>
      <c r="ELX22" s="1176" t="s">
        <v>2292</v>
      </c>
      <c r="ELY22" s="1176" t="s">
        <v>2292</v>
      </c>
      <c r="ELZ22" s="1176" t="s">
        <v>2292</v>
      </c>
      <c r="EMA22" s="1176" t="s">
        <v>2292</v>
      </c>
      <c r="EMB22" s="1176" t="s">
        <v>2292</v>
      </c>
      <c r="EMC22" s="1176" t="s">
        <v>2292</v>
      </c>
      <c r="EMD22" s="1176" t="s">
        <v>2292</v>
      </c>
      <c r="EME22" s="1176" t="s">
        <v>2292</v>
      </c>
      <c r="EMF22" s="1176" t="s">
        <v>2292</v>
      </c>
      <c r="EMG22" s="1176" t="s">
        <v>2292</v>
      </c>
      <c r="EMH22" s="1176" t="s">
        <v>2292</v>
      </c>
      <c r="EMI22" s="1176" t="s">
        <v>2292</v>
      </c>
      <c r="EMJ22" s="1176" t="s">
        <v>2292</v>
      </c>
      <c r="EMK22" s="1176" t="s">
        <v>2292</v>
      </c>
      <c r="EML22" s="1176" t="s">
        <v>2292</v>
      </c>
      <c r="EMM22" s="1176" t="s">
        <v>2292</v>
      </c>
      <c r="EMN22" s="1176" t="s">
        <v>2292</v>
      </c>
      <c r="EMO22" s="1176" t="s">
        <v>2292</v>
      </c>
      <c r="EMP22" s="1176" t="s">
        <v>2292</v>
      </c>
      <c r="EMQ22" s="1176" t="s">
        <v>2292</v>
      </c>
      <c r="EMR22" s="1176" t="s">
        <v>2292</v>
      </c>
      <c r="EMS22" s="1176" t="s">
        <v>2292</v>
      </c>
      <c r="EMT22" s="1176" t="s">
        <v>2292</v>
      </c>
      <c r="EMU22" s="1176" t="s">
        <v>2292</v>
      </c>
      <c r="EMV22" s="1176" t="s">
        <v>2292</v>
      </c>
      <c r="EMW22" s="1176" t="s">
        <v>2292</v>
      </c>
      <c r="EMX22" s="1176" t="s">
        <v>2292</v>
      </c>
      <c r="EMY22" s="1176" t="s">
        <v>2292</v>
      </c>
      <c r="EMZ22" s="1176" t="s">
        <v>2292</v>
      </c>
      <c r="ENA22" s="1176" t="s">
        <v>2292</v>
      </c>
      <c r="ENB22" s="1176" t="s">
        <v>2292</v>
      </c>
      <c r="ENC22" s="1176" t="s">
        <v>2292</v>
      </c>
      <c r="END22" s="1176" t="s">
        <v>2292</v>
      </c>
      <c r="ENE22" s="1176" t="s">
        <v>2292</v>
      </c>
      <c r="ENF22" s="1176" t="s">
        <v>2292</v>
      </c>
      <c r="ENG22" s="1176" t="s">
        <v>2292</v>
      </c>
      <c r="ENH22" s="1176" t="s">
        <v>2292</v>
      </c>
      <c r="ENI22" s="1176" t="s">
        <v>2292</v>
      </c>
      <c r="ENJ22" s="1176" t="s">
        <v>2292</v>
      </c>
      <c r="ENK22" s="1176" t="s">
        <v>2292</v>
      </c>
      <c r="ENL22" s="1176" t="s">
        <v>2292</v>
      </c>
      <c r="ENM22" s="1176" t="s">
        <v>2292</v>
      </c>
      <c r="ENN22" s="1176" t="s">
        <v>2292</v>
      </c>
      <c r="ENO22" s="1176" t="s">
        <v>2292</v>
      </c>
      <c r="ENP22" s="1176" t="s">
        <v>2292</v>
      </c>
      <c r="ENQ22" s="1176" t="s">
        <v>2292</v>
      </c>
      <c r="ENR22" s="1176" t="s">
        <v>2292</v>
      </c>
      <c r="ENS22" s="1176" t="s">
        <v>2292</v>
      </c>
      <c r="ENT22" s="1176" t="s">
        <v>2292</v>
      </c>
      <c r="ENU22" s="1176" t="s">
        <v>2292</v>
      </c>
      <c r="ENV22" s="1176" t="s">
        <v>2292</v>
      </c>
      <c r="ENW22" s="1176" t="s">
        <v>2292</v>
      </c>
      <c r="ENX22" s="1176" t="s">
        <v>2292</v>
      </c>
      <c r="ENY22" s="1176" t="s">
        <v>2292</v>
      </c>
      <c r="ENZ22" s="1176" t="s">
        <v>2292</v>
      </c>
      <c r="EOA22" s="1176" t="s">
        <v>2292</v>
      </c>
      <c r="EOB22" s="1176" t="s">
        <v>2292</v>
      </c>
      <c r="EOC22" s="1176" t="s">
        <v>2292</v>
      </c>
      <c r="EOD22" s="1176" t="s">
        <v>2292</v>
      </c>
      <c r="EOE22" s="1176" t="s">
        <v>2292</v>
      </c>
      <c r="EOF22" s="1176" t="s">
        <v>2292</v>
      </c>
      <c r="EOG22" s="1176" t="s">
        <v>2292</v>
      </c>
      <c r="EOH22" s="1176" t="s">
        <v>2292</v>
      </c>
      <c r="EOI22" s="1176" t="s">
        <v>2292</v>
      </c>
      <c r="EOJ22" s="1176" t="s">
        <v>2292</v>
      </c>
      <c r="EOK22" s="1176" t="s">
        <v>2292</v>
      </c>
      <c r="EOL22" s="1176" t="s">
        <v>2292</v>
      </c>
      <c r="EOM22" s="1176" t="s">
        <v>2292</v>
      </c>
      <c r="EON22" s="1176" t="s">
        <v>2292</v>
      </c>
      <c r="EOO22" s="1176" t="s">
        <v>2292</v>
      </c>
      <c r="EOP22" s="1176" t="s">
        <v>2292</v>
      </c>
      <c r="EOQ22" s="1176" t="s">
        <v>2292</v>
      </c>
      <c r="EOR22" s="1176" t="s">
        <v>2292</v>
      </c>
      <c r="EOS22" s="1176" t="s">
        <v>2292</v>
      </c>
      <c r="EOT22" s="1176" t="s">
        <v>2292</v>
      </c>
      <c r="EOU22" s="1176" t="s">
        <v>2292</v>
      </c>
      <c r="EOV22" s="1176" t="s">
        <v>2292</v>
      </c>
      <c r="EOW22" s="1176" t="s">
        <v>2292</v>
      </c>
      <c r="EOX22" s="1176" t="s">
        <v>2292</v>
      </c>
      <c r="EOY22" s="1176" t="s">
        <v>2292</v>
      </c>
      <c r="EOZ22" s="1176" t="s">
        <v>2292</v>
      </c>
      <c r="EPA22" s="1176" t="s">
        <v>2292</v>
      </c>
      <c r="EPB22" s="1176" t="s">
        <v>2292</v>
      </c>
      <c r="EPC22" s="1176" t="s">
        <v>2292</v>
      </c>
      <c r="EPD22" s="1176" t="s">
        <v>2292</v>
      </c>
      <c r="EPE22" s="1176" t="s">
        <v>2292</v>
      </c>
      <c r="EPF22" s="1176" t="s">
        <v>2292</v>
      </c>
      <c r="EPG22" s="1176" t="s">
        <v>2292</v>
      </c>
      <c r="EPH22" s="1176" t="s">
        <v>2292</v>
      </c>
      <c r="EPI22" s="1176" t="s">
        <v>2292</v>
      </c>
      <c r="EPJ22" s="1176" t="s">
        <v>2292</v>
      </c>
      <c r="EPK22" s="1176" t="s">
        <v>2292</v>
      </c>
      <c r="EPL22" s="1176" t="s">
        <v>2292</v>
      </c>
      <c r="EPM22" s="1176" t="s">
        <v>2292</v>
      </c>
      <c r="EPN22" s="1176" t="s">
        <v>2292</v>
      </c>
      <c r="EPO22" s="1176" t="s">
        <v>2292</v>
      </c>
      <c r="EPP22" s="1176" t="s">
        <v>2292</v>
      </c>
      <c r="EPQ22" s="1176" t="s">
        <v>2292</v>
      </c>
      <c r="EPR22" s="1176" t="s">
        <v>2292</v>
      </c>
      <c r="EPS22" s="1176" t="s">
        <v>2292</v>
      </c>
      <c r="EPT22" s="1176" t="s">
        <v>2292</v>
      </c>
      <c r="EPU22" s="1176" t="s">
        <v>2292</v>
      </c>
      <c r="EPV22" s="1176" t="s">
        <v>2292</v>
      </c>
      <c r="EPW22" s="1176" t="s">
        <v>2292</v>
      </c>
      <c r="EPX22" s="1176" t="s">
        <v>2292</v>
      </c>
      <c r="EPY22" s="1176" t="s">
        <v>2292</v>
      </c>
      <c r="EPZ22" s="1176" t="s">
        <v>2292</v>
      </c>
      <c r="EQA22" s="1176" t="s">
        <v>2292</v>
      </c>
      <c r="EQB22" s="1176" t="s">
        <v>2292</v>
      </c>
      <c r="EQC22" s="1176" t="s">
        <v>2292</v>
      </c>
      <c r="EQD22" s="1176" t="s">
        <v>2292</v>
      </c>
      <c r="EQE22" s="1176" t="s">
        <v>2292</v>
      </c>
      <c r="EQF22" s="1176" t="s">
        <v>2292</v>
      </c>
      <c r="EQG22" s="1176" t="s">
        <v>2292</v>
      </c>
      <c r="EQH22" s="1176" t="s">
        <v>2292</v>
      </c>
      <c r="EQI22" s="1176" t="s">
        <v>2292</v>
      </c>
      <c r="EQJ22" s="1176" t="s">
        <v>2292</v>
      </c>
      <c r="EQK22" s="1176" t="s">
        <v>2292</v>
      </c>
      <c r="EQL22" s="1176" t="s">
        <v>2292</v>
      </c>
      <c r="EQM22" s="1176" t="s">
        <v>2292</v>
      </c>
      <c r="EQN22" s="1176" t="s">
        <v>2292</v>
      </c>
      <c r="EQO22" s="1176" t="s">
        <v>2292</v>
      </c>
      <c r="EQP22" s="1176" t="s">
        <v>2292</v>
      </c>
      <c r="EQQ22" s="1176" t="s">
        <v>2292</v>
      </c>
      <c r="EQR22" s="1176" t="s">
        <v>2292</v>
      </c>
      <c r="EQS22" s="1176" t="s">
        <v>2292</v>
      </c>
      <c r="EQT22" s="1176" t="s">
        <v>2292</v>
      </c>
      <c r="EQU22" s="1176" t="s">
        <v>2292</v>
      </c>
      <c r="EQV22" s="1176" t="s">
        <v>2292</v>
      </c>
      <c r="EQW22" s="1176" t="s">
        <v>2292</v>
      </c>
      <c r="EQX22" s="1176" t="s">
        <v>2292</v>
      </c>
      <c r="EQY22" s="1176" t="s">
        <v>2292</v>
      </c>
      <c r="EQZ22" s="1176" t="s">
        <v>2292</v>
      </c>
      <c r="ERA22" s="1176" t="s">
        <v>2292</v>
      </c>
      <c r="ERB22" s="1176" t="s">
        <v>2292</v>
      </c>
      <c r="ERC22" s="1176" t="s">
        <v>2292</v>
      </c>
      <c r="ERD22" s="1176" t="s">
        <v>2292</v>
      </c>
      <c r="ERE22" s="1176" t="s">
        <v>2292</v>
      </c>
      <c r="ERF22" s="1176" t="s">
        <v>2292</v>
      </c>
      <c r="ERG22" s="1176" t="s">
        <v>2292</v>
      </c>
      <c r="ERH22" s="1176" t="s">
        <v>2292</v>
      </c>
      <c r="ERI22" s="1176" t="s">
        <v>2292</v>
      </c>
      <c r="ERJ22" s="1176" t="s">
        <v>2292</v>
      </c>
      <c r="ERK22" s="1176" t="s">
        <v>2292</v>
      </c>
      <c r="ERL22" s="1176" t="s">
        <v>2292</v>
      </c>
      <c r="ERM22" s="1176" t="s">
        <v>2292</v>
      </c>
      <c r="ERN22" s="1176" t="s">
        <v>2292</v>
      </c>
      <c r="ERO22" s="1176" t="s">
        <v>2292</v>
      </c>
      <c r="ERP22" s="1176" t="s">
        <v>2292</v>
      </c>
      <c r="ERQ22" s="1176" t="s">
        <v>2292</v>
      </c>
      <c r="ERR22" s="1176" t="s">
        <v>2292</v>
      </c>
      <c r="ERS22" s="1176" t="s">
        <v>2292</v>
      </c>
      <c r="ERT22" s="1176" t="s">
        <v>2292</v>
      </c>
      <c r="ERU22" s="1176" t="s">
        <v>2292</v>
      </c>
      <c r="ERV22" s="1176" t="s">
        <v>2292</v>
      </c>
      <c r="ERW22" s="1176" t="s">
        <v>2292</v>
      </c>
      <c r="ERX22" s="1176" t="s">
        <v>2292</v>
      </c>
      <c r="ERY22" s="1176" t="s">
        <v>2292</v>
      </c>
      <c r="ERZ22" s="1176" t="s">
        <v>2292</v>
      </c>
      <c r="ESA22" s="1176" t="s">
        <v>2292</v>
      </c>
      <c r="ESB22" s="1176" t="s">
        <v>2292</v>
      </c>
      <c r="ESC22" s="1176" t="s">
        <v>2292</v>
      </c>
      <c r="ESD22" s="1176" t="s">
        <v>2292</v>
      </c>
      <c r="ESE22" s="1176" t="s">
        <v>2292</v>
      </c>
      <c r="ESF22" s="1176" t="s">
        <v>2292</v>
      </c>
      <c r="ESG22" s="1176" t="s">
        <v>2292</v>
      </c>
      <c r="ESH22" s="1176" t="s">
        <v>2292</v>
      </c>
      <c r="ESI22" s="1176" t="s">
        <v>2292</v>
      </c>
      <c r="ESJ22" s="1176" t="s">
        <v>2292</v>
      </c>
      <c r="ESK22" s="1176" t="s">
        <v>2292</v>
      </c>
      <c r="ESL22" s="1176" t="s">
        <v>2292</v>
      </c>
      <c r="ESM22" s="1176" t="s">
        <v>2292</v>
      </c>
      <c r="ESN22" s="1176" t="s">
        <v>2292</v>
      </c>
      <c r="ESO22" s="1176" t="s">
        <v>2292</v>
      </c>
      <c r="ESP22" s="1176" t="s">
        <v>2292</v>
      </c>
      <c r="ESQ22" s="1176" t="s">
        <v>2292</v>
      </c>
      <c r="ESR22" s="1176" t="s">
        <v>2292</v>
      </c>
      <c r="ESS22" s="1176" t="s">
        <v>2292</v>
      </c>
      <c r="EST22" s="1176" t="s">
        <v>2292</v>
      </c>
      <c r="ESU22" s="1176" t="s">
        <v>2292</v>
      </c>
      <c r="ESV22" s="1176" t="s">
        <v>2292</v>
      </c>
      <c r="ESW22" s="1176" t="s">
        <v>2292</v>
      </c>
      <c r="ESX22" s="1176" t="s">
        <v>2292</v>
      </c>
      <c r="ESY22" s="1176" t="s">
        <v>2292</v>
      </c>
      <c r="ESZ22" s="1176" t="s">
        <v>2292</v>
      </c>
      <c r="ETA22" s="1176" t="s">
        <v>2292</v>
      </c>
      <c r="ETB22" s="1176" t="s">
        <v>2292</v>
      </c>
      <c r="ETC22" s="1176" t="s">
        <v>2292</v>
      </c>
      <c r="ETD22" s="1176" t="s">
        <v>2292</v>
      </c>
      <c r="ETE22" s="1176" t="s">
        <v>2292</v>
      </c>
      <c r="ETF22" s="1176" t="s">
        <v>2292</v>
      </c>
      <c r="ETG22" s="1176" t="s">
        <v>2292</v>
      </c>
      <c r="ETH22" s="1176" t="s">
        <v>2292</v>
      </c>
      <c r="ETI22" s="1176" t="s">
        <v>2292</v>
      </c>
      <c r="ETJ22" s="1176" t="s">
        <v>2292</v>
      </c>
      <c r="ETK22" s="1176" t="s">
        <v>2292</v>
      </c>
      <c r="ETL22" s="1176" t="s">
        <v>2292</v>
      </c>
      <c r="ETM22" s="1176" t="s">
        <v>2292</v>
      </c>
      <c r="ETN22" s="1176" t="s">
        <v>2292</v>
      </c>
      <c r="ETO22" s="1176" t="s">
        <v>2292</v>
      </c>
      <c r="ETP22" s="1176" t="s">
        <v>2292</v>
      </c>
      <c r="ETQ22" s="1176" t="s">
        <v>2292</v>
      </c>
      <c r="ETR22" s="1176" t="s">
        <v>2292</v>
      </c>
      <c r="ETS22" s="1176" t="s">
        <v>2292</v>
      </c>
      <c r="ETT22" s="1176" t="s">
        <v>2292</v>
      </c>
      <c r="ETU22" s="1176" t="s">
        <v>2292</v>
      </c>
      <c r="ETV22" s="1176" t="s">
        <v>2292</v>
      </c>
      <c r="ETW22" s="1176" t="s">
        <v>2292</v>
      </c>
      <c r="ETX22" s="1176" t="s">
        <v>2292</v>
      </c>
      <c r="ETY22" s="1176" t="s">
        <v>2292</v>
      </c>
      <c r="ETZ22" s="1176" t="s">
        <v>2292</v>
      </c>
      <c r="EUA22" s="1176" t="s">
        <v>2292</v>
      </c>
      <c r="EUB22" s="1176" t="s">
        <v>2292</v>
      </c>
      <c r="EUC22" s="1176" t="s">
        <v>2292</v>
      </c>
      <c r="EUD22" s="1176" t="s">
        <v>2292</v>
      </c>
      <c r="EUE22" s="1176" t="s">
        <v>2292</v>
      </c>
      <c r="EUF22" s="1176" t="s">
        <v>2292</v>
      </c>
      <c r="EUG22" s="1176" t="s">
        <v>2292</v>
      </c>
      <c r="EUH22" s="1176" t="s">
        <v>2292</v>
      </c>
      <c r="EUI22" s="1176" t="s">
        <v>2292</v>
      </c>
      <c r="EUJ22" s="1176" t="s">
        <v>2292</v>
      </c>
      <c r="EUK22" s="1176" t="s">
        <v>2292</v>
      </c>
      <c r="EUL22" s="1176" t="s">
        <v>2292</v>
      </c>
      <c r="EUM22" s="1176" t="s">
        <v>2292</v>
      </c>
      <c r="EUN22" s="1176" t="s">
        <v>2292</v>
      </c>
      <c r="EUO22" s="1176" t="s">
        <v>2292</v>
      </c>
      <c r="EUP22" s="1176" t="s">
        <v>2292</v>
      </c>
      <c r="EUQ22" s="1176" t="s">
        <v>2292</v>
      </c>
      <c r="EUR22" s="1176" t="s">
        <v>2292</v>
      </c>
      <c r="EUS22" s="1176" t="s">
        <v>2292</v>
      </c>
      <c r="EUT22" s="1176" t="s">
        <v>2292</v>
      </c>
      <c r="EUU22" s="1176" t="s">
        <v>2292</v>
      </c>
      <c r="EUV22" s="1176" t="s">
        <v>2292</v>
      </c>
      <c r="EUW22" s="1176" t="s">
        <v>2292</v>
      </c>
      <c r="EUX22" s="1176" t="s">
        <v>2292</v>
      </c>
      <c r="EUY22" s="1176" t="s">
        <v>2292</v>
      </c>
      <c r="EUZ22" s="1176" t="s">
        <v>2292</v>
      </c>
      <c r="EVA22" s="1176" t="s">
        <v>2292</v>
      </c>
      <c r="EVB22" s="1176" t="s">
        <v>2292</v>
      </c>
      <c r="EVC22" s="1176" t="s">
        <v>2292</v>
      </c>
      <c r="EVD22" s="1176" t="s">
        <v>2292</v>
      </c>
      <c r="EVE22" s="1176" t="s">
        <v>2292</v>
      </c>
      <c r="EVF22" s="1176" t="s">
        <v>2292</v>
      </c>
      <c r="EVG22" s="1176" t="s">
        <v>2292</v>
      </c>
      <c r="EVH22" s="1176" t="s">
        <v>2292</v>
      </c>
      <c r="EVI22" s="1176" t="s">
        <v>2292</v>
      </c>
      <c r="EVJ22" s="1176" t="s">
        <v>2292</v>
      </c>
      <c r="EVK22" s="1176" t="s">
        <v>2292</v>
      </c>
      <c r="EVL22" s="1176" t="s">
        <v>2292</v>
      </c>
      <c r="EVM22" s="1176" t="s">
        <v>2292</v>
      </c>
      <c r="EVN22" s="1176" t="s">
        <v>2292</v>
      </c>
      <c r="EVO22" s="1176" t="s">
        <v>2292</v>
      </c>
      <c r="EVP22" s="1176" t="s">
        <v>2292</v>
      </c>
      <c r="EVQ22" s="1176" t="s">
        <v>2292</v>
      </c>
      <c r="EVR22" s="1176" t="s">
        <v>2292</v>
      </c>
      <c r="EVS22" s="1176" t="s">
        <v>2292</v>
      </c>
      <c r="EVT22" s="1176" t="s">
        <v>2292</v>
      </c>
      <c r="EVU22" s="1176" t="s">
        <v>2292</v>
      </c>
      <c r="EVV22" s="1176" t="s">
        <v>2292</v>
      </c>
      <c r="EVW22" s="1176" t="s">
        <v>2292</v>
      </c>
      <c r="EVX22" s="1176" t="s">
        <v>2292</v>
      </c>
      <c r="EVY22" s="1176" t="s">
        <v>2292</v>
      </c>
      <c r="EVZ22" s="1176" t="s">
        <v>2292</v>
      </c>
      <c r="EWA22" s="1176" t="s">
        <v>2292</v>
      </c>
      <c r="EWB22" s="1176" t="s">
        <v>2292</v>
      </c>
      <c r="EWC22" s="1176" t="s">
        <v>2292</v>
      </c>
      <c r="EWD22" s="1176" t="s">
        <v>2292</v>
      </c>
      <c r="EWE22" s="1176" t="s">
        <v>2292</v>
      </c>
      <c r="EWF22" s="1176" t="s">
        <v>2292</v>
      </c>
      <c r="EWG22" s="1176" t="s">
        <v>2292</v>
      </c>
      <c r="EWH22" s="1176" t="s">
        <v>2292</v>
      </c>
      <c r="EWI22" s="1176" t="s">
        <v>2292</v>
      </c>
      <c r="EWJ22" s="1176" t="s">
        <v>2292</v>
      </c>
      <c r="EWK22" s="1176" t="s">
        <v>2292</v>
      </c>
      <c r="EWL22" s="1176" t="s">
        <v>2292</v>
      </c>
      <c r="EWM22" s="1176" t="s">
        <v>2292</v>
      </c>
      <c r="EWN22" s="1176" t="s">
        <v>2292</v>
      </c>
      <c r="EWO22" s="1176" t="s">
        <v>2292</v>
      </c>
      <c r="EWP22" s="1176" t="s">
        <v>2292</v>
      </c>
      <c r="EWQ22" s="1176" t="s">
        <v>2292</v>
      </c>
      <c r="EWR22" s="1176" t="s">
        <v>2292</v>
      </c>
      <c r="EWS22" s="1176" t="s">
        <v>2292</v>
      </c>
      <c r="EWT22" s="1176" t="s">
        <v>2292</v>
      </c>
      <c r="EWU22" s="1176" t="s">
        <v>2292</v>
      </c>
      <c r="EWV22" s="1176" t="s">
        <v>2292</v>
      </c>
      <c r="EWW22" s="1176" t="s">
        <v>2292</v>
      </c>
      <c r="EWX22" s="1176" t="s">
        <v>2292</v>
      </c>
      <c r="EWY22" s="1176" t="s">
        <v>2292</v>
      </c>
      <c r="EWZ22" s="1176" t="s">
        <v>2292</v>
      </c>
      <c r="EXA22" s="1176" t="s">
        <v>2292</v>
      </c>
      <c r="EXB22" s="1176" t="s">
        <v>2292</v>
      </c>
      <c r="EXC22" s="1176" t="s">
        <v>2292</v>
      </c>
      <c r="EXD22" s="1176" t="s">
        <v>2292</v>
      </c>
      <c r="EXE22" s="1176" t="s">
        <v>2292</v>
      </c>
      <c r="EXF22" s="1176" t="s">
        <v>2292</v>
      </c>
      <c r="EXG22" s="1176" t="s">
        <v>2292</v>
      </c>
      <c r="EXH22" s="1176" t="s">
        <v>2292</v>
      </c>
      <c r="EXI22" s="1176" t="s">
        <v>2292</v>
      </c>
      <c r="EXJ22" s="1176" t="s">
        <v>2292</v>
      </c>
      <c r="EXK22" s="1176" t="s">
        <v>2292</v>
      </c>
      <c r="EXL22" s="1176" t="s">
        <v>2292</v>
      </c>
      <c r="EXM22" s="1176" t="s">
        <v>2292</v>
      </c>
      <c r="EXN22" s="1176" t="s">
        <v>2292</v>
      </c>
      <c r="EXO22" s="1176" t="s">
        <v>2292</v>
      </c>
      <c r="EXP22" s="1176" t="s">
        <v>2292</v>
      </c>
      <c r="EXQ22" s="1176" t="s">
        <v>2292</v>
      </c>
      <c r="EXR22" s="1176" t="s">
        <v>2292</v>
      </c>
      <c r="EXS22" s="1176" t="s">
        <v>2292</v>
      </c>
      <c r="EXT22" s="1176" t="s">
        <v>2292</v>
      </c>
      <c r="EXU22" s="1176" t="s">
        <v>2292</v>
      </c>
      <c r="EXV22" s="1176" t="s">
        <v>2292</v>
      </c>
      <c r="EXW22" s="1176" t="s">
        <v>2292</v>
      </c>
      <c r="EXX22" s="1176" t="s">
        <v>2292</v>
      </c>
      <c r="EXY22" s="1176" t="s">
        <v>2292</v>
      </c>
      <c r="EXZ22" s="1176" t="s">
        <v>2292</v>
      </c>
      <c r="EYA22" s="1176" t="s">
        <v>2292</v>
      </c>
      <c r="EYB22" s="1176" t="s">
        <v>2292</v>
      </c>
      <c r="EYC22" s="1176" t="s">
        <v>2292</v>
      </c>
      <c r="EYD22" s="1176" t="s">
        <v>2292</v>
      </c>
      <c r="EYE22" s="1176" t="s">
        <v>2292</v>
      </c>
      <c r="EYF22" s="1176" t="s">
        <v>2292</v>
      </c>
      <c r="EYG22" s="1176" t="s">
        <v>2292</v>
      </c>
      <c r="EYH22" s="1176" t="s">
        <v>2292</v>
      </c>
      <c r="EYI22" s="1176" t="s">
        <v>2292</v>
      </c>
      <c r="EYJ22" s="1176" t="s">
        <v>2292</v>
      </c>
      <c r="EYK22" s="1176" t="s">
        <v>2292</v>
      </c>
      <c r="EYL22" s="1176" t="s">
        <v>2292</v>
      </c>
      <c r="EYM22" s="1176" t="s">
        <v>2292</v>
      </c>
      <c r="EYN22" s="1176" t="s">
        <v>2292</v>
      </c>
      <c r="EYO22" s="1176" t="s">
        <v>2292</v>
      </c>
      <c r="EYP22" s="1176" t="s">
        <v>2292</v>
      </c>
      <c r="EYQ22" s="1176" t="s">
        <v>2292</v>
      </c>
      <c r="EYR22" s="1176" t="s">
        <v>2292</v>
      </c>
      <c r="EYS22" s="1176" t="s">
        <v>2292</v>
      </c>
      <c r="EYT22" s="1176" t="s">
        <v>2292</v>
      </c>
      <c r="EYU22" s="1176" t="s">
        <v>2292</v>
      </c>
      <c r="EYV22" s="1176" t="s">
        <v>2292</v>
      </c>
      <c r="EYW22" s="1176" t="s">
        <v>2292</v>
      </c>
      <c r="EYX22" s="1176" t="s">
        <v>2292</v>
      </c>
      <c r="EYY22" s="1176" t="s">
        <v>2292</v>
      </c>
      <c r="EYZ22" s="1176" t="s">
        <v>2292</v>
      </c>
      <c r="EZA22" s="1176" t="s">
        <v>2292</v>
      </c>
      <c r="EZB22" s="1176" t="s">
        <v>2292</v>
      </c>
      <c r="EZC22" s="1176" t="s">
        <v>2292</v>
      </c>
      <c r="EZD22" s="1176" t="s">
        <v>2292</v>
      </c>
      <c r="EZE22" s="1176" t="s">
        <v>2292</v>
      </c>
      <c r="EZF22" s="1176" t="s">
        <v>2292</v>
      </c>
      <c r="EZG22" s="1176" t="s">
        <v>2292</v>
      </c>
      <c r="EZH22" s="1176" t="s">
        <v>2292</v>
      </c>
      <c r="EZI22" s="1176" t="s">
        <v>2292</v>
      </c>
      <c r="EZJ22" s="1176" t="s">
        <v>2292</v>
      </c>
      <c r="EZK22" s="1176" t="s">
        <v>2292</v>
      </c>
      <c r="EZL22" s="1176" t="s">
        <v>2292</v>
      </c>
      <c r="EZM22" s="1176" t="s">
        <v>2292</v>
      </c>
      <c r="EZN22" s="1176" t="s">
        <v>2292</v>
      </c>
      <c r="EZO22" s="1176" t="s">
        <v>2292</v>
      </c>
      <c r="EZP22" s="1176" t="s">
        <v>2292</v>
      </c>
      <c r="EZQ22" s="1176" t="s">
        <v>2292</v>
      </c>
      <c r="EZR22" s="1176" t="s">
        <v>2292</v>
      </c>
      <c r="EZS22" s="1176" t="s">
        <v>2292</v>
      </c>
      <c r="EZT22" s="1176" t="s">
        <v>2292</v>
      </c>
      <c r="EZU22" s="1176" t="s">
        <v>2292</v>
      </c>
      <c r="EZV22" s="1176" t="s">
        <v>2292</v>
      </c>
      <c r="EZW22" s="1176" t="s">
        <v>2292</v>
      </c>
      <c r="EZX22" s="1176" t="s">
        <v>2292</v>
      </c>
      <c r="EZY22" s="1176" t="s">
        <v>2292</v>
      </c>
      <c r="EZZ22" s="1176" t="s">
        <v>2292</v>
      </c>
      <c r="FAA22" s="1176" t="s">
        <v>2292</v>
      </c>
      <c r="FAB22" s="1176" t="s">
        <v>2292</v>
      </c>
      <c r="FAC22" s="1176" t="s">
        <v>2292</v>
      </c>
      <c r="FAD22" s="1176" t="s">
        <v>2292</v>
      </c>
      <c r="FAE22" s="1176" t="s">
        <v>2292</v>
      </c>
      <c r="FAF22" s="1176" t="s">
        <v>2292</v>
      </c>
      <c r="FAG22" s="1176" t="s">
        <v>2292</v>
      </c>
      <c r="FAH22" s="1176" t="s">
        <v>2292</v>
      </c>
      <c r="FAI22" s="1176" t="s">
        <v>2292</v>
      </c>
      <c r="FAJ22" s="1176" t="s">
        <v>2292</v>
      </c>
      <c r="FAK22" s="1176" t="s">
        <v>2292</v>
      </c>
      <c r="FAL22" s="1176" t="s">
        <v>2292</v>
      </c>
      <c r="FAM22" s="1176" t="s">
        <v>2292</v>
      </c>
      <c r="FAN22" s="1176" t="s">
        <v>2292</v>
      </c>
      <c r="FAO22" s="1176" t="s">
        <v>2292</v>
      </c>
      <c r="FAP22" s="1176" t="s">
        <v>2292</v>
      </c>
      <c r="FAQ22" s="1176" t="s">
        <v>2292</v>
      </c>
      <c r="FAR22" s="1176" t="s">
        <v>2292</v>
      </c>
      <c r="FAS22" s="1176" t="s">
        <v>2292</v>
      </c>
      <c r="FAT22" s="1176" t="s">
        <v>2292</v>
      </c>
      <c r="FAU22" s="1176" t="s">
        <v>2292</v>
      </c>
      <c r="FAV22" s="1176" t="s">
        <v>2292</v>
      </c>
      <c r="FAW22" s="1176" t="s">
        <v>2292</v>
      </c>
      <c r="FAX22" s="1176" t="s">
        <v>2292</v>
      </c>
      <c r="FAY22" s="1176" t="s">
        <v>2292</v>
      </c>
      <c r="FAZ22" s="1176" t="s">
        <v>2292</v>
      </c>
      <c r="FBA22" s="1176" t="s">
        <v>2292</v>
      </c>
      <c r="FBB22" s="1176" t="s">
        <v>2292</v>
      </c>
      <c r="FBC22" s="1176" t="s">
        <v>2292</v>
      </c>
      <c r="FBD22" s="1176" t="s">
        <v>2292</v>
      </c>
      <c r="FBE22" s="1176" t="s">
        <v>2292</v>
      </c>
      <c r="FBF22" s="1176" t="s">
        <v>2292</v>
      </c>
      <c r="FBG22" s="1176" t="s">
        <v>2292</v>
      </c>
      <c r="FBH22" s="1176" t="s">
        <v>2292</v>
      </c>
      <c r="FBI22" s="1176" t="s">
        <v>2292</v>
      </c>
      <c r="FBJ22" s="1176" t="s">
        <v>2292</v>
      </c>
      <c r="FBK22" s="1176" t="s">
        <v>2292</v>
      </c>
      <c r="FBL22" s="1176" t="s">
        <v>2292</v>
      </c>
      <c r="FBM22" s="1176" t="s">
        <v>2292</v>
      </c>
      <c r="FBN22" s="1176" t="s">
        <v>2292</v>
      </c>
      <c r="FBO22" s="1176" t="s">
        <v>2292</v>
      </c>
      <c r="FBP22" s="1176" t="s">
        <v>2292</v>
      </c>
      <c r="FBQ22" s="1176" t="s">
        <v>2292</v>
      </c>
      <c r="FBR22" s="1176" t="s">
        <v>2292</v>
      </c>
      <c r="FBS22" s="1176" t="s">
        <v>2292</v>
      </c>
      <c r="FBT22" s="1176" t="s">
        <v>2292</v>
      </c>
      <c r="FBU22" s="1176" t="s">
        <v>2292</v>
      </c>
      <c r="FBV22" s="1176" t="s">
        <v>2292</v>
      </c>
      <c r="FBW22" s="1176" t="s">
        <v>2292</v>
      </c>
      <c r="FBX22" s="1176" t="s">
        <v>2292</v>
      </c>
      <c r="FBY22" s="1176" t="s">
        <v>2292</v>
      </c>
      <c r="FBZ22" s="1176" t="s">
        <v>2292</v>
      </c>
      <c r="FCA22" s="1176" t="s">
        <v>2292</v>
      </c>
      <c r="FCB22" s="1176" t="s">
        <v>2292</v>
      </c>
      <c r="FCC22" s="1176" t="s">
        <v>2292</v>
      </c>
      <c r="FCD22" s="1176" t="s">
        <v>2292</v>
      </c>
      <c r="FCE22" s="1176" t="s">
        <v>2292</v>
      </c>
      <c r="FCF22" s="1176" t="s">
        <v>2292</v>
      </c>
      <c r="FCG22" s="1176" t="s">
        <v>2292</v>
      </c>
      <c r="FCH22" s="1176" t="s">
        <v>2292</v>
      </c>
      <c r="FCI22" s="1176" t="s">
        <v>2292</v>
      </c>
      <c r="FCJ22" s="1176" t="s">
        <v>2292</v>
      </c>
      <c r="FCK22" s="1176" t="s">
        <v>2292</v>
      </c>
      <c r="FCL22" s="1176" t="s">
        <v>2292</v>
      </c>
      <c r="FCM22" s="1176" t="s">
        <v>2292</v>
      </c>
      <c r="FCN22" s="1176" t="s">
        <v>2292</v>
      </c>
      <c r="FCO22" s="1176" t="s">
        <v>2292</v>
      </c>
      <c r="FCP22" s="1176" t="s">
        <v>2292</v>
      </c>
      <c r="FCQ22" s="1176" t="s">
        <v>2292</v>
      </c>
      <c r="FCR22" s="1176" t="s">
        <v>2292</v>
      </c>
      <c r="FCS22" s="1176" t="s">
        <v>2292</v>
      </c>
      <c r="FCT22" s="1176" t="s">
        <v>2292</v>
      </c>
      <c r="FCU22" s="1176" t="s">
        <v>2292</v>
      </c>
      <c r="FCV22" s="1176" t="s">
        <v>2292</v>
      </c>
      <c r="FCW22" s="1176" t="s">
        <v>2292</v>
      </c>
      <c r="FCX22" s="1176" t="s">
        <v>2292</v>
      </c>
      <c r="FCY22" s="1176" t="s">
        <v>2292</v>
      </c>
      <c r="FCZ22" s="1176" t="s">
        <v>2292</v>
      </c>
      <c r="FDA22" s="1176" t="s">
        <v>2292</v>
      </c>
      <c r="FDB22" s="1176" t="s">
        <v>2292</v>
      </c>
      <c r="FDC22" s="1176" t="s">
        <v>2292</v>
      </c>
      <c r="FDD22" s="1176" t="s">
        <v>2292</v>
      </c>
      <c r="FDE22" s="1176" t="s">
        <v>2292</v>
      </c>
      <c r="FDF22" s="1176" t="s">
        <v>2292</v>
      </c>
      <c r="FDG22" s="1176" t="s">
        <v>2292</v>
      </c>
      <c r="FDH22" s="1176" t="s">
        <v>2292</v>
      </c>
      <c r="FDI22" s="1176" t="s">
        <v>2292</v>
      </c>
      <c r="FDJ22" s="1176" t="s">
        <v>2292</v>
      </c>
      <c r="FDK22" s="1176" t="s">
        <v>2292</v>
      </c>
      <c r="FDL22" s="1176" t="s">
        <v>2292</v>
      </c>
      <c r="FDM22" s="1176" t="s">
        <v>2292</v>
      </c>
      <c r="FDN22" s="1176" t="s">
        <v>2292</v>
      </c>
      <c r="FDO22" s="1176" t="s">
        <v>2292</v>
      </c>
      <c r="FDP22" s="1176" t="s">
        <v>2292</v>
      </c>
      <c r="FDQ22" s="1176" t="s">
        <v>2292</v>
      </c>
      <c r="FDR22" s="1176" t="s">
        <v>2292</v>
      </c>
      <c r="FDS22" s="1176" t="s">
        <v>2292</v>
      </c>
      <c r="FDT22" s="1176" t="s">
        <v>2292</v>
      </c>
      <c r="FDU22" s="1176" t="s">
        <v>2292</v>
      </c>
      <c r="FDV22" s="1176" t="s">
        <v>2292</v>
      </c>
      <c r="FDW22" s="1176" t="s">
        <v>2292</v>
      </c>
      <c r="FDX22" s="1176" t="s">
        <v>2292</v>
      </c>
      <c r="FDY22" s="1176" t="s">
        <v>2292</v>
      </c>
      <c r="FDZ22" s="1176" t="s">
        <v>2292</v>
      </c>
      <c r="FEA22" s="1176" t="s">
        <v>2292</v>
      </c>
      <c r="FEB22" s="1176" t="s">
        <v>2292</v>
      </c>
      <c r="FEC22" s="1176" t="s">
        <v>2292</v>
      </c>
      <c r="FED22" s="1176" t="s">
        <v>2292</v>
      </c>
      <c r="FEE22" s="1176" t="s">
        <v>2292</v>
      </c>
      <c r="FEF22" s="1176" t="s">
        <v>2292</v>
      </c>
      <c r="FEG22" s="1176" t="s">
        <v>2292</v>
      </c>
      <c r="FEH22" s="1176" t="s">
        <v>2292</v>
      </c>
      <c r="FEI22" s="1176" t="s">
        <v>2292</v>
      </c>
      <c r="FEJ22" s="1176" t="s">
        <v>2292</v>
      </c>
      <c r="FEK22" s="1176" t="s">
        <v>2292</v>
      </c>
      <c r="FEL22" s="1176" t="s">
        <v>2292</v>
      </c>
      <c r="FEM22" s="1176" t="s">
        <v>2292</v>
      </c>
      <c r="FEN22" s="1176" t="s">
        <v>2292</v>
      </c>
      <c r="FEO22" s="1176" t="s">
        <v>2292</v>
      </c>
      <c r="FEP22" s="1176" t="s">
        <v>2292</v>
      </c>
      <c r="FEQ22" s="1176" t="s">
        <v>2292</v>
      </c>
      <c r="FER22" s="1176" t="s">
        <v>2292</v>
      </c>
      <c r="FES22" s="1176" t="s">
        <v>2292</v>
      </c>
      <c r="FET22" s="1176" t="s">
        <v>2292</v>
      </c>
      <c r="FEU22" s="1176" t="s">
        <v>2292</v>
      </c>
      <c r="FEV22" s="1176" t="s">
        <v>2292</v>
      </c>
      <c r="FEW22" s="1176" t="s">
        <v>2292</v>
      </c>
      <c r="FEX22" s="1176" t="s">
        <v>2292</v>
      </c>
      <c r="FEY22" s="1176" t="s">
        <v>2292</v>
      </c>
      <c r="FEZ22" s="1176" t="s">
        <v>2292</v>
      </c>
      <c r="FFA22" s="1176" t="s">
        <v>2292</v>
      </c>
      <c r="FFB22" s="1176" t="s">
        <v>2292</v>
      </c>
      <c r="FFC22" s="1176" t="s">
        <v>2292</v>
      </c>
      <c r="FFD22" s="1176" t="s">
        <v>2292</v>
      </c>
      <c r="FFE22" s="1176" t="s">
        <v>2292</v>
      </c>
      <c r="FFF22" s="1176" t="s">
        <v>2292</v>
      </c>
      <c r="FFG22" s="1176" t="s">
        <v>2292</v>
      </c>
      <c r="FFH22" s="1176" t="s">
        <v>2292</v>
      </c>
      <c r="FFI22" s="1176" t="s">
        <v>2292</v>
      </c>
      <c r="FFJ22" s="1176" t="s">
        <v>2292</v>
      </c>
      <c r="FFK22" s="1176" t="s">
        <v>2292</v>
      </c>
      <c r="FFL22" s="1176" t="s">
        <v>2292</v>
      </c>
      <c r="FFM22" s="1176" t="s">
        <v>2292</v>
      </c>
      <c r="FFN22" s="1176" t="s">
        <v>2292</v>
      </c>
      <c r="FFO22" s="1176" t="s">
        <v>2292</v>
      </c>
      <c r="FFP22" s="1176" t="s">
        <v>2292</v>
      </c>
      <c r="FFQ22" s="1176" t="s">
        <v>2292</v>
      </c>
      <c r="FFR22" s="1176" t="s">
        <v>2292</v>
      </c>
      <c r="FFS22" s="1176" t="s">
        <v>2292</v>
      </c>
      <c r="FFT22" s="1176" t="s">
        <v>2292</v>
      </c>
      <c r="FFU22" s="1176" t="s">
        <v>2292</v>
      </c>
      <c r="FFV22" s="1176" t="s">
        <v>2292</v>
      </c>
      <c r="FFW22" s="1176" t="s">
        <v>2292</v>
      </c>
      <c r="FFX22" s="1176" t="s">
        <v>2292</v>
      </c>
      <c r="FFY22" s="1176" t="s">
        <v>2292</v>
      </c>
      <c r="FFZ22" s="1176" t="s">
        <v>2292</v>
      </c>
      <c r="FGA22" s="1176" t="s">
        <v>2292</v>
      </c>
      <c r="FGB22" s="1176" t="s">
        <v>2292</v>
      </c>
      <c r="FGC22" s="1176" t="s">
        <v>2292</v>
      </c>
      <c r="FGD22" s="1176" t="s">
        <v>2292</v>
      </c>
      <c r="FGE22" s="1176" t="s">
        <v>2292</v>
      </c>
      <c r="FGF22" s="1176" t="s">
        <v>2292</v>
      </c>
      <c r="FGG22" s="1176" t="s">
        <v>2292</v>
      </c>
      <c r="FGH22" s="1176" t="s">
        <v>2292</v>
      </c>
      <c r="FGI22" s="1176" t="s">
        <v>2292</v>
      </c>
      <c r="FGJ22" s="1176" t="s">
        <v>2292</v>
      </c>
      <c r="FGK22" s="1176" t="s">
        <v>2292</v>
      </c>
      <c r="FGL22" s="1176" t="s">
        <v>2292</v>
      </c>
      <c r="FGM22" s="1176" t="s">
        <v>2292</v>
      </c>
      <c r="FGN22" s="1176" t="s">
        <v>2292</v>
      </c>
      <c r="FGO22" s="1176" t="s">
        <v>2292</v>
      </c>
      <c r="FGP22" s="1176" t="s">
        <v>2292</v>
      </c>
      <c r="FGQ22" s="1176" t="s">
        <v>2292</v>
      </c>
      <c r="FGR22" s="1176" t="s">
        <v>2292</v>
      </c>
      <c r="FGS22" s="1176" t="s">
        <v>2292</v>
      </c>
      <c r="FGT22" s="1176" t="s">
        <v>2292</v>
      </c>
      <c r="FGU22" s="1176" t="s">
        <v>2292</v>
      </c>
      <c r="FGV22" s="1176" t="s">
        <v>2292</v>
      </c>
      <c r="FGW22" s="1176" t="s">
        <v>2292</v>
      </c>
      <c r="FGX22" s="1176" t="s">
        <v>2292</v>
      </c>
      <c r="FGY22" s="1176" t="s">
        <v>2292</v>
      </c>
      <c r="FGZ22" s="1176" t="s">
        <v>2292</v>
      </c>
      <c r="FHA22" s="1176" t="s">
        <v>2292</v>
      </c>
      <c r="FHB22" s="1176" t="s">
        <v>2292</v>
      </c>
      <c r="FHC22" s="1176" t="s">
        <v>2292</v>
      </c>
      <c r="FHD22" s="1176" t="s">
        <v>2292</v>
      </c>
      <c r="FHE22" s="1176" t="s">
        <v>2292</v>
      </c>
      <c r="FHF22" s="1176" t="s">
        <v>2292</v>
      </c>
      <c r="FHG22" s="1176" t="s">
        <v>2292</v>
      </c>
      <c r="FHH22" s="1176" t="s">
        <v>2292</v>
      </c>
      <c r="FHI22" s="1176" t="s">
        <v>2292</v>
      </c>
      <c r="FHJ22" s="1176" t="s">
        <v>2292</v>
      </c>
      <c r="FHK22" s="1176" t="s">
        <v>2292</v>
      </c>
      <c r="FHL22" s="1176" t="s">
        <v>2292</v>
      </c>
      <c r="FHM22" s="1176" t="s">
        <v>2292</v>
      </c>
      <c r="FHN22" s="1176" t="s">
        <v>2292</v>
      </c>
      <c r="FHO22" s="1176" t="s">
        <v>2292</v>
      </c>
      <c r="FHP22" s="1176" t="s">
        <v>2292</v>
      </c>
      <c r="FHQ22" s="1176" t="s">
        <v>2292</v>
      </c>
      <c r="FHR22" s="1176" t="s">
        <v>2292</v>
      </c>
      <c r="FHS22" s="1176" t="s">
        <v>2292</v>
      </c>
      <c r="FHT22" s="1176" t="s">
        <v>2292</v>
      </c>
      <c r="FHU22" s="1176" t="s">
        <v>2292</v>
      </c>
      <c r="FHV22" s="1176" t="s">
        <v>2292</v>
      </c>
      <c r="FHW22" s="1176" t="s">
        <v>2292</v>
      </c>
      <c r="FHX22" s="1176" t="s">
        <v>2292</v>
      </c>
      <c r="FHY22" s="1176" t="s">
        <v>2292</v>
      </c>
      <c r="FHZ22" s="1176" t="s">
        <v>2292</v>
      </c>
      <c r="FIA22" s="1176" t="s">
        <v>2292</v>
      </c>
      <c r="FIB22" s="1176" t="s">
        <v>2292</v>
      </c>
      <c r="FIC22" s="1176" t="s">
        <v>2292</v>
      </c>
      <c r="FID22" s="1176" t="s">
        <v>2292</v>
      </c>
      <c r="FIE22" s="1176" t="s">
        <v>2292</v>
      </c>
      <c r="FIF22" s="1176" t="s">
        <v>2292</v>
      </c>
      <c r="FIG22" s="1176" t="s">
        <v>2292</v>
      </c>
      <c r="FIH22" s="1176" t="s">
        <v>2292</v>
      </c>
      <c r="FII22" s="1176" t="s">
        <v>2292</v>
      </c>
      <c r="FIJ22" s="1176" t="s">
        <v>2292</v>
      </c>
      <c r="FIK22" s="1176" t="s">
        <v>2292</v>
      </c>
      <c r="FIL22" s="1176" t="s">
        <v>2292</v>
      </c>
      <c r="FIM22" s="1176" t="s">
        <v>2292</v>
      </c>
      <c r="FIN22" s="1176" t="s">
        <v>2292</v>
      </c>
      <c r="FIO22" s="1176" t="s">
        <v>2292</v>
      </c>
      <c r="FIP22" s="1176" t="s">
        <v>2292</v>
      </c>
      <c r="FIQ22" s="1176" t="s">
        <v>2292</v>
      </c>
      <c r="FIR22" s="1176" t="s">
        <v>2292</v>
      </c>
      <c r="FIS22" s="1176" t="s">
        <v>2292</v>
      </c>
      <c r="FIT22" s="1176" t="s">
        <v>2292</v>
      </c>
      <c r="FIU22" s="1176" t="s">
        <v>2292</v>
      </c>
      <c r="FIV22" s="1176" t="s">
        <v>2292</v>
      </c>
      <c r="FIW22" s="1176" t="s">
        <v>2292</v>
      </c>
      <c r="FIX22" s="1176" t="s">
        <v>2292</v>
      </c>
      <c r="FIY22" s="1176" t="s">
        <v>2292</v>
      </c>
      <c r="FIZ22" s="1176" t="s">
        <v>2292</v>
      </c>
      <c r="FJA22" s="1176" t="s">
        <v>2292</v>
      </c>
      <c r="FJB22" s="1176" t="s">
        <v>2292</v>
      </c>
      <c r="FJC22" s="1176" t="s">
        <v>2292</v>
      </c>
      <c r="FJD22" s="1176" t="s">
        <v>2292</v>
      </c>
      <c r="FJE22" s="1176" t="s">
        <v>2292</v>
      </c>
      <c r="FJF22" s="1176" t="s">
        <v>2292</v>
      </c>
      <c r="FJG22" s="1176" t="s">
        <v>2292</v>
      </c>
      <c r="FJH22" s="1176" t="s">
        <v>2292</v>
      </c>
      <c r="FJI22" s="1176" t="s">
        <v>2292</v>
      </c>
      <c r="FJJ22" s="1176" t="s">
        <v>2292</v>
      </c>
      <c r="FJK22" s="1176" t="s">
        <v>2292</v>
      </c>
      <c r="FJL22" s="1176" t="s">
        <v>2292</v>
      </c>
      <c r="FJM22" s="1176" t="s">
        <v>2292</v>
      </c>
      <c r="FJN22" s="1176" t="s">
        <v>2292</v>
      </c>
      <c r="FJO22" s="1176" t="s">
        <v>2292</v>
      </c>
      <c r="FJP22" s="1176" t="s">
        <v>2292</v>
      </c>
      <c r="FJQ22" s="1176" t="s">
        <v>2292</v>
      </c>
      <c r="FJR22" s="1176" t="s">
        <v>2292</v>
      </c>
      <c r="FJS22" s="1176" t="s">
        <v>2292</v>
      </c>
      <c r="FJT22" s="1176" t="s">
        <v>2292</v>
      </c>
      <c r="FJU22" s="1176" t="s">
        <v>2292</v>
      </c>
      <c r="FJV22" s="1176" t="s">
        <v>2292</v>
      </c>
      <c r="FJW22" s="1176" t="s">
        <v>2292</v>
      </c>
      <c r="FJX22" s="1176" t="s">
        <v>2292</v>
      </c>
      <c r="FJY22" s="1176" t="s">
        <v>2292</v>
      </c>
      <c r="FJZ22" s="1176" t="s">
        <v>2292</v>
      </c>
      <c r="FKA22" s="1176" t="s">
        <v>2292</v>
      </c>
      <c r="FKB22" s="1176" t="s">
        <v>2292</v>
      </c>
      <c r="FKC22" s="1176" t="s">
        <v>2292</v>
      </c>
      <c r="FKD22" s="1176" t="s">
        <v>2292</v>
      </c>
      <c r="FKE22" s="1176" t="s">
        <v>2292</v>
      </c>
      <c r="FKF22" s="1176" t="s">
        <v>2292</v>
      </c>
      <c r="FKG22" s="1176" t="s">
        <v>2292</v>
      </c>
      <c r="FKH22" s="1176" t="s">
        <v>2292</v>
      </c>
      <c r="FKI22" s="1176" t="s">
        <v>2292</v>
      </c>
      <c r="FKJ22" s="1176" t="s">
        <v>2292</v>
      </c>
      <c r="FKK22" s="1176" t="s">
        <v>2292</v>
      </c>
      <c r="FKL22" s="1176" t="s">
        <v>2292</v>
      </c>
      <c r="FKM22" s="1176" t="s">
        <v>2292</v>
      </c>
      <c r="FKN22" s="1176" t="s">
        <v>2292</v>
      </c>
      <c r="FKO22" s="1176" t="s">
        <v>2292</v>
      </c>
      <c r="FKP22" s="1176" t="s">
        <v>2292</v>
      </c>
      <c r="FKQ22" s="1176" t="s">
        <v>2292</v>
      </c>
      <c r="FKR22" s="1176" t="s">
        <v>2292</v>
      </c>
      <c r="FKS22" s="1176" t="s">
        <v>2292</v>
      </c>
      <c r="FKT22" s="1176" t="s">
        <v>2292</v>
      </c>
      <c r="FKU22" s="1176" t="s">
        <v>2292</v>
      </c>
      <c r="FKV22" s="1176" t="s">
        <v>2292</v>
      </c>
      <c r="FKW22" s="1176" t="s">
        <v>2292</v>
      </c>
      <c r="FKX22" s="1176" t="s">
        <v>2292</v>
      </c>
      <c r="FKY22" s="1176" t="s">
        <v>2292</v>
      </c>
      <c r="FKZ22" s="1176" t="s">
        <v>2292</v>
      </c>
      <c r="FLA22" s="1176" t="s">
        <v>2292</v>
      </c>
      <c r="FLB22" s="1176" t="s">
        <v>2292</v>
      </c>
      <c r="FLC22" s="1176" t="s">
        <v>2292</v>
      </c>
      <c r="FLD22" s="1176" t="s">
        <v>2292</v>
      </c>
      <c r="FLE22" s="1176" t="s">
        <v>2292</v>
      </c>
      <c r="FLF22" s="1176" t="s">
        <v>2292</v>
      </c>
      <c r="FLG22" s="1176" t="s">
        <v>2292</v>
      </c>
      <c r="FLH22" s="1176" t="s">
        <v>2292</v>
      </c>
      <c r="FLI22" s="1176" t="s">
        <v>2292</v>
      </c>
      <c r="FLJ22" s="1176" t="s">
        <v>2292</v>
      </c>
      <c r="FLK22" s="1176" t="s">
        <v>2292</v>
      </c>
      <c r="FLL22" s="1176" t="s">
        <v>2292</v>
      </c>
      <c r="FLM22" s="1176" t="s">
        <v>2292</v>
      </c>
      <c r="FLN22" s="1176" t="s">
        <v>2292</v>
      </c>
      <c r="FLO22" s="1176" t="s">
        <v>2292</v>
      </c>
      <c r="FLP22" s="1176" t="s">
        <v>2292</v>
      </c>
      <c r="FLQ22" s="1176" t="s">
        <v>2292</v>
      </c>
      <c r="FLR22" s="1176" t="s">
        <v>2292</v>
      </c>
      <c r="FLS22" s="1176" t="s">
        <v>2292</v>
      </c>
      <c r="FLT22" s="1176" t="s">
        <v>2292</v>
      </c>
      <c r="FLU22" s="1176" t="s">
        <v>2292</v>
      </c>
      <c r="FLV22" s="1176" t="s">
        <v>2292</v>
      </c>
      <c r="FLW22" s="1176" t="s">
        <v>2292</v>
      </c>
      <c r="FLX22" s="1176" t="s">
        <v>2292</v>
      </c>
      <c r="FLY22" s="1176" t="s">
        <v>2292</v>
      </c>
      <c r="FLZ22" s="1176" t="s">
        <v>2292</v>
      </c>
      <c r="FMA22" s="1176" t="s">
        <v>2292</v>
      </c>
      <c r="FMB22" s="1176" t="s">
        <v>2292</v>
      </c>
      <c r="FMC22" s="1176" t="s">
        <v>2292</v>
      </c>
      <c r="FMD22" s="1176" t="s">
        <v>2292</v>
      </c>
      <c r="FME22" s="1176" t="s">
        <v>2292</v>
      </c>
      <c r="FMF22" s="1176" t="s">
        <v>2292</v>
      </c>
      <c r="FMG22" s="1176" t="s">
        <v>2292</v>
      </c>
      <c r="FMH22" s="1176" t="s">
        <v>2292</v>
      </c>
      <c r="FMI22" s="1176" t="s">
        <v>2292</v>
      </c>
      <c r="FMJ22" s="1176" t="s">
        <v>2292</v>
      </c>
      <c r="FMK22" s="1176" t="s">
        <v>2292</v>
      </c>
      <c r="FML22" s="1176" t="s">
        <v>2292</v>
      </c>
      <c r="FMM22" s="1176" t="s">
        <v>2292</v>
      </c>
      <c r="FMN22" s="1176" t="s">
        <v>2292</v>
      </c>
      <c r="FMO22" s="1176" t="s">
        <v>2292</v>
      </c>
      <c r="FMP22" s="1176" t="s">
        <v>2292</v>
      </c>
      <c r="FMQ22" s="1176" t="s">
        <v>2292</v>
      </c>
      <c r="FMR22" s="1176" t="s">
        <v>2292</v>
      </c>
      <c r="FMS22" s="1176" t="s">
        <v>2292</v>
      </c>
      <c r="FMT22" s="1176" t="s">
        <v>2292</v>
      </c>
      <c r="FMU22" s="1176" t="s">
        <v>2292</v>
      </c>
      <c r="FMV22" s="1176" t="s">
        <v>2292</v>
      </c>
      <c r="FMW22" s="1176" t="s">
        <v>2292</v>
      </c>
      <c r="FMX22" s="1176" t="s">
        <v>2292</v>
      </c>
      <c r="FMY22" s="1176" t="s">
        <v>2292</v>
      </c>
      <c r="FMZ22" s="1176" t="s">
        <v>2292</v>
      </c>
      <c r="FNA22" s="1176" t="s">
        <v>2292</v>
      </c>
      <c r="FNB22" s="1176" t="s">
        <v>2292</v>
      </c>
      <c r="FNC22" s="1176" t="s">
        <v>2292</v>
      </c>
      <c r="FND22" s="1176" t="s">
        <v>2292</v>
      </c>
      <c r="FNE22" s="1176" t="s">
        <v>2292</v>
      </c>
      <c r="FNF22" s="1176" t="s">
        <v>2292</v>
      </c>
      <c r="FNG22" s="1176" t="s">
        <v>2292</v>
      </c>
      <c r="FNH22" s="1176" t="s">
        <v>2292</v>
      </c>
      <c r="FNI22" s="1176" t="s">
        <v>2292</v>
      </c>
      <c r="FNJ22" s="1176" t="s">
        <v>2292</v>
      </c>
      <c r="FNK22" s="1176" t="s">
        <v>2292</v>
      </c>
      <c r="FNL22" s="1176" t="s">
        <v>2292</v>
      </c>
      <c r="FNM22" s="1176" t="s">
        <v>2292</v>
      </c>
      <c r="FNN22" s="1176" t="s">
        <v>2292</v>
      </c>
      <c r="FNO22" s="1176" t="s">
        <v>2292</v>
      </c>
      <c r="FNP22" s="1176" t="s">
        <v>2292</v>
      </c>
      <c r="FNQ22" s="1176" t="s">
        <v>2292</v>
      </c>
      <c r="FNR22" s="1176" t="s">
        <v>2292</v>
      </c>
      <c r="FNS22" s="1176" t="s">
        <v>2292</v>
      </c>
      <c r="FNT22" s="1176" t="s">
        <v>2292</v>
      </c>
      <c r="FNU22" s="1176" t="s">
        <v>2292</v>
      </c>
      <c r="FNV22" s="1176" t="s">
        <v>2292</v>
      </c>
      <c r="FNW22" s="1176" t="s">
        <v>2292</v>
      </c>
      <c r="FNX22" s="1176" t="s">
        <v>2292</v>
      </c>
      <c r="FNY22" s="1176" t="s">
        <v>2292</v>
      </c>
      <c r="FNZ22" s="1176" t="s">
        <v>2292</v>
      </c>
      <c r="FOA22" s="1176" t="s">
        <v>2292</v>
      </c>
      <c r="FOB22" s="1176" t="s">
        <v>2292</v>
      </c>
      <c r="FOC22" s="1176" t="s">
        <v>2292</v>
      </c>
      <c r="FOD22" s="1176" t="s">
        <v>2292</v>
      </c>
      <c r="FOE22" s="1176" t="s">
        <v>2292</v>
      </c>
      <c r="FOF22" s="1176" t="s">
        <v>2292</v>
      </c>
      <c r="FOG22" s="1176" t="s">
        <v>2292</v>
      </c>
      <c r="FOH22" s="1176" t="s">
        <v>2292</v>
      </c>
      <c r="FOI22" s="1176" t="s">
        <v>2292</v>
      </c>
      <c r="FOJ22" s="1176" t="s">
        <v>2292</v>
      </c>
      <c r="FOK22" s="1176" t="s">
        <v>2292</v>
      </c>
      <c r="FOL22" s="1176" t="s">
        <v>2292</v>
      </c>
      <c r="FOM22" s="1176" t="s">
        <v>2292</v>
      </c>
      <c r="FON22" s="1176" t="s">
        <v>2292</v>
      </c>
      <c r="FOO22" s="1176" t="s">
        <v>2292</v>
      </c>
      <c r="FOP22" s="1176" t="s">
        <v>2292</v>
      </c>
      <c r="FOQ22" s="1176" t="s">
        <v>2292</v>
      </c>
      <c r="FOR22" s="1176" t="s">
        <v>2292</v>
      </c>
      <c r="FOS22" s="1176" t="s">
        <v>2292</v>
      </c>
      <c r="FOT22" s="1176" t="s">
        <v>2292</v>
      </c>
      <c r="FOU22" s="1176" t="s">
        <v>2292</v>
      </c>
      <c r="FOV22" s="1176" t="s">
        <v>2292</v>
      </c>
      <c r="FOW22" s="1176" t="s">
        <v>2292</v>
      </c>
      <c r="FOX22" s="1176" t="s">
        <v>2292</v>
      </c>
      <c r="FOY22" s="1176" t="s">
        <v>2292</v>
      </c>
      <c r="FOZ22" s="1176" t="s">
        <v>2292</v>
      </c>
      <c r="FPA22" s="1176" t="s">
        <v>2292</v>
      </c>
      <c r="FPB22" s="1176" t="s">
        <v>2292</v>
      </c>
      <c r="FPC22" s="1176" t="s">
        <v>2292</v>
      </c>
      <c r="FPD22" s="1176" t="s">
        <v>2292</v>
      </c>
      <c r="FPE22" s="1176" t="s">
        <v>2292</v>
      </c>
      <c r="FPF22" s="1176" t="s">
        <v>2292</v>
      </c>
      <c r="FPG22" s="1176" t="s">
        <v>2292</v>
      </c>
      <c r="FPH22" s="1176" t="s">
        <v>2292</v>
      </c>
      <c r="FPI22" s="1176" t="s">
        <v>2292</v>
      </c>
      <c r="FPJ22" s="1176" t="s">
        <v>2292</v>
      </c>
      <c r="FPK22" s="1176" t="s">
        <v>2292</v>
      </c>
      <c r="FPL22" s="1176" t="s">
        <v>2292</v>
      </c>
      <c r="FPM22" s="1176" t="s">
        <v>2292</v>
      </c>
      <c r="FPN22" s="1176" t="s">
        <v>2292</v>
      </c>
      <c r="FPO22" s="1176" t="s">
        <v>2292</v>
      </c>
      <c r="FPP22" s="1176" t="s">
        <v>2292</v>
      </c>
      <c r="FPQ22" s="1176" t="s">
        <v>2292</v>
      </c>
      <c r="FPR22" s="1176" t="s">
        <v>2292</v>
      </c>
      <c r="FPS22" s="1176" t="s">
        <v>2292</v>
      </c>
      <c r="FPT22" s="1176" t="s">
        <v>2292</v>
      </c>
      <c r="FPU22" s="1176" t="s">
        <v>2292</v>
      </c>
      <c r="FPV22" s="1176" t="s">
        <v>2292</v>
      </c>
      <c r="FPW22" s="1176" t="s">
        <v>2292</v>
      </c>
      <c r="FPX22" s="1176" t="s">
        <v>2292</v>
      </c>
      <c r="FPY22" s="1176" t="s">
        <v>2292</v>
      </c>
      <c r="FPZ22" s="1176" t="s">
        <v>2292</v>
      </c>
      <c r="FQA22" s="1176" t="s">
        <v>2292</v>
      </c>
      <c r="FQB22" s="1176" t="s">
        <v>2292</v>
      </c>
      <c r="FQC22" s="1176" t="s">
        <v>2292</v>
      </c>
      <c r="FQD22" s="1176" t="s">
        <v>2292</v>
      </c>
      <c r="FQE22" s="1176" t="s">
        <v>2292</v>
      </c>
      <c r="FQF22" s="1176" t="s">
        <v>2292</v>
      </c>
      <c r="FQG22" s="1176" t="s">
        <v>2292</v>
      </c>
      <c r="FQH22" s="1176" t="s">
        <v>2292</v>
      </c>
      <c r="FQI22" s="1176" t="s">
        <v>2292</v>
      </c>
      <c r="FQJ22" s="1176" t="s">
        <v>2292</v>
      </c>
      <c r="FQK22" s="1176" t="s">
        <v>2292</v>
      </c>
      <c r="FQL22" s="1176" t="s">
        <v>2292</v>
      </c>
      <c r="FQM22" s="1176" t="s">
        <v>2292</v>
      </c>
      <c r="FQN22" s="1176" t="s">
        <v>2292</v>
      </c>
      <c r="FQO22" s="1176" t="s">
        <v>2292</v>
      </c>
      <c r="FQP22" s="1176" t="s">
        <v>2292</v>
      </c>
      <c r="FQQ22" s="1176" t="s">
        <v>2292</v>
      </c>
      <c r="FQR22" s="1176" t="s">
        <v>2292</v>
      </c>
      <c r="FQS22" s="1176" t="s">
        <v>2292</v>
      </c>
      <c r="FQT22" s="1176" t="s">
        <v>2292</v>
      </c>
      <c r="FQU22" s="1176" t="s">
        <v>2292</v>
      </c>
      <c r="FQV22" s="1176" t="s">
        <v>2292</v>
      </c>
      <c r="FQW22" s="1176" t="s">
        <v>2292</v>
      </c>
      <c r="FQX22" s="1176" t="s">
        <v>2292</v>
      </c>
      <c r="FQY22" s="1176" t="s">
        <v>2292</v>
      </c>
      <c r="FQZ22" s="1176" t="s">
        <v>2292</v>
      </c>
      <c r="FRA22" s="1176" t="s">
        <v>2292</v>
      </c>
      <c r="FRB22" s="1176" t="s">
        <v>2292</v>
      </c>
      <c r="FRC22" s="1176" t="s">
        <v>2292</v>
      </c>
      <c r="FRD22" s="1176" t="s">
        <v>2292</v>
      </c>
      <c r="FRE22" s="1176" t="s">
        <v>2292</v>
      </c>
      <c r="FRF22" s="1176" t="s">
        <v>2292</v>
      </c>
      <c r="FRG22" s="1176" t="s">
        <v>2292</v>
      </c>
      <c r="FRH22" s="1176" t="s">
        <v>2292</v>
      </c>
      <c r="FRI22" s="1176" t="s">
        <v>2292</v>
      </c>
      <c r="FRJ22" s="1176" t="s">
        <v>2292</v>
      </c>
      <c r="FRK22" s="1176" t="s">
        <v>2292</v>
      </c>
      <c r="FRL22" s="1176" t="s">
        <v>2292</v>
      </c>
      <c r="FRM22" s="1176" t="s">
        <v>2292</v>
      </c>
      <c r="FRN22" s="1176" t="s">
        <v>2292</v>
      </c>
      <c r="FRO22" s="1176" t="s">
        <v>2292</v>
      </c>
      <c r="FRP22" s="1176" t="s">
        <v>2292</v>
      </c>
      <c r="FRQ22" s="1176" t="s">
        <v>2292</v>
      </c>
      <c r="FRR22" s="1176" t="s">
        <v>2292</v>
      </c>
      <c r="FRS22" s="1176" t="s">
        <v>2292</v>
      </c>
      <c r="FRT22" s="1176" t="s">
        <v>2292</v>
      </c>
      <c r="FRU22" s="1176" t="s">
        <v>2292</v>
      </c>
      <c r="FRV22" s="1176" t="s">
        <v>2292</v>
      </c>
      <c r="FRW22" s="1176" t="s">
        <v>2292</v>
      </c>
      <c r="FRX22" s="1176" t="s">
        <v>2292</v>
      </c>
      <c r="FRY22" s="1176" t="s">
        <v>2292</v>
      </c>
      <c r="FRZ22" s="1176" t="s">
        <v>2292</v>
      </c>
      <c r="FSA22" s="1176" t="s">
        <v>2292</v>
      </c>
      <c r="FSB22" s="1176" t="s">
        <v>2292</v>
      </c>
      <c r="FSC22" s="1176" t="s">
        <v>2292</v>
      </c>
      <c r="FSD22" s="1176" t="s">
        <v>2292</v>
      </c>
      <c r="FSE22" s="1176" t="s">
        <v>2292</v>
      </c>
      <c r="FSF22" s="1176" t="s">
        <v>2292</v>
      </c>
      <c r="FSG22" s="1176" t="s">
        <v>2292</v>
      </c>
      <c r="FSH22" s="1176" t="s">
        <v>2292</v>
      </c>
      <c r="FSI22" s="1176" t="s">
        <v>2292</v>
      </c>
      <c r="FSJ22" s="1176" t="s">
        <v>2292</v>
      </c>
      <c r="FSK22" s="1176" t="s">
        <v>2292</v>
      </c>
      <c r="FSL22" s="1176" t="s">
        <v>2292</v>
      </c>
      <c r="FSM22" s="1176" t="s">
        <v>2292</v>
      </c>
      <c r="FSN22" s="1176" t="s">
        <v>2292</v>
      </c>
      <c r="FSO22" s="1176" t="s">
        <v>2292</v>
      </c>
      <c r="FSP22" s="1176" t="s">
        <v>2292</v>
      </c>
      <c r="FSQ22" s="1176" t="s">
        <v>2292</v>
      </c>
      <c r="FSR22" s="1176" t="s">
        <v>2292</v>
      </c>
      <c r="FSS22" s="1176" t="s">
        <v>2292</v>
      </c>
      <c r="FST22" s="1176" t="s">
        <v>2292</v>
      </c>
      <c r="FSU22" s="1176" t="s">
        <v>2292</v>
      </c>
      <c r="FSV22" s="1176" t="s">
        <v>2292</v>
      </c>
      <c r="FSW22" s="1176" t="s">
        <v>2292</v>
      </c>
      <c r="FSX22" s="1176" t="s">
        <v>2292</v>
      </c>
      <c r="FSY22" s="1176" t="s">
        <v>2292</v>
      </c>
      <c r="FSZ22" s="1176" t="s">
        <v>2292</v>
      </c>
      <c r="FTA22" s="1176" t="s">
        <v>2292</v>
      </c>
      <c r="FTB22" s="1176" t="s">
        <v>2292</v>
      </c>
      <c r="FTC22" s="1176" t="s">
        <v>2292</v>
      </c>
      <c r="FTD22" s="1176" t="s">
        <v>2292</v>
      </c>
      <c r="FTE22" s="1176" t="s">
        <v>2292</v>
      </c>
      <c r="FTF22" s="1176" t="s">
        <v>2292</v>
      </c>
      <c r="FTG22" s="1176" t="s">
        <v>2292</v>
      </c>
      <c r="FTH22" s="1176" t="s">
        <v>2292</v>
      </c>
      <c r="FTI22" s="1176" t="s">
        <v>2292</v>
      </c>
      <c r="FTJ22" s="1176" t="s">
        <v>2292</v>
      </c>
      <c r="FTK22" s="1176" t="s">
        <v>2292</v>
      </c>
      <c r="FTL22" s="1176" t="s">
        <v>2292</v>
      </c>
      <c r="FTM22" s="1176" t="s">
        <v>2292</v>
      </c>
      <c r="FTN22" s="1176" t="s">
        <v>2292</v>
      </c>
      <c r="FTO22" s="1176" t="s">
        <v>2292</v>
      </c>
      <c r="FTP22" s="1176" t="s">
        <v>2292</v>
      </c>
      <c r="FTQ22" s="1176" t="s">
        <v>2292</v>
      </c>
      <c r="FTR22" s="1176" t="s">
        <v>2292</v>
      </c>
      <c r="FTS22" s="1176" t="s">
        <v>2292</v>
      </c>
      <c r="FTT22" s="1176" t="s">
        <v>2292</v>
      </c>
      <c r="FTU22" s="1176" t="s">
        <v>2292</v>
      </c>
      <c r="FTV22" s="1176" t="s">
        <v>2292</v>
      </c>
      <c r="FTW22" s="1176" t="s">
        <v>2292</v>
      </c>
      <c r="FTX22" s="1176" t="s">
        <v>2292</v>
      </c>
      <c r="FTY22" s="1176" t="s">
        <v>2292</v>
      </c>
      <c r="FTZ22" s="1176" t="s">
        <v>2292</v>
      </c>
      <c r="FUA22" s="1176" t="s">
        <v>2292</v>
      </c>
      <c r="FUB22" s="1176" t="s">
        <v>2292</v>
      </c>
      <c r="FUC22" s="1176" t="s">
        <v>2292</v>
      </c>
      <c r="FUD22" s="1176" t="s">
        <v>2292</v>
      </c>
      <c r="FUE22" s="1176" t="s">
        <v>2292</v>
      </c>
      <c r="FUF22" s="1176" t="s">
        <v>2292</v>
      </c>
      <c r="FUG22" s="1176" t="s">
        <v>2292</v>
      </c>
      <c r="FUH22" s="1176" t="s">
        <v>2292</v>
      </c>
      <c r="FUI22" s="1176" t="s">
        <v>2292</v>
      </c>
      <c r="FUJ22" s="1176" t="s">
        <v>2292</v>
      </c>
      <c r="FUK22" s="1176" t="s">
        <v>2292</v>
      </c>
      <c r="FUL22" s="1176" t="s">
        <v>2292</v>
      </c>
      <c r="FUM22" s="1176" t="s">
        <v>2292</v>
      </c>
      <c r="FUN22" s="1176" t="s">
        <v>2292</v>
      </c>
      <c r="FUO22" s="1176" t="s">
        <v>2292</v>
      </c>
      <c r="FUP22" s="1176" t="s">
        <v>2292</v>
      </c>
      <c r="FUQ22" s="1176" t="s">
        <v>2292</v>
      </c>
      <c r="FUR22" s="1176" t="s">
        <v>2292</v>
      </c>
      <c r="FUS22" s="1176" t="s">
        <v>2292</v>
      </c>
      <c r="FUT22" s="1176" t="s">
        <v>2292</v>
      </c>
      <c r="FUU22" s="1176" t="s">
        <v>2292</v>
      </c>
      <c r="FUV22" s="1176" t="s">
        <v>2292</v>
      </c>
      <c r="FUW22" s="1176" t="s">
        <v>2292</v>
      </c>
      <c r="FUX22" s="1176" t="s">
        <v>2292</v>
      </c>
      <c r="FUY22" s="1176" t="s">
        <v>2292</v>
      </c>
      <c r="FUZ22" s="1176" t="s">
        <v>2292</v>
      </c>
      <c r="FVA22" s="1176" t="s">
        <v>2292</v>
      </c>
      <c r="FVB22" s="1176" t="s">
        <v>2292</v>
      </c>
      <c r="FVC22" s="1176" t="s">
        <v>2292</v>
      </c>
      <c r="FVD22" s="1176" t="s">
        <v>2292</v>
      </c>
      <c r="FVE22" s="1176" t="s">
        <v>2292</v>
      </c>
      <c r="FVF22" s="1176" t="s">
        <v>2292</v>
      </c>
      <c r="FVG22" s="1176" t="s">
        <v>2292</v>
      </c>
      <c r="FVH22" s="1176" t="s">
        <v>2292</v>
      </c>
      <c r="FVI22" s="1176" t="s">
        <v>2292</v>
      </c>
      <c r="FVJ22" s="1176" t="s">
        <v>2292</v>
      </c>
      <c r="FVK22" s="1176" t="s">
        <v>2292</v>
      </c>
      <c r="FVL22" s="1176" t="s">
        <v>2292</v>
      </c>
      <c r="FVM22" s="1176" t="s">
        <v>2292</v>
      </c>
      <c r="FVN22" s="1176" t="s">
        <v>2292</v>
      </c>
      <c r="FVO22" s="1176" t="s">
        <v>2292</v>
      </c>
      <c r="FVP22" s="1176" t="s">
        <v>2292</v>
      </c>
      <c r="FVQ22" s="1176" t="s">
        <v>2292</v>
      </c>
      <c r="FVR22" s="1176" t="s">
        <v>2292</v>
      </c>
      <c r="FVS22" s="1176" t="s">
        <v>2292</v>
      </c>
      <c r="FVT22" s="1176" t="s">
        <v>2292</v>
      </c>
      <c r="FVU22" s="1176" t="s">
        <v>2292</v>
      </c>
      <c r="FVV22" s="1176" t="s">
        <v>2292</v>
      </c>
      <c r="FVW22" s="1176" t="s">
        <v>2292</v>
      </c>
      <c r="FVX22" s="1176" t="s">
        <v>2292</v>
      </c>
      <c r="FVY22" s="1176" t="s">
        <v>2292</v>
      </c>
      <c r="FVZ22" s="1176" t="s">
        <v>2292</v>
      </c>
      <c r="FWA22" s="1176" t="s">
        <v>2292</v>
      </c>
      <c r="FWB22" s="1176" t="s">
        <v>2292</v>
      </c>
      <c r="FWC22" s="1176" t="s">
        <v>2292</v>
      </c>
      <c r="FWD22" s="1176" t="s">
        <v>2292</v>
      </c>
      <c r="FWE22" s="1176" t="s">
        <v>2292</v>
      </c>
      <c r="FWF22" s="1176" t="s">
        <v>2292</v>
      </c>
      <c r="FWG22" s="1176" t="s">
        <v>2292</v>
      </c>
      <c r="FWH22" s="1176" t="s">
        <v>2292</v>
      </c>
      <c r="FWI22" s="1176" t="s">
        <v>2292</v>
      </c>
      <c r="FWJ22" s="1176" t="s">
        <v>2292</v>
      </c>
      <c r="FWK22" s="1176" t="s">
        <v>2292</v>
      </c>
      <c r="FWL22" s="1176" t="s">
        <v>2292</v>
      </c>
      <c r="FWM22" s="1176" t="s">
        <v>2292</v>
      </c>
      <c r="FWN22" s="1176" t="s">
        <v>2292</v>
      </c>
      <c r="FWO22" s="1176" t="s">
        <v>2292</v>
      </c>
      <c r="FWP22" s="1176" t="s">
        <v>2292</v>
      </c>
      <c r="FWQ22" s="1176" t="s">
        <v>2292</v>
      </c>
      <c r="FWR22" s="1176" t="s">
        <v>2292</v>
      </c>
      <c r="FWS22" s="1176" t="s">
        <v>2292</v>
      </c>
      <c r="FWT22" s="1176" t="s">
        <v>2292</v>
      </c>
      <c r="FWU22" s="1176" t="s">
        <v>2292</v>
      </c>
      <c r="FWV22" s="1176" t="s">
        <v>2292</v>
      </c>
      <c r="FWW22" s="1176" t="s">
        <v>2292</v>
      </c>
      <c r="FWX22" s="1176" t="s">
        <v>2292</v>
      </c>
      <c r="FWY22" s="1176" t="s">
        <v>2292</v>
      </c>
      <c r="FWZ22" s="1176" t="s">
        <v>2292</v>
      </c>
      <c r="FXA22" s="1176" t="s">
        <v>2292</v>
      </c>
      <c r="FXB22" s="1176" t="s">
        <v>2292</v>
      </c>
      <c r="FXC22" s="1176" t="s">
        <v>2292</v>
      </c>
      <c r="FXD22" s="1176" t="s">
        <v>2292</v>
      </c>
      <c r="FXE22" s="1176" t="s">
        <v>2292</v>
      </c>
      <c r="FXF22" s="1176" t="s">
        <v>2292</v>
      </c>
      <c r="FXG22" s="1176" t="s">
        <v>2292</v>
      </c>
      <c r="FXH22" s="1176" t="s">
        <v>2292</v>
      </c>
      <c r="FXI22" s="1176" t="s">
        <v>2292</v>
      </c>
      <c r="FXJ22" s="1176" t="s">
        <v>2292</v>
      </c>
      <c r="FXK22" s="1176" t="s">
        <v>2292</v>
      </c>
      <c r="FXL22" s="1176" t="s">
        <v>2292</v>
      </c>
      <c r="FXM22" s="1176" t="s">
        <v>2292</v>
      </c>
      <c r="FXN22" s="1176" t="s">
        <v>2292</v>
      </c>
      <c r="FXO22" s="1176" t="s">
        <v>2292</v>
      </c>
      <c r="FXP22" s="1176" t="s">
        <v>2292</v>
      </c>
      <c r="FXQ22" s="1176" t="s">
        <v>2292</v>
      </c>
      <c r="FXR22" s="1176" t="s">
        <v>2292</v>
      </c>
      <c r="FXS22" s="1176" t="s">
        <v>2292</v>
      </c>
      <c r="FXT22" s="1176" t="s">
        <v>2292</v>
      </c>
      <c r="FXU22" s="1176" t="s">
        <v>2292</v>
      </c>
      <c r="FXV22" s="1176" t="s">
        <v>2292</v>
      </c>
      <c r="FXW22" s="1176" t="s">
        <v>2292</v>
      </c>
      <c r="FXX22" s="1176" t="s">
        <v>2292</v>
      </c>
      <c r="FXY22" s="1176" t="s">
        <v>2292</v>
      </c>
      <c r="FXZ22" s="1176" t="s">
        <v>2292</v>
      </c>
      <c r="FYA22" s="1176" t="s">
        <v>2292</v>
      </c>
      <c r="FYB22" s="1176" t="s">
        <v>2292</v>
      </c>
      <c r="FYC22" s="1176" t="s">
        <v>2292</v>
      </c>
      <c r="FYD22" s="1176" t="s">
        <v>2292</v>
      </c>
      <c r="FYE22" s="1176" t="s">
        <v>2292</v>
      </c>
      <c r="FYF22" s="1176" t="s">
        <v>2292</v>
      </c>
      <c r="FYG22" s="1176" t="s">
        <v>2292</v>
      </c>
      <c r="FYH22" s="1176" t="s">
        <v>2292</v>
      </c>
      <c r="FYI22" s="1176" t="s">
        <v>2292</v>
      </c>
      <c r="FYJ22" s="1176" t="s">
        <v>2292</v>
      </c>
      <c r="FYK22" s="1176" t="s">
        <v>2292</v>
      </c>
      <c r="FYL22" s="1176" t="s">
        <v>2292</v>
      </c>
      <c r="FYM22" s="1176" t="s">
        <v>2292</v>
      </c>
      <c r="FYN22" s="1176" t="s">
        <v>2292</v>
      </c>
      <c r="FYO22" s="1176" t="s">
        <v>2292</v>
      </c>
      <c r="FYP22" s="1176" t="s">
        <v>2292</v>
      </c>
      <c r="FYQ22" s="1176" t="s">
        <v>2292</v>
      </c>
      <c r="FYR22" s="1176" t="s">
        <v>2292</v>
      </c>
      <c r="FYS22" s="1176" t="s">
        <v>2292</v>
      </c>
      <c r="FYT22" s="1176" t="s">
        <v>2292</v>
      </c>
      <c r="FYU22" s="1176" t="s">
        <v>2292</v>
      </c>
      <c r="FYV22" s="1176" t="s">
        <v>2292</v>
      </c>
      <c r="FYW22" s="1176" t="s">
        <v>2292</v>
      </c>
      <c r="FYX22" s="1176" t="s">
        <v>2292</v>
      </c>
      <c r="FYY22" s="1176" t="s">
        <v>2292</v>
      </c>
      <c r="FYZ22" s="1176" t="s">
        <v>2292</v>
      </c>
      <c r="FZA22" s="1176" t="s">
        <v>2292</v>
      </c>
      <c r="FZB22" s="1176" t="s">
        <v>2292</v>
      </c>
      <c r="FZC22" s="1176" t="s">
        <v>2292</v>
      </c>
      <c r="FZD22" s="1176" t="s">
        <v>2292</v>
      </c>
      <c r="FZE22" s="1176" t="s">
        <v>2292</v>
      </c>
      <c r="FZF22" s="1176" t="s">
        <v>2292</v>
      </c>
      <c r="FZG22" s="1176" t="s">
        <v>2292</v>
      </c>
      <c r="FZH22" s="1176" t="s">
        <v>2292</v>
      </c>
      <c r="FZI22" s="1176" t="s">
        <v>2292</v>
      </c>
      <c r="FZJ22" s="1176" t="s">
        <v>2292</v>
      </c>
      <c r="FZK22" s="1176" t="s">
        <v>2292</v>
      </c>
      <c r="FZL22" s="1176" t="s">
        <v>2292</v>
      </c>
      <c r="FZM22" s="1176" t="s">
        <v>2292</v>
      </c>
      <c r="FZN22" s="1176" t="s">
        <v>2292</v>
      </c>
      <c r="FZO22" s="1176" t="s">
        <v>2292</v>
      </c>
      <c r="FZP22" s="1176" t="s">
        <v>2292</v>
      </c>
      <c r="FZQ22" s="1176" t="s">
        <v>2292</v>
      </c>
      <c r="FZR22" s="1176" t="s">
        <v>2292</v>
      </c>
      <c r="FZS22" s="1176" t="s">
        <v>2292</v>
      </c>
      <c r="FZT22" s="1176" t="s">
        <v>2292</v>
      </c>
      <c r="FZU22" s="1176" t="s">
        <v>2292</v>
      </c>
      <c r="FZV22" s="1176" t="s">
        <v>2292</v>
      </c>
      <c r="FZW22" s="1176" t="s">
        <v>2292</v>
      </c>
      <c r="FZX22" s="1176" t="s">
        <v>2292</v>
      </c>
      <c r="FZY22" s="1176" t="s">
        <v>2292</v>
      </c>
      <c r="FZZ22" s="1176" t="s">
        <v>2292</v>
      </c>
      <c r="GAA22" s="1176" t="s">
        <v>2292</v>
      </c>
      <c r="GAB22" s="1176" t="s">
        <v>2292</v>
      </c>
      <c r="GAC22" s="1176" t="s">
        <v>2292</v>
      </c>
      <c r="GAD22" s="1176" t="s">
        <v>2292</v>
      </c>
      <c r="GAE22" s="1176" t="s">
        <v>2292</v>
      </c>
      <c r="GAF22" s="1176" t="s">
        <v>2292</v>
      </c>
      <c r="GAG22" s="1176" t="s">
        <v>2292</v>
      </c>
      <c r="GAH22" s="1176" t="s">
        <v>2292</v>
      </c>
      <c r="GAI22" s="1176" t="s">
        <v>2292</v>
      </c>
      <c r="GAJ22" s="1176" t="s">
        <v>2292</v>
      </c>
      <c r="GAK22" s="1176" t="s">
        <v>2292</v>
      </c>
      <c r="GAL22" s="1176" t="s">
        <v>2292</v>
      </c>
      <c r="GAM22" s="1176" t="s">
        <v>2292</v>
      </c>
      <c r="GAN22" s="1176" t="s">
        <v>2292</v>
      </c>
      <c r="GAO22" s="1176" t="s">
        <v>2292</v>
      </c>
      <c r="GAP22" s="1176" t="s">
        <v>2292</v>
      </c>
      <c r="GAQ22" s="1176" t="s">
        <v>2292</v>
      </c>
      <c r="GAR22" s="1176" t="s">
        <v>2292</v>
      </c>
      <c r="GAS22" s="1176" t="s">
        <v>2292</v>
      </c>
      <c r="GAT22" s="1176" t="s">
        <v>2292</v>
      </c>
      <c r="GAU22" s="1176" t="s">
        <v>2292</v>
      </c>
      <c r="GAV22" s="1176" t="s">
        <v>2292</v>
      </c>
      <c r="GAW22" s="1176" t="s">
        <v>2292</v>
      </c>
      <c r="GAX22" s="1176" t="s">
        <v>2292</v>
      </c>
      <c r="GAY22" s="1176" t="s">
        <v>2292</v>
      </c>
      <c r="GAZ22" s="1176" t="s">
        <v>2292</v>
      </c>
      <c r="GBA22" s="1176" t="s">
        <v>2292</v>
      </c>
      <c r="GBB22" s="1176" t="s">
        <v>2292</v>
      </c>
      <c r="GBC22" s="1176" t="s">
        <v>2292</v>
      </c>
      <c r="GBD22" s="1176" t="s">
        <v>2292</v>
      </c>
      <c r="GBE22" s="1176" t="s">
        <v>2292</v>
      </c>
      <c r="GBF22" s="1176" t="s">
        <v>2292</v>
      </c>
      <c r="GBG22" s="1176" t="s">
        <v>2292</v>
      </c>
      <c r="GBH22" s="1176" t="s">
        <v>2292</v>
      </c>
      <c r="GBI22" s="1176" t="s">
        <v>2292</v>
      </c>
      <c r="GBJ22" s="1176" t="s">
        <v>2292</v>
      </c>
      <c r="GBK22" s="1176" t="s">
        <v>2292</v>
      </c>
      <c r="GBL22" s="1176" t="s">
        <v>2292</v>
      </c>
      <c r="GBM22" s="1176" t="s">
        <v>2292</v>
      </c>
      <c r="GBN22" s="1176" t="s">
        <v>2292</v>
      </c>
      <c r="GBO22" s="1176" t="s">
        <v>2292</v>
      </c>
      <c r="GBP22" s="1176" t="s">
        <v>2292</v>
      </c>
      <c r="GBQ22" s="1176" t="s">
        <v>2292</v>
      </c>
      <c r="GBR22" s="1176" t="s">
        <v>2292</v>
      </c>
      <c r="GBS22" s="1176" t="s">
        <v>2292</v>
      </c>
      <c r="GBT22" s="1176" t="s">
        <v>2292</v>
      </c>
      <c r="GBU22" s="1176" t="s">
        <v>2292</v>
      </c>
      <c r="GBV22" s="1176" t="s">
        <v>2292</v>
      </c>
      <c r="GBW22" s="1176" t="s">
        <v>2292</v>
      </c>
      <c r="GBX22" s="1176" t="s">
        <v>2292</v>
      </c>
      <c r="GBY22" s="1176" t="s">
        <v>2292</v>
      </c>
      <c r="GBZ22" s="1176" t="s">
        <v>2292</v>
      </c>
      <c r="GCA22" s="1176" t="s">
        <v>2292</v>
      </c>
      <c r="GCB22" s="1176" t="s">
        <v>2292</v>
      </c>
      <c r="GCC22" s="1176" t="s">
        <v>2292</v>
      </c>
      <c r="GCD22" s="1176" t="s">
        <v>2292</v>
      </c>
      <c r="GCE22" s="1176" t="s">
        <v>2292</v>
      </c>
      <c r="GCF22" s="1176" t="s">
        <v>2292</v>
      </c>
      <c r="GCG22" s="1176" t="s">
        <v>2292</v>
      </c>
      <c r="GCH22" s="1176" t="s">
        <v>2292</v>
      </c>
      <c r="GCI22" s="1176" t="s">
        <v>2292</v>
      </c>
      <c r="GCJ22" s="1176" t="s">
        <v>2292</v>
      </c>
      <c r="GCK22" s="1176" t="s">
        <v>2292</v>
      </c>
      <c r="GCL22" s="1176" t="s">
        <v>2292</v>
      </c>
      <c r="GCM22" s="1176" t="s">
        <v>2292</v>
      </c>
      <c r="GCN22" s="1176" t="s">
        <v>2292</v>
      </c>
      <c r="GCO22" s="1176" t="s">
        <v>2292</v>
      </c>
      <c r="GCP22" s="1176" t="s">
        <v>2292</v>
      </c>
      <c r="GCQ22" s="1176" t="s">
        <v>2292</v>
      </c>
      <c r="GCR22" s="1176" t="s">
        <v>2292</v>
      </c>
      <c r="GCS22" s="1176" t="s">
        <v>2292</v>
      </c>
      <c r="GCT22" s="1176" t="s">
        <v>2292</v>
      </c>
      <c r="GCU22" s="1176" t="s">
        <v>2292</v>
      </c>
      <c r="GCV22" s="1176" t="s">
        <v>2292</v>
      </c>
      <c r="GCW22" s="1176" t="s">
        <v>2292</v>
      </c>
      <c r="GCX22" s="1176" t="s">
        <v>2292</v>
      </c>
      <c r="GCY22" s="1176" t="s">
        <v>2292</v>
      </c>
      <c r="GCZ22" s="1176" t="s">
        <v>2292</v>
      </c>
      <c r="GDA22" s="1176" t="s">
        <v>2292</v>
      </c>
      <c r="GDB22" s="1176" t="s">
        <v>2292</v>
      </c>
      <c r="GDC22" s="1176" t="s">
        <v>2292</v>
      </c>
      <c r="GDD22" s="1176" t="s">
        <v>2292</v>
      </c>
      <c r="GDE22" s="1176" t="s">
        <v>2292</v>
      </c>
      <c r="GDF22" s="1176" t="s">
        <v>2292</v>
      </c>
      <c r="GDG22" s="1176" t="s">
        <v>2292</v>
      </c>
      <c r="GDH22" s="1176" t="s">
        <v>2292</v>
      </c>
      <c r="GDI22" s="1176" t="s">
        <v>2292</v>
      </c>
      <c r="GDJ22" s="1176" t="s">
        <v>2292</v>
      </c>
      <c r="GDK22" s="1176" t="s">
        <v>2292</v>
      </c>
      <c r="GDL22" s="1176" t="s">
        <v>2292</v>
      </c>
      <c r="GDM22" s="1176" t="s">
        <v>2292</v>
      </c>
      <c r="GDN22" s="1176" t="s">
        <v>2292</v>
      </c>
      <c r="GDO22" s="1176" t="s">
        <v>2292</v>
      </c>
      <c r="GDP22" s="1176" t="s">
        <v>2292</v>
      </c>
      <c r="GDQ22" s="1176" t="s">
        <v>2292</v>
      </c>
      <c r="GDR22" s="1176" t="s">
        <v>2292</v>
      </c>
      <c r="GDS22" s="1176" t="s">
        <v>2292</v>
      </c>
      <c r="GDT22" s="1176" t="s">
        <v>2292</v>
      </c>
      <c r="GDU22" s="1176" t="s">
        <v>2292</v>
      </c>
      <c r="GDV22" s="1176" t="s">
        <v>2292</v>
      </c>
      <c r="GDW22" s="1176" t="s">
        <v>2292</v>
      </c>
      <c r="GDX22" s="1176" t="s">
        <v>2292</v>
      </c>
      <c r="GDY22" s="1176" t="s">
        <v>2292</v>
      </c>
      <c r="GDZ22" s="1176" t="s">
        <v>2292</v>
      </c>
      <c r="GEA22" s="1176" t="s">
        <v>2292</v>
      </c>
      <c r="GEB22" s="1176" t="s">
        <v>2292</v>
      </c>
      <c r="GEC22" s="1176" t="s">
        <v>2292</v>
      </c>
      <c r="GED22" s="1176" t="s">
        <v>2292</v>
      </c>
      <c r="GEE22" s="1176" t="s">
        <v>2292</v>
      </c>
      <c r="GEF22" s="1176" t="s">
        <v>2292</v>
      </c>
      <c r="GEG22" s="1176" t="s">
        <v>2292</v>
      </c>
      <c r="GEH22" s="1176" t="s">
        <v>2292</v>
      </c>
      <c r="GEI22" s="1176" t="s">
        <v>2292</v>
      </c>
      <c r="GEJ22" s="1176" t="s">
        <v>2292</v>
      </c>
      <c r="GEK22" s="1176" t="s">
        <v>2292</v>
      </c>
      <c r="GEL22" s="1176" t="s">
        <v>2292</v>
      </c>
      <c r="GEM22" s="1176" t="s">
        <v>2292</v>
      </c>
      <c r="GEN22" s="1176" t="s">
        <v>2292</v>
      </c>
      <c r="GEO22" s="1176" t="s">
        <v>2292</v>
      </c>
      <c r="GEP22" s="1176" t="s">
        <v>2292</v>
      </c>
      <c r="GEQ22" s="1176" t="s">
        <v>2292</v>
      </c>
      <c r="GER22" s="1176" t="s">
        <v>2292</v>
      </c>
      <c r="GES22" s="1176" t="s">
        <v>2292</v>
      </c>
      <c r="GET22" s="1176" t="s">
        <v>2292</v>
      </c>
      <c r="GEU22" s="1176" t="s">
        <v>2292</v>
      </c>
      <c r="GEV22" s="1176" t="s">
        <v>2292</v>
      </c>
      <c r="GEW22" s="1176" t="s">
        <v>2292</v>
      </c>
      <c r="GEX22" s="1176" t="s">
        <v>2292</v>
      </c>
      <c r="GEY22" s="1176" t="s">
        <v>2292</v>
      </c>
      <c r="GEZ22" s="1176" t="s">
        <v>2292</v>
      </c>
      <c r="GFA22" s="1176" t="s">
        <v>2292</v>
      </c>
      <c r="GFB22" s="1176" t="s">
        <v>2292</v>
      </c>
      <c r="GFC22" s="1176" t="s">
        <v>2292</v>
      </c>
      <c r="GFD22" s="1176" t="s">
        <v>2292</v>
      </c>
      <c r="GFE22" s="1176" t="s">
        <v>2292</v>
      </c>
      <c r="GFF22" s="1176" t="s">
        <v>2292</v>
      </c>
      <c r="GFG22" s="1176" t="s">
        <v>2292</v>
      </c>
      <c r="GFH22" s="1176" t="s">
        <v>2292</v>
      </c>
      <c r="GFI22" s="1176" t="s">
        <v>2292</v>
      </c>
      <c r="GFJ22" s="1176" t="s">
        <v>2292</v>
      </c>
      <c r="GFK22" s="1176" t="s">
        <v>2292</v>
      </c>
      <c r="GFL22" s="1176" t="s">
        <v>2292</v>
      </c>
      <c r="GFM22" s="1176" t="s">
        <v>2292</v>
      </c>
      <c r="GFN22" s="1176" t="s">
        <v>2292</v>
      </c>
      <c r="GFO22" s="1176" t="s">
        <v>2292</v>
      </c>
      <c r="GFP22" s="1176" t="s">
        <v>2292</v>
      </c>
      <c r="GFQ22" s="1176" t="s">
        <v>2292</v>
      </c>
      <c r="GFR22" s="1176" t="s">
        <v>2292</v>
      </c>
      <c r="GFS22" s="1176" t="s">
        <v>2292</v>
      </c>
      <c r="GFT22" s="1176" t="s">
        <v>2292</v>
      </c>
      <c r="GFU22" s="1176" t="s">
        <v>2292</v>
      </c>
      <c r="GFV22" s="1176" t="s">
        <v>2292</v>
      </c>
      <c r="GFW22" s="1176" t="s">
        <v>2292</v>
      </c>
      <c r="GFX22" s="1176" t="s">
        <v>2292</v>
      </c>
      <c r="GFY22" s="1176" t="s">
        <v>2292</v>
      </c>
      <c r="GFZ22" s="1176" t="s">
        <v>2292</v>
      </c>
      <c r="GGA22" s="1176" t="s">
        <v>2292</v>
      </c>
      <c r="GGB22" s="1176" t="s">
        <v>2292</v>
      </c>
      <c r="GGC22" s="1176" t="s">
        <v>2292</v>
      </c>
      <c r="GGD22" s="1176" t="s">
        <v>2292</v>
      </c>
      <c r="GGE22" s="1176" t="s">
        <v>2292</v>
      </c>
      <c r="GGF22" s="1176" t="s">
        <v>2292</v>
      </c>
      <c r="GGG22" s="1176" t="s">
        <v>2292</v>
      </c>
      <c r="GGH22" s="1176" t="s">
        <v>2292</v>
      </c>
      <c r="GGI22" s="1176" t="s">
        <v>2292</v>
      </c>
      <c r="GGJ22" s="1176" t="s">
        <v>2292</v>
      </c>
      <c r="GGK22" s="1176" t="s">
        <v>2292</v>
      </c>
      <c r="GGL22" s="1176" t="s">
        <v>2292</v>
      </c>
      <c r="GGM22" s="1176" t="s">
        <v>2292</v>
      </c>
      <c r="GGN22" s="1176" t="s">
        <v>2292</v>
      </c>
      <c r="GGO22" s="1176" t="s">
        <v>2292</v>
      </c>
      <c r="GGP22" s="1176" t="s">
        <v>2292</v>
      </c>
      <c r="GGQ22" s="1176" t="s">
        <v>2292</v>
      </c>
      <c r="GGR22" s="1176" t="s">
        <v>2292</v>
      </c>
      <c r="GGS22" s="1176" t="s">
        <v>2292</v>
      </c>
      <c r="GGT22" s="1176" t="s">
        <v>2292</v>
      </c>
      <c r="GGU22" s="1176" t="s">
        <v>2292</v>
      </c>
      <c r="GGV22" s="1176" t="s">
        <v>2292</v>
      </c>
      <c r="GGW22" s="1176" t="s">
        <v>2292</v>
      </c>
      <c r="GGX22" s="1176" t="s">
        <v>2292</v>
      </c>
      <c r="GGY22" s="1176" t="s">
        <v>2292</v>
      </c>
      <c r="GGZ22" s="1176" t="s">
        <v>2292</v>
      </c>
      <c r="GHA22" s="1176" t="s">
        <v>2292</v>
      </c>
      <c r="GHB22" s="1176" t="s">
        <v>2292</v>
      </c>
      <c r="GHC22" s="1176" t="s">
        <v>2292</v>
      </c>
      <c r="GHD22" s="1176" t="s">
        <v>2292</v>
      </c>
      <c r="GHE22" s="1176" t="s">
        <v>2292</v>
      </c>
      <c r="GHF22" s="1176" t="s">
        <v>2292</v>
      </c>
      <c r="GHG22" s="1176" t="s">
        <v>2292</v>
      </c>
      <c r="GHH22" s="1176" t="s">
        <v>2292</v>
      </c>
      <c r="GHI22" s="1176" t="s">
        <v>2292</v>
      </c>
      <c r="GHJ22" s="1176" t="s">
        <v>2292</v>
      </c>
      <c r="GHK22" s="1176" t="s">
        <v>2292</v>
      </c>
      <c r="GHL22" s="1176" t="s">
        <v>2292</v>
      </c>
      <c r="GHM22" s="1176" t="s">
        <v>2292</v>
      </c>
      <c r="GHN22" s="1176" t="s">
        <v>2292</v>
      </c>
      <c r="GHO22" s="1176" t="s">
        <v>2292</v>
      </c>
      <c r="GHP22" s="1176" t="s">
        <v>2292</v>
      </c>
      <c r="GHQ22" s="1176" t="s">
        <v>2292</v>
      </c>
      <c r="GHR22" s="1176" t="s">
        <v>2292</v>
      </c>
      <c r="GHS22" s="1176" t="s">
        <v>2292</v>
      </c>
      <c r="GHT22" s="1176" t="s">
        <v>2292</v>
      </c>
      <c r="GHU22" s="1176" t="s">
        <v>2292</v>
      </c>
      <c r="GHV22" s="1176" t="s">
        <v>2292</v>
      </c>
      <c r="GHW22" s="1176" t="s">
        <v>2292</v>
      </c>
      <c r="GHX22" s="1176" t="s">
        <v>2292</v>
      </c>
      <c r="GHY22" s="1176" t="s">
        <v>2292</v>
      </c>
      <c r="GHZ22" s="1176" t="s">
        <v>2292</v>
      </c>
      <c r="GIA22" s="1176" t="s">
        <v>2292</v>
      </c>
      <c r="GIB22" s="1176" t="s">
        <v>2292</v>
      </c>
      <c r="GIC22" s="1176" t="s">
        <v>2292</v>
      </c>
      <c r="GID22" s="1176" t="s">
        <v>2292</v>
      </c>
      <c r="GIE22" s="1176" t="s">
        <v>2292</v>
      </c>
      <c r="GIF22" s="1176" t="s">
        <v>2292</v>
      </c>
      <c r="GIG22" s="1176" t="s">
        <v>2292</v>
      </c>
      <c r="GIH22" s="1176" t="s">
        <v>2292</v>
      </c>
      <c r="GII22" s="1176" t="s">
        <v>2292</v>
      </c>
      <c r="GIJ22" s="1176" t="s">
        <v>2292</v>
      </c>
      <c r="GIK22" s="1176" t="s">
        <v>2292</v>
      </c>
      <c r="GIL22" s="1176" t="s">
        <v>2292</v>
      </c>
      <c r="GIM22" s="1176" t="s">
        <v>2292</v>
      </c>
      <c r="GIN22" s="1176" t="s">
        <v>2292</v>
      </c>
      <c r="GIO22" s="1176" t="s">
        <v>2292</v>
      </c>
      <c r="GIP22" s="1176" t="s">
        <v>2292</v>
      </c>
      <c r="GIQ22" s="1176" t="s">
        <v>2292</v>
      </c>
      <c r="GIR22" s="1176" t="s">
        <v>2292</v>
      </c>
      <c r="GIS22" s="1176" t="s">
        <v>2292</v>
      </c>
      <c r="GIT22" s="1176" t="s">
        <v>2292</v>
      </c>
      <c r="GIU22" s="1176" t="s">
        <v>2292</v>
      </c>
      <c r="GIV22" s="1176" t="s">
        <v>2292</v>
      </c>
      <c r="GIW22" s="1176" t="s">
        <v>2292</v>
      </c>
      <c r="GIX22" s="1176" t="s">
        <v>2292</v>
      </c>
      <c r="GIY22" s="1176" t="s">
        <v>2292</v>
      </c>
      <c r="GIZ22" s="1176" t="s">
        <v>2292</v>
      </c>
      <c r="GJA22" s="1176" t="s">
        <v>2292</v>
      </c>
      <c r="GJB22" s="1176" t="s">
        <v>2292</v>
      </c>
      <c r="GJC22" s="1176" t="s">
        <v>2292</v>
      </c>
      <c r="GJD22" s="1176" t="s">
        <v>2292</v>
      </c>
      <c r="GJE22" s="1176" t="s">
        <v>2292</v>
      </c>
      <c r="GJF22" s="1176" t="s">
        <v>2292</v>
      </c>
      <c r="GJG22" s="1176" t="s">
        <v>2292</v>
      </c>
      <c r="GJH22" s="1176" t="s">
        <v>2292</v>
      </c>
      <c r="GJI22" s="1176" t="s">
        <v>2292</v>
      </c>
      <c r="GJJ22" s="1176" t="s">
        <v>2292</v>
      </c>
      <c r="GJK22" s="1176" t="s">
        <v>2292</v>
      </c>
      <c r="GJL22" s="1176" t="s">
        <v>2292</v>
      </c>
      <c r="GJM22" s="1176" t="s">
        <v>2292</v>
      </c>
      <c r="GJN22" s="1176" t="s">
        <v>2292</v>
      </c>
      <c r="GJO22" s="1176" t="s">
        <v>2292</v>
      </c>
      <c r="GJP22" s="1176" t="s">
        <v>2292</v>
      </c>
      <c r="GJQ22" s="1176" t="s">
        <v>2292</v>
      </c>
      <c r="GJR22" s="1176" t="s">
        <v>2292</v>
      </c>
      <c r="GJS22" s="1176" t="s">
        <v>2292</v>
      </c>
      <c r="GJT22" s="1176" t="s">
        <v>2292</v>
      </c>
      <c r="GJU22" s="1176" t="s">
        <v>2292</v>
      </c>
      <c r="GJV22" s="1176" t="s">
        <v>2292</v>
      </c>
      <c r="GJW22" s="1176" t="s">
        <v>2292</v>
      </c>
      <c r="GJX22" s="1176" t="s">
        <v>2292</v>
      </c>
      <c r="GJY22" s="1176" t="s">
        <v>2292</v>
      </c>
      <c r="GJZ22" s="1176" t="s">
        <v>2292</v>
      </c>
      <c r="GKA22" s="1176" t="s">
        <v>2292</v>
      </c>
      <c r="GKB22" s="1176" t="s">
        <v>2292</v>
      </c>
      <c r="GKC22" s="1176" t="s">
        <v>2292</v>
      </c>
      <c r="GKD22" s="1176" t="s">
        <v>2292</v>
      </c>
      <c r="GKE22" s="1176" t="s">
        <v>2292</v>
      </c>
      <c r="GKF22" s="1176" t="s">
        <v>2292</v>
      </c>
      <c r="GKG22" s="1176" t="s">
        <v>2292</v>
      </c>
      <c r="GKH22" s="1176" t="s">
        <v>2292</v>
      </c>
      <c r="GKI22" s="1176" t="s">
        <v>2292</v>
      </c>
      <c r="GKJ22" s="1176" t="s">
        <v>2292</v>
      </c>
      <c r="GKK22" s="1176" t="s">
        <v>2292</v>
      </c>
      <c r="GKL22" s="1176" t="s">
        <v>2292</v>
      </c>
      <c r="GKM22" s="1176" t="s">
        <v>2292</v>
      </c>
      <c r="GKN22" s="1176" t="s">
        <v>2292</v>
      </c>
      <c r="GKO22" s="1176" t="s">
        <v>2292</v>
      </c>
      <c r="GKP22" s="1176" t="s">
        <v>2292</v>
      </c>
      <c r="GKQ22" s="1176" t="s">
        <v>2292</v>
      </c>
      <c r="GKR22" s="1176" t="s">
        <v>2292</v>
      </c>
      <c r="GKS22" s="1176" t="s">
        <v>2292</v>
      </c>
      <c r="GKT22" s="1176" t="s">
        <v>2292</v>
      </c>
      <c r="GKU22" s="1176" t="s">
        <v>2292</v>
      </c>
      <c r="GKV22" s="1176" t="s">
        <v>2292</v>
      </c>
      <c r="GKW22" s="1176" t="s">
        <v>2292</v>
      </c>
      <c r="GKX22" s="1176" t="s">
        <v>2292</v>
      </c>
      <c r="GKY22" s="1176" t="s">
        <v>2292</v>
      </c>
      <c r="GKZ22" s="1176" t="s">
        <v>2292</v>
      </c>
      <c r="GLA22" s="1176" t="s">
        <v>2292</v>
      </c>
      <c r="GLB22" s="1176" t="s">
        <v>2292</v>
      </c>
      <c r="GLC22" s="1176" t="s">
        <v>2292</v>
      </c>
      <c r="GLD22" s="1176" t="s">
        <v>2292</v>
      </c>
      <c r="GLE22" s="1176" t="s">
        <v>2292</v>
      </c>
      <c r="GLF22" s="1176" t="s">
        <v>2292</v>
      </c>
      <c r="GLG22" s="1176" t="s">
        <v>2292</v>
      </c>
      <c r="GLH22" s="1176" t="s">
        <v>2292</v>
      </c>
      <c r="GLI22" s="1176" t="s">
        <v>2292</v>
      </c>
      <c r="GLJ22" s="1176" t="s">
        <v>2292</v>
      </c>
      <c r="GLK22" s="1176" t="s">
        <v>2292</v>
      </c>
      <c r="GLL22" s="1176" t="s">
        <v>2292</v>
      </c>
      <c r="GLM22" s="1176" t="s">
        <v>2292</v>
      </c>
      <c r="GLN22" s="1176" t="s">
        <v>2292</v>
      </c>
      <c r="GLO22" s="1176" t="s">
        <v>2292</v>
      </c>
      <c r="GLP22" s="1176" t="s">
        <v>2292</v>
      </c>
      <c r="GLQ22" s="1176" t="s">
        <v>2292</v>
      </c>
      <c r="GLR22" s="1176" t="s">
        <v>2292</v>
      </c>
      <c r="GLS22" s="1176" t="s">
        <v>2292</v>
      </c>
      <c r="GLT22" s="1176" t="s">
        <v>2292</v>
      </c>
      <c r="GLU22" s="1176" t="s">
        <v>2292</v>
      </c>
      <c r="GLV22" s="1176" t="s">
        <v>2292</v>
      </c>
      <c r="GLW22" s="1176" t="s">
        <v>2292</v>
      </c>
      <c r="GLX22" s="1176" t="s">
        <v>2292</v>
      </c>
      <c r="GLY22" s="1176" t="s">
        <v>2292</v>
      </c>
      <c r="GLZ22" s="1176" t="s">
        <v>2292</v>
      </c>
      <c r="GMA22" s="1176" t="s">
        <v>2292</v>
      </c>
      <c r="GMB22" s="1176" t="s">
        <v>2292</v>
      </c>
      <c r="GMC22" s="1176" t="s">
        <v>2292</v>
      </c>
      <c r="GMD22" s="1176" t="s">
        <v>2292</v>
      </c>
      <c r="GME22" s="1176" t="s">
        <v>2292</v>
      </c>
      <c r="GMF22" s="1176" t="s">
        <v>2292</v>
      </c>
      <c r="GMG22" s="1176" t="s">
        <v>2292</v>
      </c>
      <c r="GMH22" s="1176" t="s">
        <v>2292</v>
      </c>
      <c r="GMI22" s="1176" t="s">
        <v>2292</v>
      </c>
      <c r="GMJ22" s="1176" t="s">
        <v>2292</v>
      </c>
      <c r="GMK22" s="1176" t="s">
        <v>2292</v>
      </c>
      <c r="GML22" s="1176" t="s">
        <v>2292</v>
      </c>
      <c r="GMM22" s="1176" t="s">
        <v>2292</v>
      </c>
      <c r="GMN22" s="1176" t="s">
        <v>2292</v>
      </c>
      <c r="GMO22" s="1176" t="s">
        <v>2292</v>
      </c>
      <c r="GMP22" s="1176" t="s">
        <v>2292</v>
      </c>
      <c r="GMQ22" s="1176" t="s">
        <v>2292</v>
      </c>
      <c r="GMR22" s="1176" t="s">
        <v>2292</v>
      </c>
      <c r="GMS22" s="1176" t="s">
        <v>2292</v>
      </c>
      <c r="GMT22" s="1176" t="s">
        <v>2292</v>
      </c>
      <c r="GMU22" s="1176" t="s">
        <v>2292</v>
      </c>
      <c r="GMV22" s="1176" t="s">
        <v>2292</v>
      </c>
      <c r="GMW22" s="1176" t="s">
        <v>2292</v>
      </c>
      <c r="GMX22" s="1176" t="s">
        <v>2292</v>
      </c>
      <c r="GMY22" s="1176" t="s">
        <v>2292</v>
      </c>
      <c r="GMZ22" s="1176" t="s">
        <v>2292</v>
      </c>
      <c r="GNA22" s="1176" t="s">
        <v>2292</v>
      </c>
      <c r="GNB22" s="1176" t="s">
        <v>2292</v>
      </c>
      <c r="GNC22" s="1176" t="s">
        <v>2292</v>
      </c>
      <c r="GND22" s="1176" t="s">
        <v>2292</v>
      </c>
      <c r="GNE22" s="1176" t="s">
        <v>2292</v>
      </c>
      <c r="GNF22" s="1176" t="s">
        <v>2292</v>
      </c>
      <c r="GNG22" s="1176" t="s">
        <v>2292</v>
      </c>
      <c r="GNH22" s="1176" t="s">
        <v>2292</v>
      </c>
      <c r="GNI22" s="1176" t="s">
        <v>2292</v>
      </c>
      <c r="GNJ22" s="1176" t="s">
        <v>2292</v>
      </c>
      <c r="GNK22" s="1176" t="s">
        <v>2292</v>
      </c>
      <c r="GNL22" s="1176" t="s">
        <v>2292</v>
      </c>
      <c r="GNM22" s="1176" t="s">
        <v>2292</v>
      </c>
      <c r="GNN22" s="1176" t="s">
        <v>2292</v>
      </c>
      <c r="GNO22" s="1176" t="s">
        <v>2292</v>
      </c>
      <c r="GNP22" s="1176" t="s">
        <v>2292</v>
      </c>
      <c r="GNQ22" s="1176" t="s">
        <v>2292</v>
      </c>
      <c r="GNR22" s="1176" t="s">
        <v>2292</v>
      </c>
      <c r="GNS22" s="1176" t="s">
        <v>2292</v>
      </c>
      <c r="GNT22" s="1176" t="s">
        <v>2292</v>
      </c>
      <c r="GNU22" s="1176" t="s">
        <v>2292</v>
      </c>
      <c r="GNV22" s="1176" t="s">
        <v>2292</v>
      </c>
      <c r="GNW22" s="1176" t="s">
        <v>2292</v>
      </c>
      <c r="GNX22" s="1176" t="s">
        <v>2292</v>
      </c>
      <c r="GNY22" s="1176" t="s">
        <v>2292</v>
      </c>
      <c r="GNZ22" s="1176" t="s">
        <v>2292</v>
      </c>
      <c r="GOA22" s="1176" t="s">
        <v>2292</v>
      </c>
      <c r="GOB22" s="1176" t="s">
        <v>2292</v>
      </c>
      <c r="GOC22" s="1176" t="s">
        <v>2292</v>
      </c>
      <c r="GOD22" s="1176" t="s">
        <v>2292</v>
      </c>
      <c r="GOE22" s="1176" t="s">
        <v>2292</v>
      </c>
      <c r="GOF22" s="1176" t="s">
        <v>2292</v>
      </c>
      <c r="GOG22" s="1176" t="s">
        <v>2292</v>
      </c>
      <c r="GOH22" s="1176" t="s">
        <v>2292</v>
      </c>
      <c r="GOI22" s="1176" t="s">
        <v>2292</v>
      </c>
      <c r="GOJ22" s="1176" t="s">
        <v>2292</v>
      </c>
      <c r="GOK22" s="1176" t="s">
        <v>2292</v>
      </c>
      <c r="GOL22" s="1176" t="s">
        <v>2292</v>
      </c>
      <c r="GOM22" s="1176" t="s">
        <v>2292</v>
      </c>
      <c r="GON22" s="1176" t="s">
        <v>2292</v>
      </c>
      <c r="GOO22" s="1176" t="s">
        <v>2292</v>
      </c>
      <c r="GOP22" s="1176" t="s">
        <v>2292</v>
      </c>
      <c r="GOQ22" s="1176" t="s">
        <v>2292</v>
      </c>
      <c r="GOR22" s="1176" t="s">
        <v>2292</v>
      </c>
      <c r="GOS22" s="1176" t="s">
        <v>2292</v>
      </c>
      <c r="GOT22" s="1176" t="s">
        <v>2292</v>
      </c>
      <c r="GOU22" s="1176" t="s">
        <v>2292</v>
      </c>
      <c r="GOV22" s="1176" t="s">
        <v>2292</v>
      </c>
      <c r="GOW22" s="1176" t="s">
        <v>2292</v>
      </c>
      <c r="GOX22" s="1176" t="s">
        <v>2292</v>
      </c>
      <c r="GOY22" s="1176" t="s">
        <v>2292</v>
      </c>
      <c r="GOZ22" s="1176" t="s">
        <v>2292</v>
      </c>
      <c r="GPA22" s="1176" t="s">
        <v>2292</v>
      </c>
      <c r="GPB22" s="1176" t="s">
        <v>2292</v>
      </c>
      <c r="GPC22" s="1176" t="s">
        <v>2292</v>
      </c>
      <c r="GPD22" s="1176" t="s">
        <v>2292</v>
      </c>
      <c r="GPE22" s="1176" t="s">
        <v>2292</v>
      </c>
      <c r="GPF22" s="1176" t="s">
        <v>2292</v>
      </c>
      <c r="GPG22" s="1176" t="s">
        <v>2292</v>
      </c>
      <c r="GPH22" s="1176" t="s">
        <v>2292</v>
      </c>
      <c r="GPI22" s="1176" t="s">
        <v>2292</v>
      </c>
      <c r="GPJ22" s="1176" t="s">
        <v>2292</v>
      </c>
      <c r="GPK22" s="1176" t="s">
        <v>2292</v>
      </c>
      <c r="GPL22" s="1176" t="s">
        <v>2292</v>
      </c>
      <c r="GPM22" s="1176" t="s">
        <v>2292</v>
      </c>
      <c r="GPN22" s="1176" t="s">
        <v>2292</v>
      </c>
      <c r="GPO22" s="1176" t="s">
        <v>2292</v>
      </c>
      <c r="GPP22" s="1176" t="s">
        <v>2292</v>
      </c>
      <c r="GPQ22" s="1176" t="s">
        <v>2292</v>
      </c>
      <c r="GPR22" s="1176" t="s">
        <v>2292</v>
      </c>
      <c r="GPS22" s="1176" t="s">
        <v>2292</v>
      </c>
      <c r="GPT22" s="1176" t="s">
        <v>2292</v>
      </c>
      <c r="GPU22" s="1176" t="s">
        <v>2292</v>
      </c>
      <c r="GPV22" s="1176" t="s">
        <v>2292</v>
      </c>
      <c r="GPW22" s="1176" t="s">
        <v>2292</v>
      </c>
      <c r="GPX22" s="1176" t="s">
        <v>2292</v>
      </c>
      <c r="GPY22" s="1176" t="s">
        <v>2292</v>
      </c>
      <c r="GPZ22" s="1176" t="s">
        <v>2292</v>
      </c>
      <c r="GQA22" s="1176" t="s">
        <v>2292</v>
      </c>
      <c r="GQB22" s="1176" t="s">
        <v>2292</v>
      </c>
      <c r="GQC22" s="1176" t="s">
        <v>2292</v>
      </c>
      <c r="GQD22" s="1176" t="s">
        <v>2292</v>
      </c>
      <c r="GQE22" s="1176" t="s">
        <v>2292</v>
      </c>
      <c r="GQF22" s="1176" t="s">
        <v>2292</v>
      </c>
      <c r="GQG22" s="1176" t="s">
        <v>2292</v>
      </c>
      <c r="GQH22" s="1176" t="s">
        <v>2292</v>
      </c>
      <c r="GQI22" s="1176" t="s">
        <v>2292</v>
      </c>
      <c r="GQJ22" s="1176" t="s">
        <v>2292</v>
      </c>
      <c r="GQK22" s="1176" t="s">
        <v>2292</v>
      </c>
      <c r="GQL22" s="1176" t="s">
        <v>2292</v>
      </c>
      <c r="GQM22" s="1176" t="s">
        <v>2292</v>
      </c>
      <c r="GQN22" s="1176" t="s">
        <v>2292</v>
      </c>
      <c r="GQO22" s="1176" t="s">
        <v>2292</v>
      </c>
      <c r="GQP22" s="1176" t="s">
        <v>2292</v>
      </c>
      <c r="GQQ22" s="1176" t="s">
        <v>2292</v>
      </c>
      <c r="GQR22" s="1176" t="s">
        <v>2292</v>
      </c>
      <c r="GQS22" s="1176" t="s">
        <v>2292</v>
      </c>
      <c r="GQT22" s="1176" t="s">
        <v>2292</v>
      </c>
      <c r="GQU22" s="1176" t="s">
        <v>2292</v>
      </c>
      <c r="GQV22" s="1176" t="s">
        <v>2292</v>
      </c>
      <c r="GQW22" s="1176" t="s">
        <v>2292</v>
      </c>
      <c r="GQX22" s="1176" t="s">
        <v>2292</v>
      </c>
      <c r="GQY22" s="1176" t="s">
        <v>2292</v>
      </c>
      <c r="GQZ22" s="1176" t="s">
        <v>2292</v>
      </c>
      <c r="GRA22" s="1176" t="s">
        <v>2292</v>
      </c>
      <c r="GRB22" s="1176" t="s">
        <v>2292</v>
      </c>
      <c r="GRC22" s="1176" t="s">
        <v>2292</v>
      </c>
      <c r="GRD22" s="1176" t="s">
        <v>2292</v>
      </c>
      <c r="GRE22" s="1176" t="s">
        <v>2292</v>
      </c>
      <c r="GRF22" s="1176" t="s">
        <v>2292</v>
      </c>
      <c r="GRG22" s="1176" t="s">
        <v>2292</v>
      </c>
      <c r="GRH22" s="1176" t="s">
        <v>2292</v>
      </c>
      <c r="GRI22" s="1176" t="s">
        <v>2292</v>
      </c>
      <c r="GRJ22" s="1176" t="s">
        <v>2292</v>
      </c>
      <c r="GRK22" s="1176" t="s">
        <v>2292</v>
      </c>
      <c r="GRL22" s="1176" t="s">
        <v>2292</v>
      </c>
      <c r="GRM22" s="1176" t="s">
        <v>2292</v>
      </c>
      <c r="GRN22" s="1176" t="s">
        <v>2292</v>
      </c>
      <c r="GRO22" s="1176" t="s">
        <v>2292</v>
      </c>
      <c r="GRP22" s="1176" t="s">
        <v>2292</v>
      </c>
      <c r="GRQ22" s="1176" t="s">
        <v>2292</v>
      </c>
      <c r="GRR22" s="1176" t="s">
        <v>2292</v>
      </c>
      <c r="GRS22" s="1176" t="s">
        <v>2292</v>
      </c>
      <c r="GRT22" s="1176" t="s">
        <v>2292</v>
      </c>
      <c r="GRU22" s="1176" t="s">
        <v>2292</v>
      </c>
      <c r="GRV22" s="1176" t="s">
        <v>2292</v>
      </c>
      <c r="GRW22" s="1176" t="s">
        <v>2292</v>
      </c>
      <c r="GRX22" s="1176" t="s">
        <v>2292</v>
      </c>
      <c r="GRY22" s="1176" t="s">
        <v>2292</v>
      </c>
      <c r="GRZ22" s="1176" t="s">
        <v>2292</v>
      </c>
      <c r="GSA22" s="1176" t="s">
        <v>2292</v>
      </c>
      <c r="GSB22" s="1176" t="s">
        <v>2292</v>
      </c>
      <c r="GSC22" s="1176" t="s">
        <v>2292</v>
      </c>
      <c r="GSD22" s="1176" t="s">
        <v>2292</v>
      </c>
      <c r="GSE22" s="1176" t="s">
        <v>2292</v>
      </c>
      <c r="GSF22" s="1176" t="s">
        <v>2292</v>
      </c>
      <c r="GSG22" s="1176" t="s">
        <v>2292</v>
      </c>
      <c r="GSH22" s="1176" t="s">
        <v>2292</v>
      </c>
      <c r="GSI22" s="1176" t="s">
        <v>2292</v>
      </c>
      <c r="GSJ22" s="1176" t="s">
        <v>2292</v>
      </c>
      <c r="GSK22" s="1176" t="s">
        <v>2292</v>
      </c>
      <c r="GSL22" s="1176" t="s">
        <v>2292</v>
      </c>
      <c r="GSM22" s="1176" t="s">
        <v>2292</v>
      </c>
      <c r="GSN22" s="1176" t="s">
        <v>2292</v>
      </c>
      <c r="GSO22" s="1176" t="s">
        <v>2292</v>
      </c>
      <c r="GSP22" s="1176" t="s">
        <v>2292</v>
      </c>
      <c r="GSQ22" s="1176" t="s">
        <v>2292</v>
      </c>
      <c r="GSR22" s="1176" t="s">
        <v>2292</v>
      </c>
      <c r="GSS22" s="1176" t="s">
        <v>2292</v>
      </c>
      <c r="GST22" s="1176" t="s">
        <v>2292</v>
      </c>
      <c r="GSU22" s="1176" t="s">
        <v>2292</v>
      </c>
      <c r="GSV22" s="1176" t="s">
        <v>2292</v>
      </c>
      <c r="GSW22" s="1176" t="s">
        <v>2292</v>
      </c>
      <c r="GSX22" s="1176" t="s">
        <v>2292</v>
      </c>
      <c r="GSY22" s="1176" t="s">
        <v>2292</v>
      </c>
      <c r="GSZ22" s="1176" t="s">
        <v>2292</v>
      </c>
      <c r="GTA22" s="1176" t="s">
        <v>2292</v>
      </c>
      <c r="GTB22" s="1176" t="s">
        <v>2292</v>
      </c>
      <c r="GTC22" s="1176" t="s">
        <v>2292</v>
      </c>
      <c r="GTD22" s="1176" t="s">
        <v>2292</v>
      </c>
      <c r="GTE22" s="1176" t="s">
        <v>2292</v>
      </c>
      <c r="GTF22" s="1176" t="s">
        <v>2292</v>
      </c>
      <c r="GTG22" s="1176" t="s">
        <v>2292</v>
      </c>
      <c r="GTH22" s="1176" t="s">
        <v>2292</v>
      </c>
      <c r="GTI22" s="1176" t="s">
        <v>2292</v>
      </c>
      <c r="GTJ22" s="1176" t="s">
        <v>2292</v>
      </c>
      <c r="GTK22" s="1176" t="s">
        <v>2292</v>
      </c>
      <c r="GTL22" s="1176" t="s">
        <v>2292</v>
      </c>
      <c r="GTM22" s="1176" t="s">
        <v>2292</v>
      </c>
      <c r="GTN22" s="1176" t="s">
        <v>2292</v>
      </c>
      <c r="GTO22" s="1176" t="s">
        <v>2292</v>
      </c>
      <c r="GTP22" s="1176" t="s">
        <v>2292</v>
      </c>
      <c r="GTQ22" s="1176" t="s">
        <v>2292</v>
      </c>
      <c r="GTR22" s="1176" t="s">
        <v>2292</v>
      </c>
      <c r="GTS22" s="1176" t="s">
        <v>2292</v>
      </c>
      <c r="GTT22" s="1176" t="s">
        <v>2292</v>
      </c>
      <c r="GTU22" s="1176" t="s">
        <v>2292</v>
      </c>
      <c r="GTV22" s="1176" t="s">
        <v>2292</v>
      </c>
      <c r="GTW22" s="1176" t="s">
        <v>2292</v>
      </c>
      <c r="GTX22" s="1176" t="s">
        <v>2292</v>
      </c>
      <c r="GTY22" s="1176" t="s">
        <v>2292</v>
      </c>
      <c r="GTZ22" s="1176" t="s">
        <v>2292</v>
      </c>
      <c r="GUA22" s="1176" t="s">
        <v>2292</v>
      </c>
      <c r="GUB22" s="1176" t="s">
        <v>2292</v>
      </c>
      <c r="GUC22" s="1176" t="s">
        <v>2292</v>
      </c>
      <c r="GUD22" s="1176" t="s">
        <v>2292</v>
      </c>
      <c r="GUE22" s="1176" t="s">
        <v>2292</v>
      </c>
      <c r="GUF22" s="1176" t="s">
        <v>2292</v>
      </c>
      <c r="GUG22" s="1176" t="s">
        <v>2292</v>
      </c>
      <c r="GUH22" s="1176" t="s">
        <v>2292</v>
      </c>
      <c r="GUI22" s="1176" t="s">
        <v>2292</v>
      </c>
      <c r="GUJ22" s="1176" t="s">
        <v>2292</v>
      </c>
      <c r="GUK22" s="1176" t="s">
        <v>2292</v>
      </c>
      <c r="GUL22" s="1176" t="s">
        <v>2292</v>
      </c>
      <c r="GUM22" s="1176" t="s">
        <v>2292</v>
      </c>
      <c r="GUN22" s="1176" t="s">
        <v>2292</v>
      </c>
      <c r="GUO22" s="1176" t="s">
        <v>2292</v>
      </c>
      <c r="GUP22" s="1176" t="s">
        <v>2292</v>
      </c>
      <c r="GUQ22" s="1176" t="s">
        <v>2292</v>
      </c>
      <c r="GUR22" s="1176" t="s">
        <v>2292</v>
      </c>
      <c r="GUS22" s="1176" t="s">
        <v>2292</v>
      </c>
      <c r="GUT22" s="1176" t="s">
        <v>2292</v>
      </c>
      <c r="GUU22" s="1176" t="s">
        <v>2292</v>
      </c>
      <c r="GUV22" s="1176" t="s">
        <v>2292</v>
      </c>
      <c r="GUW22" s="1176" t="s">
        <v>2292</v>
      </c>
      <c r="GUX22" s="1176" t="s">
        <v>2292</v>
      </c>
      <c r="GUY22" s="1176" t="s">
        <v>2292</v>
      </c>
      <c r="GUZ22" s="1176" t="s">
        <v>2292</v>
      </c>
      <c r="GVA22" s="1176" t="s">
        <v>2292</v>
      </c>
      <c r="GVB22" s="1176" t="s">
        <v>2292</v>
      </c>
      <c r="GVC22" s="1176" t="s">
        <v>2292</v>
      </c>
      <c r="GVD22" s="1176" t="s">
        <v>2292</v>
      </c>
      <c r="GVE22" s="1176" t="s">
        <v>2292</v>
      </c>
      <c r="GVF22" s="1176" t="s">
        <v>2292</v>
      </c>
      <c r="GVG22" s="1176" t="s">
        <v>2292</v>
      </c>
      <c r="GVH22" s="1176" t="s">
        <v>2292</v>
      </c>
      <c r="GVI22" s="1176" t="s">
        <v>2292</v>
      </c>
      <c r="GVJ22" s="1176" t="s">
        <v>2292</v>
      </c>
      <c r="GVK22" s="1176" t="s">
        <v>2292</v>
      </c>
      <c r="GVL22" s="1176" t="s">
        <v>2292</v>
      </c>
      <c r="GVM22" s="1176" t="s">
        <v>2292</v>
      </c>
      <c r="GVN22" s="1176" t="s">
        <v>2292</v>
      </c>
      <c r="GVO22" s="1176" t="s">
        <v>2292</v>
      </c>
      <c r="GVP22" s="1176" t="s">
        <v>2292</v>
      </c>
      <c r="GVQ22" s="1176" t="s">
        <v>2292</v>
      </c>
      <c r="GVR22" s="1176" t="s">
        <v>2292</v>
      </c>
      <c r="GVS22" s="1176" t="s">
        <v>2292</v>
      </c>
      <c r="GVT22" s="1176" t="s">
        <v>2292</v>
      </c>
      <c r="GVU22" s="1176" t="s">
        <v>2292</v>
      </c>
      <c r="GVV22" s="1176" t="s">
        <v>2292</v>
      </c>
      <c r="GVW22" s="1176" t="s">
        <v>2292</v>
      </c>
      <c r="GVX22" s="1176" t="s">
        <v>2292</v>
      </c>
      <c r="GVY22" s="1176" t="s">
        <v>2292</v>
      </c>
      <c r="GVZ22" s="1176" t="s">
        <v>2292</v>
      </c>
      <c r="GWA22" s="1176" t="s">
        <v>2292</v>
      </c>
      <c r="GWB22" s="1176" t="s">
        <v>2292</v>
      </c>
      <c r="GWC22" s="1176" t="s">
        <v>2292</v>
      </c>
      <c r="GWD22" s="1176" t="s">
        <v>2292</v>
      </c>
      <c r="GWE22" s="1176" t="s">
        <v>2292</v>
      </c>
      <c r="GWF22" s="1176" t="s">
        <v>2292</v>
      </c>
      <c r="GWG22" s="1176" t="s">
        <v>2292</v>
      </c>
      <c r="GWH22" s="1176" t="s">
        <v>2292</v>
      </c>
      <c r="GWI22" s="1176" t="s">
        <v>2292</v>
      </c>
      <c r="GWJ22" s="1176" t="s">
        <v>2292</v>
      </c>
      <c r="GWK22" s="1176" t="s">
        <v>2292</v>
      </c>
      <c r="GWL22" s="1176" t="s">
        <v>2292</v>
      </c>
      <c r="GWM22" s="1176" t="s">
        <v>2292</v>
      </c>
      <c r="GWN22" s="1176" t="s">
        <v>2292</v>
      </c>
      <c r="GWO22" s="1176" t="s">
        <v>2292</v>
      </c>
      <c r="GWP22" s="1176" t="s">
        <v>2292</v>
      </c>
      <c r="GWQ22" s="1176" t="s">
        <v>2292</v>
      </c>
      <c r="GWR22" s="1176" t="s">
        <v>2292</v>
      </c>
      <c r="GWS22" s="1176" t="s">
        <v>2292</v>
      </c>
      <c r="GWT22" s="1176" t="s">
        <v>2292</v>
      </c>
      <c r="GWU22" s="1176" t="s">
        <v>2292</v>
      </c>
      <c r="GWV22" s="1176" t="s">
        <v>2292</v>
      </c>
      <c r="GWW22" s="1176" t="s">
        <v>2292</v>
      </c>
      <c r="GWX22" s="1176" t="s">
        <v>2292</v>
      </c>
      <c r="GWY22" s="1176" t="s">
        <v>2292</v>
      </c>
      <c r="GWZ22" s="1176" t="s">
        <v>2292</v>
      </c>
      <c r="GXA22" s="1176" t="s">
        <v>2292</v>
      </c>
      <c r="GXB22" s="1176" t="s">
        <v>2292</v>
      </c>
      <c r="GXC22" s="1176" t="s">
        <v>2292</v>
      </c>
      <c r="GXD22" s="1176" t="s">
        <v>2292</v>
      </c>
      <c r="GXE22" s="1176" t="s">
        <v>2292</v>
      </c>
      <c r="GXF22" s="1176" t="s">
        <v>2292</v>
      </c>
      <c r="GXG22" s="1176" t="s">
        <v>2292</v>
      </c>
      <c r="GXH22" s="1176" t="s">
        <v>2292</v>
      </c>
      <c r="GXI22" s="1176" t="s">
        <v>2292</v>
      </c>
      <c r="GXJ22" s="1176" t="s">
        <v>2292</v>
      </c>
      <c r="GXK22" s="1176" t="s">
        <v>2292</v>
      </c>
      <c r="GXL22" s="1176" t="s">
        <v>2292</v>
      </c>
      <c r="GXM22" s="1176" t="s">
        <v>2292</v>
      </c>
      <c r="GXN22" s="1176" t="s">
        <v>2292</v>
      </c>
      <c r="GXO22" s="1176" t="s">
        <v>2292</v>
      </c>
      <c r="GXP22" s="1176" t="s">
        <v>2292</v>
      </c>
      <c r="GXQ22" s="1176" t="s">
        <v>2292</v>
      </c>
      <c r="GXR22" s="1176" t="s">
        <v>2292</v>
      </c>
      <c r="GXS22" s="1176" t="s">
        <v>2292</v>
      </c>
      <c r="GXT22" s="1176" t="s">
        <v>2292</v>
      </c>
      <c r="GXU22" s="1176" t="s">
        <v>2292</v>
      </c>
      <c r="GXV22" s="1176" t="s">
        <v>2292</v>
      </c>
      <c r="GXW22" s="1176" t="s">
        <v>2292</v>
      </c>
      <c r="GXX22" s="1176" t="s">
        <v>2292</v>
      </c>
      <c r="GXY22" s="1176" t="s">
        <v>2292</v>
      </c>
      <c r="GXZ22" s="1176" t="s">
        <v>2292</v>
      </c>
      <c r="GYA22" s="1176" t="s">
        <v>2292</v>
      </c>
      <c r="GYB22" s="1176" t="s">
        <v>2292</v>
      </c>
      <c r="GYC22" s="1176" t="s">
        <v>2292</v>
      </c>
      <c r="GYD22" s="1176" t="s">
        <v>2292</v>
      </c>
      <c r="GYE22" s="1176" t="s">
        <v>2292</v>
      </c>
      <c r="GYF22" s="1176" t="s">
        <v>2292</v>
      </c>
      <c r="GYG22" s="1176" t="s">
        <v>2292</v>
      </c>
      <c r="GYH22" s="1176" t="s">
        <v>2292</v>
      </c>
      <c r="GYI22" s="1176" t="s">
        <v>2292</v>
      </c>
      <c r="GYJ22" s="1176" t="s">
        <v>2292</v>
      </c>
      <c r="GYK22" s="1176" t="s">
        <v>2292</v>
      </c>
      <c r="GYL22" s="1176" t="s">
        <v>2292</v>
      </c>
      <c r="GYM22" s="1176" t="s">
        <v>2292</v>
      </c>
      <c r="GYN22" s="1176" t="s">
        <v>2292</v>
      </c>
      <c r="GYO22" s="1176" t="s">
        <v>2292</v>
      </c>
      <c r="GYP22" s="1176" t="s">
        <v>2292</v>
      </c>
      <c r="GYQ22" s="1176" t="s">
        <v>2292</v>
      </c>
      <c r="GYR22" s="1176" t="s">
        <v>2292</v>
      </c>
      <c r="GYS22" s="1176" t="s">
        <v>2292</v>
      </c>
      <c r="GYT22" s="1176" t="s">
        <v>2292</v>
      </c>
      <c r="GYU22" s="1176" t="s">
        <v>2292</v>
      </c>
      <c r="GYV22" s="1176" t="s">
        <v>2292</v>
      </c>
      <c r="GYW22" s="1176" t="s">
        <v>2292</v>
      </c>
      <c r="GYX22" s="1176" t="s">
        <v>2292</v>
      </c>
      <c r="GYY22" s="1176" t="s">
        <v>2292</v>
      </c>
      <c r="GYZ22" s="1176" t="s">
        <v>2292</v>
      </c>
      <c r="GZA22" s="1176" t="s">
        <v>2292</v>
      </c>
      <c r="GZB22" s="1176" t="s">
        <v>2292</v>
      </c>
      <c r="GZC22" s="1176" t="s">
        <v>2292</v>
      </c>
      <c r="GZD22" s="1176" t="s">
        <v>2292</v>
      </c>
      <c r="GZE22" s="1176" t="s">
        <v>2292</v>
      </c>
      <c r="GZF22" s="1176" t="s">
        <v>2292</v>
      </c>
      <c r="GZG22" s="1176" t="s">
        <v>2292</v>
      </c>
      <c r="GZH22" s="1176" t="s">
        <v>2292</v>
      </c>
      <c r="GZI22" s="1176" t="s">
        <v>2292</v>
      </c>
      <c r="GZJ22" s="1176" t="s">
        <v>2292</v>
      </c>
      <c r="GZK22" s="1176" t="s">
        <v>2292</v>
      </c>
      <c r="GZL22" s="1176" t="s">
        <v>2292</v>
      </c>
      <c r="GZM22" s="1176" t="s">
        <v>2292</v>
      </c>
      <c r="GZN22" s="1176" t="s">
        <v>2292</v>
      </c>
      <c r="GZO22" s="1176" t="s">
        <v>2292</v>
      </c>
      <c r="GZP22" s="1176" t="s">
        <v>2292</v>
      </c>
      <c r="GZQ22" s="1176" t="s">
        <v>2292</v>
      </c>
      <c r="GZR22" s="1176" t="s">
        <v>2292</v>
      </c>
      <c r="GZS22" s="1176" t="s">
        <v>2292</v>
      </c>
      <c r="GZT22" s="1176" t="s">
        <v>2292</v>
      </c>
      <c r="GZU22" s="1176" t="s">
        <v>2292</v>
      </c>
      <c r="GZV22" s="1176" t="s">
        <v>2292</v>
      </c>
      <c r="GZW22" s="1176" t="s">
        <v>2292</v>
      </c>
      <c r="GZX22" s="1176" t="s">
        <v>2292</v>
      </c>
      <c r="GZY22" s="1176" t="s">
        <v>2292</v>
      </c>
      <c r="GZZ22" s="1176" t="s">
        <v>2292</v>
      </c>
      <c r="HAA22" s="1176" t="s">
        <v>2292</v>
      </c>
      <c r="HAB22" s="1176" t="s">
        <v>2292</v>
      </c>
      <c r="HAC22" s="1176" t="s">
        <v>2292</v>
      </c>
      <c r="HAD22" s="1176" t="s">
        <v>2292</v>
      </c>
      <c r="HAE22" s="1176" t="s">
        <v>2292</v>
      </c>
      <c r="HAF22" s="1176" t="s">
        <v>2292</v>
      </c>
      <c r="HAG22" s="1176" t="s">
        <v>2292</v>
      </c>
      <c r="HAH22" s="1176" t="s">
        <v>2292</v>
      </c>
      <c r="HAI22" s="1176" t="s">
        <v>2292</v>
      </c>
      <c r="HAJ22" s="1176" t="s">
        <v>2292</v>
      </c>
      <c r="HAK22" s="1176" t="s">
        <v>2292</v>
      </c>
      <c r="HAL22" s="1176" t="s">
        <v>2292</v>
      </c>
      <c r="HAM22" s="1176" t="s">
        <v>2292</v>
      </c>
      <c r="HAN22" s="1176" t="s">
        <v>2292</v>
      </c>
      <c r="HAO22" s="1176" t="s">
        <v>2292</v>
      </c>
      <c r="HAP22" s="1176" t="s">
        <v>2292</v>
      </c>
      <c r="HAQ22" s="1176" t="s">
        <v>2292</v>
      </c>
      <c r="HAR22" s="1176" t="s">
        <v>2292</v>
      </c>
      <c r="HAS22" s="1176" t="s">
        <v>2292</v>
      </c>
      <c r="HAT22" s="1176" t="s">
        <v>2292</v>
      </c>
      <c r="HAU22" s="1176" t="s">
        <v>2292</v>
      </c>
      <c r="HAV22" s="1176" t="s">
        <v>2292</v>
      </c>
      <c r="HAW22" s="1176" t="s">
        <v>2292</v>
      </c>
      <c r="HAX22" s="1176" t="s">
        <v>2292</v>
      </c>
      <c r="HAY22" s="1176" t="s">
        <v>2292</v>
      </c>
      <c r="HAZ22" s="1176" t="s">
        <v>2292</v>
      </c>
      <c r="HBA22" s="1176" t="s">
        <v>2292</v>
      </c>
      <c r="HBB22" s="1176" t="s">
        <v>2292</v>
      </c>
      <c r="HBC22" s="1176" t="s">
        <v>2292</v>
      </c>
      <c r="HBD22" s="1176" t="s">
        <v>2292</v>
      </c>
      <c r="HBE22" s="1176" t="s">
        <v>2292</v>
      </c>
      <c r="HBF22" s="1176" t="s">
        <v>2292</v>
      </c>
      <c r="HBG22" s="1176" t="s">
        <v>2292</v>
      </c>
      <c r="HBH22" s="1176" t="s">
        <v>2292</v>
      </c>
      <c r="HBI22" s="1176" t="s">
        <v>2292</v>
      </c>
      <c r="HBJ22" s="1176" t="s">
        <v>2292</v>
      </c>
      <c r="HBK22" s="1176" t="s">
        <v>2292</v>
      </c>
      <c r="HBL22" s="1176" t="s">
        <v>2292</v>
      </c>
      <c r="HBM22" s="1176" t="s">
        <v>2292</v>
      </c>
      <c r="HBN22" s="1176" t="s">
        <v>2292</v>
      </c>
      <c r="HBO22" s="1176" t="s">
        <v>2292</v>
      </c>
      <c r="HBP22" s="1176" t="s">
        <v>2292</v>
      </c>
      <c r="HBQ22" s="1176" t="s">
        <v>2292</v>
      </c>
      <c r="HBR22" s="1176" t="s">
        <v>2292</v>
      </c>
      <c r="HBS22" s="1176" t="s">
        <v>2292</v>
      </c>
      <c r="HBT22" s="1176" t="s">
        <v>2292</v>
      </c>
      <c r="HBU22" s="1176" t="s">
        <v>2292</v>
      </c>
      <c r="HBV22" s="1176" t="s">
        <v>2292</v>
      </c>
      <c r="HBW22" s="1176" t="s">
        <v>2292</v>
      </c>
      <c r="HBX22" s="1176" t="s">
        <v>2292</v>
      </c>
      <c r="HBY22" s="1176" t="s">
        <v>2292</v>
      </c>
      <c r="HBZ22" s="1176" t="s">
        <v>2292</v>
      </c>
      <c r="HCA22" s="1176" t="s">
        <v>2292</v>
      </c>
      <c r="HCB22" s="1176" t="s">
        <v>2292</v>
      </c>
      <c r="HCC22" s="1176" t="s">
        <v>2292</v>
      </c>
      <c r="HCD22" s="1176" t="s">
        <v>2292</v>
      </c>
      <c r="HCE22" s="1176" t="s">
        <v>2292</v>
      </c>
      <c r="HCF22" s="1176" t="s">
        <v>2292</v>
      </c>
      <c r="HCG22" s="1176" t="s">
        <v>2292</v>
      </c>
      <c r="HCH22" s="1176" t="s">
        <v>2292</v>
      </c>
      <c r="HCI22" s="1176" t="s">
        <v>2292</v>
      </c>
      <c r="HCJ22" s="1176" t="s">
        <v>2292</v>
      </c>
      <c r="HCK22" s="1176" t="s">
        <v>2292</v>
      </c>
      <c r="HCL22" s="1176" t="s">
        <v>2292</v>
      </c>
      <c r="HCM22" s="1176" t="s">
        <v>2292</v>
      </c>
      <c r="HCN22" s="1176" t="s">
        <v>2292</v>
      </c>
      <c r="HCO22" s="1176" t="s">
        <v>2292</v>
      </c>
      <c r="HCP22" s="1176" t="s">
        <v>2292</v>
      </c>
      <c r="HCQ22" s="1176" t="s">
        <v>2292</v>
      </c>
      <c r="HCR22" s="1176" t="s">
        <v>2292</v>
      </c>
      <c r="HCS22" s="1176" t="s">
        <v>2292</v>
      </c>
      <c r="HCT22" s="1176" t="s">
        <v>2292</v>
      </c>
      <c r="HCU22" s="1176" t="s">
        <v>2292</v>
      </c>
      <c r="HCV22" s="1176" t="s">
        <v>2292</v>
      </c>
      <c r="HCW22" s="1176" t="s">
        <v>2292</v>
      </c>
      <c r="HCX22" s="1176" t="s">
        <v>2292</v>
      </c>
      <c r="HCY22" s="1176" t="s">
        <v>2292</v>
      </c>
      <c r="HCZ22" s="1176" t="s">
        <v>2292</v>
      </c>
      <c r="HDA22" s="1176" t="s">
        <v>2292</v>
      </c>
      <c r="HDB22" s="1176" t="s">
        <v>2292</v>
      </c>
      <c r="HDC22" s="1176" t="s">
        <v>2292</v>
      </c>
      <c r="HDD22" s="1176" t="s">
        <v>2292</v>
      </c>
      <c r="HDE22" s="1176" t="s">
        <v>2292</v>
      </c>
      <c r="HDF22" s="1176" t="s">
        <v>2292</v>
      </c>
      <c r="HDG22" s="1176" t="s">
        <v>2292</v>
      </c>
      <c r="HDH22" s="1176" t="s">
        <v>2292</v>
      </c>
      <c r="HDI22" s="1176" t="s">
        <v>2292</v>
      </c>
      <c r="HDJ22" s="1176" t="s">
        <v>2292</v>
      </c>
      <c r="HDK22" s="1176" t="s">
        <v>2292</v>
      </c>
      <c r="HDL22" s="1176" t="s">
        <v>2292</v>
      </c>
      <c r="HDM22" s="1176" t="s">
        <v>2292</v>
      </c>
      <c r="HDN22" s="1176" t="s">
        <v>2292</v>
      </c>
      <c r="HDO22" s="1176" t="s">
        <v>2292</v>
      </c>
      <c r="HDP22" s="1176" t="s">
        <v>2292</v>
      </c>
      <c r="HDQ22" s="1176" t="s">
        <v>2292</v>
      </c>
      <c r="HDR22" s="1176" t="s">
        <v>2292</v>
      </c>
      <c r="HDS22" s="1176" t="s">
        <v>2292</v>
      </c>
      <c r="HDT22" s="1176" t="s">
        <v>2292</v>
      </c>
      <c r="HDU22" s="1176" t="s">
        <v>2292</v>
      </c>
      <c r="HDV22" s="1176" t="s">
        <v>2292</v>
      </c>
      <c r="HDW22" s="1176" t="s">
        <v>2292</v>
      </c>
      <c r="HDX22" s="1176" t="s">
        <v>2292</v>
      </c>
      <c r="HDY22" s="1176" t="s">
        <v>2292</v>
      </c>
      <c r="HDZ22" s="1176" t="s">
        <v>2292</v>
      </c>
      <c r="HEA22" s="1176" t="s">
        <v>2292</v>
      </c>
      <c r="HEB22" s="1176" t="s">
        <v>2292</v>
      </c>
      <c r="HEC22" s="1176" t="s">
        <v>2292</v>
      </c>
      <c r="HED22" s="1176" t="s">
        <v>2292</v>
      </c>
      <c r="HEE22" s="1176" t="s">
        <v>2292</v>
      </c>
      <c r="HEF22" s="1176" t="s">
        <v>2292</v>
      </c>
      <c r="HEG22" s="1176" t="s">
        <v>2292</v>
      </c>
      <c r="HEH22" s="1176" t="s">
        <v>2292</v>
      </c>
      <c r="HEI22" s="1176" t="s">
        <v>2292</v>
      </c>
      <c r="HEJ22" s="1176" t="s">
        <v>2292</v>
      </c>
      <c r="HEK22" s="1176" t="s">
        <v>2292</v>
      </c>
      <c r="HEL22" s="1176" t="s">
        <v>2292</v>
      </c>
      <c r="HEM22" s="1176" t="s">
        <v>2292</v>
      </c>
      <c r="HEN22" s="1176" t="s">
        <v>2292</v>
      </c>
      <c r="HEO22" s="1176" t="s">
        <v>2292</v>
      </c>
      <c r="HEP22" s="1176" t="s">
        <v>2292</v>
      </c>
      <c r="HEQ22" s="1176" t="s">
        <v>2292</v>
      </c>
      <c r="HER22" s="1176" t="s">
        <v>2292</v>
      </c>
      <c r="HES22" s="1176" t="s">
        <v>2292</v>
      </c>
      <c r="HET22" s="1176" t="s">
        <v>2292</v>
      </c>
      <c r="HEU22" s="1176" t="s">
        <v>2292</v>
      </c>
      <c r="HEV22" s="1176" t="s">
        <v>2292</v>
      </c>
      <c r="HEW22" s="1176" t="s">
        <v>2292</v>
      </c>
      <c r="HEX22" s="1176" t="s">
        <v>2292</v>
      </c>
      <c r="HEY22" s="1176" t="s">
        <v>2292</v>
      </c>
      <c r="HEZ22" s="1176" t="s">
        <v>2292</v>
      </c>
      <c r="HFA22" s="1176" t="s">
        <v>2292</v>
      </c>
      <c r="HFB22" s="1176" t="s">
        <v>2292</v>
      </c>
      <c r="HFC22" s="1176" t="s">
        <v>2292</v>
      </c>
      <c r="HFD22" s="1176" t="s">
        <v>2292</v>
      </c>
      <c r="HFE22" s="1176" t="s">
        <v>2292</v>
      </c>
      <c r="HFF22" s="1176" t="s">
        <v>2292</v>
      </c>
      <c r="HFG22" s="1176" t="s">
        <v>2292</v>
      </c>
      <c r="HFH22" s="1176" t="s">
        <v>2292</v>
      </c>
      <c r="HFI22" s="1176" t="s">
        <v>2292</v>
      </c>
      <c r="HFJ22" s="1176" t="s">
        <v>2292</v>
      </c>
      <c r="HFK22" s="1176" t="s">
        <v>2292</v>
      </c>
      <c r="HFL22" s="1176" t="s">
        <v>2292</v>
      </c>
      <c r="HFM22" s="1176" t="s">
        <v>2292</v>
      </c>
      <c r="HFN22" s="1176" t="s">
        <v>2292</v>
      </c>
      <c r="HFO22" s="1176" t="s">
        <v>2292</v>
      </c>
      <c r="HFP22" s="1176" t="s">
        <v>2292</v>
      </c>
      <c r="HFQ22" s="1176" t="s">
        <v>2292</v>
      </c>
      <c r="HFR22" s="1176" t="s">
        <v>2292</v>
      </c>
      <c r="HFS22" s="1176" t="s">
        <v>2292</v>
      </c>
      <c r="HFT22" s="1176" t="s">
        <v>2292</v>
      </c>
      <c r="HFU22" s="1176" t="s">
        <v>2292</v>
      </c>
      <c r="HFV22" s="1176" t="s">
        <v>2292</v>
      </c>
      <c r="HFW22" s="1176" t="s">
        <v>2292</v>
      </c>
      <c r="HFX22" s="1176" t="s">
        <v>2292</v>
      </c>
      <c r="HFY22" s="1176" t="s">
        <v>2292</v>
      </c>
      <c r="HFZ22" s="1176" t="s">
        <v>2292</v>
      </c>
      <c r="HGA22" s="1176" t="s">
        <v>2292</v>
      </c>
      <c r="HGB22" s="1176" t="s">
        <v>2292</v>
      </c>
      <c r="HGC22" s="1176" t="s">
        <v>2292</v>
      </c>
      <c r="HGD22" s="1176" t="s">
        <v>2292</v>
      </c>
      <c r="HGE22" s="1176" t="s">
        <v>2292</v>
      </c>
      <c r="HGF22" s="1176" t="s">
        <v>2292</v>
      </c>
      <c r="HGG22" s="1176" t="s">
        <v>2292</v>
      </c>
      <c r="HGH22" s="1176" t="s">
        <v>2292</v>
      </c>
      <c r="HGI22" s="1176" t="s">
        <v>2292</v>
      </c>
      <c r="HGJ22" s="1176" t="s">
        <v>2292</v>
      </c>
      <c r="HGK22" s="1176" t="s">
        <v>2292</v>
      </c>
      <c r="HGL22" s="1176" t="s">
        <v>2292</v>
      </c>
      <c r="HGM22" s="1176" t="s">
        <v>2292</v>
      </c>
      <c r="HGN22" s="1176" t="s">
        <v>2292</v>
      </c>
      <c r="HGO22" s="1176" t="s">
        <v>2292</v>
      </c>
      <c r="HGP22" s="1176" t="s">
        <v>2292</v>
      </c>
      <c r="HGQ22" s="1176" t="s">
        <v>2292</v>
      </c>
      <c r="HGR22" s="1176" t="s">
        <v>2292</v>
      </c>
      <c r="HGS22" s="1176" t="s">
        <v>2292</v>
      </c>
      <c r="HGT22" s="1176" t="s">
        <v>2292</v>
      </c>
      <c r="HGU22" s="1176" t="s">
        <v>2292</v>
      </c>
      <c r="HGV22" s="1176" t="s">
        <v>2292</v>
      </c>
      <c r="HGW22" s="1176" t="s">
        <v>2292</v>
      </c>
      <c r="HGX22" s="1176" t="s">
        <v>2292</v>
      </c>
      <c r="HGY22" s="1176" t="s">
        <v>2292</v>
      </c>
      <c r="HGZ22" s="1176" t="s">
        <v>2292</v>
      </c>
      <c r="HHA22" s="1176" t="s">
        <v>2292</v>
      </c>
      <c r="HHB22" s="1176" t="s">
        <v>2292</v>
      </c>
      <c r="HHC22" s="1176" t="s">
        <v>2292</v>
      </c>
      <c r="HHD22" s="1176" t="s">
        <v>2292</v>
      </c>
      <c r="HHE22" s="1176" t="s">
        <v>2292</v>
      </c>
      <c r="HHF22" s="1176" t="s">
        <v>2292</v>
      </c>
      <c r="HHG22" s="1176" t="s">
        <v>2292</v>
      </c>
      <c r="HHH22" s="1176" t="s">
        <v>2292</v>
      </c>
      <c r="HHI22" s="1176" t="s">
        <v>2292</v>
      </c>
      <c r="HHJ22" s="1176" t="s">
        <v>2292</v>
      </c>
      <c r="HHK22" s="1176" t="s">
        <v>2292</v>
      </c>
      <c r="HHL22" s="1176" t="s">
        <v>2292</v>
      </c>
      <c r="HHM22" s="1176" t="s">
        <v>2292</v>
      </c>
      <c r="HHN22" s="1176" t="s">
        <v>2292</v>
      </c>
      <c r="HHO22" s="1176" t="s">
        <v>2292</v>
      </c>
      <c r="HHP22" s="1176" t="s">
        <v>2292</v>
      </c>
      <c r="HHQ22" s="1176" t="s">
        <v>2292</v>
      </c>
      <c r="HHR22" s="1176" t="s">
        <v>2292</v>
      </c>
      <c r="HHS22" s="1176" t="s">
        <v>2292</v>
      </c>
      <c r="HHT22" s="1176" t="s">
        <v>2292</v>
      </c>
      <c r="HHU22" s="1176" t="s">
        <v>2292</v>
      </c>
      <c r="HHV22" s="1176" t="s">
        <v>2292</v>
      </c>
      <c r="HHW22" s="1176" t="s">
        <v>2292</v>
      </c>
      <c r="HHX22" s="1176" t="s">
        <v>2292</v>
      </c>
      <c r="HHY22" s="1176" t="s">
        <v>2292</v>
      </c>
      <c r="HHZ22" s="1176" t="s">
        <v>2292</v>
      </c>
      <c r="HIA22" s="1176" t="s">
        <v>2292</v>
      </c>
      <c r="HIB22" s="1176" t="s">
        <v>2292</v>
      </c>
      <c r="HIC22" s="1176" t="s">
        <v>2292</v>
      </c>
      <c r="HID22" s="1176" t="s">
        <v>2292</v>
      </c>
      <c r="HIE22" s="1176" t="s">
        <v>2292</v>
      </c>
      <c r="HIF22" s="1176" t="s">
        <v>2292</v>
      </c>
      <c r="HIG22" s="1176" t="s">
        <v>2292</v>
      </c>
      <c r="HIH22" s="1176" t="s">
        <v>2292</v>
      </c>
      <c r="HII22" s="1176" t="s">
        <v>2292</v>
      </c>
      <c r="HIJ22" s="1176" t="s">
        <v>2292</v>
      </c>
      <c r="HIK22" s="1176" t="s">
        <v>2292</v>
      </c>
      <c r="HIL22" s="1176" t="s">
        <v>2292</v>
      </c>
      <c r="HIM22" s="1176" t="s">
        <v>2292</v>
      </c>
      <c r="HIN22" s="1176" t="s">
        <v>2292</v>
      </c>
      <c r="HIO22" s="1176" t="s">
        <v>2292</v>
      </c>
      <c r="HIP22" s="1176" t="s">
        <v>2292</v>
      </c>
      <c r="HIQ22" s="1176" t="s">
        <v>2292</v>
      </c>
      <c r="HIR22" s="1176" t="s">
        <v>2292</v>
      </c>
      <c r="HIS22" s="1176" t="s">
        <v>2292</v>
      </c>
      <c r="HIT22" s="1176" t="s">
        <v>2292</v>
      </c>
      <c r="HIU22" s="1176" t="s">
        <v>2292</v>
      </c>
      <c r="HIV22" s="1176" t="s">
        <v>2292</v>
      </c>
      <c r="HIW22" s="1176" t="s">
        <v>2292</v>
      </c>
      <c r="HIX22" s="1176" t="s">
        <v>2292</v>
      </c>
      <c r="HIY22" s="1176" t="s">
        <v>2292</v>
      </c>
      <c r="HIZ22" s="1176" t="s">
        <v>2292</v>
      </c>
      <c r="HJA22" s="1176" t="s">
        <v>2292</v>
      </c>
      <c r="HJB22" s="1176" t="s">
        <v>2292</v>
      </c>
      <c r="HJC22" s="1176" t="s">
        <v>2292</v>
      </c>
      <c r="HJD22" s="1176" t="s">
        <v>2292</v>
      </c>
      <c r="HJE22" s="1176" t="s">
        <v>2292</v>
      </c>
      <c r="HJF22" s="1176" t="s">
        <v>2292</v>
      </c>
      <c r="HJG22" s="1176" t="s">
        <v>2292</v>
      </c>
      <c r="HJH22" s="1176" t="s">
        <v>2292</v>
      </c>
      <c r="HJI22" s="1176" t="s">
        <v>2292</v>
      </c>
      <c r="HJJ22" s="1176" t="s">
        <v>2292</v>
      </c>
      <c r="HJK22" s="1176" t="s">
        <v>2292</v>
      </c>
      <c r="HJL22" s="1176" t="s">
        <v>2292</v>
      </c>
      <c r="HJM22" s="1176" t="s">
        <v>2292</v>
      </c>
      <c r="HJN22" s="1176" t="s">
        <v>2292</v>
      </c>
      <c r="HJO22" s="1176" t="s">
        <v>2292</v>
      </c>
      <c r="HJP22" s="1176" t="s">
        <v>2292</v>
      </c>
      <c r="HJQ22" s="1176" t="s">
        <v>2292</v>
      </c>
      <c r="HJR22" s="1176" t="s">
        <v>2292</v>
      </c>
      <c r="HJS22" s="1176" t="s">
        <v>2292</v>
      </c>
      <c r="HJT22" s="1176" t="s">
        <v>2292</v>
      </c>
      <c r="HJU22" s="1176" t="s">
        <v>2292</v>
      </c>
      <c r="HJV22" s="1176" t="s">
        <v>2292</v>
      </c>
      <c r="HJW22" s="1176" t="s">
        <v>2292</v>
      </c>
      <c r="HJX22" s="1176" t="s">
        <v>2292</v>
      </c>
      <c r="HJY22" s="1176" t="s">
        <v>2292</v>
      </c>
      <c r="HJZ22" s="1176" t="s">
        <v>2292</v>
      </c>
      <c r="HKA22" s="1176" t="s">
        <v>2292</v>
      </c>
      <c r="HKB22" s="1176" t="s">
        <v>2292</v>
      </c>
      <c r="HKC22" s="1176" t="s">
        <v>2292</v>
      </c>
      <c r="HKD22" s="1176" t="s">
        <v>2292</v>
      </c>
      <c r="HKE22" s="1176" t="s">
        <v>2292</v>
      </c>
      <c r="HKF22" s="1176" t="s">
        <v>2292</v>
      </c>
      <c r="HKG22" s="1176" t="s">
        <v>2292</v>
      </c>
      <c r="HKH22" s="1176" t="s">
        <v>2292</v>
      </c>
      <c r="HKI22" s="1176" t="s">
        <v>2292</v>
      </c>
      <c r="HKJ22" s="1176" t="s">
        <v>2292</v>
      </c>
      <c r="HKK22" s="1176" t="s">
        <v>2292</v>
      </c>
      <c r="HKL22" s="1176" t="s">
        <v>2292</v>
      </c>
      <c r="HKM22" s="1176" t="s">
        <v>2292</v>
      </c>
      <c r="HKN22" s="1176" t="s">
        <v>2292</v>
      </c>
      <c r="HKO22" s="1176" t="s">
        <v>2292</v>
      </c>
      <c r="HKP22" s="1176" t="s">
        <v>2292</v>
      </c>
      <c r="HKQ22" s="1176" t="s">
        <v>2292</v>
      </c>
      <c r="HKR22" s="1176" t="s">
        <v>2292</v>
      </c>
      <c r="HKS22" s="1176" t="s">
        <v>2292</v>
      </c>
      <c r="HKT22" s="1176" t="s">
        <v>2292</v>
      </c>
      <c r="HKU22" s="1176" t="s">
        <v>2292</v>
      </c>
      <c r="HKV22" s="1176" t="s">
        <v>2292</v>
      </c>
      <c r="HKW22" s="1176" t="s">
        <v>2292</v>
      </c>
      <c r="HKX22" s="1176" t="s">
        <v>2292</v>
      </c>
      <c r="HKY22" s="1176" t="s">
        <v>2292</v>
      </c>
      <c r="HKZ22" s="1176" t="s">
        <v>2292</v>
      </c>
      <c r="HLA22" s="1176" t="s">
        <v>2292</v>
      </c>
      <c r="HLB22" s="1176" t="s">
        <v>2292</v>
      </c>
      <c r="HLC22" s="1176" t="s">
        <v>2292</v>
      </c>
      <c r="HLD22" s="1176" t="s">
        <v>2292</v>
      </c>
      <c r="HLE22" s="1176" t="s">
        <v>2292</v>
      </c>
      <c r="HLF22" s="1176" t="s">
        <v>2292</v>
      </c>
      <c r="HLG22" s="1176" t="s">
        <v>2292</v>
      </c>
      <c r="HLH22" s="1176" t="s">
        <v>2292</v>
      </c>
      <c r="HLI22" s="1176" t="s">
        <v>2292</v>
      </c>
      <c r="HLJ22" s="1176" t="s">
        <v>2292</v>
      </c>
      <c r="HLK22" s="1176" t="s">
        <v>2292</v>
      </c>
      <c r="HLL22" s="1176" t="s">
        <v>2292</v>
      </c>
      <c r="HLM22" s="1176" t="s">
        <v>2292</v>
      </c>
      <c r="HLN22" s="1176" t="s">
        <v>2292</v>
      </c>
      <c r="HLO22" s="1176" t="s">
        <v>2292</v>
      </c>
      <c r="HLP22" s="1176" t="s">
        <v>2292</v>
      </c>
      <c r="HLQ22" s="1176" t="s">
        <v>2292</v>
      </c>
      <c r="HLR22" s="1176" t="s">
        <v>2292</v>
      </c>
      <c r="HLS22" s="1176" t="s">
        <v>2292</v>
      </c>
      <c r="HLT22" s="1176" t="s">
        <v>2292</v>
      </c>
      <c r="HLU22" s="1176" t="s">
        <v>2292</v>
      </c>
      <c r="HLV22" s="1176" t="s">
        <v>2292</v>
      </c>
      <c r="HLW22" s="1176" t="s">
        <v>2292</v>
      </c>
      <c r="HLX22" s="1176" t="s">
        <v>2292</v>
      </c>
      <c r="HLY22" s="1176" t="s">
        <v>2292</v>
      </c>
      <c r="HLZ22" s="1176" t="s">
        <v>2292</v>
      </c>
      <c r="HMA22" s="1176" t="s">
        <v>2292</v>
      </c>
      <c r="HMB22" s="1176" t="s">
        <v>2292</v>
      </c>
      <c r="HMC22" s="1176" t="s">
        <v>2292</v>
      </c>
      <c r="HMD22" s="1176" t="s">
        <v>2292</v>
      </c>
      <c r="HME22" s="1176" t="s">
        <v>2292</v>
      </c>
      <c r="HMF22" s="1176" t="s">
        <v>2292</v>
      </c>
      <c r="HMG22" s="1176" t="s">
        <v>2292</v>
      </c>
      <c r="HMH22" s="1176" t="s">
        <v>2292</v>
      </c>
      <c r="HMI22" s="1176" t="s">
        <v>2292</v>
      </c>
      <c r="HMJ22" s="1176" t="s">
        <v>2292</v>
      </c>
      <c r="HMK22" s="1176" t="s">
        <v>2292</v>
      </c>
      <c r="HML22" s="1176" t="s">
        <v>2292</v>
      </c>
      <c r="HMM22" s="1176" t="s">
        <v>2292</v>
      </c>
      <c r="HMN22" s="1176" t="s">
        <v>2292</v>
      </c>
      <c r="HMO22" s="1176" t="s">
        <v>2292</v>
      </c>
      <c r="HMP22" s="1176" t="s">
        <v>2292</v>
      </c>
      <c r="HMQ22" s="1176" t="s">
        <v>2292</v>
      </c>
      <c r="HMR22" s="1176" t="s">
        <v>2292</v>
      </c>
      <c r="HMS22" s="1176" t="s">
        <v>2292</v>
      </c>
      <c r="HMT22" s="1176" t="s">
        <v>2292</v>
      </c>
      <c r="HMU22" s="1176" t="s">
        <v>2292</v>
      </c>
      <c r="HMV22" s="1176" t="s">
        <v>2292</v>
      </c>
      <c r="HMW22" s="1176" t="s">
        <v>2292</v>
      </c>
      <c r="HMX22" s="1176" t="s">
        <v>2292</v>
      </c>
      <c r="HMY22" s="1176" t="s">
        <v>2292</v>
      </c>
      <c r="HMZ22" s="1176" t="s">
        <v>2292</v>
      </c>
      <c r="HNA22" s="1176" t="s">
        <v>2292</v>
      </c>
      <c r="HNB22" s="1176" t="s">
        <v>2292</v>
      </c>
      <c r="HNC22" s="1176" t="s">
        <v>2292</v>
      </c>
      <c r="HND22" s="1176" t="s">
        <v>2292</v>
      </c>
      <c r="HNE22" s="1176" t="s">
        <v>2292</v>
      </c>
      <c r="HNF22" s="1176" t="s">
        <v>2292</v>
      </c>
      <c r="HNG22" s="1176" t="s">
        <v>2292</v>
      </c>
      <c r="HNH22" s="1176" t="s">
        <v>2292</v>
      </c>
      <c r="HNI22" s="1176" t="s">
        <v>2292</v>
      </c>
      <c r="HNJ22" s="1176" t="s">
        <v>2292</v>
      </c>
      <c r="HNK22" s="1176" t="s">
        <v>2292</v>
      </c>
      <c r="HNL22" s="1176" t="s">
        <v>2292</v>
      </c>
      <c r="HNM22" s="1176" t="s">
        <v>2292</v>
      </c>
      <c r="HNN22" s="1176" t="s">
        <v>2292</v>
      </c>
      <c r="HNO22" s="1176" t="s">
        <v>2292</v>
      </c>
      <c r="HNP22" s="1176" t="s">
        <v>2292</v>
      </c>
      <c r="HNQ22" s="1176" t="s">
        <v>2292</v>
      </c>
      <c r="HNR22" s="1176" t="s">
        <v>2292</v>
      </c>
      <c r="HNS22" s="1176" t="s">
        <v>2292</v>
      </c>
      <c r="HNT22" s="1176" t="s">
        <v>2292</v>
      </c>
      <c r="HNU22" s="1176" t="s">
        <v>2292</v>
      </c>
      <c r="HNV22" s="1176" t="s">
        <v>2292</v>
      </c>
      <c r="HNW22" s="1176" t="s">
        <v>2292</v>
      </c>
      <c r="HNX22" s="1176" t="s">
        <v>2292</v>
      </c>
      <c r="HNY22" s="1176" t="s">
        <v>2292</v>
      </c>
      <c r="HNZ22" s="1176" t="s">
        <v>2292</v>
      </c>
      <c r="HOA22" s="1176" t="s">
        <v>2292</v>
      </c>
      <c r="HOB22" s="1176" t="s">
        <v>2292</v>
      </c>
      <c r="HOC22" s="1176" t="s">
        <v>2292</v>
      </c>
      <c r="HOD22" s="1176" t="s">
        <v>2292</v>
      </c>
      <c r="HOE22" s="1176" t="s">
        <v>2292</v>
      </c>
      <c r="HOF22" s="1176" t="s">
        <v>2292</v>
      </c>
      <c r="HOG22" s="1176" t="s">
        <v>2292</v>
      </c>
      <c r="HOH22" s="1176" t="s">
        <v>2292</v>
      </c>
      <c r="HOI22" s="1176" t="s">
        <v>2292</v>
      </c>
      <c r="HOJ22" s="1176" t="s">
        <v>2292</v>
      </c>
      <c r="HOK22" s="1176" t="s">
        <v>2292</v>
      </c>
      <c r="HOL22" s="1176" t="s">
        <v>2292</v>
      </c>
      <c r="HOM22" s="1176" t="s">
        <v>2292</v>
      </c>
      <c r="HON22" s="1176" t="s">
        <v>2292</v>
      </c>
      <c r="HOO22" s="1176" t="s">
        <v>2292</v>
      </c>
      <c r="HOP22" s="1176" t="s">
        <v>2292</v>
      </c>
      <c r="HOQ22" s="1176" t="s">
        <v>2292</v>
      </c>
      <c r="HOR22" s="1176" t="s">
        <v>2292</v>
      </c>
      <c r="HOS22" s="1176" t="s">
        <v>2292</v>
      </c>
      <c r="HOT22" s="1176" t="s">
        <v>2292</v>
      </c>
      <c r="HOU22" s="1176" t="s">
        <v>2292</v>
      </c>
      <c r="HOV22" s="1176" t="s">
        <v>2292</v>
      </c>
      <c r="HOW22" s="1176" t="s">
        <v>2292</v>
      </c>
      <c r="HOX22" s="1176" t="s">
        <v>2292</v>
      </c>
      <c r="HOY22" s="1176" t="s">
        <v>2292</v>
      </c>
      <c r="HOZ22" s="1176" t="s">
        <v>2292</v>
      </c>
      <c r="HPA22" s="1176" t="s">
        <v>2292</v>
      </c>
      <c r="HPB22" s="1176" t="s">
        <v>2292</v>
      </c>
      <c r="HPC22" s="1176" t="s">
        <v>2292</v>
      </c>
      <c r="HPD22" s="1176" t="s">
        <v>2292</v>
      </c>
      <c r="HPE22" s="1176" t="s">
        <v>2292</v>
      </c>
      <c r="HPF22" s="1176" t="s">
        <v>2292</v>
      </c>
      <c r="HPG22" s="1176" t="s">
        <v>2292</v>
      </c>
      <c r="HPH22" s="1176" t="s">
        <v>2292</v>
      </c>
      <c r="HPI22" s="1176" t="s">
        <v>2292</v>
      </c>
      <c r="HPJ22" s="1176" t="s">
        <v>2292</v>
      </c>
      <c r="HPK22" s="1176" t="s">
        <v>2292</v>
      </c>
      <c r="HPL22" s="1176" t="s">
        <v>2292</v>
      </c>
      <c r="HPM22" s="1176" t="s">
        <v>2292</v>
      </c>
      <c r="HPN22" s="1176" t="s">
        <v>2292</v>
      </c>
      <c r="HPO22" s="1176" t="s">
        <v>2292</v>
      </c>
      <c r="HPP22" s="1176" t="s">
        <v>2292</v>
      </c>
      <c r="HPQ22" s="1176" t="s">
        <v>2292</v>
      </c>
      <c r="HPR22" s="1176" t="s">
        <v>2292</v>
      </c>
      <c r="HPS22" s="1176" t="s">
        <v>2292</v>
      </c>
      <c r="HPT22" s="1176" t="s">
        <v>2292</v>
      </c>
      <c r="HPU22" s="1176" t="s">
        <v>2292</v>
      </c>
      <c r="HPV22" s="1176" t="s">
        <v>2292</v>
      </c>
      <c r="HPW22" s="1176" t="s">
        <v>2292</v>
      </c>
      <c r="HPX22" s="1176" t="s">
        <v>2292</v>
      </c>
      <c r="HPY22" s="1176" t="s">
        <v>2292</v>
      </c>
      <c r="HPZ22" s="1176" t="s">
        <v>2292</v>
      </c>
      <c r="HQA22" s="1176" t="s">
        <v>2292</v>
      </c>
      <c r="HQB22" s="1176" t="s">
        <v>2292</v>
      </c>
      <c r="HQC22" s="1176" t="s">
        <v>2292</v>
      </c>
      <c r="HQD22" s="1176" t="s">
        <v>2292</v>
      </c>
      <c r="HQE22" s="1176" t="s">
        <v>2292</v>
      </c>
      <c r="HQF22" s="1176" t="s">
        <v>2292</v>
      </c>
      <c r="HQG22" s="1176" t="s">
        <v>2292</v>
      </c>
      <c r="HQH22" s="1176" t="s">
        <v>2292</v>
      </c>
      <c r="HQI22" s="1176" t="s">
        <v>2292</v>
      </c>
      <c r="HQJ22" s="1176" t="s">
        <v>2292</v>
      </c>
      <c r="HQK22" s="1176" t="s">
        <v>2292</v>
      </c>
      <c r="HQL22" s="1176" t="s">
        <v>2292</v>
      </c>
      <c r="HQM22" s="1176" t="s">
        <v>2292</v>
      </c>
      <c r="HQN22" s="1176" t="s">
        <v>2292</v>
      </c>
      <c r="HQO22" s="1176" t="s">
        <v>2292</v>
      </c>
      <c r="HQP22" s="1176" t="s">
        <v>2292</v>
      </c>
      <c r="HQQ22" s="1176" t="s">
        <v>2292</v>
      </c>
      <c r="HQR22" s="1176" t="s">
        <v>2292</v>
      </c>
      <c r="HQS22" s="1176" t="s">
        <v>2292</v>
      </c>
      <c r="HQT22" s="1176" t="s">
        <v>2292</v>
      </c>
      <c r="HQU22" s="1176" t="s">
        <v>2292</v>
      </c>
      <c r="HQV22" s="1176" t="s">
        <v>2292</v>
      </c>
      <c r="HQW22" s="1176" t="s">
        <v>2292</v>
      </c>
      <c r="HQX22" s="1176" t="s">
        <v>2292</v>
      </c>
      <c r="HQY22" s="1176" t="s">
        <v>2292</v>
      </c>
      <c r="HQZ22" s="1176" t="s">
        <v>2292</v>
      </c>
      <c r="HRA22" s="1176" t="s">
        <v>2292</v>
      </c>
      <c r="HRB22" s="1176" t="s">
        <v>2292</v>
      </c>
      <c r="HRC22" s="1176" t="s">
        <v>2292</v>
      </c>
      <c r="HRD22" s="1176" t="s">
        <v>2292</v>
      </c>
      <c r="HRE22" s="1176" t="s">
        <v>2292</v>
      </c>
      <c r="HRF22" s="1176" t="s">
        <v>2292</v>
      </c>
      <c r="HRG22" s="1176" t="s">
        <v>2292</v>
      </c>
      <c r="HRH22" s="1176" t="s">
        <v>2292</v>
      </c>
      <c r="HRI22" s="1176" t="s">
        <v>2292</v>
      </c>
      <c r="HRJ22" s="1176" t="s">
        <v>2292</v>
      </c>
      <c r="HRK22" s="1176" t="s">
        <v>2292</v>
      </c>
      <c r="HRL22" s="1176" t="s">
        <v>2292</v>
      </c>
      <c r="HRM22" s="1176" t="s">
        <v>2292</v>
      </c>
      <c r="HRN22" s="1176" t="s">
        <v>2292</v>
      </c>
      <c r="HRO22" s="1176" t="s">
        <v>2292</v>
      </c>
      <c r="HRP22" s="1176" t="s">
        <v>2292</v>
      </c>
      <c r="HRQ22" s="1176" t="s">
        <v>2292</v>
      </c>
      <c r="HRR22" s="1176" t="s">
        <v>2292</v>
      </c>
      <c r="HRS22" s="1176" t="s">
        <v>2292</v>
      </c>
      <c r="HRT22" s="1176" t="s">
        <v>2292</v>
      </c>
      <c r="HRU22" s="1176" t="s">
        <v>2292</v>
      </c>
      <c r="HRV22" s="1176" t="s">
        <v>2292</v>
      </c>
      <c r="HRW22" s="1176" t="s">
        <v>2292</v>
      </c>
      <c r="HRX22" s="1176" t="s">
        <v>2292</v>
      </c>
      <c r="HRY22" s="1176" t="s">
        <v>2292</v>
      </c>
      <c r="HRZ22" s="1176" t="s">
        <v>2292</v>
      </c>
      <c r="HSA22" s="1176" t="s">
        <v>2292</v>
      </c>
      <c r="HSB22" s="1176" t="s">
        <v>2292</v>
      </c>
      <c r="HSC22" s="1176" t="s">
        <v>2292</v>
      </c>
      <c r="HSD22" s="1176" t="s">
        <v>2292</v>
      </c>
      <c r="HSE22" s="1176" t="s">
        <v>2292</v>
      </c>
      <c r="HSF22" s="1176" t="s">
        <v>2292</v>
      </c>
      <c r="HSG22" s="1176" t="s">
        <v>2292</v>
      </c>
      <c r="HSH22" s="1176" t="s">
        <v>2292</v>
      </c>
      <c r="HSI22" s="1176" t="s">
        <v>2292</v>
      </c>
      <c r="HSJ22" s="1176" t="s">
        <v>2292</v>
      </c>
      <c r="HSK22" s="1176" t="s">
        <v>2292</v>
      </c>
      <c r="HSL22" s="1176" t="s">
        <v>2292</v>
      </c>
      <c r="HSM22" s="1176" t="s">
        <v>2292</v>
      </c>
      <c r="HSN22" s="1176" t="s">
        <v>2292</v>
      </c>
      <c r="HSO22" s="1176" t="s">
        <v>2292</v>
      </c>
      <c r="HSP22" s="1176" t="s">
        <v>2292</v>
      </c>
      <c r="HSQ22" s="1176" t="s">
        <v>2292</v>
      </c>
      <c r="HSR22" s="1176" t="s">
        <v>2292</v>
      </c>
      <c r="HSS22" s="1176" t="s">
        <v>2292</v>
      </c>
      <c r="HST22" s="1176" t="s">
        <v>2292</v>
      </c>
      <c r="HSU22" s="1176" t="s">
        <v>2292</v>
      </c>
      <c r="HSV22" s="1176" t="s">
        <v>2292</v>
      </c>
      <c r="HSW22" s="1176" t="s">
        <v>2292</v>
      </c>
      <c r="HSX22" s="1176" t="s">
        <v>2292</v>
      </c>
      <c r="HSY22" s="1176" t="s">
        <v>2292</v>
      </c>
      <c r="HSZ22" s="1176" t="s">
        <v>2292</v>
      </c>
      <c r="HTA22" s="1176" t="s">
        <v>2292</v>
      </c>
      <c r="HTB22" s="1176" t="s">
        <v>2292</v>
      </c>
      <c r="HTC22" s="1176" t="s">
        <v>2292</v>
      </c>
      <c r="HTD22" s="1176" t="s">
        <v>2292</v>
      </c>
      <c r="HTE22" s="1176" t="s">
        <v>2292</v>
      </c>
      <c r="HTF22" s="1176" t="s">
        <v>2292</v>
      </c>
      <c r="HTG22" s="1176" t="s">
        <v>2292</v>
      </c>
      <c r="HTH22" s="1176" t="s">
        <v>2292</v>
      </c>
      <c r="HTI22" s="1176" t="s">
        <v>2292</v>
      </c>
      <c r="HTJ22" s="1176" t="s">
        <v>2292</v>
      </c>
      <c r="HTK22" s="1176" t="s">
        <v>2292</v>
      </c>
      <c r="HTL22" s="1176" t="s">
        <v>2292</v>
      </c>
      <c r="HTM22" s="1176" t="s">
        <v>2292</v>
      </c>
      <c r="HTN22" s="1176" t="s">
        <v>2292</v>
      </c>
      <c r="HTO22" s="1176" t="s">
        <v>2292</v>
      </c>
      <c r="HTP22" s="1176" t="s">
        <v>2292</v>
      </c>
      <c r="HTQ22" s="1176" t="s">
        <v>2292</v>
      </c>
      <c r="HTR22" s="1176" t="s">
        <v>2292</v>
      </c>
      <c r="HTS22" s="1176" t="s">
        <v>2292</v>
      </c>
      <c r="HTT22" s="1176" t="s">
        <v>2292</v>
      </c>
      <c r="HTU22" s="1176" t="s">
        <v>2292</v>
      </c>
      <c r="HTV22" s="1176" t="s">
        <v>2292</v>
      </c>
      <c r="HTW22" s="1176" t="s">
        <v>2292</v>
      </c>
      <c r="HTX22" s="1176" t="s">
        <v>2292</v>
      </c>
      <c r="HTY22" s="1176" t="s">
        <v>2292</v>
      </c>
      <c r="HTZ22" s="1176" t="s">
        <v>2292</v>
      </c>
      <c r="HUA22" s="1176" t="s">
        <v>2292</v>
      </c>
      <c r="HUB22" s="1176" t="s">
        <v>2292</v>
      </c>
      <c r="HUC22" s="1176" t="s">
        <v>2292</v>
      </c>
      <c r="HUD22" s="1176" t="s">
        <v>2292</v>
      </c>
      <c r="HUE22" s="1176" t="s">
        <v>2292</v>
      </c>
      <c r="HUF22" s="1176" t="s">
        <v>2292</v>
      </c>
      <c r="HUG22" s="1176" t="s">
        <v>2292</v>
      </c>
      <c r="HUH22" s="1176" t="s">
        <v>2292</v>
      </c>
      <c r="HUI22" s="1176" t="s">
        <v>2292</v>
      </c>
      <c r="HUJ22" s="1176" t="s">
        <v>2292</v>
      </c>
      <c r="HUK22" s="1176" t="s">
        <v>2292</v>
      </c>
      <c r="HUL22" s="1176" t="s">
        <v>2292</v>
      </c>
      <c r="HUM22" s="1176" t="s">
        <v>2292</v>
      </c>
      <c r="HUN22" s="1176" t="s">
        <v>2292</v>
      </c>
      <c r="HUO22" s="1176" t="s">
        <v>2292</v>
      </c>
      <c r="HUP22" s="1176" t="s">
        <v>2292</v>
      </c>
      <c r="HUQ22" s="1176" t="s">
        <v>2292</v>
      </c>
      <c r="HUR22" s="1176" t="s">
        <v>2292</v>
      </c>
      <c r="HUS22" s="1176" t="s">
        <v>2292</v>
      </c>
      <c r="HUT22" s="1176" t="s">
        <v>2292</v>
      </c>
      <c r="HUU22" s="1176" t="s">
        <v>2292</v>
      </c>
      <c r="HUV22" s="1176" t="s">
        <v>2292</v>
      </c>
      <c r="HUW22" s="1176" t="s">
        <v>2292</v>
      </c>
      <c r="HUX22" s="1176" t="s">
        <v>2292</v>
      </c>
      <c r="HUY22" s="1176" t="s">
        <v>2292</v>
      </c>
      <c r="HUZ22" s="1176" t="s">
        <v>2292</v>
      </c>
      <c r="HVA22" s="1176" t="s">
        <v>2292</v>
      </c>
      <c r="HVB22" s="1176" t="s">
        <v>2292</v>
      </c>
      <c r="HVC22" s="1176" t="s">
        <v>2292</v>
      </c>
      <c r="HVD22" s="1176" t="s">
        <v>2292</v>
      </c>
      <c r="HVE22" s="1176" t="s">
        <v>2292</v>
      </c>
      <c r="HVF22" s="1176" t="s">
        <v>2292</v>
      </c>
      <c r="HVG22" s="1176" t="s">
        <v>2292</v>
      </c>
      <c r="HVH22" s="1176" t="s">
        <v>2292</v>
      </c>
      <c r="HVI22" s="1176" t="s">
        <v>2292</v>
      </c>
      <c r="HVJ22" s="1176" t="s">
        <v>2292</v>
      </c>
      <c r="HVK22" s="1176" t="s">
        <v>2292</v>
      </c>
      <c r="HVL22" s="1176" t="s">
        <v>2292</v>
      </c>
      <c r="HVM22" s="1176" t="s">
        <v>2292</v>
      </c>
      <c r="HVN22" s="1176" t="s">
        <v>2292</v>
      </c>
      <c r="HVO22" s="1176" t="s">
        <v>2292</v>
      </c>
      <c r="HVP22" s="1176" t="s">
        <v>2292</v>
      </c>
      <c r="HVQ22" s="1176" t="s">
        <v>2292</v>
      </c>
      <c r="HVR22" s="1176" t="s">
        <v>2292</v>
      </c>
      <c r="HVS22" s="1176" t="s">
        <v>2292</v>
      </c>
      <c r="HVT22" s="1176" t="s">
        <v>2292</v>
      </c>
      <c r="HVU22" s="1176" t="s">
        <v>2292</v>
      </c>
      <c r="HVV22" s="1176" t="s">
        <v>2292</v>
      </c>
      <c r="HVW22" s="1176" t="s">
        <v>2292</v>
      </c>
      <c r="HVX22" s="1176" t="s">
        <v>2292</v>
      </c>
      <c r="HVY22" s="1176" t="s">
        <v>2292</v>
      </c>
      <c r="HVZ22" s="1176" t="s">
        <v>2292</v>
      </c>
      <c r="HWA22" s="1176" t="s">
        <v>2292</v>
      </c>
      <c r="HWB22" s="1176" t="s">
        <v>2292</v>
      </c>
      <c r="HWC22" s="1176" t="s">
        <v>2292</v>
      </c>
      <c r="HWD22" s="1176" t="s">
        <v>2292</v>
      </c>
      <c r="HWE22" s="1176" t="s">
        <v>2292</v>
      </c>
      <c r="HWF22" s="1176" t="s">
        <v>2292</v>
      </c>
      <c r="HWG22" s="1176" t="s">
        <v>2292</v>
      </c>
      <c r="HWH22" s="1176" t="s">
        <v>2292</v>
      </c>
      <c r="HWI22" s="1176" t="s">
        <v>2292</v>
      </c>
      <c r="HWJ22" s="1176" t="s">
        <v>2292</v>
      </c>
      <c r="HWK22" s="1176" t="s">
        <v>2292</v>
      </c>
      <c r="HWL22" s="1176" t="s">
        <v>2292</v>
      </c>
      <c r="HWM22" s="1176" t="s">
        <v>2292</v>
      </c>
      <c r="HWN22" s="1176" t="s">
        <v>2292</v>
      </c>
      <c r="HWO22" s="1176" t="s">
        <v>2292</v>
      </c>
      <c r="HWP22" s="1176" t="s">
        <v>2292</v>
      </c>
      <c r="HWQ22" s="1176" t="s">
        <v>2292</v>
      </c>
      <c r="HWR22" s="1176" t="s">
        <v>2292</v>
      </c>
      <c r="HWS22" s="1176" t="s">
        <v>2292</v>
      </c>
      <c r="HWT22" s="1176" t="s">
        <v>2292</v>
      </c>
      <c r="HWU22" s="1176" t="s">
        <v>2292</v>
      </c>
      <c r="HWV22" s="1176" t="s">
        <v>2292</v>
      </c>
      <c r="HWW22" s="1176" t="s">
        <v>2292</v>
      </c>
      <c r="HWX22" s="1176" t="s">
        <v>2292</v>
      </c>
      <c r="HWY22" s="1176" t="s">
        <v>2292</v>
      </c>
      <c r="HWZ22" s="1176" t="s">
        <v>2292</v>
      </c>
      <c r="HXA22" s="1176" t="s">
        <v>2292</v>
      </c>
      <c r="HXB22" s="1176" t="s">
        <v>2292</v>
      </c>
      <c r="HXC22" s="1176" t="s">
        <v>2292</v>
      </c>
      <c r="HXD22" s="1176" t="s">
        <v>2292</v>
      </c>
      <c r="HXE22" s="1176" t="s">
        <v>2292</v>
      </c>
      <c r="HXF22" s="1176" t="s">
        <v>2292</v>
      </c>
      <c r="HXG22" s="1176" t="s">
        <v>2292</v>
      </c>
      <c r="HXH22" s="1176" t="s">
        <v>2292</v>
      </c>
      <c r="HXI22" s="1176" t="s">
        <v>2292</v>
      </c>
      <c r="HXJ22" s="1176" t="s">
        <v>2292</v>
      </c>
      <c r="HXK22" s="1176" t="s">
        <v>2292</v>
      </c>
      <c r="HXL22" s="1176" t="s">
        <v>2292</v>
      </c>
      <c r="HXM22" s="1176" t="s">
        <v>2292</v>
      </c>
      <c r="HXN22" s="1176" t="s">
        <v>2292</v>
      </c>
      <c r="HXO22" s="1176" t="s">
        <v>2292</v>
      </c>
      <c r="HXP22" s="1176" t="s">
        <v>2292</v>
      </c>
      <c r="HXQ22" s="1176" t="s">
        <v>2292</v>
      </c>
      <c r="HXR22" s="1176" t="s">
        <v>2292</v>
      </c>
      <c r="HXS22" s="1176" t="s">
        <v>2292</v>
      </c>
      <c r="HXT22" s="1176" t="s">
        <v>2292</v>
      </c>
      <c r="HXU22" s="1176" t="s">
        <v>2292</v>
      </c>
      <c r="HXV22" s="1176" t="s">
        <v>2292</v>
      </c>
      <c r="HXW22" s="1176" t="s">
        <v>2292</v>
      </c>
      <c r="HXX22" s="1176" t="s">
        <v>2292</v>
      </c>
      <c r="HXY22" s="1176" t="s">
        <v>2292</v>
      </c>
      <c r="HXZ22" s="1176" t="s">
        <v>2292</v>
      </c>
      <c r="HYA22" s="1176" t="s">
        <v>2292</v>
      </c>
      <c r="HYB22" s="1176" t="s">
        <v>2292</v>
      </c>
      <c r="HYC22" s="1176" t="s">
        <v>2292</v>
      </c>
      <c r="HYD22" s="1176" t="s">
        <v>2292</v>
      </c>
      <c r="HYE22" s="1176" t="s">
        <v>2292</v>
      </c>
      <c r="HYF22" s="1176" t="s">
        <v>2292</v>
      </c>
      <c r="HYG22" s="1176" t="s">
        <v>2292</v>
      </c>
      <c r="HYH22" s="1176" t="s">
        <v>2292</v>
      </c>
      <c r="HYI22" s="1176" t="s">
        <v>2292</v>
      </c>
      <c r="HYJ22" s="1176" t="s">
        <v>2292</v>
      </c>
      <c r="HYK22" s="1176" t="s">
        <v>2292</v>
      </c>
      <c r="HYL22" s="1176" t="s">
        <v>2292</v>
      </c>
      <c r="HYM22" s="1176" t="s">
        <v>2292</v>
      </c>
      <c r="HYN22" s="1176" t="s">
        <v>2292</v>
      </c>
      <c r="HYO22" s="1176" t="s">
        <v>2292</v>
      </c>
      <c r="HYP22" s="1176" t="s">
        <v>2292</v>
      </c>
      <c r="HYQ22" s="1176" t="s">
        <v>2292</v>
      </c>
      <c r="HYR22" s="1176" t="s">
        <v>2292</v>
      </c>
      <c r="HYS22" s="1176" t="s">
        <v>2292</v>
      </c>
      <c r="HYT22" s="1176" t="s">
        <v>2292</v>
      </c>
      <c r="HYU22" s="1176" t="s">
        <v>2292</v>
      </c>
      <c r="HYV22" s="1176" t="s">
        <v>2292</v>
      </c>
      <c r="HYW22" s="1176" t="s">
        <v>2292</v>
      </c>
      <c r="HYX22" s="1176" t="s">
        <v>2292</v>
      </c>
      <c r="HYY22" s="1176" t="s">
        <v>2292</v>
      </c>
      <c r="HYZ22" s="1176" t="s">
        <v>2292</v>
      </c>
      <c r="HZA22" s="1176" t="s">
        <v>2292</v>
      </c>
      <c r="HZB22" s="1176" t="s">
        <v>2292</v>
      </c>
      <c r="HZC22" s="1176" t="s">
        <v>2292</v>
      </c>
      <c r="HZD22" s="1176" t="s">
        <v>2292</v>
      </c>
      <c r="HZE22" s="1176" t="s">
        <v>2292</v>
      </c>
      <c r="HZF22" s="1176" t="s">
        <v>2292</v>
      </c>
      <c r="HZG22" s="1176" t="s">
        <v>2292</v>
      </c>
      <c r="HZH22" s="1176" t="s">
        <v>2292</v>
      </c>
      <c r="HZI22" s="1176" t="s">
        <v>2292</v>
      </c>
      <c r="HZJ22" s="1176" t="s">
        <v>2292</v>
      </c>
      <c r="HZK22" s="1176" t="s">
        <v>2292</v>
      </c>
      <c r="HZL22" s="1176" t="s">
        <v>2292</v>
      </c>
      <c r="HZM22" s="1176" t="s">
        <v>2292</v>
      </c>
      <c r="HZN22" s="1176" t="s">
        <v>2292</v>
      </c>
      <c r="HZO22" s="1176" t="s">
        <v>2292</v>
      </c>
      <c r="HZP22" s="1176" t="s">
        <v>2292</v>
      </c>
      <c r="HZQ22" s="1176" t="s">
        <v>2292</v>
      </c>
      <c r="HZR22" s="1176" t="s">
        <v>2292</v>
      </c>
      <c r="HZS22" s="1176" t="s">
        <v>2292</v>
      </c>
      <c r="HZT22" s="1176" t="s">
        <v>2292</v>
      </c>
      <c r="HZU22" s="1176" t="s">
        <v>2292</v>
      </c>
      <c r="HZV22" s="1176" t="s">
        <v>2292</v>
      </c>
      <c r="HZW22" s="1176" t="s">
        <v>2292</v>
      </c>
      <c r="HZX22" s="1176" t="s">
        <v>2292</v>
      </c>
      <c r="HZY22" s="1176" t="s">
        <v>2292</v>
      </c>
      <c r="HZZ22" s="1176" t="s">
        <v>2292</v>
      </c>
      <c r="IAA22" s="1176" t="s">
        <v>2292</v>
      </c>
      <c r="IAB22" s="1176" t="s">
        <v>2292</v>
      </c>
      <c r="IAC22" s="1176" t="s">
        <v>2292</v>
      </c>
      <c r="IAD22" s="1176" t="s">
        <v>2292</v>
      </c>
      <c r="IAE22" s="1176" t="s">
        <v>2292</v>
      </c>
      <c r="IAF22" s="1176" t="s">
        <v>2292</v>
      </c>
      <c r="IAG22" s="1176" t="s">
        <v>2292</v>
      </c>
      <c r="IAH22" s="1176" t="s">
        <v>2292</v>
      </c>
      <c r="IAI22" s="1176" t="s">
        <v>2292</v>
      </c>
      <c r="IAJ22" s="1176" t="s">
        <v>2292</v>
      </c>
      <c r="IAK22" s="1176" t="s">
        <v>2292</v>
      </c>
      <c r="IAL22" s="1176" t="s">
        <v>2292</v>
      </c>
      <c r="IAM22" s="1176" t="s">
        <v>2292</v>
      </c>
      <c r="IAN22" s="1176" t="s">
        <v>2292</v>
      </c>
      <c r="IAO22" s="1176" t="s">
        <v>2292</v>
      </c>
      <c r="IAP22" s="1176" t="s">
        <v>2292</v>
      </c>
      <c r="IAQ22" s="1176" t="s">
        <v>2292</v>
      </c>
      <c r="IAR22" s="1176" t="s">
        <v>2292</v>
      </c>
      <c r="IAS22" s="1176" t="s">
        <v>2292</v>
      </c>
      <c r="IAT22" s="1176" t="s">
        <v>2292</v>
      </c>
      <c r="IAU22" s="1176" t="s">
        <v>2292</v>
      </c>
      <c r="IAV22" s="1176" t="s">
        <v>2292</v>
      </c>
      <c r="IAW22" s="1176" t="s">
        <v>2292</v>
      </c>
      <c r="IAX22" s="1176" t="s">
        <v>2292</v>
      </c>
      <c r="IAY22" s="1176" t="s">
        <v>2292</v>
      </c>
      <c r="IAZ22" s="1176" t="s">
        <v>2292</v>
      </c>
      <c r="IBA22" s="1176" t="s">
        <v>2292</v>
      </c>
      <c r="IBB22" s="1176" t="s">
        <v>2292</v>
      </c>
      <c r="IBC22" s="1176" t="s">
        <v>2292</v>
      </c>
      <c r="IBD22" s="1176" t="s">
        <v>2292</v>
      </c>
      <c r="IBE22" s="1176" t="s">
        <v>2292</v>
      </c>
      <c r="IBF22" s="1176" t="s">
        <v>2292</v>
      </c>
      <c r="IBG22" s="1176" t="s">
        <v>2292</v>
      </c>
      <c r="IBH22" s="1176" t="s">
        <v>2292</v>
      </c>
      <c r="IBI22" s="1176" t="s">
        <v>2292</v>
      </c>
      <c r="IBJ22" s="1176" t="s">
        <v>2292</v>
      </c>
      <c r="IBK22" s="1176" t="s">
        <v>2292</v>
      </c>
      <c r="IBL22" s="1176" t="s">
        <v>2292</v>
      </c>
      <c r="IBM22" s="1176" t="s">
        <v>2292</v>
      </c>
      <c r="IBN22" s="1176" t="s">
        <v>2292</v>
      </c>
      <c r="IBO22" s="1176" t="s">
        <v>2292</v>
      </c>
      <c r="IBP22" s="1176" t="s">
        <v>2292</v>
      </c>
      <c r="IBQ22" s="1176" t="s">
        <v>2292</v>
      </c>
      <c r="IBR22" s="1176" t="s">
        <v>2292</v>
      </c>
      <c r="IBS22" s="1176" t="s">
        <v>2292</v>
      </c>
      <c r="IBT22" s="1176" t="s">
        <v>2292</v>
      </c>
      <c r="IBU22" s="1176" t="s">
        <v>2292</v>
      </c>
      <c r="IBV22" s="1176" t="s">
        <v>2292</v>
      </c>
      <c r="IBW22" s="1176" t="s">
        <v>2292</v>
      </c>
      <c r="IBX22" s="1176" t="s">
        <v>2292</v>
      </c>
      <c r="IBY22" s="1176" t="s">
        <v>2292</v>
      </c>
      <c r="IBZ22" s="1176" t="s">
        <v>2292</v>
      </c>
      <c r="ICA22" s="1176" t="s">
        <v>2292</v>
      </c>
      <c r="ICB22" s="1176" t="s">
        <v>2292</v>
      </c>
      <c r="ICC22" s="1176" t="s">
        <v>2292</v>
      </c>
      <c r="ICD22" s="1176" t="s">
        <v>2292</v>
      </c>
      <c r="ICE22" s="1176" t="s">
        <v>2292</v>
      </c>
      <c r="ICF22" s="1176" t="s">
        <v>2292</v>
      </c>
      <c r="ICG22" s="1176" t="s">
        <v>2292</v>
      </c>
      <c r="ICH22" s="1176" t="s">
        <v>2292</v>
      </c>
      <c r="ICI22" s="1176" t="s">
        <v>2292</v>
      </c>
      <c r="ICJ22" s="1176" t="s">
        <v>2292</v>
      </c>
      <c r="ICK22" s="1176" t="s">
        <v>2292</v>
      </c>
      <c r="ICL22" s="1176" t="s">
        <v>2292</v>
      </c>
      <c r="ICM22" s="1176" t="s">
        <v>2292</v>
      </c>
      <c r="ICN22" s="1176" t="s">
        <v>2292</v>
      </c>
      <c r="ICO22" s="1176" t="s">
        <v>2292</v>
      </c>
      <c r="ICP22" s="1176" t="s">
        <v>2292</v>
      </c>
      <c r="ICQ22" s="1176" t="s">
        <v>2292</v>
      </c>
      <c r="ICR22" s="1176" t="s">
        <v>2292</v>
      </c>
      <c r="ICS22" s="1176" t="s">
        <v>2292</v>
      </c>
      <c r="ICT22" s="1176" t="s">
        <v>2292</v>
      </c>
      <c r="ICU22" s="1176" t="s">
        <v>2292</v>
      </c>
      <c r="ICV22" s="1176" t="s">
        <v>2292</v>
      </c>
      <c r="ICW22" s="1176" t="s">
        <v>2292</v>
      </c>
      <c r="ICX22" s="1176" t="s">
        <v>2292</v>
      </c>
      <c r="ICY22" s="1176" t="s">
        <v>2292</v>
      </c>
      <c r="ICZ22" s="1176" t="s">
        <v>2292</v>
      </c>
      <c r="IDA22" s="1176" t="s">
        <v>2292</v>
      </c>
      <c r="IDB22" s="1176" t="s">
        <v>2292</v>
      </c>
      <c r="IDC22" s="1176" t="s">
        <v>2292</v>
      </c>
      <c r="IDD22" s="1176" t="s">
        <v>2292</v>
      </c>
      <c r="IDE22" s="1176" t="s">
        <v>2292</v>
      </c>
      <c r="IDF22" s="1176" t="s">
        <v>2292</v>
      </c>
      <c r="IDG22" s="1176" t="s">
        <v>2292</v>
      </c>
      <c r="IDH22" s="1176" t="s">
        <v>2292</v>
      </c>
      <c r="IDI22" s="1176" t="s">
        <v>2292</v>
      </c>
      <c r="IDJ22" s="1176" t="s">
        <v>2292</v>
      </c>
      <c r="IDK22" s="1176" t="s">
        <v>2292</v>
      </c>
      <c r="IDL22" s="1176" t="s">
        <v>2292</v>
      </c>
      <c r="IDM22" s="1176" t="s">
        <v>2292</v>
      </c>
      <c r="IDN22" s="1176" t="s">
        <v>2292</v>
      </c>
      <c r="IDO22" s="1176" t="s">
        <v>2292</v>
      </c>
      <c r="IDP22" s="1176" t="s">
        <v>2292</v>
      </c>
      <c r="IDQ22" s="1176" t="s">
        <v>2292</v>
      </c>
      <c r="IDR22" s="1176" t="s">
        <v>2292</v>
      </c>
      <c r="IDS22" s="1176" t="s">
        <v>2292</v>
      </c>
      <c r="IDT22" s="1176" t="s">
        <v>2292</v>
      </c>
      <c r="IDU22" s="1176" t="s">
        <v>2292</v>
      </c>
      <c r="IDV22" s="1176" t="s">
        <v>2292</v>
      </c>
      <c r="IDW22" s="1176" t="s">
        <v>2292</v>
      </c>
      <c r="IDX22" s="1176" t="s">
        <v>2292</v>
      </c>
      <c r="IDY22" s="1176" t="s">
        <v>2292</v>
      </c>
      <c r="IDZ22" s="1176" t="s">
        <v>2292</v>
      </c>
      <c r="IEA22" s="1176" t="s">
        <v>2292</v>
      </c>
      <c r="IEB22" s="1176" t="s">
        <v>2292</v>
      </c>
      <c r="IEC22" s="1176" t="s">
        <v>2292</v>
      </c>
      <c r="IED22" s="1176" t="s">
        <v>2292</v>
      </c>
      <c r="IEE22" s="1176" t="s">
        <v>2292</v>
      </c>
      <c r="IEF22" s="1176" t="s">
        <v>2292</v>
      </c>
      <c r="IEG22" s="1176" t="s">
        <v>2292</v>
      </c>
      <c r="IEH22" s="1176" t="s">
        <v>2292</v>
      </c>
      <c r="IEI22" s="1176" t="s">
        <v>2292</v>
      </c>
      <c r="IEJ22" s="1176" t="s">
        <v>2292</v>
      </c>
      <c r="IEK22" s="1176" t="s">
        <v>2292</v>
      </c>
      <c r="IEL22" s="1176" t="s">
        <v>2292</v>
      </c>
      <c r="IEM22" s="1176" t="s">
        <v>2292</v>
      </c>
      <c r="IEN22" s="1176" t="s">
        <v>2292</v>
      </c>
      <c r="IEO22" s="1176" t="s">
        <v>2292</v>
      </c>
      <c r="IEP22" s="1176" t="s">
        <v>2292</v>
      </c>
      <c r="IEQ22" s="1176" t="s">
        <v>2292</v>
      </c>
      <c r="IER22" s="1176" t="s">
        <v>2292</v>
      </c>
      <c r="IES22" s="1176" t="s">
        <v>2292</v>
      </c>
      <c r="IET22" s="1176" t="s">
        <v>2292</v>
      </c>
      <c r="IEU22" s="1176" t="s">
        <v>2292</v>
      </c>
      <c r="IEV22" s="1176" t="s">
        <v>2292</v>
      </c>
      <c r="IEW22" s="1176" t="s">
        <v>2292</v>
      </c>
      <c r="IEX22" s="1176" t="s">
        <v>2292</v>
      </c>
      <c r="IEY22" s="1176" t="s">
        <v>2292</v>
      </c>
      <c r="IEZ22" s="1176" t="s">
        <v>2292</v>
      </c>
      <c r="IFA22" s="1176" t="s">
        <v>2292</v>
      </c>
      <c r="IFB22" s="1176" t="s">
        <v>2292</v>
      </c>
      <c r="IFC22" s="1176" t="s">
        <v>2292</v>
      </c>
      <c r="IFD22" s="1176" t="s">
        <v>2292</v>
      </c>
      <c r="IFE22" s="1176" t="s">
        <v>2292</v>
      </c>
      <c r="IFF22" s="1176" t="s">
        <v>2292</v>
      </c>
      <c r="IFG22" s="1176" t="s">
        <v>2292</v>
      </c>
      <c r="IFH22" s="1176" t="s">
        <v>2292</v>
      </c>
      <c r="IFI22" s="1176" t="s">
        <v>2292</v>
      </c>
      <c r="IFJ22" s="1176" t="s">
        <v>2292</v>
      </c>
      <c r="IFK22" s="1176" t="s">
        <v>2292</v>
      </c>
      <c r="IFL22" s="1176" t="s">
        <v>2292</v>
      </c>
      <c r="IFM22" s="1176" t="s">
        <v>2292</v>
      </c>
      <c r="IFN22" s="1176" t="s">
        <v>2292</v>
      </c>
      <c r="IFO22" s="1176" t="s">
        <v>2292</v>
      </c>
      <c r="IFP22" s="1176" t="s">
        <v>2292</v>
      </c>
      <c r="IFQ22" s="1176" t="s">
        <v>2292</v>
      </c>
      <c r="IFR22" s="1176" t="s">
        <v>2292</v>
      </c>
      <c r="IFS22" s="1176" t="s">
        <v>2292</v>
      </c>
      <c r="IFT22" s="1176" t="s">
        <v>2292</v>
      </c>
      <c r="IFU22" s="1176" t="s">
        <v>2292</v>
      </c>
      <c r="IFV22" s="1176" t="s">
        <v>2292</v>
      </c>
      <c r="IFW22" s="1176" t="s">
        <v>2292</v>
      </c>
      <c r="IFX22" s="1176" t="s">
        <v>2292</v>
      </c>
      <c r="IFY22" s="1176" t="s">
        <v>2292</v>
      </c>
      <c r="IFZ22" s="1176" t="s">
        <v>2292</v>
      </c>
      <c r="IGA22" s="1176" t="s">
        <v>2292</v>
      </c>
      <c r="IGB22" s="1176" t="s">
        <v>2292</v>
      </c>
      <c r="IGC22" s="1176" t="s">
        <v>2292</v>
      </c>
      <c r="IGD22" s="1176" t="s">
        <v>2292</v>
      </c>
      <c r="IGE22" s="1176" t="s">
        <v>2292</v>
      </c>
      <c r="IGF22" s="1176" t="s">
        <v>2292</v>
      </c>
      <c r="IGG22" s="1176" t="s">
        <v>2292</v>
      </c>
      <c r="IGH22" s="1176" t="s">
        <v>2292</v>
      </c>
      <c r="IGI22" s="1176" t="s">
        <v>2292</v>
      </c>
      <c r="IGJ22" s="1176" t="s">
        <v>2292</v>
      </c>
      <c r="IGK22" s="1176" t="s">
        <v>2292</v>
      </c>
      <c r="IGL22" s="1176" t="s">
        <v>2292</v>
      </c>
      <c r="IGM22" s="1176" t="s">
        <v>2292</v>
      </c>
      <c r="IGN22" s="1176" t="s">
        <v>2292</v>
      </c>
      <c r="IGO22" s="1176" t="s">
        <v>2292</v>
      </c>
      <c r="IGP22" s="1176" t="s">
        <v>2292</v>
      </c>
      <c r="IGQ22" s="1176" t="s">
        <v>2292</v>
      </c>
      <c r="IGR22" s="1176" t="s">
        <v>2292</v>
      </c>
      <c r="IGS22" s="1176" t="s">
        <v>2292</v>
      </c>
      <c r="IGT22" s="1176" t="s">
        <v>2292</v>
      </c>
      <c r="IGU22" s="1176" t="s">
        <v>2292</v>
      </c>
      <c r="IGV22" s="1176" t="s">
        <v>2292</v>
      </c>
      <c r="IGW22" s="1176" t="s">
        <v>2292</v>
      </c>
      <c r="IGX22" s="1176" t="s">
        <v>2292</v>
      </c>
      <c r="IGY22" s="1176" t="s">
        <v>2292</v>
      </c>
      <c r="IGZ22" s="1176" t="s">
        <v>2292</v>
      </c>
      <c r="IHA22" s="1176" t="s">
        <v>2292</v>
      </c>
      <c r="IHB22" s="1176" t="s">
        <v>2292</v>
      </c>
      <c r="IHC22" s="1176" t="s">
        <v>2292</v>
      </c>
      <c r="IHD22" s="1176" t="s">
        <v>2292</v>
      </c>
      <c r="IHE22" s="1176" t="s">
        <v>2292</v>
      </c>
      <c r="IHF22" s="1176" t="s">
        <v>2292</v>
      </c>
      <c r="IHG22" s="1176" t="s">
        <v>2292</v>
      </c>
      <c r="IHH22" s="1176" t="s">
        <v>2292</v>
      </c>
      <c r="IHI22" s="1176" t="s">
        <v>2292</v>
      </c>
      <c r="IHJ22" s="1176" t="s">
        <v>2292</v>
      </c>
      <c r="IHK22" s="1176" t="s">
        <v>2292</v>
      </c>
      <c r="IHL22" s="1176" t="s">
        <v>2292</v>
      </c>
      <c r="IHM22" s="1176" t="s">
        <v>2292</v>
      </c>
      <c r="IHN22" s="1176" t="s">
        <v>2292</v>
      </c>
      <c r="IHO22" s="1176" t="s">
        <v>2292</v>
      </c>
      <c r="IHP22" s="1176" t="s">
        <v>2292</v>
      </c>
      <c r="IHQ22" s="1176" t="s">
        <v>2292</v>
      </c>
      <c r="IHR22" s="1176" t="s">
        <v>2292</v>
      </c>
      <c r="IHS22" s="1176" t="s">
        <v>2292</v>
      </c>
      <c r="IHT22" s="1176" t="s">
        <v>2292</v>
      </c>
      <c r="IHU22" s="1176" t="s">
        <v>2292</v>
      </c>
      <c r="IHV22" s="1176" t="s">
        <v>2292</v>
      </c>
      <c r="IHW22" s="1176" t="s">
        <v>2292</v>
      </c>
      <c r="IHX22" s="1176" t="s">
        <v>2292</v>
      </c>
      <c r="IHY22" s="1176" t="s">
        <v>2292</v>
      </c>
      <c r="IHZ22" s="1176" t="s">
        <v>2292</v>
      </c>
      <c r="IIA22" s="1176" t="s">
        <v>2292</v>
      </c>
      <c r="IIB22" s="1176" t="s">
        <v>2292</v>
      </c>
      <c r="IIC22" s="1176" t="s">
        <v>2292</v>
      </c>
      <c r="IID22" s="1176" t="s">
        <v>2292</v>
      </c>
      <c r="IIE22" s="1176" t="s">
        <v>2292</v>
      </c>
      <c r="IIF22" s="1176" t="s">
        <v>2292</v>
      </c>
      <c r="IIG22" s="1176" t="s">
        <v>2292</v>
      </c>
      <c r="IIH22" s="1176" t="s">
        <v>2292</v>
      </c>
      <c r="III22" s="1176" t="s">
        <v>2292</v>
      </c>
      <c r="IIJ22" s="1176" t="s">
        <v>2292</v>
      </c>
      <c r="IIK22" s="1176" t="s">
        <v>2292</v>
      </c>
      <c r="IIL22" s="1176" t="s">
        <v>2292</v>
      </c>
      <c r="IIM22" s="1176" t="s">
        <v>2292</v>
      </c>
      <c r="IIN22" s="1176" t="s">
        <v>2292</v>
      </c>
      <c r="IIO22" s="1176" t="s">
        <v>2292</v>
      </c>
      <c r="IIP22" s="1176" t="s">
        <v>2292</v>
      </c>
      <c r="IIQ22" s="1176" t="s">
        <v>2292</v>
      </c>
      <c r="IIR22" s="1176" t="s">
        <v>2292</v>
      </c>
      <c r="IIS22" s="1176" t="s">
        <v>2292</v>
      </c>
      <c r="IIT22" s="1176" t="s">
        <v>2292</v>
      </c>
      <c r="IIU22" s="1176" t="s">
        <v>2292</v>
      </c>
      <c r="IIV22" s="1176" t="s">
        <v>2292</v>
      </c>
      <c r="IIW22" s="1176" t="s">
        <v>2292</v>
      </c>
      <c r="IIX22" s="1176" t="s">
        <v>2292</v>
      </c>
      <c r="IIY22" s="1176" t="s">
        <v>2292</v>
      </c>
      <c r="IIZ22" s="1176" t="s">
        <v>2292</v>
      </c>
      <c r="IJA22" s="1176" t="s">
        <v>2292</v>
      </c>
      <c r="IJB22" s="1176" t="s">
        <v>2292</v>
      </c>
      <c r="IJC22" s="1176" t="s">
        <v>2292</v>
      </c>
      <c r="IJD22" s="1176" t="s">
        <v>2292</v>
      </c>
      <c r="IJE22" s="1176" t="s">
        <v>2292</v>
      </c>
      <c r="IJF22" s="1176" t="s">
        <v>2292</v>
      </c>
      <c r="IJG22" s="1176" t="s">
        <v>2292</v>
      </c>
      <c r="IJH22" s="1176" t="s">
        <v>2292</v>
      </c>
      <c r="IJI22" s="1176" t="s">
        <v>2292</v>
      </c>
      <c r="IJJ22" s="1176" t="s">
        <v>2292</v>
      </c>
      <c r="IJK22" s="1176" t="s">
        <v>2292</v>
      </c>
      <c r="IJL22" s="1176" t="s">
        <v>2292</v>
      </c>
      <c r="IJM22" s="1176" t="s">
        <v>2292</v>
      </c>
      <c r="IJN22" s="1176" t="s">
        <v>2292</v>
      </c>
      <c r="IJO22" s="1176" t="s">
        <v>2292</v>
      </c>
      <c r="IJP22" s="1176" t="s">
        <v>2292</v>
      </c>
      <c r="IJQ22" s="1176" t="s">
        <v>2292</v>
      </c>
      <c r="IJR22" s="1176" t="s">
        <v>2292</v>
      </c>
      <c r="IJS22" s="1176" t="s">
        <v>2292</v>
      </c>
      <c r="IJT22" s="1176" t="s">
        <v>2292</v>
      </c>
      <c r="IJU22" s="1176" t="s">
        <v>2292</v>
      </c>
      <c r="IJV22" s="1176" t="s">
        <v>2292</v>
      </c>
      <c r="IJW22" s="1176" t="s">
        <v>2292</v>
      </c>
      <c r="IJX22" s="1176" t="s">
        <v>2292</v>
      </c>
      <c r="IJY22" s="1176" t="s">
        <v>2292</v>
      </c>
      <c r="IJZ22" s="1176" t="s">
        <v>2292</v>
      </c>
      <c r="IKA22" s="1176" t="s">
        <v>2292</v>
      </c>
      <c r="IKB22" s="1176" t="s">
        <v>2292</v>
      </c>
      <c r="IKC22" s="1176" t="s">
        <v>2292</v>
      </c>
      <c r="IKD22" s="1176" t="s">
        <v>2292</v>
      </c>
      <c r="IKE22" s="1176" t="s">
        <v>2292</v>
      </c>
      <c r="IKF22" s="1176" t="s">
        <v>2292</v>
      </c>
      <c r="IKG22" s="1176" t="s">
        <v>2292</v>
      </c>
      <c r="IKH22" s="1176" t="s">
        <v>2292</v>
      </c>
      <c r="IKI22" s="1176" t="s">
        <v>2292</v>
      </c>
      <c r="IKJ22" s="1176" t="s">
        <v>2292</v>
      </c>
      <c r="IKK22" s="1176" t="s">
        <v>2292</v>
      </c>
      <c r="IKL22" s="1176" t="s">
        <v>2292</v>
      </c>
      <c r="IKM22" s="1176" t="s">
        <v>2292</v>
      </c>
      <c r="IKN22" s="1176" t="s">
        <v>2292</v>
      </c>
      <c r="IKO22" s="1176" t="s">
        <v>2292</v>
      </c>
      <c r="IKP22" s="1176" t="s">
        <v>2292</v>
      </c>
      <c r="IKQ22" s="1176" t="s">
        <v>2292</v>
      </c>
      <c r="IKR22" s="1176" t="s">
        <v>2292</v>
      </c>
      <c r="IKS22" s="1176" t="s">
        <v>2292</v>
      </c>
      <c r="IKT22" s="1176" t="s">
        <v>2292</v>
      </c>
      <c r="IKU22" s="1176" t="s">
        <v>2292</v>
      </c>
      <c r="IKV22" s="1176" t="s">
        <v>2292</v>
      </c>
      <c r="IKW22" s="1176" t="s">
        <v>2292</v>
      </c>
      <c r="IKX22" s="1176" t="s">
        <v>2292</v>
      </c>
      <c r="IKY22" s="1176" t="s">
        <v>2292</v>
      </c>
      <c r="IKZ22" s="1176" t="s">
        <v>2292</v>
      </c>
      <c r="ILA22" s="1176" t="s">
        <v>2292</v>
      </c>
      <c r="ILB22" s="1176" t="s">
        <v>2292</v>
      </c>
      <c r="ILC22" s="1176" t="s">
        <v>2292</v>
      </c>
      <c r="ILD22" s="1176" t="s">
        <v>2292</v>
      </c>
      <c r="ILE22" s="1176" t="s">
        <v>2292</v>
      </c>
      <c r="ILF22" s="1176" t="s">
        <v>2292</v>
      </c>
      <c r="ILG22" s="1176" t="s">
        <v>2292</v>
      </c>
      <c r="ILH22" s="1176" t="s">
        <v>2292</v>
      </c>
      <c r="ILI22" s="1176" t="s">
        <v>2292</v>
      </c>
      <c r="ILJ22" s="1176" t="s">
        <v>2292</v>
      </c>
      <c r="ILK22" s="1176" t="s">
        <v>2292</v>
      </c>
      <c r="ILL22" s="1176" t="s">
        <v>2292</v>
      </c>
      <c r="ILM22" s="1176" t="s">
        <v>2292</v>
      </c>
      <c r="ILN22" s="1176" t="s">
        <v>2292</v>
      </c>
      <c r="ILO22" s="1176" t="s">
        <v>2292</v>
      </c>
      <c r="ILP22" s="1176" t="s">
        <v>2292</v>
      </c>
      <c r="ILQ22" s="1176" t="s">
        <v>2292</v>
      </c>
      <c r="ILR22" s="1176" t="s">
        <v>2292</v>
      </c>
      <c r="ILS22" s="1176" t="s">
        <v>2292</v>
      </c>
      <c r="ILT22" s="1176" t="s">
        <v>2292</v>
      </c>
      <c r="ILU22" s="1176" t="s">
        <v>2292</v>
      </c>
      <c r="ILV22" s="1176" t="s">
        <v>2292</v>
      </c>
      <c r="ILW22" s="1176" t="s">
        <v>2292</v>
      </c>
      <c r="ILX22" s="1176" t="s">
        <v>2292</v>
      </c>
      <c r="ILY22" s="1176" t="s">
        <v>2292</v>
      </c>
      <c r="ILZ22" s="1176" t="s">
        <v>2292</v>
      </c>
      <c r="IMA22" s="1176" t="s">
        <v>2292</v>
      </c>
      <c r="IMB22" s="1176" t="s">
        <v>2292</v>
      </c>
      <c r="IMC22" s="1176" t="s">
        <v>2292</v>
      </c>
      <c r="IMD22" s="1176" t="s">
        <v>2292</v>
      </c>
      <c r="IME22" s="1176" t="s">
        <v>2292</v>
      </c>
      <c r="IMF22" s="1176" t="s">
        <v>2292</v>
      </c>
      <c r="IMG22" s="1176" t="s">
        <v>2292</v>
      </c>
      <c r="IMH22" s="1176" t="s">
        <v>2292</v>
      </c>
      <c r="IMI22" s="1176" t="s">
        <v>2292</v>
      </c>
      <c r="IMJ22" s="1176" t="s">
        <v>2292</v>
      </c>
      <c r="IMK22" s="1176" t="s">
        <v>2292</v>
      </c>
      <c r="IML22" s="1176" t="s">
        <v>2292</v>
      </c>
      <c r="IMM22" s="1176" t="s">
        <v>2292</v>
      </c>
      <c r="IMN22" s="1176" t="s">
        <v>2292</v>
      </c>
      <c r="IMO22" s="1176" t="s">
        <v>2292</v>
      </c>
      <c r="IMP22" s="1176" t="s">
        <v>2292</v>
      </c>
      <c r="IMQ22" s="1176" t="s">
        <v>2292</v>
      </c>
      <c r="IMR22" s="1176" t="s">
        <v>2292</v>
      </c>
      <c r="IMS22" s="1176" t="s">
        <v>2292</v>
      </c>
      <c r="IMT22" s="1176" t="s">
        <v>2292</v>
      </c>
      <c r="IMU22" s="1176" t="s">
        <v>2292</v>
      </c>
      <c r="IMV22" s="1176" t="s">
        <v>2292</v>
      </c>
      <c r="IMW22" s="1176" t="s">
        <v>2292</v>
      </c>
      <c r="IMX22" s="1176" t="s">
        <v>2292</v>
      </c>
      <c r="IMY22" s="1176" t="s">
        <v>2292</v>
      </c>
      <c r="IMZ22" s="1176" t="s">
        <v>2292</v>
      </c>
      <c r="INA22" s="1176" t="s">
        <v>2292</v>
      </c>
      <c r="INB22" s="1176" t="s">
        <v>2292</v>
      </c>
      <c r="INC22" s="1176" t="s">
        <v>2292</v>
      </c>
      <c r="IND22" s="1176" t="s">
        <v>2292</v>
      </c>
      <c r="INE22" s="1176" t="s">
        <v>2292</v>
      </c>
      <c r="INF22" s="1176" t="s">
        <v>2292</v>
      </c>
      <c r="ING22" s="1176" t="s">
        <v>2292</v>
      </c>
      <c r="INH22" s="1176" t="s">
        <v>2292</v>
      </c>
      <c r="INI22" s="1176" t="s">
        <v>2292</v>
      </c>
      <c r="INJ22" s="1176" t="s">
        <v>2292</v>
      </c>
      <c r="INK22" s="1176" t="s">
        <v>2292</v>
      </c>
      <c r="INL22" s="1176" t="s">
        <v>2292</v>
      </c>
      <c r="INM22" s="1176" t="s">
        <v>2292</v>
      </c>
      <c r="INN22" s="1176" t="s">
        <v>2292</v>
      </c>
      <c r="INO22" s="1176" t="s">
        <v>2292</v>
      </c>
      <c r="INP22" s="1176" t="s">
        <v>2292</v>
      </c>
      <c r="INQ22" s="1176" t="s">
        <v>2292</v>
      </c>
      <c r="INR22" s="1176" t="s">
        <v>2292</v>
      </c>
      <c r="INS22" s="1176" t="s">
        <v>2292</v>
      </c>
      <c r="INT22" s="1176" t="s">
        <v>2292</v>
      </c>
      <c r="INU22" s="1176" t="s">
        <v>2292</v>
      </c>
      <c r="INV22" s="1176" t="s">
        <v>2292</v>
      </c>
      <c r="INW22" s="1176" t="s">
        <v>2292</v>
      </c>
      <c r="INX22" s="1176" t="s">
        <v>2292</v>
      </c>
      <c r="INY22" s="1176" t="s">
        <v>2292</v>
      </c>
      <c r="INZ22" s="1176" t="s">
        <v>2292</v>
      </c>
      <c r="IOA22" s="1176" t="s">
        <v>2292</v>
      </c>
      <c r="IOB22" s="1176" t="s">
        <v>2292</v>
      </c>
      <c r="IOC22" s="1176" t="s">
        <v>2292</v>
      </c>
      <c r="IOD22" s="1176" t="s">
        <v>2292</v>
      </c>
      <c r="IOE22" s="1176" t="s">
        <v>2292</v>
      </c>
      <c r="IOF22" s="1176" t="s">
        <v>2292</v>
      </c>
      <c r="IOG22" s="1176" t="s">
        <v>2292</v>
      </c>
      <c r="IOH22" s="1176" t="s">
        <v>2292</v>
      </c>
      <c r="IOI22" s="1176" t="s">
        <v>2292</v>
      </c>
      <c r="IOJ22" s="1176" t="s">
        <v>2292</v>
      </c>
      <c r="IOK22" s="1176" t="s">
        <v>2292</v>
      </c>
      <c r="IOL22" s="1176" t="s">
        <v>2292</v>
      </c>
      <c r="IOM22" s="1176" t="s">
        <v>2292</v>
      </c>
      <c r="ION22" s="1176" t="s">
        <v>2292</v>
      </c>
      <c r="IOO22" s="1176" t="s">
        <v>2292</v>
      </c>
      <c r="IOP22" s="1176" t="s">
        <v>2292</v>
      </c>
      <c r="IOQ22" s="1176" t="s">
        <v>2292</v>
      </c>
      <c r="IOR22" s="1176" t="s">
        <v>2292</v>
      </c>
      <c r="IOS22" s="1176" t="s">
        <v>2292</v>
      </c>
      <c r="IOT22" s="1176" t="s">
        <v>2292</v>
      </c>
      <c r="IOU22" s="1176" t="s">
        <v>2292</v>
      </c>
      <c r="IOV22" s="1176" t="s">
        <v>2292</v>
      </c>
      <c r="IOW22" s="1176" t="s">
        <v>2292</v>
      </c>
      <c r="IOX22" s="1176" t="s">
        <v>2292</v>
      </c>
      <c r="IOY22" s="1176" t="s">
        <v>2292</v>
      </c>
      <c r="IOZ22" s="1176" t="s">
        <v>2292</v>
      </c>
      <c r="IPA22" s="1176" t="s">
        <v>2292</v>
      </c>
      <c r="IPB22" s="1176" t="s">
        <v>2292</v>
      </c>
      <c r="IPC22" s="1176" t="s">
        <v>2292</v>
      </c>
      <c r="IPD22" s="1176" t="s">
        <v>2292</v>
      </c>
      <c r="IPE22" s="1176" t="s">
        <v>2292</v>
      </c>
      <c r="IPF22" s="1176" t="s">
        <v>2292</v>
      </c>
      <c r="IPG22" s="1176" t="s">
        <v>2292</v>
      </c>
      <c r="IPH22" s="1176" t="s">
        <v>2292</v>
      </c>
      <c r="IPI22" s="1176" t="s">
        <v>2292</v>
      </c>
      <c r="IPJ22" s="1176" t="s">
        <v>2292</v>
      </c>
      <c r="IPK22" s="1176" t="s">
        <v>2292</v>
      </c>
      <c r="IPL22" s="1176" t="s">
        <v>2292</v>
      </c>
      <c r="IPM22" s="1176" t="s">
        <v>2292</v>
      </c>
      <c r="IPN22" s="1176" t="s">
        <v>2292</v>
      </c>
      <c r="IPO22" s="1176" t="s">
        <v>2292</v>
      </c>
      <c r="IPP22" s="1176" t="s">
        <v>2292</v>
      </c>
      <c r="IPQ22" s="1176" t="s">
        <v>2292</v>
      </c>
      <c r="IPR22" s="1176" t="s">
        <v>2292</v>
      </c>
      <c r="IPS22" s="1176" t="s">
        <v>2292</v>
      </c>
      <c r="IPT22" s="1176" t="s">
        <v>2292</v>
      </c>
      <c r="IPU22" s="1176" t="s">
        <v>2292</v>
      </c>
      <c r="IPV22" s="1176" t="s">
        <v>2292</v>
      </c>
      <c r="IPW22" s="1176" t="s">
        <v>2292</v>
      </c>
      <c r="IPX22" s="1176" t="s">
        <v>2292</v>
      </c>
      <c r="IPY22" s="1176" t="s">
        <v>2292</v>
      </c>
      <c r="IPZ22" s="1176" t="s">
        <v>2292</v>
      </c>
      <c r="IQA22" s="1176" t="s">
        <v>2292</v>
      </c>
      <c r="IQB22" s="1176" t="s">
        <v>2292</v>
      </c>
      <c r="IQC22" s="1176" t="s">
        <v>2292</v>
      </c>
      <c r="IQD22" s="1176" t="s">
        <v>2292</v>
      </c>
      <c r="IQE22" s="1176" t="s">
        <v>2292</v>
      </c>
      <c r="IQF22" s="1176" t="s">
        <v>2292</v>
      </c>
      <c r="IQG22" s="1176" t="s">
        <v>2292</v>
      </c>
      <c r="IQH22" s="1176" t="s">
        <v>2292</v>
      </c>
      <c r="IQI22" s="1176" t="s">
        <v>2292</v>
      </c>
      <c r="IQJ22" s="1176" t="s">
        <v>2292</v>
      </c>
      <c r="IQK22" s="1176" t="s">
        <v>2292</v>
      </c>
      <c r="IQL22" s="1176" t="s">
        <v>2292</v>
      </c>
      <c r="IQM22" s="1176" t="s">
        <v>2292</v>
      </c>
      <c r="IQN22" s="1176" t="s">
        <v>2292</v>
      </c>
      <c r="IQO22" s="1176" t="s">
        <v>2292</v>
      </c>
      <c r="IQP22" s="1176" t="s">
        <v>2292</v>
      </c>
      <c r="IQQ22" s="1176" t="s">
        <v>2292</v>
      </c>
      <c r="IQR22" s="1176" t="s">
        <v>2292</v>
      </c>
      <c r="IQS22" s="1176" t="s">
        <v>2292</v>
      </c>
      <c r="IQT22" s="1176" t="s">
        <v>2292</v>
      </c>
      <c r="IQU22" s="1176" t="s">
        <v>2292</v>
      </c>
      <c r="IQV22" s="1176" t="s">
        <v>2292</v>
      </c>
      <c r="IQW22" s="1176" t="s">
        <v>2292</v>
      </c>
      <c r="IQX22" s="1176" t="s">
        <v>2292</v>
      </c>
      <c r="IQY22" s="1176" t="s">
        <v>2292</v>
      </c>
      <c r="IQZ22" s="1176" t="s">
        <v>2292</v>
      </c>
      <c r="IRA22" s="1176" t="s">
        <v>2292</v>
      </c>
      <c r="IRB22" s="1176" t="s">
        <v>2292</v>
      </c>
      <c r="IRC22" s="1176" t="s">
        <v>2292</v>
      </c>
      <c r="IRD22" s="1176" t="s">
        <v>2292</v>
      </c>
      <c r="IRE22" s="1176" t="s">
        <v>2292</v>
      </c>
      <c r="IRF22" s="1176" t="s">
        <v>2292</v>
      </c>
      <c r="IRG22" s="1176" t="s">
        <v>2292</v>
      </c>
      <c r="IRH22" s="1176" t="s">
        <v>2292</v>
      </c>
      <c r="IRI22" s="1176" t="s">
        <v>2292</v>
      </c>
      <c r="IRJ22" s="1176" t="s">
        <v>2292</v>
      </c>
      <c r="IRK22" s="1176" t="s">
        <v>2292</v>
      </c>
      <c r="IRL22" s="1176" t="s">
        <v>2292</v>
      </c>
      <c r="IRM22" s="1176" t="s">
        <v>2292</v>
      </c>
      <c r="IRN22" s="1176" t="s">
        <v>2292</v>
      </c>
      <c r="IRO22" s="1176" t="s">
        <v>2292</v>
      </c>
      <c r="IRP22" s="1176" t="s">
        <v>2292</v>
      </c>
      <c r="IRQ22" s="1176" t="s">
        <v>2292</v>
      </c>
      <c r="IRR22" s="1176" t="s">
        <v>2292</v>
      </c>
      <c r="IRS22" s="1176" t="s">
        <v>2292</v>
      </c>
      <c r="IRT22" s="1176" t="s">
        <v>2292</v>
      </c>
      <c r="IRU22" s="1176" t="s">
        <v>2292</v>
      </c>
      <c r="IRV22" s="1176" t="s">
        <v>2292</v>
      </c>
      <c r="IRW22" s="1176" t="s">
        <v>2292</v>
      </c>
      <c r="IRX22" s="1176" t="s">
        <v>2292</v>
      </c>
      <c r="IRY22" s="1176" t="s">
        <v>2292</v>
      </c>
      <c r="IRZ22" s="1176" t="s">
        <v>2292</v>
      </c>
      <c r="ISA22" s="1176" t="s">
        <v>2292</v>
      </c>
      <c r="ISB22" s="1176" t="s">
        <v>2292</v>
      </c>
      <c r="ISC22" s="1176" t="s">
        <v>2292</v>
      </c>
      <c r="ISD22" s="1176" t="s">
        <v>2292</v>
      </c>
      <c r="ISE22" s="1176" t="s">
        <v>2292</v>
      </c>
      <c r="ISF22" s="1176" t="s">
        <v>2292</v>
      </c>
      <c r="ISG22" s="1176" t="s">
        <v>2292</v>
      </c>
      <c r="ISH22" s="1176" t="s">
        <v>2292</v>
      </c>
      <c r="ISI22" s="1176" t="s">
        <v>2292</v>
      </c>
      <c r="ISJ22" s="1176" t="s">
        <v>2292</v>
      </c>
      <c r="ISK22" s="1176" t="s">
        <v>2292</v>
      </c>
      <c r="ISL22" s="1176" t="s">
        <v>2292</v>
      </c>
      <c r="ISM22" s="1176" t="s">
        <v>2292</v>
      </c>
      <c r="ISN22" s="1176" t="s">
        <v>2292</v>
      </c>
      <c r="ISO22" s="1176" t="s">
        <v>2292</v>
      </c>
      <c r="ISP22" s="1176" t="s">
        <v>2292</v>
      </c>
      <c r="ISQ22" s="1176" t="s">
        <v>2292</v>
      </c>
      <c r="ISR22" s="1176" t="s">
        <v>2292</v>
      </c>
      <c r="ISS22" s="1176" t="s">
        <v>2292</v>
      </c>
      <c r="IST22" s="1176" t="s">
        <v>2292</v>
      </c>
      <c r="ISU22" s="1176" t="s">
        <v>2292</v>
      </c>
      <c r="ISV22" s="1176" t="s">
        <v>2292</v>
      </c>
      <c r="ISW22" s="1176" t="s">
        <v>2292</v>
      </c>
      <c r="ISX22" s="1176" t="s">
        <v>2292</v>
      </c>
      <c r="ISY22" s="1176" t="s">
        <v>2292</v>
      </c>
      <c r="ISZ22" s="1176" t="s">
        <v>2292</v>
      </c>
      <c r="ITA22" s="1176" t="s">
        <v>2292</v>
      </c>
      <c r="ITB22" s="1176" t="s">
        <v>2292</v>
      </c>
      <c r="ITC22" s="1176" t="s">
        <v>2292</v>
      </c>
      <c r="ITD22" s="1176" t="s">
        <v>2292</v>
      </c>
      <c r="ITE22" s="1176" t="s">
        <v>2292</v>
      </c>
      <c r="ITF22" s="1176" t="s">
        <v>2292</v>
      </c>
      <c r="ITG22" s="1176" t="s">
        <v>2292</v>
      </c>
      <c r="ITH22" s="1176" t="s">
        <v>2292</v>
      </c>
      <c r="ITI22" s="1176" t="s">
        <v>2292</v>
      </c>
      <c r="ITJ22" s="1176" t="s">
        <v>2292</v>
      </c>
      <c r="ITK22" s="1176" t="s">
        <v>2292</v>
      </c>
      <c r="ITL22" s="1176" t="s">
        <v>2292</v>
      </c>
      <c r="ITM22" s="1176" t="s">
        <v>2292</v>
      </c>
      <c r="ITN22" s="1176" t="s">
        <v>2292</v>
      </c>
      <c r="ITO22" s="1176" t="s">
        <v>2292</v>
      </c>
      <c r="ITP22" s="1176" t="s">
        <v>2292</v>
      </c>
      <c r="ITQ22" s="1176" t="s">
        <v>2292</v>
      </c>
      <c r="ITR22" s="1176" t="s">
        <v>2292</v>
      </c>
      <c r="ITS22" s="1176" t="s">
        <v>2292</v>
      </c>
      <c r="ITT22" s="1176" t="s">
        <v>2292</v>
      </c>
      <c r="ITU22" s="1176" t="s">
        <v>2292</v>
      </c>
      <c r="ITV22" s="1176" t="s">
        <v>2292</v>
      </c>
      <c r="ITW22" s="1176" t="s">
        <v>2292</v>
      </c>
      <c r="ITX22" s="1176" t="s">
        <v>2292</v>
      </c>
      <c r="ITY22" s="1176" t="s">
        <v>2292</v>
      </c>
      <c r="ITZ22" s="1176" t="s">
        <v>2292</v>
      </c>
      <c r="IUA22" s="1176" t="s">
        <v>2292</v>
      </c>
      <c r="IUB22" s="1176" t="s">
        <v>2292</v>
      </c>
      <c r="IUC22" s="1176" t="s">
        <v>2292</v>
      </c>
      <c r="IUD22" s="1176" t="s">
        <v>2292</v>
      </c>
      <c r="IUE22" s="1176" t="s">
        <v>2292</v>
      </c>
      <c r="IUF22" s="1176" t="s">
        <v>2292</v>
      </c>
      <c r="IUG22" s="1176" t="s">
        <v>2292</v>
      </c>
      <c r="IUH22" s="1176" t="s">
        <v>2292</v>
      </c>
      <c r="IUI22" s="1176" t="s">
        <v>2292</v>
      </c>
      <c r="IUJ22" s="1176" t="s">
        <v>2292</v>
      </c>
      <c r="IUK22" s="1176" t="s">
        <v>2292</v>
      </c>
      <c r="IUL22" s="1176" t="s">
        <v>2292</v>
      </c>
      <c r="IUM22" s="1176" t="s">
        <v>2292</v>
      </c>
      <c r="IUN22" s="1176" t="s">
        <v>2292</v>
      </c>
      <c r="IUO22" s="1176" t="s">
        <v>2292</v>
      </c>
      <c r="IUP22" s="1176" t="s">
        <v>2292</v>
      </c>
      <c r="IUQ22" s="1176" t="s">
        <v>2292</v>
      </c>
      <c r="IUR22" s="1176" t="s">
        <v>2292</v>
      </c>
      <c r="IUS22" s="1176" t="s">
        <v>2292</v>
      </c>
      <c r="IUT22" s="1176" t="s">
        <v>2292</v>
      </c>
      <c r="IUU22" s="1176" t="s">
        <v>2292</v>
      </c>
      <c r="IUV22" s="1176" t="s">
        <v>2292</v>
      </c>
      <c r="IUW22" s="1176" t="s">
        <v>2292</v>
      </c>
      <c r="IUX22" s="1176" t="s">
        <v>2292</v>
      </c>
      <c r="IUY22" s="1176" t="s">
        <v>2292</v>
      </c>
      <c r="IUZ22" s="1176" t="s">
        <v>2292</v>
      </c>
      <c r="IVA22" s="1176" t="s">
        <v>2292</v>
      </c>
      <c r="IVB22" s="1176" t="s">
        <v>2292</v>
      </c>
      <c r="IVC22" s="1176" t="s">
        <v>2292</v>
      </c>
      <c r="IVD22" s="1176" t="s">
        <v>2292</v>
      </c>
      <c r="IVE22" s="1176" t="s">
        <v>2292</v>
      </c>
      <c r="IVF22" s="1176" t="s">
        <v>2292</v>
      </c>
      <c r="IVG22" s="1176" t="s">
        <v>2292</v>
      </c>
      <c r="IVH22" s="1176" t="s">
        <v>2292</v>
      </c>
      <c r="IVI22" s="1176" t="s">
        <v>2292</v>
      </c>
      <c r="IVJ22" s="1176" t="s">
        <v>2292</v>
      </c>
      <c r="IVK22" s="1176" t="s">
        <v>2292</v>
      </c>
      <c r="IVL22" s="1176" t="s">
        <v>2292</v>
      </c>
      <c r="IVM22" s="1176" t="s">
        <v>2292</v>
      </c>
      <c r="IVN22" s="1176" t="s">
        <v>2292</v>
      </c>
      <c r="IVO22" s="1176" t="s">
        <v>2292</v>
      </c>
      <c r="IVP22" s="1176" t="s">
        <v>2292</v>
      </c>
      <c r="IVQ22" s="1176" t="s">
        <v>2292</v>
      </c>
      <c r="IVR22" s="1176" t="s">
        <v>2292</v>
      </c>
      <c r="IVS22" s="1176" t="s">
        <v>2292</v>
      </c>
      <c r="IVT22" s="1176" t="s">
        <v>2292</v>
      </c>
      <c r="IVU22" s="1176" t="s">
        <v>2292</v>
      </c>
      <c r="IVV22" s="1176" t="s">
        <v>2292</v>
      </c>
      <c r="IVW22" s="1176" t="s">
        <v>2292</v>
      </c>
      <c r="IVX22" s="1176" t="s">
        <v>2292</v>
      </c>
      <c r="IVY22" s="1176" t="s">
        <v>2292</v>
      </c>
      <c r="IVZ22" s="1176" t="s">
        <v>2292</v>
      </c>
      <c r="IWA22" s="1176" t="s">
        <v>2292</v>
      </c>
      <c r="IWB22" s="1176" t="s">
        <v>2292</v>
      </c>
      <c r="IWC22" s="1176" t="s">
        <v>2292</v>
      </c>
      <c r="IWD22" s="1176" t="s">
        <v>2292</v>
      </c>
      <c r="IWE22" s="1176" t="s">
        <v>2292</v>
      </c>
      <c r="IWF22" s="1176" t="s">
        <v>2292</v>
      </c>
      <c r="IWG22" s="1176" t="s">
        <v>2292</v>
      </c>
      <c r="IWH22" s="1176" t="s">
        <v>2292</v>
      </c>
      <c r="IWI22" s="1176" t="s">
        <v>2292</v>
      </c>
      <c r="IWJ22" s="1176" t="s">
        <v>2292</v>
      </c>
      <c r="IWK22" s="1176" t="s">
        <v>2292</v>
      </c>
      <c r="IWL22" s="1176" t="s">
        <v>2292</v>
      </c>
      <c r="IWM22" s="1176" t="s">
        <v>2292</v>
      </c>
      <c r="IWN22" s="1176" t="s">
        <v>2292</v>
      </c>
      <c r="IWO22" s="1176" t="s">
        <v>2292</v>
      </c>
      <c r="IWP22" s="1176" t="s">
        <v>2292</v>
      </c>
      <c r="IWQ22" s="1176" t="s">
        <v>2292</v>
      </c>
      <c r="IWR22" s="1176" t="s">
        <v>2292</v>
      </c>
      <c r="IWS22" s="1176" t="s">
        <v>2292</v>
      </c>
      <c r="IWT22" s="1176" t="s">
        <v>2292</v>
      </c>
      <c r="IWU22" s="1176" t="s">
        <v>2292</v>
      </c>
      <c r="IWV22" s="1176" t="s">
        <v>2292</v>
      </c>
      <c r="IWW22" s="1176" t="s">
        <v>2292</v>
      </c>
      <c r="IWX22" s="1176" t="s">
        <v>2292</v>
      </c>
      <c r="IWY22" s="1176" t="s">
        <v>2292</v>
      </c>
      <c r="IWZ22" s="1176" t="s">
        <v>2292</v>
      </c>
      <c r="IXA22" s="1176" t="s">
        <v>2292</v>
      </c>
      <c r="IXB22" s="1176" t="s">
        <v>2292</v>
      </c>
      <c r="IXC22" s="1176" t="s">
        <v>2292</v>
      </c>
      <c r="IXD22" s="1176" t="s">
        <v>2292</v>
      </c>
      <c r="IXE22" s="1176" t="s">
        <v>2292</v>
      </c>
      <c r="IXF22" s="1176" t="s">
        <v>2292</v>
      </c>
      <c r="IXG22" s="1176" t="s">
        <v>2292</v>
      </c>
      <c r="IXH22" s="1176" t="s">
        <v>2292</v>
      </c>
      <c r="IXI22" s="1176" t="s">
        <v>2292</v>
      </c>
      <c r="IXJ22" s="1176" t="s">
        <v>2292</v>
      </c>
      <c r="IXK22" s="1176" t="s">
        <v>2292</v>
      </c>
      <c r="IXL22" s="1176" t="s">
        <v>2292</v>
      </c>
      <c r="IXM22" s="1176" t="s">
        <v>2292</v>
      </c>
      <c r="IXN22" s="1176" t="s">
        <v>2292</v>
      </c>
      <c r="IXO22" s="1176" t="s">
        <v>2292</v>
      </c>
      <c r="IXP22" s="1176" t="s">
        <v>2292</v>
      </c>
      <c r="IXQ22" s="1176" t="s">
        <v>2292</v>
      </c>
      <c r="IXR22" s="1176" t="s">
        <v>2292</v>
      </c>
      <c r="IXS22" s="1176" t="s">
        <v>2292</v>
      </c>
      <c r="IXT22" s="1176" t="s">
        <v>2292</v>
      </c>
      <c r="IXU22" s="1176" t="s">
        <v>2292</v>
      </c>
      <c r="IXV22" s="1176" t="s">
        <v>2292</v>
      </c>
      <c r="IXW22" s="1176" t="s">
        <v>2292</v>
      </c>
      <c r="IXX22" s="1176" t="s">
        <v>2292</v>
      </c>
      <c r="IXY22" s="1176" t="s">
        <v>2292</v>
      </c>
      <c r="IXZ22" s="1176" t="s">
        <v>2292</v>
      </c>
      <c r="IYA22" s="1176" t="s">
        <v>2292</v>
      </c>
      <c r="IYB22" s="1176" t="s">
        <v>2292</v>
      </c>
      <c r="IYC22" s="1176" t="s">
        <v>2292</v>
      </c>
      <c r="IYD22" s="1176" t="s">
        <v>2292</v>
      </c>
      <c r="IYE22" s="1176" t="s">
        <v>2292</v>
      </c>
      <c r="IYF22" s="1176" t="s">
        <v>2292</v>
      </c>
      <c r="IYG22" s="1176" t="s">
        <v>2292</v>
      </c>
      <c r="IYH22" s="1176" t="s">
        <v>2292</v>
      </c>
      <c r="IYI22" s="1176" t="s">
        <v>2292</v>
      </c>
      <c r="IYJ22" s="1176" t="s">
        <v>2292</v>
      </c>
      <c r="IYK22" s="1176" t="s">
        <v>2292</v>
      </c>
      <c r="IYL22" s="1176" t="s">
        <v>2292</v>
      </c>
      <c r="IYM22" s="1176" t="s">
        <v>2292</v>
      </c>
      <c r="IYN22" s="1176" t="s">
        <v>2292</v>
      </c>
      <c r="IYO22" s="1176" t="s">
        <v>2292</v>
      </c>
      <c r="IYP22" s="1176" t="s">
        <v>2292</v>
      </c>
      <c r="IYQ22" s="1176" t="s">
        <v>2292</v>
      </c>
      <c r="IYR22" s="1176" t="s">
        <v>2292</v>
      </c>
      <c r="IYS22" s="1176" t="s">
        <v>2292</v>
      </c>
      <c r="IYT22" s="1176" t="s">
        <v>2292</v>
      </c>
      <c r="IYU22" s="1176" t="s">
        <v>2292</v>
      </c>
      <c r="IYV22" s="1176" t="s">
        <v>2292</v>
      </c>
      <c r="IYW22" s="1176" t="s">
        <v>2292</v>
      </c>
      <c r="IYX22" s="1176" t="s">
        <v>2292</v>
      </c>
      <c r="IYY22" s="1176" t="s">
        <v>2292</v>
      </c>
      <c r="IYZ22" s="1176" t="s">
        <v>2292</v>
      </c>
      <c r="IZA22" s="1176" t="s">
        <v>2292</v>
      </c>
      <c r="IZB22" s="1176" t="s">
        <v>2292</v>
      </c>
      <c r="IZC22" s="1176" t="s">
        <v>2292</v>
      </c>
      <c r="IZD22" s="1176" t="s">
        <v>2292</v>
      </c>
      <c r="IZE22" s="1176" t="s">
        <v>2292</v>
      </c>
      <c r="IZF22" s="1176" t="s">
        <v>2292</v>
      </c>
      <c r="IZG22" s="1176" t="s">
        <v>2292</v>
      </c>
      <c r="IZH22" s="1176" t="s">
        <v>2292</v>
      </c>
      <c r="IZI22" s="1176" t="s">
        <v>2292</v>
      </c>
      <c r="IZJ22" s="1176" t="s">
        <v>2292</v>
      </c>
      <c r="IZK22" s="1176" t="s">
        <v>2292</v>
      </c>
      <c r="IZL22" s="1176" t="s">
        <v>2292</v>
      </c>
      <c r="IZM22" s="1176" t="s">
        <v>2292</v>
      </c>
      <c r="IZN22" s="1176" t="s">
        <v>2292</v>
      </c>
      <c r="IZO22" s="1176" t="s">
        <v>2292</v>
      </c>
      <c r="IZP22" s="1176" t="s">
        <v>2292</v>
      </c>
      <c r="IZQ22" s="1176" t="s">
        <v>2292</v>
      </c>
      <c r="IZR22" s="1176" t="s">
        <v>2292</v>
      </c>
      <c r="IZS22" s="1176" t="s">
        <v>2292</v>
      </c>
      <c r="IZT22" s="1176" t="s">
        <v>2292</v>
      </c>
      <c r="IZU22" s="1176" t="s">
        <v>2292</v>
      </c>
      <c r="IZV22" s="1176" t="s">
        <v>2292</v>
      </c>
      <c r="IZW22" s="1176" t="s">
        <v>2292</v>
      </c>
      <c r="IZX22" s="1176" t="s">
        <v>2292</v>
      </c>
      <c r="IZY22" s="1176" t="s">
        <v>2292</v>
      </c>
      <c r="IZZ22" s="1176" t="s">
        <v>2292</v>
      </c>
      <c r="JAA22" s="1176" t="s">
        <v>2292</v>
      </c>
      <c r="JAB22" s="1176" t="s">
        <v>2292</v>
      </c>
      <c r="JAC22" s="1176" t="s">
        <v>2292</v>
      </c>
      <c r="JAD22" s="1176" t="s">
        <v>2292</v>
      </c>
      <c r="JAE22" s="1176" t="s">
        <v>2292</v>
      </c>
      <c r="JAF22" s="1176" t="s">
        <v>2292</v>
      </c>
      <c r="JAG22" s="1176" t="s">
        <v>2292</v>
      </c>
      <c r="JAH22" s="1176" t="s">
        <v>2292</v>
      </c>
      <c r="JAI22" s="1176" t="s">
        <v>2292</v>
      </c>
      <c r="JAJ22" s="1176" t="s">
        <v>2292</v>
      </c>
      <c r="JAK22" s="1176" t="s">
        <v>2292</v>
      </c>
      <c r="JAL22" s="1176" t="s">
        <v>2292</v>
      </c>
      <c r="JAM22" s="1176" t="s">
        <v>2292</v>
      </c>
      <c r="JAN22" s="1176" t="s">
        <v>2292</v>
      </c>
      <c r="JAO22" s="1176" t="s">
        <v>2292</v>
      </c>
      <c r="JAP22" s="1176" t="s">
        <v>2292</v>
      </c>
      <c r="JAQ22" s="1176" t="s">
        <v>2292</v>
      </c>
      <c r="JAR22" s="1176" t="s">
        <v>2292</v>
      </c>
      <c r="JAS22" s="1176" t="s">
        <v>2292</v>
      </c>
      <c r="JAT22" s="1176" t="s">
        <v>2292</v>
      </c>
      <c r="JAU22" s="1176" t="s">
        <v>2292</v>
      </c>
      <c r="JAV22" s="1176" t="s">
        <v>2292</v>
      </c>
      <c r="JAW22" s="1176" t="s">
        <v>2292</v>
      </c>
      <c r="JAX22" s="1176" t="s">
        <v>2292</v>
      </c>
      <c r="JAY22" s="1176" t="s">
        <v>2292</v>
      </c>
      <c r="JAZ22" s="1176" t="s">
        <v>2292</v>
      </c>
      <c r="JBA22" s="1176" t="s">
        <v>2292</v>
      </c>
      <c r="JBB22" s="1176" t="s">
        <v>2292</v>
      </c>
      <c r="JBC22" s="1176" t="s">
        <v>2292</v>
      </c>
      <c r="JBD22" s="1176" t="s">
        <v>2292</v>
      </c>
      <c r="JBE22" s="1176" t="s">
        <v>2292</v>
      </c>
      <c r="JBF22" s="1176" t="s">
        <v>2292</v>
      </c>
      <c r="JBG22" s="1176" t="s">
        <v>2292</v>
      </c>
      <c r="JBH22" s="1176" t="s">
        <v>2292</v>
      </c>
      <c r="JBI22" s="1176" t="s">
        <v>2292</v>
      </c>
      <c r="JBJ22" s="1176" t="s">
        <v>2292</v>
      </c>
      <c r="JBK22" s="1176" t="s">
        <v>2292</v>
      </c>
      <c r="JBL22" s="1176" t="s">
        <v>2292</v>
      </c>
      <c r="JBM22" s="1176" t="s">
        <v>2292</v>
      </c>
      <c r="JBN22" s="1176" t="s">
        <v>2292</v>
      </c>
      <c r="JBO22" s="1176" t="s">
        <v>2292</v>
      </c>
      <c r="JBP22" s="1176" t="s">
        <v>2292</v>
      </c>
      <c r="JBQ22" s="1176" t="s">
        <v>2292</v>
      </c>
      <c r="JBR22" s="1176" t="s">
        <v>2292</v>
      </c>
      <c r="JBS22" s="1176" t="s">
        <v>2292</v>
      </c>
      <c r="JBT22" s="1176" t="s">
        <v>2292</v>
      </c>
      <c r="JBU22" s="1176" t="s">
        <v>2292</v>
      </c>
      <c r="JBV22" s="1176" t="s">
        <v>2292</v>
      </c>
      <c r="JBW22" s="1176" t="s">
        <v>2292</v>
      </c>
      <c r="JBX22" s="1176" t="s">
        <v>2292</v>
      </c>
      <c r="JBY22" s="1176" t="s">
        <v>2292</v>
      </c>
      <c r="JBZ22" s="1176" t="s">
        <v>2292</v>
      </c>
      <c r="JCA22" s="1176" t="s">
        <v>2292</v>
      </c>
      <c r="JCB22" s="1176" t="s">
        <v>2292</v>
      </c>
      <c r="JCC22" s="1176" t="s">
        <v>2292</v>
      </c>
      <c r="JCD22" s="1176" t="s">
        <v>2292</v>
      </c>
      <c r="JCE22" s="1176" t="s">
        <v>2292</v>
      </c>
      <c r="JCF22" s="1176" t="s">
        <v>2292</v>
      </c>
      <c r="JCG22" s="1176" t="s">
        <v>2292</v>
      </c>
      <c r="JCH22" s="1176" t="s">
        <v>2292</v>
      </c>
      <c r="JCI22" s="1176" t="s">
        <v>2292</v>
      </c>
      <c r="JCJ22" s="1176" t="s">
        <v>2292</v>
      </c>
      <c r="JCK22" s="1176" t="s">
        <v>2292</v>
      </c>
      <c r="JCL22" s="1176" t="s">
        <v>2292</v>
      </c>
      <c r="JCM22" s="1176" t="s">
        <v>2292</v>
      </c>
      <c r="JCN22" s="1176" t="s">
        <v>2292</v>
      </c>
      <c r="JCO22" s="1176" t="s">
        <v>2292</v>
      </c>
      <c r="JCP22" s="1176" t="s">
        <v>2292</v>
      </c>
      <c r="JCQ22" s="1176" t="s">
        <v>2292</v>
      </c>
      <c r="JCR22" s="1176" t="s">
        <v>2292</v>
      </c>
      <c r="JCS22" s="1176" t="s">
        <v>2292</v>
      </c>
      <c r="JCT22" s="1176" t="s">
        <v>2292</v>
      </c>
      <c r="JCU22" s="1176" t="s">
        <v>2292</v>
      </c>
      <c r="JCV22" s="1176" t="s">
        <v>2292</v>
      </c>
      <c r="JCW22" s="1176" t="s">
        <v>2292</v>
      </c>
      <c r="JCX22" s="1176" t="s">
        <v>2292</v>
      </c>
      <c r="JCY22" s="1176" t="s">
        <v>2292</v>
      </c>
      <c r="JCZ22" s="1176" t="s">
        <v>2292</v>
      </c>
      <c r="JDA22" s="1176" t="s">
        <v>2292</v>
      </c>
      <c r="JDB22" s="1176" t="s">
        <v>2292</v>
      </c>
      <c r="JDC22" s="1176" t="s">
        <v>2292</v>
      </c>
      <c r="JDD22" s="1176" t="s">
        <v>2292</v>
      </c>
      <c r="JDE22" s="1176" t="s">
        <v>2292</v>
      </c>
      <c r="JDF22" s="1176" t="s">
        <v>2292</v>
      </c>
      <c r="JDG22" s="1176" t="s">
        <v>2292</v>
      </c>
      <c r="JDH22" s="1176" t="s">
        <v>2292</v>
      </c>
      <c r="JDI22" s="1176" t="s">
        <v>2292</v>
      </c>
      <c r="JDJ22" s="1176" t="s">
        <v>2292</v>
      </c>
      <c r="JDK22" s="1176" t="s">
        <v>2292</v>
      </c>
      <c r="JDL22" s="1176" t="s">
        <v>2292</v>
      </c>
      <c r="JDM22" s="1176" t="s">
        <v>2292</v>
      </c>
      <c r="JDN22" s="1176" t="s">
        <v>2292</v>
      </c>
      <c r="JDO22" s="1176" t="s">
        <v>2292</v>
      </c>
      <c r="JDP22" s="1176" t="s">
        <v>2292</v>
      </c>
      <c r="JDQ22" s="1176" t="s">
        <v>2292</v>
      </c>
      <c r="JDR22" s="1176" t="s">
        <v>2292</v>
      </c>
      <c r="JDS22" s="1176" t="s">
        <v>2292</v>
      </c>
      <c r="JDT22" s="1176" t="s">
        <v>2292</v>
      </c>
      <c r="JDU22" s="1176" t="s">
        <v>2292</v>
      </c>
      <c r="JDV22" s="1176" t="s">
        <v>2292</v>
      </c>
      <c r="JDW22" s="1176" t="s">
        <v>2292</v>
      </c>
      <c r="JDX22" s="1176" t="s">
        <v>2292</v>
      </c>
      <c r="JDY22" s="1176" t="s">
        <v>2292</v>
      </c>
      <c r="JDZ22" s="1176" t="s">
        <v>2292</v>
      </c>
      <c r="JEA22" s="1176" t="s">
        <v>2292</v>
      </c>
      <c r="JEB22" s="1176" t="s">
        <v>2292</v>
      </c>
      <c r="JEC22" s="1176" t="s">
        <v>2292</v>
      </c>
      <c r="JED22" s="1176" t="s">
        <v>2292</v>
      </c>
      <c r="JEE22" s="1176" t="s">
        <v>2292</v>
      </c>
      <c r="JEF22" s="1176" t="s">
        <v>2292</v>
      </c>
      <c r="JEG22" s="1176" t="s">
        <v>2292</v>
      </c>
      <c r="JEH22" s="1176" t="s">
        <v>2292</v>
      </c>
      <c r="JEI22" s="1176" t="s">
        <v>2292</v>
      </c>
      <c r="JEJ22" s="1176" t="s">
        <v>2292</v>
      </c>
      <c r="JEK22" s="1176" t="s">
        <v>2292</v>
      </c>
      <c r="JEL22" s="1176" t="s">
        <v>2292</v>
      </c>
      <c r="JEM22" s="1176" t="s">
        <v>2292</v>
      </c>
      <c r="JEN22" s="1176" t="s">
        <v>2292</v>
      </c>
      <c r="JEO22" s="1176" t="s">
        <v>2292</v>
      </c>
      <c r="JEP22" s="1176" t="s">
        <v>2292</v>
      </c>
      <c r="JEQ22" s="1176" t="s">
        <v>2292</v>
      </c>
      <c r="JER22" s="1176" t="s">
        <v>2292</v>
      </c>
      <c r="JES22" s="1176" t="s">
        <v>2292</v>
      </c>
      <c r="JET22" s="1176" t="s">
        <v>2292</v>
      </c>
      <c r="JEU22" s="1176" t="s">
        <v>2292</v>
      </c>
      <c r="JEV22" s="1176" t="s">
        <v>2292</v>
      </c>
      <c r="JEW22" s="1176" t="s">
        <v>2292</v>
      </c>
      <c r="JEX22" s="1176" t="s">
        <v>2292</v>
      </c>
      <c r="JEY22" s="1176" t="s">
        <v>2292</v>
      </c>
      <c r="JEZ22" s="1176" t="s">
        <v>2292</v>
      </c>
      <c r="JFA22" s="1176" t="s">
        <v>2292</v>
      </c>
      <c r="JFB22" s="1176" t="s">
        <v>2292</v>
      </c>
      <c r="JFC22" s="1176" t="s">
        <v>2292</v>
      </c>
      <c r="JFD22" s="1176" t="s">
        <v>2292</v>
      </c>
      <c r="JFE22" s="1176" t="s">
        <v>2292</v>
      </c>
      <c r="JFF22" s="1176" t="s">
        <v>2292</v>
      </c>
      <c r="JFG22" s="1176" t="s">
        <v>2292</v>
      </c>
      <c r="JFH22" s="1176" t="s">
        <v>2292</v>
      </c>
      <c r="JFI22" s="1176" t="s">
        <v>2292</v>
      </c>
      <c r="JFJ22" s="1176" t="s">
        <v>2292</v>
      </c>
      <c r="JFK22" s="1176" t="s">
        <v>2292</v>
      </c>
      <c r="JFL22" s="1176" t="s">
        <v>2292</v>
      </c>
      <c r="JFM22" s="1176" t="s">
        <v>2292</v>
      </c>
      <c r="JFN22" s="1176" t="s">
        <v>2292</v>
      </c>
      <c r="JFO22" s="1176" t="s">
        <v>2292</v>
      </c>
      <c r="JFP22" s="1176" t="s">
        <v>2292</v>
      </c>
      <c r="JFQ22" s="1176" t="s">
        <v>2292</v>
      </c>
      <c r="JFR22" s="1176" t="s">
        <v>2292</v>
      </c>
      <c r="JFS22" s="1176" t="s">
        <v>2292</v>
      </c>
      <c r="JFT22" s="1176" t="s">
        <v>2292</v>
      </c>
      <c r="JFU22" s="1176" t="s">
        <v>2292</v>
      </c>
      <c r="JFV22" s="1176" t="s">
        <v>2292</v>
      </c>
      <c r="JFW22" s="1176" t="s">
        <v>2292</v>
      </c>
      <c r="JFX22" s="1176" t="s">
        <v>2292</v>
      </c>
      <c r="JFY22" s="1176" t="s">
        <v>2292</v>
      </c>
      <c r="JFZ22" s="1176" t="s">
        <v>2292</v>
      </c>
      <c r="JGA22" s="1176" t="s">
        <v>2292</v>
      </c>
      <c r="JGB22" s="1176" t="s">
        <v>2292</v>
      </c>
      <c r="JGC22" s="1176" t="s">
        <v>2292</v>
      </c>
      <c r="JGD22" s="1176" t="s">
        <v>2292</v>
      </c>
      <c r="JGE22" s="1176" t="s">
        <v>2292</v>
      </c>
      <c r="JGF22" s="1176" t="s">
        <v>2292</v>
      </c>
      <c r="JGG22" s="1176" t="s">
        <v>2292</v>
      </c>
      <c r="JGH22" s="1176" t="s">
        <v>2292</v>
      </c>
      <c r="JGI22" s="1176" t="s">
        <v>2292</v>
      </c>
      <c r="JGJ22" s="1176" t="s">
        <v>2292</v>
      </c>
      <c r="JGK22" s="1176" t="s">
        <v>2292</v>
      </c>
      <c r="JGL22" s="1176" t="s">
        <v>2292</v>
      </c>
      <c r="JGM22" s="1176" t="s">
        <v>2292</v>
      </c>
      <c r="JGN22" s="1176" t="s">
        <v>2292</v>
      </c>
      <c r="JGO22" s="1176" t="s">
        <v>2292</v>
      </c>
      <c r="JGP22" s="1176" t="s">
        <v>2292</v>
      </c>
      <c r="JGQ22" s="1176" t="s">
        <v>2292</v>
      </c>
      <c r="JGR22" s="1176" t="s">
        <v>2292</v>
      </c>
      <c r="JGS22" s="1176" t="s">
        <v>2292</v>
      </c>
      <c r="JGT22" s="1176" t="s">
        <v>2292</v>
      </c>
      <c r="JGU22" s="1176" t="s">
        <v>2292</v>
      </c>
      <c r="JGV22" s="1176" t="s">
        <v>2292</v>
      </c>
      <c r="JGW22" s="1176" t="s">
        <v>2292</v>
      </c>
      <c r="JGX22" s="1176" t="s">
        <v>2292</v>
      </c>
      <c r="JGY22" s="1176" t="s">
        <v>2292</v>
      </c>
      <c r="JGZ22" s="1176" t="s">
        <v>2292</v>
      </c>
      <c r="JHA22" s="1176" t="s">
        <v>2292</v>
      </c>
      <c r="JHB22" s="1176" t="s">
        <v>2292</v>
      </c>
      <c r="JHC22" s="1176" t="s">
        <v>2292</v>
      </c>
      <c r="JHD22" s="1176" t="s">
        <v>2292</v>
      </c>
      <c r="JHE22" s="1176" t="s">
        <v>2292</v>
      </c>
      <c r="JHF22" s="1176" t="s">
        <v>2292</v>
      </c>
      <c r="JHG22" s="1176" t="s">
        <v>2292</v>
      </c>
      <c r="JHH22" s="1176" t="s">
        <v>2292</v>
      </c>
      <c r="JHI22" s="1176" t="s">
        <v>2292</v>
      </c>
      <c r="JHJ22" s="1176" t="s">
        <v>2292</v>
      </c>
      <c r="JHK22" s="1176" t="s">
        <v>2292</v>
      </c>
      <c r="JHL22" s="1176" t="s">
        <v>2292</v>
      </c>
      <c r="JHM22" s="1176" t="s">
        <v>2292</v>
      </c>
      <c r="JHN22" s="1176" t="s">
        <v>2292</v>
      </c>
      <c r="JHO22" s="1176" t="s">
        <v>2292</v>
      </c>
      <c r="JHP22" s="1176" t="s">
        <v>2292</v>
      </c>
      <c r="JHQ22" s="1176" t="s">
        <v>2292</v>
      </c>
      <c r="JHR22" s="1176" t="s">
        <v>2292</v>
      </c>
      <c r="JHS22" s="1176" t="s">
        <v>2292</v>
      </c>
      <c r="JHT22" s="1176" t="s">
        <v>2292</v>
      </c>
      <c r="JHU22" s="1176" t="s">
        <v>2292</v>
      </c>
      <c r="JHV22" s="1176" t="s">
        <v>2292</v>
      </c>
      <c r="JHW22" s="1176" t="s">
        <v>2292</v>
      </c>
      <c r="JHX22" s="1176" t="s">
        <v>2292</v>
      </c>
      <c r="JHY22" s="1176" t="s">
        <v>2292</v>
      </c>
      <c r="JHZ22" s="1176" t="s">
        <v>2292</v>
      </c>
      <c r="JIA22" s="1176" t="s">
        <v>2292</v>
      </c>
      <c r="JIB22" s="1176" t="s">
        <v>2292</v>
      </c>
      <c r="JIC22" s="1176" t="s">
        <v>2292</v>
      </c>
      <c r="JID22" s="1176" t="s">
        <v>2292</v>
      </c>
      <c r="JIE22" s="1176" t="s">
        <v>2292</v>
      </c>
      <c r="JIF22" s="1176" t="s">
        <v>2292</v>
      </c>
      <c r="JIG22" s="1176" t="s">
        <v>2292</v>
      </c>
      <c r="JIH22" s="1176" t="s">
        <v>2292</v>
      </c>
      <c r="JII22" s="1176" t="s">
        <v>2292</v>
      </c>
      <c r="JIJ22" s="1176" t="s">
        <v>2292</v>
      </c>
      <c r="JIK22" s="1176" t="s">
        <v>2292</v>
      </c>
      <c r="JIL22" s="1176" t="s">
        <v>2292</v>
      </c>
      <c r="JIM22" s="1176" t="s">
        <v>2292</v>
      </c>
      <c r="JIN22" s="1176" t="s">
        <v>2292</v>
      </c>
      <c r="JIO22" s="1176" t="s">
        <v>2292</v>
      </c>
      <c r="JIP22" s="1176" t="s">
        <v>2292</v>
      </c>
      <c r="JIQ22" s="1176" t="s">
        <v>2292</v>
      </c>
      <c r="JIR22" s="1176" t="s">
        <v>2292</v>
      </c>
      <c r="JIS22" s="1176" t="s">
        <v>2292</v>
      </c>
      <c r="JIT22" s="1176" t="s">
        <v>2292</v>
      </c>
      <c r="JIU22" s="1176" t="s">
        <v>2292</v>
      </c>
      <c r="JIV22" s="1176" t="s">
        <v>2292</v>
      </c>
      <c r="JIW22" s="1176" t="s">
        <v>2292</v>
      </c>
      <c r="JIX22" s="1176" t="s">
        <v>2292</v>
      </c>
      <c r="JIY22" s="1176" t="s">
        <v>2292</v>
      </c>
      <c r="JIZ22" s="1176" t="s">
        <v>2292</v>
      </c>
      <c r="JJA22" s="1176" t="s">
        <v>2292</v>
      </c>
      <c r="JJB22" s="1176" t="s">
        <v>2292</v>
      </c>
      <c r="JJC22" s="1176" t="s">
        <v>2292</v>
      </c>
      <c r="JJD22" s="1176" t="s">
        <v>2292</v>
      </c>
      <c r="JJE22" s="1176" t="s">
        <v>2292</v>
      </c>
      <c r="JJF22" s="1176" t="s">
        <v>2292</v>
      </c>
      <c r="JJG22" s="1176" t="s">
        <v>2292</v>
      </c>
      <c r="JJH22" s="1176" t="s">
        <v>2292</v>
      </c>
      <c r="JJI22" s="1176" t="s">
        <v>2292</v>
      </c>
      <c r="JJJ22" s="1176" t="s">
        <v>2292</v>
      </c>
      <c r="JJK22" s="1176" t="s">
        <v>2292</v>
      </c>
      <c r="JJL22" s="1176" t="s">
        <v>2292</v>
      </c>
      <c r="JJM22" s="1176" t="s">
        <v>2292</v>
      </c>
      <c r="JJN22" s="1176" t="s">
        <v>2292</v>
      </c>
      <c r="JJO22" s="1176" t="s">
        <v>2292</v>
      </c>
      <c r="JJP22" s="1176" t="s">
        <v>2292</v>
      </c>
      <c r="JJQ22" s="1176" t="s">
        <v>2292</v>
      </c>
      <c r="JJR22" s="1176" t="s">
        <v>2292</v>
      </c>
      <c r="JJS22" s="1176" t="s">
        <v>2292</v>
      </c>
      <c r="JJT22" s="1176" t="s">
        <v>2292</v>
      </c>
      <c r="JJU22" s="1176" t="s">
        <v>2292</v>
      </c>
      <c r="JJV22" s="1176" t="s">
        <v>2292</v>
      </c>
      <c r="JJW22" s="1176" t="s">
        <v>2292</v>
      </c>
      <c r="JJX22" s="1176" t="s">
        <v>2292</v>
      </c>
      <c r="JJY22" s="1176" t="s">
        <v>2292</v>
      </c>
      <c r="JJZ22" s="1176" t="s">
        <v>2292</v>
      </c>
      <c r="JKA22" s="1176" t="s">
        <v>2292</v>
      </c>
      <c r="JKB22" s="1176" t="s">
        <v>2292</v>
      </c>
      <c r="JKC22" s="1176" t="s">
        <v>2292</v>
      </c>
      <c r="JKD22" s="1176" t="s">
        <v>2292</v>
      </c>
      <c r="JKE22" s="1176" t="s">
        <v>2292</v>
      </c>
      <c r="JKF22" s="1176" t="s">
        <v>2292</v>
      </c>
      <c r="JKG22" s="1176" t="s">
        <v>2292</v>
      </c>
      <c r="JKH22" s="1176" t="s">
        <v>2292</v>
      </c>
      <c r="JKI22" s="1176" t="s">
        <v>2292</v>
      </c>
      <c r="JKJ22" s="1176" t="s">
        <v>2292</v>
      </c>
      <c r="JKK22" s="1176" t="s">
        <v>2292</v>
      </c>
      <c r="JKL22" s="1176" t="s">
        <v>2292</v>
      </c>
      <c r="JKM22" s="1176" t="s">
        <v>2292</v>
      </c>
      <c r="JKN22" s="1176" t="s">
        <v>2292</v>
      </c>
      <c r="JKO22" s="1176" t="s">
        <v>2292</v>
      </c>
      <c r="JKP22" s="1176" t="s">
        <v>2292</v>
      </c>
      <c r="JKQ22" s="1176" t="s">
        <v>2292</v>
      </c>
      <c r="JKR22" s="1176" t="s">
        <v>2292</v>
      </c>
      <c r="JKS22" s="1176" t="s">
        <v>2292</v>
      </c>
      <c r="JKT22" s="1176" t="s">
        <v>2292</v>
      </c>
      <c r="JKU22" s="1176" t="s">
        <v>2292</v>
      </c>
      <c r="JKV22" s="1176" t="s">
        <v>2292</v>
      </c>
      <c r="JKW22" s="1176" t="s">
        <v>2292</v>
      </c>
      <c r="JKX22" s="1176" t="s">
        <v>2292</v>
      </c>
      <c r="JKY22" s="1176" t="s">
        <v>2292</v>
      </c>
      <c r="JKZ22" s="1176" t="s">
        <v>2292</v>
      </c>
      <c r="JLA22" s="1176" t="s">
        <v>2292</v>
      </c>
      <c r="JLB22" s="1176" t="s">
        <v>2292</v>
      </c>
      <c r="JLC22" s="1176" t="s">
        <v>2292</v>
      </c>
      <c r="JLD22" s="1176" t="s">
        <v>2292</v>
      </c>
      <c r="JLE22" s="1176" t="s">
        <v>2292</v>
      </c>
      <c r="JLF22" s="1176" t="s">
        <v>2292</v>
      </c>
      <c r="JLG22" s="1176" t="s">
        <v>2292</v>
      </c>
      <c r="JLH22" s="1176" t="s">
        <v>2292</v>
      </c>
      <c r="JLI22" s="1176" t="s">
        <v>2292</v>
      </c>
      <c r="JLJ22" s="1176" t="s">
        <v>2292</v>
      </c>
      <c r="JLK22" s="1176" t="s">
        <v>2292</v>
      </c>
      <c r="JLL22" s="1176" t="s">
        <v>2292</v>
      </c>
      <c r="JLM22" s="1176" t="s">
        <v>2292</v>
      </c>
      <c r="JLN22" s="1176" t="s">
        <v>2292</v>
      </c>
      <c r="JLO22" s="1176" t="s">
        <v>2292</v>
      </c>
      <c r="JLP22" s="1176" t="s">
        <v>2292</v>
      </c>
      <c r="JLQ22" s="1176" t="s">
        <v>2292</v>
      </c>
      <c r="JLR22" s="1176" t="s">
        <v>2292</v>
      </c>
      <c r="JLS22" s="1176" t="s">
        <v>2292</v>
      </c>
      <c r="JLT22" s="1176" t="s">
        <v>2292</v>
      </c>
      <c r="JLU22" s="1176" t="s">
        <v>2292</v>
      </c>
      <c r="JLV22" s="1176" t="s">
        <v>2292</v>
      </c>
      <c r="JLW22" s="1176" t="s">
        <v>2292</v>
      </c>
      <c r="JLX22" s="1176" t="s">
        <v>2292</v>
      </c>
      <c r="JLY22" s="1176" t="s">
        <v>2292</v>
      </c>
      <c r="JLZ22" s="1176" t="s">
        <v>2292</v>
      </c>
      <c r="JMA22" s="1176" t="s">
        <v>2292</v>
      </c>
      <c r="JMB22" s="1176" t="s">
        <v>2292</v>
      </c>
      <c r="JMC22" s="1176" t="s">
        <v>2292</v>
      </c>
      <c r="JMD22" s="1176" t="s">
        <v>2292</v>
      </c>
      <c r="JME22" s="1176" t="s">
        <v>2292</v>
      </c>
      <c r="JMF22" s="1176" t="s">
        <v>2292</v>
      </c>
      <c r="JMG22" s="1176" t="s">
        <v>2292</v>
      </c>
      <c r="JMH22" s="1176" t="s">
        <v>2292</v>
      </c>
      <c r="JMI22" s="1176" t="s">
        <v>2292</v>
      </c>
      <c r="JMJ22" s="1176" t="s">
        <v>2292</v>
      </c>
      <c r="JMK22" s="1176" t="s">
        <v>2292</v>
      </c>
      <c r="JML22" s="1176" t="s">
        <v>2292</v>
      </c>
      <c r="JMM22" s="1176" t="s">
        <v>2292</v>
      </c>
      <c r="JMN22" s="1176" t="s">
        <v>2292</v>
      </c>
      <c r="JMO22" s="1176" t="s">
        <v>2292</v>
      </c>
      <c r="JMP22" s="1176" t="s">
        <v>2292</v>
      </c>
      <c r="JMQ22" s="1176" t="s">
        <v>2292</v>
      </c>
      <c r="JMR22" s="1176" t="s">
        <v>2292</v>
      </c>
      <c r="JMS22" s="1176" t="s">
        <v>2292</v>
      </c>
      <c r="JMT22" s="1176" t="s">
        <v>2292</v>
      </c>
      <c r="JMU22" s="1176" t="s">
        <v>2292</v>
      </c>
      <c r="JMV22" s="1176" t="s">
        <v>2292</v>
      </c>
      <c r="JMW22" s="1176" t="s">
        <v>2292</v>
      </c>
      <c r="JMX22" s="1176" t="s">
        <v>2292</v>
      </c>
      <c r="JMY22" s="1176" t="s">
        <v>2292</v>
      </c>
      <c r="JMZ22" s="1176" t="s">
        <v>2292</v>
      </c>
      <c r="JNA22" s="1176" t="s">
        <v>2292</v>
      </c>
      <c r="JNB22" s="1176" t="s">
        <v>2292</v>
      </c>
      <c r="JNC22" s="1176" t="s">
        <v>2292</v>
      </c>
      <c r="JND22" s="1176" t="s">
        <v>2292</v>
      </c>
      <c r="JNE22" s="1176" t="s">
        <v>2292</v>
      </c>
      <c r="JNF22" s="1176" t="s">
        <v>2292</v>
      </c>
      <c r="JNG22" s="1176" t="s">
        <v>2292</v>
      </c>
      <c r="JNH22" s="1176" t="s">
        <v>2292</v>
      </c>
      <c r="JNI22" s="1176" t="s">
        <v>2292</v>
      </c>
      <c r="JNJ22" s="1176" t="s">
        <v>2292</v>
      </c>
      <c r="JNK22" s="1176" t="s">
        <v>2292</v>
      </c>
      <c r="JNL22" s="1176" t="s">
        <v>2292</v>
      </c>
      <c r="JNM22" s="1176" t="s">
        <v>2292</v>
      </c>
      <c r="JNN22" s="1176" t="s">
        <v>2292</v>
      </c>
      <c r="JNO22" s="1176" t="s">
        <v>2292</v>
      </c>
      <c r="JNP22" s="1176" t="s">
        <v>2292</v>
      </c>
      <c r="JNQ22" s="1176" t="s">
        <v>2292</v>
      </c>
      <c r="JNR22" s="1176" t="s">
        <v>2292</v>
      </c>
      <c r="JNS22" s="1176" t="s">
        <v>2292</v>
      </c>
      <c r="JNT22" s="1176" t="s">
        <v>2292</v>
      </c>
      <c r="JNU22" s="1176" t="s">
        <v>2292</v>
      </c>
      <c r="JNV22" s="1176" t="s">
        <v>2292</v>
      </c>
      <c r="JNW22" s="1176" t="s">
        <v>2292</v>
      </c>
      <c r="JNX22" s="1176" t="s">
        <v>2292</v>
      </c>
      <c r="JNY22" s="1176" t="s">
        <v>2292</v>
      </c>
      <c r="JNZ22" s="1176" t="s">
        <v>2292</v>
      </c>
      <c r="JOA22" s="1176" t="s">
        <v>2292</v>
      </c>
      <c r="JOB22" s="1176" t="s">
        <v>2292</v>
      </c>
      <c r="JOC22" s="1176" t="s">
        <v>2292</v>
      </c>
      <c r="JOD22" s="1176" t="s">
        <v>2292</v>
      </c>
      <c r="JOE22" s="1176" t="s">
        <v>2292</v>
      </c>
      <c r="JOF22" s="1176" t="s">
        <v>2292</v>
      </c>
      <c r="JOG22" s="1176" t="s">
        <v>2292</v>
      </c>
      <c r="JOH22" s="1176" t="s">
        <v>2292</v>
      </c>
      <c r="JOI22" s="1176" t="s">
        <v>2292</v>
      </c>
      <c r="JOJ22" s="1176" t="s">
        <v>2292</v>
      </c>
      <c r="JOK22" s="1176" t="s">
        <v>2292</v>
      </c>
      <c r="JOL22" s="1176" t="s">
        <v>2292</v>
      </c>
      <c r="JOM22" s="1176" t="s">
        <v>2292</v>
      </c>
      <c r="JON22" s="1176" t="s">
        <v>2292</v>
      </c>
      <c r="JOO22" s="1176" t="s">
        <v>2292</v>
      </c>
      <c r="JOP22" s="1176" t="s">
        <v>2292</v>
      </c>
      <c r="JOQ22" s="1176" t="s">
        <v>2292</v>
      </c>
      <c r="JOR22" s="1176" t="s">
        <v>2292</v>
      </c>
      <c r="JOS22" s="1176" t="s">
        <v>2292</v>
      </c>
      <c r="JOT22" s="1176" t="s">
        <v>2292</v>
      </c>
      <c r="JOU22" s="1176" t="s">
        <v>2292</v>
      </c>
      <c r="JOV22" s="1176" t="s">
        <v>2292</v>
      </c>
      <c r="JOW22" s="1176" t="s">
        <v>2292</v>
      </c>
      <c r="JOX22" s="1176" t="s">
        <v>2292</v>
      </c>
      <c r="JOY22" s="1176" t="s">
        <v>2292</v>
      </c>
      <c r="JOZ22" s="1176" t="s">
        <v>2292</v>
      </c>
      <c r="JPA22" s="1176" t="s">
        <v>2292</v>
      </c>
      <c r="JPB22" s="1176" t="s">
        <v>2292</v>
      </c>
      <c r="JPC22" s="1176" t="s">
        <v>2292</v>
      </c>
      <c r="JPD22" s="1176" t="s">
        <v>2292</v>
      </c>
      <c r="JPE22" s="1176" t="s">
        <v>2292</v>
      </c>
      <c r="JPF22" s="1176" t="s">
        <v>2292</v>
      </c>
      <c r="JPG22" s="1176" t="s">
        <v>2292</v>
      </c>
      <c r="JPH22" s="1176" t="s">
        <v>2292</v>
      </c>
      <c r="JPI22" s="1176" t="s">
        <v>2292</v>
      </c>
      <c r="JPJ22" s="1176" t="s">
        <v>2292</v>
      </c>
      <c r="JPK22" s="1176" t="s">
        <v>2292</v>
      </c>
      <c r="JPL22" s="1176" t="s">
        <v>2292</v>
      </c>
      <c r="JPM22" s="1176" t="s">
        <v>2292</v>
      </c>
      <c r="JPN22" s="1176" t="s">
        <v>2292</v>
      </c>
      <c r="JPO22" s="1176" t="s">
        <v>2292</v>
      </c>
      <c r="JPP22" s="1176" t="s">
        <v>2292</v>
      </c>
      <c r="JPQ22" s="1176" t="s">
        <v>2292</v>
      </c>
      <c r="JPR22" s="1176" t="s">
        <v>2292</v>
      </c>
      <c r="JPS22" s="1176" t="s">
        <v>2292</v>
      </c>
      <c r="JPT22" s="1176" t="s">
        <v>2292</v>
      </c>
      <c r="JPU22" s="1176" t="s">
        <v>2292</v>
      </c>
      <c r="JPV22" s="1176" t="s">
        <v>2292</v>
      </c>
      <c r="JPW22" s="1176" t="s">
        <v>2292</v>
      </c>
      <c r="JPX22" s="1176" t="s">
        <v>2292</v>
      </c>
      <c r="JPY22" s="1176" t="s">
        <v>2292</v>
      </c>
      <c r="JPZ22" s="1176" t="s">
        <v>2292</v>
      </c>
      <c r="JQA22" s="1176" t="s">
        <v>2292</v>
      </c>
      <c r="JQB22" s="1176" t="s">
        <v>2292</v>
      </c>
      <c r="JQC22" s="1176" t="s">
        <v>2292</v>
      </c>
      <c r="JQD22" s="1176" t="s">
        <v>2292</v>
      </c>
      <c r="JQE22" s="1176" t="s">
        <v>2292</v>
      </c>
      <c r="JQF22" s="1176" t="s">
        <v>2292</v>
      </c>
      <c r="JQG22" s="1176" t="s">
        <v>2292</v>
      </c>
      <c r="JQH22" s="1176" t="s">
        <v>2292</v>
      </c>
      <c r="JQI22" s="1176" t="s">
        <v>2292</v>
      </c>
      <c r="JQJ22" s="1176" t="s">
        <v>2292</v>
      </c>
      <c r="JQK22" s="1176" t="s">
        <v>2292</v>
      </c>
      <c r="JQL22" s="1176" t="s">
        <v>2292</v>
      </c>
      <c r="JQM22" s="1176" t="s">
        <v>2292</v>
      </c>
      <c r="JQN22" s="1176" t="s">
        <v>2292</v>
      </c>
      <c r="JQO22" s="1176" t="s">
        <v>2292</v>
      </c>
      <c r="JQP22" s="1176" t="s">
        <v>2292</v>
      </c>
      <c r="JQQ22" s="1176" t="s">
        <v>2292</v>
      </c>
      <c r="JQR22" s="1176" t="s">
        <v>2292</v>
      </c>
      <c r="JQS22" s="1176" t="s">
        <v>2292</v>
      </c>
      <c r="JQT22" s="1176" t="s">
        <v>2292</v>
      </c>
      <c r="JQU22" s="1176" t="s">
        <v>2292</v>
      </c>
      <c r="JQV22" s="1176" t="s">
        <v>2292</v>
      </c>
      <c r="JQW22" s="1176" t="s">
        <v>2292</v>
      </c>
      <c r="JQX22" s="1176" t="s">
        <v>2292</v>
      </c>
      <c r="JQY22" s="1176" t="s">
        <v>2292</v>
      </c>
      <c r="JQZ22" s="1176" t="s">
        <v>2292</v>
      </c>
      <c r="JRA22" s="1176" t="s">
        <v>2292</v>
      </c>
      <c r="JRB22" s="1176" t="s">
        <v>2292</v>
      </c>
      <c r="JRC22" s="1176" t="s">
        <v>2292</v>
      </c>
      <c r="JRD22" s="1176" t="s">
        <v>2292</v>
      </c>
      <c r="JRE22" s="1176" t="s">
        <v>2292</v>
      </c>
      <c r="JRF22" s="1176" t="s">
        <v>2292</v>
      </c>
      <c r="JRG22" s="1176" t="s">
        <v>2292</v>
      </c>
      <c r="JRH22" s="1176" t="s">
        <v>2292</v>
      </c>
      <c r="JRI22" s="1176" t="s">
        <v>2292</v>
      </c>
      <c r="JRJ22" s="1176" t="s">
        <v>2292</v>
      </c>
      <c r="JRK22" s="1176" t="s">
        <v>2292</v>
      </c>
      <c r="JRL22" s="1176" t="s">
        <v>2292</v>
      </c>
      <c r="JRM22" s="1176" t="s">
        <v>2292</v>
      </c>
      <c r="JRN22" s="1176" t="s">
        <v>2292</v>
      </c>
      <c r="JRO22" s="1176" t="s">
        <v>2292</v>
      </c>
      <c r="JRP22" s="1176" t="s">
        <v>2292</v>
      </c>
      <c r="JRQ22" s="1176" t="s">
        <v>2292</v>
      </c>
      <c r="JRR22" s="1176" t="s">
        <v>2292</v>
      </c>
      <c r="JRS22" s="1176" t="s">
        <v>2292</v>
      </c>
      <c r="JRT22" s="1176" t="s">
        <v>2292</v>
      </c>
      <c r="JRU22" s="1176" t="s">
        <v>2292</v>
      </c>
      <c r="JRV22" s="1176" t="s">
        <v>2292</v>
      </c>
      <c r="JRW22" s="1176" t="s">
        <v>2292</v>
      </c>
      <c r="JRX22" s="1176" t="s">
        <v>2292</v>
      </c>
      <c r="JRY22" s="1176" t="s">
        <v>2292</v>
      </c>
      <c r="JRZ22" s="1176" t="s">
        <v>2292</v>
      </c>
      <c r="JSA22" s="1176" t="s">
        <v>2292</v>
      </c>
      <c r="JSB22" s="1176" t="s">
        <v>2292</v>
      </c>
      <c r="JSC22" s="1176" t="s">
        <v>2292</v>
      </c>
      <c r="JSD22" s="1176" t="s">
        <v>2292</v>
      </c>
      <c r="JSE22" s="1176" t="s">
        <v>2292</v>
      </c>
      <c r="JSF22" s="1176" t="s">
        <v>2292</v>
      </c>
      <c r="JSG22" s="1176" t="s">
        <v>2292</v>
      </c>
      <c r="JSH22" s="1176" t="s">
        <v>2292</v>
      </c>
      <c r="JSI22" s="1176" t="s">
        <v>2292</v>
      </c>
      <c r="JSJ22" s="1176" t="s">
        <v>2292</v>
      </c>
      <c r="JSK22" s="1176" t="s">
        <v>2292</v>
      </c>
      <c r="JSL22" s="1176" t="s">
        <v>2292</v>
      </c>
      <c r="JSM22" s="1176" t="s">
        <v>2292</v>
      </c>
      <c r="JSN22" s="1176" t="s">
        <v>2292</v>
      </c>
      <c r="JSO22" s="1176" t="s">
        <v>2292</v>
      </c>
      <c r="JSP22" s="1176" t="s">
        <v>2292</v>
      </c>
      <c r="JSQ22" s="1176" t="s">
        <v>2292</v>
      </c>
      <c r="JSR22" s="1176" t="s">
        <v>2292</v>
      </c>
      <c r="JSS22" s="1176" t="s">
        <v>2292</v>
      </c>
      <c r="JST22" s="1176" t="s">
        <v>2292</v>
      </c>
      <c r="JSU22" s="1176" t="s">
        <v>2292</v>
      </c>
      <c r="JSV22" s="1176" t="s">
        <v>2292</v>
      </c>
      <c r="JSW22" s="1176" t="s">
        <v>2292</v>
      </c>
      <c r="JSX22" s="1176" t="s">
        <v>2292</v>
      </c>
      <c r="JSY22" s="1176" t="s">
        <v>2292</v>
      </c>
      <c r="JSZ22" s="1176" t="s">
        <v>2292</v>
      </c>
      <c r="JTA22" s="1176" t="s">
        <v>2292</v>
      </c>
      <c r="JTB22" s="1176" t="s">
        <v>2292</v>
      </c>
      <c r="JTC22" s="1176" t="s">
        <v>2292</v>
      </c>
      <c r="JTD22" s="1176" t="s">
        <v>2292</v>
      </c>
      <c r="JTE22" s="1176" t="s">
        <v>2292</v>
      </c>
      <c r="JTF22" s="1176" t="s">
        <v>2292</v>
      </c>
      <c r="JTG22" s="1176" t="s">
        <v>2292</v>
      </c>
      <c r="JTH22" s="1176" t="s">
        <v>2292</v>
      </c>
      <c r="JTI22" s="1176" t="s">
        <v>2292</v>
      </c>
      <c r="JTJ22" s="1176" t="s">
        <v>2292</v>
      </c>
      <c r="JTK22" s="1176" t="s">
        <v>2292</v>
      </c>
      <c r="JTL22" s="1176" t="s">
        <v>2292</v>
      </c>
      <c r="JTM22" s="1176" t="s">
        <v>2292</v>
      </c>
      <c r="JTN22" s="1176" t="s">
        <v>2292</v>
      </c>
      <c r="JTO22" s="1176" t="s">
        <v>2292</v>
      </c>
      <c r="JTP22" s="1176" t="s">
        <v>2292</v>
      </c>
      <c r="JTQ22" s="1176" t="s">
        <v>2292</v>
      </c>
      <c r="JTR22" s="1176" t="s">
        <v>2292</v>
      </c>
      <c r="JTS22" s="1176" t="s">
        <v>2292</v>
      </c>
      <c r="JTT22" s="1176" t="s">
        <v>2292</v>
      </c>
      <c r="JTU22" s="1176" t="s">
        <v>2292</v>
      </c>
      <c r="JTV22" s="1176" t="s">
        <v>2292</v>
      </c>
      <c r="JTW22" s="1176" t="s">
        <v>2292</v>
      </c>
      <c r="JTX22" s="1176" t="s">
        <v>2292</v>
      </c>
      <c r="JTY22" s="1176" t="s">
        <v>2292</v>
      </c>
      <c r="JTZ22" s="1176" t="s">
        <v>2292</v>
      </c>
      <c r="JUA22" s="1176" t="s">
        <v>2292</v>
      </c>
      <c r="JUB22" s="1176" t="s">
        <v>2292</v>
      </c>
      <c r="JUC22" s="1176" t="s">
        <v>2292</v>
      </c>
      <c r="JUD22" s="1176" t="s">
        <v>2292</v>
      </c>
      <c r="JUE22" s="1176" t="s">
        <v>2292</v>
      </c>
      <c r="JUF22" s="1176" t="s">
        <v>2292</v>
      </c>
      <c r="JUG22" s="1176" t="s">
        <v>2292</v>
      </c>
      <c r="JUH22" s="1176" t="s">
        <v>2292</v>
      </c>
      <c r="JUI22" s="1176" t="s">
        <v>2292</v>
      </c>
      <c r="JUJ22" s="1176" t="s">
        <v>2292</v>
      </c>
      <c r="JUK22" s="1176" t="s">
        <v>2292</v>
      </c>
      <c r="JUL22" s="1176" t="s">
        <v>2292</v>
      </c>
      <c r="JUM22" s="1176" t="s">
        <v>2292</v>
      </c>
      <c r="JUN22" s="1176" t="s">
        <v>2292</v>
      </c>
      <c r="JUO22" s="1176" t="s">
        <v>2292</v>
      </c>
      <c r="JUP22" s="1176" t="s">
        <v>2292</v>
      </c>
      <c r="JUQ22" s="1176" t="s">
        <v>2292</v>
      </c>
      <c r="JUR22" s="1176" t="s">
        <v>2292</v>
      </c>
      <c r="JUS22" s="1176" t="s">
        <v>2292</v>
      </c>
      <c r="JUT22" s="1176" t="s">
        <v>2292</v>
      </c>
      <c r="JUU22" s="1176" t="s">
        <v>2292</v>
      </c>
      <c r="JUV22" s="1176" t="s">
        <v>2292</v>
      </c>
      <c r="JUW22" s="1176" t="s">
        <v>2292</v>
      </c>
      <c r="JUX22" s="1176" t="s">
        <v>2292</v>
      </c>
      <c r="JUY22" s="1176" t="s">
        <v>2292</v>
      </c>
      <c r="JUZ22" s="1176" t="s">
        <v>2292</v>
      </c>
      <c r="JVA22" s="1176" t="s">
        <v>2292</v>
      </c>
      <c r="JVB22" s="1176" t="s">
        <v>2292</v>
      </c>
      <c r="JVC22" s="1176" t="s">
        <v>2292</v>
      </c>
      <c r="JVD22" s="1176" t="s">
        <v>2292</v>
      </c>
      <c r="JVE22" s="1176" t="s">
        <v>2292</v>
      </c>
      <c r="JVF22" s="1176" t="s">
        <v>2292</v>
      </c>
      <c r="JVG22" s="1176" t="s">
        <v>2292</v>
      </c>
      <c r="JVH22" s="1176" t="s">
        <v>2292</v>
      </c>
      <c r="JVI22" s="1176" t="s">
        <v>2292</v>
      </c>
      <c r="JVJ22" s="1176" t="s">
        <v>2292</v>
      </c>
      <c r="JVK22" s="1176" t="s">
        <v>2292</v>
      </c>
      <c r="JVL22" s="1176" t="s">
        <v>2292</v>
      </c>
      <c r="JVM22" s="1176" t="s">
        <v>2292</v>
      </c>
      <c r="JVN22" s="1176" t="s">
        <v>2292</v>
      </c>
      <c r="JVO22" s="1176" t="s">
        <v>2292</v>
      </c>
      <c r="JVP22" s="1176" t="s">
        <v>2292</v>
      </c>
      <c r="JVQ22" s="1176" t="s">
        <v>2292</v>
      </c>
      <c r="JVR22" s="1176" t="s">
        <v>2292</v>
      </c>
      <c r="JVS22" s="1176" t="s">
        <v>2292</v>
      </c>
      <c r="JVT22" s="1176" t="s">
        <v>2292</v>
      </c>
      <c r="JVU22" s="1176" t="s">
        <v>2292</v>
      </c>
      <c r="JVV22" s="1176" t="s">
        <v>2292</v>
      </c>
      <c r="JVW22" s="1176" t="s">
        <v>2292</v>
      </c>
      <c r="JVX22" s="1176" t="s">
        <v>2292</v>
      </c>
      <c r="JVY22" s="1176" t="s">
        <v>2292</v>
      </c>
      <c r="JVZ22" s="1176" t="s">
        <v>2292</v>
      </c>
      <c r="JWA22" s="1176" t="s">
        <v>2292</v>
      </c>
      <c r="JWB22" s="1176" t="s">
        <v>2292</v>
      </c>
      <c r="JWC22" s="1176" t="s">
        <v>2292</v>
      </c>
      <c r="JWD22" s="1176" t="s">
        <v>2292</v>
      </c>
      <c r="JWE22" s="1176" t="s">
        <v>2292</v>
      </c>
      <c r="JWF22" s="1176" t="s">
        <v>2292</v>
      </c>
      <c r="JWG22" s="1176" t="s">
        <v>2292</v>
      </c>
      <c r="JWH22" s="1176" t="s">
        <v>2292</v>
      </c>
      <c r="JWI22" s="1176" t="s">
        <v>2292</v>
      </c>
      <c r="JWJ22" s="1176" t="s">
        <v>2292</v>
      </c>
      <c r="JWK22" s="1176" t="s">
        <v>2292</v>
      </c>
      <c r="JWL22" s="1176" t="s">
        <v>2292</v>
      </c>
      <c r="JWM22" s="1176" t="s">
        <v>2292</v>
      </c>
      <c r="JWN22" s="1176" t="s">
        <v>2292</v>
      </c>
      <c r="JWO22" s="1176" t="s">
        <v>2292</v>
      </c>
      <c r="JWP22" s="1176" t="s">
        <v>2292</v>
      </c>
      <c r="JWQ22" s="1176" t="s">
        <v>2292</v>
      </c>
      <c r="JWR22" s="1176" t="s">
        <v>2292</v>
      </c>
      <c r="JWS22" s="1176" t="s">
        <v>2292</v>
      </c>
      <c r="JWT22" s="1176" t="s">
        <v>2292</v>
      </c>
      <c r="JWU22" s="1176" t="s">
        <v>2292</v>
      </c>
      <c r="JWV22" s="1176" t="s">
        <v>2292</v>
      </c>
      <c r="JWW22" s="1176" t="s">
        <v>2292</v>
      </c>
      <c r="JWX22" s="1176" t="s">
        <v>2292</v>
      </c>
      <c r="JWY22" s="1176" t="s">
        <v>2292</v>
      </c>
      <c r="JWZ22" s="1176" t="s">
        <v>2292</v>
      </c>
      <c r="JXA22" s="1176" t="s">
        <v>2292</v>
      </c>
      <c r="JXB22" s="1176" t="s">
        <v>2292</v>
      </c>
      <c r="JXC22" s="1176" t="s">
        <v>2292</v>
      </c>
      <c r="JXD22" s="1176" t="s">
        <v>2292</v>
      </c>
      <c r="JXE22" s="1176" t="s">
        <v>2292</v>
      </c>
      <c r="JXF22" s="1176" t="s">
        <v>2292</v>
      </c>
      <c r="JXG22" s="1176" t="s">
        <v>2292</v>
      </c>
      <c r="JXH22" s="1176" t="s">
        <v>2292</v>
      </c>
      <c r="JXI22" s="1176" t="s">
        <v>2292</v>
      </c>
      <c r="JXJ22" s="1176" t="s">
        <v>2292</v>
      </c>
      <c r="JXK22" s="1176" t="s">
        <v>2292</v>
      </c>
      <c r="JXL22" s="1176" t="s">
        <v>2292</v>
      </c>
      <c r="JXM22" s="1176" t="s">
        <v>2292</v>
      </c>
      <c r="JXN22" s="1176" t="s">
        <v>2292</v>
      </c>
      <c r="JXO22" s="1176" t="s">
        <v>2292</v>
      </c>
      <c r="JXP22" s="1176" t="s">
        <v>2292</v>
      </c>
      <c r="JXQ22" s="1176" t="s">
        <v>2292</v>
      </c>
      <c r="JXR22" s="1176" t="s">
        <v>2292</v>
      </c>
      <c r="JXS22" s="1176" t="s">
        <v>2292</v>
      </c>
      <c r="JXT22" s="1176" t="s">
        <v>2292</v>
      </c>
      <c r="JXU22" s="1176" t="s">
        <v>2292</v>
      </c>
      <c r="JXV22" s="1176" t="s">
        <v>2292</v>
      </c>
      <c r="JXW22" s="1176" t="s">
        <v>2292</v>
      </c>
      <c r="JXX22" s="1176" t="s">
        <v>2292</v>
      </c>
      <c r="JXY22" s="1176" t="s">
        <v>2292</v>
      </c>
      <c r="JXZ22" s="1176" t="s">
        <v>2292</v>
      </c>
      <c r="JYA22" s="1176" t="s">
        <v>2292</v>
      </c>
      <c r="JYB22" s="1176" t="s">
        <v>2292</v>
      </c>
      <c r="JYC22" s="1176" t="s">
        <v>2292</v>
      </c>
      <c r="JYD22" s="1176" t="s">
        <v>2292</v>
      </c>
      <c r="JYE22" s="1176" t="s">
        <v>2292</v>
      </c>
      <c r="JYF22" s="1176" t="s">
        <v>2292</v>
      </c>
      <c r="JYG22" s="1176" t="s">
        <v>2292</v>
      </c>
      <c r="JYH22" s="1176" t="s">
        <v>2292</v>
      </c>
      <c r="JYI22" s="1176" t="s">
        <v>2292</v>
      </c>
      <c r="JYJ22" s="1176" t="s">
        <v>2292</v>
      </c>
      <c r="JYK22" s="1176" t="s">
        <v>2292</v>
      </c>
      <c r="JYL22" s="1176" t="s">
        <v>2292</v>
      </c>
      <c r="JYM22" s="1176" t="s">
        <v>2292</v>
      </c>
      <c r="JYN22" s="1176" t="s">
        <v>2292</v>
      </c>
      <c r="JYO22" s="1176" t="s">
        <v>2292</v>
      </c>
      <c r="JYP22" s="1176" t="s">
        <v>2292</v>
      </c>
      <c r="JYQ22" s="1176" t="s">
        <v>2292</v>
      </c>
      <c r="JYR22" s="1176" t="s">
        <v>2292</v>
      </c>
      <c r="JYS22" s="1176" t="s">
        <v>2292</v>
      </c>
      <c r="JYT22" s="1176" t="s">
        <v>2292</v>
      </c>
      <c r="JYU22" s="1176" t="s">
        <v>2292</v>
      </c>
      <c r="JYV22" s="1176" t="s">
        <v>2292</v>
      </c>
      <c r="JYW22" s="1176" t="s">
        <v>2292</v>
      </c>
      <c r="JYX22" s="1176" t="s">
        <v>2292</v>
      </c>
      <c r="JYY22" s="1176" t="s">
        <v>2292</v>
      </c>
      <c r="JYZ22" s="1176" t="s">
        <v>2292</v>
      </c>
      <c r="JZA22" s="1176" t="s">
        <v>2292</v>
      </c>
      <c r="JZB22" s="1176" t="s">
        <v>2292</v>
      </c>
      <c r="JZC22" s="1176" t="s">
        <v>2292</v>
      </c>
      <c r="JZD22" s="1176" t="s">
        <v>2292</v>
      </c>
      <c r="JZE22" s="1176" t="s">
        <v>2292</v>
      </c>
      <c r="JZF22" s="1176" t="s">
        <v>2292</v>
      </c>
      <c r="JZG22" s="1176" t="s">
        <v>2292</v>
      </c>
      <c r="JZH22" s="1176" t="s">
        <v>2292</v>
      </c>
      <c r="JZI22" s="1176" t="s">
        <v>2292</v>
      </c>
      <c r="JZJ22" s="1176" t="s">
        <v>2292</v>
      </c>
      <c r="JZK22" s="1176" t="s">
        <v>2292</v>
      </c>
      <c r="JZL22" s="1176" t="s">
        <v>2292</v>
      </c>
      <c r="JZM22" s="1176" t="s">
        <v>2292</v>
      </c>
      <c r="JZN22" s="1176" t="s">
        <v>2292</v>
      </c>
      <c r="JZO22" s="1176" t="s">
        <v>2292</v>
      </c>
      <c r="JZP22" s="1176" t="s">
        <v>2292</v>
      </c>
      <c r="JZQ22" s="1176" t="s">
        <v>2292</v>
      </c>
      <c r="JZR22" s="1176" t="s">
        <v>2292</v>
      </c>
      <c r="JZS22" s="1176" t="s">
        <v>2292</v>
      </c>
      <c r="JZT22" s="1176" t="s">
        <v>2292</v>
      </c>
      <c r="JZU22" s="1176" t="s">
        <v>2292</v>
      </c>
      <c r="JZV22" s="1176" t="s">
        <v>2292</v>
      </c>
      <c r="JZW22" s="1176" t="s">
        <v>2292</v>
      </c>
      <c r="JZX22" s="1176" t="s">
        <v>2292</v>
      </c>
      <c r="JZY22" s="1176" t="s">
        <v>2292</v>
      </c>
      <c r="JZZ22" s="1176" t="s">
        <v>2292</v>
      </c>
      <c r="KAA22" s="1176" t="s">
        <v>2292</v>
      </c>
      <c r="KAB22" s="1176" t="s">
        <v>2292</v>
      </c>
      <c r="KAC22" s="1176" t="s">
        <v>2292</v>
      </c>
      <c r="KAD22" s="1176" t="s">
        <v>2292</v>
      </c>
      <c r="KAE22" s="1176" t="s">
        <v>2292</v>
      </c>
      <c r="KAF22" s="1176" t="s">
        <v>2292</v>
      </c>
      <c r="KAG22" s="1176" t="s">
        <v>2292</v>
      </c>
      <c r="KAH22" s="1176" t="s">
        <v>2292</v>
      </c>
      <c r="KAI22" s="1176" t="s">
        <v>2292</v>
      </c>
      <c r="KAJ22" s="1176" t="s">
        <v>2292</v>
      </c>
      <c r="KAK22" s="1176" t="s">
        <v>2292</v>
      </c>
      <c r="KAL22" s="1176" t="s">
        <v>2292</v>
      </c>
      <c r="KAM22" s="1176" t="s">
        <v>2292</v>
      </c>
      <c r="KAN22" s="1176" t="s">
        <v>2292</v>
      </c>
      <c r="KAO22" s="1176" t="s">
        <v>2292</v>
      </c>
      <c r="KAP22" s="1176" t="s">
        <v>2292</v>
      </c>
      <c r="KAQ22" s="1176" t="s">
        <v>2292</v>
      </c>
      <c r="KAR22" s="1176" t="s">
        <v>2292</v>
      </c>
      <c r="KAS22" s="1176" t="s">
        <v>2292</v>
      </c>
      <c r="KAT22" s="1176" t="s">
        <v>2292</v>
      </c>
      <c r="KAU22" s="1176" t="s">
        <v>2292</v>
      </c>
      <c r="KAV22" s="1176" t="s">
        <v>2292</v>
      </c>
      <c r="KAW22" s="1176" t="s">
        <v>2292</v>
      </c>
      <c r="KAX22" s="1176" t="s">
        <v>2292</v>
      </c>
      <c r="KAY22" s="1176" t="s">
        <v>2292</v>
      </c>
      <c r="KAZ22" s="1176" t="s">
        <v>2292</v>
      </c>
      <c r="KBA22" s="1176" t="s">
        <v>2292</v>
      </c>
      <c r="KBB22" s="1176" t="s">
        <v>2292</v>
      </c>
      <c r="KBC22" s="1176" t="s">
        <v>2292</v>
      </c>
      <c r="KBD22" s="1176" t="s">
        <v>2292</v>
      </c>
      <c r="KBE22" s="1176" t="s">
        <v>2292</v>
      </c>
      <c r="KBF22" s="1176" t="s">
        <v>2292</v>
      </c>
      <c r="KBG22" s="1176" t="s">
        <v>2292</v>
      </c>
      <c r="KBH22" s="1176" t="s">
        <v>2292</v>
      </c>
      <c r="KBI22" s="1176" t="s">
        <v>2292</v>
      </c>
      <c r="KBJ22" s="1176" t="s">
        <v>2292</v>
      </c>
      <c r="KBK22" s="1176" t="s">
        <v>2292</v>
      </c>
      <c r="KBL22" s="1176" t="s">
        <v>2292</v>
      </c>
      <c r="KBM22" s="1176" t="s">
        <v>2292</v>
      </c>
      <c r="KBN22" s="1176" t="s">
        <v>2292</v>
      </c>
      <c r="KBO22" s="1176" t="s">
        <v>2292</v>
      </c>
      <c r="KBP22" s="1176" t="s">
        <v>2292</v>
      </c>
      <c r="KBQ22" s="1176" t="s">
        <v>2292</v>
      </c>
      <c r="KBR22" s="1176" t="s">
        <v>2292</v>
      </c>
      <c r="KBS22" s="1176" t="s">
        <v>2292</v>
      </c>
      <c r="KBT22" s="1176" t="s">
        <v>2292</v>
      </c>
      <c r="KBU22" s="1176" t="s">
        <v>2292</v>
      </c>
      <c r="KBV22" s="1176" t="s">
        <v>2292</v>
      </c>
      <c r="KBW22" s="1176" t="s">
        <v>2292</v>
      </c>
      <c r="KBX22" s="1176" t="s">
        <v>2292</v>
      </c>
      <c r="KBY22" s="1176" t="s">
        <v>2292</v>
      </c>
      <c r="KBZ22" s="1176" t="s">
        <v>2292</v>
      </c>
      <c r="KCA22" s="1176" t="s">
        <v>2292</v>
      </c>
      <c r="KCB22" s="1176" t="s">
        <v>2292</v>
      </c>
      <c r="KCC22" s="1176" t="s">
        <v>2292</v>
      </c>
      <c r="KCD22" s="1176" t="s">
        <v>2292</v>
      </c>
      <c r="KCE22" s="1176" t="s">
        <v>2292</v>
      </c>
      <c r="KCF22" s="1176" t="s">
        <v>2292</v>
      </c>
      <c r="KCG22" s="1176" t="s">
        <v>2292</v>
      </c>
      <c r="KCH22" s="1176" t="s">
        <v>2292</v>
      </c>
      <c r="KCI22" s="1176" t="s">
        <v>2292</v>
      </c>
      <c r="KCJ22" s="1176" t="s">
        <v>2292</v>
      </c>
      <c r="KCK22" s="1176" t="s">
        <v>2292</v>
      </c>
      <c r="KCL22" s="1176" t="s">
        <v>2292</v>
      </c>
      <c r="KCM22" s="1176" t="s">
        <v>2292</v>
      </c>
      <c r="KCN22" s="1176" t="s">
        <v>2292</v>
      </c>
      <c r="KCO22" s="1176" t="s">
        <v>2292</v>
      </c>
      <c r="KCP22" s="1176" t="s">
        <v>2292</v>
      </c>
      <c r="KCQ22" s="1176" t="s">
        <v>2292</v>
      </c>
      <c r="KCR22" s="1176" t="s">
        <v>2292</v>
      </c>
      <c r="KCS22" s="1176" t="s">
        <v>2292</v>
      </c>
      <c r="KCT22" s="1176" t="s">
        <v>2292</v>
      </c>
      <c r="KCU22" s="1176" t="s">
        <v>2292</v>
      </c>
      <c r="KCV22" s="1176" t="s">
        <v>2292</v>
      </c>
      <c r="KCW22" s="1176" t="s">
        <v>2292</v>
      </c>
      <c r="KCX22" s="1176" t="s">
        <v>2292</v>
      </c>
      <c r="KCY22" s="1176" t="s">
        <v>2292</v>
      </c>
      <c r="KCZ22" s="1176" t="s">
        <v>2292</v>
      </c>
      <c r="KDA22" s="1176" t="s">
        <v>2292</v>
      </c>
      <c r="KDB22" s="1176" t="s">
        <v>2292</v>
      </c>
      <c r="KDC22" s="1176" t="s">
        <v>2292</v>
      </c>
      <c r="KDD22" s="1176" t="s">
        <v>2292</v>
      </c>
      <c r="KDE22" s="1176" t="s">
        <v>2292</v>
      </c>
      <c r="KDF22" s="1176" t="s">
        <v>2292</v>
      </c>
      <c r="KDG22" s="1176" t="s">
        <v>2292</v>
      </c>
      <c r="KDH22" s="1176" t="s">
        <v>2292</v>
      </c>
      <c r="KDI22" s="1176" t="s">
        <v>2292</v>
      </c>
      <c r="KDJ22" s="1176" t="s">
        <v>2292</v>
      </c>
      <c r="KDK22" s="1176" t="s">
        <v>2292</v>
      </c>
      <c r="KDL22" s="1176" t="s">
        <v>2292</v>
      </c>
      <c r="KDM22" s="1176" t="s">
        <v>2292</v>
      </c>
      <c r="KDN22" s="1176" t="s">
        <v>2292</v>
      </c>
      <c r="KDO22" s="1176" t="s">
        <v>2292</v>
      </c>
      <c r="KDP22" s="1176" t="s">
        <v>2292</v>
      </c>
      <c r="KDQ22" s="1176" t="s">
        <v>2292</v>
      </c>
      <c r="KDR22" s="1176" t="s">
        <v>2292</v>
      </c>
      <c r="KDS22" s="1176" t="s">
        <v>2292</v>
      </c>
      <c r="KDT22" s="1176" t="s">
        <v>2292</v>
      </c>
      <c r="KDU22" s="1176" t="s">
        <v>2292</v>
      </c>
      <c r="KDV22" s="1176" t="s">
        <v>2292</v>
      </c>
      <c r="KDW22" s="1176" t="s">
        <v>2292</v>
      </c>
      <c r="KDX22" s="1176" t="s">
        <v>2292</v>
      </c>
      <c r="KDY22" s="1176" t="s">
        <v>2292</v>
      </c>
      <c r="KDZ22" s="1176" t="s">
        <v>2292</v>
      </c>
      <c r="KEA22" s="1176" t="s">
        <v>2292</v>
      </c>
      <c r="KEB22" s="1176" t="s">
        <v>2292</v>
      </c>
      <c r="KEC22" s="1176" t="s">
        <v>2292</v>
      </c>
      <c r="KED22" s="1176" t="s">
        <v>2292</v>
      </c>
      <c r="KEE22" s="1176" t="s">
        <v>2292</v>
      </c>
      <c r="KEF22" s="1176" t="s">
        <v>2292</v>
      </c>
      <c r="KEG22" s="1176" t="s">
        <v>2292</v>
      </c>
      <c r="KEH22" s="1176" t="s">
        <v>2292</v>
      </c>
      <c r="KEI22" s="1176" t="s">
        <v>2292</v>
      </c>
      <c r="KEJ22" s="1176" t="s">
        <v>2292</v>
      </c>
      <c r="KEK22" s="1176" t="s">
        <v>2292</v>
      </c>
      <c r="KEL22" s="1176" t="s">
        <v>2292</v>
      </c>
      <c r="KEM22" s="1176" t="s">
        <v>2292</v>
      </c>
      <c r="KEN22" s="1176" t="s">
        <v>2292</v>
      </c>
      <c r="KEO22" s="1176" t="s">
        <v>2292</v>
      </c>
      <c r="KEP22" s="1176" t="s">
        <v>2292</v>
      </c>
      <c r="KEQ22" s="1176" t="s">
        <v>2292</v>
      </c>
      <c r="KER22" s="1176" t="s">
        <v>2292</v>
      </c>
      <c r="KES22" s="1176" t="s">
        <v>2292</v>
      </c>
      <c r="KET22" s="1176" t="s">
        <v>2292</v>
      </c>
      <c r="KEU22" s="1176" t="s">
        <v>2292</v>
      </c>
      <c r="KEV22" s="1176" t="s">
        <v>2292</v>
      </c>
      <c r="KEW22" s="1176" t="s">
        <v>2292</v>
      </c>
      <c r="KEX22" s="1176" t="s">
        <v>2292</v>
      </c>
      <c r="KEY22" s="1176" t="s">
        <v>2292</v>
      </c>
      <c r="KEZ22" s="1176" t="s">
        <v>2292</v>
      </c>
      <c r="KFA22" s="1176" t="s">
        <v>2292</v>
      </c>
      <c r="KFB22" s="1176" t="s">
        <v>2292</v>
      </c>
      <c r="KFC22" s="1176" t="s">
        <v>2292</v>
      </c>
      <c r="KFD22" s="1176" t="s">
        <v>2292</v>
      </c>
      <c r="KFE22" s="1176" t="s">
        <v>2292</v>
      </c>
      <c r="KFF22" s="1176" t="s">
        <v>2292</v>
      </c>
      <c r="KFG22" s="1176" t="s">
        <v>2292</v>
      </c>
      <c r="KFH22" s="1176" t="s">
        <v>2292</v>
      </c>
      <c r="KFI22" s="1176" t="s">
        <v>2292</v>
      </c>
      <c r="KFJ22" s="1176" t="s">
        <v>2292</v>
      </c>
      <c r="KFK22" s="1176" t="s">
        <v>2292</v>
      </c>
      <c r="KFL22" s="1176" t="s">
        <v>2292</v>
      </c>
      <c r="KFM22" s="1176" t="s">
        <v>2292</v>
      </c>
      <c r="KFN22" s="1176" t="s">
        <v>2292</v>
      </c>
      <c r="KFO22" s="1176" t="s">
        <v>2292</v>
      </c>
      <c r="KFP22" s="1176" t="s">
        <v>2292</v>
      </c>
      <c r="KFQ22" s="1176" t="s">
        <v>2292</v>
      </c>
      <c r="KFR22" s="1176" t="s">
        <v>2292</v>
      </c>
      <c r="KFS22" s="1176" t="s">
        <v>2292</v>
      </c>
      <c r="KFT22" s="1176" t="s">
        <v>2292</v>
      </c>
      <c r="KFU22" s="1176" t="s">
        <v>2292</v>
      </c>
      <c r="KFV22" s="1176" t="s">
        <v>2292</v>
      </c>
      <c r="KFW22" s="1176" t="s">
        <v>2292</v>
      </c>
      <c r="KFX22" s="1176" t="s">
        <v>2292</v>
      </c>
      <c r="KFY22" s="1176" t="s">
        <v>2292</v>
      </c>
      <c r="KFZ22" s="1176" t="s">
        <v>2292</v>
      </c>
      <c r="KGA22" s="1176" t="s">
        <v>2292</v>
      </c>
      <c r="KGB22" s="1176" t="s">
        <v>2292</v>
      </c>
      <c r="KGC22" s="1176" t="s">
        <v>2292</v>
      </c>
      <c r="KGD22" s="1176" t="s">
        <v>2292</v>
      </c>
      <c r="KGE22" s="1176" t="s">
        <v>2292</v>
      </c>
      <c r="KGF22" s="1176" t="s">
        <v>2292</v>
      </c>
      <c r="KGG22" s="1176" t="s">
        <v>2292</v>
      </c>
      <c r="KGH22" s="1176" t="s">
        <v>2292</v>
      </c>
      <c r="KGI22" s="1176" t="s">
        <v>2292</v>
      </c>
      <c r="KGJ22" s="1176" t="s">
        <v>2292</v>
      </c>
      <c r="KGK22" s="1176" t="s">
        <v>2292</v>
      </c>
      <c r="KGL22" s="1176" t="s">
        <v>2292</v>
      </c>
      <c r="KGM22" s="1176" t="s">
        <v>2292</v>
      </c>
      <c r="KGN22" s="1176" t="s">
        <v>2292</v>
      </c>
      <c r="KGO22" s="1176" t="s">
        <v>2292</v>
      </c>
      <c r="KGP22" s="1176" t="s">
        <v>2292</v>
      </c>
      <c r="KGQ22" s="1176" t="s">
        <v>2292</v>
      </c>
      <c r="KGR22" s="1176" t="s">
        <v>2292</v>
      </c>
      <c r="KGS22" s="1176" t="s">
        <v>2292</v>
      </c>
      <c r="KGT22" s="1176" t="s">
        <v>2292</v>
      </c>
      <c r="KGU22" s="1176" t="s">
        <v>2292</v>
      </c>
      <c r="KGV22" s="1176" t="s">
        <v>2292</v>
      </c>
      <c r="KGW22" s="1176" t="s">
        <v>2292</v>
      </c>
      <c r="KGX22" s="1176" t="s">
        <v>2292</v>
      </c>
      <c r="KGY22" s="1176" t="s">
        <v>2292</v>
      </c>
      <c r="KGZ22" s="1176" t="s">
        <v>2292</v>
      </c>
      <c r="KHA22" s="1176" t="s">
        <v>2292</v>
      </c>
      <c r="KHB22" s="1176" t="s">
        <v>2292</v>
      </c>
      <c r="KHC22" s="1176" t="s">
        <v>2292</v>
      </c>
      <c r="KHD22" s="1176" t="s">
        <v>2292</v>
      </c>
      <c r="KHE22" s="1176" t="s">
        <v>2292</v>
      </c>
      <c r="KHF22" s="1176" t="s">
        <v>2292</v>
      </c>
      <c r="KHG22" s="1176" t="s">
        <v>2292</v>
      </c>
      <c r="KHH22" s="1176" t="s">
        <v>2292</v>
      </c>
      <c r="KHI22" s="1176" t="s">
        <v>2292</v>
      </c>
      <c r="KHJ22" s="1176" t="s">
        <v>2292</v>
      </c>
      <c r="KHK22" s="1176" t="s">
        <v>2292</v>
      </c>
      <c r="KHL22" s="1176" t="s">
        <v>2292</v>
      </c>
      <c r="KHM22" s="1176" t="s">
        <v>2292</v>
      </c>
      <c r="KHN22" s="1176" t="s">
        <v>2292</v>
      </c>
      <c r="KHO22" s="1176" t="s">
        <v>2292</v>
      </c>
      <c r="KHP22" s="1176" t="s">
        <v>2292</v>
      </c>
      <c r="KHQ22" s="1176" t="s">
        <v>2292</v>
      </c>
      <c r="KHR22" s="1176" t="s">
        <v>2292</v>
      </c>
      <c r="KHS22" s="1176" t="s">
        <v>2292</v>
      </c>
      <c r="KHT22" s="1176" t="s">
        <v>2292</v>
      </c>
      <c r="KHU22" s="1176" t="s">
        <v>2292</v>
      </c>
      <c r="KHV22" s="1176" t="s">
        <v>2292</v>
      </c>
      <c r="KHW22" s="1176" t="s">
        <v>2292</v>
      </c>
      <c r="KHX22" s="1176" t="s">
        <v>2292</v>
      </c>
      <c r="KHY22" s="1176" t="s">
        <v>2292</v>
      </c>
      <c r="KHZ22" s="1176" t="s">
        <v>2292</v>
      </c>
      <c r="KIA22" s="1176" t="s">
        <v>2292</v>
      </c>
      <c r="KIB22" s="1176" t="s">
        <v>2292</v>
      </c>
      <c r="KIC22" s="1176" t="s">
        <v>2292</v>
      </c>
      <c r="KID22" s="1176" t="s">
        <v>2292</v>
      </c>
      <c r="KIE22" s="1176" t="s">
        <v>2292</v>
      </c>
      <c r="KIF22" s="1176" t="s">
        <v>2292</v>
      </c>
      <c r="KIG22" s="1176" t="s">
        <v>2292</v>
      </c>
      <c r="KIH22" s="1176" t="s">
        <v>2292</v>
      </c>
      <c r="KII22" s="1176" t="s">
        <v>2292</v>
      </c>
      <c r="KIJ22" s="1176" t="s">
        <v>2292</v>
      </c>
      <c r="KIK22" s="1176" t="s">
        <v>2292</v>
      </c>
      <c r="KIL22" s="1176" t="s">
        <v>2292</v>
      </c>
      <c r="KIM22" s="1176" t="s">
        <v>2292</v>
      </c>
      <c r="KIN22" s="1176" t="s">
        <v>2292</v>
      </c>
      <c r="KIO22" s="1176" t="s">
        <v>2292</v>
      </c>
      <c r="KIP22" s="1176" t="s">
        <v>2292</v>
      </c>
      <c r="KIQ22" s="1176" t="s">
        <v>2292</v>
      </c>
      <c r="KIR22" s="1176" t="s">
        <v>2292</v>
      </c>
      <c r="KIS22" s="1176" t="s">
        <v>2292</v>
      </c>
      <c r="KIT22" s="1176" t="s">
        <v>2292</v>
      </c>
      <c r="KIU22" s="1176" t="s">
        <v>2292</v>
      </c>
      <c r="KIV22" s="1176" t="s">
        <v>2292</v>
      </c>
      <c r="KIW22" s="1176" t="s">
        <v>2292</v>
      </c>
      <c r="KIX22" s="1176" t="s">
        <v>2292</v>
      </c>
      <c r="KIY22" s="1176" t="s">
        <v>2292</v>
      </c>
      <c r="KIZ22" s="1176" t="s">
        <v>2292</v>
      </c>
      <c r="KJA22" s="1176" t="s">
        <v>2292</v>
      </c>
      <c r="KJB22" s="1176" t="s">
        <v>2292</v>
      </c>
      <c r="KJC22" s="1176" t="s">
        <v>2292</v>
      </c>
      <c r="KJD22" s="1176" t="s">
        <v>2292</v>
      </c>
      <c r="KJE22" s="1176" t="s">
        <v>2292</v>
      </c>
      <c r="KJF22" s="1176" t="s">
        <v>2292</v>
      </c>
      <c r="KJG22" s="1176" t="s">
        <v>2292</v>
      </c>
      <c r="KJH22" s="1176" t="s">
        <v>2292</v>
      </c>
      <c r="KJI22" s="1176" t="s">
        <v>2292</v>
      </c>
      <c r="KJJ22" s="1176" t="s">
        <v>2292</v>
      </c>
      <c r="KJK22" s="1176" t="s">
        <v>2292</v>
      </c>
      <c r="KJL22" s="1176" t="s">
        <v>2292</v>
      </c>
      <c r="KJM22" s="1176" t="s">
        <v>2292</v>
      </c>
      <c r="KJN22" s="1176" t="s">
        <v>2292</v>
      </c>
      <c r="KJO22" s="1176" t="s">
        <v>2292</v>
      </c>
      <c r="KJP22" s="1176" t="s">
        <v>2292</v>
      </c>
      <c r="KJQ22" s="1176" t="s">
        <v>2292</v>
      </c>
      <c r="KJR22" s="1176" t="s">
        <v>2292</v>
      </c>
      <c r="KJS22" s="1176" t="s">
        <v>2292</v>
      </c>
      <c r="KJT22" s="1176" t="s">
        <v>2292</v>
      </c>
      <c r="KJU22" s="1176" t="s">
        <v>2292</v>
      </c>
      <c r="KJV22" s="1176" t="s">
        <v>2292</v>
      </c>
      <c r="KJW22" s="1176" t="s">
        <v>2292</v>
      </c>
      <c r="KJX22" s="1176" t="s">
        <v>2292</v>
      </c>
      <c r="KJY22" s="1176" t="s">
        <v>2292</v>
      </c>
      <c r="KJZ22" s="1176" t="s">
        <v>2292</v>
      </c>
      <c r="KKA22" s="1176" t="s">
        <v>2292</v>
      </c>
      <c r="KKB22" s="1176" t="s">
        <v>2292</v>
      </c>
      <c r="KKC22" s="1176" t="s">
        <v>2292</v>
      </c>
      <c r="KKD22" s="1176" t="s">
        <v>2292</v>
      </c>
      <c r="KKE22" s="1176" t="s">
        <v>2292</v>
      </c>
      <c r="KKF22" s="1176" t="s">
        <v>2292</v>
      </c>
      <c r="KKG22" s="1176" t="s">
        <v>2292</v>
      </c>
      <c r="KKH22" s="1176" t="s">
        <v>2292</v>
      </c>
      <c r="KKI22" s="1176" t="s">
        <v>2292</v>
      </c>
      <c r="KKJ22" s="1176" t="s">
        <v>2292</v>
      </c>
      <c r="KKK22" s="1176" t="s">
        <v>2292</v>
      </c>
      <c r="KKL22" s="1176" t="s">
        <v>2292</v>
      </c>
      <c r="KKM22" s="1176" t="s">
        <v>2292</v>
      </c>
      <c r="KKN22" s="1176" t="s">
        <v>2292</v>
      </c>
      <c r="KKO22" s="1176" t="s">
        <v>2292</v>
      </c>
      <c r="KKP22" s="1176" t="s">
        <v>2292</v>
      </c>
      <c r="KKQ22" s="1176" t="s">
        <v>2292</v>
      </c>
      <c r="KKR22" s="1176" t="s">
        <v>2292</v>
      </c>
      <c r="KKS22" s="1176" t="s">
        <v>2292</v>
      </c>
      <c r="KKT22" s="1176" t="s">
        <v>2292</v>
      </c>
      <c r="KKU22" s="1176" t="s">
        <v>2292</v>
      </c>
      <c r="KKV22" s="1176" t="s">
        <v>2292</v>
      </c>
      <c r="KKW22" s="1176" t="s">
        <v>2292</v>
      </c>
      <c r="KKX22" s="1176" t="s">
        <v>2292</v>
      </c>
      <c r="KKY22" s="1176" t="s">
        <v>2292</v>
      </c>
      <c r="KKZ22" s="1176" t="s">
        <v>2292</v>
      </c>
      <c r="KLA22" s="1176" t="s">
        <v>2292</v>
      </c>
      <c r="KLB22" s="1176" t="s">
        <v>2292</v>
      </c>
      <c r="KLC22" s="1176" t="s">
        <v>2292</v>
      </c>
      <c r="KLD22" s="1176" t="s">
        <v>2292</v>
      </c>
      <c r="KLE22" s="1176" t="s">
        <v>2292</v>
      </c>
      <c r="KLF22" s="1176" t="s">
        <v>2292</v>
      </c>
      <c r="KLG22" s="1176" t="s">
        <v>2292</v>
      </c>
      <c r="KLH22" s="1176" t="s">
        <v>2292</v>
      </c>
      <c r="KLI22" s="1176" t="s">
        <v>2292</v>
      </c>
      <c r="KLJ22" s="1176" t="s">
        <v>2292</v>
      </c>
      <c r="KLK22" s="1176" t="s">
        <v>2292</v>
      </c>
      <c r="KLL22" s="1176" t="s">
        <v>2292</v>
      </c>
      <c r="KLM22" s="1176" t="s">
        <v>2292</v>
      </c>
      <c r="KLN22" s="1176" t="s">
        <v>2292</v>
      </c>
      <c r="KLO22" s="1176" t="s">
        <v>2292</v>
      </c>
      <c r="KLP22" s="1176" t="s">
        <v>2292</v>
      </c>
      <c r="KLQ22" s="1176" t="s">
        <v>2292</v>
      </c>
      <c r="KLR22" s="1176" t="s">
        <v>2292</v>
      </c>
      <c r="KLS22" s="1176" t="s">
        <v>2292</v>
      </c>
      <c r="KLT22" s="1176" t="s">
        <v>2292</v>
      </c>
      <c r="KLU22" s="1176" t="s">
        <v>2292</v>
      </c>
      <c r="KLV22" s="1176" t="s">
        <v>2292</v>
      </c>
      <c r="KLW22" s="1176" t="s">
        <v>2292</v>
      </c>
      <c r="KLX22" s="1176" t="s">
        <v>2292</v>
      </c>
      <c r="KLY22" s="1176" t="s">
        <v>2292</v>
      </c>
      <c r="KLZ22" s="1176" t="s">
        <v>2292</v>
      </c>
      <c r="KMA22" s="1176" t="s">
        <v>2292</v>
      </c>
      <c r="KMB22" s="1176" t="s">
        <v>2292</v>
      </c>
      <c r="KMC22" s="1176" t="s">
        <v>2292</v>
      </c>
      <c r="KMD22" s="1176" t="s">
        <v>2292</v>
      </c>
      <c r="KME22" s="1176" t="s">
        <v>2292</v>
      </c>
      <c r="KMF22" s="1176" t="s">
        <v>2292</v>
      </c>
      <c r="KMG22" s="1176" t="s">
        <v>2292</v>
      </c>
      <c r="KMH22" s="1176" t="s">
        <v>2292</v>
      </c>
      <c r="KMI22" s="1176" t="s">
        <v>2292</v>
      </c>
      <c r="KMJ22" s="1176" t="s">
        <v>2292</v>
      </c>
      <c r="KMK22" s="1176" t="s">
        <v>2292</v>
      </c>
      <c r="KML22" s="1176" t="s">
        <v>2292</v>
      </c>
      <c r="KMM22" s="1176" t="s">
        <v>2292</v>
      </c>
      <c r="KMN22" s="1176" t="s">
        <v>2292</v>
      </c>
      <c r="KMO22" s="1176" t="s">
        <v>2292</v>
      </c>
      <c r="KMP22" s="1176" t="s">
        <v>2292</v>
      </c>
      <c r="KMQ22" s="1176" t="s">
        <v>2292</v>
      </c>
      <c r="KMR22" s="1176" t="s">
        <v>2292</v>
      </c>
      <c r="KMS22" s="1176" t="s">
        <v>2292</v>
      </c>
      <c r="KMT22" s="1176" t="s">
        <v>2292</v>
      </c>
      <c r="KMU22" s="1176" t="s">
        <v>2292</v>
      </c>
      <c r="KMV22" s="1176" t="s">
        <v>2292</v>
      </c>
      <c r="KMW22" s="1176" t="s">
        <v>2292</v>
      </c>
      <c r="KMX22" s="1176" t="s">
        <v>2292</v>
      </c>
      <c r="KMY22" s="1176" t="s">
        <v>2292</v>
      </c>
      <c r="KMZ22" s="1176" t="s">
        <v>2292</v>
      </c>
      <c r="KNA22" s="1176" t="s">
        <v>2292</v>
      </c>
      <c r="KNB22" s="1176" t="s">
        <v>2292</v>
      </c>
      <c r="KNC22" s="1176" t="s">
        <v>2292</v>
      </c>
      <c r="KND22" s="1176" t="s">
        <v>2292</v>
      </c>
      <c r="KNE22" s="1176" t="s">
        <v>2292</v>
      </c>
      <c r="KNF22" s="1176" t="s">
        <v>2292</v>
      </c>
      <c r="KNG22" s="1176" t="s">
        <v>2292</v>
      </c>
      <c r="KNH22" s="1176" t="s">
        <v>2292</v>
      </c>
      <c r="KNI22" s="1176" t="s">
        <v>2292</v>
      </c>
      <c r="KNJ22" s="1176" t="s">
        <v>2292</v>
      </c>
      <c r="KNK22" s="1176" t="s">
        <v>2292</v>
      </c>
      <c r="KNL22" s="1176" t="s">
        <v>2292</v>
      </c>
      <c r="KNM22" s="1176" t="s">
        <v>2292</v>
      </c>
      <c r="KNN22" s="1176" t="s">
        <v>2292</v>
      </c>
      <c r="KNO22" s="1176" t="s">
        <v>2292</v>
      </c>
      <c r="KNP22" s="1176" t="s">
        <v>2292</v>
      </c>
      <c r="KNQ22" s="1176" t="s">
        <v>2292</v>
      </c>
      <c r="KNR22" s="1176" t="s">
        <v>2292</v>
      </c>
      <c r="KNS22" s="1176" t="s">
        <v>2292</v>
      </c>
      <c r="KNT22" s="1176" t="s">
        <v>2292</v>
      </c>
      <c r="KNU22" s="1176" t="s">
        <v>2292</v>
      </c>
      <c r="KNV22" s="1176" t="s">
        <v>2292</v>
      </c>
      <c r="KNW22" s="1176" t="s">
        <v>2292</v>
      </c>
      <c r="KNX22" s="1176" t="s">
        <v>2292</v>
      </c>
      <c r="KNY22" s="1176" t="s">
        <v>2292</v>
      </c>
      <c r="KNZ22" s="1176" t="s">
        <v>2292</v>
      </c>
      <c r="KOA22" s="1176" t="s">
        <v>2292</v>
      </c>
      <c r="KOB22" s="1176" t="s">
        <v>2292</v>
      </c>
      <c r="KOC22" s="1176" t="s">
        <v>2292</v>
      </c>
      <c r="KOD22" s="1176" t="s">
        <v>2292</v>
      </c>
      <c r="KOE22" s="1176" t="s">
        <v>2292</v>
      </c>
      <c r="KOF22" s="1176" t="s">
        <v>2292</v>
      </c>
      <c r="KOG22" s="1176" t="s">
        <v>2292</v>
      </c>
      <c r="KOH22" s="1176" t="s">
        <v>2292</v>
      </c>
      <c r="KOI22" s="1176" t="s">
        <v>2292</v>
      </c>
      <c r="KOJ22" s="1176" t="s">
        <v>2292</v>
      </c>
      <c r="KOK22" s="1176" t="s">
        <v>2292</v>
      </c>
      <c r="KOL22" s="1176" t="s">
        <v>2292</v>
      </c>
      <c r="KOM22" s="1176" t="s">
        <v>2292</v>
      </c>
      <c r="KON22" s="1176" t="s">
        <v>2292</v>
      </c>
      <c r="KOO22" s="1176" t="s">
        <v>2292</v>
      </c>
      <c r="KOP22" s="1176" t="s">
        <v>2292</v>
      </c>
      <c r="KOQ22" s="1176" t="s">
        <v>2292</v>
      </c>
      <c r="KOR22" s="1176" t="s">
        <v>2292</v>
      </c>
      <c r="KOS22" s="1176" t="s">
        <v>2292</v>
      </c>
      <c r="KOT22" s="1176" t="s">
        <v>2292</v>
      </c>
      <c r="KOU22" s="1176" t="s">
        <v>2292</v>
      </c>
      <c r="KOV22" s="1176" t="s">
        <v>2292</v>
      </c>
      <c r="KOW22" s="1176" t="s">
        <v>2292</v>
      </c>
      <c r="KOX22" s="1176" t="s">
        <v>2292</v>
      </c>
      <c r="KOY22" s="1176" t="s">
        <v>2292</v>
      </c>
      <c r="KOZ22" s="1176" t="s">
        <v>2292</v>
      </c>
      <c r="KPA22" s="1176" t="s">
        <v>2292</v>
      </c>
      <c r="KPB22" s="1176" t="s">
        <v>2292</v>
      </c>
      <c r="KPC22" s="1176" t="s">
        <v>2292</v>
      </c>
      <c r="KPD22" s="1176" t="s">
        <v>2292</v>
      </c>
      <c r="KPE22" s="1176" t="s">
        <v>2292</v>
      </c>
      <c r="KPF22" s="1176" t="s">
        <v>2292</v>
      </c>
      <c r="KPG22" s="1176" t="s">
        <v>2292</v>
      </c>
      <c r="KPH22" s="1176" t="s">
        <v>2292</v>
      </c>
      <c r="KPI22" s="1176" t="s">
        <v>2292</v>
      </c>
      <c r="KPJ22" s="1176" t="s">
        <v>2292</v>
      </c>
      <c r="KPK22" s="1176" t="s">
        <v>2292</v>
      </c>
      <c r="KPL22" s="1176" t="s">
        <v>2292</v>
      </c>
      <c r="KPM22" s="1176" t="s">
        <v>2292</v>
      </c>
      <c r="KPN22" s="1176" t="s">
        <v>2292</v>
      </c>
      <c r="KPO22" s="1176" t="s">
        <v>2292</v>
      </c>
      <c r="KPP22" s="1176" t="s">
        <v>2292</v>
      </c>
      <c r="KPQ22" s="1176" t="s">
        <v>2292</v>
      </c>
      <c r="KPR22" s="1176" t="s">
        <v>2292</v>
      </c>
      <c r="KPS22" s="1176" t="s">
        <v>2292</v>
      </c>
      <c r="KPT22" s="1176" t="s">
        <v>2292</v>
      </c>
      <c r="KPU22" s="1176" t="s">
        <v>2292</v>
      </c>
      <c r="KPV22" s="1176" t="s">
        <v>2292</v>
      </c>
      <c r="KPW22" s="1176" t="s">
        <v>2292</v>
      </c>
      <c r="KPX22" s="1176" t="s">
        <v>2292</v>
      </c>
      <c r="KPY22" s="1176" t="s">
        <v>2292</v>
      </c>
      <c r="KPZ22" s="1176" t="s">
        <v>2292</v>
      </c>
      <c r="KQA22" s="1176" t="s">
        <v>2292</v>
      </c>
      <c r="KQB22" s="1176" t="s">
        <v>2292</v>
      </c>
      <c r="KQC22" s="1176" t="s">
        <v>2292</v>
      </c>
      <c r="KQD22" s="1176" t="s">
        <v>2292</v>
      </c>
      <c r="KQE22" s="1176" t="s">
        <v>2292</v>
      </c>
      <c r="KQF22" s="1176" t="s">
        <v>2292</v>
      </c>
      <c r="KQG22" s="1176" t="s">
        <v>2292</v>
      </c>
      <c r="KQH22" s="1176" t="s">
        <v>2292</v>
      </c>
      <c r="KQI22" s="1176" t="s">
        <v>2292</v>
      </c>
      <c r="KQJ22" s="1176" t="s">
        <v>2292</v>
      </c>
      <c r="KQK22" s="1176" t="s">
        <v>2292</v>
      </c>
      <c r="KQL22" s="1176" t="s">
        <v>2292</v>
      </c>
      <c r="KQM22" s="1176" t="s">
        <v>2292</v>
      </c>
      <c r="KQN22" s="1176" t="s">
        <v>2292</v>
      </c>
      <c r="KQO22" s="1176" t="s">
        <v>2292</v>
      </c>
      <c r="KQP22" s="1176" t="s">
        <v>2292</v>
      </c>
      <c r="KQQ22" s="1176" t="s">
        <v>2292</v>
      </c>
      <c r="KQR22" s="1176" t="s">
        <v>2292</v>
      </c>
      <c r="KQS22" s="1176" t="s">
        <v>2292</v>
      </c>
      <c r="KQT22" s="1176" t="s">
        <v>2292</v>
      </c>
      <c r="KQU22" s="1176" t="s">
        <v>2292</v>
      </c>
      <c r="KQV22" s="1176" t="s">
        <v>2292</v>
      </c>
      <c r="KQW22" s="1176" t="s">
        <v>2292</v>
      </c>
      <c r="KQX22" s="1176" t="s">
        <v>2292</v>
      </c>
      <c r="KQY22" s="1176" t="s">
        <v>2292</v>
      </c>
      <c r="KQZ22" s="1176" t="s">
        <v>2292</v>
      </c>
      <c r="KRA22" s="1176" t="s">
        <v>2292</v>
      </c>
      <c r="KRB22" s="1176" t="s">
        <v>2292</v>
      </c>
      <c r="KRC22" s="1176" t="s">
        <v>2292</v>
      </c>
      <c r="KRD22" s="1176" t="s">
        <v>2292</v>
      </c>
      <c r="KRE22" s="1176" t="s">
        <v>2292</v>
      </c>
      <c r="KRF22" s="1176" t="s">
        <v>2292</v>
      </c>
      <c r="KRG22" s="1176" t="s">
        <v>2292</v>
      </c>
      <c r="KRH22" s="1176" t="s">
        <v>2292</v>
      </c>
      <c r="KRI22" s="1176" t="s">
        <v>2292</v>
      </c>
      <c r="KRJ22" s="1176" t="s">
        <v>2292</v>
      </c>
      <c r="KRK22" s="1176" t="s">
        <v>2292</v>
      </c>
      <c r="KRL22" s="1176" t="s">
        <v>2292</v>
      </c>
      <c r="KRM22" s="1176" t="s">
        <v>2292</v>
      </c>
      <c r="KRN22" s="1176" t="s">
        <v>2292</v>
      </c>
      <c r="KRO22" s="1176" t="s">
        <v>2292</v>
      </c>
      <c r="KRP22" s="1176" t="s">
        <v>2292</v>
      </c>
      <c r="KRQ22" s="1176" t="s">
        <v>2292</v>
      </c>
      <c r="KRR22" s="1176" t="s">
        <v>2292</v>
      </c>
      <c r="KRS22" s="1176" t="s">
        <v>2292</v>
      </c>
      <c r="KRT22" s="1176" t="s">
        <v>2292</v>
      </c>
      <c r="KRU22" s="1176" t="s">
        <v>2292</v>
      </c>
      <c r="KRV22" s="1176" t="s">
        <v>2292</v>
      </c>
      <c r="KRW22" s="1176" t="s">
        <v>2292</v>
      </c>
      <c r="KRX22" s="1176" t="s">
        <v>2292</v>
      </c>
      <c r="KRY22" s="1176" t="s">
        <v>2292</v>
      </c>
      <c r="KRZ22" s="1176" t="s">
        <v>2292</v>
      </c>
      <c r="KSA22" s="1176" t="s">
        <v>2292</v>
      </c>
      <c r="KSB22" s="1176" t="s">
        <v>2292</v>
      </c>
      <c r="KSC22" s="1176" t="s">
        <v>2292</v>
      </c>
      <c r="KSD22" s="1176" t="s">
        <v>2292</v>
      </c>
      <c r="KSE22" s="1176" t="s">
        <v>2292</v>
      </c>
      <c r="KSF22" s="1176" t="s">
        <v>2292</v>
      </c>
      <c r="KSG22" s="1176" t="s">
        <v>2292</v>
      </c>
      <c r="KSH22" s="1176" t="s">
        <v>2292</v>
      </c>
      <c r="KSI22" s="1176" t="s">
        <v>2292</v>
      </c>
      <c r="KSJ22" s="1176" t="s">
        <v>2292</v>
      </c>
      <c r="KSK22" s="1176" t="s">
        <v>2292</v>
      </c>
      <c r="KSL22" s="1176" t="s">
        <v>2292</v>
      </c>
      <c r="KSM22" s="1176" t="s">
        <v>2292</v>
      </c>
      <c r="KSN22" s="1176" t="s">
        <v>2292</v>
      </c>
      <c r="KSO22" s="1176" t="s">
        <v>2292</v>
      </c>
      <c r="KSP22" s="1176" t="s">
        <v>2292</v>
      </c>
      <c r="KSQ22" s="1176" t="s">
        <v>2292</v>
      </c>
      <c r="KSR22" s="1176" t="s">
        <v>2292</v>
      </c>
      <c r="KSS22" s="1176" t="s">
        <v>2292</v>
      </c>
      <c r="KST22" s="1176" t="s">
        <v>2292</v>
      </c>
      <c r="KSU22" s="1176" t="s">
        <v>2292</v>
      </c>
      <c r="KSV22" s="1176" t="s">
        <v>2292</v>
      </c>
      <c r="KSW22" s="1176" t="s">
        <v>2292</v>
      </c>
      <c r="KSX22" s="1176" t="s">
        <v>2292</v>
      </c>
      <c r="KSY22" s="1176" t="s">
        <v>2292</v>
      </c>
      <c r="KSZ22" s="1176" t="s">
        <v>2292</v>
      </c>
      <c r="KTA22" s="1176" t="s">
        <v>2292</v>
      </c>
      <c r="KTB22" s="1176" t="s">
        <v>2292</v>
      </c>
      <c r="KTC22" s="1176" t="s">
        <v>2292</v>
      </c>
      <c r="KTD22" s="1176" t="s">
        <v>2292</v>
      </c>
      <c r="KTE22" s="1176" t="s">
        <v>2292</v>
      </c>
      <c r="KTF22" s="1176" t="s">
        <v>2292</v>
      </c>
      <c r="KTG22" s="1176" t="s">
        <v>2292</v>
      </c>
      <c r="KTH22" s="1176" t="s">
        <v>2292</v>
      </c>
      <c r="KTI22" s="1176" t="s">
        <v>2292</v>
      </c>
      <c r="KTJ22" s="1176" t="s">
        <v>2292</v>
      </c>
      <c r="KTK22" s="1176" t="s">
        <v>2292</v>
      </c>
      <c r="KTL22" s="1176" t="s">
        <v>2292</v>
      </c>
      <c r="KTM22" s="1176" t="s">
        <v>2292</v>
      </c>
      <c r="KTN22" s="1176" t="s">
        <v>2292</v>
      </c>
      <c r="KTO22" s="1176" t="s">
        <v>2292</v>
      </c>
      <c r="KTP22" s="1176" t="s">
        <v>2292</v>
      </c>
      <c r="KTQ22" s="1176" t="s">
        <v>2292</v>
      </c>
      <c r="KTR22" s="1176" t="s">
        <v>2292</v>
      </c>
      <c r="KTS22" s="1176" t="s">
        <v>2292</v>
      </c>
      <c r="KTT22" s="1176" t="s">
        <v>2292</v>
      </c>
      <c r="KTU22" s="1176" t="s">
        <v>2292</v>
      </c>
      <c r="KTV22" s="1176" t="s">
        <v>2292</v>
      </c>
      <c r="KTW22" s="1176" t="s">
        <v>2292</v>
      </c>
      <c r="KTX22" s="1176" t="s">
        <v>2292</v>
      </c>
      <c r="KTY22" s="1176" t="s">
        <v>2292</v>
      </c>
      <c r="KTZ22" s="1176" t="s">
        <v>2292</v>
      </c>
      <c r="KUA22" s="1176" t="s">
        <v>2292</v>
      </c>
      <c r="KUB22" s="1176" t="s">
        <v>2292</v>
      </c>
      <c r="KUC22" s="1176" t="s">
        <v>2292</v>
      </c>
      <c r="KUD22" s="1176" t="s">
        <v>2292</v>
      </c>
      <c r="KUE22" s="1176" t="s">
        <v>2292</v>
      </c>
      <c r="KUF22" s="1176" t="s">
        <v>2292</v>
      </c>
      <c r="KUG22" s="1176" t="s">
        <v>2292</v>
      </c>
      <c r="KUH22" s="1176" t="s">
        <v>2292</v>
      </c>
      <c r="KUI22" s="1176" t="s">
        <v>2292</v>
      </c>
      <c r="KUJ22" s="1176" t="s">
        <v>2292</v>
      </c>
      <c r="KUK22" s="1176" t="s">
        <v>2292</v>
      </c>
      <c r="KUL22" s="1176" t="s">
        <v>2292</v>
      </c>
      <c r="KUM22" s="1176" t="s">
        <v>2292</v>
      </c>
      <c r="KUN22" s="1176" t="s">
        <v>2292</v>
      </c>
      <c r="KUO22" s="1176" t="s">
        <v>2292</v>
      </c>
      <c r="KUP22" s="1176" t="s">
        <v>2292</v>
      </c>
      <c r="KUQ22" s="1176" t="s">
        <v>2292</v>
      </c>
      <c r="KUR22" s="1176" t="s">
        <v>2292</v>
      </c>
      <c r="KUS22" s="1176" t="s">
        <v>2292</v>
      </c>
      <c r="KUT22" s="1176" t="s">
        <v>2292</v>
      </c>
      <c r="KUU22" s="1176" t="s">
        <v>2292</v>
      </c>
      <c r="KUV22" s="1176" t="s">
        <v>2292</v>
      </c>
      <c r="KUW22" s="1176" t="s">
        <v>2292</v>
      </c>
      <c r="KUX22" s="1176" t="s">
        <v>2292</v>
      </c>
      <c r="KUY22" s="1176" t="s">
        <v>2292</v>
      </c>
      <c r="KUZ22" s="1176" t="s">
        <v>2292</v>
      </c>
      <c r="KVA22" s="1176" t="s">
        <v>2292</v>
      </c>
      <c r="KVB22" s="1176" t="s">
        <v>2292</v>
      </c>
      <c r="KVC22" s="1176" t="s">
        <v>2292</v>
      </c>
      <c r="KVD22" s="1176" t="s">
        <v>2292</v>
      </c>
      <c r="KVE22" s="1176" t="s">
        <v>2292</v>
      </c>
      <c r="KVF22" s="1176" t="s">
        <v>2292</v>
      </c>
      <c r="KVG22" s="1176" t="s">
        <v>2292</v>
      </c>
      <c r="KVH22" s="1176" t="s">
        <v>2292</v>
      </c>
      <c r="KVI22" s="1176" t="s">
        <v>2292</v>
      </c>
      <c r="KVJ22" s="1176" t="s">
        <v>2292</v>
      </c>
      <c r="KVK22" s="1176" t="s">
        <v>2292</v>
      </c>
      <c r="KVL22" s="1176" t="s">
        <v>2292</v>
      </c>
      <c r="KVM22" s="1176" t="s">
        <v>2292</v>
      </c>
      <c r="KVN22" s="1176" t="s">
        <v>2292</v>
      </c>
      <c r="KVO22" s="1176" t="s">
        <v>2292</v>
      </c>
      <c r="KVP22" s="1176" t="s">
        <v>2292</v>
      </c>
      <c r="KVQ22" s="1176" t="s">
        <v>2292</v>
      </c>
      <c r="KVR22" s="1176" t="s">
        <v>2292</v>
      </c>
      <c r="KVS22" s="1176" t="s">
        <v>2292</v>
      </c>
      <c r="KVT22" s="1176" t="s">
        <v>2292</v>
      </c>
      <c r="KVU22" s="1176" t="s">
        <v>2292</v>
      </c>
      <c r="KVV22" s="1176" t="s">
        <v>2292</v>
      </c>
      <c r="KVW22" s="1176" t="s">
        <v>2292</v>
      </c>
      <c r="KVX22" s="1176" t="s">
        <v>2292</v>
      </c>
      <c r="KVY22" s="1176" t="s">
        <v>2292</v>
      </c>
      <c r="KVZ22" s="1176" t="s">
        <v>2292</v>
      </c>
      <c r="KWA22" s="1176" t="s">
        <v>2292</v>
      </c>
      <c r="KWB22" s="1176" t="s">
        <v>2292</v>
      </c>
      <c r="KWC22" s="1176" t="s">
        <v>2292</v>
      </c>
      <c r="KWD22" s="1176" t="s">
        <v>2292</v>
      </c>
      <c r="KWE22" s="1176" t="s">
        <v>2292</v>
      </c>
      <c r="KWF22" s="1176" t="s">
        <v>2292</v>
      </c>
      <c r="KWG22" s="1176" t="s">
        <v>2292</v>
      </c>
      <c r="KWH22" s="1176" t="s">
        <v>2292</v>
      </c>
      <c r="KWI22" s="1176" t="s">
        <v>2292</v>
      </c>
      <c r="KWJ22" s="1176" t="s">
        <v>2292</v>
      </c>
      <c r="KWK22" s="1176" t="s">
        <v>2292</v>
      </c>
      <c r="KWL22" s="1176" t="s">
        <v>2292</v>
      </c>
      <c r="KWM22" s="1176" t="s">
        <v>2292</v>
      </c>
      <c r="KWN22" s="1176" t="s">
        <v>2292</v>
      </c>
      <c r="KWO22" s="1176" t="s">
        <v>2292</v>
      </c>
      <c r="KWP22" s="1176" t="s">
        <v>2292</v>
      </c>
      <c r="KWQ22" s="1176" t="s">
        <v>2292</v>
      </c>
      <c r="KWR22" s="1176" t="s">
        <v>2292</v>
      </c>
      <c r="KWS22" s="1176" t="s">
        <v>2292</v>
      </c>
      <c r="KWT22" s="1176" t="s">
        <v>2292</v>
      </c>
      <c r="KWU22" s="1176" t="s">
        <v>2292</v>
      </c>
      <c r="KWV22" s="1176" t="s">
        <v>2292</v>
      </c>
      <c r="KWW22" s="1176" t="s">
        <v>2292</v>
      </c>
      <c r="KWX22" s="1176" t="s">
        <v>2292</v>
      </c>
      <c r="KWY22" s="1176" t="s">
        <v>2292</v>
      </c>
      <c r="KWZ22" s="1176" t="s">
        <v>2292</v>
      </c>
      <c r="KXA22" s="1176" t="s">
        <v>2292</v>
      </c>
      <c r="KXB22" s="1176" t="s">
        <v>2292</v>
      </c>
      <c r="KXC22" s="1176" t="s">
        <v>2292</v>
      </c>
      <c r="KXD22" s="1176" t="s">
        <v>2292</v>
      </c>
      <c r="KXE22" s="1176" t="s">
        <v>2292</v>
      </c>
      <c r="KXF22" s="1176" t="s">
        <v>2292</v>
      </c>
      <c r="KXG22" s="1176" t="s">
        <v>2292</v>
      </c>
      <c r="KXH22" s="1176" t="s">
        <v>2292</v>
      </c>
      <c r="KXI22" s="1176" t="s">
        <v>2292</v>
      </c>
      <c r="KXJ22" s="1176" t="s">
        <v>2292</v>
      </c>
      <c r="KXK22" s="1176" t="s">
        <v>2292</v>
      </c>
      <c r="KXL22" s="1176" t="s">
        <v>2292</v>
      </c>
      <c r="KXM22" s="1176" t="s">
        <v>2292</v>
      </c>
      <c r="KXN22" s="1176" t="s">
        <v>2292</v>
      </c>
      <c r="KXO22" s="1176" t="s">
        <v>2292</v>
      </c>
      <c r="KXP22" s="1176" t="s">
        <v>2292</v>
      </c>
      <c r="KXQ22" s="1176" t="s">
        <v>2292</v>
      </c>
      <c r="KXR22" s="1176" t="s">
        <v>2292</v>
      </c>
      <c r="KXS22" s="1176" t="s">
        <v>2292</v>
      </c>
      <c r="KXT22" s="1176" t="s">
        <v>2292</v>
      </c>
      <c r="KXU22" s="1176" t="s">
        <v>2292</v>
      </c>
      <c r="KXV22" s="1176" t="s">
        <v>2292</v>
      </c>
      <c r="KXW22" s="1176" t="s">
        <v>2292</v>
      </c>
      <c r="KXX22" s="1176" t="s">
        <v>2292</v>
      </c>
      <c r="KXY22" s="1176" t="s">
        <v>2292</v>
      </c>
      <c r="KXZ22" s="1176" t="s">
        <v>2292</v>
      </c>
      <c r="KYA22" s="1176" t="s">
        <v>2292</v>
      </c>
      <c r="KYB22" s="1176" t="s">
        <v>2292</v>
      </c>
      <c r="KYC22" s="1176" t="s">
        <v>2292</v>
      </c>
      <c r="KYD22" s="1176" t="s">
        <v>2292</v>
      </c>
      <c r="KYE22" s="1176" t="s">
        <v>2292</v>
      </c>
      <c r="KYF22" s="1176" t="s">
        <v>2292</v>
      </c>
      <c r="KYG22" s="1176" t="s">
        <v>2292</v>
      </c>
      <c r="KYH22" s="1176" t="s">
        <v>2292</v>
      </c>
      <c r="KYI22" s="1176" t="s">
        <v>2292</v>
      </c>
      <c r="KYJ22" s="1176" t="s">
        <v>2292</v>
      </c>
      <c r="KYK22" s="1176" t="s">
        <v>2292</v>
      </c>
      <c r="KYL22" s="1176" t="s">
        <v>2292</v>
      </c>
      <c r="KYM22" s="1176" t="s">
        <v>2292</v>
      </c>
      <c r="KYN22" s="1176" t="s">
        <v>2292</v>
      </c>
      <c r="KYO22" s="1176" t="s">
        <v>2292</v>
      </c>
      <c r="KYP22" s="1176" t="s">
        <v>2292</v>
      </c>
      <c r="KYQ22" s="1176" t="s">
        <v>2292</v>
      </c>
      <c r="KYR22" s="1176" t="s">
        <v>2292</v>
      </c>
      <c r="KYS22" s="1176" t="s">
        <v>2292</v>
      </c>
      <c r="KYT22" s="1176" t="s">
        <v>2292</v>
      </c>
      <c r="KYU22" s="1176" t="s">
        <v>2292</v>
      </c>
      <c r="KYV22" s="1176" t="s">
        <v>2292</v>
      </c>
      <c r="KYW22" s="1176" t="s">
        <v>2292</v>
      </c>
      <c r="KYX22" s="1176" t="s">
        <v>2292</v>
      </c>
      <c r="KYY22" s="1176" t="s">
        <v>2292</v>
      </c>
      <c r="KYZ22" s="1176" t="s">
        <v>2292</v>
      </c>
      <c r="KZA22" s="1176" t="s">
        <v>2292</v>
      </c>
      <c r="KZB22" s="1176" t="s">
        <v>2292</v>
      </c>
      <c r="KZC22" s="1176" t="s">
        <v>2292</v>
      </c>
      <c r="KZD22" s="1176" t="s">
        <v>2292</v>
      </c>
      <c r="KZE22" s="1176" t="s">
        <v>2292</v>
      </c>
      <c r="KZF22" s="1176" t="s">
        <v>2292</v>
      </c>
      <c r="KZG22" s="1176" t="s">
        <v>2292</v>
      </c>
      <c r="KZH22" s="1176" t="s">
        <v>2292</v>
      </c>
      <c r="KZI22" s="1176" t="s">
        <v>2292</v>
      </c>
      <c r="KZJ22" s="1176" t="s">
        <v>2292</v>
      </c>
      <c r="KZK22" s="1176" t="s">
        <v>2292</v>
      </c>
      <c r="KZL22" s="1176" t="s">
        <v>2292</v>
      </c>
      <c r="KZM22" s="1176" t="s">
        <v>2292</v>
      </c>
      <c r="KZN22" s="1176" t="s">
        <v>2292</v>
      </c>
      <c r="KZO22" s="1176" t="s">
        <v>2292</v>
      </c>
      <c r="KZP22" s="1176" t="s">
        <v>2292</v>
      </c>
      <c r="KZQ22" s="1176" t="s">
        <v>2292</v>
      </c>
      <c r="KZR22" s="1176" t="s">
        <v>2292</v>
      </c>
      <c r="KZS22" s="1176" t="s">
        <v>2292</v>
      </c>
      <c r="KZT22" s="1176" t="s">
        <v>2292</v>
      </c>
      <c r="KZU22" s="1176" t="s">
        <v>2292</v>
      </c>
      <c r="KZV22" s="1176" t="s">
        <v>2292</v>
      </c>
      <c r="KZW22" s="1176" t="s">
        <v>2292</v>
      </c>
      <c r="KZX22" s="1176" t="s">
        <v>2292</v>
      </c>
      <c r="KZY22" s="1176" t="s">
        <v>2292</v>
      </c>
      <c r="KZZ22" s="1176" t="s">
        <v>2292</v>
      </c>
      <c r="LAA22" s="1176" t="s">
        <v>2292</v>
      </c>
      <c r="LAB22" s="1176" t="s">
        <v>2292</v>
      </c>
      <c r="LAC22" s="1176" t="s">
        <v>2292</v>
      </c>
      <c r="LAD22" s="1176" t="s">
        <v>2292</v>
      </c>
      <c r="LAE22" s="1176" t="s">
        <v>2292</v>
      </c>
      <c r="LAF22" s="1176" t="s">
        <v>2292</v>
      </c>
      <c r="LAG22" s="1176" t="s">
        <v>2292</v>
      </c>
      <c r="LAH22" s="1176" t="s">
        <v>2292</v>
      </c>
      <c r="LAI22" s="1176" t="s">
        <v>2292</v>
      </c>
      <c r="LAJ22" s="1176" t="s">
        <v>2292</v>
      </c>
      <c r="LAK22" s="1176" t="s">
        <v>2292</v>
      </c>
      <c r="LAL22" s="1176" t="s">
        <v>2292</v>
      </c>
      <c r="LAM22" s="1176" t="s">
        <v>2292</v>
      </c>
      <c r="LAN22" s="1176" t="s">
        <v>2292</v>
      </c>
      <c r="LAO22" s="1176" t="s">
        <v>2292</v>
      </c>
      <c r="LAP22" s="1176" t="s">
        <v>2292</v>
      </c>
      <c r="LAQ22" s="1176" t="s">
        <v>2292</v>
      </c>
      <c r="LAR22" s="1176" t="s">
        <v>2292</v>
      </c>
      <c r="LAS22" s="1176" t="s">
        <v>2292</v>
      </c>
      <c r="LAT22" s="1176" t="s">
        <v>2292</v>
      </c>
      <c r="LAU22" s="1176" t="s">
        <v>2292</v>
      </c>
      <c r="LAV22" s="1176" t="s">
        <v>2292</v>
      </c>
      <c r="LAW22" s="1176" t="s">
        <v>2292</v>
      </c>
      <c r="LAX22" s="1176" t="s">
        <v>2292</v>
      </c>
      <c r="LAY22" s="1176" t="s">
        <v>2292</v>
      </c>
      <c r="LAZ22" s="1176" t="s">
        <v>2292</v>
      </c>
      <c r="LBA22" s="1176" t="s">
        <v>2292</v>
      </c>
      <c r="LBB22" s="1176" t="s">
        <v>2292</v>
      </c>
      <c r="LBC22" s="1176" t="s">
        <v>2292</v>
      </c>
      <c r="LBD22" s="1176" t="s">
        <v>2292</v>
      </c>
      <c r="LBE22" s="1176" t="s">
        <v>2292</v>
      </c>
      <c r="LBF22" s="1176" t="s">
        <v>2292</v>
      </c>
      <c r="LBG22" s="1176" t="s">
        <v>2292</v>
      </c>
      <c r="LBH22" s="1176" t="s">
        <v>2292</v>
      </c>
      <c r="LBI22" s="1176" t="s">
        <v>2292</v>
      </c>
      <c r="LBJ22" s="1176" t="s">
        <v>2292</v>
      </c>
      <c r="LBK22" s="1176" t="s">
        <v>2292</v>
      </c>
      <c r="LBL22" s="1176" t="s">
        <v>2292</v>
      </c>
      <c r="LBM22" s="1176" t="s">
        <v>2292</v>
      </c>
      <c r="LBN22" s="1176" t="s">
        <v>2292</v>
      </c>
      <c r="LBO22" s="1176" t="s">
        <v>2292</v>
      </c>
      <c r="LBP22" s="1176" t="s">
        <v>2292</v>
      </c>
      <c r="LBQ22" s="1176" t="s">
        <v>2292</v>
      </c>
      <c r="LBR22" s="1176" t="s">
        <v>2292</v>
      </c>
      <c r="LBS22" s="1176" t="s">
        <v>2292</v>
      </c>
      <c r="LBT22" s="1176" t="s">
        <v>2292</v>
      </c>
      <c r="LBU22" s="1176" t="s">
        <v>2292</v>
      </c>
      <c r="LBV22" s="1176" t="s">
        <v>2292</v>
      </c>
      <c r="LBW22" s="1176" t="s">
        <v>2292</v>
      </c>
      <c r="LBX22" s="1176" t="s">
        <v>2292</v>
      </c>
      <c r="LBY22" s="1176" t="s">
        <v>2292</v>
      </c>
      <c r="LBZ22" s="1176" t="s">
        <v>2292</v>
      </c>
      <c r="LCA22" s="1176" t="s">
        <v>2292</v>
      </c>
      <c r="LCB22" s="1176" t="s">
        <v>2292</v>
      </c>
      <c r="LCC22" s="1176" t="s">
        <v>2292</v>
      </c>
      <c r="LCD22" s="1176" t="s">
        <v>2292</v>
      </c>
      <c r="LCE22" s="1176" t="s">
        <v>2292</v>
      </c>
      <c r="LCF22" s="1176" t="s">
        <v>2292</v>
      </c>
      <c r="LCG22" s="1176" t="s">
        <v>2292</v>
      </c>
      <c r="LCH22" s="1176" t="s">
        <v>2292</v>
      </c>
      <c r="LCI22" s="1176" t="s">
        <v>2292</v>
      </c>
      <c r="LCJ22" s="1176" t="s">
        <v>2292</v>
      </c>
      <c r="LCK22" s="1176" t="s">
        <v>2292</v>
      </c>
      <c r="LCL22" s="1176" t="s">
        <v>2292</v>
      </c>
      <c r="LCM22" s="1176" t="s">
        <v>2292</v>
      </c>
      <c r="LCN22" s="1176" t="s">
        <v>2292</v>
      </c>
      <c r="LCO22" s="1176" t="s">
        <v>2292</v>
      </c>
      <c r="LCP22" s="1176" t="s">
        <v>2292</v>
      </c>
      <c r="LCQ22" s="1176" t="s">
        <v>2292</v>
      </c>
      <c r="LCR22" s="1176" t="s">
        <v>2292</v>
      </c>
      <c r="LCS22" s="1176" t="s">
        <v>2292</v>
      </c>
      <c r="LCT22" s="1176" t="s">
        <v>2292</v>
      </c>
      <c r="LCU22" s="1176" t="s">
        <v>2292</v>
      </c>
      <c r="LCV22" s="1176" t="s">
        <v>2292</v>
      </c>
      <c r="LCW22" s="1176" t="s">
        <v>2292</v>
      </c>
      <c r="LCX22" s="1176" t="s">
        <v>2292</v>
      </c>
      <c r="LCY22" s="1176" t="s">
        <v>2292</v>
      </c>
      <c r="LCZ22" s="1176" t="s">
        <v>2292</v>
      </c>
      <c r="LDA22" s="1176" t="s">
        <v>2292</v>
      </c>
      <c r="LDB22" s="1176" t="s">
        <v>2292</v>
      </c>
      <c r="LDC22" s="1176" t="s">
        <v>2292</v>
      </c>
      <c r="LDD22" s="1176" t="s">
        <v>2292</v>
      </c>
      <c r="LDE22" s="1176" t="s">
        <v>2292</v>
      </c>
      <c r="LDF22" s="1176" t="s">
        <v>2292</v>
      </c>
      <c r="LDG22" s="1176" t="s">
        <v>2292</v>
      </c>
      <c r="LDH22" s="1176" t="s">
        <v>2292</v>
      </c>
      <c r="LDI22" s="1176" t="s">
        <v>2292</v>
      </c>
      <c r="LDJ22" s="1176" t="s">
        <v>2292</v>
      </c>
      <c r="LDK22" s="1176" t="s">
        <v>2292</v>
      </c>
      <c r="LDL22" s="1176" t="s">
        <v>2292</v>
      </c>
      <c r="LDM22" s="1176" t="s">
        <v>2292</v>
      </c>
      <c r="LDN22" s="1176" t="s">
        <v>2292</v>
      </c>
      <c r="LDO22" s="1176" t="s">
        <v>2292</v>
      </c>
      <c r="LDP22" s="1176" t="s">
        <v>2292</v>
      </c>
      <c r="LDQ22" s="1176" t="s">
        <v>2292</v>
      </c>
      <c r="LDR22" s="1176" t="s">
        <v>2292</v>
      </c>
      <c r="LDS22" s="1176" t="s">
        <v>2292</v>
      </c>
      <c r="LDT22" s="1176" t="s">
        <v>2292</v>
      </c>
      <c r="LDU22" s="1176" t="s">
        <v>2292</v>
      </c>
      <c r="LDV22" s="1176" t="s">
        <v>2292</v>
      </c>
      <c r="LDW22" s="1176" t="s">
        <v>2292</v>
      </c>
      <c r="LDX22" s="1176" t="s">
        <v>2292</v>
      </c>
      <c r="LDY22" s="1176" t="s">
        <v>2292</v>
      </c>
      <c r="LDZ22" s="1176" t="s">
        <v>2292</v>
      </c>
      <c r="LEA22" s="1176" t="s">
        <v>2292</v>
      </c>
      <c r="LEB22" s="1176" t="s">
        <v>2292</v>
      </c>
      <c r="LEC22" s="1176" t="s">
        <v>2292</v>
      </c>
      <c r="LED22" s="1176" t="s">
        <v>2292</v>
      </c>
      <c r="LEE22" s="1176" t="s">
        <v>2292</v>
      </c>
      <c r="LEF22" s="1176" t="s">
        <v>2292</v>
      </c>
      <c r="LEG22" s="1176" t="s">
        <v>2292</v>
      </c>
      <c r="LEH22" s="1176" t="s">
        <v>2292</v>
      </c>
      <c r="LEI22" s="1176" t="s">
        <v>2292</v>
      </c>
      <c r="LEJ22" s="1176" t="s">
        <v>2292</v>
      </c>
      <c r="LEK22" s="1176" t="s">
        <v>2292</v>
      </c>
      <c r="LEL22" s="1176" t="s">
        <v>2292</v>
      </c>
      <c r="LEM22" s="1176" t="s">
        <v>2292</v>
      </c>
      <c r="LEN22" s="1176" t="s">
        <v>2292</v>
      </c>
      <c r="LEO22" s="1176" t="s">
        <v>2292</v>
      </c>
      <c r="LEP22" s="1176" t="s">
        <v>2292</v>
      </c>
      <c r="LEQ22" s="1176" t="s">
        <v>2292</v>
      </c>
      <c r="LER22" s="1176" t="s">
        <v>2292</v>
      </c>
      <c r="LES22" s="1176" t="s">
        <v>2292</v>
      </c>
      <c r="LET22" s="1176" t="s">
        <v>2292</v>
      </c>
      <c r="LEU22" s="1176" t="s">
        <v>2292</v>
      </c>
      <c r="LEV22" s="1176" t="s">
        <v>2292</v>
      </c>
      <c r="LEW22" s="1176" t="s">
        <v>2292</v>
      </c>
      <c r="LEX22" s="1176" t="s">
        <v>2292</v>
      </c>
      <c r="LEY22" s="1176" t="s">
        <v>2292</v>
      </c>
      <c r="LEZ22" s="1176" t="s">
        <v>2292</v>
      </c>
      <c r="LFA22" s="1176" t="s">
        <v>2292</v>
      </c>
      <c r="LFB22" s="1176" t="s">
        <v>2292</v>
      </c>
      <c r="LFC22" s="1176" t="s">
        <v>2292</v>
      </c>
      <c r="LFD22" s="1176" t="s">
        <v>2292</v>
      </c>
      <c r="LFE22" s="1176" t="s">
        <v>2292</v>
      </c>
      <c r="LFF22" s="1176" t="s">
        <v>2292</v>
      </c>
      <c r="LFG22" s="1176" t="s">
        <v>2292</v>
      </c>
      <c r="LFH22" s="1176" t="s">
        <v>2292</v>
      </c>
      <c r="LFI22" s="1176" t="s">
        <v>2292</v>
      </c>
      <c r="LFJ22" s="1176" t="s">
        <v>2292</v>
      </c>
      <c r="LFK22" s="1176" t="s">
        <v>2292</v>
      </c>
      <c r="LFL22" s="1176" t="s">
        <v>2292</v>
      </c>
      <c r="LFM22" s="1176" t="s">
        <v>2292</v>
      </c>
      <c r="LFN22" s="1176" t="s">
        <v>2292</v>
      </c>
      <c r="LFO22" s="1176" t="s">
        <v>2292</v>
      </c>
      <c r="LFP22" s="1176" t="s">
        <v>2292</v>
      </c>
      <c r="LFQ22" s="1176" t="s">
        <v>2292</v>
      </c>
      <c r="LFR22" s="1176" t="s">
        <v>2292</v>
      </c>
      <c r="LFS22" s="1176" t="s">
        <v>2292</v>
      </c>
      <c r="LFT22" s="1176" t="s">
        <v>2292</v>
      </c>
      <c r="LFU22" s="1176" t="s">
        <v>2292</v>
      </c>
      <c r="LFV22" s="1176" t="s">
        <v>2292</v>
      </c>
      <c r="LFW22" s="1176" t="s">
        <v>2292</v>
      </c>
      <c r="LFX22" s="1176" t="s">
        <v>2292</v>
      </c>
      <c r="LFY22" s="1176" t="s">
        <v>2292</v>
      </c>
      <c r="LFZ22" s="1176" t="s">
        <v>2292</v>
      </c>
      <c r="LGA22" s="1176" t="s">
        <v>2292</v>
      </c>
      <c r="LGB22" s="1176" t="s">
        <v>2292</v>
      </c>
      <c r="LGC22" s="1176" t="s">
        <v>2292</v>
      </c>
      <c r="LGD22" s="1176" t="s">
        <v>2292</v>
      </c>
      <c r="LGE22" s="1176" t="s">
        <v>2292</v>
      </c>
      <c r="LGF22" s="1176" t="s">
        <v>2292</v>
      </c>
      <c r="LGG22" s="1176" t="s">
        <v>2292</v>
      </c>
      <c r="LGH22" s="1176" t="s">
        <v>2292</v>
      </c>
      <c r="LGI22" s="1176" t="s">
        <v>2292</v>
      </c>
      <c r="LGJ22" s="1176" t="s">
        <v>2292</v>
      </c>
      <c r="LGK22" s="1176" t="s">
        <v>2292</v>
      </c>
      <c r="LGL22" s="1176" t="s">
        <v>2292</v>
      </c>
      <c r="LGM22" s="1176" t="s">
        <v>2292</v>
      </c>
      <c r="LGN22" s="1176" t="s">
        <v>2292</v>
      </c>
      <c r="LGO22" s="1176" t="s">
        <v>2292</v>
      </c>
      <c r="LGP22" s="1176" t="s">
        <v>2292</v>
      </c>
      <c r="LGQ22" s="1176" t="s">
        <v>2292</v>
      </c>
      <c r="LGR22" s="1176" t="s">
        <v>2292</v>
      </c>
      <c r="LGS22" s="1176" t="s">
        <v>2292</v>
      </c>
      <c r="LGT22" s="1176" t="s">
        <v>2292</v>
      </c>
      <c r="LGU22" s="1176" t="s">
        <v>2292</v>
      </c>
      <c r="LGV22" s="1176" t="s">
        <v>2292</v>
      </c>
      <c r="LGW22" s="1176" t="s">
        <v>2292</v>
      </c>
      <c r="LGX22" s="1176" t="s">
        <v>2292</v>
      </c>
      <c r="LGY22" s="1176" t="s">
        <v>2292</v>
      </c>
      <c r="LGZ22" s="1176" t="s">
        <v>2292</v>
      </c>
      <c r="LHA22" s="1176" t="s">
        <v>2292</v>
      </c>
      <c r="LHB22" s="1176" t="s">
        <v>2292</v>
      </c>
      <c r="LHC22" s="1176" t="s">
        <v>2292</v>
      </c>
      <c r="LHD22" s="1176" t="s">
        <v>2292</v>
      </c>
      <c r="LHE22" s="1176" t="s">
        <v>2292</v>
      </c>
      <c r="LHF22" s="1176" t="s">
        <v>2292</v>
      </c>
      <c r="LHG22" s="1176" t="s">
        <v>2292</v>
      </c>
      <c r="LHH22" s="1176" t="s">
        <v>2292</v>
      </c>
      <c r="LHI22" s="1176" t="s">
        <v>2292</v>
      </c>
      <c r="LHJ22" s="1176" t="s">
        <v>2292</v>
      </c>
      <c r="LHK22" s="1176" t="s">
        <v>2292</v>
      </c>
      <c r="LHL22" s="1176" t="s">
        <v>2292</v>
      </c>
      <c r="LHM22" s="1176" t="s">
        <v>2292</v>
      </c>
      <c r="LHN22" s="1176" t="s">
        <v>2292</v>
      </c>
      <c r="LHO22" s="1176" t="s">
        <v>2292</v>
      </c>
      <c r="LHP22" s="1176" t="s">
        <v>2292</v>
      </c>
      <c r="LHQ22" s="1176" t="s">
        <v>2292</v>
      </c>
      <c r="LHR22" s="1176" t="s">
        <v>2292</v>
      </c>
      <c r="LHS22" s="1176" t="s">
        <v>2292</v>
      </c>
      <c r="LHT22" s="1176" t="s">
        <v>2292</v>
      </c>
      <c r="LHU22" s="1176" t="s">
        <v>2292</v>
      </c>
      <c r="LHV22" s="1176" t="s">
        <v>2292</v>
      </c>
      <c r="LHW22" s="1176" t="s">
        <v>2292</v>
      </c>
      <c r="LHX22" s="1176" t="s">
        <v>2292</v>
      </c>
      <c r="LHY22" s="1176" t="s">
        <v>2292</v>
      </c>
      <c r="LHZ22" s="1176" t="s">
        <v>2292</v>
      </c>
      <c r="LIA22" s="1176" t="s">
        <v>2292</v>
      </c>
      <c r="LIB22" s="1176" t="s">
        <v>2292</v>
      </c>
      <c r="LIC22" s="1176" t="s">
        <v>2292</v>
      </c>
      <c r="LID22" s="1176" t="s">
        <v>2292</v>
      </c>
      <c r="LIE22" s="1176" t="s">
        <v>2292</v>
      </c>
      <c r="LIF22" s="1176" t="s">
        <v>2292</v>
      </c>
      <c r="LIG22" s="1176" t="s">
        <v>2292</v>
      </c>
      <c r="LIH22" s="1176" t="s">
        <v>2292</v>
      </c>
      <c r="LII22" s="1176" t="s">
        <v>2292</v>
      </c>
      <c r="LIJ22" s="1176" t="s">
        <v>2292</v>
      </c>
      <c r="LIK22" s="1176" t="s">
        <v>2292</v>
      </c>
      <c r="LIL22" s="1176" t="s">
        <v>2292</v>
      </c>
      <c r="LIM22" s="1176" t="s">
        <v>2292</v>
      </c>
      <c r="LIN22" s="1176" t="s">
        <v>2292</v>
      </c>
      <c r="LIO22" s="1176" t="s">
        <v>2292</v>
      </c>
      <c r="LIP22" s="1176" t="s">
        <v>2292</v>
      </c>
      <c r="LIQ22" s="1176" t="s">
        <v>2292</v>
      </c>
      <c r="LIR22" s="1176" t="s">
        <v>2292</v>
      </c>
      <c r="LIS22" s="1176" t="s">
        <v>2292</v>
      </c>
      <c r="LIT22" s="1176" t="s">
        <v>2292</v>
      </c>
      <c r="LIU22" s="1176" t="s">
        <v>2292</v>
      </c>
      <c r="LIV22" s="1176" t="s">
        <v>2292</v>
      </c>
      <c r="LIW22" s="1176" t="s">
        <v>2292</v>
      </c>
      <c r="LIX22" s="1176" t="s">
        <v>2292</v>
      </c>
      <c r="LIY22" s="1176" t="s">
        <v>2292</v>
      </c>
      <c r="LIZ22" s="1176" t="s">
        <v>2292</v>
      </c>
      <c r="LJA22" s="1176" t="s">
        <v>2292</v>
      </c>
      <c r="LJB22" s="1176" t="s">
        <v>2292</v>
      </c>
      <c r="LJC22" s="1176" t="s">
        <v>2292</v>
      </c>
      <c r="LJD22" s="1176" t="s">
        <v>2292</v>
      </c>
      <c r="LJE22" s="1176" t="s">
        <v>2292</v>
      </c>
      <c r="LJF22" s="1176" t="s">
        <v>2292</v>
      </c>
      <c r="LJG22" s="1176" t="s">
        <v>2292</v>
      </c>
      <c r="LJH22" s="1176" t="s">
        <v>2292</v>
      </c>
      <c r="LJI22" s="1176" t="s">
        <v>2292</v>
      </c>
      <c r="LJJ22" s="1176" t="s">
        <v>2292</v>
      </c>
      <c r="LJK22" s="1176" t="s">
        <v>2292</v>
      </c>
      <c r="LJL22" s="1176" t="s">
        <v>2292</v>
      </c>
      <c r="LJM22" s="1176" t="s">
        <v>2292</v>
      </c>
      <c r="LJN22" s="1176" t="s">
        <v>2292</v>
      </c>
      <c r="LJO22" s="1176" t="s">
        <v>2292</v>
      </c>
      <c r="LJP22" s="1176" t="s">
        <v>2292</v>
      </c>
      <c r="LJQ22" s="1176" t="s">
        <v>2292</v>
      </c>
      <c r="LJR22" s="1176" t="s">
        <v>2292</v>
      </c>
      <c r="LJS22" s="1176" t="s">
        <v>2292</v>
      </c>
      <c r="LJT22" s="1176" t="s">
        <v>2292</v>
      </c>
      <c r="LJU22" s="1176" t="s">
        <v>2292</v>
      </c>
      <c r="LJV22" s="1176" t="s">
        <v>2292</v>
      </c>
      <c r="LJW22" s="1176" t="s">
        <v>2292</v>
      </c>
      <c r="LJX22" s="1176" t="s">
        <v>2292</v>
      </c>
      <c r="LJY22" s="1176" t="s">
        <v>2292</v>
      </c>
      <c r="LJZ22" s="1176" t="s">
        <v>2292</v>
      </c>
      <c r="LKA22" s="1176" t="s">
        <v>2292</v>
      </c>
      <c r="LKB22" s="1176" t="s">
        <v>2292</v>
      </c>
      <c r="LKC22" s="1176" t="s">
        <v>2292</v>
      </c>
      <c r="LKD22" s="1176" t="s">
        <v>2292</v>
      </c>
      <c r="LKE22" s="1176" t="s">
        <v>2292</v>
      </c>
      <c r="LKF22" s="1176" t="s">
        <v>2292</v>
      </c>
      <c r="LKG22" s="1176" t="s">
        <v>2292</v>
      </c>
      <c r="LKH22" s="1176" t="s">
        <v>2292</v>
      </c>
      <c r="LKI22" s="1176" t="s">
        <v>2292</v>
      </c>
      <c r="LKJ22" s="1176" t="s">
        <v>2292</v>
      </c>
      <c r="LKK22" s="1176" t="s">
        <v>2292</v>
      </c>
      <c r="LKL22" s="1176" t="s">
        <v>2292</v>
      </c>
      <c r="LKM22" s="1176" t="s">
        <v>2292</v>
      </c>
      <c r="LKN22" s="1176" t="s">
        <v>2292</v>
      </c>
      <c r="LKO22" s="1176" t="s">
        <v>2292</v>
      </c>
      <c r="LKP22" s="1176" t="s">
        <v>2292</v>
      </c>
      <c r="LKQ22" s="1176" t="s">
        <v>2292</v>
      </c>
      <c r="LKR22" s="1176" t="s">
        <v>2292</v>
      </c>
      <c r="LKS22" s="1176" t="s">
        <v>2292</v>
      </c>
      <c r="LKT22" s="1176" t="s">
        <v>2292</v>
      </c>
      <c r="LKU22" s="1176" t="s">
        <v>2292</v>
      </c>
      <c r="LKV22" s="1176" t="s">
        <v>2292</v>
      </c>
      <c r="LKW22" s="1176" t="s">
        <v>2292</v>
      </c>
      <c r="LKX22" s="1176" t="s">
        <v>2292</v>
      </c>
      <c r="LKY22" s="1176" t="s">
        <v>2292</v>
      </c>
      <c r="LKZ22" s="1176" t="s">
        <v>2292</v>
      </c>
      <c r="LLA22" s="1176" t="s">
        <v>2292</v>
      </c>
      <c r="LLB22" s="1176" t="s">
        <v>2292</v>
      </c>
      <c r="LLC22" s="1176" t="s">
        <v>2292</v>
      </c>
      <c r="LLD22" s="1176" t="s">
        <v>2292</v>
      </c>
      <c r="LLE22" s="1176" t="s">
        <v>2292</v>
      </c>
      <c r="LLF22" s="1176" t="s">
        <v>2292</v>
      </c>
      <c r="LLG22" s="1176" t="s">
        <v>2292</v>
      </c>
      <c r="LLH22" s="1176" t="s">
        <v>2292</v>
      </c>
      <c r="LLI22" s="1176" t="s">
        <v>2292</v>
      </c>
      <c r="LLJ22" s="1176" t="s">
        <v>2292</v>
      </c>
      <c r="LLK22" s="1176" t="s">
        <v>2292</v>
      </c>
      <c r="LLL22" s="1176" t="s">
        <v>2292</v>
      </c>
      <c r="LLM22" s="1176" t="s">
        <v>2292</v>
      </c>
      <c r="LLN22" s="1176" t="s">
        <v>2292</v>
      </c>
      <c r="LLO22" s="1176" t="s">
        <v>2292</v>
      </c>
      <c r="LLP22" s="1176" t="s">
        <v>2292</v>
      </c>
      <c r="LLQ22" s="1176" t="s">
        <v>2292</v>
      </c>
      <c r="LLR22" s="1176" t="s">
        <v>2292</v>
      </c>
      <c r="LLS22" s="1176" t="s">
        <v>2292</v>
      </c>
      <c r="LLT22" s="1176" t="s">
        <v>2292</v>
      </c>
      <c r="LLU22" s="1176" t="s">
        <v>2292</v>
      </c>
      <c r="LLV22" s="1176" t="s">
        <v>2292</v>
      </c>
      <c r="LLW22" s="1176" t="s">
        <v>2292</v>
      </c>
      <c r="LLX22" s="1176" t="s">
        <v>2292</v>
      </c>
      <c r="LLY22" s="1176" t="s">
        <v>2292</v>
      </c>
      <c r="LLZ22" s="1176" t="s">
        <v>2292</v>
      </c>
      <c r="LMA22" s="1176" t="s">
        <v>2292</v>
      </c>
      <c r="LMB22" s="1176" t="s">
        <v>2292</v>
      </c>
      <c r="LMC22" s="1176" t="s">
        <v>2292</v>
      </c>
      <c r="LMD22" s="1176" t="s">
        <v>2292</v>
      </c>
      <c r="LME22" s="1176" t="s">
        <v>2292</v>
      </c>
      <c r="LMF22" s="1176" t="s">
        <v>2292</v>
      </c>
      <c r="LMG22" s="1176" t="s">
        <v>2292</v>
      </c>
      <c r="LMH22" s="1176" t="s">
        <v>2292</v>
      </c>
      <c r="LMI22" s="1176" t="s">
        <v>2292</v>
      </c>
      <c r="LMJ22" s="1176" t="s">
        <v>2292</v>
      </c>
      <c r="LMK22" s="1176" t="s">
        <v>2292</v>
      </c>
      <c r="LML22" s="1176" t="s">
        <v>2292</v>
      </c>
      <c r="LMM22" s="1176" t="s">
        <v>2292</v>
      </c>
      <c r="LMN22" s="1176" t="s">
        <v>2292</v>
      </c>
      <c r="LMO22" s="1176" t="s">
        <v>2292</v>
      </c>
      <c r="LMP22" s="1176" t="s">
        <v>2292</v>
      </c>
      <c r="LMQ22" s="1176" t="s">
        <v>2292</v>
      </c>
      <c r="LMR22" s="1176" t="s">
        <v>2292</v>
      </c>
      <c r="LMS22" s="1176" t="s">
        <v>2292</v>
      </c>
      <c r="LMT22" s="1176" t="s">
        <v>2292</v>
      </c>
      <c r="LMU22" s="1176" t="s">
        <v>2292</v>
      </c>
      <c r="LMV22" s="1176" t="s">
        <v>2292</v>
      </c>
      <c r="LMW22" s="1176" t="s">
        <v>2292</v>
      </c>
      <c r="LMX22" s="1176" t="s">
        <v>2292</v>
      </c>
      <c r="LMY22" s="1176" t="s">
        <v>2292</v>
      </c>
      <c r="LMZ22" s="1176" t="s">
        <v>2292</v>
      </c>
      <c r="LNA22" s="1176" t="s">
        <v>2292</v>
      </c>
      <c r="LNB22" s="1176" t="s">
        <v>2292</v>
      </c>
      <c r="LNC22" s="1176" t="s">
        <v>2292</v>
      </c>
      <c r="LND22" s="1176" t="s">
        <v>2292</v>
      </c>
      <c r="LNE22" s="1176" t="s">
        <v>2292</v>
      </c>
      <c r="LNF22" s="1176" t="s">
        <v>2292</v>
      </c>
      <c r="LNG22" s="1176" t="s">
        <v>2292</v>
      </c>
      <c r="LNH22" s="1176" t="s">
        <v>2292</v>
      </c>
      <c r="LNI22" s="1176" t="s">
        <v>2292</v>
      </c>
      <c r="LNJ22" s="1176" t="s">
        <v>2292</v>
      </c>
      <c r="LNK22" s="1176" t="s">
        <v>2292</v>
      </c>
      <c r="LNL22" s="1176" t="s">
        <v>2292</v>
      </c>
      <c r="LNM22" s="1176" t="s">
        <v>2292</v>
      </c>
      <c r="LNN22" s="1176" t="s">
        <v>2292</v>
      </c>
      <c r="LNO22" s="1176" t="s">
        <v>2292</v>
      </c>
      <c r="LNP22" s="1176" t="s">
        <v>2292</v>
      </c>
      <c r="LNQ22" s="1176" t="s">
        <v>2292</v>
      </c>
      <c r="LNR22" s="1176" t="s">
        <v>2292</v>
      </c>
      <c r="LNS22" s="1176" t="s">
        <v>2292</v>
      </c>
      <c r="LNT22" s="1176" t="s">
        <v>2292</v>
      </c>
      <c r="LNU22" s="1176" t="s">
        <v>2292</v>
      </c>
      <c r="LNV22" s="1176" t="s">
        <v>2292</v>
      </c>
      <c r="LNW22" s="1176" t="s">
        <v>2292</v>
      </c>
      <c r="LNX22" s="1176" t="s">
        <v>2292</v>
      </c>
      <c r="LNY22" s="1176" t="s">
        <v>2292</v>
      </c>
      <c r="LNZ22" s="1176" t="s">
        <v>2292</v>
      </c>
      <c r="LOA22" s="1176" t="s">
        <v>2292</v>
      </c>
      <c r="LOB22" s="1176" t="s">
        <v>2292</v>
      </c>
      <c r="LOC22" s="1176" t="s">
        <v>2292</v>
      </c>
      <c r="LOD22" s="1176" t="s">
        <v>2292</v>
      </c>
      <c r="LOE22" s="1176" t="s">
        <v>2292</v>
      </c>
      <c r="LOF22" s="1176" t="s">
        <v>2292</v>
      </c>
      <c r="LOG22" s="1176" t="s">
        <v>2292</v>
      </c>
      <c r="LOH22" s="1176" t="s">
        <v>2292</v>
      </c>
      <c r="LOI22" s="1176" t="s">
        <v>2292</v>
      </c>
      <c r="LOJ22" s="1176" t="s">
        <v>2292</v>
      </c>
      <c r="LOK22" s="1176" t="s">
        <v>2292</v>
      </c>
      <c r="LOL22" s="1176" t="s">
        <v>2292</v>
      </c>
      <c r="LOM22" s="1176" t="s">
        <v>2292</v>
      </c>
      <c r="LON22" s="1176" t="s">
        <v>2292</v>
      </c>
      <c r="LOO22" s="1176" t="s">
        <v>2292</v>
      </c>
      <c r="LOP22" s="1176" t="s">
        <v>2292</v>
      </c>
      <c r="LOQ22" s="1176" t="s">
        <v>2292</v>
      </c>
      <c r="LOR22" s="1176" t="s">
        <v>2292</v>
      </c>
      <c r="LOS22" s="1176" t="s">
        <v>2292</v>
      </c>
      <c r="LOT22" s="1176" t="s">
        <v>2292</v>
      </c>
      <c r="LOU22" s="1176" t="s">
        <v>2292</v>
      </c>
      <c r="LOV22" s="1176" t="s">
        <v>2292</v>
      </c>
      <c r="LOW22" s="1176" t="s">
        <v>2292</v>
      </c>
      <c r="LOX22" s="1176" t="s">
        <v>2292</v>
      </c>
      <c r="LOY22" s="1176" t="s">
        <v>2292</v>
      </c>
      <c r="LOZ22" s="1176" t="s">
        <v>2292</v>
      </c>
      <c r="LPA22" s="1176" t="s">
        <v>2292</v>
      </c>
      <c r="LPB22" s="1176" t="s">
        <v>2292</v>
      </c>
      <c r="LPC22" s="1176" t="s">
        <v>2292</v>
      </c>
      <c r="LPD22" s="1176" t="s">
        <v>2292</v>
      </c>
      <c r="LPE22" s="1176" t="s">
        <v>2292</v>
      </c>
      <c r="LPF22" s="1176" t="s">
        <v>2292</v>
      </c>
      <c r="LPG22" s="1176" t="s">
        <v>2292</v>
      </c>
      <c r="LPH22" s="1176" t="s">
        <v>2292</v>
      </c>
      <c r="LPI22" s="1176" t="s">
        <v>2292</v>
      </c>
      <c r="LPJ22" s="1176" t="s">
        <v>2292</v>
      </c>
      <c r="LPK22" s="1176" t="s">
        <v>2292</v>
      </c>
      <c r="LPL22" s="1176" t="s">
        <v>2292</v>
      </c>
      <c r="LPM22" s="1176" t="s">
        <v>2292</v>
      </c>
      <c r="LPN22" s="1176" t="s">
        <v>2292</v>
      </c>
      <c r="LPO22" s="1176" t="s">
        <v>2292</v>
      </c>
      <c r="LPP22" s="1176" t="s">
        <v>2292</v>
      </c>
      <c r="LPQ22" s="1176" t="s">
        <v>2292</v>
      </c>
      <c r="LPR22" s="1176" t="s">
        <v>2292</v>
      </c>
      <c r="LPS22" s="1176" t="s">
        <v>2292</v>
      </c>
      <c r="LPT22" s="1176" t="s">
        <v>2292</v>
      </c>
      <c r="LPU22" s="1176" t="s">
        <v>2292</v>
      </c>
      <c r="LPV22" s="1176" t="s">
        <v>2292</v>
      </c>
      <c r="LPW22" s="1176" t="s">
        <v>2292</v>
      </c>
      <c r="LPX22" s="1176" t="s">
        <v>2292</v>
      </c>
      <c r="LPY22" s="1176" t="s">
        <v>2292</v>
      </c>
      <c r="LPZ22" s="1176" t="s">
        <v>2292</v>
      </c>
      <c r="LQA22" s="1176" t="s">
        <v>2292</v>
      </c>
      <c r="LQB22" s="1176" t="s">
        <v>2292</v>
      </c>
      <c r="LQC22" s="1176" t="s">
        <v>2292</v>
      </c>
      <c r="LQD22" s="1176" t="s">
        <v>2292</v>
      </c>
      <c r="LQE22" s="1176" t="s">
        <v>2292</v>
      </c>
      <c r="LQF22" s="1176" t="s">
        <v>2292</v>
      </c>
      <c r="LQG22" s="1176" t="s">
        <v>2292</v>
      </c>
      <c r="LQH22" s="1176" t="s">
        <v>2292</v>
      </c>
      <c r="LQI22" s="1176" t="s">
        <v>2292</v>
      </c>
      <c r="LQJ22" s="1176" t="s">
        <v>2292</v>
      </c>
      <c r="LQK22" s="1176" t="s">
        <v>2292</v>
      </c>
      <c r="LQL22" s="1176" t="s">
        <v>2292</v>
      </c>
      <c r="LQM22" s="1176" t="s">
        <v>2292</v>
      </c>
      <c r="LQN22" s="1176" t="s">
        <v>2292</v>
      </c>
      <c r="LQO22" s="1176" t="s">
        <v>2292</v>
      </c>
      <c r="LQP22" s="1176" t="s">
        <v>2292</v>
      </c>
      <c r="LQQ22" s="1176" t="s">
        <v>2292</v>
      </c>
      <c r="LQR22" s="1176" t="s">
        <v>2292</v>
      </c>
      <c r="LQS22" s="1176" t="s">
        <v>2292</v>
      </c>
      <c r="LQT22" s="1176" t="s">
        <v>2292</v>
      </c>
      <c r="LQU22" s="1176" t="s">
        <v>2292</v>
      </c>
      <c r="LQV22" s="1176" t="s">
        <v>2292</v>
      </c>
      <c r="LQW22" s="1176" t="s">
        <v>2292</v>
      </c>
      <c r="LQX22" s="1176" t="s">
        <v>2292</v>
      </c>
      <c r="LQY22" s="1176" t="s">
        <v>2292</v>
      </c>
      <c r="LQZ22" s="1176" t="s">
        <v>2292</v>
      </c>
      <c r="LRA22" s="1176" t="s">
        <v>2292</v>
      </c>
      <c r="LRB22" s="1176" t="s">
        <v>2292</v>
      </c>
      <c r="LRC22" s="1176" t="s">
        <v>2292</v>
      </c>
      <c r="LRD22" s="1176" t="s">
        <v>2292</v>
      </c>
      <c r="LRE22" s="1176" t="s">
        <v>2292</v>
      </c>
      <c r="LRF22" s="1176" t="s">
        <v>2292</v>
      </c>
      <c r="LRG22" s="1176" t="s">
        <v>2292</v>
      </c>
      <c r="LRH22" s="1176" t="s">
        <v>2292</v>
      </c>
      <c r="LRI22" s="1176" t="s">
        <v>2292</v>
      </c>
      <c r="LRJ22" s="1176" t="s">
        <v>2292</v>
      </c>
      <c r="LRK22" s="1176" t="s">
        <v>2292</v>
      </c>
      <c r="LRL22" s="1176" t="s">
        <v>2292</v>
      </c>
      <c r="LRM22" s="1176" t="s">
        <v>2292</v>
      </c>
      <c r="LRN22" s="1176" t="s">
        <v>2292</v>
      </c>
      <c r="LRO22" s="1176" t="s">
        <v>2292</v>
      </c>
      <c r="LRP22" s="1176" t="s">
        <v>2292</v>
      </c>
      <c r="LRQ22" s="1176" t="s">
        <v>2292</v>
      </c>
      <c r="LRR22" s="1176" t="s">
        <v>2292</v>
      </c>
      <c r="LRS22" s="1176" t="s">
        <v>2292</v>
      </c>
      <c r="LRT22" s="1176" t="s">
        <v>2292</v>
      </c>
      <c r="LRU22" s="1176" t="s">
        <v>2292</v>
      </c>
      <c r="LRV22" s="1176" t="s">
        <v>2292</v>
      </c>
      <c r="LRW22" s="1176" t="s">
        <v>2292</v>
      </c>
      <c r="LRX22" s="1176" t="s">
        <v>2292</v>
      </c>
      <c r="LRY22" s="1176" t="s">
        <v>2292</v>
      </c>
      <c r="LRZ22" s="1176" t="s">
        <v>2292</v>
      </c>
      <c r="LSA22" s="1176" t="s">
        <v>2292</v>
      </c>
      <c r="LSB22" s="1176" t="s">
        <v>2292</v>
      </c>
      <c r="LSC22" s="1176" t="s">
        <v>2292</v>
      </c>
      <c r="LSD22" s="1176" t="s">
        <v>2292</v>
      </c>
      <c r="LSE22" s="1176" t="s">
        <v>2292</v>
      </c>
      <c r="LSF22" s="1176" t="s">
        <v>2292</v>
      </c>
      <c r="LSG22" s="1176" t="s">
        <v>2292</v>
      </c>
      <c r="LSH22" s="1176" t="s">
        <v>2292</v>
      </c>
      <c r="LSI22" s="1176" t="s">
        <v>2292</v>
      </c>
      <c r="LSJ22" s="1176" t="s">
        <v>2292</v>
      </c>
      <c r="LSK22" s="1176" t="s">
        <v>2292</v>
      </c>
      <c r="LSL22" s="1176" t="s">
        <v>2292</v>
      </c>
      <c r="LSM22" s="1176" t="s">
        <v>2292</v>
      </c>
      <c r="LSN22" s="1176" t="s">
        <v>2292</v>
      </c>
      <c r="LSO22" s="1176" t="s">
        <v>2292</v>
      </c>
      <c r="LSP22" s="1176" t="s">
        <v>2292</v>
      </c>
      <c r="LSQ22" s="1176" t="s">
        <v>2292</v>
      </c>
      <c r="LSR22" s="1176" t="s">
        <v>2292</v>
      </c>
      <c r="LSS22" s="1176" t="s">
        <v>2292</v>
      </c>
      <c r="LST22" s="1176" t="s">
        <v>2292</v>
      </c>
      <c r="LSU22" s="1176" t="s">
        <v>2292</v>
      </c>
      <c r="LSV22" s="1176" t="s">
        <v>2292</v>
      </c>
      <c r="LSW22" s="1176" t="s">
        <v>2292</v>
      </c>
      <c r="LSX22" s="1176" t="s">
        <v>2292</v>
      </c>
      <c r="LSY22" s="1176" t="s">
        <v>2292</v>
      </c>
      <c r="LSZ22" s="1176" t="s">
        <v>2292</v>
      </c>
      <c r="LTA22" s="1176" t="s">
        <v>2292</v>
      </c>
      <c r="LTB22" s="1176" t="s">
        <v>2292</v>
      </c>
      <c r="LTC22" s="1176" t="s">
        <v>2292</v>
      </c>
      <c r="LTD22" s="1176" t="s">
        <v>2292</v>
      </c>
      <c r="LTE22" s="1176" t="s">
        <v>2292</v>
      </c>
      <c r="LTF22" s="1176" t="s">
        <v>2292</v>
      </c>
      <c r="LTG22" s="1176" t="s">
        <v>2292</v>
      </c>
      <c r="LTH22" s="1176" t="s">
        <v>2292</v>
      </c>
      <c r="LTI22" s="1176" t="s">
        <v>2292</v>
      </c>
      <c r="LTJ22" s="1176" t="s">
        <v>2292</v>
      </c>
      <c r="LTK22" s="1176" t="s">
        <v>2292</v>
      </c>
      <c r="LTL22" s="1176" t="s">
        <v>2292</v>
      </c>
      <c r="LTM22" s="1176" t="s">
        <v>2292</v>
      </c>
      <c r="LTN22" s="1176" t="s">
        <v>2292</v>
      </c>
      <c r="LTO22" s="1176" t="s">
        <v>2292</v>
      </c>
      <c r="LTP22" s="1176" t="s">
        <v>2292</v>
      </c>
      <c r="LTQ22" s="1176" t="s">
        <v>2292</v>
      </c>
      <c r="LTR22" s="1176" t="s">
        <v>2292</v>
      </c>
      <c r="LTS22" s="1176" t="s">
        <v>2292</v>
      </c>
      <c r="LTT22" s="1176" t="s">
        <v>2292</v>
      </c>
      <c r="LTU22" s="1176" t="s">
        <v>2292</v>
      </c>
      <c r="LTV22" s="1176" t="s">
        <v>2292</v>
      </c>
      <c r="LTW22" s="1176" t="s">
        <v>2292</v>
      </c>
      <c r="LTX22" s="1176" t="s">
        <v>2292</v>
      </c>
      <c r="LTY22" s="1176" t="s">
        <v>2292</v>
      </c>
      <c r="LTZ22" s="1176" t="s">
        <v>2292</v>
      </c>
      <c r="LUA22" s="1176" t="s">
        <v>2292</v>
      </c>
      <c r="LUB22" s="1176" t="s">
        <v>2292</v>
      </c>
      <c r="LUC22" s="1176" t="s">
        <v>2292</v>
      </c>
      <c r="LUD22" s="1176" t="s">
        <v>2292</v>
      </c>
      <c r="LUE22" s="1176" t="s">
        <v>2292</v>
      </c>
      <c r="LUF22" s="1176" t="s">
        <v>2292</v>
      </c>
      <c r="LUG22" s="1176" t="s">
        <v>2292</v>
      </c>
      <c r="LUH22" s="1176" t="s">
        <v>2292</v>
      </c>
      <c r="LUI22" s="1176" t="s">
        <v>2292</v>
      </c>
      <c r="LUJ22" s="1176" t="s">
        <v>2292</v>
      </c>
      <c r="LUK22" s="1176" t="s">
        <v>2292</v>
      </c>
      <c r="LUL22" s="1176" t="s">
        <v>2292</v>
      </c>
      <c r="LUM22" s="1176" t="s">
        <v>2292</v>
      </c>
      <c r="LUN22" s="1176" t="s">
        <v>2292</v>
      </c>
      <c r="LUO22" s="1176" t="s">
        <v>2292</v>
      </c>
      <c r="LUP22" s="1176" t="s">
        <v>2292</v>
      </c>
      <c r="LUQ22" s="1176" t="s">
        <v>2292</v>
      </c>
      <c r="LUR22" s="1176" t="s">
        <v>2292</v>
      </c>
      <c r="LUS22" s="1176" t="s">
        <v>2292</v>
      </c>
      <c r="LUT22" s="1176" t="s">
        <v>2292</v>
      </c>
      <c r="LUU22" s="1176" t="s">
        <v>2292</v>
      </c>
      <c r="LUV22" s="1176" t="s">
        <v>2292</v>
      </c>
      <c r="LUW22" s="1176" t="s">
        <v>2292</v>
      </c>
      <c r="LUX22" s="1176" t="s">
        <v>2292</v>
      </c>
      <c r="LUY22" s="1176" t="s">
        <v>2292</v>
      </c>
      <c r="LUZ22" s="1176" t="s">
        <v>2292</v>
      </c>
      <c r="LVA22" s="1176" t="s">
        <v>2292</v>
      </c>
      <c r="LVB22" s="1176" t="s">
        <v>2292</v>
      </c>
      <c r="LVC22" s="1176" t="s">
        <v>2292</v>
      </c>
      <c r="LVD22" s="1176" t="s">
        <v>2292</v>
      </c>
      <c r="LVE22" s="1176" t="s">
        <v>2292</v>
      </c>
      <c r="LVF22" s="1176" t="s">
        <v>2292</v>
      </c>
      <c r="LVG22" s="1176" t="s">
        <v>2292</v>
      </c>
      <c r="LVH22" s="1176" t="s">
        <v>2292</v>
      </c>
      <c r="LVI22" s="1176" t="s">
        <v>2292</v>
      </c>
      <c r="LVJ22" s="1176" t="s">
        <v>2292</v>
      </c>
      <c r="LVK22" s="1176" t="s">
        <v>2292</v>
      </c>
      <c r="LVL22" s="1176" t="s">
        <v>2292</v>
      </c>
      <c r="LVM22" s="1176" t="s">
        <v>2292</v>
      </c>
      <c r="LVN22" s="1176" t="s">
        <v>2292</v>
      </c>
      <c r="LVO22" s="1176" t="s">
        <v>2292</v>
      </c>
      <c r="LVP22" s="1176" t="s">
        <v>2292</v>
      </c>
      <c r="LVQ22" s="1176" t="s">
        <v>2292</v>
      </c>
      <c r="LVR22" s="1176" t="s">
        <v>2292</v>
      </c>
      <c r="LVS22" s="1176" t="s">
        <v>2292</v>
      </c>
      <c r="LVT22" s="1176" t="s">
        <v>2292</v>
      </c>
      <c r="LVU22" s="1176" t="s">
        <v>2292</v>
      </c>
      <c r="LVV22" s="1176" t="s">
        <v>2292</v>
      </c>
      <c r="LVW22" s="1176" t="s">
        <v>2292</v>
      </c>
      <c r="LVX22" s="1176" t="s">
        <v>2292</v>
      </c>
      <c r="LVY22" s="1176" t="s">
        <v>2292</v>
      </c>
      <c r="LVZ22" s="1176" t="s">
        <v>2292</v>
      </c>
      <c r="LWA22" s="1176" t="s">
        <v>2292</v>
      </c>
      <c r="LWB22" s="1176" t="s">
        <v>2292</v>
      </c>
      <c r="LWC22" s="1176" t="s">
        <v>2292</v>
      </c>
      <c r="LWD22" s="1176" t="s">
        <v>2292</v>
      </c>
      <c r="LWE22" s="1176" t="s">
        <v>2292</v>
      </c>
      <c r="LWF22" s="1176" t="s">
        <v>2292</v>
      </c>
      <c r="LWG22" s="1176" t="s">
        <v>2292</v>
      </c>
      <c r="LWH22" s="1176" t="s">
        <v>2292</v>
      </c>
      <c r="LWI22" s="1176" t="s">
        <v>2292</v>
      </c>
      <c r="LWJ22" s="1176" t="s">
        <v>2292</v>
      </c>
      <c r="LWK22" s="1176" t="s">
        <v>2292</v>
      </c>
      <c r="LWL22" s="1176" t="s">
        <v>2292</v>
      </c>
      <c r="LWM22" s="1176" t="s">
        <v>2292</v>
      </c>
      <c r="LWN22" s="1176" t="s">
        <v>2292</v>
      </c>
      <c r="LWO22" s="1176" t="s">
        <v>2292</v>
      </c>
      <c r="LWP22" s="1176" t="s">
        <v>2292</v>
      </c>
      <c r="LWQ22" s="1176" t="s">
        <v>2292</v>
      </c>
      <c r="LWR22" s="1176" t="s">
        <v>2292</v>
      </c>
      <c r="LWS22" s="1176" t="s">
        <v>2292</v>
      </c>
      <c r="LWT22" s="1176" t="s">
        <v>2292</v>
      </c>
      <c r="LWU22" s="1176" t="s">
        <v>2292</v>
      </c>
      <c r="LWV22" s="1176" t="s">
        <v>2292</v>
      </c>
      <c r="LWW22" s="1176" t="s">
        <v>2292</v>
      </c>
      <c r="LWX22" s="1176" t="s">
        <v>2292</v>
      </c>
      <c r="LWY22" s="1176" t="s">
        <v>2292</v>
      </c>
      <c r="LWZ22" s="1176" t="s">
        <v>2292</v>
      </c>
      <c r="LXA22" s="1176" t="s">
        <v>2292</v>
      </c>
      <c r="LXB22" s="1176" t="s">
        <v>2292</v>
      </c>
      <c r="LXC22" s="1176" t="s">
        <v>2292</v>
      </c>
      <c r="LXD22" s="1176" t="s">
        <v>2292</v>
      </c>
      <c r="LXE22" s="1176" t="s">
        <v>2292</v>
      </c>
      <c r="LXF22" s="1176" t="s">
        <v>2292</v>
      </c>
      <c r="LXG22" s="1176" t="s">
        <v>2292</v>
      </c>
      <c r="LXH22" s="1176" t="s">
        <v>2292</v>
      </c>
      <c r="LXI22" s="1176" t="s">
        <v>2292</v>
      </c>
      <c r="LXJ22" s="1176" t="s">
        <v>2292</v>
      </c>
      <c r="LXK22" s="1176" t="s">
        <v>2292</v>
      </c>
      <c r="LXL22" s="1176" t="s">
        <v>2292</v>
      </c>
      <c r="LXM22" s="1176" t="s">
        <v>2292</v>
      </c>
      <c r="LXN22" s="1176" t="s">
        <v>2292</v>
      </c>
      <c r="LXO22" s="1176" t="s">
        <v>2292</v>
      </c>
      <c r="LXP22" s="1176" t="s">
        <v>2292</v>
      </c>
      <c r="LXQ22" s="1176" t="s">
        <v>2292</v>
      </c>
      <c r="LXR22" s="1176" t="s">
        <v>2292</v>
      </c>
      <c r="LXS22" s="1176" t="s">
        <v>2292</v>
      </c>
      <c r="LXT22" s="1176" t="s">
        <v>2292</v>
      </c>
      <c r="LXU22" s="1176" t="s">
        <v>2292</v>
      </c>
      <c r="LXV22" s="1176" t="s">
        <v>2292</v>
      </c>
      <c r="LXW22" s="1176" t="s">
        <v>2292</v>
      </c>
      <c r="LXX22" s="1176" t="s">
        <v>2292</v>
      </c>
      <c r="LXY22" s="1176" t="s">
        <v>2292</v>
      </c>
      <c r="LXZ22" s="1176" t="s">
        <v>2292</v>
      </c>
      <c r="LYA22" s="1176" t="s">
        <v>2292</v>
      </c>
      <c r="LYB22" s="1176" t="s">
        <v>2292</v>
      </c>
      <c r="LYC22" s="1176" t="s">
        <v>2292</v>
      </c>
      <c r="LYD22" s="1176" t="s">
        <v>2292</v>
      </c>
      <c r="LYE22" s="1176" t="s">
        <v>2292</v>
      </c>
      <c r="LYF22" s="1176" t="s">
        <v>2292</v>
      </c>
      <c r="LYG22" s="1176" t="s">
        <v>2292</v>
      </c>
      <c r="LYH22" s="1176" t="s">
        <v>2292</v>
      </c>
      <c r="LYI22" s="1176" t="s">
        <v>2292</v>
      </c>
      <c r="LYJ22" s="1176" t="s">
        <v>2292</v>
      </c>
      <c r="LYK22" s="1176" t="s">
        <v>2292</v>
      </c>
      <c r="LYL22" s="1176" t="s">
        <v>2292</v>
      </c>
      <c r="LYM22" s="1176" t="s">
        <v>2292</v>
      </c>
      <c r="LYN22" s="1176" t="s">
        <v>2292</v>
      </c>
      <c r="LYO22" s="1176" t="s">
        <v>2292</v>
      </c>
      <c r="LYP22" s="1176" t="s">
        <v>2292</v>
      </c>
      <c r="LYQ22" s="1176" t="s">
        <v>2292</v>
      </c>
      <c r="LYR22" s="1176" t="s">
        <v>2292</v>
      </c>
      <c r="LYS22" s="1176" t="s">
        <v>2292</v>
      </c>
      <c r="LYT22" s="1176" t="s">
        <v>2292</v>
      </c>
      <c r="LYU22" s="1176" t="s">
        <v>2292</v>
      </c>
      <c r="LYV22" s="1176" t="s">
        <v>2292</v>
      </c>
      <c r="LYW22" s="1176" t="s">
        <v>2292</v>
      </c>
      <c r="LYX22" s="1176" t="s">
        <v>2292</v>
      </c>
      <c r="LYY22" s="1176" t="s">
        <v>2292</v>
      </c>
      <c r="LYZ22" s="1176" t="s">
        <v>2292</v>
      </c>
      <c r="LZA22" s="1176" t="s">
        <v>2292</v>
      </c>
      <c r="LZB22" s="1176" t="s">
        <v>2292</v>
      </c>
      <c r="LZC22" s="1176" t="s">
        <v>2292</v>
      </c>
      <c r="LZD22" s="1176" t="s">
        <v>2292</v>
      </c>
      <c r="LZE22" s="1176" t="s">
        <v>2292</v>
      </c>
      <c r="LZF22" s="1176" t="s">
        <v>2292</v>
      </c>
      <c r="LZG22" s="1176" t="s">
        <v>2292</v>
      </c>
      <c r="LZH22" s="1176" t="s">
        <v>2292</v>
      </c>
      <c r="LZI22" s="1176" t="s">
        <v>2292</v>
      </c>
      <c r="LZJ22" s="1176" t="s">
        <v>2292</v>
      </c>
      <c r="LZK22" s="1176" t="s">
        <v>2292</v>
      </c>
      <c r="LZL22" s="1176" t="s">
        <v>2292</v>
      </c>
      <c r="LZM22" s="1176" t="s">
        <v>2292</v>
      </c>
      <c r="LZN22" s="1176" t="s">
        <v>2292</v>
      </c>
      <c r="LZO22" s="1176" t="s">
        <v>2292</v>
      </c>
      <c r="LZP22" s="1176" t="s">
        <v>2292</v>
      </c>
      <c r="LZQ22" s="1176" t="s">
        <v>2292</v>
      </c>
      <c r="LZR22" s="1176" t="s">
        <v>2292</v>
      </c>
      <c r="LZS22" s="1176" t="s">
        <v>2292</v>
      </c>
      <c r="LZT22" s="1176" t="s">
        <v>2292</v>
      </c>
      <c r="LZU22" s="1176" t="s">
        <v>2292</v>
      </c>
      <c r="LZV22" s="1176" t="s">
        <v>2292</v>
      </c>
      <c r="LZW22" s="1176" t="s">
        <v>2292</v>
      </c>
      <c r="LZX22" s="1176" t="s">
        <v>2292</v>
      </c>
      <c r="LZY22" s="1176" t="s">
        <v>2292</v>
      </c>
      <c r="LZZ22" s="1176" t="s">
        <v>2292</v>
      </c>
      <c r="MAA22" s="1176" t="s">
        <v>2292</v>
      </c>
      <c r="MAB22" s="1176" t="s">
        <v>2292</v>
      </c>
      <c r="MAC22" s="1176" t="s">
        <v>2292</v>
      </c>
      <c r="MAD22" s="1176" t="s">
        <v>2292</v>
      </c>
      <c r="MAE22" s="1176" t="s">
        <v>2292</v>
      </c>
      <c r="MAF22" s="1176" t="s">
        <v>2292</v>
      </c>
      <c r="MAG22" s="1176" t="s">
        <v>2292</v>
      </c>
      <c r="MAH22" s="1176" t="s">
        <v>2292</v>
      </c>
      <c r="MAI22" s="1176" t="s">
        <v>2292</v>
      </c>
      <c r="MAJ22" s="1176" t="s">
        <v>2292</v>
      </c>
      <c r="MAK22" s="1176" t="s">
        <v>2292</v>
      </c>
      <c r="MAL22" s="1176" t="s">
        <v>2292</v>
      </c>
      <c r="MAM22" s="1176" t="s">
        <v>2292</v>
      </c>
      <c r="MAN22" s="1176" t="s">
        <v>2292</v>
      </c>
      <c r="MAO22" s="1176" t="s">
        <v>2292</v>
      </c>
      <c r="MAP22" s="1176" t="s">
        <v>2292</v>
      </c>
      <c r="MAQ22" s="1176" t="s">
        <v>2292</v>
      </c>
      <c r="MAR22" s="1176" t="s">
        <v>2292</v>
      </c>
      <c r="MAS22" s="1176" t="s">
        <v>2292</v>
      </c>
      <c r="MAT22" s="1176" t="s">
        <v>2292</v>
      </c>
      <c r="MAU22" s="1176" t="s">
        <v>2292</v>
      </c>
      <c r="MAV22" s="1176" t="s">
        <v>2292</v>
      </c>
      <c r="MAW22" s="1176" t="s">
        <v>2292</v>
      </c>
      <c r="MAX22" s="1176" t="s">
        <v>2292</v>
      </c>
      <c r="MAY22" s="1176" t="s">
        <v>2292</v>
      </c>
      <c r="MAZ22" s="1176" t="s">
        <v>2292</v>
      </c>
      <c r="MBA22" s="1176" t="s">
        <v>2292</v>
      </c>
      <c r="MBB22" s="1176" t="s">
        <v>2292</v>
      </c>
      <c r="MBC22" s="1176" t="s">
        <v>2292</v>
      </c>
      <c r="MBD22" s="1176" t="s">
        <v>2292</v>
      </c>
      <c r="MBE22" s="1176" t="s">
        <v>2292</v>
      </c>
      <c r="MBF22" s="1176" t="s">
        <v>2292</v>
      </c>
      <c r="MBG22" s="1176" t="s">
        <v>2292</v>
      </c>
      <c r="MBH22" s="1176" t="s">
        <v>2292</v>
      </c>
      <c r="MBI22" s="1176" t="s">
        <v>2292</v>
      </c>
      <c r="MBJ22" s="1176" t="s">
        <v>2292</v>
      </c>
      <c r="MBK22" s="1176" t="s">
        <v>2292</v>
      </c>
      <c r="MBL22" s="1176" t="s">
        <v>2292</v>
      </c>
      <c r="MBM22" s="1176" t="s">
        <v>2292</v>
      </c>
      <c r="MBN22" s="1176" t="s">
        <v>2292</v>
      </c>
      <c r="MBO22" s="1176" t="s">
        <v>2292</v>
      </c>
      <c r="MBP22" s="1176" t="s">
        <v>2292</v>
      </c>
      <c r="MBQ22" s="1176" t="s">
        <v>2292</v>
      </c>
      <c r="MBR22" s="1176" t="s">
        <v>2292</v>
      </c>
      <c r="MBS22" s="1176" t="s">
        <v>2292</v>
      </c>
      <c r="MBT22" s="1176" t="s">
        <v>2292</v>
      </c>
      <c r="MBU22" s="1176" t="s">
        <v>2292</v>
      </c>
      <c r="MBV22" s="1176" t="s">
        <v>2292</v>
      </c>
      <c r="MBW22" s="1176" t="s">
        <v>2292</v>
      </c>
      <c r="MBX22" s="1176" t="s">
        <v>2292</v>
      </c>
      <c r="MBY22" s="1176" t="s">
        <v>2292</v>
      </c>
      <c r="MBZ22" s="1176" t="s">
        <v>2292</v>
      </c>
      <c r="MCA22" s="1176" t="s">
        <v>2292</v>
      </c>
      <c r="MCB22" s="1176" t="s">
        <v>2292</v>
      </c>
      <c r="MCC22" s="1176" t="s">
        <v>2292</v>
      </c>
      <c r="MCD22" s="1176" t="s">
        <v>2292</v>
      </c>
      <c r="MCE22" s="1176" t="s">
        <v>2292</v>
      </c>
      <c r="MCF22" s="1176" t="s">
        <v>2292</v>
      </c>
      <c r="MCG22" s="1176" t="s">
        <v>2292</v>
      </c>
      <c r="MCH22" s="1176" t="s">
        <v>2292</v>
      </c>
      <c r="MCI22" s="1176" t="s">
        <v>2292</v>
      </c>
      <c r="MCJ22" s="1176" t="s">
        <v>2292</v>
      </c>
      <c r="MCK22" s="1176" t="s">
        <v>2292</v>
      </c>
      <c r="MCL22" s="1176" t="s">
        <v>2292</v>
      </c>
      <c r="MCM22" s="1176" t="s">
        <v>2292</v>
      </c>
      <c r="MCN22" s="1176" t="s">
        <v>2292</v>
      </c>
      <c r="MCO22" s="1176" t="s">
        <v>2292</v>
      </c>
      <c r="MCP22" s="1176" t="s">
        <v>2292</v>
      </c>
      <c r="MCQ22" s="1176" t="s">
        <v>2292</v>
      </c>
      <c r="MCR22" s="1176" t="s">
        <v>2292</v>
      </c>
      <c r="MCS22" s="1176" t="s">
        <v>2292</v>
      </c>
      <c r="MCT22" s="1176" t="s">
        <v>2292</v>
      </c>
      <c r="MCU22" s="1176" t="s">
        <v>2292</v>
      </c>
      <c r="MCV22" s="1176" t="s">
        <v>2292</v>
      </c>
      <c r="MCW22" s="1176" t="s">
        <v>2292</v>
      </c>
      <c r="MCX22" s="1176" t="s">
        <v>2292</v>
      </c>
      <c r="MCY22" s="1176" t="s">
        <v>2292</v>
      </c>
      <c r="MCZ22" s="1176" t="s">
        <v>2292</v>
      </c>
      <c r="MDA22" s="1176" t="s">
        <v>2292</v>
      </c>
      <c r="MDB22" s="1176" t="s">
        <v>2292</v>
      </c>
      <c r="MDC22" s="1176" t="s">
        <v>2292</v>
      </c>
      <c r="MDD22" s="1176" t="s">
        <v>2292</v>
      </c>
      <c r="MDE22" s="1176" t="s">
        <v>2292</v>
      </c>
      <c r="MDF22" s="1176" t="s">
        <v>2292</v>
      </c>
      <c r="MDG22" s="1176" t="s">
        <v>2292</v>
      </c>
      <c r="MDH22" s="1176" t="s">
        <v>2292</v>
      </c>
      <c r="MDI22" s="1176" t="s">
        <v>2292</v>
      </c>
      <c r="MDJ22" s="1176" t="s">
        <v>2292</v>
      </c>
      <c r="MDK22" s="1176" t="s">
        <v>2292</v>
      </c>
      <c r="MDL22" s="1176" t="s">
        <v>2292</v>
      </c>
      <c r="MDM22" s="1176" t="s">
        <v>2292</v>
      </c>
      <c r="MDN22" s="1176" t="s">
        <v>2292</v>
      </c>
      <c r="MDO22" s="1176" t="s">
        <v>2292</v>
      </c>
      <c r="MDP22" s="1176" t="s">
        <v>2292</v>
      </c>
      <c r="MDQ22" s="1176" t="s">
        <v>2292</v>
      </c>
      <c r="MDR22" s="1176" t="s">
        <v>2292</v>
      </c>
      <c r="MDS22" s="1176" t="s">
        <v>2292</v>
      </c>
      <c r="MDT22" s="1176" t="s">
        <v>2292</v>
      </c>
      <c r="MDU22" s="1176" t="s">
        <v>2292</v>
      </c>
      <c r="MDV22" s="1176" t="s">
        <v>2292</v>
      </c>
      <c r="MDW22" s="1176" t="s">
        <v>2292</v>
      </c>
      <c r="MDX22" s="1176" t="s">
        <v>2292</v>
      </c>
      <c r="MDY22" s="1176" t="s">
        <v>2292</v>
      </c>
      <c r="MDZ22" s="1176" t="s">
        <v>2292</v>
      </c>
      <c r="MEA22" s="1176" t="s">
        <v>2292</v>
      </c>
      <c r="MEB22" s="1176" t="s">
        <v>2292</v>
      </c>
      <c r="MEC22" s="1176" t="s">
        <v>2292</v>
      </c>
      <c r="MED22" s="1176" t="s">
        <v>2292</v>
      </c>
      <c r="MEE22" s="1176" t="s">
        <v>2292</v>
      </c>
      <c r="MEF22" s="1176" t="s">
        <v>2292</v>
      </c>
      <c r="MEG22" s="1176" t="s">
        <v>2292</v>
      </c>
      <c r="MEH22" s="1176" t="s">
        <v>2292</v>
      </c>
      <c r="MEI22" s="1176" t="s">
        <v>2292</v>
      </c>
      <c r="MEJ22" s="1176" t="s">
        <v>2292</v>
      </c>
      <c r="MEK22" s="1176" t="s">
        <v>2292</v>
      </c>
      <c r="MEL22" s="1176" t="s">
        <v>2292</v>
      </c>
      <c r="MEM22" s="1176" t="s">
        <v>2292</v>
      </c>
      <c r="MEN22" s="1176" t="s">
        <v>2292</v>
      </c>
      <c r="MEO22" s="1176" t="s">
        <v>2292</v>
      </c>
      <c r="MEP22" s="1176" t="s">
        <v>2292</v>
      </c>
      <c r="MEQ22" s="1176" t="s">
        <v>2292</v>
      </c>
      <c r="MER22" s="1176" t="s">
        <v>2292</v>
      </c>
      <c r="MES22" s="1176" t="s">
        <v>2292</v>
      </c>
      <c r="MET22" s="1176" t="s">
        <v>2292</v>
      </c>
      <c r="MEU22" s="1176" t="s">
        <v>2292</v>
      </c>
      <c r="MEV22" s="1176" t="s">
        <v>2292</v>
      </c>
      <c r="MEW22" s="1176" t="s">
        <v>2292</v>
      </c>
      <c r="MEX22" s="1176" t="s">
        <v>2292</v>
      </c>
      <c r="MEY22" s="1176" t="s">
        <v>2292</v>
      </c>
      <c r="MEZ22" s="1176" t="s">
        <v>2292</v>
      </c>
      <c r="MFA22" s="1176" t="s">
        <v>2292</v>
      </c>
      <c r="MFB22" s="1176" t="s">
        <v>2292</v>
      </c>
      <c r="MFC22" s="1176" t="s">
        <v>2292</v>
      </c>
      <c r="MFD22" s="1176" t="s">
        <v>2292</v>
      </c>
      <c r="MFE22" s="1176" t="s">
        <v>2292</v>
      </c>
      <c r="MFF22" s="1176" t="s">
        <v>2292</v>
      </c>
      <c r="MFG22" s="1176" t="s">
        <v>2292</v>
      </c>
      <c r="MFH22" s="1176" t="s">
        <v>2292</v>
      </c>
      <c r="MFI22" s="1176" t="s">
        <v>2292</v>
      </c>
      <c r="MFJ22" s="1176" t="s">
        <v>2292</v>
      </c>
      <c r="MFK22" s="1176" t="s">
        <v>2292</v>
      </c>
      <c r="MFL22" s="1176" t="s">
        <v>2292</v>
      </c>
      <c r="MFM22" s="1176" t="s">
        <v>2292</v>
      </c>
      <c r="MFN22" s="1176" t="s">
        <v>2292</v>
      </c>
      <c r="MFO22" s="1176" t="s">
        <v>2292</v>
      </c>
      <c r="MFP22" s="1176" t="s">
        <v>2292</v>
      </c>
      <c r="MFQ22" s="1176" t="s">
        <v>2292</v>
      </c>
      <c r="MFR22" s="1176" t="s">
        <v>2292</v>
      </c>
      <c r="MFS22" s="1176" t="s">
        <v>2292</v>
      </c>
      <c r="MFT22" s="1176" t="s">
        <v>2292</v>
      </c>
      <c r="MFU22" s="1176" t="s">
        <v>2292</v>
      </c>
      <c r="MFV22" s="1176" t="s">
        <v>2292</v>
      </c>
      <c r="MFW22" s="1176" t="s">
        <v>2292</v>
      </c>
      <c r="MFX22" s="1176" t="s">
        <v>2292</v>
      </c>
      <c r="MFY22" s="1176" t="s">
        <v>2292</v>
      </c>
      <c r="MFZ22" s="1176" t="s">
        <v>2292</v>
      </c>
      <c r="MGA22" s="1176" t="s">
        <v>2292</v>
      </c>
      <c r="MGB22" s="1176" t="s">
        <v>2292</v>
      </c>
      <c r="MGC22" s="1176" t="s">
        <v>2292</v>
      </c>
      <c r="MGD22" s="1176" t="s">
        <v>2292</v>
      </c>
      <c r="MGE22" s="1176" t="s">
        <v>2292</v>
      </c>
      <c r="MGF22" s="1176" t="s">
        <v>2292</v>
      </c>
      <c r="MGG22" s="1176" t="s">
        <v>2292</v>
      </c>
      <c r="MGH22" s="1176" t="s">
        <v>2292</v>
      </c>
      <c r="MGI22" s="1176" t="s">
        <v>2292</v>
      </c>
      <c r="MGJ22" s="1176" t="s">
        <v>2292</v>
      </c>
      <c r="MGK22" s="1176" t="s">
        <v>2292</v>
      </c>
      <c r="MGL22" s="1176" t="s">
        <v>2292</v>
      </c>
      <c r="MGM22" s="1176" t="s">
        <v>2292</v>
      </c>
      <c r="MGN22" s="1176" t="s">
        <v>2292</v>
      </c>
      <c r="MGO22" s="1176" t="s">
        <v>2292</v>
      </c>
      <c r="MGP22" s="1176" t="s">
        <v>2292</v>
      </c>
      <c r="MGQ22" s="1176" t="s">
        <v>2292</v>
      </c>
      <c r="MGR22" s="1176" t="s">
        <v>2292</v>
      </c>
      <c r="MGS22" s="1176" t="s">
        <v>2292</v>
      </c>
      <c r="MGT22" s="1176" t="s">
        <v>2292</v>
      </c>
      <c r="MGU22" s="1176" t="s">
        <v>2292</v>
      </c>
      <c r="MGV22" s="1176" t="s">
        <v>2292</v>
      </c>
      <c r="MGW22" s="1176" t="s">
        <v>2292</v>
      </c>
      <c r="MGX22" s="1176" t="s">
        <v>2292</v>
      </c>
      <c r="MGY22" s="1176" t="s">
        <v>2292</v>
      </c>
      <c r="MGZ22" s="1176" t="s">
        <v>2292</v>
      </c>
      <c r="MHA22" s="1176" t="s">
        <v>2292</v>
      </c>
      <c r="MHB22" s="1176" t="s">
        <v>2292</v>
      </c>
      <c r="MHC22" s="1176" t="s">
        <v>2292</v>
      </c>
      <c r="MHD22" s="1176" t="s">
        <v>2292</v>
      </c>
      <c r="MHE22" s="1176" t="s">
        <v>2292</v>
      </c>
      <c r="MHF22" s="1176" t="s">
        <v>2292</v>
      </c>
      <c r="MHG22" s="1176" t="s">
        <v>2292</v>
      </c>
      <c r="MHH22" s="1176" t="s">
        <v>2292</v>
      </c>
      <c r="MHI22" s="1176" t="s">
        <v>2292</v>
      </c>
      <c r="MHJ22" s="1176" t="s">
        <v>2292</v>
      </c>
      <c r="MHK22" s="1176" t="s">
        <v>2292</v>
      </c>
      <c r="MHL22" s="1176" t="s">
        <v>2292</v>
      </c>
      <c r="MHM22" s="1176" t="s">
        <v>2292</v>
      </c>
      <c r="MHN22" s="1176" t="s">
        <v>2292</v>
      </c>
      <c r="MHO22" s="1176" t="s">
        <v>2292</v>
      </c>
      <c r="MHP22" s="1176" t="s">
        <v>2292</v>
      </c>
      <c r="MHQ22" s="1176" t="s">
        <v>2292</v>
      </c>
      <c r="MHR22" s="1176" t="s">
        <v>2292</v>
      </c>
      <c r="MHS22" s="1176" t="s">
        <v>2292</v>
      </c>
      <c r="MHT22" s="1176" t="s">
        <v>2292</v>
      </c>
      <c r="MHU22" s="1176" t="s">
        <v>2292</v>
      </c>
      <c r="MHV22" s="1176" t="s">
        <v>2292</v>
      </c>
      <c r="MHW22" s="1176" t="s">
        <v>2292</v>
      </c>
      <c r="MHX22" s="1176" t="s">
        <v>2292</v>
      </c>
      <c r="MHY22" s="1176" t="s">
        <v>2292</v>
      </c>
      <c r="MHZ22" s="1176" t="s">
        <v>2292</v>
      </c>
      <c r="MIA22" s="1176" t="s">
        <v>2292</v>
      </c>
      <c r="MIB22" s="1176" t="s">
        <v>2292</v>
      </c>
      <c r="MIC22" s="1176" t="s">
        <v>2292</v>
      </c>
      <c r="MID22" s="1176" t="s">
        <v>2292</v>
      </c>
      <c r="MIE22" s="1176" t="s">
        <v>2292</v>
      </c>
      <c r="MIF22" s="1176" t="s">
        <v>2292</v>
      </c>
      <c r="MIG22" s="1176" t="s">
        <v>2292</v>
      </c>
      <c r="MIH22" s="1176" t="s">
        <v>2292</v>
      </c>
      <c r="MII22" s="1176" t="s">
        <v>2292</v>
      </c>
      <c r="MIJ22" s="1176" t="s">
        <v>2292</v>
      </c>
      <c r="MIK22" s="1176" t="s">
        <v>2292</v>
      </c>
      <c r="MIL22" s="1176" t="s">
        <v>2292</v>
      </c>
      <c r="MIM22" s="1176" t="s">
        <v>2292</v>
      </c>
      <c r="MIN22" s="1176" t="s">
        <v>2292</v>
      </c>
      <c r="MIO22" s="1176" t="s">
        <v>2292</v>
      </c>
      <c r="MIP22" s="1176" t="s">
        <v>2292</v>
      </c>
      <c r="MIQ22" s="1176" t="s">
        <v>2292</v>
      </c>
      <c r="MIR22" s="1176" t="s">
        <v>2292</v>
      </c>
      <c r="MIS22" s="1176" t="s">
        <v>2292</v>
      </c>
      <c r="MIT22" s="1176" t="s">
        <v>2292</v>
      </c>
      <c r="MIU22" s="1176" t="s">
        <v>2292</v>
      </c>
      <c r="MIV22" s="1176" t="s">
        <v>2292</v>
      </c>
      <c r="MIW22" s="1176" t="s">
        <v>2292</v>
      </c>
      <c r="MIX22" s="1176" t="s">
        <v>2292</v>
      </c>
      <c r="MIY22" s="1176" t="s">
        <v>2292</v>
      </c>
      <c r="MIZ22" s="1176" t="s">
        <v>2292</v>
      </c>
      <c r="MJA22" s="1176" t="s">
        <v>2292</v>
      </c>
      <c r="MJB22" s="1176" t="s">
        <v>2292</v>
      </c>
      <c r="MJC22" s="1176" t="s">
        <v>2292</v>
      </c>
      <c r="MJD22" s="1176" t="s">
        <v>2292</v>
      </c>
      <c r="MJE22" s="1176" t="s">
        <v>2292</v>
      </c>
      <c r="MJF22" s="1176" t="s">
        <v>2292</v>
      </c>
      <c r="MJG22" s="1176" t="s">
        <v>2292</v>
      </c>
      <c r="MJH22" s="1176" t="s">
        <v>2292</v>
      </c>
      <c r="MJI22" s="1176" t="s">
        <v>2292</v>
      </c>
      <c r="MJJ22" s="1176" t="s">
        <v>2292</v>
      </c>
      <c r="MJK22" s="1176" t="s">
        <v>2292</v>
      </c>
      <c r="MJL22" s="1176" t="s">
        <v>2292</v>
      </c>
      <c r="MJM22" s="1176" t="s">
        <v>2292</v>
      </c>
      <c r="MJN22" s="1176" t="s">
        <v>2292</v>
      </c>
      <c r="MJO22" s="1176" t="s">
        <v>2292</v>
      </c>
      <c r="MJP22" s="1176" t="s">
        <v>2292</v>
      </c>
      <c r="MJQ22" s="1176" t="s">
        <v>2292</v>
      </c>
      <c r="MJR22" s="1176" t="s">
        <v>2292</v>
      </c>
      <c r="MJS22" s="1176" t="s">
        <v>2292</v>
      </c>
      <c r="MJT22" s="1176" t="s">
        <v>2292</v>
      </c>
      <c r="MJU22" s="1176" t="s">
        <v>2292</v>
      </c>
      <c r="MJV22" s="1176" t="s">
        <v>2292</v>
      </c>
      <c r="MJW22" s="1176" t="s">
        <v>2292</v>
      </c>
      <c r="MJX22" s="1176" t="s">
        <v>2292</v>
      </c>
      <c r="MJY22" s="1176" t="s">
        <v>2292</v>
      </c>
      <c r="MJZ22" s="1176" t="s">
        <v>2292</v>
      </c>
      <c r="MKA22" s="1176" t="s">
        <v>2292</v>
      </c>
      <c r="MKB22" s="1176" t="s">
        <v>2292</v>
      </c>
      <c r="MKC22" s="1176" t="s">
        <v>2292</v>
      </c>
      <c r="MKD22" s="1176" t="s">
        <v>2292</v>
      </c>
      <c r="MKE22" s="1176" t="s">
        <v>2292</v>
      </c>
      <c r="MKF22" s="1176" t="s">
        <v>2292</v>
      </c>
      <c r="MKG22" s="1176" t="s">
        <v>2292</v>
      </c>
      <c r="MKH22" s="1176" t="s">
        <v>2292</v>
      </c>
      <c r="MKI22" s="1176" t="s">
        <v>2292</v>
      </c>
      <c r="MKJ22" s="1176" t="s">
        <v>2292</v>
      </c>
      <c r="MKK22" s="1176" t="s">
        <v>2292</v>
      </c>
      <c r="MKL22" s="1176" t="s">
        <v>2292</v>
      </c>
      <c r="MKM22" s="1176" t="s">
        <v>2292</v>
      </c>
      <c r="MKN22" s="1176" t="s">
        <v>2292</v>
      </c>
      <c r="MKO22" s="1176" t="s">
        <v>2292</v>
      </c>
      <c r="MKP22" s="1176" t="s">
        <v>2292</v>
      </c>
      <c r="MKQ22" s="1176" t="s">
        <v>2292</v>
      </c>
      <c r="MKR22" s="1176" t="s">
        <v>2292</v>
      </c>
      <c r="MKS22" s="1176" t="s">
        <v>2292</v>
      </c>
      <c r="MKT22" s="1176" t="s">
        <v>2292</v>
      </c>
      <c r="MKU22" s="1176" t="s">
        <v>2292</v>
      </c>
      <c r="MKV22" s="1176" t="s">
        <v>2292</v>
      </c>
      <c r="MKW22" s="1176" t="s">
        <v>2292</v>
      </c>
      <c r="MKX22" s="1176" t="s">
        <v>2292</v>
      </c>
      <c r="MKY22" s="1176" t="s">
        <v>2292</v>
      </c>
      <c r="MKZ22" s="1176" t="s">
        <v>2292</v>
      </c>
      <c r="MLA22" s="1176" t="s">
        <v>2292</v>
      </c>
      <c r="MLB22" s="1176" t="s">
        <v>2292</v>
      </c>
      <c r="MLC22" s="1176" t="s">
        <v>2292</v>
      </c>
      <c r="MLD22" s="1176" t="s">
        <v>2292</v>
      </c>
      <c r="MLE22" s="1176" t="s">
        <v>2292</v>
      </c>
      <c r="MLF22" s="1176" t="s">
        <v>2292</v>
      </c>
      <c r="MLG22" s="1176" t="s">
        <v>2292</v>
      </c>
      <c r="MLH22" s="1176" t="s">
        <v>2292</v>
      </c>
      <c r="MLI22" s="1176" t="s">
        <v>2292</v>
      </c>
      <c r="MLJ22" s="1176" t="s">
        <v>2292</v>
      </c>
      <c r="MLK22" s="1176" t="s">
        <v>2292</v>
      </c>
      <c r="MLL22" s="1176" t="s">
        <v>2292</v>
      </c>
      <c r="MLM22" s="1176" t="s">
        <v>2292</v>
      </c>
      <c r="MLN22" s="1176" t="s">
        <v>2292</v>
      </c>
      <c r="MLO22" s="1176" t="s">
        <v>2292</v>
      </c>
      <c r="MLP22" s="1176" t="s">
        <v>2292</v>
      </c>
      <c r="MLQ22" s="1176" t="s">
        <v>2292</v>
      </c>
      <c r="MLR22" s="1176" t="s">
        <v>2292</v>
      </c>
      <c r="MLS22" s="1176" t="s">
        <v>2292</v>
      </c>
      <c r="MLT22" s="1176" t="s">
        <v>2292</v>
      </c>
      <c r="MLU22" s="1176" t="s">
        <v>2292</v>
      </c>
      <c r="MLV22" s="1176" t="s">
        <v>2292</v>
      </c>
      <c r="MLW22" s="1176" t="s">
        <v>2292</v>
      </c>
      <c r="MLX22" s="1176" t="s">
        <v>2292</v>
      </c>
      <c r="MLY22" s="1176" t="s">
        <v>2292</v>
      </c>
      <c r="MLZ22" s="1176" t="s">
        <v>2292</v>
      </c>
      <c r="MMA22" s="1176" t="s">
        <v>2292</v>
      </c>
      <c r="MMB22" s="1176" t="s">
        <v>2292</v>
      </c>
      <c r="MMC22" s="1176" t="s">
        <v>2292</v>
      </c>
      <c r="MMD22" s="1176" t="s">
        <v>2292</v>
      </c>
      <c r="MME22" s="1176" t="s">
        <v>2292</v>
      </c>
      <c r="MMF22" s="1176" t="s">
        <v>2292</v>
      </c>
      <c r="MMG22" s="1176" t="s">
        <v>2292</v>
      </c>
      <c r="MMH22" s="1176" t="s">
        <v>2292</v>
      </c>
      <c r="MMI22" s="1176" t="s">
        <v>2292</v>
      </c>
      <c r="MMJ22" s="1176" t="s">
        <v>2292</v>
      </c>
      <c r="MMK22" s="1176" t="s">
        <v>2292</v>
      </c>
      <c r="MML22" s="1176" t="s">
        <v>2292</v>
      </c>
      <c r="MMM22" s="1176" t="s">
        <v>2292</v>
      </c>
      <c r="MMN22" s="1176" t="s">
        <v>2292</v>
      </c>
      <c r="MMO22" s="1176" t="s">
        <v>2292</v>
      </c>
      <c r="MMP22" s="1176" t="s">
        <v>2292</v>
      </c>
      <c r="MMQ22" s="1176" t="s">
        <v>2292</v>
      </c>
      <c r="MMR22" s="1176" t="s">
        <v>2292</v>
      </c>
      <c r="MMS22" s="1176" t="s">
        <v>2292</v>
      </c>
      <c r="MMT22" s="1176" t="s">
        <v>2292</v>
      </c>
      <c r="MMU22" s="1176" t="s">
        <v>2292</v>
      </c>
      <c r="MMV22" s="1176" t="s">
        <v>2292</v>
      </c>
      <c r="MMW22" s="1176" t="s">
        <v>2292</v>
      </c>
      <c r="MMX22" s="1176" t="s">
        <v>2292</v>
      </c>
      <c r="MMY22" s="1176" t="s">
        <v>2292</v>
      </c>
      <c r="MMZ22" s="1176" t="s">
        <v>2292</v>
      </c>
      <c r="MNA22" s="1176" t="s">
        <v>2292</v>
      </c>
      <c r="MNB22" s="1176" t="s">
        <v>2292</v>
      </c>
      <c r="MNC22" s="1176" t="s">
        <v>2292</v>
      </c>
      <c r="MND22" s="1176" t="s">
        <v>2292</v>
      </c>
      <c r="MNE22" s="1176" t="s">
        <v>2292</v>
      </c>
      <c r="MNF22" s="1176" t="s">
        <v>2292</v>
      </c>
      <c r="MNG22" s="1176" t="s">
        <v>2292</v>
      </c>
      <c r="MNH22" s="1176" t="s">
        <v>2292</v>
      </c>
      <c r="MNI22" s="1176" t="s">
        <v>2292</v>
      </c>
      <c r="MNJ22" s="1176" t="s">
        <v>2292</v>
      </c>
      <c r="MNK22" s="1176" t="s">
        <v>2292</v>
      </c>
      <c r="MNL22" s="1176" t="s">
        <v>2292</v>
      </c>
      <c r="MNM22" s="1176" t="s">
        <v>2292</v>
      </c>
      <c r="MNN22" s="1176" t="s">
        <v>2292</v>
      </c>
      <c r="MNO22" s="1176" t="s">
        <v>2292</v>
      </c>
      <c r="MNP22" s="1176" t="s">
        <v>2292</v>
      </c>
      <c r="MNQ22" s="1176" t="s">
        <v>2292</v>
      </c>
      <c r="MNR22" s="1176" t="s">
        <v>2292</v>
      </c>
      <c r="MNS22" s="1176" t="s">
        <v>2292</v>
      </c>
      <c r="MNT22" s="1176" t="s">
        <v>2292</v>
      </c>
      <c r="MNU22" s="1176" t="s">
        <v>2292</v>
      </c>
      <c r="MNV22" s="1176" t="s">
        <v>2292</v>
      </c>
      <c r="MNW22" s="1176" t="s">
        <v>2292</v>
      </c>
      <c r="MNX22" s="1176" t="s">
        <v>2292</v>
      </c>
      <c r="MNY22" s="1176" t="s">
        <v>2292</v>
      </c>
      <c r="MNZ22" s="1176" t="s">
        <v>2292</v>
      </c>
      <c r="MOA22" s="1176" t="s">
        <v>2292</v>
      </c>
      <c r="MOB22" s="1176" t="s">
        <v>2292</v>
      </c>
      <c r="MOC22" s="1176" t="s">
        <v>2292</v>
      </c>
      <c r="MOD22" s="1176" t="s">
        <v>2292</v>
      </c>
      <c r="MOE22" s="1176" t="s">
        <v>2292</v>
      </c>
      <c r="MOF22" s="1176" t="s">
        <v>2292</v>
      </c>
      <c r="MOG22" s="1176" t="s">
        <v>2292</v>
      </c>
      <c r="MOH22" s="1176" t="s">
        <v>2292</v>
      </c>
      <c r="MOI22" s="1176" t="s">
        <v>2292</v>
      </c>
      <c r="MOJ22" s="1176" t="s">
        <v>2292</v>
      </c>
      <c r="MOK22" s="1176" t="s">
        <v>2292</v>
      </c>
      <c r="MOL22" s="1176" t="s">
        <v>2292</v>
      </c>
      <c r="MOM22" s="1176" t="s">
        <v>2292</v>
      </c>
      <c r="MON22" s="1176" t="s">
        <v>2292</v>
      </c>
      <c r="MOO22" s="1176" t="s">
        <v>2292</v>
      </c>
      <c r="MOP22" s="1176" t="s">
        <v>2292</v>
      </c>
      <c r="MOQ22" s="1176" t="s">
        <v>2292</v>
      </c>
      <c r="MOR22" s="1176" t="s">
        <v>2292</v>
      </c>
      <c r="MOS22" s="1176" t="s">
        <v>2292</v>
      </c>
      <c r="MOT22" s="1176" t="s">
        <v>2292</v>
      </c>
      <c r="MOU22" s="1176" t="s">
        <v>2292</v>
      </c>
      <c r="MOV22" s="1176" t="s">
        <v>2292</v>
      </c>
      <c r="MOW22" s="1176" t="s">
        <v>2292</v>
      </c>
      <c r="MOX22" s="1176" t="s">
        <v>2292</v>
      </c>
      <c r="MOY22" s="1176" t="s">
        <v>2292</v>
      </c>
      <c r="MOZ22" s="1176" t="s">
        <v>2292</v>
      </c>
      <c r="MPA22" s="1176" t="s">
        <v>2292</v>
      </c>
      <c r="MPB22" s="1176" t="s">
        <v>2292</v>
      </c>
      <c r="MPC22" s="1176" t="s">
        <v>2292</v>
      </c>
      <c r="MPD22" s="1176" t="s">
        <v>2292</v>
      </c>
      <c r="MPE22" s="1176" t="s">
        <v>2292</v>
      </c>
      <c r="MPF22" s="1176" t="s">
        <v>2292</v>
      </c>
      <c r="MPG22" s="1176" t="s">
        <v>2292</v>
      </c>
      <c r="MPH22" s="1176" t="s">
        <v>2292</v>
      </c>
      <c r="MPI22" s="1176" t="s">
        <v>2292</v>
      </c>
      <c r="MPJ22" s="1176" t="s">
        <v>2292</v>
      </c>
      <c r="MPK22" s="1176" t="s">
        <v>2292</v>
      </c>
      <c r="MPL22" s="1176" t="s">
        <v>2292</v>
      </c>
      <c r="MPM22" s="1176" t="s">
        <v>2292</v>
      </c>
      <c r="MPN22" s="1176" t="s">
        <v>2292</v>
      </c>
      <c r="MPO22" s="1176" t="s">
        <v>2292</v>
      </c>
      <c r="MPP22" s="1176" t="s">
        <v>2292</v>
      </c>
      <c r="MPQ22" s="1176" t="s">
        <v>2292</v>
      </c>
      <c r="MPR22" s="1176" t="s">
        <v>2292</v>
      </c>
      <c r="MPS22" s="1176" t="s">
        <v>2292</v>
      </c>
      <c r="MPT22" s="1176" t="s">
        <v>2292</v>
      </c>
      <c r="MPU22" s="1176" t="s">
        <v>2292</v>
      </c>
      <c r="MPV22" s="1176" t="s">
        <v>2292</v>
      </c>
      <c r="MPW22" s="1176" t="s">
        <v>2292</v>
      </c>
      <c r="MPX22" s="1176" t="s">
        <v>2292</v>
      </c>
      <c r="MPY22" s="1176" t="s">
        <v>2292</v>
      </c>
      <c r="MPZ22" s="1176" t="s">
        <v>2292</v>
      </c>
      <c r="MQA22" s="1176" t="s">
        <v>2292</v>
      </c>
      <c r="MQB22" s="1176" t="s">
        <v>2292</v>
      </c>
      <c r="MQC22" s="1176" t="s">
        <v>2292</v>
      </c>
      <c r="MQD22" s="1176" t="s">
        <v>2292</v>
      </c>
      <c r="MQE22" s="1176" t="s">
        <v>2292</v>
      </c>
      <c r="MQF22" s="1176" t="s">
        <v>2292</v>
      </c>
      <c r="MQG22" s="1176" t="s">
        <v>2292</v>
      </c>
      <c r="MQH22" s="1176" t="s">
        <v>2292</v>
      </c>
      <c r="MQI22" s="1176" t="s">
        <v>2292</v>
      </c>
      <c r="MQJ22" s="1176" t="s">
        <v>2292</v>
      </c>
      <c r="MQK22" s="1176" t="s">
        <v>2292</v>
      </c>
      <c r="MQL22" s="1176" t="s">
        <v>2292</v>
      </c>
      <c r="MQM22" s="1176" t="s">
        <v>2292</v>
      </c>
      <c r="MQN22" s="1176" t="s">
        <v>2292</v>
      </c>
      <c r="MQO22" s="1176" t="s">
        <v>2292</v>
      </c>
      <c r="MQP22" s="1176" t="s">
        <v>2292</v>
      </c>
      <c r="MQQ22" s="1176" t="s">
        <v>2292</v>
      </c>
      <c r="MQR22" s="1176" t="s">
        <v>2292</v>
      </c>
      <c r="MQS22" s="1176" t="s">
        <v>2292</v>
      </c>
      <c r="MQT22" s="1176" t="s">
        <v>2292</v>
      </c>
      <c r="MQU22" s="1176" t="s">
        <v>2292</v>
      </c>
      <c r="MQV22" s="1176" t="s">
        <v>2292</v>
      </c>
      <c r="MQW22" s="1176" t="s">
        <v>2292</v>
      </c>
      <c r="MQX22" s="1176" t="s">
        <v>2292</v>
      </c>
      <c r="MQY22" s="1176" t="s">
        <v>2292</v>
      </c>
      <c r="MQZ22" s="1176" t="s">
        <v>2292</v>
      </c>
      <c r="MRA22" s="1176" t="s">
        <v>2292</v>
      </c>
      <c r="MRB22" s="1176" t="s">
        <v>2292</v>
      </c>
      <c r="MRC22" s="1176" t="s">
        <v>2292</v>
      </c>
      <c r="MRD22" s="1176" t="s">
        <v>2292</v>
      </c>
      <c r="MRE22" s="1176" t="s">
        <v>2292</v>
      </c>
      <c r="MRF22" s="1176" t="s">
        <v>2292</v>
      </c>
      <c r="MRG22" s="1176" t="s">
        <v>2292</v>
      </c>
      <c r="MRH22" s="1176" t="s">
        <v>2292</v>
      </c>
      <c r="MRI22" s="1176" t="s">
        <v>2292</v>
      </c>
      <c r="MRJ22" s="1176" t="s">
        <v>2292</v>
      </c>
      <c r="MRK22" s="1176" t="s">
        <v>2292</v>
      </c>
      <c r="MRL22" s="1176" t="s">
        <v>2292</v>
      </c>
      <c r="MRM22" s="1176" t="s">
        <v>2292</v>
      </c>
      <c r="MRN22" s="1176" t="s">
        <v>2292</v>
      </c>
      <c r="MRO22" s="1176" t="s">
        <v>2292</v>
      </c>
      <c r="MRP22" s="1176" t="s">
        <v>2292</v>
      </c>
      <c r="MRQ22" s="1176" t="s">
        <v>2292</v>
      </c>
      <c r="MRR22" s="1176" t="s">
        <v>2292</v>
      </c>
      <c r="MRS22" s="1176" t="s">
        <v>2292</v>
      </c>
      <c r="MRT22" s="1176" t="s">
        <v>2292</v>
      </c>
      <c r="MRU22" s="1176" t="s">
        <v>2292</v>
      </c>
      <c r="MRV22" s="1176" t="s">
        <v>2292</v>
      </c>
      <c r="MRW22" s="1176" t="s">
        <v>2292</v>
      </c>
      <c r="MRX22" s="1176" t="s">
        <v>2292</v>
      </c>
      <c r="MRY22" s="1176" t="s">
        <v>2292</v>
      </c>
      <c r="MRZ22" s="1176" t="s">
        <v>2292</v>
      </c>
      <c r="MSA22" s="1176" t="s">
        <v>2292</v>
      </c>
      <c r="MSB22" s="1176" t="s">
        <v>2292</v>
      </c>
      <c r="MSC22" s="1176" t="s">
        <v>2292</v>
      </c>
      <c r="MSD22" s="1176" t="s">
        <v>2292</v>
      </c>
      <c r="MSE22" s="1176" t="s">
        <v>2292</v>
      </c>
      <c r="MSF22" s="1176" t="s">
        <v>2292</v>
      </c>
      <c r="MSG22" s="1176" t="s">
        <v>2292</v>
      </c>
      <c r="MSH22" s="1176" t="s">
        <v>2292</v>
      </c>
      <c r="MSI22" s="1176" t="s">
        <v>2292</v>
      </c>
      <c r="MSJ22" s="1176" t="s">
        <v>2292</v>
      </c>
      <c r="MSK22" s="1176" t="s">
        <v>2292</v>
      </c>
      <c r="MSL22" s="1176" t="s">
        <v>2292</v>
      </c>
      <c r="MSM22" s="1176" t="s">
        <v>2292</v>
      </c>
      <c r="MSN22" s="1176" t="s">
        <v>2292</v>
      </c>
      <c r="MSO22" s="1176" t="s">
        <v>2292</v>
      </c>
      <c r="MSP22" s="1176" t="s">
        <v>2292</v>
      </c>
      <c r="MSQ22" s="1176" t="s">
        <v>2292</v>
      </c>
      <c r="MSR22" s="1176" t="s">
        <v>2292</v>
      </c>
      <c r="MSS22" s="1176" t="s">
        <v>2292</v>
      </c>
      <c r="MST22" s="1176" t="s">
        <v>2292</v>
      </c>
      <c r="MSU22" s="1176" t="s">
        <v>2292</v>
      </c>
      <c r="MSV22" s="1176" t="s">
        <v>2292</v>
      </c>
      <c r="MSW22" s="1176" t="s">
        <v>2292</v>
      </c>
      <c r="MSX22" s="1176" t="s">
        <v>2292</v>
      </c>
      <c r="MSY22" s="1176" t="s">
        <v>2292</v>
      </c>
      <c r="MSZ22" s="1176" t="s">
        <v>2292</v>
      </c>
      <c r="MTA22" s="1176" t="s">
        <v>2292</v>
      </c>
      <c r="MTB22" s="1176" t="s">
        <v>2292</v>
      </c>
      <c r="MTC22" s="1176" t="s">
        <v>2292</v>
      </c>
      <c r="MTD22" s="1176" t="s">
        <v>2292</v>
      </c>
      <c r="MTE22" s="1176" t="s">
        <v>2292</v>
      </c>
      <c r="MTF22" s="1176" t="s">
        <v>2292</v>
      </c>
      <c r="MTG22" s="1176" t="s">
        <v>2292</v>
      </c>
      <c r="MTH22" s="1176" t="s">
        <v>2292</v>
      </c>
      <c r="MTI22" s="1176" t="s">
        <v>2292</v>
      </c>
      <c r="MTJ22" s="1176" t="s">
        <v>2292</v>
      </c>
      <c r="MTK22" s="1176" t="s">
        <v>2292</v>
      </c>
      <c r="MTL22" s="1176" t="s">
        <v>2292</v>
      </c>
      <c r="MTM22" s="1176" t="s">
        <v>2292</v>
      </c>
      <c r="MTN22" s="1176" t="s">
        <v>2292</v>
      </c>
      <c r="MTO22" s="1176" t="s">
        <v>2292</v>
      </c>
      <c r="MTP22" s="1176" t="s">
        <v>2292</v>
      </c>
      <c r="MTQ22" s="1176" t="s">
        <v>2292</v>
      </c>
      <c r="MTR22" s="1176" t="s">
        <v>2292</v>
      </c>
      <c r="MTS22" s="1176" t="s">
        <v>2292</v>
      </c>
      <c r="MTT22" s="1176" t="s">
        <v>2292</v>
      </c>
      <c r="MTU22" s="1176" t="s">
        <v>2292</v>
      </c>
      <c r="MTV22" s="1176" t="s">
        <v>2292</v>
      </c>
      <c r="MTW22" s="1176" t="s">
        <v>2292</v>
      </c>
      <c r="MTX22" s="1176" t="s">
        <v>2292</v>
      </c>
      <c r="MTY22" s="1176" t="s">
        <v>2292</v>
      </c>
      <c r="MTZ22" s="1176" t="s">
        <v>2292</v>
      </c>
      <c r="MUA22" s="1176" t="s">
        <v>2292</v>
      </c>
      <c r="MUB22" s="1176" t="s">
        <v>2292</v>
      </c>
      <c r="MUC22" s="1176" t="s">
        <v>2292</v>
      </c>
      <c r="MUD22" s="1176" t="s">
        <v>2292</v>
      </c>
      <c r="MUE22" s="1176" t="s">
        <v>2292</v>
      </c>
      <c r="MUF22" s="1176" t="s">
        <v>2292</v>
      </c>
      <c r="MUG22" s="1176" t="s">
        <v>2292</v>
      </c>
      <c r="MUH22" s="1176" t="s">
        <v>2292</v>
      </c>
      <c r="MUI22" s="1176" t="s">
        <v>2292</v>
      </c>
      <c r="MUJ22" s="1176" t="s">
        <v>2292</v>
      </c>
      <c r="MUK22" s="1176" t="s">
        <v>2292</v>
      </c>
      <c r="MUL22" s="1176" t="s">
        <v>2292</v>
      </c>
      <c r="MUM22" s="1176" t="s">
        <v>2292</v>
      </c>
      <c r="MUN22" s="1176" t="s">
        <v>2292</v>
      </c>
      <c r="MUO22" s="1176" t="s">
        <v>2292</v>
      </c>
      <c r="MUP22" s="1176" t="s">
        <v>2292</v>
      </c>
      <c r="MUQ22" s="1176" t="s">
        <v>2292</v>
      </c>
      <c r="MUR22" s="1176" t="s">
        <v>2292</v>
      </c>
      <c r="MUS22" s="1176" t="s">
        <v>2292</v>
      </c>
      <c r="MUT22" s="1176" t="s">
        <v>2292</v>
      </c>
      <c r="MUU22" s="1176" t="s">
        <v>2292</v>
      </c>
      <c r="MUV22" s="1176" t="s">
        <v>2292</v>
      </c>
      <c r="MUW22" s="1176" t="s">
        <v>2292</v>
      </c>
      <c r="MUX22" s="1176" t="s">
        <v>2292</v>
      </c>
      <c r="MUY22" s="1176" t="s">
        <v>2292</v>
      </c>
      <c r="MUZ22" s="1176" t="s">
        <v>2292</v>
      </c>
      <c r="MVA22" s="1176" t="s">
        <v>2292</v>
      </c>
      <c r="MVB22" s="1176" t="s">
        <v>2292</v>
      </c>
      <c r="MVC22" s="1176" t="s">
        <v>2292</v>
      </c>
      <c r="MVD22" s="1176" t="s">
        <v>2292</v>
      </c>
      <c r="MVE22" s="1176" t="s">
        <v>2292</v>
      </c>
      <c r="MVF22" s="1176" t="s">
        <v>2292</v>
      </c>
      <c r="MVG22" s="1176" t="s">
        <v>2292</v>
      </c>
      <c r="MVH22" s="1176" t="s">
        <v>2292</v>
      </c>
      <c r="MVI22" s="1176" t="s">
        <v>2292</v>
      </c>
      <c r="MVJ22" s="1176" t="s">
        <v>2292</v>
      </c>
      <c r="MVK22" s="1176" t="s">
        <v>2292</v>
      </c>
      <c r="MVL22" s="1176" t="s">
        <v>2292</v>
      </c>
      <c r="MVM22" s="1176" t="s">
        <v>2292</v>
      </c>
      <c r="MVN22" s="1176" t="s">
        <v>2292</v>
      </c>
      <c r="MVO22" s="1176" t="s">
        <v>2292</v>
      </c>
      <c r="MVP22" s="1176" t="s">
        <v>2292</v>
      </c>
      <c r="MVQ22" s="1176" t="s">
        <v>2292</v>
      </c>
      <c r="MVR22" s="1176" t="s">
        <v>2292</v>
      </c>
      <c r="MVS22" s="1176" t="s">
        <v>2292</v>
      </c>
      <c r="MVT22" s="1176" t="s">
        <v>2292</v>
      </c>
      <c r="MVU22" s="1176" t="s">
        <v>2292</v>
      </c>
      <c r="MVV22" s="1176" t="s">
        <v>2292</v>
      </c>
      <c r="MVW22" s="1176" t="s">
        <v>2292</v>
      </c>
      <c r="MVX22" s="1176" t="s">
        <v>2292</v>
      </c>
      <c r="MVY22" s="1176" t="s">
        <v>2292</v>
      </c>
      <c r="MVZ22" s="1176" t="s">
        <v>2292</v>
      </c>
      <c r="MWA22" s="1176" t="s">
        <v>2292</v>
      </c>
      <c r="MWB22" s="1176" t="s">
        <v>2292</v>
      </c>
      <c r="MWC22" s="1176" t="s">
        <v>2292</v>
      </c>
      <c r="MWD22" s="1176" t="s">
        <v>2292</v>
      </c>
      <c r="MWE22" s="1176" t="s">
        <v>2292</v>
      </c>
      <c r="MWF22" s="1176" t="s">
        <v>2292</v>
      </c>
      <c r="MWG22" s="1176" t="s">
        <v>2292</v>
      </c>
      <c r="MWH22" s="1176" t="s">
        <v>2292</v>
      </c>
      <c r="MWI22" s="1176" t="s">
        <v>2292</v>
      </c>
      <c r="MWJ22" s="1176" t="s">
        <v>2292</v>
      </c>
      <c r="MWK22" s="1176" t="s">
        <v>2292</v>
      </c>
      <c r="MWL22" s="1176" t="s">
        <v>2292</v>
      </c>
      <c r="MWM22" s="1176" t="s">
        <v>2292</v>
      </c>
      <c r="MWN22" s="1176" t="s">
        <v>2292</v>
      </c>
      <c r="MWO22" s="1176" t="s">
        <v>2292</v>
      </c>
      <c r="MWP22" s="1176" t="s">
        <v>2292</v>
      </c>
      <c r="MWQ22" s="1176" t="s">
        <v>2292</v>
      </c>
      <c r="MWR22" s="1176" t="s">
        <v>2292</v>
      </c>
      <c r="MWS22" s="1176" t="s">
        <v>2292</v>
      </c>
      <c r="MWT22" s="1176" t="s">
        <v>2292</v>
      </c>
      <c r="MWU22" s="1176" t="s">
        <v>2292</v>
      </c>
      <c r="MWV22" s="1176" t="s">
        <v>2292</v>
      </c>
      <c r="MWW22" s="1176" t="s">
        <v>2292</v>
      </c>
      <c r="MWX22" s="1176" t="s">
        <v>2292</v>
      </c>
      <c r="MWY22" s="1176" t="s">
        <v>2292</v>
      </c>
      <c r="MWZ22" s="1176" t="s">
        <v>2292</v>
      </c>
      <c r="MXA22" s="1176" t="s">
        <v>2292</v>
      </c>
      <c r="MXB22" s="1176" t="s">
        <v>2292</v>
      </c>
      <c r="MXC22" s="1176" t="s">
        <v>2292</v>
      </c>
      <c r="MXD22" s="1176" t="s">
        <v>2292</v>
      </c>
      <c r="MXE22" s="1176" t="s">
        <v>2292</v>
      </c>
      <c r="MXF22" s="1176" t="s">
        <v>2292</v>
      </c>
      <c r="MXG22" s="1176" t="s">
        <v>2292</v>
      </c>
      <c r="MXH22" s="1176" t="s">
        <v>2292</v>
      </c>
      <c r="MXI22" s="1176" t="s">
        <v>2292</v>
      </c>
      <c r="MXJ22" s="1176" t="s">
        <v>2292</v>
      </c>
      <c r="MXK22" s="1176" t="s">
        <v>2292</v>
      </c>
      <c r="MXL22" s="1176" t="s">
        <v>2292</v>
      </c>
      <c r="MXM22" s="1176" t="s">
        <v>2292</v>
      </c>
      <c r="MXN22" s="1176" t="s">
        <v>2292</v>
      </c>
      <c r="MXO22" s="1176" t="s">
        <v>2292</v>
      </c>
      <c r="MXP22" s="1176" t="s">
        <v>2292</v>
      </c>
      <c r="MXQ22" s="1176" t="s">
        <v>2292</v>
      </c>
      <c r="MXR22" s="1176" t="s">
        <v>2292</v>
      </c>
      <c r="MXS22" s="1176" t="s">
        <v>2292</v>
      </c>
      <c r="MXT22" s="1176" t="s">
        <v>2292</v>
      </c>
      <c r="MXU22" s="1176" t="s">
        <v>2292</v>
      </c>
      <c r="MXV22" s="1176" t="s">
        <v>2292</v>
      </c>
      <c r="MXW22" s="1176" t="s">
        <v>2292</v>
      </c>
      <c r="MXX22" s="1176" t="s">
        <v>2292</v>
      </c>
      <c r="MXY22" s="1176" t="s">
        <v>2292</v>
      </c>
      <c r="MXZ22" s="1176" t="s">
        <v>2292</v>
      </c>
      <c r="MYA22" s="1176" t="s">
        <v>2292</v>
      </c>
      <c r="MYB22" s="1176" t="s">
        <v>2292</v>
      </c>
      <c r="MYC22" s="1176" t="s">
        <v>2292</v>
      </c>
      <c r="MYD22" s="1176" t="s">
        <v>2292</v>
      </c>
      <c r="MYE22" s="1176" t="s">
        <v>2292</v>
      </c>
      <c r="MYF22" s="1176" t="s">
        <v>2292</v>
      </c>
      <c r="MYG22" s="1176" t="s">
        <v>2292</v>
      </c>
      <c r="MYH22" s="1176" t="s">
        <v>2292</v>
      </c>
      <c r="MYI22" s="1176" t="s">
        <v>2292</v>
      </c>
      <c r="MYJ22" s="1176" t="s">
        <v>2292</v>
      </c>
      <c r="MYK22" s="1176" t="s">
        <v>2292</v>
      </c>
      <c r="MYL22" s="1176" t="s">
        <v>2292</v>
      </c>
      <c r="MYM22" s="1176" t="s">
        <v>2292</v>
      </c>
      <c r="MYN22" s="1176" t="s">
        <v>2292</v>
      </c>
      <c r="MYO22" s="1176" t="s">
        <v>2292</v>
      </c>
      <c r="MYP22" s="1176" t="s">
        <v>2292</v>
      </c>
      <c r="MYQ22" s="1176" t="s">
        <v>2292</v>
      </c>
      <c r="MYR22" s="1176" t="s">
        <v>2292</v>
      </c>
      <c r="MYS22" s="1176" t="s">
        <v>2292</v>
      </c>
      <c r="MYT22" s="1176" t="s">
        <v>2292</v>
      </c>
      <c r="MYU22" s="1176" t="s">
        <v>2292</v>
      </c>
      <c r="MYV22" s="1176" t="s">
        <v>2292</v>
      </c>
      <c r="MYW22" s="1176" t="s">
        <v>2292</v>
      </c>
      <c r="MYX22" s="1176" t="s">
        <v>2292</v>
      </c>
      <c r="MYY22" s="1176" t="s">
        <v>2292</v>
      </c>
      <c r="MYZ22" s="1176" t="s">
        <v>2292</v>
      </c>
      <c r="MZA22" s="1176" t="s">
        <v>2292</v>
      </c>
      <c r="MZB22" s="1176" t="s">
        <v>2292</v>
      </c>
      <c r="MZC22" s="1176" t="s">
        <v>2292</v>
      </c>
      <c r="MZD22" s="1176" t="s">
        <v>2292</v>
      </c>
      <c r="MZE22" s="1176" t="s">
        <v>2292</v>
      </c>
      <c r="MZF22" s="1176" t="s">
        <v>2292</v>
      </c>
      <c r="MZG22" s="1176" t="s">
        <v>2292</v>
      </c>
      <c r="MZH22" s="1176" t="s">
        <v>2292</v>
      </c>
      <c r="MZI22" s="1176" t="s">
        <v>2292</v>
      </c>
      <c r="MZJ22" s="1176" t="s">
        <v>2292</v>
      </c>
      <c r="MZK22" s="1176" t="s">
        <v>2292</v>
      </c>
      <c r="MZL22" s="1176" t="s">
        <v>2292</v>
      </c>
      <c r="MZM22" s="1176" t="s">
        <v>2292</v>
      </c>
      <c r="MZN22" s="1176" t="s">
        <v>2292</v>
      </c>
      <c r="MZO22" s="1176" t="s">
        <v>2292</v>
      </c>
      <c r="MZP22" s="1176" t="s">
        <v>2292</v>
      </c>
      <c r="MZQ22" s="1176" t="s">
        <v>2292</v>
      </c>
      <c r="MZR22" s="1176" t="s">
        <v>2292</v>
      </c>
      <c r="MZS22" s="1176" t="s">
        <v>2292</v>
      </c>
      <c r="MZT22" s="1176" t="s">
        <v>2292</v>
      </c>
      <c r="MZU22" s="1176" t="s">
        <v>2292</v>
      </c>
      <c r="MZV22" s="1176" t="s">
        <v>2292</v>
      </c>
      <c r="MZW22" s="1176" t="s">
        <v>2292</v>
      </c>
      <c r="MZX22" s="1176" t="s">
        <v>2292</v>
      </c>
      <c r="MZY22" s="1176" t="s">
        <v>2292</v>
      </c>
      <c r="MZZ22" s="1176" t="s">
        <v>2292</v>
      </c>
      <c r="NAA22" s="1176" t="s">
        <v>2292</v>
      </c>
      <c r="NAB22" s="1176" t="s">
        <v>2292</v>
      </c>
      <c r="NAC22" s="1176" t="s">
        <v>2292</v>
      </c>
      <c r="NAD22" s="1176" t="s">
        <v>2292</v>
      </c>
      <c r="NAE22" s="1176" t="s">
        <v>2292</v>
      </c>
      <c r="NAF22" s="1176" t="s">
        <v>2292</v>
      </c>
      <c r="NAG22" s="1176" t="s">
        <v>2292</v>
      </c>
      <c r="NAH22" s="1176" t="s">
        <v>2292</v>
      </c>
      <c r="NAI22" s="1176" t="s">
        <v>2292</v>
      </c>
      <c r="NAJ22" s="1176" t="s">
        <v>2292</v>
      </c>
      <c r="NAK22" s="1176" t="s">
        <v>2292</v>
      </c>
      <c r="NAL22" s="1176" t="s">
        <v>2292</v>
      </c>
      <c r="NAM22" s="1176" t="s">
        <v>2292</v>
      </c>
      <c r="NAN22" s="1176" t="s">
        <v>2292</v>
      </c>
      <c r="NAO22" s="1176" t="s">
        <v>2292</v>
      </c>
      <c r="NAP22" s="1176" t="s">
        <v>2292</v>
      </c>
      <c r="NAQ22" s="1176" t="s">
        <v>2292</v>
      </c>
      <c r="NAR22" s="1176" t="s">
        <v>2292</v>
      </c>
      <c r="NAS22" s="1176" t="s">
        <v>2292</v>
      </c>
      <c r="NAT22" s="1176" t="s">
        <v>2292</v>
      </c>
      <c r="NAU22" s="1176" t="s">
        <v>2292</v>
      </c>
      <c r="NAV22" s="1176" t="s">
        <v>2292</v>
      </c>
      <c r="NAW22" s="1176" t="s">
        <v>2292</v>
      </c>
      <c r="NAX22" s="1176" t="s">
        <v>2292</v>
      </c>
      <c r="NAY22" s="1176" t="s">
        <v>2292</v>
      </c>
      <c r="NAZ22" s="1176" t="s">
        <v>2292</v>
      </c>
      <c r="NBA22" s="1176" t="s">
        <v>2292</v>
      </c>
      <c r="NBB22" s="1176" t="s">
        <v>2292</v>
      </c>
      <c r="NBC22" s="1176" t="s">
        <v>2292</v>
      </c>
      <c r="NBD22" s="1176" t="s">
        <v>2292</v>
      </c>
      <c r="NBE22" s="1176" t="s">
        <v>2292</v>
      </c>
      <c r="NBF22" s="1176" t="s">
        <v>2292</v>
      </c>
      <c r="NBG22" s="1176" t="s">
        <v>2292</v>
      </c>
      <c r="NBH22" s="1176" t="s">
        <v>2292</v>
      </c>
      <c r="NBI22" s="1176" t="s">
        <v>2292</v>
      </c>
      <c r="NBJ22" s="1176" t="s">
        <v>2292</v>
      </c>
      <c r="NBK22" s="1176" t="s">
        <v>2292</v>
      </c>
      <c r="NBL22" s="1176" t="s">
        <v>2292</v>
      </c>
      <c r="NBM22" s="1176" t="s">
        <v>2292</v>
      </c>
      <c r="NBN22" s="1176" t="s">
        <v>2292</v>
      </c>
      <c r="NBO22" s="1176" t="s">
        <v>2292</v>
      </c>
      <c r="NBP22" s="1176" t="s">
        <v>2292</v>
      </c>
      <c r="NBQ22" s="1176" t="s">
        <v>2292</v>
      </c>
      <c r="NBR22" s="1176" t="s">
        <v>2292</v>
      </c>
      <c r="NBS22" s="1176" t="s">
        <v>2292</v>
      </c>
      <c r="NBT22" s="1176" t="s">
        <v>2292</v>
      </c>
      <c r="NBU22" s="1176" t="s">
        <v>2292</v>
      </c>
      <c r="NBV22" s="1176" t="s">
        <v>2292</v>
      </c>
      <c r="NBW22" s="1176" t="s">
        <v>2292</v>
      </c>
      <c r="NBX22" s="1176" t="s">
        <v>2292</v>
      </c>
      <c r="NBY22" s="1176" t="s">
        <v>2292</v>
      </c>
      <c r="NBZ22" s="1176" t="s">
        <v>2292</v>
      </c>
      <c r="NCA22" s="1176" t="s">
        <v>2292</v>
      </c>
      <c r="NCB22" s="1176" t="s">
        <v>2292</v>
      </c>
      <c r="NCC22" s="1176" t="s">
        <v>2292</v>
      </c>
      <c r="NCD22" s="1176" t="s">
        <v>2292</v>
      </c>
      <c r="NCE22" s="1176" t="s">
        <v>2292</v>
      </c>
      <c r="NCF22" s="1176" t="s">
        <v>2292</v>
      </c>
      <c r="NCG22" s="1176" t="s">
        <v>2292</v>
      </c>
      <c r="NCH22" s="1176" t="s">
        <v>2292</v>
      </c>
      <c r="NCI22" s="1176" t="s">
        <v>2292</v>
      </c>
      <c r="NCJ22" s="1176" t="s">
        <v>2292</v>
      </c>
      <c r="NCK22" s="1176" t="s">
        <v>2292</v>
      </c>
      <c r="NCL22" s="1176" t="s">
        <v>2292</v>
      </c>
      <c r="NCM22" s="1176" t="s">
        <v>2292</v>
      </c>
      <c r="NCN22" s="1176" t="s">
        <v>2292</v>
      </c>
      <c r="NCO22" s="1176" t="s">
        <v>2292</v>
      </c>
      <c r="NCP22" s="1176" t="s">
        <v>2292</v>
      </c>
      <c r="NCQ22" s="1176" t="s">
        <v>2292</v>
      </c>
      <c r="NCR22" s="1176" t="s">
        <v>2292</v>
      </c>
      <c r="NCS22" s="1176" t="s">
        <v>2292</v>
      </c>
      <c r="NCT22" s="1176" t="s">
        <v>2292</v>
      </c>
      <c r="NCU22" s="1176" t="s">
        <v>2292</v>
      </c>
      <c r="NCV22" s="1176" t="s">
        <v>2292</v>
      </c>
      <c r="NCW22" s="1176" t="s">
        <v>2292</v>
      </c>
      <c r="NCX22" s="1176" t="s">
        <v>2292</v>
      </c>
      <c r="NCY22" s="1176" t="s">
        <v>2292</v>
      </c>
      <c r="NCZ22" s="1176" t="s">
        <v>2292</v>
      </c>
      <c r="NDA22" s="1176" t="s">
        <v>2292</v>
      </c>
      <c r="NDB22" s="1176" t="s">
        <v>2292</v>
      </c>
      <c r="NDC22" s="1176" t="s">
        <v>2292</v>
      </c>
      <c r="NDD22" s="1176" t="s">
        <v>2292</v>
      </c>
      <c r="NDE22" s="1176" t="s">
        <v>2292</v>
      </c>
      <c r="NDF22" s="1176" t="s">
        <v>2292</v>
      </c>
      <c r="NDG22" s="1176" t="s">
        <v>2292</v>
      </c>
      <c r="NDH22" s="1176" t="s">
        <v>2292</v>
      </c>
      <c r="NDI22" s="1176" t="s">
        <v>2292</v>
      </c>
      <c r="NDJ22" s="1176" t="s">
        <v>2292</v>
      </c>
      <c r="NDK22" s="1176" t="s">
        <v>2292</v>
      </c>
      <c r="NDL22" s="1176" t="s">
        <v>2292</v>
      </c>
      <c r="NDM22" s="1176" t="s">
        <v>2292</v>
      </c>
      <c r="NDN22" s="1176" t="s">
        <v>2292</v>
      </c>
      <c r="NDO22" s="1176" t="s">
        <v>2292</v>
      </c>
      <c r="NDP22" s="1176" t="s">
        <v>2292</v>
      </c>
      <c r="NDQ22" s="1176" t="s">
        <v>2292</v>
      </c>
      <c r="NDR22" s="1176" t="s">
        <v>2292</v>
      </c>
      <c r="NDS22" s="1176" t="s">
        <v>2292</v>
      </c>
      <c r="NDT22" s="1176" t="s">
        <v>2292</v>
      </c>
      <c r="NDU22" s="1176" t="s">
        <v>2292</v>
      </c>
      <c r="NDV22" s="1176" t="s">
        <v>2292</v>
      </c>
      <c r="NDW22" s="1176" t="s">
        <v>2292</v>
      </c>
      <c r="NDX22" s="1176" t="s">
        <v>2292</v>
      </c>
      <c r="NDY22" s="1176" t="s">
        <v>2292</v>
      </c>
      <c r="NDZ22" s="1176" t="s">
        <v>2292</v>
      </c>
      <c r="NEA22" s="1176" t="s">
        <v>2292</v>
      </c>
      <c r="NEB22" s="1176" t="s">
        <v>2292</v>
      </c>
      <c r="NEC22" s="1176" t="s">
        <v>2292</v>
      </c>
      <c r="NED22" s="1176" t="s">
        <v>2292</v>
      </c>
      <c r="NEE22" s="1176" t="s">
        <v>2292</v>
      </c>
      <c r="NEF22" s="1176" t="s">
        <v>2292</v>
      </c>
      <c r="NEG22" s="1176" t="s">
        <v>2292</v>
      </c>
      <c r="NEH22" s="1176" t="s">
        <v>2292</v>
      </c>
      <c r="NEI22" s="1176" t="s">
        <v>2292</v>
      </c>
      <c r="NEJ22" s="1176" t="s">
        <v>2292</v>
      </c>
      <c r="NEK22" s="1176" t="s">
        <v>2292</v>
      </c>
      <c r="NEL22" s="1176" t="s">
        <v>2292</v>
      </c>
      <c r="NEM22" s="1176" t="s">
        <v>2292</v>
      </c>
      <c r="NEN22" s="1176" t="s">
        <v>2292</v>
      </c>
      <c r="NEO22" s="1176" t="s">
        <v>2292</v>
      </c>
      <c r="NEP22" s="1176" t="s">
        <v>2292</v>
      </c>
      <c r="NEQ22" s="1176" t="s">
        <v>2292</v>
      </c>
      <c r="NER22" s="1176" t="s">
        <v>2292</v>
      </c>
      <c r="NES22" s="1176" t="s">
        <v>2292</v>
      </c>
      <c r="NET22" s="1176" t="s">
        <v>2292</v>
      </c>
      <c r="NEU22" s="1176" t="s">
        <v>2292</v>
      </c>
      <c r="NEV22" s="1176" t="s">
        <v>2292</v>
      </c>
      <c r="NEW22" s="1176" t="s">
        <v>2292</v>
      </c>
      <c r="NEX22" s="1176" t="s">
        <v>2292</v>
      </c>
      <c r="NEY22" s="1176" t="s">
        <v>2292</v>
      </c>
      <c r="NEZ22" s="1176" t="s">
        <v>2292</v>
      </c>
      <c r="NFA22" s="1176" t="s">
        <v>2292</v>
      </c>
      <c r="NFB22" s="1176" t="s">
        <v>2292</v>
      </c>
      <c r="NFC22" s="1176" t="s">
        <v>2292</v>
      </c>
      <c r="NFD22" s="1176" t="s">
        <v>2292</v>
      </c>
      <c r="NFE22" s="1176" t="s">
        <v>2292</v>
      </c>
      <c r="NFF22" s="1176" t="s">
        <v>2292</v>
      </c>
      <c r="NFG22" s="1176" t="s">
        <v>2292</v>
      </c>
      <c r="NFH22" s="1176" t="s">
        <v>2292</v>
      </c>
      <c r="NFI22" s="1176" t="s">
        <v>2292</v>
      </c>
      <c r="NFJ22" s="1176" t="s">
        <v>2292</v>
      </c>
      <c r="NFK22" s="1176" t="s">
        <v>2292</v>
      </c>
      <c r="NFL22" s="1176" t="s">
        <v>2292</v>
      </c>
      <c r="NFM22" s="1176" t="s">
        <v>2292</v>
      </c>
      <c r="NFN22" s="1176" t="s">
        <v>2292</v>
      </c>
      <c r="NFO22" s="1176" t="s">
        <v>2292</v>
      </c>
      <c r="NFP22" s="1176" t="s">
        <v>2292</v>
      </c>
      <c r="NFQ22" s="1176" t="s">
        <v>2292</v>
      </c>
      <c r="NFR22" s="1176" t="s">
        <v>2292</v>
      </c>
      <c r="NFS22" s="1176" t="s">
        <v>2292</v>
      </c>
      <c r="NFT22" s="1176" t="s">
        <v>2292</v>
      </c>
      <c r="NFU22" s="1176" t="s">
        <v>2292</v>
      </c>
      <c r="NFV22" s="1176" t="s">
        <v>2292</v>
      </c>
      <c r="NFW22" s="1176" t="s">
        <v>2292</v>
      </c>
      <c r="NFX22" s="1176" t="s">
        <v>2292</v>
      </c>
      <c r="NFY22" s="1176" t="s">
        <v>2292</v>
      </c>
      <c r="NFZ22" s="1176" t="s">
        <v>2292</v>
      </c>
      <c r="NGA22" s="1176" t="s">
        <v>2292</v>
      </c>
      <c r="NGB22" s="1176" t="s">
        <v>2292</v>
      </c>
      <c r="NGC22" s="1176" t="s">
        <v>2292</v>
      </c>
      <c r="NGD22" s="1176" t="s">
        <v>2292</v>
      </c>
      <c r="NGE22" s="1176" t="s">
        <v>2292</v>
      </c>
      <c r="NGF22" s="1176" t="s">
        <v>2292</v>
      </c>
      <c r="NGG22" s="1176" t="s">
        <v>2292</v>
      </c>
      <c r="NGH22" s="1176" t="s">
        <v>2292</v>
      </c>
      <c r="NGI22" s="1176" t="s">
        <v>2292</v>
      </c>
      <c r="NGJ22" s="1176" t="s">
        <v>2292</v>
      </c>
      <c r="NGK22" s="1176" t="s">
        <v>2292</v>
      </c>
      <c r="NGL22" s="1176" t="s">
        <v>2292</v>
      </c>
      <c r="NGM22" s="1176" t="s">
        <v>2292</v>
      </c>
      <c r="NGN22" s="1176" t="s">
        <v>2292</v>
      </c>
      <c r="NGO22" s="1176" t="s">
        <v>2292</v>
      </c>
      <c r="NGP22" s="1176" t="s">
        <v>2292</v>
      </c>
      <c r="NGQ22" s="1176" t="s">
        <v>2292</v>
      </c>
      <c r="NGR22" s="1176" t="s">
        <v>2292</v>
      </c>
      <c r="NGS22" s="1176" t="s">
        <v>2292</v>
      </c>
      <c r="NGT22" s="1176" t="s">
        <v>2292</v>
      </c>
      <c r="NGU22" s="1176" t="s">
        <v>2292</v>
      </c>
      <c r="NGV22" s="1176" t="s">
        <v>2292</v>
      </c>
      <c r="NGW22" s="1176" t="s">
        <v>2292</v>
      </c>
      <c r="NGX22" s="1176" t="s">
        <v>2292</v>
      </c>
      <c r="NGY22" s="1176" t="s">
        <v>2292</v>
      </c>
      <c r="NGZ22" s="1176" t="s">
        <v>2292</v>
      </c>
      <c r="NHA22" s="1176" t="s">
        <v>2292</v>
      </c>
      <c r="NHB22" s="1176" t="s">
        <v>2292</v>
      </c>
      <c r="NHC22" s="1176" t="s">
        <v>2292</v>
      </c>
      <c r="NHD22" s="1176" t="s">
        <v>2292</v>
      </c>
      <c r="NHE22" s="1176" t="s">
        <v>2292</v>
      </c>
      <c r="NHF22" s="1176" t="s">
        <v>2292</v>
      </c>
      <c r="NHG22" s="1176" t="s">
        <v>2292</v>
      </c>
      <c r="NHH22" s="1176" t="s">
        <v>2292</v>
      </c>
      <c r="NHI22" s="1176" t="s">
        <v>2292</v>
      </c>
      <c r="NHJ22" s="1176" t="s">
        <v>2292</v>
      </c>
      <c r="NHK22" s="1176" t="s">
        <v>2292</v>
      </c>
      <c r="NHL22" s="1176" t="s">
        <v>2292</v>
      </c>
      <c r="NHM22" s="1176" t="s">
        <v>2292</v>
      </c>
      <c r="NHN22" s="1176" t="s">
        <v>2292</v>
      </c>
      <c r="NHO22" s="1176" t="s">
        <v>2292</v>
      </c>
      <c r="NHP22" s="1176" t="s">
        <v>2292</v>
      </c>
      <c r="NHQ22" s="1176" t="s">
        <v>2292</v>
      </c>
      <c r="NHR22" s="1176" t="s">
        <v>2292</v>
      </c>
      <c r="NHS22" s="1176" t="s">
        <v>2292</v>
      </c>
      <c r="NHT22" s="1176" t="s">
        <v>2292</v>
      </c>
      <c r="NHU22" s="1176" t="s">
        <v>2292</v>
      </c>
      <c r="NHV22" s="1176" t="s">
        <v>2292</v>
      </c>
      <c r="NHW22" s="1176" t="s">
        <v>2292</v>
      </c>
      <c r="NHX22" s="1176" t="s">
        <v>2292</v>
      </c>
      <c r="NHY22" s="1176" t="s">
        <v>2292</v>
      </c>
      <c r="NHZ22" s="1176" t="s">
        <v>2292</v>
      </c>
      <c r="NIA22" s="1176" t="s">
        <v>2292</v>
      </c>
      <c r="NIB22" s="1176" t="s">
        <v>2292</v>
      </c>
      <c r="NIC22" s="1176" t="s">
        <v>2292</v>
      </c>
      <c r="NID22" s="1176" t="s">
        <v>2292</v>
      </c>
      <c r="NIE22" s="1176" t="s">
        <v>2292</v>
      </c>
      <c r="NIF22" s="1176" t="s">
        <v>2292</v>
      </c>
      <c r="NIG22" s="1176" t="s">
        <v>2292</v>
      </c>
      <c r="NIH22" s="1176" t="s">
        <v>2292</v>
      </c>
      <c r="NII22" s="1176" t="s">
        <v>2292</v>
      </c>
      <c r="NIJ22" s="1176" t="s">
        <v>2292</v>
      </c>
      <c r="NIK22" s="1176" t="s">
        <v>2292</v>
      </c>
      <c r="NIL22" s="1176" t="s">
        <v>2292</v>
      </c>
      <c r="NIM22" s="1176" t="s">
        <v>2292</v>
      </c>
      <c r="NIN22" s="1176" t="s">
        <v>2292</v>
      </c>
      <c r="NIO22" s="1176" t="s">
        <v>2292</v>
      </c>
      <c r="NIP22" s="1176" t="s">
        <v>2292</v>
      </c>
      <c r="NIQ22" s="1176" t="s">
        <v>2292</v>
      </c>
      <c r="NIR22" s="1176" t="s">
        <v>2292</v>
      </c>
      <c r="NIS22" s="1176" t="s">
        <v>2292</v>
      </c>
      <c r="NIT22" s="1176" t="s">
        <v>2292</v>
      </c>
      <c r="NIU22" s="1176" t="s">
        <v>2292</v>
      </c>
      <c r="NIV22" s="1176" t="s">
        <v>2292</v>
      </c>
      <c r="NIW22" s="1176" t="s">
        <v>2292</v>
      </c>
      <c r="NIX22" s="1176" t="s">
        <v>2292</v>
      </c>
      <c r="NIY22" s="1176" t="s">
        <v>2292</v>
      </c>
      <c r="NIZ22" s="1176" t="s">
        <v>2292</v>
      </c>
      <c r="NJA22" s="1176" t="s">
        <v>2292</v>
      </c>
      <c r="NJB22" s="1176" t="s">
        <v>2292</v>
      </c>
      <c r="NJC22" s="1176" t="s">
        <v>2292</v>
      </c>
      <c r="NJD22" s="1176" t="s">
        <v>2292</v>
      </c>
      <c r="NJE22" s="1176" t="s">
        <v>2292</v>
      </c>
      <c r="NJF22" s="1176" t="s">
        <v>2292</v>
      </c>
      <c r="NJG22" s="1176" t="s">
        <v>2292</v>
      </c>
      <c r="NJH22" s="1176" t="s">
        <v>2292</v>
      </c>
      <c r="NJI22" s="1176" t="s">
        <v>2292</v>
      </c>
      <c r="NJJ22" s="1176" t="s">
        <v>2292</v>
      </c>
      <c r="NJK22" s="1176" t="s">
        <v>2292</v>
      </c>
      <c r="NJL22" s="1176" t="s">
        <v>2292</v>
      </c>
      <c r="NJM22" s="1176" t="s">
        <v>2292</v>
      </c>
      <c r="NJN22" s="1176" t="s">
        <v>2292</v>
      </c>
      <c r="NJO22" s="1176" t="s">
        <v>2292</v>
      </c>
      <c r="NJP22" s="1176" t="s">
        <v>2292</v>
      </c>
      <c r="NJQ22" s="1176" t="s">
        <v>2292</v>
      </c>
      <c r="NJR22" s="1176" t="s">
        <v>2292</v>
      </c>
      <c r="NJS22" s="1176" t="s">
        <v>2292</v>
      </c>
      <c r="NJT22" s="1176" t="s">
        <v>2292</v>
      </c>
      <c r="NJU22" s="1176" t="s">
        <v>2292</v>
      </c>
      <c r="NJV22" s="1176" t="s">
        <v>2292</v>
      </c>
      <c r="NJW22" s="1176" t="s">
        <v>2292</v>
      </c>
      <c r="NJX22" s="1176" t="s">
        <v>2292</v>
      </c>
      <c r="NJY22" s="1176" t="s">
        <v>2292</v>
      </c>
      <c r="NJZ22" s="1176" t="s">
        <v>2292</v>
      </c>
      <c r="NKA22" s="1176" t="s">
        <v>2292</v>
      </c>
      <c r="NKB22" s="1176" t="s">
        <v>2292</v>
      </c>
      <c r="NKC22" s="1176" t="s">
        <v>2292</v>
      </c>
      <c r="NKD22" s="1176" t="s">
        <v>2292</v>
      </c>
      <c r="NKE22" s="1176" t="s">
        <v>2292</v>
      </c>
      <c r="NKF22" s="1176" t="s">
        <v>2292</v>
      </c>
      <c r="NKG22" s="1176" t="s">
        <v>2292</v>
      </c>
      <c r="NKH22" s="1176" t="s">
        <v>2292</v>
      </c>
      <c r="NKI22" s="1176" t="s">
        <v>2292</v>
      </c>
      <c r="NKJ22" s="1176" t="s">
        <v>2292</v>
      </c>
      <c r="NKK22" s="1176" t="s">
        <v>2292</v>
      </c>
      <c r="NKL22" s="1176" t="s">
        <v>2292</v>
      </c>
      <c r="NKM22" s="1176" t="s">
        <v>2292</v>
      </c>
      <c r="NKN22" s="1176" t="s">
        <v>2292</v>
      </c>
      <c r="NKO22" s="1176" t="s">
        <v>2292</v>
      </c>
      <c r="NKP22" s="1176" t="s">
        <v>2292</v>
      </c>
      <c r="NKQ22" s="1176" t="s">
        <v>2292</v>
      </c>
      <c r="NKR22" s="1176" t="s">
        <v>2292</v>
      </c>
      <c r="NKS22" s="1176" t="s">
        <v>2292</v>
      </c>
      <c r="NKT22" s="1176" t="s">
        <v>2292</v>
      </c>
      <c r="NKU22" s="1176" t="s">
        <v>2292</v>
      </c>
      <c r="NKV22" s="1176" t="s">
        <v>2292</v>
      </c>
      <c r="NKW22" s="1176" t="s">
        <v>2292</v>
      </c>
      <c r="NKX22" s="1176" t="s">
        <v>2292</v>
      </c>
      <c r="NKY22" s="1176" t="s">
        <v>2292</v>
      </c>
      <c r="NKZ22" s="1176" t="s">
        <v>2292</v>
      </c>
      <c r="NLA22" s="1176" t="s">
        <v>2292</v>
      </c>
      <c r="NLB22" s="1176" t="s">
        <v>2292</v>
      </c>
      <c r="NLC22" s="1176" t="s">
        <v>2292</v>
      </c>
      <c r="NLD22" s="1176" t="s">
        <v>2292</v>
      </c>
      <c r="NLE22" s="1176" t="s">
        <v>2292</v>
      </c>
      <c r="NLF22" s="1176" t="s">
        <v>2292</v>
      </c>
      <c r="NLG22" s="1176" t="s">
        <v>2292</v>
      </c>
      <c r="NLH22" s="1176" t="s">
        <v>2292</v>
      </c>
      <c r="NLI22" s="1176" t="s">
        <v>2292</v>
      </c>
      <c r="NLJ22" s="1176" t="s">
        <v>2292</v>
      </c>
      <c r="NLK22" s="1176" t="s">
        <v>2292</v>
      </c>
      <c r="NLL22" s="1176" t="s">
        <v>2292</v>
      </c>
      <c r="NLM22" s="1176" t="s">
        <v>2292</v>
      </c>
      <c r="NLN22" s="1176" t="s">
        <v>2292</v>
      </c>
      <c r="NLO22" s="1176" t="s">
        <v>2292</v>
      </c>
      <c r="NLP22" s="1176" t="s">
        <v>2292</v>
      </c>
      <c r="NLQ22" s="1176" t="s">
        <v>2292</v>
      </c>
      <c r="NLR22" s="1176" t="s">
        <v>2292</v>
      </c>
      <c r="NLS22" s="1176" t="s">
        <v>2292</v>
      </c>
      <c r="NLT22" s="1176" t="s">
        <v>2292</v>
      </c>
      <c r="NLU22" s="1176" t="s">
        <v>2292</v>
      </c>
      <c r="NLV22" s="1176" t="s">
        <v>2292</v>
      </c>
      <c r="NLW22" s="1176" t="s">
        <v>2292</v>
      </c>
      <c r="NLX22" s="1176" t="s">
        <v>2292</v>
      </c>
      <c r="NLY22" s="1176" t="s">
        <v>2292</v>
      </c>
      <c r="NLZ22" s="1176" t="s">
        <v>2292</v>
      </c>
      <c r="NMA22" s="1176" t="s">
        <v>2292</v>
      </c>
      <c r="NMB22" s="1176" t="s">
        <v>2292</v>
      </c>
      <c r="NMC22" s="1176" t="s">
        <v>2292</v>
      </c>
      <c r="NMD22" s="1176" t="s">
        <v>2292</v>
      </c>
      <c r="NME22" s="1176" t="s">
        <v>2292</v>
      </c>
      <c r="NMF22" s="1176" t="s">
        <v>2292</v>
      </c>
      <c r="NMG22" s="1176" t="s">
        <v>2292</v>
      </c>
      <c r="NMH22" s="1176" t="s">
        <v>2292</v>
      </c>
      <c r="NMI22" s="1176" t="s">
        <v>2292</v>
      </c>
      <c r="NMJ22" s="1176" t="s">
        <v>2292</v>
      </c>
      <c r="NMK22" s="1176" t="s">
        <v>2292</v>
      </c>
      <c r="NML22" s="1176" t="s">
        <v>2292</v>
      </c>
      <c r="NMM22" s="1176" t="s">
        <v>2292</v>
      </c>
      <c r="NMN22" s="1176" t="s">
        <v>2292</v>
      </c>
      <c r="NMO22" s="1176" t="s">
        <v>2292</v>
      </c>
      <c r="NMP22" s="1176" t="s">
        <v>2292</v>
      </c>
      <c r="NMQ22" s="1176" t="s">
        <v>2292</v>
      </c>
      <c r="NMR22" s="1176" t="s">
        <v>2292</v>
      </c>
      <c r="NMS22" s="1176" t="s">
        <v>2292</v>
      </c>
      <c r="NMT22" s="1176" t="s">
        <v>2292</v>
      </c>
      <c r="NMU22" s="1176" t="s">
        <v>2292</v>
      </c>
      <c r="NMV22" s="1176" t="s">
        <v>2292</v>
      </c>
      <c r="NMW22" s="1176" t="s">
        <v>2292</v>
      </c>
      <c r="NMX22" s="1176" t="s">
        <v>2292</v>
      </c>
      <c r="NMY22" s="1176" t="s">
        <v>2292</v>
      </c>
      <c r="NMZ22" s="1176" t="s">
        <v>2292</v>
      </c>
      <c r="NNA22" s="1176" t="s">
        <v>2292</v>
      </c>
      <c r="NNB22" s="1176" t="s">
        <v>2292</v>
      </c>
      <c r="NNC22" s="1176" t="s">
        <v>2292</v>
      </c>
      <c r="NND22" s="1176" t="s">
        <v>2292</v>
      </c>
      <c r="NNE22" s="1176" t="s">
        <v>2292</v>
      </c>
      <c r="NNF22" s="1176" t="s">
        <v>2292</v>
      </c>
      <c r="NNG22" s="1176" t="s">
        <v>2292</v>
      </c>
      <c r="NNH22" s="1176" t="s">
        <v>2292</v>
      </c>
      <c r="NNI22" s="1176" t="s">
        <v>2292</v>
      </c>
      <c r="NNJ22" s="1176" t="s">
        <v>2292</v>
      </c>
      <c r="NNK22" s="1176" t="s">
        <v>2292</v>
      </c>
      <c r="NNL22" s="1176" t="s">
        <v>2292</v>
      </c>
      <c r="NNM22" s="1176" t="s">
        <v>2292</v>
      </c>
      <c r="NNN22" s="1176" t="s">
        <v>2292</v>
      </c>
      <c r="NNO22" s="1176" t="s">
        <v>2292</v>
      </c>
      <c r="NNP22" s="1176" t="s">
        <v>2292</v>
      </c>
      <c r="NNQ22" s="1176" t="s">
        <v>2292</v>
      </c>
      <c r="NNR22" s="1176" t="s">
        <v>2292</v>
      </c>
      <c r="NNS22" s="1176" t="s">
        <v>2292</v>
      </c>
      <c r="NNT22" s="1176" t="s">
        <v>2292</v>
      </c>
      <c r="NNU22" s="1176" t="s">
        <v>2292</v>
      </c>
      <c r="NNV22" s="1176" t="s">
        <v>2292</v>
      </c>
      <c r="NNW22" s="1176" t="s">
        <v>2292</v>
      </c>
      <c r="NNX22" s="1176" t="s">
        <v>2292</v>
      </c>
      <c r="NNY22" s="1176" t="s">
        <v>2292</v>
      </c>
      <c r="NNZ22" s="1176" t="s">
        <v>2292</v>
      </c>
      <c r="NOA22" s="1176" t="s">
        <v>2292</v>
      </c>
      <c r="NOB22" s="1176" t="s">
        <v>2292</v>
      </c>
      <c r="NOC22" s="1176" t="s">
        <v>2292</v>
      </c>
      <c r="NOD22" s="1176" t="s">
        <v>2292</v>
      </c>
      <c r="NOE22" s="1176" t="s">
        <v>2292</v>
      </c>
      <c r="NOF22" s="1176" t="s">
        <v>2292</v>
      </c>
      <c r="NOG22" s="1176" t="s">
        <v>2292</v>
      </c>
      <c r="NOH22" s="1176" t="s">
        <v>2292</v>
      </c>
      <c r="NOI22" s="1176" t="s">
        <v>2292</v>
      </c>
      <c r="NOJ22" s="1176" t="s">
        <v>2292</v>
      </c>
      <c r="NOK22" s="1176" t="s">
        <v>2292</v>
      </c>
      <c r="NOL22" s="1176" t="s">
        <v>2292</v>
      </c>
      <c r="NOM22" s="1176" t="s">
        <v>2292</v>
      </c>
      <c r="NON22" s="1176" t="s">
        <v>2292</v>
      </c>
      <c r="NOO22" s="1176" t="s">
        <v>2292</v>
      </c>
      <c r="NOP22" s="1176" t="s">
        <v>2292</v>
      </c>
      <c r="NOQ22" s="1176" t="s">
        <v>2292</v>
      </c>
      <c r="NOR22" s="1176" t="s">
        <v>2292</v>
      </c>
      <c r="NOS22" s="1176" t="s">
        <v>2292</v>
      </c>
      <c r="NOT22" s="1176" t="s">
        <v>2292</v>
      </c>
      <c r="NOU22" s="1176" t="s">
        <v>2292</v>
      </c>
      <c r="NOV22" s="1176" t="s">
        <v>2292</v>
      </c>
      <c r="NOW22" s="1176" t="s">
        <v>2292</v>
      </c>
      <c r="NOX22" s="1176" t="s">
        <v>2292</v>
      </c>
      <c r="NOY22" s="1176" t="s">
        <v>2292</v>
      </c>
      <c r="NOZ22" s="1176" t="s">
        <v>2292</v>
      </c>
      <c r="NPA22" s="1176" t="s">
        <v>2292</v>
      </c>
      <c r="NPB22" s="1176" t="s">
        <v>2292</v>
      </c>
      <c r="NPC22" s="1176" t="s">
        <v>2292</v>
      </c>
      <c r="NPD22" s="1176" t="s">
        <v>2292</v>
      </c>
      <c r="NPE22" s="1176" t="s">
        <v>2292</v>
      </c>
      <c r="NPF22" s="1176" t="s">
        <v>2292</v>
      </c>
      <c r="NPG22" s="1176" t="s">
        <v>2292</v>
      </c>
      <c r="NPH22" s="1176" t="s">
        <v>2292</v>
      </c>
      <c r="NPI22" s="1176" t="s">
        <v>2292</v>
      </c>
      <c r="NPJ22" s="1176" t="s">
        <v>2292</v>
      </c>
      <c r="NPK22" s="1176" t="s">
        <v>2292</v>
      </c>
      <c r="NPL22" s="1176" t="s">
        <v>2292</v>
      </c>
      <c r="NPM22" s="1176" t="s">
        <v>2292</v>
      </c>
      <c r="NPN22" s="1176" t="s">
        <v>2292</v>
      </c>
      <c r="NPO22" s="1176" t="s">
        <v>2292</v>
      </c>
      <c r="NPP22" s="1176" t="s">
        <v>2292</v>
      </c>
      <c r="NPQ22" s="1176" t="s">
        <v>2292</v>
      </c>
      <c r="NPR22" s="1176" t="s">
        <v>2292</v>
      </c>
      <c r="NPS22" s="1176" t="s">
        <v>2292</v>
      </c>
      <c r="NPT22" s="1176" t="s">
        <v>2292</v>
      </c>
      <c r="NPU22" s="1176" t="s">
        <v>2292</v>
      </c>
      <c r="NPV22" s="1176" t="s">
        <v>2292</v>
      </c>
      <c r="NPW22" s="1176" t="s">
        <v>2292</v>
      </c>
      <c r="NPX22" s="1176" t="s">
        <v>2292</v>
      </c>
      <c r="NPY22" s="1176" t="s">
        <v>2292</v>
      </c>
      <c r="NPZ22" s="1176" t="s">
        <v>2292</v>
      </c>
      <c r="NQA22" s="1176" t="s">
        <v>2292</v>
      </c>
      <c r="NQB22" s="1176" t="s">
        <v>2292</v>
      </c>
      <c r="NQC22" s="1176" t="s">
        <v>2292</v>
      </c>
      <c r="NQD22" s="1176" t="s">
        <v>2292</v>
      </c>
      <c r="NQE22" s="1176" t="s">
        <v>2292</v>
      </c>
      <c r="NQF22" s="1176" t="s">
        <v>2292</v>
      </c>
      <c r="NQG22" s="1176" t="s">
        <v>2292</v>
      </c>
      <c r="NQH22" s="1176" t="s">
        <v>2292</v>
      </c>
      <c r="NQI22" s="1176" t="s">
        <v>2292</v>
      </c>
      <c r="NQJ22" s="1176" t="s">
        <v>2292</v>
      </c>
      <c r="NQK22" s="1176" t="s">
        <v>2292</v>
      </c>
      <c r="NQL22" s="1176" t="s">
        <v>2292</v>
      </c>
      <c r="NQM22" s="1176" t="s">
        <v>2292</v>
      </c>
      <c r="NQN22" s="1176" t="s">
        <v>2292</v>
      </c>
      <c r="NQO22" s="1176" t="s">
        <v>2292</v>
      </c>
      <c r="NQP22" s="1176" t="s">
        <v>2292</v>
      </c>
      <c r="NQQ22" s="1176" t="s">
        <v>2292</v>
      </c>
      <c r="NQR22" s="1176" t="s">
        <v>2292</v>
      </c>
      <c r="NQS22" s="1176" t="s">
        <v>2292</v>
      </c>
      <c r="NQT22" s="1176" t="s">
        <v>2292</v>
      </c>
      <c r="NQU22" s="1176" t="s">
        <v>2292</v>
      </c>
      <c r="NQV22" s="1176" t="s">
        <v>2292</v>
      </c>
      <c r="NQW22" s="1176" t="s">
        <v>2292</v>
      </c>
      <c r="NQX22" s="1176" t="s">
        <v>2292</v>
      </c>
      <c r="NQY22" s="1176" t="s">
        <v>2292</v>
      </c>
      <c r="NQZ22" s="1176" t="s">
        <v>2292</v>
      </c>
      <c r="NRA22" s="1176" t="s">
        <v>2292</v>
      </c>
      <c r="NRB22" s="1176" t="s">
        <v>2292</v>
      </c>
      <c r="NRC22" s="1176" t="s">
        <v>2292</v>
      </c>
      <c r="NRD22" s="1176" t="s">
        <v>2292</v>
      </c>
      <c r="NRE22" s="1176" t="s">
        <v>2292</v>
      </c>
      <c r="NRF22" s="1176" t="s">
        <v>2292</v>
      </c>
      <c r="NRG22" s="1176" t="s">
        <v>2292</v>
      </c>
      <c r="NRH22" s="1176" t="s">
        <v>2292</v>
      </c>
      <c r="NRI22" s="1176" t="s">
        <v>2292</v>
      </c>
      <c r="NRJ22" s="1176" t="s">
        <v>2292</v>
      </c>
      <c r="NRK22" s="1176" t="s">
        <v>2292</v>
      </c>
      <c r="NRL22" s="1176" t="s">
        <v>2292</v>
      </c>
      <c r="NRM22" s="1176" t="s">
        <v>2292</v>
      </c>
      <c r="NRN22" s="1176" t="s">
        <v>2292</v>
      </c>
      <c r="NRO22" s="1176" t="s">
        <v>2292</v>
      </c>
      <c r="NRP22" s="1176" t="s">
        <v>2292</v>
      </c>
      <c r="NRQ22" s="1176" t="s">
        <v>2292</v>
      </c>
      <c r="NRR22" s="1176" t="s">
        <v>2292</v>
      </c>
      <c r="NRS22" s="1176" t="s">
        <v>2292</v>
      </c>
      <c r="NRT22" s="1176" t="s">
        <v>2292</v>
      </c>
      <c r="NRU22" s="1176" t="s">
        <v>2292</v>
      </c>
      <c r="NRV22" s="1176" t="s">
        <v>2292</v>
      </c>
      <c r="NRW22" s="1176" t="s">
        <v>2292</v>
      </c>
      <c r="NRX22" s="1176" t="s">
        <v>2292</v>
      </c>
      <c r="NRY22" s="1176" t="s">
        <v>2292</v>
      </c>
      <c r="NRZ22" s="1176" t="s">
        <v>2292</v>
      </c>
      <c r="NSA22" s="1176" t="s">
        <v>2292</v>
      </c>
      <c r="NSB22" s="1176" t="s">
        <v>2292</v>
      </c>
      <c r="NSC22" s="1176" t="s">
        <v>2292</v>
      </c>
      <c r="NSD22" s="1176" t="s">
        <v>2292</v>
      </c>
      <c r="NSE22" s="1176" t="s">
        <v>2292</v>
      </c>
      <c r="NSF22" s="1176" t="s">
        <v>2292</v>
      </c>
      <c r="NSG22" s="1176" t="s">
        <v>2292</v>
      </c>
      <c r="NSH22" s="1176" t="s">
        <v>2292</v>
      </c>
      <c r="NSI22" s="1176" t="s">
        <v>2292</v>
      </c>
      <c r="NSJ22" s="1176" t="s">
        <v>2292</v>
      </c>
      <c r="NSK22" s="1176" t="s">
        <v>2292</v>
      </c>
      <c r="NSL22" s="1176" t="s">
        <v>2292</v>
      </c>
      <c r="NSM22" s="1176" t="s">
        <v>2292</v>
      </c>
      <c r="NSN22" s="1176" t="s">
        <v>2292</v>
      </c>
      <c r="NSO22" s="1176" t="s">
        <v>2292</v>
      </c>
      <c r="NSP22" s="1176" t="s">
        <v>2292</v>
      </c>
      <c r="NSQ22" s="1176" t="s">
        <v>2292</v>
      </c>
      <c r="NSR22" s="1176" t="s">
        <v>2292</v>
      </c>
      <c r="NSS22" s="1176" t="s">
        <v>2292</v>
      </c>
      <c r="NST22" s="1176" t="s">
        <v>2292</v>
      </c>
      <c r="NSU22" s="1176" t="s">
        <v>2292</v>
      </c>
      <c r="NSV22" s="1176" t="s">
        <v>2292</v>
      </c>
      <c r="NSW22" s="1176" t="s">
        <v>2292</v>
      </c>
      <c r="NSX22" s="1176" t="s">
        <v>2292</v>
      </c>
      <c r="NSY22" s="1176" t="s">
        <v>2292</v>
      </c>
      <c r="NSZ22" s="1176" t="s">
        <v>2292</v>
      </c>
      <c r="NTA22" s="1176" t="s">
        <v>2292</v>
      </c>
      <c r="NTB22" s="1176" t="s">
        <v>2292</v>
      </c>
      <c r="NTC22" s="1176" t="s">
        <v>2292</v>
      </c>
      <c r="NTD22" s="1176" t="s">
        <v>2292</v>
      </c>
      <c r="NTE22" s="1176" t="s">
        <v>2292</v>
      </c>
      <c r="NTF22" s="1176" t="s">
        <v>2292</v>
      </c>
      <c r="NTG22" s="1176" t="s">
        <v>2292</v>
      </c>
      <c r="NTH22" s="1176" t="s">
        <v>2292</v>
      </c>
      <c r="NTI22" s="1176" t="s">
        <v>2292</v>
      </c>
      <c r="NTJ22" s="1176" t="s">
        <v>2292</v>
      </c>
      <c r="NTK22" s="1176" t="s">
        <v>2292</v>
      </c>
      <c r="NTL22" s="1176" t="s">
        <v>2292</v>
      </c>
      <c r="NTM22" s="1176" t="s">
        <v>2292</v>
      </c>
      <c r="NTN22" s="1176" t="s">
        <v>2292</v>
      </c>
      <c r="NTO22" s="1176" t="s">
        <v>2292</v>
      </c>
      <c r="NTP22" s="1176" t="s">
        <v>2292</v>
      </c>
      <c r="NTQ22" s="1176" t="s">
        <v>2292</v>
      </c>
      <c r="NTR22" s="1176" t="s">
        <v>2292</v>
      </c>
      <c r="NTS22" s="1176" t="s">
        <v>2292</v>
      </c>
      <c r="NTT22" s="1176" t="s">
        <v>2292</v>
      </c>
      <c r="NTU22" s="1176" t="s">
        <v>2292</v>
      </c>
      <c r="NTV22" s="1176" t="s">
        <v>2292</v>
      </c>
      <c r="NTW22" s="1176" t="s">
        <v>2292</v>
      </c>
      <c r="NTX22" s="1176" t="s">
        <v>2292</v>
      </c>
      <c r="NTY22" s="1176" t="s">
        <v>2292</v>
      </c>
      <c r="NTZ22" s="1176" t="s">
        <v>2292</v>
      </c>
      <c r="NUA22" s="1176" t="s">
        <v>2292</v>
      </c>
      <c r="NUB22" s="1176" t="s">
        <v>2292</v>
      </c>
      <c r="NUC22" s="1176" t="s">
        <v>2292</v>
      </c>
      <c r="NUD22" s="1176" t="s">
        <v>2292</v>
      </c>
      <c r="NUE22" s="1176" t="s">
        <v>2292</v>
      </c>
      <c r="NUF22" s="1176" t="s">
        <v>2292</v>
      </c>
      <c r="NUG22" s="1176" t="s">
        <v>2292</v>
      </c>
      <c r="NUH22" s="1176" t="s">
        <v>2292</v>
      </c>
      <c r="NUI22" s="1176" t="s">
        <v>2292</v>
      </c>
      <c r="NUJ22" s="1176" t="s">
        <v>2292</v>
      </c>
      <c r="NUK22" s="1176" t="s">
        <v>2292</v>
      </c>
      <c r="NUL22" s="1176" t="s">
        <v>2292</v>
      </c>
      <c r="NUM22" s="1176" t="s">
        <v>2292</v>
      </c>
      <c r="NUN22" s="1176" t="s">
        <v>2292</v>
      </c>
      <c r="NUO22" s="1176" t="s">
        <v>2292</v>
      </c>
      <c r="NUP22" s="1176" t="s">
        <v>2292</v>
      </c>
      <c r="NUQ22" s="1176" t="s">
        <v>2292</v>
      </c>
      <c r="NUR22" s="1176" t="s">
        <v>2292</v>
      </c>
      <c r="NUS22" s="1176" t="s">
        <v>2292</v>
      </c>
      <c r="NUT22" s="1176" t="s">
        <v>2292</v>
      </c>
      <c r="NUU22" s="1176" t="s">
        <v>2292</v>
      </c>
      <c r="NUV22" s="1176" t="s">
        <v>2292</v>
      </c>
      <c r="NUW22" s="1176" t="s">
        <v>2292</v>
      </c>
      <c r="NUX22" s="1176" t="s">
        <v>2292</v>
      </c>
      <c r="NUY22" s="1176" t="s">
        <v>2292</v>
      </c>
      <c r="NUZ22" s="1176" t="s">
        <v>2292</v>
      </c>
      <c r="NVA22" s="1176" t="s">
        <v>2292</v>
      </c>
      <c r="NVB22" s="1176" t="s">
        <v>2292</v>
      </c>
      <c r="NVC22" s="1176" t="s">
        <v>2292</v>
      </c>
      <c r="NVD22" s="1176" t="s">
        <v>2292</v>
      </c>
      <c r="NVE22" s="1176" t="s">
        <v>2292</v>
      </c>
      <c r="NVF22" s="1176" t="s">
        <v>2292</v>
      </c>
      <c r="NVG22" s="1176" t="s">
        <v>2292</v>
      </c>
      <c r="NVH22" s="1176" t="s">
        <v>2292</v>
      </c>
      <c r="NVI22" s="1176" t="s">
        <v>2292</v>
      </c>
      <c r="NVJ22" s="1176" t="s">
        <v>2292</v>
      </c>
      <c r="NVK22" s="1176" t="s">
        <v>2292</v>
      </c>
      <c r="NVL22" s="1176" t="s">
        <v>2292</v>
      </c>
      <c r="NVM22" s="1176" t="s">
        <v>2292</v>
      </c>
      <c r="NVN22" s="1176" t="s">
        <v>2292</v>
      </c>
      <c r="NVO22" s="1176" t="s">
        <v>2292</v>
      </c>
      <c r="NVP22" s="1176" t="s">
        <v>2292</v>
      </c>
      <c r="NVQ22" s="1176" t="s">
        <v>2292</v>
      </c>
      <c r="NVR22" s="1176" t="s">
        <v>2292</v>
      </c>
      <c r="NVS22" s="1176" t="s">
        <v>2292</v>
      </c>
      <c r="NVT22" s="1176" t="s">
        <v>2292</v>
      </c>
      <c r="NVU22" s="1176" t="s">
        <v>2292</v>
      </c>
      <c r="NVV22" s="1176" t="s">
        <v>2292</v>
      </c>
      <c r="NVW22" s="1176" t="s">
        <v>2292</v>
      </c>
      <c r="NVX22" s="1176" t="s">
        <v>2292</v>
      </c>
      <c r="NVY22" s="1176" t="s">
        <v>2292</v>
      </c>
      <c r="NVZ22" s="1176" t="s">
        <v>2292</v>
      </c>
      <c r="NWA22" s="1176" t="s">
        <v>2292</v>
      </c>
      <c r="NWB22" s="1176" t="s">
        <v>2292</v>
      </c>
      <c r="NWC22" s="1176" t="s">
        <v>2292</v>
      </c>
      <c r="NWD22" s="1176" t="s">
        <v>2292</v>
      </c>
      <c r="NWE22" s="1176" t="s">
        <v>2292</v>
      </c>
      <c r="NWF22" s="1176" t="s">
        <v>2292</v>
      </c>
      <c r="NWG22" s="1176" t="s">
        <v>2292</v>
      </c>
      <c r="NWH22" s="1176" t="s">
        <v>2292</v>
      </c>
      <c r="NWI22" s="1176" t="s">
        <v>2292</v>
      </c>
      <c r="NWJ22" s="1176" t="s">
        <v>2292</v>
      </c>
      <c r="NWK22" s="1176" t="s">
        <v>2292</v>
      </c>
      <c r="NWL22" s="1176" t="s">
        <v>2292</v>
      </c>
      <c r="NWM22" s="1176" t="s">
        <v>2292</v>
      </c>
      <c r="NWN22" s="1176" t="s">
        <v>2292</v>
      </c>
      <c r="NWO22" s="1176" t="s">
        <v>2292</v>
      </c>
      <c r="NWP22" s="1176" t="s">
        <v>2292</v>
      </c>
      <c r="NWQ22" s="1176" t="s">
        <v>2292</v>
      </c>
      <c r="NWR22" s="1176" t="s">
        <v>2292</v>
      </c>
      <c r="NWS22" s="1176" t="s">
        <v>2292</v>
      </c>
      <c r="NWT22" s="1176" t="s">
        <v>2292</v>
      </c>
      <c r="NWU22" s="1176" t="s">
        <v>2292</v>
      </c>
      <c r="NWV22" s="1176" t="s">
        <v>2292</v>
      </c>
      <c r="NWW22" s="1176" t="s">
        <v>2292</v>
      </c>
      <c r="NWX22" s="1176" t="s">
        <v>2292</v>
      </c>
      <c r="NWY22" s="1176" t="s">
        <v>2292</v>
      </c>
      <c r="NWZ22" s="1176" t="s">
        <v>2292</v>
      </c>
      <c r="NXA22" s="1176" t="s">
        <v>2292</v>
      </c>
      <c r="NXB22" s="1176" t="s">
        <v>2292</v>
      </c>
      <c r="NXC22" s="1176" t="s">
        <v>2292</v>
      </c>
      <c r="NXD22" s="1176" t="s">
        <v>2292</v>
      </c>
      <c r="NXE22" s="1176" t="s">
        <v>2292</v>
      </c>
      <c r="NXF22" s="1176" t="s">
        <v>2292</v>
      </c>
      <c r="NXG22" s="1176" t="s">
        <v>2292</v>
      </c>
      <c r="NXH22" s="1176" t="s">
        <v>2292</v>
      </c>
      <c r="NXI22" s="1176" t="s">
        <v>2292</v>
      </c>
      <c r="NXJ22" s="1176" t="s">
        <v>2292</v>
      </c>
      <c r="NXK22" s="1176" t="s">
        <v>2292</v>
      </c>
      <c r="NXL22" s="1176" t="s">
        <v>2292</v>
      </c>
      <c r="NXM22" s="1176" t="s">
        <v>2292</v>
      </c>
      <c r="NXN22" s="1176" t="s">
        <v>2292</v>
      </c>
      <c r="NXO22" s="1176" t="s">
        <v>2292</v>
      </c>
      <c r="NXP22" s="1176" t="s">
        <v>2292</v>
      </c>
      <c r="NXQ22" s="1176" t="s">
        <v>2292</v>
      </c>
      <c r="NXR22" s="1176" t="s">
        <v>2292</v>
      </c>
      <c r="NXS22" s="1176" t="s">
        <v>2292</v>
      </c>
      <c r="NXT22" s="1176" t="s">
        <v>2292</v>
      </c>
      <c r="NXU22" s="1176" t="s">
        <v>2292</v>
      </c>
      <c r="NXV22" s="1176" t="s">
        <v>2292</v>
      </c>
      <c r="NXW22" s="1176" t="s">
        <v>2292</v>
      </c>
      <c r="NXX22" s="1176" t="s">
        <v>2292</v>
      </c>
      <c r="NXY22" s="1176" t="s">
        <v>2292</v>
      </c>
      <c r="NXZ22" s="1176" t="s">
        <v>2292</v>
      </c>
      <c r="NYA22" s="1176" t="s">
        <v>2292</v>
      </c>
      <c r="NYB22" s="1176" t="s">
        <v>2292</v>
      </c>
      <c r="NYC22" s="1176" t="s">
        <v>2292</v>
      </c>
      <c r="NYD22" s="1176" t="s">
        <v>2292</v>
      </c>
      <c r="NYE22" s="1176" t="s">
        <v>2292</v>
      </c>
      <c r="NYF22" s="1176" t="s">
        <v>2292</v>
      </c>
      <c r="NYG22" s="1176" t="s">
        <v>2292</v>
      </c>
      <c r="NYH22" s="1176" t="s">
        <v>2292</v>
      </c>
      <c r="NYI22" s="1176" t="s">
        <v>2292</v>
      </c>
      <c r="NYJ22" s="1176" t="s">
        <v>2292</v>
      </c>
      <c r="NYK22" s="1176" t="s">
        <v>2292</v>
      </c>
      <c r="NYL22" s="1176" t="s">
        <v>2292</v>
      </c>
      <c r="NYM22" s="1176" t="s">
        <v>2292</v>
      </c>
      <c r="NYN22" s="1176" t="s">
        <v>2292</v>
      </c>
      <c r="NYO22" s="1176" t="s">
        <v>2292</v>
      </c>
      <c r="NYP22" s="1176" t="s">
        <v>2292</v>
      </c>
      <c r="NYQ22" s="1176" t="s">
        <v>2292</v>
      </c>
      <c r="NYR22" s="1176" t="s">
        <v>2292</v>
      </c>
      <c r="NYS22" s="1176" t="s">
        <v>2292</v>
      </c>
      <c r="NYT22" s="1176" t="s">
        <v>2292</v>
      </c>
      <c r="NYU22" s="1176" t="s">
        <v>2292</v>
      </c>
      <c r="NYV22" s="1176" t="s">
        <v>2292</v>
      </c>
      <c r="NYW22" s="1176" t="s">
        <v>2292</v>
      </c>
      <c r="NYX22" s="1176" t="s">
        <v>2292</v>
      </c>
      <c r="NYY22" s="1176" t="s">
        <v>2292</v>
      </c>
      <c r="NYZ22" s="1176" t="s">
        <v>2292</v>
      </c>
      <c r="NZA22" s="1176" t="s">
        <v>2292</v>
      </c>
      <c r="NZB22" s="1176" t="s">
        <v>2292</v>
      </c>
      <c r="NZC22" s="1176" t="s">
        <v>2292</v>
      </c>
      <c r="NZD22" s="1176" t="s">
        <v>2292</v>
      </c>
      <c r="NZE22" s="1176" t="s">
        <v>2292</v>
      </c>
      <c r="NZF22" s="1176" t="s">
        <v>2292</v>
      </c>
      <c r="NZG22" s="1176" t="s">
        <v>2292</v>
      </c>
      <c r="NZH22" s="1176" t="s">
        <v>2292</v>
      </c>
      <c r="NZI22" s="1176" t="s">
        <v>2292</v>
      </c>
      <c r="NZJ22" s="1176" t="s">
        <v>2292</v>
      </c>
      <c r="NZK22" s="1176" t="s">
        <v>2292</v>
      </c>
      <c r="NZL22" s="1176" t="s">
        <v>2292</v>
      </c>
      <c r="NZM22" s="1176" t="s">
        <v>2292</v>
      </c>
      <c r="NZN22" s="1176" t="s">
        <v>2292</v>
      </c>
      <c r="NZO22" s="1176" t="s">
        <v>2292</v>
      </c>
      <c r="NZP22" s="1176" t="s">
        <v>2292</v>
      </c>
      <c r="NZQ22" s="1176" t="s">
        <v>2292</v>
      </c>
      <c r="NZR22" s="1176" t="s">
        <v>2292</v>
      </c>
      <c r="NZS22" s="1176" t="s">
        <v>2292</v>
      </c>
      <c r="NZT22" s="1176" t="s">
        <v>2292</v>
      </c>
      <c r="NZU22" s="1176" t="s">
        <v>2292</v>
      </c>
      <c r="NZV22" s="1176" t="s">
        <v>2292</v>
      </c>
      <c r="NZW22" s="1176" t="s">
        <v>2292</v>
      </c>
      <c r="NZX22" s="1176" t="s">
        <v>2292</v>
      </c>
      <c r="NZY22" s="1176" t="s">
        <v>2292</v>
      </c>
      <c r="NZZ22" s="1176" t="s">
        <v>2292</v>
      </c>
      <c r="OAA22" s="1176" t="s">
        <v>2292</v>
      </c>
      <c r="OAB22" s="1176" t="s">
        <v>2292</v>
      </c>
      <c r="OAC22" s="1176" t="s">
        <v>2292</v>
      </c>
      <c r="OAD22" s="1176" t="s">
        <v>2292</v>
      </c>
      <c r="OAE22" s="1176" t="s">
        <v>2292</v>
      </c>
      <c r="OAF22" s="1176" t="s">
        <v>2292</v>
      </c>
      <c r="OAG22" s="1176" t="s">
        <v>2292</v>
      </c>
      <c r="OAH22" s="1176" t="s">
        <v>2292</v>
      </c>
      <c r="OAI22" s="1176" t="s">
        <v>2292</v>
      </c>
      <c r="OAJ22" s="1176" t="s">
        <v>2292</v>
      </c>
      <c r="OAK22" s="1176" t="s">
        <v>2292</v>
      </c>
      <c r="OAL22" s="1176" t="s">
        <v>2292</v>
      </c>
      <c r="OAM22" s="1176" t="s">
        <v>2292</v>
      </c>
      <c r="OAN22" s="1176" t="s">
        <v>2292</v>
      </c>
      <c r="OAO22" s="1176" t="s">
        <v>2292</v>
      </c>
      <c r="OAP22" s="1176" t="s">
        <v>2292</v>
      </c>
      <c r="OAQ22" s="1176" t="s">
        <v>2292</v>
      </c>
      <c r="OAR22" s="1176" t="s">
        <v>2292</v>
      </c>
      <c r="OAS22" s="1176" t="s">
        <v>2292</v>
      </c>
      <c r="OAT22" s="1176" t="s">
        <v>2292</v>
      </c>
      <c r="OAU22" s="1176" t="s">
        <v>2292</v>
      </c>
      <c r="OAV22" s="1176" t="s">
        <v>2292</v>
      </c>
      <c r="OAW22" s="1176" t="s">
        <v>2292</v>
      </c>
      <c r="OAX22" s="1176" t="s">
        <v>2292</v>
      </c>
      <c r="OAY22" s="1176" t="s">
        <v>2292</v>
      </c>
      <c r="OAZ22" s="1176" t="s">
        <v>2292</v>
      </c>
      <c r="OBA22" s="1176" t="s">
        <v>2292</v>
      </c>
      <c r="OBB22" s="1176" t="s">
        <v>2292</v>
      </c>
      <c r="OBC22" s="1176" t="s">
        <v>2292</v>
      </c>
      <c r="OBD22" s="1176" t="s">
        <v>2292</v>
      </c>
      <c r="OBE22" s="1176" t="s">
        <v>2292</v>
      </c>
      <c r="OBF22" s="1176" t="s">
        <v>2292</v>
      </c>
      <c r="OBG22" s="1176" t="s">
        <v>2292</v>
      </c>
      <c r="OBH22" s="1176" t="s">
        <v>2292</v>
      </c>
      <c r="OBI22" s="1176" t="s">
        <v>2292</v>
      </c>
      <c r="OBJ22" s="1176" t="s">
        <v>2292</v>
      </c>
      <c r="OBK22" s="1176" t="s">
        <v>2292</v>
      </c>
      <c r="OBL22" s="1176" t="s">
        <v>2292</v>
      </c>
      <c r="OBM22" s="1176" t="s">
        <v>2292</v>
      </c>
      <c r="OBN22" s="1176" t="s">
        <v>2292</v>
      </c>
      <c r="OBO22" s="1176" t="s">
        <v>2292</v>
      </c>
      <c r="OBP22" s="1176" t="s">
        <v>2292</v>
      </c>
      <c r="OBQ22" s="1176" t="s">
        <v>2292</v>
      </c>
      <c r="OBR22" s="1176" t="s">
        <v>2292</v>
      </c>
      <c r="OBS22" s="1176" t="s">
        <v>2292</v>
      </c>
      <c r="OBT22" s="1176" t="s">
        <v>2292</v>
      </c>
      <c r="OBU22" s="1176" t="s">
        <v>2292</v>
      </c>
      <c r="OBV22" s="1176" t="s">
        <v>2292</v>
      </c>
      <c r="OBW22" s="1176" t="s">
        <v>2292</v>
      </c>
      <c r="OBX22" s="1176" t="s">
        <v>2292</v>
      </c>
      <c r="OBY22" s="1176" t="s">
        <v>2292</v>
      </c>
      <c r="OBZ22" s="1176" t="s">
        <v>2292</v>
      </c>
      <c r="OCA22" s="1176" t="s">
        <v>2292</v>
      </c>
      <c r="OCB22" s="1176" t="s">
        <v>2292</v>
      </c>
      <c r="OCC22" s="1176" t="s">
        <v>2292</v>
      </c>
      <c r="OCD22" s="1176" t="s">
        <v>2292</v>
      </c>
      <c r="OCE22" s="1176" t="s">
        <v>2292</v>
      </c>
      <c r="OCF22" s="1176" t="s">
        <v>2292</v>
      </c>
      <c r="OCG22" s="1176" t="s">
        <v>2292</v>
      </c>
      <c r="OCH22" s="1176" t="s">
        <v>2292</v>
      </c>
      <c r="OCI22" s="1176" t="s">
        <v>2292</v>
      </c>
      <c r="OCJ22" s="1176" t="s">
        <v>2292</v>
      </c>
      <c r="OCK22" s="1176" t="s">
        <v>2292</v>
      </c>
      <c r="OCL22" s="1176" t="s">
        <v>2292</v>
      </c>
      <c r="OCM22" s="1176" t="s">
        <v>2292</v>
      </c>
      <c r="OCN22" s="1176" t="s">
        <v>2292</v>
      </c>
      <c r="OCO22" s="1176" t="s">
        <v>2292</v>
      </c>
      <c r="OCP22" s="1176" t="s">
        <v>2292</v>
      </c>
      <c r="OCQ22" s="1176" t="s">
        <v>2292</v>
      </c>
      <c r="OCR22" s="1176" t="s">
        <v>2292</v>
      </c>
      <c r="OCS22" s="1176" t="s">
        <v>2292</v>
      </c>
      <c r="OCT22" s="1176" t="s">
        <v>2292</v>
      </c>
      <c r="OCU22" s="1176" t="s">
        <v>2292</v>
      </c>
      <c r="OCV22" s="1176" t="s">
        <v>2292</v>
      </c>
      <c r="OCW22" s="1176" t="s">
        <v>2292</v>
      </c>
      <c r="OCX22" s="1176" t="s">
        <v>2292</v>
      </c>
      <c r="OCY22" s="1176" t="s">
        <v>2292</v>
      </c>
      <c r="OCZ22" s="1176" t="s">
        <v>2292</v>
      </c>
      <c r="ODA22" s="1176" t="s">
        <v>2292</v>
      </c>
      <c r="ODB22" s="1176" t="s">
        <v>2292</v>
      </c>
      <c r="ODC22" s="1176" t="s">
        <v>2292</v>
      </c>
      <c r="ODD22" s="1176" t="s">
        <v>2292</v>
      </c>
      <c r="ODE22" s="1176" t="s">
        <v>2292</v>
      </c>
      <c r="ODF22" s="1176" t="s">
        <v>2292</v>
      </c>
      <c r="ODG22" s="1176" t="s">
        <v>2292</v>
      </c>
      <c r="ODH22" s="1176" t="s">
        <v>2292</v>
      </c>
      <c r="ODI22" s="1176" t="s">
        <v>2292</v>
      </c>
      <c r="ODJ22" s="1176" t="s">
        <v>2292</v>
      </c>
      <c r="ODK22" s="1176" t="s">
        <v>2292</v>
      </c>
      <c r="ODL22" s="1176" t="s">
        <v>2292</v>
      </c>
      <c r="ODM22" s="1176" t="s">
        <v>2292</v>
      </c>
      <c r="ODN22" s="1176" t="s">
        <v>2292</v>
      </c>
      <c r="ODO22" s="1176" t="s">
        <v>2292</v>
      </c>
      <c r="ODP22" s="1176" t="s">
        <v>2292</v>
      </c>
      <c r="ODQ22" s="1176" t="s">
        <v>2292</v>
      </c>
      <c r="ODR22" s="1176" t="s">
        <v>2292</v>
      </c>
      <c r="ODS22" s="1176" t="s">
        <v>2292</v>
      </c>
      <c r="ODT22" s="1176" t="s">
        <v>2292</v>
      </c>
      <c r="ODU22" s="1176" t="s">
        <v>2292</v>
      </c>
      <c r="ODV22" s="1176" t="s">
        <v>2292</v>
      </c>
      <c r="ODW22" s="1176" t="s">
        <v>2292</v>
      </c>
      <c r="ODX22" s="1176" t="s">
        <v>2292</v>
      </c>
      <c r="ODY22" s="1176" t="s">
        <v>2292</v>
      </c>
      <c r="ODZ22" s="1176" t="s">
        <v>2292</v>
      </c>
      <c r="OEA22" s="1176" t="s">
        <v>2292</v>
      </c>
      <c r="OEB22" s="1176" t="s">
        <v>2292</v>
      </c>
      <c r="OEC22" s="1176" t="s">
        <v>2292</v>
      </c>
      <c r="OED22" s="1176" t="s">
        <v>2292</v>
      </c>
      <c r="OEE22" s="1176" t="s">
        <v>2292</v>
      </c>
      <c r="OEF22" s="1176" t="s">
        <v>2292</v>
      </c>
      <c r="OEG22" s="1176" t="s">
        <v>2292</v>
      </c>
      <c r="OEH22" s="1176" t="s">
        <v>2292</v>
      </c>
      <c r="OEI22" s="1176" t="s">
        <v>2292</v>
      </c>
      <c r="OEJ22" s="1176" t="s">
        <v>2292</v>
      </c>
      <c r="OEK22" s="1176" t="s">
        <v>2292</v>
      </c>
      <c r="OEL22" s="1176" t="s">
        <v>2292</v>
      </c>
      <c r="OEM22" s="1176" t="s">
        <v>2292</v>
      </c>
      <c r="OEN22" s="1176" t="s">
        <v>2292</v>
      </c>
      <c r="OEO22" s="1176" t="s">
        <v>2292</v>
      </c>
      <c r="OEP22" s="1176" t="s">
        <v>2292</v>
      </c>
      <c r="OEQ22" s="1176" t="s">
        <v>2292</v>
      </c>
      <c r="OER22" s="1176" t="s">
        <v>2292</v>
      </c>
      <c r="OES22" s="1176" t="s">
        <v>2292</v>
      </c>
      <c r="OET22" s="1176" t="s">
        <v>2292</v>
      </c>
      <c r="OEU22" s="1176" t="s">
        <v>2292</v>
      </c>
      <c r="OEV22" s="1176" t="s">
        <v>2292</v>
      </c>
      <c r="OEW22" s="1176" t="s">
        <v>2292</v>
      </c>
      <c r="OEX22" s="1176" t="s">
        <v>2292</v>
      </c>
      <c r="OEY22" s="1176" t="s">
        <v>2292</v>
      </c>
      <c r="OEZ22" s="1176" t="s">
        <v>2292</v>
      </c>
      <c r="OFA22" s="1176" t="s">
        <v>2292</v>
      </c>
      <c r="OFB22" s="1176" t="s">
        <v>2292</v>
      </c>
      <c r="OFC22" s="1176" t="s">
        <v>2292</v>
      </c>
      <c r="OFD22" s="1176" t="s">
        <v>2292</v>
      </c>
      <c r="OFE22" s="1176" t="s">
        <v>2292</v>
      </c>
      <c r="OFF22" s="1176" t="s">
        <v>2292</v>
      </c>
      <c r="OFG22" s="1176" t="s">
        <v>2292</v>
      </c>
      <c r="OFH22" s="1176" t="s">
        <v>2292</v>
      </c>
      <c r="OFI22" s="1176" t="s">
        <v>2292</v>
      </c>
      <c r="OFJ22" s="1176" t="s">
        <v>2292</v>
      </c>
      <c r="OFK22" s="1176" t="s">
        <v>2292</v>
      </c>
      <c r="OFL22" s="1176" t="s">
        <v>2292</v>
      </c>
      <c r="OFM22" s="1176" t="s">
        <v>2292</v>
      </c>
      <c r="OFN22" s="1176" t="s">
        <v>2292</v>
      </c>
      <c r="OFO22" s="1176" t="s">
        <v>2292</v>
      </c>
      <c r="OFP22" s="1176" t="s">
        <v>2292</v>
      </c>
      <c r="OFQ22" s="1176" t="s">
        <v>2292</v>
      </c>
      <c r="OFR22" s="1176" t="s">
        <v>2292</v>
      </c>
      <c r="OFS22" s="1176" t="s">
        <v>2292</v>
      </c>
      <c r="OFT22" s="1176" t="s">
        <v>2292</v>
      </c>
      <c r="OFU22" s="1176" t="s">
        <v>2292</v>
      </c>
      <c r="OFV22" s="1176" t="s">
        <v>2292</v>
      </c>
      <c r="OFW22" s="1176" t="s">
        <v>2292</v>
      </c>
      <c r="OFX22" s="1176" t="s">
        <v>2292</v>
      </c>
      <c r="OFY22" s="1176" t="s">
        <v>2292</v>
      </c>
      <c r="OFZ22" s="1176" t="s">
        <v>2292</v>
      </c>
      <c r="OGA22" s="1176" t="s">
        <v>2292</v>
      </c>
      <c r="OGB22" s="1176" t="s">
        <v>2292</v>
      </c>
      <c r="OGC22" s="1176" t="s">
        <v>2292</v>
      </c>
      <c r="OGD22" s="1176" t="s">
        <v>2292</v>
      </c>
      <c r="OGE22" s="1176" t="s">
        <v>2292</v>
      </c>
      <c r="OGF22" s="1176" t="s">
        <v>2292</v>
      </c>
      <c r="OGG22" s="1176" t="s">
        <v>2292</v>
      </c>
      <c r="OGH22" s="1176" t="s">
        <v>2292</v>
      </c>
      <c r="OGI22" s="1176" t="s">
        <v>2292</v>
      </c>
      <c r="OGJ22" s="1176" t="s">
        <v>2292</v>
      </c>
      <c r="OGK22" s="1176" t="s">
        <v>2292</v>
      </c>
      <c r="OGL22" s="1176" t="s">
        <v>2292</v>
      </c>
      <c r="OGM22" s="1176" t="s">
        <v>2292</v>
      </c>
      <c r="OGN22" s="1176" t="s">
        <v>2292</v>
      </c>
      <c r="OGO22" s="1176" t="s">
        <v>2292</v>
      </c>
      <c r="OGP22" s="1176" t="s">
        <v>2292</v>
      </c>
      <c r="OGQ22" s="1176" t="s">
        <v>2292</v>
      </c>
      <c r="OGR22" s="1176" t="s">
        <v>2292</v>
      </c>
      <c r="OGS22" s="1176" t="s">
        <v>2292</v>
      </c>
      <c r="OGT22" s="1176" t="s">
        <v>2292</v>
      </c>
      <c r="OGU22" s="1176" t="s">
        <v>2292</v>
      </c>
      <c r="OGV22" s="1176" t="s">
        <v>2292</v>
      </c>
      <c r="OGW22" s="1176" t="s">
        <v>2292</v>
      </c>
      <c r="OGX22" s="1176" t="s">
        <v>2292</v>
      </c>
      <c r="OGY22" s="1176" t="s">
        <v>2292</v>
      </c>
      <c r="OGZ22" s="1176" t="s">
        <v>2292</v>
      </c>
      <c r="OHA22" s="1176" t="s">
        <v>2292</v>
      </c>
      <c r="OHB22" s="1176" t="s">
        <v>2292</v>
      </c>
      <c r="OHC22" s="1176" t="s">
        <v>2292</v>
      </c>
      <c r="OHD22" s="1176" t="s">
        <v>2292</v>
      </c>
      <c r="OHE22" s="1176" t="s">
        <v>2292</v>
      </c>
      <c r="OHF22" s="1176" t="s">
        <v>2292</v>
      </c>
      <c r="OHG22" s="1176" t="s">
        <v>2292</v>
      </c>
      <c r="OHH22" s="1176" t="s">
        <v>2292</v>
      </c>
      <c r="OHI22" s="1176" t="s">
        <v>2292</v>
      </c>
      <c r="OHJ22" s="1176" t="s">
        <v>2292</v>
      </c>
      <c r="OHK22" s="1176" t="s">
        <v>2292</v>
      </c>
      <c r="OHL22" s="1176" t="s">
        <v>2292</v>
      </c>
      <c r="OHM22" s="1176" t="s">
        <v>2292</v>
      </c>
      <c r="OHN22" s="1176" t="s">
        <v>2292</v>
      </c>
      <c r="OHO22" s="1176" t="s">
        <v>2292</v>
      </c>
      <c r="OHP22" s="1176" t="s">
        <v>2292</v>
      </c>
      <c r="OHQ22" s="1176" t="s">
        <v>2292</v>
      </c>
      <c r="OHR22" s="1176" t="s">
        <v>2292</v>
      </c>
      <c r="OHS22" s="1176" t="s">
        <v>2292</v>
      </c>
      <c r="OHT22" s="1176" t="s">
        <v>2292</v>
      </c>
      <c r="OHU22" s="1176" t="s">
        <v>2292</v>
      </c>
      <c r="OHV22" s="1176" t="s">
        <v>2292</v>
      </c>
      <c r="OHW22" s="1176" t="s">
        <v>2292</v>
      </c>
      <c r="OHX22" s="1176" t="s">
        <v>2292</v>
      </c>
      <c r="OHY22" s="1176" t="s">
        <v>2292</v>
      </c>
      <c r="OHZ22" s="1176" t="s">
        <v>2292</v>
      </c>
      <c r="OIA22" s="1176" t="s">
        <v>2292</v>
      </c>
      <c r="OIB22" s="1176" t="s">
        <v>2292</v>
      </c>
      <c r="OIC22" s="1176" t="s">
        <v>2292</v>
      </c>
      <c r="OID22" s="1176" t="s">
        <v>2292</v>
      </c>
      <c r="OIE22" s="1176" t="s">
        <v>2292</v>
      </c>
      <c r="OIF22" s="1176" t="s">
        <v>2292</v>
      </c>
      <c r="OIG22" s="1176" t="s">
        <v>2292</v>
      </c>
      <c r="OIH22" s="1176" t="s">
        <v>2292</v>
      </c>
      <c r="OII22" s="1176" t="s">
        <v>2292</v>
      </c>
      <c r="OIJ22" s="1176" t="s">
        <v>2292</v>
      </c>
      <c r="OIK22" s="1176" t="s">
        <v>2292</v>
      </c>
      <c r="OIL22" s="1176" t="s">
        <v>2292</v>
      </c>
      <c r="OIM22" s="1176" t="s">
        <v>2292</v>
      </c>
      <c r="OIN22" s="1176" t="s">
        <v>2292</v>
      </c>
      <c r="OIO22" s="1176" t="s">
        <v>2292</v>
      </c>
      <c r="OIP22" s="1176" t="s">
        <v>2292</v>
      </c>
      <c r="OIQ22" s="1176" t="s">
        <v>2292</v>
      </c>
      <c r="OIR22" s="1176" t="s">
        <v>2292</v>
      </c>
      <c r="OIS22" s="1176" t="s">
        <v>2292</v>
      </c>
      <c r="OIT22" s="1176" t="s">
        <v>2292</v>
      </c>
      <c r="OIU22" s="1176" t="s">
        <v>2292</v>
      </c>
      <c r="OIV22" s="1176" t="s">
        <v>2292</v>
      </c>
      <c r="OIW22" s="1176" t="s">
        <v>2292</v>
      </c>
      <c r="OIX22" s="1176" t="s">
        <v>2292</v>
      </c>
      <c r="OIY22" s="1176" t="s">
        <v>2292</v>
      </c>
      <c r="OIZ22" s="1176" t="s">
        <v>2292</v>
      </c>
      <c r="OJA22" s="1176" t="s">
        <v>2292</v>
      </c>
      <c r="OJB22" s="1176" t="s">
        <v>2292</v>
      </c>
      <c r="OJC22" s="1176" t="s">
        <v>2292</v>
      </c>
      <c r="OJD22" s="1176" t="s">
        <v>2292</v>
      </c>
      <c r="OJE22" s="1176" t="s">
        <v>2292</v>
      </c>
      <c r="OJF22" s="1176" t="s">
        <v>2292</v>
      </c>
      <c r="OJG22" s="1176" t="s">
        <v>2292</v>
      </c>
      <c r="OJH22" s="1176" t="s">
        <v>2292</v>
      </c>
      <c r="OJI22" s="1176" t="s">
        <v>2292</v>
      </c>
      <c r="OJJ22" s="1176" t="s">
        <v>2292</v>
      </c>
      <c r="OJK22" s="1176" t="s">
        <v>2292</v>
      </c>
      <c r="OJL22" s="1176" t="s">
        <v>2292</v>
      </c>
      <c r="OJM22" s="1176" t="s">
        <v>2292</v>
      </c>
      <c r="OJN22" s="1176" t="s">
        <v>2292</v>
      </c>
      <c r="OJO22" s="1176" t="s">
        <v>2292</v>
      </c>
      <c r="OJP22" s="1176" t="s">
        <v>2292</v>
      </c>
      <c r="OJQ22" s="1176" t="s">
        <v>2292</v>
      </c>
      <c r="OJR22" s="1176" t="s">
        <v>2292</v>
      </c>
      <c r="OJS22" s="1176" t="s">
        <v>2292</v>
      </c>
      <c r="OJT22" s="1176" t="s">
        <v>2292</v>
      </c>
      <c r="OJU22" s="1176" t="s">
        <v>2292</v>
      </c>
      <c r="OJV22" s="1176" t="s">
        <v>2292</v>
      </c>
      <c r="OJW22" s="1176" t="s">
        <v>2292</v>
      </c>
      <c r="OJX22" s="1176" t="s">
        <v>2292</v>
      </c>
      <c r="OJY22" s="1176" t="s">
        <v>2292</v>
      </c>
      <c r="OJZ22" s="1176" t="s">
        <v>2292</v>
      </c>
      <c r="OKA22" s="1176" t="s">
        <v>2292</v>
      </c>
      <c r="OKB22" s="1176" t="s">
        <v>2292</v>
      </c>
      <c r="OKC22" s="1176" t="s">
        <v>2292</v>
      </c>
      <c r="OKD22" s="1176" t="s">
        <v>2292</v>
      </c>
      <c r="OKE22" s="1176" t="s">
        <v>2292</v>
      </c>
      <c r="OKF22" s="1176" t="s">
        <v>2292</v>
      </c>
      <c r="OKG22" s="1176" t="s">
        <v>2292</v>
      </c>
      <c r="OKH22" s="1176" t="s">
        <v>2292</v>
      </c>
      <c r="OKI22" s="1176" t="s">
        <v>2292</v>
      </c>
      <c r="OKJ22" s="1176" t="s">
        <v>2292</v>
      </c>
      <c r="OKK22" s="1176" t="s">
        <v>2292</v>
      </c>
      <c r="OKL22" s="1176" t="s">
        <v>2292</v>
      </c>
      <c r="OKM22" s="1176" t="s">
        <v>2292</v>
      </c>
      <c r="OKN22" s="1176" t="s">
        <v>2292</v>
      </c>
      <c r="OKO22" s="1176" t="s">
        <v>2292</v>
      </c>
      <c r="OKP22" s="1176" t="s">
        <v>2292</v>
      </c>
      <c r="OKQ22" s="1176" t="s">
        <v>2292</v>
      </c>
      <c r="OKR22" s="1176" t="s">
        <v>2292</v>
      </c>
      <c r="OKS22" s="1176" t="s">
        <v>2292</v>
      </c>
      <c r="OKT22" s="1176" t="s">
        <v>2292</v>
      </c>
      <c r="OKU22" s="1176" t="s">
        <v>2292</v>
      </c>
      <c r="OKV22" s="1176" t="s">
        <v>2292</v>
      </c>
      <c r="OKW22" s="1176" t="s">
        <v>2292</v>
      </c>
      <c r="OKX22" s="1176" t="s">
        <v>2292</v>
      </c>
      <c r="OKY22" s="1176" t="s">
        <v>2292</v>
      </c>
      <c r="OKZ22" s="1176" t="s">
        <v>2292</v>
      </c>
      <c r="OLA22" s="1176" t="s">
        <v>2292</v>
      </c>
      <c r="OLB22" s="1176" t="s">
        <v>2292</v>
      </c>
      <c r="OLC22" s="1176" t="s">
        <v>2292</v>
      </c>
      <c r="OLD22" s="1176" t="s">
        <v>2292</v>
      </c>
      <c r="OLE22" s="1176" t="s">
        <v>2292</v>
      </c>
      <c r="OLF22" s="1176" t="s">
        <v>2292</v>
      </c>
      <c r="OLG22" s="1176" t="s">
        <v>2292</v>
      </c>
      <c r="OLH22" s="1176" t="s">
        <v>2292</v>
      </c>
      <c r="OLI22" s="1176" t="s">
        <v>2292</v>
      </c>
      <c r="OLJ22" s="1176" t="s">
        <v>2292</v>
      </c>
      <c r="OLK22" s="1176" t="s">
        <v>2292</v>
      </c>
      <c r="OLL22" s="1176" t="s">
        <v>2292</v>
      </c>
      <c r="OLM22" s="1176" t="s">
        <v>2292</v>
      </c>
      <c r="OLN22" s="1176" t="s">
        <v>2292</v>
      </c>
      <c r="OLO22" s="1176" t="s">
        <v>2292</v>
      </c>
      <c r="OLP22" s="1176" t="s">
        <v>2292</v>
      </c>
      <c r="OLQ22" s="1176" t="s">
        <v>2292</v>
      </c>
      <c r="OLR22" s="1176" t="s">
        <v>2292</v>
      </c>
      <c r="OLS22" s="1176" t="s">
        <v>2292</v>
      </c>
      <c r="OLT22" s="1176" t="s">
        <v>2292</v>
      </c>
      <c r="OLU22" s="1176" t="s">
        <v>2292</v>
      </c>
      <c r="OLV22" s="1176" t="s">
        <v>2292</v>
      </c>
      <c r="OLW22" s="1176" t="s">
        <v>2292</v>
      </c>
      <c r="OLX22" s="1176" t="s">
        <v>2292</v>
      </c>
      <c r="OLY22" s="1176" t="s">
        <v>2292</v>
      </c>
      <c r="OLZ22" s="1176" t="s">
        <v>2292</v>
      </c>
      <c r="OMA22" s="1176" t="s">
        <v>2292</v>
      </c>
      <c r="OMB22" s="1176" t="s">
        <v>2292</v>
      </c>
      <c r="OMC22" s="1176" t="s">
        <v>2292</v>
      </c>
      <c r="OMD22" s="1176" t="s">
        <v>2292</v>
      </c>
      <c r="OME22" s="1176" t="s">
        <v>2292</v>
      </c>
      <c r="OMF22" s="1176" t="s">
        <v>2292</v>
      </c>
      <c r="OMG22" s="1176" t="s">
        <v>2292</v>
      </c>
      <c r="OMH22" s="1176" t="s">
        <v>2292</v>
      </c>
      <c r="OMI22" s="1176" t="s">
        <v>2292</v>
      </c>
      <c r="OMJ22" s="1176" t="s">
        <v>2292</v>
      </c>
      <c r="OMK22" s="1176" t="s">
        <v>2292</v>
      </c>
      <c r="OML22" s="1176" t="s">
        <v>2292</v>
      </c>
      <c r="OMM22" s="1176" t="s">
        <v>2292</v>
      </c>
      <c r="OMN22" s="1176" t="s">
        <v>2292</v>
      </c>
      <c r="OMO22" s="1176" t="s">
        <v>2292</v>
      </c>
      <c r="OMP22" s="1176" t="s">
        <v>2292</v>
      </c>
      <c r="OMQ22" s="1176" t="s">
        <v>2292</v>
      </c>
      <c r="OMR22" s="1176" t="s">
        <v>2292</v>
      </c>
      <c r="OMS22" s="1176" t="s">
        <v>2292</v>
      </c>
      <c r="OMT22" s="1176" t="s">
        <v>2292</v>
      </c>
      <c r="OMU22" s="1176" t="s">
        <v>2292</v>
      </c>
      <c r="OMV22" s="1176" t="s">
        <v>2292</v>
      </c>
      <c r="OMW22" s="1176" t="s">
        <v>2292</v>
      </c>
      <c r="OMX22" s="1176" t="s">
        <v>2292</v>
      </c>
      <c r="OMY22" s="1176" t="s">
        <v>2292</v>
      </c>
      <c r="OMZ22" s="1176" t="s">
        <v>2292</v>
      </c>
      <c r="ONA22" s="1176" t="s">
        <v>2292</v>
      </c>
      <c r="ONB22" s="1176" t="s">
        <v>2292</v>
      </c>
      <c r="ONC22" s="1176" t="s">
        <v>2292</v>
      </c>
      <c r="OND22" s="1176" t="s">
        <v>2292</v>
      </c>
      <c r="ONE22" s="1176" t="s">
        <v>2292</v>
      </c>
      <c r="ONF22" s="1176" t="s">
        <v>2292</v>
      </c>
      <c r="ONG22" s="1176" t="s">
        <v>2292</v>
      </c>
      <c r="ONH22" s="1176" t="s">
        <v>2292</v>
      </c>
      <c r="ONI22" s="1176" t="s">
        <v>2292</v>
      </c>
      <c r="ONJ22" s="1176" t="s">
        <v>2292</v>
      </c>
      <c r="ONK22" s="1176" t="s">
        <v>2292</v>
      </c>
      <c r="ONL22" s="1176" t="s">
        <v>2292</v>
      </c>
      <c r="ONM22" s="1176" t="s">
        <v>2292</v>
      </c>
      <c r="ONN22" s="1176" t="s">
        <v>2292</v>
      </c>
      <c r="ONO22" s="1176" t="s">
        <v>2292</v>
      </c>
      <c r="ONP22" s="1176" t="s">
        <v>2292</v>
      </c>
      <c r="ONQ22" s="1176" t="s">
        <v>2292</v>
      </c>
      <c r="ONR22" s="1176" t="s">
        <v>2292</v>
      </c>
      <c r="ONS22" s="1176" t="s">
        <v>2292</v>
      </c>
      <c r="ONT22" s="1176" t="s">
        <v>2292</v>
      </c>
      <c r="ONU22" s="1176" t="s">
        <v>2292</v>
      </c>
      <c r="ONV22" s="1176" t="s">
        <v>2292</v>
      </c>
      <c r="ONW22" s="1176" t="s">
        <v>2292</v>
      </c>
      <c r="ONX22" s="1176" t="s">
        <v>2292</v>
      </c>
      <c r="ONY22" s="1176" t="s">
        <v>2292</v>
      </c>
      <c r="ONZ22" s="1176" t="s">
        <v>2292</v>
      </c>
      <c r="OOA22" s="1176" t="s">
        <v>2292</v>
      </c>
      <c r="OOB22" s="1176" t="s">
        <v>2292</v>
      </c>
      <c r="OOC22" s="1176" t="s">
        <v>2292</v>
      </c>
      <c r="OOD22" s="1176" t="s">
        <v>2292</v>
      </c>
      <c r="OOE22" s="1176" t="s">
        <v>2292</v>
      </c>
      <c r="OOF22" s="1176" t="s">
        <v>2292</v>
      </c>
      <c r="OOG22" s="1176" t="s">
        <v>2292</v>
      </c>
      <c r="OOH22" s="1176" t="s">
        <v>2292</v>
      </c>
      <c r="OOI22" s="1176" t="s">
        <v>2292</v>
      </c>
      <c r="OOJ22" s="1176" t="s">
        <v>2292</v>
      </c>
      <c r="OOK22" s="1176" t="s">
        <v>2292</v>
      </c>
      <c r="OOL22" s="1176" t="s">
        <v>2292</v>
      </c>
      <c r="OOM22" s="1176" t="s">
        <v>2292</v>
      </c>
      <c r="OON22" s="1176" t="s">
        <v>2292</v>
      </c>
      <c r="OOO22" s="1176" t="s">
        <v>2292</v>
      </c>
      <c r="OOP22" s="1176" t="s">
        <v>2292</v>
      </c>
      <c r="OOQ22" s="1176" t="s">
        <v>2292</v>
      </c>
      <c r="OOR22" s="1176" t="s">
        <v>2292</v>
      </c>
      <c r="OOS22" s="1176" t="s">
        <v>2292</v>
      </c>
      <c r="OOT22" s="1176" t="s">
        <v>2292</v>
      </c>
      <c r="OOU22" s="1176" t="s">
        <v>2292</v>
      </c>
      <c r="OOV22" s="1176" t="s">
        <v>2292</v>
      </c>
      <c r="OOW22" s="1176" t="s">
        <v>2292</v>
      </c>
      <c r="OOX22" s="1176" t="s">
        <v>2292</v>
      </c>
      <c r="OOY22" s="1176" t="s">
        <v>2292</v>
      </c>
      <c r="OOZ22" s="1176" t="s">
        <v>2292</v>
      </c>
      <c r="OPA22" s="1176" t="s">
        <v>2292</v>
      </c>
      <c r="OPB22" s="1176" t="s">
        <v>2292</v>
      </c>
      <c r="OPC22" s="1176" t="s">
        <v>2292</v>
      </c>
      <c r="OPD22" s="1176" t="s">
        <v>2292</v>
      </c>
      <c r="OPE22" s="1176" t="s">
        <v>2292</v>
      </c>
      <c r="OPF22" s="1176" t="s">
        <v>2292</v>
      </c>
      <c r="OPG22" s="1176" t="s">
        <v>2292</v>
      </c>
      <c r="OPH22" s="1176" t="s">
        <v>2292</v>
      </c>
      <c r="OPI22" s="1176" t="s">
        <v>2292</v>
      </c>
      <c r="OPJ22" s="1176" t="s">
        <v>2292</v>
      </c>
      <c r="OPK22" s="1176" t="s">
        <v>2292</v>
      </c>
      <c r="OPL22" s="1176" t="s">
        <v>2292</v>
      </c>
      <c r="OPM22" s="1176" t="s">
        <v>2292</v>
      </c>
      <c r="OPN22" s="1176" t="s">
        <v>2292</v>
      </c>
      <c r="OPO22" s="1176" t="s">
        <v>2292</v>
      </c>
      <c r="OPP22" s="1176" t="s">
        <v>2292</v>
      </c>
      <c r="OPQ22" s="1176" t="s">
        <v>2292</v>
      </c>
      <c r="OPR22" s="1176" t="s">
        <v>2292</v>
      </c>
      <c r="OPS22" s="1176" t="s">
        <v>2292</v>
      </c>
      <c r="OPT22" s="1176" t="s">
        <v>2292</v>
      </c>
      <c r="OPU22" s="1176" t="s">
        <v>2292</v>
      </c>
      <c r="OPV22" s="1176" t="s">
        <v>2292</v>
      </c>
      <c r="OPW22" s="1176" t="s">
        <v>2292</v>
      </c>
      <c r="OPX22" s="1176" t="s">
        <v>2292</v>
      </c>
      <c r="OPY22" s="1176" t="s">
        <v>2292</v>
      </c>
      <c r="OPZ22" s="1176" t="s">
        <v>2292</v>
      </c>
      <c r="OQA22" s="1176" t="s">
        <v>2292</v>
      </c>
      <c r="OQB22" s="1176" t="s">
        <v>2292</v>
      </c>
      <c r="OQC22" s="1176" t="s">
        <v>2292</v>
      </c>
      <c r="OQD22" s="1176" t="s">
        <v>2292</v>
      </c>
      <c r="OQE22" s="1176" t="s">
        <v>2292</v>
      </c>
      <c r="OQF22" s="1176" t="s">
        <v>2292</v>
      </c>
      <c r="OQG22" s="1176" t="s">
        <v>2292</v>
      </c>
      <c r="OQH22" s="1176" t="s">
        <v>2292</v>
      </c>
      <c r="OQI22" s="1176" t="s">
        <v>2292</v>
      </c>
      <c r="OQJ22" s="1176" t="s">
        <v>2292</v>
      </c>
      <c r="OQK22" s="1176" t="s">
        <v>2292</v>
      </c>
      <c r="OQL22" s="1176" t="s">
        <v>2292</v>
      </c>
      <c r="OQM22" s="1176" t="s">
        <v>2292</v>
      </c>
      <c r="OQN22" s="1176" t="s">
        <v>2292</v>
      </c>
      <c r="OQO22" s="1176" t="s">
        <v>2292</v>
      </c>
      <c r="OQP22" s="1176" t="s">
        <v>2292</v>
      </c>
      <c r="OQQ22" s="1176" t="s">
        <v>2292</v>
      </c>
      <c r="OQR22" s="1176" t="s">
        <v>2292</v>
      </c>
      <c r="OQS22" s="1176" t="s">
        <v>2292</v>
      </c>
      <c r="OQT22" s="1176" t="s">
        <v>2292</v>
      </c>
      <c r="OQU22" s="1176" t="s">
        <v>2292</v>
      </c>
      <c r="OQV22" s="1176" t="s">
        <v>2292</v>
      </c>
      <c r="OQW22" s="1176" t="s">
        <v>2292</v>
      </c>
      <c r="OQX22" s="1176" t="s">
        <v>2292</v>
      </c>
      <c r="OQY22" s="1176" t="s">
        <v>2292</v>
      </c>
      <c r="OQZ22" s="1176" t="s">
        <v>2292</v>
      </c>
      <c r="ORA22" s="1176" t="s">
        <v>2292</v>
      </c>
      <c r="ORB22" s="1176" t="s">
        <v>2292</v>
      </c>
      <c r="ORC22" s="1176" t="s">
        <v>2292</v>
      </c>
      <c r="ORD22" s="1176" t="s">
        <v>2292</v>
      </c>
      <c r="ORE22" s="1176" t="s">
        <v>2292</v>
      </c>
      <c r="ORF22" s="1176" t="s">
        <v>2292</v>
      </c>
      <c r="ORG22" s="1176" t="s">
        <v>2292</v>
      </c>
      <c r="ORH22" s="1176" t="s">
        <v>2292</v>
      </c>
      <c r="ORI22" s="1176" t="s">
        <v>2292</v>
      </c>
      <c r="ORJ22" s="1176" t="s">
        <v>2292</v>
      </c>
      <c r="ORK22" s="1176" t="s">
        <v>2292</v>
      </c>
      <c r="ORL22" s="1176" t="s">
        <v>2292</v>
      </c>
      <c r="ORM22" s="1176" t="s">
        <v>2292</v>
      </c>
      <c r="ORN22" s="1176" t="s">
        <v>2292</v>
      </c>
      <c r="ORO22" s="1176" t="s">
        <v>2292</v>
      </c>
      <c r="ORP22" s="1176" t="s">
        <v>2292</v>
      </c>
      <c r="ORQ22" s="1176" t="s">
        <v>2292</v>
      </c>
      <c r="ORR22" s="1176" t="s">
        <v>2292</v>
      </c>
      <c r="ORS22" s="1176" t="s">
        <v>2292</v>
      </c>
      <c r="ORT22" s="1176" t="s">
        <v>2292</v>
      </c>
      <c r="ORU22" s="1176" t="s">
        <v>2292</v>
      </c>
      <c r="ORV22" s="1176" t="s">
        <v>2292</v>
      </c>
      <c r="ORW22" s="1176" t="s">
        <v>2292</v>
      </c>
      <c r="ORX22" s="1176" t="s">
        <v>2292</v>
      </c>
      <c r="ORY22" s="1176" t="s">
        <v>2292</v>
      </c>
      <c r="ORZ22" s="1176" t="s">
        <v>2292</v>
      </c>
      <c r="OSA22" s="1176" t="s">
        <v>2292</v>
      </c>
      <c r="OSB22" s="1176" t="s">
        <v>2292</v>
      </c>
      <c r="OSC22" s="1176" t="s">
        <v>2292</v>
      </c>
      <c r="OSD22" s="1176" t="s">
        <v>2292</v>
      </c>
      <c r="OSE22" s="1176" t="s">
        <v>2292</v>
      </c>
      <c r="OSF22" s="1176" t="s">
        <v>2292</v>
      </c>
      <c r="OSG22" s="1176" t="s">
        <v>2292</v>
      </c>
      <c r="OSH22" s="1176" t="s">
        <v>2292</v>
      </c>
      <c r="OSI22" s="1176" t="s">
        <v>2292</v>
      </c>
      <c r="OSJ22" s="1176" t="s">
        <v>2292</v>
      </c>
      <c r="OSK22" s="1176" t="s">
        <v>2292</v>
      </c>
      <c r="OSL22" s="1176" t="s">
        <v>2292</v>
      </c>
      <c r="OSM22" s="1176" t="s">
        <v>2292</v>
      </c>
      <c r="OSN22" s="1176" t="s">
        <v>2292</v>
      </c>
      <c r="OSO22" s="1176" t="s">
        <v>2292</v>
      </c>
      <c r="OSP22" s="1176" t="s">
        <v>2292</v>
      </c>
      <c r="OSQ22" s="1176" t="s">
        <v>2292</v>
      </c>
      <c r="OSR22" s="1176" t="s">
        <v>2292</v>
      </c>
      <c r="OSS22" s="1176" t="s">
        <v>2292</v>
      </c>
      <c r="OST22" s="1176" t="s">
        <v>2292</v>
      </c>
      <c r="OSU22" s="1176" t="s">
        <v>2292</v>
      </c>
      <c r="OSV22" s="1176" t="s">
        <v>2292</v>
      </c>
      <c r="OSW22" s="1176" t="s">
        <v>2292</v>
      </c>
      <c r="OSX22" s="1176" t="s">
        <v>2292</v>
      </c>
      <c r="OSY22" s="1176" t="s">
        <v>2292</v>
      </c>
      <c r="OSZ22" s="1176" t="s">
        <v>2292</v>
      </c>
      <c r="OTA22" s="1176" t="s">
        <v>2292</v>
      </c>
      <c r="OTB22" s="1176" t="s">
        <v>2292</v>
      </c>
      <c r="OTC22" s="1176" t="s">
        <v>2292</v>
      </c>
      <c r="OTD22" s="1176" t="s">
        <v>2292</v>
      </c>
      <c r="OTE22" s="1176" t="s">
        <v>2292</v>
      </c>
      <c r="OTF22" s="1176" t="s">
        <v>2292</v>
      </c>
      <c r="OTG22" s="1176" t="s">
        <v>2292</v>
      </c>
      <c r="OTH22" s="1176" t="s">
        <v>2292</v>
      </c>
      <c r="OTI22" s="1176" t="s">
        <v>2292</v>
      </c>
      <c r="OTJ22" s="1176" t="s">
        <v>2292</v>
      </c>
      <c r="OTK22" s="1176" t="s">
        <v>2292</v>
      </c>
      <c r="OTL22" s="1176" t="s">
        <v>2292</v>
      </c>
      <c r="OTM22" s="1176" t="s">
        <v>2292</v>
      </c>
      <c r="OTN22" s="1176" t="s">
        <v>2292</v>
      </c>
      <c r="OTO22" s="1176" t="s">
        <v>2292</v>
      </c>
      <c r="OTP22" s="1176" t="s">
        <v>2292</v>
      </c>
      <c r="OTQ22" s="1176" t="s">
        <v>2292</v>
      </c>
      <c r="OTR22" s="1176" t="s">
        <v>2292</v>
      </c>
      <c r="OTS22" s="1176" t="s">
        <v>2292</v>
      </c>
      <c r="OTT22" s="1176" t="s">
        <v>2292</v>
      </c>
      <c r="OTU22" s="1176" t="s">
        <v>2292</v>
      </c>
      <c r="OTV22" s="1176" t="s">
        <v>2292</v>
      </c>
      <c r="OTW22" s="1176" t="s">
        <v>2292</v>
      </c>
      <c r="OTX22" s="1176" t="s">
        <v>2292</v>
      </c>
      <c r="OTY22" s="1176" t="s">
        <v>2292</v>
      </c>
      <c r="OTZ22" s="1176" t="s">
        <v>2292</v>
      </c>
      <c r="OUA22" s="1176" t="s">
        <v>2292</v>
      </c>
      <c r="OUB22" s="1176" t="s">
        <v>2292</v>
      </c>
      <c r="OUC22" s="1176" t="s">
        <v>2292</v>
      </c>
      <c r="OUD22" s="1176" t="s">
        <v>2292</v>
      </c>
      <c r="OUE22" s="1176" t="s">
        <v>2292</v>
      </c>
      <c r="OUF22" s="1176" t="s">
        <v>2292</v>
      </c>
      <c r="OUG22" s="1176" t="s">
        <v>2292</v>
      </c>
      <c r="OUH22" s="1176" t="s">
        <v>2292</v>
      </c>
      <c r="OUI22" s="1176" t="s">
        <v>2292</v>
      </c>
      <c r="OUJ22" s="1176" t="s">
        <v>2292</v>
      </c>
      <c r="OUK22" s="1176" t="s">
        <v>2292</v>
      </c>
      <c r="OUL22" s="1176" t="s">
        <v>2292</v>
      </c>
      <c r="OUM22" s="1176" t="s">
        <v>2292</v>
      </c>
      <c r="OUN22" s="1176" t="s">
        <v>2292</v>
      </c>
      <c r="OUO22" s="1176" t="s">
        <v>2292</v>
      </c>
      <c r="OUP22" s="1176" t="s">
        <v>2292</v>
      </c>
      <c r="OUQ22" s="1176" t="s">
        <v>2292</v>
      </c>
      <c r="OUR22" s="1176" t="s">
        <v>2292</v>
      </c>
      <c r="OUS22" s="1176" t="s">
        <v>2292</v>
      </c>
      <c r="OUT22" s="1176" t="s">
        <v>2292</v>
      </c>
      <c r="OUU22" s="1176" t="s">
        <v>2292</v>
      </c>
      <c r="OUV22" s="1176" t="s">
        <v>2292</v>
      </c>
      <c r="OUW22" s="1176" t="s">
        <v>2292</v>
      </c>
      <c r="OUX22" s="1176" t="s">
        <v>2292</v>
      </c>
      <c r="OUY22" s="1176" t="s">
        <v>2292</v>
      </c>
      <c r="OUZ22" s="1176" t="s">
        <v>2292</v>
      </c>
      <c r="OVA22" s="1176" t="s">
        <v>2292</v>
      </c>
      <c r="OVB22" s="1176" t="s">
        <v>2292</v>
      </c>
      <c r="OVC22" s="1176" t="s">
        <v>2292</v>
      </c>
      <c r="OVD22" s="1176" t="s">
        <v>2292</v>
      </c>
      <c r="OVE22" s="1176" t="s">
        <v>2292</v>
      </c>
      <c r="OVF22" s="1176" t="s">
        <v>2292</v>
      </c>
      <c r="OVG22" s="1176" t="s">
        <v>2292</v>
      </c>
      <c r="OVH22" s="1176" t="s">
        <v>2292</v>
      </c>
      <c r="OVI22" s="1176" t="s">
        <v>2292</v>
      </c>
      <c r="OVJ22" s="1176" t="s">
        <v>2292</v>
      </c>
      <c r="OVK22" s="1176" t="s">
        <v>2292</v>
      </c>
      <c r="OVL22" s="1176" t="s">
        <v>2292</v>
      </c>
      <c r="OVM22" s="1176" t="s">
        <v>2292</v>
      </c>
      <c r="OVN22" s="1176" t="s">
        <v>2292</v>
      </c>
      <c r="OVO22" s="1176" t="s">
        <v>2292</v>
      </c>
      <c r="OVP22" s="1176" t="s">
        <v>2292</v>
      </c>
      <c r="OVQ22" s="1176" t="s">
        <v>2292</v>
      </c>
      <c r="OVR22" s="1176" t="s">
        <v>2292</v>
      </c>
      <c r="OVS22" s="1176" t="s">
        <v>2292</v>
      </c>
      <c r="OVT22" s="1176" t="s">
        <v>2292</v>
      </c>
      <c r="OVU22" s="1176" t="s">
        <v>2292</v>
      </c>
      <c r="OVV22" s="1176" t="s">
        <v>2292</v>
      </c>
      <c r="OVW22" s="1176" t="s">
        <v>2292</v>
      </c>
      <c r="OVX22" s="1176" t="s">
        <v>2292</v>
      </c>
      <c r="OVY22" s="1176" t="s">
        <v>2292</v>
      </c>
      <c r="OVZ22" s="1176" t="s">
        <v>2292</v>
      </c>
      <c r="OWA22" s="1176" t="s">
        <v>2292</v>
      </c>
      <c r="OWB22" s="1176" t="s">
        <v>2292</v>
      </c>
      <c r="OWC22" s="1176" t="s">
        <v>2292</v>
      </c>
      <c r="OWD22" s="1176" t="s">
        <v>2292</v>
      </c>
      <c r="OWE22" s="1176" t="s">
        <v>2292</v>
      </c>
      <c r="OWF22" s="1176" t="s">
        <v>2292</v>
      </c>
      <c r="OWG22" s="1176" t="s">
        <v>2292</v>
      </c>
      <c r="OWH22" s="1176" t="s">
        <v>2292</v>
      </c>
      <c r="OWI22" s="1176" t="s">
        <v>2292</v>
      </c>
      <c r="OWJ22" s="1176" t="s">
        <v>2292</v>
      </c>
      <c r="OWK22" s="1176" t="s">
        <v>2292</v>
      </c>
      <c r="OWL22" s="1176" t="s">
        <v>2292</v>
      </c>
      <c r="OWM22" s="1176" t="s">
        <v>2292</v>
      </c>
      <c r="OWN22" s="1176" t="s">
        <v>2292</v>
      </c>
      <c r="OWO22" s="1176" t="s">
        <v>2292</v>
      </c>
      <c r="OWP22" s="1176" t="s">
        <v>2292</v>
      </c>
      <c r="OWQ22" s="1176" t="s">
        <v>2292</v>
      </c>
      <c r="OWR22" s="1176" t="s">
        <v>2292</v>
      </c>
      <c r="OWS22" s="1176" t="s">
        <v>2292</v>
      </c>
      <c r="OWT22" s="1176" t="s">
        <v>2292</v>
      </c>
      <c r="OWU22" s="1176" t="s">
        <v>2292</v>
      </c>
      <c r="OWV22" s="1176" t="s">
        <v>2292</v>
      </c>
      <c r="OWW22" s="1176" t="s">
        <v>2292</v>
      </c>
      <c r="OWX22" s="1176" t="s">
        <v>2292</v>
      </c>
      <c r="OWY22" s="1176" t="s">
        <v>2292</v>
      </c>
      <c r="OWZ22" s="1176" t="s">
        <v>2292</v>
      </c>
      <c r="OXA22" s="1176" t="s">
        <v>2292</v>
      </c>
      <c r="OXB22" s="1176" t="s">
        <v>2292</v>
      </c>
      <c r="OXC22" s="1176" t="s">
        <v>2292</v>
      </c>
      <c r="OXD22" s="1176" t="s">
        <v>2292</v>
      </c>
      <c r="OXE22" s="1176" t="s">
        <v>2292</v>
      </c>
      <c r="OXF22" s="1176" t="s">
        <v>2292</v>
      </c>
      <c r="OXG22" s="1176" t="s">
        <v>2292</v>
      </c>
      <c r="OXH22" s="1176" t="s">
        <v>2292</v>
      </c>
      <c r="OXI22" s="1176" t="s">
        <v>2292</v>
      </c>
      <c r="OXJ22" s="1176" t="s">
        <v>2292</v>
      </c>
      <c r="OXK22" s="1176" t="s">
        <v>2292</v>
      </c>
      <c r="OXL22" s="1176" t="s">
        <v>2292</v>
      </c>
      <c r="OXM22" s="1176" t="s">
        <v>2292</v>
      </c>
      <c r="OXN22" s="1176" t="s">
        <v>2292</v>
      </c>
      <c r="OXO22" s="1176" t="s">
        <v>2292</v>
      </c>
      <c r="OXP22" s="1176" t="s">
        <v>2292</v>
      </c>
      <c r="OXQ22" s="1176" t="s">
        <v>2292</v>
      </c>
      <c r="OXR22" s="1176" t="s">
        <v>2292</v>
      </c>
      <c r="OXS22" s="1176" t="s">
        <v>2292</v>
      </c>
      <c r="OXT22" s="1176" t="s">
        <v>2292</v>
      </c>
      <c r="OXU22" s="1176" t="s">
        <v>2292</v>
      </c>
      <c r="OXV22" s="1176" t="s">
        <v>2292</v>
      </c>
      <c r="OXW22" s="1176" t="s">
        <v>2292</v>
      </c>
      <c r="OXX22" s="1176" t="s">
        <v>2292</v>
      </c>
      <c r="OXY22" s="1176" t="s">
        <v>2292</v>
      </c>
      <c r="OXZ22" s="1176" t="s">
        <v>2292</v>
      </c>
      <c r="OYA22" s="1176" t="s">
        <v>2292</v>
      </c>
      <c r="OYB22" s="1176" t="s">
        <v>2292</v>
      </c>
      <c r="OYC22" s="1176" t="s">
        <v>2292</v>
      </c>
      <c r="OYD22" s="1176" t="s">
        <v>2292</v>
      </c>
      <c r="OYE22" s="1176" t="s">
        <v>2292</v>
      </c>
      <c r="OYF22" s="1176" t="s">
        <v>2292</v>
      </c>
      <c r="OYG22" s="1176" t="s">
        <v>2292</v>
      </c>
      <c r="OYH22" s="1176" t="s">
        <v>2292</v>
      </c>
      <c r="OYI22" s="1176" t="s">
        <v>2292</v>
      </c>
      <c r="OYJ22" s="1176" t="s">
        <v>2292</v>
      </c>
      <c r="OYK22" s="1176" t="s">
        <v>2292</v>
      </c>
      <c r="OYL22" s="1176" t="s">
        <v>2292</v>
      </c>
      <c r="OYM22" s="1176" t="s">
        <v>2292</v>
      </c>
      <c r="OYN22" s="1176" t="s">
        <v>2292</v>
      </c>
      <c r="OYO22" s="1176" t="s">
        <v>2292</v>
      </c>
      <c r="OYP22" s="1176" t="s">
        <v>2292</v>
      </c>
      <c r="OYQ22" s="1176" t="s">
        <v>2292</v>
      </c>
      <c r="OYR22" s="1176" t="s">
        <v>2292</v>
      </c>
      <c r="OYS22" s="1176" t="s">
        <v>2292</v>
      </c>
      <c r="OYT22" s="1176" t="s">
        <v>2292</v>
      </c>
      <c r="OYU22" s="1176" t="s">
        <v>2292</v>
      </c>
      <c r="OYV22" s="1176" t="s">
        <v>2292</v>
      </c>
      <c r="OYW22" s="1176" t="s">
        <v>2292</v>
      </c>
      <c r="OYX22" s="1176" t="s">
        <v>2292</v>
      </c>
      <c r="OYY22" s="1176" t="s">
        <v>2292</v>
      </c>
      <c r="OYZ22" s="1176" t="s">
        <v>2292</v>
      </c>
      <c r="OZA22" s="1176" t="s">
        <v>2292</v>
      </c>
      <c r="OZB22" s="1176" t="s">
        <v>2292</v>
      </c>
      <c r="OZC22" s="1176" t="s">
        <v>2292</v>
      </c>
      <c r="OZD22" s="1176" t="s">
        <v>2292</v>
      </c>
      <c r="OZE22" s="1176" t="s">
        <v>2292</v>
      </c>
      <c r="OZF22" s="1176" t="s">
        <v>2292</v>
      </c>
      <c r="OZG22" s="1176" t="s">
        <v>2292</v>
      </c>
      <c r="OZH22" s="1176" t="s">
        <v>2292</v>
      </c>
      <c r="OZI22" s="1176" t="s">
        <v>2292</v>
      </c>
      <c r="OZJ22" s="1176" t="s">
        <v>2292</v>
      </c>
      <c r="OZK22" s="1176" t="s">
        <v>2292</v>
      </c>
      <c r="OZL22" s="1176" t="s">
        <v>2292</v>
      </c>
      <c r="OZM22" s="1176" t="s">
        <v>2292</v>
      </c>
      <c r="OZN22" s="1176" t="s">
        <v>2292</v>
      </c>
      <c r="OZO22" s="1176" t="s">
        <v>2292</v>
      </c>
      <c r="OZP22" s="1176" t="s">
        <v>2292</v>
      </c>
      <c r="OZQ22" s="1176" t="s">
        <v>2292</v>
      </c>
      <c r="OZR22" s="1176" t="s">
        <v>2292</v>
      </c>
      <c r="OZS22" s="1176" t="s">
        <v>2292</v>
      </c>
      <c r="OZT22" s="1176" t="s">
        <v>2292</v>
      </c>
      <c r="OZU22" s="1176" t="s">
        <v>2292</v>
      </c>
      <c r="OZV22" s="1176" t="s">
        <v>2292</v>
      </c>
      <c r="OZW22" s="1176" t="s">
        <v>2292</v>
      </c>
      <c r="OZX22" s="1176" t="s">
        <v>2292</v>
      </c>
      <c r="OZY22" s="1176" t="s">
        <v>2292</v>
      </c>
      <c r="OZZ22" s="1176" t="s">
        <v>2292</v>
      </c>
      <c r="PAA22" s="1176" t="s">
        <v>2292</v>
      </c>
      <c r="PAB22" s="1176" t="s">
        <v>2292</v>
      </c>
      <c r="PAC22" s="1176" t="s">
        <v>2292</v>
      </c>
      <c r="PAD22" s="1176" t="s">
        <v>2292</v>
      </c>
      <c r="PAE22" s="1176" t="s">
        <v>2292</v>
      </c>
      <c r="PAF22" s="1176" t="s">
        <v>2292</v>
      </c>
      <c r="PAG22" s="1176" t="s">
        <v>2292</v>
      </c>
      <c r="PAH22" s="1176" t="s">
        <v>2292</v>
      </c>
      <c r="PAI22" s="1176" t="s">
        <v>2292</v>
      </c>
      <c r="PAJ22" s="1176" t="s">
        <v>2292</v>
      </c>
      <c r="PAK22" s="1176" t="s">
        <v>2292</v>
      </c>
      <c r="PAL22" s="1176" t="s">
        <v>2292</v>
      </c>
      <c r="PAM22" s="1176" t="s">
        <v>2292</v>
      </c>
      <c r="PAN22" s="1176" t="s">
        <v>2292</v>
      </c>
      <c r="PAO22" s="1176" t="s">
        <v>2292</v>
      </c>
      <c r="PAP22" s="1176" t="s">
        <v>2292</v>
      </c>
      <c r="PAQ22" s="1176" t="s">
        <v>2292</v>
      </c>
      <c r="PAR22" s="1176" t="s">
        <v>2292</v>
      </c>
      <c r="PAS22" s="1176" t="s">
        <v>2292</v>
      </c>
      <c r="PAT22" s="1176" t="s">
        <v>2292</v>
      </c>
      <c r="PAU22" s="1176" t="s">
        <v>2292</v>
      </c>
      <c r="PAV22" s="1176" t="s">
        <v>2292</v>
      </c>
      <c r="PAW22" s="1176" t="s">
        <v>2292</v>
      </c>
      <c r="PAX22" s="1176" t="s">
        <v>2292</v>
      </c>
      <c r="PAY22" s="1176" t="s">
        <v>2292</v>
      </c>
      <c r="PAZ22" s="1176" t="s">
        <v>2292</v>
      </c>
      <c r="PBA22" s="1176" t="s">
        <v>2292</v>
      </c>
      <c r="PBB22" s="1176" t="s">
        <v>2292</v>
      </c>
      <c r="PBC22" s="1176" t="s">
        <v>2292</v>
      </c>
      <c r="PBD22" s="1176" t="s">
        <v>2292</v>
      </c>
      <c r="PBE22" s="1176" t="s">
        <v>2292</v>
      </c>
      <c r="PBF22" s="1176" t="s">
        <v>2292</v>
      </c>
      <c r="PBG22" s="1176" t="s">
        <v>2292</v>
      </c>
      <c r="PBH22" s="1176" t="s">
        <v>2292</v>
      </c>
      <c r="PBI22" s="1176" t="s">
        <v>2292</v>
      </c>
      <c r="PBJ22" s="1176" t="s">
        <v>2292</v>
      </c>
      <c r="PBK22" s="1176" t="s">
        <v>2292</v>
      </c>
      <c r="PBL22" s="1176" t="s">
        <v>2292</v>
      </c>
      <c r="PBM22" s="1176" t="s">
        <v>2292</v>
      </c>
      <c r="PBN22" s="1176" t="s">
        <v>2292</v>
      </c>
      <c r="PBO22" s="1176" t="s">
        <v>2292</v>
      </c>
      <c r="PBP22" s="1176" t="s">
        <v>2292</v>
      </c>
      <c r="PBQ22" s="1176" t="s">
        <v>2292</v>
      </c>
      <c r="PBR22" s="1176" t="s">
        <v>2292</v>
      </c>
      <c r="PBS22" s="1176" t="s">
        <v>2292</v>
      </c>
      <c r="PBT22" s="1176" t="s">
        <v>2292</v>
      </c>
      <c r="PBU22" s="1176" t="s">
        <v>2292</v>
      </c>
      <c r="PBV22" s="1176" t="s">
        <v>2292</v>
      </c>
      <c r="PBW22" s="1176" t="s">
        <v>2292</v>
      </c>
      <c r="PBX22" s="1176" t="s">
        <v>2292</v>
      </c>
      <c r="PBY22" s="1176" t="s">
        <v>2292</v>
      </c>
      <c r="PBZ22" s="1176" t="s">
        <v>2292</v>
      </c>
      <c r="PCA22" s="1176" t="s">
        <v>2292</v>
      </c>
      <c r="PCB22" s="1176" t="s">
        <v>2292</v>
      </c>
      <c r="PCC22" s="1176" t="s">
        <v>2292</v>
      </c>
      <c r="PCD22" s="1176" t="s">
        <v>2292</v>
      </c>
      <c r="PCE22" s="1176" t="s">
        <v>2292</v>
      </c>
      <c r="PCF22" s="1176" t="s">
        <v>2292</v>
      </c>
      <c r="PCG22" s="1176" t="s">
        <v>2292</v>
      </c>
      <c r="PCH22" s="1176" t="s">
        <v>2292</v>
      </c>
      <c r="PCI22" s="1176" t="s">
        <v>2292</v>
      </c>
      <c r="PCJ22" s="1176" t="s">
        <v>2292</v>
      </c>
      <c r="PCK22" s="1176" t="s">
        <v>2292</v>
      </c>
      <c r="PCL22" s="1176" t="s">
        <v>2292</v>
      </c>
      <c r="PCM22" s="1176" t="s">
        <v>2292</v>
      </c>
      <c r="PCN22" s="1176" t="s">
        <v>2292</v>
      </c>
      <c r="PCO22" s="1176" t="s">
        <v>2292</v>
      </c>
      <c r="PCP22" s="1176" t="s">
        <v>2292</v>
      </c>
      <c r="PCQ22" s="1176" t="s">
        <v>2292</v>
      </c>
      <c r="PCR22" s="1176" t="s">
        <v>2292</v>
      </c>
      <c r="PCS22" s="1176" t="s">
        <v>2292</v>
      </c>
      <c r="PCT22" s="1176" t="s">
        <v>2292</v>
      </c>
      <c r="PCU22" s="1176" t="s">
        <v>2292</v>
      </c>
      <c r="PCV22" s="1176" t="s">
        <v>2292</v>
      </c>
      <c r="PCW22" s="1176" t="s">
        <v>2292</v>
      </c>
      <c r="PCX22" s="1176" t="s">
        <v>2292</v>
      </c>
      <c r="PCY22" s="1176" t="s">
        <v>2292</v>
      </c>
      <c r="PCZ22" s="1176" t="s">
        <v>2292</v>
      </c>
      <c r="PDA22" s="1176" t="s">
        <v>2292</v>
      </c>
      <c r="PDB22" s="1176" t="s">
        <v>2292</v>
      </c>
      <c r="PDC22" s="1176" t="s">
        <v>2292</v>
      </c>
      <c r="PDD22" s="1176" t="s">
        <v>2292</v>
      </c>
      <c r="PDE22" s="1176" t="s">
        <v>2292</v>
      </c>
      <c r="PDF22" s="1176" t="s">
        <v>2292</v>
      </c>
      <c r="PDG22" s="1176" t="s">
        <v>2292</v>
      </c>
      <c r="PDH22" s="1176" t="s">
        <v>2292</v>
      </c>
      <c r="PDI22" s="1176" t="s">
        <v>2292</v>
      </c>
      <c r="PDJ22" s="1176" t="s">
        <v>2292</v>
      </c>
      <c r="PDK22" s="1176" t="s">
        <v>2292</v>
      </c>
      <c r="PDL22" s="1176" t="s">
        <v>2292</v>
      </c>
      <c r="PDM22" s="1176" t="s">
        <v>2292</v>
      </c>
      <c r="PDN22" s="1176" t="s">
        <v>2292</v>
      </c>
      <c r="PDO22" s="1176" t="s">
        <v>2292</v>
      </c>
      <c r="PDP22" s="1176" t="s">
        <v>2292</v>
      </c>
      <c r="PDQ22" s="1176" t="s">
        <v>2292</v>
      </c>
      <c r="PDR22" s="1176" t="s">
        <v>2292</v>
      </c>
      <c r="PDS22" s="1176" t="s">
        <v>2292</v>
      </c>
      <c r="PDT22" s="1176" t="s">
        <v>2292</v>
      </c>
      <c r="PDU22" s="1176" t="s">
        <v>2292</v>
      </c>
      <c r="PDV22" s="1176" t="s">
        <v>2292</v>
      </c>
      <c r="PDW22" s="1176" t="s">
        <v>2292</v>
      </c>
      <c r="PDX22" s="1176" t="s">
        <v>2292</v>
      </c>
      <c r="PDY22" s="1176" t="s">
        <v>2292</v>
      </c>
      <c r="PDZ22" s="1176" t="s">
        <v>2292</v>
      </c>
      <c r="PEA22" s="1176" t="s">
        <v>2292</v>
      </c>
      <c r="PEB22" s="1176" t="s">
        <v>2292</v>
      </c>
      <c r="PEC22" s="1176" t="s">
        <v>2292</v>
      </c>
      <c r="PED22" s="1176" t="s">
        <v>2292</v>
      </c>
      <c r="PEE22" s="1176" t="s">
        <v>2292</v>
      </c>
      <c r="PEF22" s="1176" t="s">
        <v>2292</v>
      </c>
      <c r="PEG22" s="1176" t="s">
        <v>2292</v>
      </c>
      <c r="PEH22" s="1176" t="s">
        <v>2292</v>
      </c>
      <c r="PEI22" s="1176" t="s">
        <v>2292</v>
      </c>
      <c r="PEJ22" s="1176" t="s">
        <v>2292</v>
      </c>
      <c r="PEK22" s="1176" t="s">
        <v>2292</v>
      </c>
      <c r="PEL22" s="1176" t="s">
        <v>2292</v>
      </c>
      <c r="PEM22" s="1176" t="s">
        <v>2292</v>
      </c>
      <c r="PEN22" s="1176" t="s">
        <v>2292</v>
      </c>
      <c r="PEO22" s="1176" t="s">
        <v>2292</v>
      </c>
      <c r="PEP22" s="1176" t="s">
        <v>2292</v>
      </c>
      <c r="PEQ22" s="1176" t="s">
        <v>2292</v>
      </c>
      <c r="PER22" s="1176" t="s">
        <v>2292</v>
      </c>
      <c r="PES22" s="1176" t="s">
        <v>2292</v>
      </c>
      <c r="PET22" s="1176" t="s">
        <v>2292</v>
      </c>
      <c r="PEU22" s="1176" t="s">
        <v>2292</v>
      </c>
      <c r="PEV22" s="1176" t="s">
        <v>2292</v>
      </c>
      <c r="PEW22" s="1176" t="s">
        <v>2292</v>
      </c>
      <c r="PEX22" s="1176" t="s">
        <v>2292</v>
      </c>
      <c r="PEY22" s="1176" t="s">
        <v>2292</v>
      </c>
      <c r="PEZ22" s="1176" t="s">
        <v>2292</v>
      </c>
      <c r="PFA22" s="1176" t="s">
        <v>2292</v>
      </c>
      <c r="PFB22" s="1176" t="s">
        <v>2292</v>
      </c>
      <c r="PFC22" s="1176" t="s">
        <v>2292</v>
      </c>
      <c r="PFD22" s="1176" t="s">
        <v>2292</v>
      </c>
      <c r="PFE22" s="1176" t="s">
        <v>2292</v>
      </c>
      <c r="PFF22" s="1176" t="s">
        <v>2292</v>
      </c>
      <c r="PFG22" s="1176" t="s">
        <v>2292</v>
      </c>
      <c r="PFH22" s="1176" t="s">
        <v>2292</v>
      </c>
      <c r="PFI22" s="1176" t="s">
        <v>2292</v>
      </c>
      <c r="PFJ22" s="1176" t="s">
        <v>2292</v>
      </c>
      <c r="PFK22" s="1176" t="s">
        <v>2292</v>
      </c>
      <c r="PFL22" s="1176" t="s">
        <v>2292</v>
      </c>
      <c r="PFM22" s="1176" t="s">
        <v>2292</v>
      </c>
      <c r="PFN22" s="1176" t="s">
        <v>2292</v>
      </c>
      <c r="PFO22" s="1176" t="s">
        <v>2292</v>
      </c>
      <c r="PFP22" s="1176" t="s">
        <v>2292</v>
      </c>
      <c r="PFQ22" s="1176" t="s">
        <v>2292</v>
      </c>
      <c r="PFR22" s="1176" t="s">
        <v>2292</v>
      </c>
      <c r="PFS22" s="1176" t="s">
        <v>2292</v>
      </c>
      <c r="PFT22" s="1176" t="s">
        <v>2292</v>
      </c>
      <c r="PFU22" s="1176" t="s">
        <v>2292</v>
      </c>
      <c r="PFV22" s="1176" t="s">
        <v>2292</v>
      </c>
      <c r="PFW22" s="1176" t="s">
        <v>2292</v>
      </c>
      <c r="PFX22" s="1176" t="s">
        <v>2292</v>
      </c>
      <c r="PFY22" s="1176" t="s">
        <v>2292</v>
      </c>
      <c r="PFZ22" s="1176" t="s">
        <v>2292</v>
      </c>
      <c r="PGA22" s="1176" t="s">
        <v>2292</v>
      </c>
      <c r="PGB22" s="1176" t="s">
        <v>2292</v>
      </c>
      <c r="PGC22" s="1176" t="s">
        <v>2292</v>
      </c>
      <c r="PGD22" s="1176" t="s">
        <v>2292</v>
      </c>
      <c r="PGE22" s="1176" t="s">
        <v>2292</v>
      </c>
      <c r="PGF22" s="1176" t="s">
        <v>2292</v>
      </c>
      <c r="PGG22" s="1176" t="s">
        <v>2292</v>
      </c>
      <c r="PGH22" s="1176" t="s">
        <v>2292</v>
      </c>
      <c r="PGI22" s="1176" t="s">
        <v>2292</v>
      </c>
      <c r="PGJ22" s="1176" t="s">
        <v>2292</v>
      </c>
      <c r="PGK22" s="1176" t="s">
        <v>2292</v>
      </c>
      <c r="PGL22" s="1176" t="s">
        <v>2292</v>
      </c>
      <c r="PGM22" s="1176" t="s">
        <v>2292</v>
      </c>
      <c r="PGN22" s="1176" t="s">
        <v>2292</v>
      </c>
      <c r="PGO22" s="1176" t="s">
        <v>2292</v>
      </c>
      <c r="PGP22" s="1176" t="s">
        <v>2292</v>
      </c>
      <c r="PGQ22" s="1176" t="s">
        <v>2292</v>
      </c>
      <c r="PGR22" s="1176" t="s">
        <v>2292</v>
      </c>
      <c r="PGS22" s="1176" t="s">
        <v>2292</v>
      </c>
      <c r="PGT22" s="1176" t="s">
        <v>2292</v>
      </c>
      <c r="PGU22" s="1176" t="s">
        <v>2292</v>
      </c>
      <c r="PGV22" s="1176" t="s">
        <v>2292</v>
      </c>
      <c r="PGW22" s="1176" t="s">
        <v>2292</v>
      </c>
      <c r="PGX22" s="1176" t="s">
        <v>2292</v>
      </c>
      <c r="PGY22" s="1176" t="s">
        <v>2292</v>
      </c>
      <c r="PGZ22" s="1176" t="s">
        <v>2292</v>
      </c>
      <c r="PHA22" s="1176" t="s">
        <v>2292</v>
      </c>
      <c r="PHB22" s="1176" t="s">
        <v>2292</v>
      </c>
      <c r="PHC22" s="1176" t="s">
        <v>2292</v>
      </c>
      <c r="PHD22" s="1176" t="s">
        <v>2292</v>
      </c>
      <c r="PHE22" s="1176" t="s">
        <v>2292</v>
      </c>
      <c r="PHF22" s="1176" t="s">
        <v>2292</v>
      </c>
      <c r="PHG22" s="1176" t="s">
        <v>2292</v>
      </c>
      <c r="PHH22" s="1176" t="s">
        <v>2292</v>
      </c>
      <c r="PHI22" s="1176" t="s">
        <v>2292</v>
      </c>
      <c r="PHJ22" s="1176" t="s">
        <v>2292</v>
      </c>
      <c r="PHK22" s="1176" t="s">
        <v>2292</v>
      </c>
      <c r="PHL22" s="1176" t="s">
        <v>2292</v>
      </c>
      <c r="PHM22" s="1176" t="s">
        <v>2292</v>
      </c>
      <c r="PHN22" s="1176" t="s">
        <v>2292</v>
      </c>
      <c r="PHO22" s="1176" t="s">
        <v>2292</v>
      </c>
      <c r="PHP22" s="1176" t="s">
        <v>2292</v>
      </c>
      <c r="PHQ22" s="1176" t="s">
        <v>2292</v>
      </c>
      <c r="PHR22" s="1176" t="s">
        <v>2292</v>
      </c>
      <c r="PHS22" s="1176" t="s">
        <v>2292</v>
      </c>
      <c r="PHT22" s="1176" t="s">
        <v>2292</v>
      </c>
      <c r="PHU22" s="1176" t="s">
        <v>2292</v>
      </c>
      <c r="PHV22" s="1176" t="s">
        <v>2292</v>
      </c>
      <c r="PHW22" s="1176" t="s">
        <v>2292</v>
      </c>
      <c r="PHX22" s="1176" t="s">
        <v>2292</v>
      </c>
      <c r="PHY22" s="1176" t="s">
        <v>2292</v>
      </c>
      <c r="PHZ22" s="1176" t="s">
        <v>2292</v>
      </c>
      <c r="PIA22" s="1176" t="s">
        <v>2292</v>
      </c>
      <c r="PIB22" s="1176" t="s">
        <v>2292</v>
      </c>
      <c r="PIC22" s="1176" t="s">
        <v>2292</v>
      </c>
      <c r="PID22" s="1176" t="s">
        <v>2292</v>
      </c>
      <c r="PIE22" s="1176" t="s">
        <v>2292</v>
      </c>
      <c r="PIF22" s="1176" t="s">
        <v>2292</v>
      </c>
      <c r="PIG22" s="1176" t="s">
        <v>2292</v>
      </c>
      <c r="PIH22" s="1176" t="s">
        <v>2292</v>
      </c>
      <c r="PII22" s="1176" t="s">
        <v>2292</v>
      </c>
      <c r="PIJ22" s="1176" t="s">
        <v>2292</v>
      </c>
      <c r="PIK22" s="1176" t="s">
        <v>2292</v>
      </c>
      <c r="PIL22" s="1176" t="s">
        <v>2292</v>
      </c>
      <c r="PIM22" s="1176" t="s">
        <v>2292</v>
      </c>
      <c r="PIN22" s="1176" t="s">
        <v>2292</v>
      </c>
      <c r="PIO22" s="1176" t="s">
        <v>2292</v>
      </c>
      <c r="PIP22" s="1176" t="s">
        <v>2292</v>
      </c>
      <c r="PIQ22" s="1176" t="s">
        <v>2292</v>
      </c>
      <c r="PIR22" s="1176" t="s">
        <v>2292</v>
      </c>
      <c r="PIS22" s="1176" t="s">
        <v>2292</v>
      </c>
      <c r="PIT22" s="1176" t="s">
        <v>2292</v>
      </c>
      <c r="PIU22" s="1176" t="s">
        <v>2292</v>
      </c>
      <c r="PIV22" s="1176" t="s">
        <v>2292</v>
      </c>
      <c r="PIW22" s="1176" t="s">
        <v>2292</v>
      </c>
      <c r="PIX22" s="1176" t="s">
        <v>2292</v>
      </c>
      <c r="PIY22" s="1176" t="s">
        <v>2292</v>
      </c>
      <c r="PIZ22" s="1176" t="s">
        <v>2292</v>
      </c>
      <c r="PJA22" s="1176" t="s">
        <v>2292</v>
      </c>
      <c r="PJB22" s="1176" t="s">
        <v>2292</v>
      </c>
      <c r="PJC22" s="1176" t="s">
        <v>2292</v>
      </c>
      <c r="PJD22" s="1176" t="s">
        <v>2292</v>
      </c>
      <c r="PJE22" s="1176" t="s">
        <v>2292</v>
      </c>
      <c r="PJF22" s="1176" t="s">
        <v>2292</v>
      </c>
      <c r="PJG22" s="1176" t="s">
        <v>2292</v>
      </c>
      <c r="PJH22" s="1176" t="s">
        <v>2292</v>
      </c>
      <c r="PJI22" s="1176" t="s">
        <v>2292</v>
      </c>
      <c r="PJJ22" s="1176" t="s">
        <v>2292</v>
      </c>
      <c r="PJK22" s="1176" t="s">
        <v>2292</v>
      </c>
      <c r="PJL22" s="1176" t="s">
        <v>2292</v>
      </c>
      <c r="PJM22" s="1176" t="s">
        <v>2292</v>
      </c>
      <c r="PJN22" s="1176" t="s">
        <v>2292</v>
      </c>
      <c r="PJO22" s="1176" t="s">
        <v>2292</v>
      </c>
      <c r="PJP22" s="1176" t="s">
        <v>2292</v>
      </c>
      <c r="PJQ22" s="1176" t="s">
        <v>2292</v>
      </c>
      <c r="PJR22" s="1176" t="s">
        <v>2292</v>
      </c>
      <c r="PJS22" s="1176" t="s">
        <v>2292</v>
      </c>
      <c r="PJT22" s="1176" t="s">
        <v>2292</v>
      </c>
      <c r="PJU22" s="1176" t="s">
        <v>2292</v>
      </c>
      <c r="PJV22" s="1176" t="s">
        <v>2292</v>
      </c>
      <c r="PJW22" s="1176" t="s">
        <v>2292</v>
      </c>
      <c r="PJX22" s="1176" t="s">
        <v>2292</v>
      </c>
      <c r="PJY22" s="1176" t="s">
        <v>2292</v>
      </c>
      <c r="PJZ22" s="1176" t="s">
        <v>2292</v>
      </c>
      <c r="PKA22" s="1176" t="s">
        <v>2292</v>
      </c>
      <c r="PKB22" s="1176" t="s">
        <v>2292</v>
      </c>
      <c r="PKC22" s="1176" t="s">
        <v>2292</v>
      </c>
      <c r="PKD22" s="1176" t="s">
        <v>2292</v>
      </c>
      <c r="PKE22" s="1176" t="s">
        <v>2292</v>
      </c>
      <c r="PKF22" s="1176" t="s">
        <v>2292</v>
      </c>
      <c r="PKG22" s="1176" t="s">
        <v>2292</v>
      </c>
      <c r="PKH22" s="1176" t="s">
        <v>2292</v>
      </c>
      <c r="PKI22" s="1176" t="s">
        <v>2292</v>
      </c>
      <c r="PKJ22" s="1176" t="s">
        <v>2292</v>
      </c>
      <c r="PKK22" s="1176" t="s">
        <v>2292</v>
      </c>
      <c r="PKL22" s="1176" t="s">
        <v>2292</v>
      </c>
      <c r="PKM22" s="1176" t="s">
        <v>2292</v>
      </c>
      <c r="PKN22" s="1176" t="s">
        <v>2292</v>
      </c>
      <c r="PKO22" s="1176" t="s">
        <v>2292</v>
      </c>
      <c r="PKP22" s="1176" t="s">
        <v>2292</v>
      </c>
      <c r="PKQ22" s="1176" t="s">
        <v>2292</v>
      </c>
      <c r="PKR22" s="1176" t="s">
        <v>2292</v>
      </c>
      <c r="PKS22" s="1176" t="s">
        <v>2292</v>
      </c>
      <c r="PKT22" s="1176" t="s">
        <v>2292</v>
      </c>
      <c r="PKU22" s="1176" t="s">
        <v>2292</v>
      </c>
      <c r="PKV22" s="1176" t="s">
        <v>2292</v>
      </c>
      <c r="PKW22" s="1176" t="s">
        <v>2292</v>
      </c>
      <c r="PKX22" s="1176" t="s">
        <v>2292</v>
      </c>
      <c r="PKY22" s="1176" t="s">
        <v>2292</v>
      </c>
      <c r="PKZ22" s="1176" t="s">
        <v>2292</v>
      </c>
      <c r="PLA22" s="1176" t="s">
        <v>2292</v>
      </c>
      <c r="PLB22" s="1176" t="s">
        <v>2292</v>
      </c>
      <c r="PLC22" s="1176" t="s">
        <v>2292</v>
      </c>
      <c r="PLD22" s="1176" t="s">
        <v>2292</v>
      </c>
      <c r="PLE22" s="1176" t="s">
        <v>2292</v>
      </c>
      <c r="PLF22" s="1176" t="s">
        <v>2292</v>
      </c>
      <c r="PLG22" s="1176" t="s">
        <v>2292</v>
      </c>
      <c r="PLH22" s="1176" t="s">
        <v>2292</v>
      </c>
      <c r="PLI22" s="1176" t="s">
        <v>2292</v>
      </c>
      <c r="PLJ22" s="1176" t="s">
        <v>2292</v>
      </c>
      <c r="PLK22" s="1176" t="s">
        <v>2292</v>
      </c>
      <c r="PLL22" s="1176" t="s">
        <v>2292</v>
      </c>
      <c r="PLM22" s="1176" t="s">
        <v>2292</v>
      </c>
      <c r="PLN22" s="1176" t="s">
        <v>2292</v>
      </c>
      <c r="PLO22" s="1176" t="s">
        <v>2292</v>
      </c>
      <c r="PLP22" s="1176" t="s">
        <v>2292</v>
      </c>
      <c r="PLQ22" s="1176" t="s">
        <v>2292</v>
      </c>
      <c r="PLR22" s="1176" t="s">
        <v>2292</v>
      </c>
      <c r="PLS22" s="1176" t="s">
        <v>2292</v>
      </c>
      <c r="PLT22" s="1176" t="s">
        <v>2292</v>
      </c>
      <c r="PLU22" s="1176" t="s">
        <v>2292</v>
      </c>
      <c r="PLV22" s="1176" t="s">
        <v>2292</v>
      </c>
      <c r="PLW22" s="1176" t="s">
        <v>2292</v>
      </c>
      <c r="PLX22" s="1176" t="s">
        <v>2292</v>
      </c>
      <c r="PLY22" s="1176" t="s">
        <v>2292</v>
      </c>
      <c r="PLZ22" s="1176" t="s">
        <v>2292</v>
      </c>
      <c r="PMA22" s="1176" t="s">
        <v>2292</v>
      </c>
      <c r="PMB22" s="1176" t="s">
        <v>2292</v>
      </c>
      <c r="PMC22" s="1176" t="s">
        <v>2292</v>
      </c>
      <c r="PMD22" s="1176" t="s">
        <v>2292</v>
      </c>
      <c r="PME22" s="1176" t="s">
        <v>2292</v>
      </c>
      <c r="PMF22" s="1176" t="s">
        <v>2292</v>
      </c>
      <c r="PMG22" s="1176" t="s">
        <v>2292</v>
      </c>
      <c r="PMH22" s="1176" t="s">
        <v>2292</v>
      </c>
      <c r="PMI22" s="1176" t="s">
        <v>2292</v>
      </c>
      <c r="PMJ22" s="1176" t="s">
        <v>2292</v>
      </c>
      <c r="PMK22" s="1176" t="s">
        <v>2292</v>
      </c>
      <c r="PML22" s="1176" t="s">
        <v>2292</v>
      </c>
      <c r="PMM22" s="1176" t="s">
        <v>2292</v>
      </c>
      <c r="PMN22" s="1176" t="s">
        <v>2292</v>
      </c>
      <c r="PMO22" s="1176" t="s">
        <v>2292</v>
      </c>
      <c r="PMP22" s="1176" t="s">
        <v>2292</v>
      </c>
      <c r="PMQ22" s="1176" t="s">
        <v>2292</v>
      </c>
      <c r="PMR22" s="1176" t="s">
        <v>2292</v>
      </c>
      <c r="PMS22" s="1176" t="s">
        <v>2292</v>
      </c>
      <c r="PMT22" s="1176" t="s">
        <v>2292</v>
      </c>
      <c r="PMU22" s="1176" t="s">
        <v>2292</v>
      </c>
      <c r="PMV22" s="1176" t="s">
        <v>2292</v>
      </c>
      <c r="PMW22" s="1176" t="s">
        <v>2292</v>
      </c>
      <c r="PMX22" s="1176" t="s">
        <v>2292</v>
      </c>
      <c r="PMY22" s="1176" t="s">
        <v>2292</v>
      </c>
      <c r="PMZ22" s="1176" t="s">
        <v>2292</v>
      </c>
      <c r="PNA22" s="1176" t="s">
        <v>2292</v>
      </c>
      <c r="PNB22" s="1176" t="s">
        <v>2292</v>
      </c>
      <c r="PNC22" s="1176" t="s">
        <v>2292</v>
      </c>
      <c r="PND22" s="1176" t="s">
        <v>2292</v>
      </c>
      <c r="PNE22" s="1176" t="s">
        <v>2292</v>
      </c>
      <c r="PNF22" s="1176" t="s">
        <v>2292</v>
      </c>
      <c r="PNG22" s="1176" t="s">
        <v>2292</v>
      </c>
      <c r="PNH22" s="1176" t="s">
        <v>2292</v>
      </c>
      <c r="PNI22" s="1176" t="s">
        <v>2292</v>
      </c>
      <c r="PNJ22" s="1176" t="s">
        <v>2292</v>
      </c>
      <c r="PNK22" s="1176" t="s">
        <v>2292</v>
      </c>
      <c r="PNL22" s="1176" t="s">
        <v>2292</v>
      </c>
      <c r="PNM22" s="1176" t="s">
        <v>2292</v>
      </c>
      <c r="PNN22" s="1176" t="s">
        <v>2292</v>
      </c>
      <c r="PNO22" s="1176" t="s">
        <v>2292</v>
      </c>
      <c r="PNP22" s="1176" t="s">
        <v>2292</v>
      </c>
      <c r="PNQ22" s="1176" t="s">
        <v>2292</v>
      </c>
      <c r="PNR22" s="1176" t="s">
        <v>2292</v>
      </c>
      <c r="PNS22" s="1176" t="s">
        <v>2292</v>
      </c>
      <c r="PNT22" s="1176" t="s">
        <v>2292</v>
      </c>
      <c r="PNU22" s="1176" t="s">
        <v>2292</v>
      </c>
      <c r="PNV22" s="1176" t="s">
        <v>2292</v>
      </c>
      <c r="PNW22" s="1176" t="s">
        <v>2292</v>
      </c>
      <c r="PNX22" s="1176" t="s">
        <v>2292</v>
      </c>
      <c r="PNY22" s="1176" t="s">
        <v>2292</v>
      </c>
      <c r="PNZ22" s="1176" t="s">
        <v>2292</v>
      </c>
      <c r="POA22" s="1176" t="s">
        <v>2292</v>
      </c>
      <c r="POB22" s="1176" t="s">
        <v>2292</v>
      </c>
      <c r="POC22" s="1176" t="s">
        <v>2292</v>
      </c>
      <c r="POD22" s="1176" t="s">
        <v>2292</v>
      </c>
      <c r="POE22" s="1176" t="s">
        <v>2292</v>
      </c>
      <c r="POF22" s="1176" t="s">
        <v>2292</v>
      </c>
      <c r="POG22" s="1176" t="s">
        <v>2292</v>
      </c>
      <c r="POH22" s="1176" t="s">
        <v>2292</v>
      </c>
      <c r="POI22" s="1176" t="s">
        <v>2292</v>
      </c>
      <c r="POJ22" s="1176" t="s">
        <v>2292</v>
      </c>
      <c r="POK22" s="1176" t="s">
        <v>2292</v>
      </c>
      <c r="POL22" s="1176" t="s">
        <v>2292</v>
      </c>
      <c r="POM22" s="1176" t="s">
        <v>2292</v>
      </c>
      <c r="PON22" s="1176" t="s">
        <v>2292</v>
      </c>
      <c r="POO22" s="1176" t="s">
        <v>2292</v>
      </c>
      <c r="POP22" s="1176" t="s">
        <v>2292</v>
      </c>
      <c r="POQ22" s="1176" t="s">
        <v>2292</v>
      </c>
      <c r="POR22" s="1176" t="s">
        <v>2292</v>
      </c>
      <c r="POS22" s="1176" t="s">
        <v>2292</v>
      </c>
      <c r="POT22" s="1176" t="s">
        <v>2292</v>
      </c>
      <c r="POU22" s="1176" t="s">
        <v>2292</v>
      </c>
      <c r="POV22" s="1176" t="s">
        <v>2292</v>
      </c>
      <c r="POW22" s="1176" t="s">
        <v>2292</v>
      </c>
      <c r="POX22" s="1176" t="s">
        <v>2292</v>
      </c>
      <c r="POY22" s="1176" t="s">
        <v>2292</v>
      </c>
      <c r="POZ22" s="1176" t="s">
        <v>2292</v>
      </c>
      <c r="PPA22" s="1176" t="s">
        <v>2292</v>
      </c>
      <c r="PPB22" s="1176" t="s">
        <v>2292</v>
      </c>
      <c r="PPC22" s="1176" t="s">
        <v>2292</v>
      </c>
      <c r="PPD22" s="1176" t="s">
        <v>2292</v>
      </c>
      <c r="PPE22" s="1176" t="s">
        <v>2292</v>
      </c>
      <c r="PPF22" s="1176" t="s">
        <v>2292</v>
      </c>
      <c r="PPG22" s="1176" t="s">
        <v>2292</v>
      </c>
      <c r="PPH22" s="1176" t="s">
        <v>2292</v>
      </c>
      <c r="PPI22" s="1176" t="s">
        <v>2292</v>
      </c>
      <c r="PPJ22" s="1176" t="s">
        <v>2292</v>
      </c>
      <c r="PPK22" s="1176" t="s">
        <v>2292</v>
      </c>
      <c r="PPL22" s="1176" t="s">
        <v>2292</v>
      </c>
      <c r="PPM22" s="1176" t="s">
        <v>2292</v>
      </c>
      <c r="PPN22" s="1176" t="s">
        <v>2292</v>
      </c>
      <c r="PPO22" s="1176" t="s">
        <v>2292</v>
      </c>
      <c r="PPP22" s="1176" t="s">
        <v>2292</v>
      </c>
      <c r="PPQ22" s="1176" t="s">
        <v>2292</v>
      </c>
      <c r="PPR22" s="1176" t="s">
        <v>2292</v>
      </c>
      <c r="PPS22" s="1176" t="s">
        <v>2292</v>
      </c>
      <c r="PPT22" s="1176" t="s">
        <v>2292</v>
      </c>
      <c r="PPU22" s="1176" t="s">
        <v>2292</v>
      </c>
      <c r="PPV22" s="1176" t="s">
        <v>2292</v>
      </c>
      <c r="PPW22" s="1176" t="s">
        <v>2292</v>
      </c>
      <c r="PPX22" s="1176" t="s">
        <v>2292</v>
      </c>
      <c r="PPY22" s="1176" t="s">
        <v>2292</v>
      </c>
      <c r="PPZ22" s="1176" t="s">
        <v>2292</v>
      </c>
      <c r="PQA22" s="1176" t="s">
        <v>2292</v>
      </c>
      <c r="PQB22" s="1176" t="s">
        <v>2292</v>
      </c>
      <c r="PQC22" s="1176" t="s">
        <v>2292</v>
      </c>
      <c r="PQD22" s="1176" t="s">
        <v>2292</v>
      </c>
      <c r="PQE22" s="1176" t="s">
        <v>2292</v>
      </c>
      <c r="PQF22" s="1176" t="s">
        <v>2292</v>
      </c>
      <c r="PQG22" s="1176" t="s">
        <v>2292</v>
      </c>
      <c r="PQH22" s="1176" t="s">
        <v>2292</v>
      </c>
      <c r="PQI22" s="1176" t="s">
        <v>2292</v>
      </c>
      <c r="PQJ22" s="1176" t="s">
        <v>2292</v>
      </c>
      <c r="PQK22" s="1176" t="s">
        <v>2292</v>
      </c>
      <c r="PQL22" s="1176" t="s">
        <v>2292</v>
      </c>
      <c r="PQM22" s="1176" t="s">
        <v>2292</v>
      </c>
      <c r="PQN22" s="1176" t="s">
        <v>2292</v>
      </c>
      <c r="PQO22" s="1176" t="s">
        <v>2292</v>
      </c>
      <c r="PQP22" s="1176" t="s">
        <v>2292</v>
      </c>
      <c r="PQQ22" s="1176" t="s">
        <v>2292</v>
      </c>
      <c r="PQR22" s="1176" t="s">
        <v>2292</v>
      </c>
      <c r="PQS22" s="1176" t="s">
        <v>2292</v>
      </c>
      <c r="PQT22" s="1176" t="s">
        <v>2292</v>
      </c>
      <c r="PQU22" s="1176" t="s">
        <v>2292</v>
      </c>
      <c r="PQV22" s="1176" t="s">
        <v>2292</v>
      </c>
      <c r="PQW22" s="1176" t="s">
        <v>2292</v>
      </c>
      <c r="PQX22" s="1176" t="s">
        <v>2292</v>
      </c>
      <c r="PQY22" s="1176" t="s">
        <v>2292</v>
      </c>
      <c r="PQZ22" s="1176" t="s">
        <v>2292</v>
      </c>
      <c r="PRA22" s="1176" t="s">
        <v>2292</v>
      </c>
      <c r="PRB22" s="1176" t="s">
        <v>2292</v>
      </c>
      <c r="PRC22" s="1176" t="s">
        <v>2292</v>
      </c>
      <c r="PRD22" s="1176" t="s">
        <v>2292</v>
      </c>
      <c r="PRE22" s="1176" t="s">
        <v>2292</v>
      </c>
      <c r="PRF22" s="1176" t="s">
        <v>2292</v>
      </c>
      <c r="PRG22" s="1176" t="s">
        <v>2292</v>
      </c>
      <c r="PRH22" s="1176" t="s">
        <v>2292</v>
      </c>
      <c r="PRI22" s="1176" t="s">
        <v>2292</v>
      </c>
      <c r="PRJ22" s="1176" t="s">
        <v>2292</v>
      </c>
      <c r="PRK22" s="1176" t="s">
        <v>2292</v>
      </c>
      <c r="PRL22" s="1176" t="s">
        <v>2292</v>
      </c>
      <c r="PRM22" s="1176" t="s">
        <v>2292</v>
      </c>
      <c r="PRN22" s="1176" t="s">
        <v>2292</v>
      </c>
      <c r="PRO22" s="1176" t="s">
        <v>2292</v>
      </c>
      <c r="PRP22" s="1176" t="s">
        <v>2292</v>
      </c>
      <c r="PRQ22" s="1176" t="s">
        <v>2292</v>
      </c>
      <c r="PRR22" s="1176" t="s">
        <v>2292</v>
      </c>
      <c r="PRS22" s="1176" t="s">
        <v>2292</v>
      </c>
      <c r="PRT22" s="1176" t="s">
        <v>2292</v>
      </c>
      <c r="PRU22" s="1176" t="s">
        <v>2292</v>
      </c>
      <c r="PRV22" s="1176" t="s">
        <v>2292</v>
      </c>
      <c r="PRW22" s="1176" t="s">
        <v>2292</v>
      </c>
      <c r="PRX22" s="1176" t="s">
        <v>2292</v>
      </c>
      <c r="PRY22" s="1176" t="s">
        <v>2292</v>
      </c>
      <c r="PRZ22" s="1176" t="s">
        <v>2292</v>
      </c>
      <c r="PSA22" s="1176" t="s">
        <v>2292</v>
      </c>
      <c r="PSB22" s="1176" t="s">
        <v>2292</v>
      </c>
      <c r="PSC22" s="1176" t="s">
        <v>2292</v>
      </c>
      <c r="PSD22" s="1176" t="s">
        <v>2292</v>
      </c>
      <c r="PSE22" s="1176" t="s">
        <v>2292</v>
      </c>
      <c r="PSF22" s="1176" t="s">
        <v>2292</v>
      </c>
      <c r="PSG22" s="1176" t="s">
        <v>2292</v>
      </c>
      <c r="PSH22" s="1176" t="s">
        <v>2292</v>
      </c>
      <c r="PSI22" s="1176" t="s">
        <v>2292</v>
      </c>
      <c r="PSJ22" s="1176" t="s">
        <v>2292</v>
      </c>
      <c r="PSK22" s="1176" t="s">
        <v>2292</v>
      </c>
      <c r="PSL22" s="1176" t="s">
        <v>2292</v>
      </c>
      <c r="PSM22" s="1176" t="s">
        <v>2292</v>
      </c>
      <c r="PSN22" s="1176" t="s">
        <v>2292</v>
      </c>
      <c r="PSO22" s="1176" t="s">
        <v>2292</v>
      </c>
      <c r="PSP22" s="1176" t="s">
        <v>2292</v>
      </c>
      <c r="PSQ22" s="1176" t="s">
        <v>2292</v>
      </c>
      <c r="PSR22" s="1176" t="s">
        <v>2292</v>
      </c>
      <c r="PSS22" s="1176" t="s">
        <v>2292</v>
      </c>
      <c r="PST22" s="1176" t="s">
        <v>2292</v>
      </c>
      <c r="PSU22" s="1176" t="s">
        <v>2292</v>
      </c>
      <c r="PSV22" s="1176" t="s">
        <v>2292</v>
      </c>
      <c r="PSW22" s="1176" t="s">
        <v>2292</v>
      </c>
      <c r="PSX22" s="1176" t="s">
        <v>2292</v>
      </c>
      <c r="PSY22" s="1176" t="s">
        <v>2292</v>
      </c>
      <c r="PSZ22" s="1176" t="s">
        <v>2292</v>
      </c>
      <c r="PTA22" s="1176" t="s">
        <v>2292</v>
      </c>
      <c r="PTB22" s="1176" t="s">
        <v>2292</v>
      </c>
      <c r="PTC22" s="1176" t="s">
        <v>2292</v>
      </c>
      <c r="PTD22" s="1176" t="s">
        <v>2292</v>
      </c>
      <c r="PTE22" s="1176" t="s">
        <v>2292</v>
      </c>
      <c r="PTF22" s="1176" t="s">
        <v>2292</v>
      </c>
      <c r="PTG22" s="1176" t="s">
        <v>2292</v>
      </c>
      <c r="PTH22" s="1176" t="s">
        <v>2292</v>
      </c>
      <c r="PTI22" s="1176" t="s">
        <v>2292</v>
      </c>
      <c r="PTJ22" s="1176" t="s">
        <v>2292</v>
      </c>
      <c r="PTK22" s="1176" t="s">
        <v>2292</v>
      </c>
      <c r="PTL22" s="1176" t="s">
        <v>2292</v>
      </c>
      <c r="PTM22" s="1176" t="s">
        <v>2292</v>
      </c>
      <c r="PTN22" s="1176" t="s">
        <v>2292</v>
      </c>
      <c r="PTO22" s="1176" t="s">
        <v>2292</v>
      </c>
      <c r="PTP22" s="1176" t="s">
        <v>2292</v>
      </c>
      <c r="PTQ22" s="1176" t="s">
        <v>2292</v>
      </c>
      <c r="PTR22" s="1176" t="s">
        <v>2292</v>
      </c>
      <c r="PTS22" s="1176" t="s">
        <v>2292</v>
      </c>
      <c r="PTT22" s="1176" t="s">
        <v>2292</v>
      </c>
      <c r="PTU22" s="1176" t="s">
        <v>2292</v>
      </c>
      <c r="PTV22" s="1176" t="s">
        <v>2292</v>
      </c>
      <c r="PTW22" s="1176" t="s">
        <v>2292</v>
      </c>
      <c r="PTX22" s="1176" t="s">
        <v>2292</v>
      </c>
      <c r="PTY22" s="1176" t="s">
        <v>2292</v>
      </c>
      <c r="PTZ22" s="1176" t="s">
        <v>2292</v>
      </c>
      <c r="PUA22" s="1176" t="s">
        <v>2292</v>
      </c>
      <c r="PUB22" s="1176" t="s">
        <v>2292</v>
      </c>
      <c r="PUC22" s="1176" t="s">
        <v>2292</v>
      </c>
      <c r="PUD22" s="1176" t="s">
        <v>2292</v>
      </c>
      <c r="PUE22" s="1176" t="s">
        <v>2292</v>
      </c>
      <c r="PUF22" s="1176" t="s">
        <v>2292</v>
      </c>
      <c r="PUG22" s="1176" t="s">
        <v>2292</v>
      </c>
      <c r="PUH22" s="1176" t="s">
        <v>2292</v>
      </c>
      <c r="PUI22" s="1176" t="s">
        <v>2292</v>
      </c>
      <c r="PUJ22" s="1176" t="s">
        <v>2292</v>
      </c>
      <c r="PUK22" s="1176" t="s">
        <v>2292</v>
      </c>
      <c r="PUL22" s="1176" t="s">
        <v>2292</v>
      </c>
      <c r="PUM22" s="1176" t="s">
        <v>2292</v>
      </c>
      <c r="PUN22" s="1176" t="s">
        <v>2292</v>
      </c>
      <c r="PUO22" s="1176" t="s">
        <v>2292</v>
      </c>
      <c r="PUP22" s="1176" t="s">
        <v>2292</v>
      </c>
      <c r="PUQ22" s="1176" t="s">
        <v>2292</v>
      </c>
      <c r="PUR22" s="1176" t="s">
        <v>2292</v>
      </c>
      <c r="PUS22" s="1176" t="s">
        <v>2292</v>
      </c>
      <c r="PUT22" s="1176" t="s">
        <v>2292</v>
      </c>
      <c r="PUU22" s="1176" t="s">
        <v>2292</v>
      </c>
      <c r="PUV22" s="1176" t="s">
        <v>2292</v>
      </c>
      <c r="PUW22" s="1176" t="s">
        <v>2292</v>
      </c>
      <c r="PUX22" s="1176" t="s">
        <v>2292</v>
      </c>
      <c r="PUY22" s="1176" t="s">
        <v>2292</v>
      </c>
      <c r="PUZ22" s="1176" t="s">
        <v>2292</v>
      </c>
      <c r="PVA22" s="1176" t="s">
        <v>2292</v>
      </c>
      <c r="PVB22" s="1176" t="s">
        <v>2292</v>
      </c>
      <c r="PVC22" s="1176" t="s">
        <v>2292</v>
      </c>
      <c r="PVD22" s="1176" t="s">
        <v>2292</v>
      </c>
      <c r="PVE22" s="1176" t="s">
        <v>2292</v>
      </c>
      <c r="PVF22" s="1176" t="s">
        <v>2292</v>
      </c>
      <c r="PVG22" s="1176" t="s">
        <v>2292</v>
      </c>
      <c r="PVH22" s="1176" t="s">
        <v>2292</v>
      </c>
      <c r="PVI22" s="1176" t="s">
        <v>2292</v>
      </c>
      <c r="PVJ22" s="1176" t="s">
        <v>2292</v>
      </c>
      <c r="PVK22" s="1176" t="s">
        <v>2292</v>
      </c>
      <c r="PVL22" s="1176" t="s">
        <v>2292</v>
      </c>
      <c r="PVM22" s="1176" t="s">
        <v>2292</v>
      </c>
      <c r="PVN22" s="1176" t="s">
        <v>2292</v>
      </c>
      <c r="PVO22" s="1176" t="s">
        <v>2292</v>
      </c>
      <c r="PVP22" s="1176" t="s">
        <v>2292</v>
      </c>
      <c r="PVQ22" s="1176" t="s">
        <v>2292</v>
      </c>
      <c r="PVR22" s="1176" t="s">
        <v>2292</v>
      </c>
      <c r="PVS22" s="1176" t="s">
        <v>2292</v>
      </c>
      <c r="PVT22" s="1176" t="s">
        <v>2292</v>
      </c>
      <c r="PVU22" s="1176" t="s">
        <v>2292</v>
      </c>
      <c r="PVV22" s="1176" t="s">
        <v>2292</v>
      </c>
      <c r="PVW22" s="1176" t="s">
        <v>2292</v>
      </c>
      <c r="PVX22" s="1176" t="s">
        <v>2292</v>
      </c>
      <c r="PVY22" s="1176" t="s">
        <v>2292</v>
      </c>
      <c r="PVZ22" s="1176" t="s">
        <v>2292</v>
      </c>
      <c r="PWA22" s="1176" t="s">
        <v>2292</v>
      </c>
      <c r="PWB22" s="1176" t="s">
        <v>2292</v>
      </c>
      <c r="PWC22" s="1176" t="s">
        <v>2292</v>
      </c>
      <c r="PWD22" s="1176" t="s">
        <v>2292</v>
      </c>
      <c r="PWE22" s="1176" t="s">
        <v>2292</v>
      </c>
      <c r="PWF22" s="1176" t="s">
        <v>2292</v>
      </c>
      <c r="PWG22" s="1176" t="s">
        <v>2292</v>
      </c>
      <c r="PWH22" s="1176" t="s">
        <v>2292</v>
      </c>
      <c r="PWI22" s="1176" t="s">
        <v>2292</v>
      </c>
      <c r="PWJ22" s="1176" t="s">
        <v>2292</v>
      </c>
      <c r="PWK22" s="1176" t="s">
        <v>2292</v>
      </c>
      <c r="PWL22" s="1176" t="s">
        <v>2292</v>
      </c>
      <c r="PWM22" s="1176" t="s">
        <v>2292</v>
      </c>
      <c r="PWN22" s="1176" t="s">
        <v>2292</v>
      </c>
      <c r="PWO22" s="1176" t="s">
        <v>2292</v>
      </c>
      <c r="PWP22" s="1176" t="s">
        <v>2292</v>
      </c>
      <c r="PWQ22" s="1176" t="s">
        <v>2292</v>
      </c>
      <c r="PWR22" s="1176" t="s">
        <v>2292</v>
      </c>
      <c r="PWS22" s="1176" t="s">
        <v>2292</v>
      </c>
      <c r="PWT22" s="1176" t="s">
        <v>2292</v>
      </c>
      <c r="PWU22" s="1176" t="s">
        <v>2292</v>
      </c>
      <c r="PWV22" s="1176" t="s">
        <v>2292</v>
      </c>
      <c r="PWW22" s="1176" t="s">
        <v>2292</v>
      </c>
      <c r="PWX22" s="1176" t="s">
        <v>2292</v>
      </c>
      <c r="PWY22" s="1176" t="s">
        <v>2292</v>
      </c>
      <c r="PWZ22" s="1176" t="s">
        <v>2292</v>
      </c>
      <c r="PXA22" s="1176" t="s">
        <v>2292</v>
      </c>
      <c r="PXB22" s="1176" t="s">
        <v>2292</v>
      </c>
      <c r="PXC22" s="1176" t="s">
        <v>2292</v>
      </c>
      <c r="PXD22" s="1176" t="s">
        <v>2292</v>
      </c>
      <c r="PXE22" s="1176" t="s">
        <v>2292</v>
      </c>
      <c r="PXF22" s="1176" t="s">
        <v>2292</v>
      </c>
      <c r="PXG22" s="1176" t="s">
        <v>2292</v>
      </c>
      <c r="PXH22" s="1176" t="s">
        <v>2292</v>
      </c>
      <c r="PXI22" s="1176" t="s">
        <v>2292</v>
      </c>
      <c r="PXJ22" s="1176" t="s">
        <v>2292</v>
      </c>
      <c r="PXK22" s="1176" t="s">
        <v>2292</v>
      </c>
      <c r="PXL22" s="1176" t="s">
        <v>2292</v>
      </c>
      <c r="PXM22" s="1176" t="s">
        <v>2292</v>
      </c>
      <c r="PXN22" s="1176" t="s">
        <v>2292</v>
      </c>
      <c r="PXO22" s="1176" t="s">
        <v>2292</v>
      </c>
      <c r="PXP22" s="1176" t="s">
        <v>2292</v>
      </c>
      <c r="PXQ22" s="1176" t="s">
        <v>2292</v>
      </c>
      <c r="PXR22" s="1176" t="s">
        <v>2292</v>
      </c>
      <c r="PXS22" s="1176" t="s">
        <v>2292</v>
      </c>
      <c r="PXT22" s="1176" t="s">
        <v>2292</v>
      </c>
      <c r="PXU22" s="1176" t="s">
        <v>2292</v>
      </c>
      <c r="PXV22" s="1176" t="s">
        <v>2292</v>
      </c>
      <c r="PXW22" s="1176" t="s">
        <v>2292</v>
      </c>
      <c r="PXX22" s="1176" t="s">
        <v>2292</v>
      </c>
      <c r="PXY22" s="1176" t="s">
        <v>2292</v>
      </c>
      <c r="PXZ22" s="1176" t="s">
        <v>2292</v>
      </c>
      <c r="PYA22" s="1176" t="s">
        <v>2292</v>
      </c>
      <c r="PYB22" s="1176" t="s">
        <v>2292</v>
      </c>
      <c r="PYC22" s="1176" t="s">
        <v>2292</v>
      </c>
      <c r="PYD22" s="1176" t="s">
        <v>2292</v>
      </c>
      <c r="PYE22" s="1176" t="s">
        <v>2292</v>
      </c>
      <c r="PYF22" s="1176" t="s">
        <v>2292</v>
      </c>
      <c r="PYG22" s="1176" t="s">
        <v>2292</v>
      </c>
      <c r="PYH22" s="1176" t="s">
        <v>2292</v>
      </c>
      <c r="PYI22" s="1176" t="s">
        <v>2292</v>
      </c>
      <c r="PYJ22" s="1176" t="s">
        <v>2292</v>
      </c>
      <c r="PYK22" s="1176" t="s">
        <v>2292</v>
      </c>
      <c r="PYL22" s="1176" t="s">
        <v>2292</v>
      </c>
      <c r="PYM22" s="1176" t="s">
        <v>2292</v>
      </c>
      <c r="PYN22" s="1176" t="s">
        <v>2292</v>
      </c>
      <c r="PYO22" s="1176" t="s">
        <v>2292</v>
      </c>
      <c r="PYP22" s="1176" t="s">
        <v>2292</v>
      </c>
      <c r="PYQ22" s="1176" t="s">
        <v>2292</v>
      </c>
      <c r="PYR22" s="1176" t="s">
        <v>2292</v>
      </c>
      <c r="PYS22" s="1176" t="s">
        <v>2292</v>
      </c>
      <c r="PYT22" s="1176" t="s">
        <v>2292</v>
      </c>
      <c r="PYU22" s="1176" t="s">
        <v>2292</v>
      </c>
      <c r="PYV22" s="1176" t="s">
        <v>2292</v>
      </c>
      <c r="PYW22" s="1176" t="s">
        <v>2292</v>
      </c>
      <c r="PYX22" s="1176" t="s">
        <v>2292</v>
      </c>
      <c r="PYY22" s="1176" t="s">
        <v>2292</v>
      </c>
      <c r="PYZ22" s="1176" t="s">
        <v>2292</v>
      </c>
      <c r="PZA22" s="1176" t="s">
        <v>2292</v>
      </c>
      <c r="PZB22" s="1176" t="s">
        <v>2292</v>
      </c>
      <c r="PZC22" s="1176" t="s">
        <v>2292</v>
      </c>
      <c r="PZD22" s="1176" t="s">
        <v>2292</v>
      </c>
      <c r="PZE22" s="1176" t="s">
        <v>2292</v>
      </c>
      <c r="PZF22" s="1176" t="s">
        <v>2292</v>
      </c>
      <c r="PZG22" s="1176" t="s">
        <v>2292</v>
      </c>
      <c r="PZH22" s="1176" t="s">
        <v>2292</v>
      </c>
      <c r="PZI22" s="1176" t="s">
        <v>2292</v>
      </c>
      <c r="PZJ22" s="1176" t="s">
        <v>2292</v>
      </c>
      <c r="PZK22" s="1176" t="s">
        <v>2292</v>
      </c>
      <c r="PZL22" s="1176" t="s">
        <v>2292</v>
      </c>
      <c r="PZM22" s="1176" t="s">
        <v>2292</v>
      </c>
      <c r="PZN22" s="1176" t="s">
        <v>2292</v>
      </c>
      <c r="PZO22" s="1176" t="s">
        <v>2292</v>
      </c>
      <c r="PZP22" s="1176" t="s">
        <v>2292</v>
      </c>
      <c r="PZQ22" s="1176" t="s">
        <v>2292</v>
      </c>
      <c r="PZR22" s="1176" t="s">
        <v>2292</v>
      </c>
      <c r="PZS22" s="1176" t="s">
        <v>2292</v>
      </c>
      <c r="PZT22" s="1176" t="s">
        <v>2292</v>
      </c>
      <c r="PZU22" s="1176" t="s">
        <v>2292</v>
      </c>
      <c r="PZV22" s="1176" t="s">
        <v>2292</v>
      </c>
      <c r="PZW22" s="1176" t="s">
        <v>2292</v>
      </c>
      <c r="PZX22" s="1176" t="s">
        <v>2292</v>
      </c>
      <c r="PZY22" s="1176" t="s">
        <v>2292</v>
      </c>
      <c r="PZZ22" s="1176" t="s">
        <v>2292</v>
      </c>
      <c r="QAA22" s="1176" t="s">
        <v>2292</v>
      </c>
      <c r="QAB22" s="1176" t="s">
        <v>2292</v>
      </c>
      <c r="QAC22" s="1176" t="s">
        <v>2292</v>
      </c>
      <c r="QAD22" s="1176" t="s">
        <v>2292</v>
      </c>
      <c r="QAE22" s="1176" t="s">
        <v>2292</v>
      </c>
      <c r="QAF22" s="1176" t="s">
        <v>2292</v>
      </c>
      <c r="QAG22" s="1176" t="s">
        <v>2292</v>
      </c>
      <c r="QAH22" s="1176" t="s">
        <v>2292</v>
      </c>
      <c r="QAI22" s="1176" t="s">
        <v>2292</v>
      </c>
      <c r="QAJ22" s="1176" t="s">
        <v>2292</v>
      </c>
      <c r="QAK22" s="1176" t="s">
        <v>2292</v>
      </c>
      <c r="QAL22" s="1176" t="s">
        <v>2292</v>
      </c>
      <c r="QAM22" s="1176" t="s">
        <v>2292</v>
      </c>
      <c r="QAN22" s="1176" t="s">
        <v>2292</v>
      </c>
      <c r="QAO22" s="1176" t="s">
        <v>2292</v>
      </c>
      <c r="QAP22" s="1176" t="s">
        <v>2292</v>
      </c>
      <c r="QAQ22" s="1176" t="s">
        <v>2292</v>
      </c>
      <c r="QAR22" s="1176" t="s">
        <v>2292</v>
      </c>
      <c r="QAS22" s="1176" t="s">
        <v>2292</v>
      </c>
      <c r="QAT22" s="1176" t="s">
        <v>2292</v>
      </c>
      <c r="QAU22" s="1176" t="s">
        <v>2292</v>
      </c>
      <c r="QAV22" s="1176" t="s">
        <v>2292</v>
      </c>
      <c r="QAW22" s="1176" t="s">
        <v>2292</v>
      </c>
      <c r="QAX22" s="1176" t="s">
        <v>2292</v>
      </c>
      <c r="QAY22" s="1176" t="s">
        <v>2292</v>
      </c>
      <c r="QAZ22" s="1176" t="s">
        <v>2292</v>
      </c>
      <c r="QBA22" s="1176" t="s">
        <v>2292</v>
      </c>
      <c r="QBB22" s="1176" t="s">
        <v>2292</v>
      </c>
      <c r="QBC22" s="1176" t="s">
        <v>2292</v>
      </c>
      <c r="QBD22" s="1176" t="s">
        <v>2292</v>
      </c>
      <c r="QBE22" s="1176" t="s">
        <v>2292</v>
      </c>
      <c r="QBF22" s="1176" t="s">
        <v>2292</v>
      </c>
      <c r="QBG22" s="1176" t="s">
        <v>2292</v>
      </c>
      <c r="QBH22" s="1176" t="s">
        <v>2292</v>
      </c>
      <c r="QBI22" s="1176" t="s">
        <v>2292</v>
      </c>
      <c r="QBJ22" s="1176" t="s">
        <v>2292</v>
      </c>
      <c r="QBK22" s="1176" t="s">
        <v>2292</v>
      </c>
      <c r="QBL22" s="1176" t="s">
        <v>2292</v>
      </c>
      <c r="QBM22" s="1176" t="s">
        <v>2292</v>
      </c>
      <c r="QBN22" s="1176" t="s">
        <v>2292</v>
      </c>
      <c r="QBO22" s="1176" t="s">
        <v>2292</v>
      </c>
      <c r="QBP22" s="1176" t="s">
        <v>2292</v>
      </c>
      <c r="QBQ22" s="1176" t="s">
        <v>2292</v>
      </c>
      <c r="QBR22" s="1176" t="s">
        <v>2292</v>
      </c>
      <c r="QBS22" s="1176" t="s">
        <v>2292</v>
      </c>
      <c r="QBT22" s="1176" t="s">
        <v>2292</v>
      </c>
      <c r="QBU22" s="1176" t="s">
        <v>2292</v>
      </c>
      <c r="QBV22" s="1176" t="s">
        <v>2292</v>
      </c>
      <c r="QBW22" s="1176" t="s">
        <v>2292</v>
      </c>
      <c r="QBX22" s="1176" t="s">
        <v>2292</v>
      </c>
      <c r="QBY22" s="1176" t="s">
        <v>2292</v>
      </c>
      <c r="QBZ22" s="1176" t="s">
        <v>2292</v>
      </c>
      <c r="QCA22" s="1176" t="s">
        <v>2292</v>
      </c>
      <c r="QCB22" s="1176" t="s">
        <v>2292</v>
      </c>
      <c r="QCC22" s="1176" t="s">
        <v>2292</v>
      </c>
      <c r="QCD22" s="1176" t="s">
        <v>2292</v>
      </c>
      <c r="QCE22" s="1176" t="s">
        <v>2292</v>
      </c>
      <c r="QCF22" s="1176" t="s">
        <v>2292</v>
      </c>
      <c r="QCG22" s="1176" t="s">
        <v>2292</v>
      </c>
      <c r="QCH22" s="1176" t="s">
        <v>2292</v>
      </c>
      <c r="QCI22" s="1176" t="s">
        <v>2292</v>
      </c>
      <c r="QCJ22" s="1176" t="s">
        <v>2292</v>
      </c>
      <c r="QCK22" s="1176" t="s">
        <v>2292</v>
      </c>
      <c r="QCL22" s="1176" t="s">
        <v>2292</v>
      </c>
      <c r="QCM22" s="1176" t="s">
        <v>2292</v>
      </c>
      <c r="QCN22" s="1176" t="s">
        <v>2292</v>
      </c>
      <c r="QCO22" s="1176" t="s">
        <v>2292</v>
      </c>
      <c r="QCP22" s="1176" t="s">
        <v>2292</v>
      </c>
      <c r="QCQ22" s="1176" t="s">
        <v>2292</v>
      </c>
      <c r="QCR22" s="1176" t="s">
        <v>2292</v>
      </c>
      <c r="QCS22" s="1176" t="s">
        <v>2292</v>
      </c>
      <c r="QCT22" s="1176" t="s">
        <v>2292</v>
      </c>
      <c r="QCU22" s="1176" t="s">
        <v>2292</v>
      </c>
      <c r="QCV22" s="1176" t="s">
        <v>2292</v>
      </c>
      <c r="QCW22" s="1176" t="s">
        <v>2292</v>
      </c>
      <c r="QCX22" s="1176" t="s">
        <v>2292</v>
      </c>
      <c r="QCY22" s="1176" t="s">
        <v>2292</v>
      </c>
      <c r="QCZ22" s="1176" t="s">
        <v>2292</v>
      </c>
      <c r="QDA22" s="1176" t="s">
        <v>2292</v>
      </c>
      <c r="QDB22" s="1176" t="s">
        <v>2292</v>
      </c>
      <c r="QDC22" s="1176" t="s">
        <v>2292</v>
      </c>
      <c r="QDD22" s="1176" t="s">
        <v>2292</v>
      </c>
      <c r="QDE22" s="1176" t="s">
        <v>2292</v>
      </c>
      <c r="QDF22" s="1176" t="s">
        <v>2292</v>
      </c>
      <c r="QDG22" s="1176" t="s">
        <v>2292</v>
      </c>
      <c r="QDH22" s="1176" t="s">
        <v>2292</v>
      </c>
      <c r="QDI22" s="1176" t="s">
        <v>2292</v>
      </c>
      <c r="QDJ22" s="1176" t="s">
        <v>2292</v>
      </c>
      <c r="QDK22" s="1176" t="s">
        <v>2292</v>
      </c>
      <c r="QDL22" s="1176" t="s">
        <v>2292</v>
      </c>
      <c r="QDM22" s="1176" t="s">
        <v>2292</v>
      </c>
      <c r="QDN22" s="1176" t="s">
        <v>2292</v>
      </c>
      <c r="QDO22" s="1176" t="s">
        <v>2292</v>
      </c>
      <c r="QDP22" s="1176" t="s">
        <v>2292</v>
      </c>
      <c r="QDQ22" s="1176" t="s">
        <v>2292</v>
      </c>
      <c r="QDR22" s="1176" t="s">
        <v>2292</v>
      </c>
      <c r="QDS22" s="1176" t="s">
        <v>2292</v>
      </c>
      <c r="QDT22" s="1176" t="s">
        <v>2292</v>
      </c>
      <c r="QDU22" s="1176" t="s">
        <v>2292</v>
      </c>
      <c r="QDV22" s="1176" t="s">
        <v>2292</v>
      </c>
      <c r="QDW22" s="1176" t="s">
        <v>2292</v>
      </c>
      <c r="QDX22" s="1176" t="s">
        <v>2292</v>
      </c>
      <c r="QDY22" s="1176" t="s">
        <v>2292</v>
      </c>
      <c r="QDZ22" s="1176" t="s">
        <v>2292</v>
      </c>
      <c r="QEA22" s="1176" t="s">
        <v>2292</v>
      </c>
      <c r="QEB22" s="1176" t="s">
        <v>2292</v>
      </c>
      <c r="QEC22" s="1176" t="s">
        <v>2292</v>
      </c>
      <c r="QED22" s="1176" t="s">
        <v>2292</v>
      </c>
      <c r="QEE22" s="1176" t="s">
        <v>2292</v>
      </c>
      <c r="QEF22" s="1176" t="s">
        <v>2292</v>
      </c>
      <c r="QEG22" s="1176" t="s">
        <v>2292</v>
      </c>
      <c r="QEH22" s="1176" t="s">
        <v>2292</v>
      </c>
      <c r="QEI22" s="1176" t="s">
        <v>2292</v>
      </c>
      <c r="QEJ22" s="1176" t="s">
        <v>2292</v>
      </c>
      <c r="QEK22" s="1176" t="s">
        <v>2292</v>
      </c>
      <c r="QEL22" s="1176" t="s">
        <v>2292</v>
      </c>
      <c r="QEM22" s="1176" t="s">
        <v>2292</v>
      </c>
      <c r="QEN22" s="1176" t="s">
        <v>2292</v>
      </c>
      <c r="QEO22" s="1176" t="s">
        <v>2292</v>
      </c>
      <c r="QEP22" s="1176" t="s">
        <v>2292</v>
      </c>
      <c r="QEQ22" s="1176" t="s">
        <v>2292</v>
      </c>
      <c r="QER22" s="1176" t="s">
        <v>2292</v>
      </c>
      <c r="QES22" s="1176" t="s">
        <v>2292</v>
      </c>
      <c r="QET22" s="1176" t="s">
        <v>2292</v>
      </c>
      <c r="QEU22" s="1176" t="s">
        <v>2292</v>
      </c>
      <c r="QEV22" s="1176" t="s">
        <v>2292</v>
      </c>
      <c r="QEW22" s="1176" t="s">
        <v>2292</v>
      </c>
      <c r="QEX22" s="1176" t="s">
        <v>2292</v>
      </c>
      <c r="QEY22" s="1176" t="s">
        <v>2292</v>
      </c>
      <c r="QEZ22" s="1176" t="s">
        <v>2292</v>
      </c>
      <c r="QFA22" s="1176" t="s">
        <v>2292</v>
      </c>
      <c r="QFB22" s="1176" t="s">
        <v>2292</v>
      </c>
      <c r="QFC22" s="1176" t="s">
        <v>2292</v>
      </c>
      <c r="QFD22" s="1176" t="s">
        <v>2292</v>
      </c>
      <c r="QFE22" s="1176" t="s">
        <v>2292</v>
      </c>
      <c r="QFF22" s="1176" t="s">
        <v>2292</v>
      </c>
      <c r="QFG22" s="1176" t="s">
        <v>2292</v>
      </c>
      <c r="QFH22" s="1176" t="s">
        <v>2292</v>
      </c>
      <c r="QFI22" s="1176" t="s">
        <v>2292</v>
      </c>
      <c r="QFJ22" s="1176" t="s">
        <v>2292</v>
      </c>
      <c r="QFK22" s="1176" t="s">
        <v>2292</v>
      </c>
      <c r="QFL22" s="1176" t="s">
        <v>2292</v>
      </c>
      <c r="QFM22" s="1176" t="s">
        <v>2292</v>
      </c>
      <c r="QFN22" s="1176" t="s">
        <v>2292</v>
      </c>
      <c r="QFO22" s="1176" t="s">
        <v>2292</v>
      </c>
      <c r="QFP22" s="1176" t="s">
        <v>2292</v>
      </c>
      <c r="QFQ22" s="1176" t="s">
        <v>2292</v>
      </c>
      <c r="QFR22" s="1176" t="s">
        <v>2292</v>
      </c>
      <c r="QFS22" s="1176" t="s">
        <v>2292</v>
      </c>
      <c r="QFT22" s="1176" t="s">
        <v>2292</v>
      </c>
      <c r="QFU22" s="1176" t="s">
        <v>2292</v>
      </c>
      <c r="QFV22" s="1176" t="s">
        <v>2292</v>
      </c>
      <c r="QFW22" s="1176" t="s">
        <v>2292</v>
      </c>
      <c r="QFX22" s="1176" t="s">
        <v>2292</v>
      </c>
      <c r="QFY22" s="1176" t="s">
        <v>2292</v>
      </c>
      <c r="QFZ22" s="1176" t="s">
        <v>2292</v>
      </c>
      <c r="QGA22" s="1176" t="s">
        <v>2292</v>
      </c>
      <c r="QGB22" s="1176" t="s">
        <v>2292</v>
      </c>
      <c r="QGC22" s="1176" t="s">
        <v>2292</v>
      </c>
      <c r="QGD22" s="1176" t="s">
        <v>2292</v>
      </c>
      <c r="QGE22" s="1176" t="s">
        <v>2292</v>
      </c>
      <c r="QGF22" s="1176" t="s">
        <v>2292</v>
      </c>
      <c r="QGG22" s="1176" t="s">
        <v>2292</v>
      </c>
      <c r="QGH22" s="1176" t="s">
        <v>2292</v>
      </c>
      <c r="QGI22" s="1176" t="s">
        <v>2292</v>
      </c>
      <c r="QGJ22" s="1176" t="s">
        <v>2292</v>
      </c>
      <c r="QGK22" s="1176" t="s">
        <v>2292</v>
      </c>
      <c r="QGL22" s="1176" t="s">
        <v>2292</v>
      </c>
      <c r="QGM22" s="1176" t="s">
        <v>2292</v>
      </c>
      <c r="QGN22" s="1176" t="s">
        <v>2292</v>
      </c>
      <c r="QGO22" s="1176" t="s">
        <v>2292</v>
      </c>
      <c r="QGP22" s="1176" t="s">
        <v>2292</v>
      </c>
      <c r="QGQ22" s="1176" t="s">
        <v>2292</v>
      </c>
      <c r="QGR22" s="1176" t="s">
        <v>2292</v>
      </c>
      <c r="QGS22" s="1176" t="s">
        <v>2292</v>
      </c>
      <c r="QGT22" s="1176" t="s">
        <v>2292</v>
      </c>
      <c r="QGU22" s="1176" t="s">
        <v>2292</v>
      </c>
      <c r="QGV22" s="1176" t="s">
        <v>2292</v>
      </c>
      <c r="QGW22" s="1176" t="s">
        <v>2292</v>
      </c>
      <c r="QGX22" s="1176" t="s">
        <v>2292</v>
      </c>
      <c r="QGY22" s="1176" t="s">
        <v>2292</v>
      </c>
      <c r="QGZ22" s="1176" t="s">
        <v>2292</v>
      </c>
      <c r="QHA22" s="1176" t="s">
        <v>2292</v>
      </c>
      <c r="QHB22" s="1176" t="s">
        <v>2292</v>
      </c>
      <c r="QHC22" s="1176" t="s">
        <v>2292</v>
      </c>
      <c r="QHD22" s="1176" t="s">
        <v>2292</v>
      </c>
      <c r="QHE22" s="1176" t="s">
        <v>2292</v>
      </c>
      <c r="QHF22" s="1176" t="s">
        <v>2292</v>
      </c>
      <c r="QHG22" s="1176" t="s">
        <v>2292</v>
      </c>
      <c r="QHH22" s="1176" t="s">
        <v>2292</v>
      </c>
      <c r="QHI22" s="1176" t="s">
        <v>2292</v>
      </c>
      <c r="QHJ22" s="1176" t="s">
        <v>2292</v>
      </c>
      <c r="QHK22" s="1176" t="s">
        <v>2292</v>
      </c>
      <c r="QHL22" s="1176" t="s">
        <v>2292</v>
      </c>
      <c r="QHM22" s="1176" t="s">
        <v>2292</v>
      </c>
      <c r="QHN22" s="1176" t="s">
        <v>2292</v>
      </c>
      <c r="QHO22" s="1176" t="s">
        <v>2292</v>
      </c>
      <c r="QHP22" s="1176" t="s">
        <v>2292</v>
      </c>
      <c r="QHQ22" s="1176" t="s">
        <v>2292</v>
      </c>
      <c r="QHR22" s="1176" t="s">
        <v>2292</v>
      </c>
      <c r="QHS22" s="1176" t="s">
        <v>2292</v>
      </c>
      <c r="QHT22" s="1176" t="s">
        <v>2292</v>
      </c>
      <c r="QHU22" s="1176" t="s">
        <v>2292</v>
      </c>
      <c r="QHV22" s="1176" t="s">
        <v>2292</v>
      </c>
      <c r="QHW22" s="1176" t="s">
        <v>2292</v>
      </c>
      <c r="QHX22" s="1176" t="s">
        <v>2292</v>
      </c>
      <c r="QHY22" s="1176" t="s">
        <v>2292</v>
      </c>
      <c r="QHZ22" s="1176" t="s">
        <v>2292</v>
      </c>
      <c r="QIA22" s="1176" t="s">
        <v>2292</v>
      </c>
      <c r="QIB22" s="1176" t="s">
        <v>2292</v>
      </c>
      <c r="QIC22" s="1176" t="s">
        <v>2292</v>
      </c>
      <c r="QID22" s="1176" t="s">
        <v>2292</v>
      </c>
      <c r="QIE22" s="1176" t="s">
        <v>2292</v>
      </c>
      <c r="QIF22" s="1176" t="s">
        <v>2292</v>
      </c>
      <c r="QIG22" s="1176" t="s">
        <v>2292</v>
      </c>
      <c r="QIH22" s="1176" t="s">
        <v>2292</v>
      </c>
      <c r="QII22" s="1176" t="s">
        <v>2292</v>
      </c>
      <c r="QIJ22" s="1176" t="s">
        <v>2292</v>
      </c>
      <c r="QIK22" s="1176" t="s">
        <v>2292</v>
      </c>
      <c r="QIL22" s="1176" t="s">
        <v>2292</v>
      </c>
      <c r="QIM22" s="1176" t="s">
        <v>2292</v>
      </c>
      <c r="QIN22" s="1176" t="s">
        <v>2292</v>
      </c>
      <c r="QIO22" s="1176" t="s">
        <v>2292</v>
      </c>
      <c r="QIP22" s="1176" t="s">
        <v>2292</v>
      </c>
      <c r="QIQ22" s="1176" t="s">
        <v>2292</v>
      </c>
      <c r="QIR22" s="1176" t="s">
        <v>2292</v>
      </c>
      <c r="QIS22" s="1176" t="s">
        <v>2292</v>
      </c>
      <c r="QIT22" s="1176" t="s">
        <v>2292</v>
      </c>
      <c r="QIU22" s="1176" t="s">
        <v>2292</v>
      </c>
      <c r="QIV22" s="1176" t="s">
        <v>2292</v>
      </c>
      <c r="QIW22" s="1176" t="s">
        <v>2292</v>
      </c>
      <c r="QIX22" s="1176" t="s">
        <v>2292</v>
      </c>
      <c r="QIY22" s="1176" t="s">
        <v>2292</v>
      </c>
      <c r="QIZ22" s="1176" t="s">
        <v>2292</v>
      </c>
      <c r="QJA22" s="1176" t="s">
        <v>2292</v>
      </c>
      <c r="QJB22" s="1176" t="s">
        <v>2292</v>
      </c>
      <c r="QJC22" s="1176" t="s">
        <v>2292</v>
      </c>
      <c r="QJD22" s="1176" t="s">
        <v>2292</v>
      </c>
      <c r="QJE22" s="1176" t="s">
        <v>2292</v>
      </c>
      <c r="QJF22" s="1176" t="s">
        <v>2292</v>
      </c>
      <c r="QJG22" s="1176" t="s">
        <v>2292</v>
      </c>
      <c r="QJH22" s="1176" t="s">
        <v>2292</v>
      </c>
      <c r="QJI22" s="1176" t="s">
        <v>2292</v>
      </c>
      <c r="QJJ22" s="1176" t="s">
        <v>2292</v>
      </c>
      <c r="QJK22" s="1176" t="s">
        <v>2292</v>
      </c>
      <c r="QJL22" s="1176" t="s">
        <v>2292</v>
      </c>
      <c r="QJM22" s="1176" t="s">
        <v>2292</v>
      </c>
      <c r="QJN22" s="1176" t="s">
        <v>2292</v>
      </c>
      <c r="QJO22" s="1176" t="s">
        <v>2292</v>
      </c>
      <c r="QJP22" s="1176" t="s">
        <v>2292</v>
      </c>
      <c r="QJQ22" s="1176" t="s">
        <v>2292</v>
      </c>
      <c r="QJR22" s="1176" t="s">
        <v>2292</v>
      </c>
      <c r="QJS22" s="1176" t="s">
        <v>2292</v>
      </c>
      <c r="QJT22" s="1176" t="s">
        <v>2292</v>
      </c>
      <c r="QJU22" s="1176" t="s">
        <v>2292</v>
      </c>
      <c r="QJV22" s="1176" t="s">
        <v>2292</v>
      </c>
      <c r="QJW22" s="1176" t="s">
        <v>2292</v>
      </c>
      <c r="QJX22" s="1176" t="s">
        <v>2292</v>
      </c>
      <c r="QJY22" s="1176" t="s">
        <v>2292</v>
      </c>
      <c r="QJZ22" s="1176" t="s">
        <v>2292</v>
      </c>
      <c r="QKA22" s="1176" t="s">
        <v>2292</v>
      </c>
      <c r="QKB22" s="1176" t="s">
        <v>2292</v>
      </c>
      <c r="QKC22" s="1176" t="s">
        <v>2292</v>
      </c>
      <c r="QKD22" s="1176" t="s">
        <v>2292</v>
      </c>
      <c r="QKE22" s="1176" t="s">
        <v>2292</v>
      </c>
      <c r="QKF22" s="1176" t="s">
        <v>2292</v>
      </c>
      <c r="QKG22" s="1176" t="s">
        <v>2292</v>
      </c>
      <c r="QKH22" s="1176" t="s">
        <v>2292</v>
      </c>
      <c r="QKI22" s="1176" t="s">
        <v>2292</v>
      </c>
      <c r="QKJ22" s="1176" t="s">
        <v>2292</v>
      </c>
      <c r="QKK22" s="1176" t="s">
        <v>2292</v>
      </c>
      <c r="QKL22" s="1176" t="s">
        <v>2292</v>
      </c>
      <c r="QKM22" s="1176" t="s">
        <v>2292</v>
      </c>
      <c r="QKN22" s="1176" t="s">
        <v>2292</v>
      </c>
      <c r="QKO22" s="1176" t="s">
        <v>2292</v>
      </c>
      <c r="QKP22" s="1176" t="s">
        <v>2292</v>
      </c>
      <c r="QKQ22" s="1176" t="s">
        <v>2292</v>
      </c>
      <c r="QKR22" s="1176" t="s">
        <v>2292</v>
      </c>
      <c r="QKS22" s="1176" t="s">
        <v>2292</v>
      </c>
      <c r="QKT22" s="1176" t="s">
        <v>2292</v>
      </c>
      <c r="QKU22" s="1176" t="s">
        <v>2292</v>
      </c>
      <c r="QKV22" s="1176" t="s">
        <v>2292</v>
      </c>
      <c r="QKW22" s="1176" t="s">
        <v>2292</v>
      </c>
      <c r="QKX22" s="1176" t="s">
        <v>2292</v>
      </c>
      <c r="QKY22" s="1176" t="s">
        <v>2292</v>
      </c>
      <c r="QKZ22" s="1176" t="s">
        <v>2292</v>
      </c>
      <c r="QLA22" s="1176" t="s">
        <v>2292</v>
      </c>
      <c r="QLB22" s="1176" t="s">
        <v>2292</v>
      </c>
      <c r="QLC22" s="1176" t="s">
        <v>2292</v>
      </c>
      <c r="QLD22" s="1176" t="s">
        <v>2292</v>
      </c>
      <c r="QLE22" s="1176" t="s">
        <v>2292</v>
      </c>
      <c r="QLF22" s="1176" t="s">
        <v>2292</v>
      </c>
      <c r="QLG22" s="1176" t="s">
        <v>2292</v>
      </c>
      <c r="QLH22" s="1176" t="s">
        <v>2292</v>
      </c>
      <c r="QLI22" s="1176" t="s">
        <v>2292</v>
      </c>
      <c r="QLJ22" s="1176" t="s">
        <v>2292</v>
      </c>
      <c r="QLK22" s="1176" t="s">
        <v>2292</v>
      </c>
      <c r="QLL22" s="1176" t="s">
        <v>2292</v>
      </c>
      <c r="QLM22" s="1176" t="s">
        <v>2292</v>
      </c>
      <c r="QLN22" s="1176" t="s">
        <v>2292</v>
      </c>
      <c r="QLO22" s="1176" t="s">
        <v>2292</v>
      </c>
      <c r="QLP22" s="1176" t="s">
        <v>2292</v>
      </c>
      <c r="QLQ22" s="1176" t="s">
        <v>2292</v>
      </c>
      <c r="QLR22" s="1176" t="s">
        <v>2292</v>
      </c>
      <c r="QLS22" s="1176" t="s">
        <v>2292</v>
      </c>
      <c r="QLT22" s="1176" t="s">
        <v>2292</v>
      </c>
      <c r="QLU22" s="1176" t="s">
        <v>2292</v>
      </c>
      <c r="QLV22" s="1176" t="s">
        <v>2292</v>
      </c>
      <c r="QLW22" s="1176" t="s">
        <v>2292</v>
      </c>
      <c r="QLX22" s="1176" t="s">
        <v>2292</v>
      </c>
      <c r="QLY22" s="1176" t="s">
        <v>2292</v>
      </c>
      <c r="QLZ22" s="1176" t="s">
        <v>2292</v>
      </c>
      <c r="QMA22" s="1176" t="s">
        <v>2292</v>
      </c>
      <c r="QMB22" s="1176" t="s">
        <v>2292</v>
      </c>
      <c r="QMC22" s="1176" t="s">
        <v>2292</v>
      </c>
      <c r="QMD22" s="1176" t="s">
        <v>2292</v>
      </c>
      <c r="QME22" s="1176" t="s">
        <v>2292</v>
      </c>
      <c r="QMF22" s="1176" t="s">
        <v>2292</v>
      </c>
      <c r="QMG22" s="1176" t="s">
        <v>2292</v>
      </c>
      <c r="QMH22" s="1176" t="s">
        <v>2292</v>
      </c>
      <c r="QMI22" s="1176" t="s">
        <v>2292</v>
      </c>
      <c r="QMJ22" s="1176" t="s">
        <v>2292</v>
      </c>
      <c r="QMK22" s="1176" t="s">
        <v>2292</v>
      </c>
      <c r="QML22" s="1176" t="s">
        <v>2292</v>
      </c>
      <c r="QMM22" s="1176" t="s">
        <v>2292</v>
      </c>
      <c r="QMN22" s="1176" t="s">
        <v>2292</v>
      </c>
      <c r="QMO22" s="1176" t="s">
        <v>2292</v>
      </c>
      <c r="QMP22" s="1176" t="s">
        <v>2292</v>
      </c>
      <c r="QMQ22" s="1176" t="s">
        <v>2292</v>
      </c>
      <c r="QMR22" s="1176" t="s">
        <v>2292</v>
      </c>
      <c r="QMS22" s="1176" t="s">
        <v>2292</v>
      </c>
      <c r="QMT22" s="1176" t="s">
        <v>2292</v>
      </c>
      <c r="QMU22" s="1176" t="s">
        <v>2292</v>
      </c>
      <c r="QMV22" s="1176" t="s">
        <v>2292</v>
      </c>
      <c r="QMW22" s="1176" t="s">
        <v>2292</v>
      </c>
      <c r="QMX22" s="1176" t="s">
        <v>2292</v>
      </c>
      <c r="QMY22" s="1176" t="s">
        <v>2292</v>
      </c>
      <c r="QMZ22" s="1176" t="s">
        <v>2292</v>
      </c>
      <c r="QNA22" s="1176" t="s">
        <v>2292</v>
      </c>
      <c r="QNB22" s="1176" t="s">
        <v>2292</v>
      </c>
      <c r="QNC22" s="1176" t="s">
        <v>2292</v>
      </c>
      <c r="QND22" s="1176" t="s">
        <v>2292</v>
      </c>
      <c r="QNE22" s="1176" t="s">
        <v>2292</v>
      </c>
      <c r="QNF22" s="1176" t="s">
        <v>2292</v>
      </c>
      <c r="QNG22" s="1176" t="s">
        <v>2292</v>
      </c>
      <c r="QNH22" s="1176" t="s">
        <v>2292</v>
      </c>
      <c r="QNI22" s="1176" t="s">
        <v>2292</v>
      </c>
      <c r="QNJ22" s="1176" t="s">
        <v>2292</v>
      </c>
      <c r="QNK22" s="1176" t="s">
        <v>2292</v>
      </c>
      <c r="QNL22" s="1176" t="s">
        <v>2292</v>
      </c>
      <c r="QNM22" s="1176" t="s">
        <v>2292</v>
      </c>
      <c r="QNN22" s="1176" t="s">
        <v>2292</v>
      </c>
      <c r="QNO22" s="1176" t="s">
        <v>2292</v>
      </c>
      <c r="QNP22" s="1176" t="s">
        <v>2292</v>
      </c>
      <c r="QNQ22" s="1176" t="s">
        <v>2292</v>
      </c>
      <c r="QNR22" s="1176" t="s">
        <v>2292</v>
      </c>
      <c r="QNS22" s="1176" t="s">
        <v>2292</v>
      </c>
      <c r="QNT22" s="1176" t="s">
        <v>2292</v>
      </c>
      <c r="QNU22" s="1176" t="s">
        <v>2292</v>
      </c>
      <c r="QNV22" s="1176" t="s">
        <v>2292</v>
      </c>
      <c r="QNW22" s="1176" t="s">
        <v>2292</v>
      </c>
      <c r="QNX22" s="1176" t="s">
        <v>2292</v>
      </c>
      <c r="QNY22" s="1176" t="s">
        <v>2292</v>
      </c>
      <c r="QNZ22" s="1176" t="s">
        <v>2292</v>
      </c>
      <c r="QOA22" s="1176" t="s">
        <v>2292</v>
      </c>
      <c r="QOB22" s="1176" t="s">
        <v>2292</v>
      </c>
      <c r="QOC22" s="1176" t="s">
        <v>2292</v>
      </c>
      <c r="QOD22" s="1176" t="s">
        <v>2292</v>
      </c>
      <c r="QOE22" s="1176" t="s">
        <v>2292</v>
      </c>
      <c r="QOF22" s="1176" t="s">
        <v>2292</v>
      </c>
      <c r="QOG22" s="1176" t="s">
        <v>2292</v>
      </c>
      <c r="QOH22" s="1176" t="s">
        <v>2292</v>
      </c>
      <c r="QOI22" s="1176" t="s">
        <v>2292</v>
      </c>
      <c r="QOJ22" s="1176" t="s">
        <v>2292</v>
      </c>
      <c r="QOK22" s="1176" t="s">
        <v>2292</v>
      </c>
      <c r="QOL22" s="1176" t="s">
        <v>2292</v>
      </c>
      <c r="QOM22" s="1176" t="s">
        <v>2292</v>
      </c>
      <c r="QON22" s="1176" t="s">
        <v>2292</v>
      </c>
      <c r="QOO22" s="1176" t="s">
        <v>2292</v>
      </c>
      <c r="QOP22" s="1176" t="s">
        <v>2292</v>
      </c>
      <c r="QOQ22" s="1176" t="s">
        <v>2292</v>
      </c>
      <c r="QOR22" s="1176" t="s">
        <v>2292</v>
      </c>
      <c r="QOS22" s="1176" t="s">
        <v>2292</v>
      </c>
      <c r="QOT22" s="1176" t="s">
        <v>2292</v>
      </c>
      <c r="QOU22" s="1176" t="s">
        <v>2292</v>
      </c>
      <c r="QOV22" s="1176" t="s">
        <v>2292</v>
      </c>
      <c r="QOW22" s="1176" t="s">
        <v>2292</v>
      </c>
      <c r="QOX22" s="1176" t="s">
        <v>2292</v>
      </c>
      <c r="QOY22" s="1176" t="s">
        <v>2292</v>
      </c>
      <c r="QOZ22" s="1176" t="s">
        <v>2292</v>
      </c>
      <c r="QPA22" s="1176" t="s">
        <v>2292</v>
      </c>
      <c r="QPB22" s="1176" t="s">
        <v>2292</v>
      </c>
      <c r="QPC22" s="1176" t="s">
        <v>2292</v>
      </c>
      <c r="QPD22" s="1176" t="s">
        <v>2292</v>
      </c>
      <c r="QPE22" s="1176" t="s">
        <v>2292</v>
      </c>
      <c r="QPF22" s="1176" t="s">
        <v>2292</v>
      </c>
      <c r="QPG22" s="1176" t="s">
        <v>2292</v>
      </c>
      <c r="QPH22" s="1176" t="s">
        <v>2292</v>
      </c>
      <c r="QPI22" s="1176" t="s">
        <v>2292</v>
      </c>
      <c r="QPJ22" s="1176" t="s">
        <v>2292</v>
      </c>
      <c r="QPK22" s="1176" t="s">
        <v>2292</v>
      </c>
      <c r="QPL22" s="1176" t="s">
        <v>2292</v>
      </c>
      <c r="QPM22" s="1176" t="s">
        <v>2292</v>
      </c>
      <c r="QPN22" s="1176" t="s">
        <v>2292</v>
      </c>
      <c r="QPO22" s="1176" t="s">
        <v>2292</v>
      </c>
      <c r="QPP22" s="1176" t="s">
        <v>2292</v>
      </c>
      <c r="QPQ22" s="1176" t="s">
        <v>2292</v>
      </c>
      <c r="QPR22" s="1176" t="s">
        <v>2292</v>
      </c>
      <c r="QPS22" s="1176" t="s">
        <v>2292</v>
      </c>
      <c r="QPT22" s="1176" t="s">
        <v>2292</v>
      </c>
      <c r="QPU22" s="1176" t="s">
        <v>2292</v>
      </c>
      <c r="QPV22" s="1176" t="s">
        <v>2292</v>
      </c>
      <c r="QPW22" s="1176" t="s">
        <v>2292</v>
      </c>
      <c r="QPX22" s="1176" t="s">
        <v>2292</v>
      </c>
      <c r="QPY22" s="1176" t="s">
        <v>2292</v>
      </c>
      <c r="QPZ22" s="1176" t="s">
        <v>2292</v>
      </c>
      <c r="QQA22" s="1176" t="s">
        <v>2292</v>
      </c>
      <c r="QQB22" s="1176" t="s">
        <v>2292</v>
      </c>
      <c r="QQC22" s="1176" t="s">
        <v>2292</v>
      </c>
      <c r="QQD22" s="1176" t="s">
        <v>2292</v>
      </c>
      <c r="QQE22" s="1176" t="s">
        <v>2292</v>
      </c>
      <c r="QQF22" s="1176" t="s">
        <v>2292</v>
      </c>
      <c r="QQG22" s="1176" t="s">
        <v>2292</v>
      </c>
      <c r="QQH22" s="1176" t="s">
        <v>2292</v>
      </c>
      <c r="QQI22" s="1176" t="s">
        <v>2292</v>
      </c>
      <c r="QQJ22" s="1176" t="s">
        <v>2292</v>
      </c>
      <c r="QQK22" s="1176" t="s">
        <v>2292</v>
      </c>
      <c r="QQL22" s="1176" t="s">
        <v>2292</v>
      </c>
      <c r="QQM22" s="1176" t="s">
        <v>2292</v>
      </c>
      <c r="QQN22" s="1176" t="s">
        <v>2292</v>
      </c>
      <c r="QQO22" s="1176" t="s">
        <v>2292</v>
      </c>
      <c r="QQP22" s="1176" t="s">
        <v>2292</v>
      </c>
      <c r="QQQ22" s="1176" t="s">
        <v>2292</v>
      </c>
      <c r="QQR22" s="1176" t="s">
        <v>2292</v>
      </c>
      <c r="QQS22" s="1176" t="s">
        <v>2292</v>
      </c>
      <c r="QQT22" s="1176" t="s">
        <v>2292</v>
      </c>
      <c r="QQU22" s="1176" t="s">
        <v>2292</v>
      </c>
      <c r="QQV22" s="1176" t="s">
        <v>2292</v>
      </c>
      <c r="QQW22" s="1176" t="s">
        <v>2292</v>
      </c>
      <c r="QQX22" s="1176" t="s">
        <v>2292</v>
      </c>
      <c r="QQY22" s="1176" t="s">
        <v>2292</v>
      </c>
      <c r="QQZ22" s="1176" t="s">
        <v>2292</v>
      </c>
      <c r="QRA22" s="1176" t="s">
        <v>2292</v>
      </c>
      <c r="QRB22" s="1176" t="s">
        <v>2292</v>
      </c>
      <c r="QRC22" s="1176" t="s">
        <v>2292</v>
      </c>
      <c r="QRD22" s="1176" t="s">
        <v>2292</v>
      </c>
      <c r="QRE22" s="1176" t="s">
        <v>2292</v>
      </c>
      <c r="QRF22" s="1176" t="s">
        <v>2292</v>
      </c>
      <c r="QRG22" s="1176" t="s">
        <v>2292</v>
      </c>
      <c r="QRH22" s="1176" t="s">
        <v>2292</v>
      </c>
      <c r="QRI22" s="1176" t="s">
        <v>2292</v>
      </c>
      <c r="QRJ22" s="1176" t="s">
        <v>2292</v>
      </c>
      <c r="QRK22" s="1176" t="s">
        <v>2292</v>
      </c>
      <c r="QRL22" s="1176" t="s">
        <v>2292</v>
      </c>
      <c r="QRM22" s="1176" t="s">
        <v>2292</v>
      </c>
      <c r="QRN22" s="1176" t="s">
        <v>2292</v>
      </c>
      <c r="QRO22" s="1176" t="s">
        <v>2292</v>
      </c>
      <c r="QRP22" s="1176" t="s">
        <v>2292</v>
      </c>
      <c r="QRQ22" s="1176" t="s">
        <v>2292</v>
      </c>
      <c r="QRR22" s="1176" t="s">
        <v>2292</v>
      </c>
      <c r="QRS22" s="1176" t="s">
        <v>2292</v>
      </c>
      <c r="QRT22" s="1176" t="s">
        <v>2292</v>
      </c>
      <c r="QRU22" s="1176" t="s">
        <v>2292</v>
      </c>
      <c r="QRV22" s="1176" t="s">
        <v>2292</v>
      </c>
      <c r="QRW22" s="1176" t="s">
        <v>2292</v>
      </c>
      <c r="QRX22" s="1176" t="s">
        <v>2292</v>
      </c>
      <c r="QRY22" s="1176" t="s">
        <v>2292</v>
      </c>
      <c r="QRZ22" s="1176" t="s">
        <v>2292</v>
      </c>
      <c r="QSA22" s="1176" t="s">
        <v>2292</v>
      </c>
      <c r="QSB22" s="1176" t="s">
        <v>2292</v>
      </c>
      <c r="QSC22" s="1176" t="s">
        <v>2292</v>
      </c>
      <c r="QSD22" s="1176" t="s">
        <v>2292</v>
      </c>
      <c r="QSE22" s="1176" t="s">
        <v>2292</v>
      </c>
      <c r="QSF22" s="1176" t="s">
        <v>2292</v>
      </c>
      <c r="QSG22" s="1176" t="s">
        <v>2292</v>
      </c>
      <c r="QSH22" s="1176" t="s">
        <v>2292</v>
      </c>
      <c r="QSI22" s="1176" t="s">
        <v>2292</v>
      </c>
      <c r="QSJ22" s="1176" t="s">
        <v>2292</v>
      </c>
      <c r="QSK22" s="1176" t="s">
        <v>2292</v>
      </c>
      <c r="QSL22" s="1176" t="s">
        <v>2292</v>
      </c>
      <c r="QSM22" s="1176" t="s">
        <v>2292</v>
      </c>
      <c r="QSN22" s="1176" t="s">
        <v>2292</v>
      </c>
      <c r="QSO22" s="1176" t="s">
        <v>2292</v>
      </c>
      <c r="QSP22" s="1176" t="s">
        <v>2292</v>
      </c>
      <c r="QSQ22" s="1176" t="s">
        <v>2292</v>
      </c>
      <c r="QSR22" s="1176" t="s">
        <v>2292</v>
      </c>
      <c r="QSS22" s="1176" t="s">
        <v>2292</v>
      </c>
      <c r="QST22" s="1176" t="s">
        <v>2292</v>
      </c>
      <c r="QSU22" s="1176" t="s">
        <v>2292</v>
      </c>
      <c r="QSV22" s="1176" t="s">
        <v>2292</v>
      </c>
      <c r="QSW22" s="1176" t="s">
        <v>2292</v>
      </c>
      <c r="QSX22" s="1176" t="s">
        <v>2292</v>
      </c>
      <c r="QSY22" s="1176" t="s">
        <v>2292</v>
      </c>
      <c r="QSZ22" s="1176" t="s">
        <v>2292</v>
      </c>
      <c r="QTA22" s="1176" t="s">
        <v>2292</v>
      </c>
      <c r="QTB22" s="1176" t="s">
        <v>2292</v>
      </c>
      <c r="QTC22" s="1176" t="s">
        <v>2292</v>
      </c>
      <c r="QTD22" s="1176" t="s">
        <v>2292</v>
      </c>
      <c r="QTE22" s="1176" t="s">
        <v>2292</v>
      </c>
      <c r="QTF22" s="1176" t="s">
        <v>2292</v>
      </c>
      <c r="QTG22" s="1176" t="s">
        <v>2292</v>
      </c>
      <c r="QTH22" s="1176" t="s">
        <v>2292</v>
      </c>
      <c r="QTI22" s="1176" t="s">
        <v>2292</v>
      </c>
      <c r="QTJ22" s="1176" t="s">
        <v>2292</v>
      </c>
      <c r="QTK22" s="1176" t="s">
        <v>2292</v>
      </c>
      <c r="QTL22" s="1176" t="s">
        <v>2292</v>
      </c>
      <c r="QTM22" s="1176" t="s">
        <v>2292</v>
      </c>
      <c r="QTN22" s="1176" t="s">
        <v>2292</v>
      </c>
      <c r="QTO22" s="1176" t="s">
        <v>2292</v>
      </c>
      <c r="QTP22" s="1176" t="s">
        <v>2292</v>
      </c>
      <c r="QTQ22" s="1176" t="s">
        <v>2292</v>
      </c>
      <c r="QTR22" s="1176" t="s">
        <v>2292</v>
      </c>
      <c r="QTS22" s="1176" t="s">
        <v>2292</v>
      </c>
      <c r="QTT22" s="1176" t="s">
        <v>2292</v>
      </c>
      <c r="QTU22" s="1176" t="s">
        <v>2292</v>
      </c>
      <c r="QTV22" s="1176" t="s">
        <v>2292</v>
      </c>
      <c r="QTW22" s="1176" t="s">
        <v>2292</v>
      </c>
      <c r="QTX22" s="1176" t="s">
        <v>2292</v>
      </c>
      <c r="QTY22" s="1176" t="s">
        <v>2292</v>
      </c>
      <c r="QTZ22" s="1176" t="s">
        <v>2292</v>
      </c>
      <c r="QUA22" s="1176" t="s">
        <v>2292</v>
      </c>
      <c r="QUB22" s="1176" t="s">
        <v>2292</v>
      </c>
      <c r="QUC22" s="1176" t="s">
        <v>2292</v>
      </c>
      <c r="QUD22" s="1176" t="s">
        <v>2292</v>
      </c>
      <c r="QUE22" s="1176" t="s">
        <v>2292</v>
      </c>
      <c r="QUF22" s="1176" t="s">
        <v>2292</v>
      </c>
      <c r="QUG22" s="1176" t="s">
        <v>2292</v>
      </c>
      <c r="QUH22" s="1176" t="s">
        <v>2292</v>
      </c>
      <c r="QUI22" s="1176" t="s">
        <v>2292</v>
      </c>
      <c r="QUJ22" s="1176" t="s">
        <v>2292</v>
      </c>
      <c r="QUK22" s="1176" t="s">
        <v>2292</v>
      </c>
      <c r="QUL22" s="1176" t="s">
        <v>2292</v>
      </c>
      <c r="QUM22" s="1176" t="s">
        <v>2292</v>
      </c>
      <c r="QUN22" s="1176" t="s">
        <v>2292</v>
      </c>
      <c r="QUO22" s="1176" t="s">
        <v>2292</v>
      </c>
      <c r="QUP22" s="1176" t="s">
        <v>2292</v>
      </c>
      <c r="QUQ22" s="1176" t="s">
        <v>2292</v>
      </c>
      <c r="QUR22" s="1176" t="s">
        <v>2292</v>
      </c>
      <c r="QUS22" s="1176" t="s">
        <v>2292</v>
      </c>
      <c r="QUT22" s="1176" t="s">
        <v>2292</v>
      </c>
      <c r="QUU22" s="1176" t="s">
        <v>2292</v>
      </c>
      <c r="QUV22" s="1176" t="s">
        <v>2292</v>
      </c>
      <c r="QUW22" s="1176" t="s">
        <v>2292</v>
      </c>
      <c r="QUX22" s="1176" t="s">
        <v>2292</v>
      </c>
      <c r="QUY22" s="1176" t="s">
        <v>2292</v>
      </c>
      <c r="QUZ22" s="1176" t="s">
        <v>2292</v>
      </c>
      <c r="QVA22" s="1176" t="s">
        <v>2292</v>
      </c>
      <c r="QVB22" s="1176" t="s">
        <v>2292</v>
      </c>
      <c r="QVC22" s="1176" t="s">
        <v>2292</v>
      </c>
      <c r="QVD22" s="1176" t="s">
        <v>2292</v>
      </c>
      <c r="QVE22" s="1176" t="s">
        <v>2292</v>
      </c>
      <c r="QVF22" s="1176" t="s">
        <v>2292</v>
      </c>
      <c r="QVG22" s="1176" t="s">
        <v>2292</v>
      </c>
      <c r="QVH22" s="1176" t="s">
        <v>2292</v>
      </c>
      <c r="QVI22" s="1176" t="s">
        <v>2292</v>
      </c>
      <c r="QVJ22" s="1176" t="s">
        <v>2292</v>
      </c>
      <c r="QVK22" s="1176" t="s">
        <v>2292</v>
      </c>
      <c r="QVL22" s="1176" t="s">
        <v>2292</v>
      </c>
      <c r="QVM22" s="1176" t="s">
        <v>2292</v>
      </c>
      <c r="QVN22" s="1176" t="s">
        <v>2292</v>
      </c>
      <c r="QVO22" s="1176" t="s">
        <v>2292</v>
      </c>
      <c r="QVP22" s="1176" t="s">
        <v>2292</v>
      </c>
      <c r="QVQ22" s="1176" t="s">
        <v>2292</v>
      </c>
      <c r="QVR22" s="1176" t="s">
        <v>2292</v>
      </c>
      <c r="QVS22" s="1176" t="s">
        <v>2292</v>
      </c>
      <c r="QVT22" s="1176" t="s">
        <v>2292</v>
      </c>
      <c r="QVU22" s="1176" t="s">
        <v>2292</v>
      </c>
      <c r="QVV22" s="1176" t="s">
        <v>2292</v>
      </c>
      <c r="QVW22" s="1176" t="s">
        <v>2292</v>
      </c>
      <c r="QVX22" s="1176" t="s">
        <v>2292</v>
      </c>
      <c r="QVY22" s="1176" t="s">
        <v>2292</v>
      </c>
      <c r="QVZ22" s="1176" t="s">
        <v>2292</v>
      </c>
      <c r="QWA22" s="1176" t="s">
        <v>2292</v>
      </c>
      <c r="QWB22" s="1176" t="s">
        <v>2292</v>
      </c>
      <c r="QWC22" s="1176" t="s">
        <v>2292</v>
      </c>
      <c r="QWD22" s="1176" t="s">
        <v>2292</v>
      </c>
      <c r="QWE22" s="1176" t="s">
        <v>2292</v>
      </c>
      <c r="QWF22" s="1176" t="s">
        <v>2292</v>
      </c>
      <c r="QWG22" s="1176" t="s">
        <v>2292</v>
      </c>
      <c r="QWH22" s="1176" t="s">
        <v>2292</v>
      </c>
      <c r="QWI22" s="1176" t="s">
        <v>2292</v>
      </c>
      <c r="QWJ22" s="1176" t="s">
        <v>2292</v>
      </c>
      <c r="QWK22" s="1176" t="s">
        <v>2292</v>
      </c>
      <c r="QWL22" s="1176" t="s">
        <v>2292</v>
      </c>
      <c r="QWM22" s="1176" t="s">
        <v>2292</v>
      </c>
      <c r="QWN22" s="1176" t="s">
        <v>2292</v>
      </c>
      <c r="QWO22" s="1176" t="s">
        <v>2292</v>
      </c>
      <c r="QWP22" s="1176" t="s">
        <v>2292</v>
      </c>
      <c r="QWQ22" s="1176" t="s">
        <v>2292</v>
      </c>
      <c r="QWR22" s="1176" t="s">
        <v>2292</v>
      </c>
      <c r="QWS22" s="1176" t="s">
        <v>2292</v>
      </c>
      <c r="QWT22" s="1176" t="s">
        <v>2292</v>
      </c>
      <c r="QWU22" s="1176" t="s">
        <v>2292</v>
      </c>
      <c r="QWV22" s="1176" t="s">
        <v>2292</v>
      </c>
      <c r="QWW22" s="1176" t="s">
        <v>2292</v>
      </c>
      <c r="QWX22" s="1176" t="s">
        <v>2292</v>
      </c>
      <c r="QWY22" s="1176" t="s">
        <v>2292</v>
      </c>
      <c r="QWZ22" s="1176" t="s">
        <v>2292</v>
      </c>
      <c r="QXA22" s="1176" t="s">
        <v>2292</v>
      </c>
      <c r="QXB22" s="1176" t="s">
        <v>2292</v>
      </c>
      <c r="QXC22" s="1176" t="s">
        <v>2292</v>
      </c>
      <c r="QXD22" s="1176" t="s">
        <v>2292</v>
      </c>
      <c r="QXE22" s="1176" t="s">
        <v>2292</v>
      </c>
      <c r="QXF22" s="1176" t="s">
        <v>2292</v>
      </c>
      <c r="QXG22" s="1176" t="s">
        <v>2292</v>
      </c>
      <c r="QXH22" s="1176" t="s">
        <v>2292</v>
      </c>
      <c r="QXI22" s="1176" t="s">
        <v>2292</v>
      </c>
      <c r="QXJ22" s="1176" t="s">
        <v>2292</v>
      </c>
      <c r="QXK22" s="1176" t="s">
        <v>2292</v>
      </c>
      <c r="QXL22" s="1176" t="s">
        <v>2292</v>
      </c>
      <c r="QXM22" s="1176" t="s">
        <v>2292</v>
      </c>
      <c r="QXN22" s="1176" t="s">
        <v>2292</v>
      </c>
      <c r="QXO22" s="1176" t="s">
        <v>2292</v>
      </c>
      <c r="QXP22" s="1176" t="s">
        <v>2292</v>
      </c>
      <c r="QXQ22" s="1176" t="s">
        <v>2292</v>
      </c>
      <c r="QXR22" s="1176" t="s">
        <v>2292</v>
      </c>
      <c r="QXS22" s="1176" t="s">
        <v>2292</v>
      </c>
      <c r="QXT22" s="1176" t="s">
        <v>2292</v>
      </c>
      <c r="QXU22" s="1176" t="s">
        <v>2292</v>
      </c>
      <c r="QXV22" s="1176" t="s">
        <v>2292</v>
      </c>
      <c r="QXW22" s="1176" t="s">
        <v>2292</v>
      </c>
      <c r="QXX22" s="1176" t="s">
        <v>2292</v>
      </c>
      <c r="QXY22" s="1176" t="s">
        <v>2292</v>
      </c>
      <c r="QXZ22" s="1176" t="s">
        <v>2292</v>
      </c>
      <c r="QYA22" s="1176" t="s">
        <v>2292</v>
      </c>
      <c r="QYB22" s="1176" t="s">
        <v>2292</v>
      </c>
      <c r="QYC22" s="1176" t="s">
        <v>2292</v>
      </c>
      <c r="QYD22" s="1176" t="s">
        <v>2292</v>
      </c>
      <c r="QYE22" s="1176" t="s">
        <v>2292</v>
      </c>
      <c r="QYF22" s="1176" t="s">
        <v>2292</v>
      </c>
      <c r="QYG22" s="1176" t="s">
        <v>2292</v>
      </c>
      <c r="QYH22" s="1176" t="s">
        <v>2292</v>
      </c>
      <c r="QYI22" s="1176" t="s">
        <v>2292</v>
      </c>
      <c r="QYJ22" s="1176" t="s">
        <v>2292</v>
      </c>
      <c r="QYK22" s="1176" t="s">
        <v>2292</v>
      </c>
      <c r="QYL22" s="1176" t="s">
        <v>2292</v>
      </c>
      <c r="QYM22" s="1176" t="s">
        <v>2292</v>
      </c>
      <c r="QYN22" s="1176" t="s">
        <v>2292</v>
      </c>
      <c r="QYO22" s="1176" t="s">
        <v>2292</v>
      </c>
      <c r="QYP22" s="1176" t="s">
        <v>2292</v>
      </c>
      <c r="QYQ22" s="1176" t="s">
        <v>2292</v>
      </c>
      <c r="QYR22" s="1176" t="s">
        <v>2292</v>
      </c>
      <c r="QYS22" s="1176" t="s">
        <v>2292</v>
      </c>
      <c r="QYT22" s="1176" t="s">
        <v>2292</v>
      </c>
      <c r="QYU22" s="1176" t="s">
        <v>2292</v>
      </c>
      <c r="QYV22" s="1176" t="s">
        <v>2292</v>
      </c>
      <c r="QYW22" s="1176" t="s">
        <v>2292</v>
      </c>
      <c r="QYX22" s="1176" t="s">
        <v>2292</v>
      </c>
      <c r="QYY22" s="1176" t="s">
        <v>2292</v>
      </c>
      <c r="QYZ22" s="1176" t="s">
        <v>2292</v>
      </c>
      <c r="QZA22" s="1176" t="s">
        <v>2292</v>
      </c>
      <c r="QZB22" s="1176" t="s">
        <v>2292</v>
      </c>
      <c r="QZC22" s="1176" t="s">
        <v>2292</v>
      </c>
      <c r="QZD22" s="1176" t="s">
        <v>2292</v>
      </c>
      <c r="QZE22" s="1176" t="s">
        <v>2292</v>
      </c>
      <c r="QZF22" s="1176" t="s">
        <v>2292</v>
      </c>
      <c r="QZG22" s="1176" t="s">
        <v>2292</v>
      </c>
      <c r="QZH22" s="1176" t="s">
        <v>2292</v>
      </c>
      <c r="QZI22" s="1176" t="s">
        <v>2292</v>
      </c>
      <c r="QZJ22" s="1176" t="s">
        <v>2292</v>
      </c>
      <c r="QZK22" s="1176" t="s">
        <v>2292</v>
      </c>
      <c r="QZL22" s="1176" t="s">
        <v>2292</v>
      </c>
      <c r="QZM22" s="1176" t="s">
        <v>2292</v>
      </c>
      <c r="QZN22" s="1176" t="s">
        <v>2292</v>
      </c>
      <c r="QZO22" s="1176" t="s">
        <v>2292</v>
      </c>
      <c r="QZP22" s="1176" t="s">
        <v>2292</v>
      </c>
      <c r="QZQ22" s="1176" t="s">
        <v>2292</v>
      </c>
      <c r="QZR22" s="1176" t="s">
        <v>2292</v>
      </c>
      <c r="QZS22" s="1176" t="s">
        <v>2292</v>
      </c>
      <c r="QZT22" s="1176" t="s">
        <v>2292</v>
      </c>
      <c r="QZU22" s="1176" t="s">
        <v>2292</v>
      </c>
      <c r="QZV22" s="1176" t="s">
        <v>2292</v>
      </c>
      <c r="QZW22" s="1176" t="s">
        <v>2292</v>
      </c>
      <c r="QZX22" s="1176" t="s">
        <v>2292</v>
      </c>
      <c r="QZY22" s="1176" t="s">
        <v>2292</v>
      </c>
      <c r="QZZ22" s="1176" t="s">
        <v>2292</v>
      </c>
      <c r="RAA22" s="1176" t="s">
        <v>2292</v>
      </c>
      <c r="RAB22" s="1176" t="s">
        <v>2292</v>
      </c>
      <c r="RAC22" s="1176" t="s">
        <v>2292</v>
      </c>
      <c r="RAD22" s="1176" t="s">
        <v>2292</v>
      </c>
      <c r="RAE22" s="1176" t="s">
        <v>2292</v>
      </c>
      <c r="RAF22" s="1176" t="s">
        <v>2292</v>
      </c>
      <c r="RAG22" s="1176" t="s">
        <v>2292</v>
      </c>
      <c r="RAH22" s="1176" t="s">
        <v>2292</v>
      </c>
      <c r="RAI22" s="1176" t="s">
        <v>2292</v>
      </c>
      <c r="RAJ22" s="1176" t="s">
        <v>2292</v>
      </c>
      <c r="RAK22" s="1176" t="s">
        <v>2292</v>
      </c>
      <c r="RAL22" s="1176" t="s">
        <v>2292</v>
      </c>
      <c r="RAM22" s="1176" t="s">
        <v>2292</v>
      </c>
      <c r="RAN22" s="1176" t="s">
        <v>2292</v>
      </c>
      <c r="RAO22" s="1176" t="s">
        <v>2292</v>
      </c>
      <c r="RAP22" s="1176" t="s">
        <v>2292</v>
      </c>
      <c r="RAQ22" s="1176" t="s">
        <v>2292</v>
      </c>
      <c r="RAR22" s="1176" t="s">
        <v>2292</v>
      </c>
      <c r="RAS22" s="1176" t="s">
        <v>2292</v>
      </c>
      <c r="RAT22" s="1176" t="s">
        <v>2292</v>
      </c>
      <c r="RAU22" s="1176" t="s">
        <v>2292</v>
      </c>
      <c r="RAV22" s="1176" t="s">
        <v>2292</v>
      </c>
      <c r="RAW22" s="1176" t="s">
        <v>2292</v>
      </c>
      <c r="RAX22" s="1176" t="s">
        <v>2292</v>
      </c>
      <c r="RAY22" s="1176" t="s">
        <v>2292</v>
      </c>
      <c r="RAZ22" s="1176" t="s">
        <v>2292</v>
      </c>
      <c r="RBA22" s="1176" t="s">
        <v>2292</v>
      </c>
      <c r="RBB22" s="1176" t="s">
        <v>2292</v>
      </c>
      <c r="RBC22" s="1176" t="s">
        <v>2292</v>
      </c>
      <c r="RBD22" s="1176" t="s">
        <v>2292</v>
      </c>
      <c r="RBE22" s="1176" t="s">
        <v>2292</v>
      </c>
      <c r="RBF22" s="1176" t="s">
        <v>2292</v>
      </c>
      <c r="RBG22" s="1176" t="s">
        <v>2292</v>
      </c>
      <c r="RBH22" s="1176" t="s">
        <v>2292</v>
      </c>
      <c r="RBI22" s="1176" t="s">
        <v>2292</v>
      </c>
      <c r="RBJ22" s="1176" t="s">
        <v>2292</v>
      </c>
      <c r="RBK22" s="1176" t="s">
        <v>2292</v>
      </c>
      <c r="RBL22" s="1176" t="s">
        <v>2292</v>
      </c>
      <c r="RBM22" s="1176" t="s">
        <v>2292</v>
      </c>
      <c r="RBN22" s="1176" t="s">
        <v>2292</v>
      </c>
      <c r="RBO22" s="1176" t="s">
        <v>2292</v>
      </c>
      <c r="RBP22" s="1176" t="s">
        <v>2292</v>
      </c>
      <c r="RBQ22" s="1176" t="s">
        <v>2292</v>
      </c>
      <c r="RBR22" s="1176" t="s">
        <v>2292</v>
      </c>
      <c r="RBS22" s="1176" t="s">
        <v>2292</v>
      </c>
      <c r="RBT22" s="1176" t="s">
        <v>2292</v>
      </c>
      <c r="RBU22" s="1176" t="s">
        <v>2292</v>
      </c>
      <c r="RBV22" s="1176" t="s">
        <v>2292</v>
      </c>
      <c r="RBW22" s="1176" t="s">
        <v>2292</v>
      </c>
      <c r="RBX22" s="1176" t="s">
        <v>2292</v>
      </c>
      <c r="RBY22" s="1176" t="s">
        <v>2292</v>
      </c>
      <c r="RBZ22" s="1176" t="s">
        <v>2292</v>
      </c>
      <c r="RCA22" s="1176" t="s">
        <v>2292</v>
      </c>
      <c r="RCB22" s="1176" t="s">
        <v>2292</v>
      </c>
      <c r="RCC22" s="1176" t="s">
        <v>2292</v>
      </c>
      <c r="RCD22" s="1176" t="s">
        <v>2292</v>
      </c>
      <c r="RCE22" s="1176" t="s">
        <v>2292</v>
      </c>
      <c r="RCF22" s="1176" t="s">
        <v>2292</v>
      </c>
      <c r="RCG22" s="1176" t="s">
        <v>2292</v>
      </c>
      <c r="RCH22" s="1176" t="s">
        <v>2292</v>
      </c>
      <c r="RCI22" s="1176" t="s">
        <v>2292</v>
      </c>
      <c r="RCJ22" s="1176" t="s">
        <v>2292</v>
      </c>
      <c r="RCK22" s="1176" t="s">
        <v>2292</v>
      </c>
      <c r="RCL22" s="1176" t="s">
        <v>2292</v>
      </c>
      <c r="RCM22" s="1176" t="s">
        <v>2292</v>
      </c>
      <c r="RCN22" s="1176" t="s">
        <v>2292</v>
      </c>
      <c r="RCO22" s="1176" t="s">
        <v>2292</v>
      </c>
      <c r="RCP22" s="1176" t="s">
        <v>2292</v>
      </c>
      <c r="RCQ22" s="1176" t="s">
        <v>2292</v>
      </c>
      <c r="RCR22" s="1176" t="s">
        <v>2292</v>
      </c>
      <c r="RCS22" s="1176" t="s">
        <v>2292</v>
      </c>
      <c r="RCT22" s="1176" t="s">
        <v>2292</v>
      </c>
      <c r="RCU22" s="1176" t="s">
        <v>2292</v>
      </c>
      <c r="RCV22" s="1176" t="s">
        <v>2292</v>
      </c>
      <c r="RCW22" s="1176" t="s">
        <v>2292</v>
      </c>
      <c r="RCX22" s="1176" t="s">
        <v>2292</v>
      </c>
      <c r="RCY22" s="1176" t="s">
        <v>2292</v>
      </c>
      <c r="RCZ22" s="1176" t="s">
        <v>2292</v>
      </c>
      <c r="RDA22" s="1176" t="s">
        <v>2292</v>
      </c>
      <c r="RDB22" s="1176" t="s">
        <v>2292</v>
      </c>
      <c r="RDC22" s="1176" t="s">
        <v>2292</v>
      </c>
      <c r="RDD22" s="1176" t="s">
        <v>2292</v>
      </c>
      <c r="RDE22" s="1176" t="s">
        <v>2292</v>
      </c>
      <c r="RDF22" s="1176" t="s">
        <v>2292</v>
      </c>
      <c r="RDG22" s="1176" t="s">
        <v>2292</v>
      </c>
      <c r="RDH22" s="1176" t="s">
        <v>2292</v>
      </c>
      <c r="RDI22" s="1176" t="s">
        <v>2292</v>
      </c>
      <c r="RDJ22" s="1176" t="s">
        <v>2292</v>
      </c>
      <c r="RDK22" s="1176" t="s">
        <v>2292</v>
      </c>
      <c r="RDL22" s="1176" t="s">
        <v>2292</v>
      </c>
      <c r="RDM22" s="1176" t="s">
        <v>2292</v>
      </c>
      <c r="RDN22" s="1176" t="s">
        <v>2292</v>
      </c>
      <c r="RDO22" s="1176" t="s">
        <v>2292</v>
      </c>
      <c r="RDP22" s="1176" t="s">
        <v>2292</v>
      </c>
      <c r="RDQ22" s="1176" t="s">
        <v>2292</v>
      </c>
      <c r="RDR22" s="1176" t="s">
        <v>2292</v>
      </c>
      <c r="RDS22" s="1176" t="s">
        <v>2292</v>
      </c>
      <c r="RDT22" s="1176" t="s">
        <v>2292</v>
      </c>
      <c r="RDU22" s="1176" t="s">
        <v>2292</v>
      </c>
      <c r="RDV22" s="1176" t="s">
        <v>2292</v>
      </c>
      <c r="RDW22" s="1176" t="s">
        <v>2292</v>
      </c>
      <c r="RDX22" s="1176" t="s">
        <v>2292</v>
      </c>
      <c r="RDY22" s="1176" t="s">
        <v>2292</v>
      </c>
      <c r="RDZ22" s="1176" t="s">
        <v>2292</v>
      </c>
      <c r="REA22" s="1176" t="s">
        <v>2292</v>
      </c>
      <c r="REB22" s="1176" t="s">
        <v>2292</v>
      </c>
      <c r="REC22" s="1176" t="s">
        <v>2292</v>
      </c>
      <c r="RED22" s="1176" t="s">
        <v>2292</v>
      </c>
      <c r="REE22" s="1176" t="s">
        <v>2292</v>
      </c>
      <c r="REF22" s="1176" t="s">
        <v>2292</v>
      </c>
      <c r="REG22" s="1176" t="s">
        <v>2292</v>
      </c>
      <c r="REH22" s="1176" t="s">
        <v>2292</v>
      </c>
      <c r="REI22" s="1176" t="s">
        <v>2292</v>
      </c>
      <c r="REJ22" s="1176" t="s">
        <v>2292</v>
      </c>
      <c r="REK22" s="1176" t="s">
        <v>2292</v>
      </c>
      <c r="REL22" s="1176" t="s">
        <v>2292</v>
      </c>
      <c r="REM22" s="1176" t="s">
        <v>2292</v>
      </c>
      <c r="REN22" s="1176" t="s">
        <v>2292</v>
      </c>
      <c r="REO22" s="1176" t="s">
        <v>2292</v>
      </c>
      <c r="REP22" s="1176" t="s">
        <v>2292</v>
      </c>
      <c r="REQ22" s="1176" t="s">
        <v>2292</v>
      </c>
      <c r="RER22" s="1176" t="s">
        <v>2292</v>
      </c>
      <c r="RES22" s="1176" t="s">
        <v>2292</v>
      </c>
      <c r="RET22" s="1176" t="s">
        <v>2292</v>
      </c>
      <c r="REU22" s="1176" t="s">
        <v>2292</v>
      </c>
      <c r="REV22" s="1176" t="s">
        <v>2292</v>
      </c>
      <c r="REW22" s="1176" t="s">
        <v>2292</v>
      </c>
      <c r="REX22" s="1176" t="s">
        <v>2292</v>
      </c>
      <c r="REY22" s="1176" t="s">
        <v>2292</v>
      </c>
      <c r="REZ22" s="1176" t="s">
        <v>2292</v>
      </c>
      <c r="RFA22" s="1176" t="s">
        <v>2292</v>
      </c>
      <c r="RFB22" s="1176" t="s">
        <v>2292</v>
      </c>
      <c r="RFC22" s="1176" t="s">
        <v>2292</v>
      </c>
      <c r="RFD22" s="1176" t="s">
        <v>2292</v>
      </c>
      <c r="RFE22" s="1176" t="s">
        <v>2292</v>
      </c>
      <c r="RFF22" s="1176" t="s">
        <v>2292</v>
      </c>
      <c r="RFG22" s="1176" t="s">
        <v>2292</v>
      </c>
      <c r="RFH22" s="1176" t="s">
        <v>2292</v>
      </c>
      <c r="RFI22" s="1176" t="s">
        <v>2292</v>
      </c>
      <c r="RFJ22" s="1176" t="s">
        <v>2292</v>
      </c>
      <c r="RFK22" s="1176" t="s">
        <v>2292</v>
      </c>
      <c r="RFL22" s="1176" t="s">
        <v>2292</v>
      </c>
      <c r="RFM22" s="1176" t="s">
        <v>2292</v>
      </c>
      <c r="RFN22" s="1176" t="s">
        <v>2292</v>
      </c>
      <c r="RFO22" s="1176" t="s">
        <v>2292</v>
      </c>
      <c r="RFP22" s="1176" t="s">
        <v>2292</v>
      </c>
      <c r="RFQ22" s="1176" t="s">
        <v>2292</v>
      </c>
      <c r="RFR22" s="1176" t="s">
        <v>2292</v>
      </c>
      <c r="RFS22" s="1176" t="s">
        <v>2292</v>
      </c>
      <c r="RFT22" s="1176" t="s">
        <v>2292</v>
      </c>
      <c r="RFU22" s="1176" t="s">
        <v>2292</v>
      </c>
      <c r="RFV22" s="1176" t="s">
        <v>2292</v>
      </c>
      <c r="RFW22" s="1176" t="s">
        <v>2292</v>
      </c>
      <c r="RFX22" s="1176" t="s">
        <v>2292</v>
      </c>
      <c r="RFY22" s="1176" t="s">
        <v>2292</v>
      </c>
      <c r="RFZ22" s="1176" t="s">
        <v>2292</v>
      </c>
      <c r="RGA22" s="1176" t="s">
        <v>2292</v>
      </c>
      <c r="RGB22" s="1176" t="s">
        <v>2292</v>
      </c>
      <c r="RGC22" s="1176" t="s">
        <v>2292</v>
      </c>
      <c r="RGD22" s="1176" t="s">
        <v>2292</v>
      </c>
      <c r="RGE22" s="1176" t="s">
        <v>2292</v>
      </c>
      <c r="RGF22" s="1176" t="s">
        <v>2292</v>
      </c>
      <c r="RGG22" s="1176" t="s">
        <v>2292</v>
      </c>
      <c r="RGH22" s="1176" t="s">
        <v>2292</v>
      </c>
      <c r="RGI22" s="1176" t="s">
        <v>2292</v>
      </c>
      <c r="RGJ22" s="1176" t="s">
        <v>2292</v>
      </c>
      <c r="RGK22" s="1176" t="s">
        <v>2292</v>
      </c>
      <c r="RGL22" s="1176" t="s">
        <v>2292</v>
      </c>
      <c r="RGM22" s="1176" t="s">
        <v>2292</v>
      </c>
      <c r="RGN22" s="1176" t="s">
        <v>2292</v>
      </c>
      <c r="RGO22" s="1176" t="s">
        <v>2292</v>
      </c>
      <c r="RGP22" s="1176" t="s">
        <v>2292</v>
      </c>
      <c r="RGQ22" s="1176" t="s">
        <v>2292</v>
      </c>
      <c r="RGR22" s="1176" t="s">
        <v>2292</v>
      </c>
      <c r="RGS22" s="1176" t="s">
        <v>2292</v>
      </c>
      <c r="RGT22" s="1176" t="s">
        <v>2292</v>
      </c>
      <c r="RGU22" s="1176" t="s">
        <v>2292</v>
      </c>
      <c r="RGV22" s="1176" t="s">
        <v>2292</v>
      </c>
      <c r="RGW22" s="1176" t="s">
        <v>2292</v>
      </c>
      <c r="RGX22" s="1176" t="s">
        <v>2292</v>
      </c>
      <c r="RGY22" s="1176" t="s">
        <v>2292</v>
      </c>
      <c r="RGZ22" s="1176" t="s">
        <v>2292</v>
      </c>
      <c r="RHA22" s="1176" t="s">
        <v>2292</v>
      </c>
      <c r="RHB22" s="1176" t="s">
        <v>2292</v>
      </c>
      <c r="RHC22" s="1176" t="s">
        <v>2292</v>
      </c>
      <c r="RHD22" s="1176" t="s">
        <v>2292</v>
      </c>
      <c r="RHE22" s="1176" t="s">
        <v>2292</v>
      </c>
      <c r="RHF22" s="1176" t="s">
        <v>2292</v>
      </c>
      <c r="RHG22" s="1176" t="s">
        <v>2292</v>
      </c>
      <c r="RHH22" s="1176" t="s">
        <v>2292</v>
      </c>
      <c r="RHI22" s="1176" t="s">
        <v>2292</v>
      </c>
      <c r="RHJ22" s="1176" t="s">
        <v>2292</v>
      </c>
      <c r="RHK22" s="1176" t="s">
        <v>2292</v>
      </c>
      <c r="RHL22" s="1176" t="s">
        <v>2292</v>
      </c>
      <c r="RHM22" s="1176" t="s">
        <v>2292</v>
      </c>
      <c r="RHN22" s="1176" t="s">
        <v>2292</v>
      </c>
      <c r="RHO22" s="1176" t="s">
        <v>2292</v>
      </c>
      <c r="RHP22" s="1176" t="s">
        <v>2292</v>
      </c>
      <c r="RHQ22" s="1176" t="s">
        <v>2292</v>
      </c>
      <c r="RHR22" s="1176" t="s">
        <v>2292</v>
      </c>
      <c r="RHS22" s="1176" t="s">
        <v>2292</v>
      </c>
      <c r="RHT22" s="1176" t="s">
        <v>2292</v>
      </c>
      <c r="RHU22" s="1176" t="s">
        <v>2292</v>
      </c>
      <c r="RHV22" s="1176" t="s">
        <v>2292</v>
      </c>
      <c r="RHW22" s="1176" t="s">
        <v>2292</v>
      </c>
      <c r="RHX22" s="1176" t="s">
        <v>2292</v>
      </c>
      <c r="RHY22" s="1176" t="s">
        <v>2292</v>
      </c>
      <c r="RHZ22" s="1176" t="s">
        <v>2292</v>
      </c>
      <c r="RIA22" s="1176" t="s">
        <v>2292</v>
      </c>
      <c r="RIB22" s="1176" t="s">
        <v>2292</v>
      </c>
      <c r="RIC22" s="1176" t="s">
        <v>2292</v>
      </c>
      <c r="RID22" s="1176" t="s">
        <v>2292</v>
      </c>
      <c r="RIE22" s="1176" t="s">
        <v>2292</v>
      </c>
      <c r="RIF22" s="1176" t="s">
        <v>2292</v>
      </c>
      <c r="RIG22" s="1176" t="s">
        <v>2292</v>
      </c>
      <c r="RIH22" s="1176" t="s">
        <v>2292</v>
      </c>
      <c r="RII22" s="1176" t="s">
        <v>2292</v>
      </c>
      <c r="RIJ22" s="1176" t="s">
        <v>2292</v>
      </c>
      <c r="RIK22" s="1176" t="s">
        <v>2292</v>
      </c>
      <c r="RIL22" s="1176" t="s">
        <v>2292</v>
      </c>
      <c r="RIM22" s="1176" t="s">
        <v>2292</v>
      </c>
      <c r="RIN22" s="1176" t="s">
        <v>2292</v>
      </c>
      <c r="RIO22" s="1176" t="s">
        <v>2292</v>
      </c>
      <c r="RIP22" s="1176" t="s">
        <v>2292</v>
      </c>
      <c r="RIQ22" s="1176" t="s">
        <v>2292</v>
      </c>
      <c r="RIR22" s="1176" t="s">
        <v>2292</v>
      </c>
      <c r="RIS22" s="1176" t="s">
        <v>2292</v>
      </c>
      <c r="RIT22" s="1176" t="s">
        <v>2292</v>
      </c>
      <c r="RIU22" s="1176" t="s">
        <v>2292</v>
      </c>
      <c r="RIV22" s="1176" t="s">
        <v>2292</v>
      </c>
      <c r="RIW22" s="1176" t="s">
        <v>2292</v>
      </c>
      <c r="RIX22" s="1176" t="s">
        <v>2292</v>
      </c>
      <c r="RIY22" s="1176" t="s">
        <v>2292</v>
      </c>
      <c r="RIZ22" s="1176" t="s">
        <v>2292</v>
      </c>
      <c r="RJA22" s="1176" t="s">
        <v>2292</v>
      </c>
      <c r="RJB22" s="1176" t="s">
        <v>2292</v>
      </c>
      <c r="RJC22" s="1176" t="s">
        <v>2292</v>
      </c>
      <c r="RJD22" s="1176" t="s">
        <v>2292</v>
      </c>
      <c r="RJE22" s="1176" t="s">
        <v>2292</v>
      </c>
      <c r="RJF22" s="1176" t="s">
        <v>2292</v>
      </c>
      <c r="RJG22" s="1176" t="s">
        <v>2292</v>
      </c>
      <c r="RJH22" s="1176" t="s">
        <v>2292</v>
      </c>
      <c r="RJI22" s="1176" t="s">
        <v>2292</v>
      </c>
      <c r="RJJ22" s="1176" t="s">
        <v>2292</v>
      </c>
      <c r="RJK22" s="1176" t="s">
        <v>2292</v>
      </c>
      <c r="RJL22" s="1176" t="s">
        <v>2292</v>
      </c>
      <c r="RJM22" s="1176" t="s">
        <v>2292</v>
      </c>
      <c r="RJN22" s="1176" t="s">
        <v>2292</v>
      </c>
      <c r="RJO22" s="1176" t="s">
        <v>2292</v>
      </c>
      <c r="RJP22" s="1176" t="s">
        <v>2292</v>
      </c>
      <c r="RJQ22" s="1176" t="s">
        <v>2292</v>
      </c>
      <c r="RJR22" s="1176" t="s">
        <v>2292</v>
      </c>
      <c r="RJS22" s="1176" t="s">
        <v>2292</v>
      </c>
      <c r="RJT22" s="1176" t="s">
        <v>2292</v>
      </c>
      <c r="RJU22" s="1176" t="s">
        <v>2292</v>
      </c>
      <c r="RJV22" s="1176" t="s">
        <v>2292</v>
      </c>
      <c r="RJW22" s="1176" t="s">
        <v>2292</v>
      </c>
      <c r="RJX22" s="1176" t="s">
        <v>2292</v>
      </c>
      <c r="RJY22" s="1176" t="s">
        <v>2292</v>
      </c>
      <c r="RJZ22" s="1176" t="s">
        <v>2292</v>
      </c>
      <c r="RKA22" s="1176" t="s">
        <v>2292</v>
      </c>
      <c r="RKB22" s="1176" t="s">
        <v>2292</v>
      </c>
      <c r="RKC22" s="1176" t="s">
        <v>2292</v>
      </c>
      <c r="RKD22" s="1176" t="s">
        <v>2292</v>
      </c>
      <c r="RKE22" s="1176" t="s">
        <v>2292</v>
      </c>
      <c r="RKF22" s="1176" t="s">
        <v>2292</v>
      </c>
      <c r="RKG22" s="1176" t="s">
        <v>2292</v>
      </c>
      <c r="RKH22" s="1176" t="s">
        <v>2292</v>
      </c>
      <c r="RKI22" s="1176" t="s">
        <v>2292</v>
      </c>
      <c r="RKJ22" s="1176" t="s">
        <v>2292</v>
      </c>
      <c r="RKK22" s="1176" t="s">
        <v>2292</v>
      </c>
      <c r="RKL22" s="1176" t="s">
        <v>2292</v>
      </c>
      <c r="RKM22" s="1176" t="s">
        <v>2292</v>
      </c>
      <c r="RKN22" s="1176" t="s">
        <v>2292</v>
      </c>
      <c r="RKO22" s="1176" t="s">
        <v>2292</v>
      </c>
      <c r="RKP22" s="1176" t="s">
        <v>2292</v>
      </c>
      <c r="RKQ22" s="1176" t="s">
        <v>2292</v>
      </c>
      <c r="RKR22" s="1176" t="s">
        <v>2292</v>
      </c>
      <c r="RKS22" s="1176" t="s">
        <v>2292</v>
      </c>
      <c r="RKT22" s="1176" t="s">
        <v>2292</v>
      </c>
      <c r="RKU22" s="1176" t="s">
        <v>2292</v>
      </c>
      <c r="RKV22" s="1176" t="s">
        <v>2292</v>
      </c>
      <c r="RKW22" s="1176" t="s">
        <v>2292</v>
      </c>
      <c r="RKX22" s="1176" t="s">
        <v>2292</v>
      </c>
      <c r="RKY22" s="1176" t="s">
        <v>2292</v>
      </c>
      <c r="RKZ22" s="1176" t="s">
        <v>2292</v>
      </c>
      <c r="RLA22" s="1176" t="s">
        <v>2292</v>
      </c>
      <c r="RLB22" s="1176" t="s">
        <v>2292</v>
      </c>
      <c r="RLC22" s="1176" t="s">
        <v>2292</v>
      </c>
      <c r="RLD22" s="1176" t="s">
        <v>2292</v>
      </c>
      <c r="RLE22" s="1176" t="s">
        <v>2292</v>
      </c>
      <c r="RLF22" s="1176" t="s">
        <v>2292</v>
      </c>
      <c r="RLG22" s="1176" t="s">
        <v>2292</v>
      </c>
      <c r="RLH22" s="1176" t="s">
        <v>2292</v>
      </c>
      <c r="RLI22" s="1176" t="s">
        <v>2292</v>
      </c>
      <c r="RLJ22" s="1176" t="s">
        <v>2292</v>
      </c>
      <c r="RLK22" s="1176" t="s">
        <v>2292</v>
      </c>
      <c r="RLL22" s="1176" t="s">
        <v>2292</v>
      </c>
      <c r="RLM22" s="1176" t="s">
        <v>2292</v>
      </c>
      <c r="RLN22" s="1176" t="s">
        <v>2292</v>
      </c>
      <c r="RLO22" s="1176" t="s">
        <v>2292</v>
      </c>
      <c r="RLP22" s="1176" t="s">
        <v>2292</v>
      </c>
      <c r="RLQ22" s="1176" t="s">
        <v>2292</v>
      </c>
      <c r="RLR22" s="1176" t="s">
        <v>2292</v>
      </c>
      <c r="RLS22" s="1176" t="s">
        <v>2292</v>
      </c>
      <c r="RLT22" s="1176" t="s">
        <v>2292</v>
      </c>
      <c r="RLU22" s="1176" t="s">
        <v>2292</v>
      </c>
      <c r="RLV22" s="1176" t="s">
        <v>2292</v>
      </c>
      <c r="RLW22" s="1176" t="s">
        <v>2292</v>
      </c>
      <c r="RLX22" s="1176" t="s">
        <v>2292</v>
      </c>
      <c r="RLY22" s="1176" t="s">
        <v>2292</v>
      </c>
      <c r="RLZ22" s="1176" t="s">
        <v>2292</v>
      </c>
      <c r="RMA22" s="1176" t="s">
        <v>2292</v>
      </c>
      <c r="RMB22" s="1176" t="s">
        <v>2292</v>
      </c>
      <c r="RMC22" s="1176" t="s">
        <v>2292</v>
      </c>
      <c r="RMD22" s="1176" t="s">
        <v>2292</v>
      </c>
      <c r="RME22" s="1176" t="s">
        <v>2292</v>
      </c>
      <c r="RMF22" s="1176" t="s">
        <v>2292</v>
      </c>
      <c r="RMG22" s="1176" t="s">
        <v>2292</v>
      </c>
      <c r="RMH22" s="1176" t="s">
        <v>2292</v>
      </c>
      <c r="RMI22" s="1176" t="s">
        <v>2292</v>
      </c>
      <c r="RMJ22" s="1176" t="s">
        <v>2292</v>
      </c>
      <c r="RMK22" s="1176" t="s">
        <v>2292</v>
      </c>
      <c r="RML22" s="1176" t="s">
        <v>2292</v>
      </c>
      <c r="RMM22" s="1176" t="s">
        <v>2292</v>
      </c>
      <c r="RMN22" s="1176" t="s">
        <v>2292</v>
      </c>
      <c r="RMO22" s="1176" t="s">
        <v>2292</v>
      </c>
      <c r="RMP22" s="1176" t="s">
        <v>2292</v>
      </c>
      <c r="RMQ22" s="1176" t="s">
        <v>2292</v>
      </c>
      <c r="RMR22" s="1176" t="s">
        <v>2292</v>
      </c>
      <c r="RMS22" s="1176" t="s">
        <v>2292</v>
      </c>
      <c r="RMT22" s="1176" t="s">
        <v>2292</v>
      </c>
      <c r="RMU22" s="1176" t="s">
        <v>2292</v>
      </c>
      <c r="RMV22" s="1176" t="s">
        <v>2292</v>
      </c>
      <c r="RMW22" s="1176" t="s">
        <v>2292</v>
      </c>
      <c r="RMX22" s="1176" t="s">
        <v>2292</v>
      </c>
      <c r="RMY22" s="1176" t="s">
        <v>2292</v>
      </c>
      <c r="RMZ22" s="1176" t="s">
        <v>2292</v>
      </c>
      <c r="RNA22" s="1176" t="s">
        <v>2292</v>
      </c>
      <c r="RNB22" s="1176" t="s">
        <v>2292</v>
      </c>
      <c r="RNC22" s="1176" t="s">
        <v>2292</v>
      </c>
      <c r="RND22" s="1176" t="s">
        <v>2292</v>
      </c>
      <c r="RNE22" s="1176" t="s">
        <v>2292</v>
      </c>
      <c r="RNF22" s="1176" t="s">
        <v>2292</v>
      </c>
      <c r="RNG22" s="1176" t="s">
        <v>2292</v>
      </c>
      <c r="RNH22" s="1176" t="s">
        <v>2292</v>
      </c>
      <c r="RNI22" s="1176" t="s">
        <v>2292</v>
      </c>
      <c r="RNJ22" s="1176" t="s">
        <v>2292</v>
      </c>
      <c r="RNK22" s="1176" t="s">
        <v>2292</v>
      </c>
      <c r="RNL22" s="1176" t="s">
        <v>2292</v>
      </c>
      <c r="RNM22" s="1176" t="s">
        <v>2292</v>
      </c>
      <c r="RNN22" s="1176" t="s">
        <v>2292</v>
      </c>
      <c r="RNO22" s="1176" t="s">
        <v>2292</v>
      </c>
      <c r="RNP22" s="1176" t="s">
        <v>2292</v>
      </c>
      <c r="RNQ22" s="1176" t="s">
        <v>2292</v>
      </c>
      <c r="RNR22" s="1176" t="s">
        <v>2292</v>
      </c>
      <c r="RNS22" s="1176" t="s">
        <v>2292</v>
      </c>
      <c r="RNT22" s="1176" t="s">
        <v>2292</v>
      </c>
      <c r="RNU22" s="1176" t="s">
        <v>2292</v>
      </c>
      <c r="RNV22" s="1176" t="s">
        <v>2292</v>
      </c>
      <c r="RNW22" s="1176" t="s">
        <v>2292</v>
      </c>
      <c r="RNX22" s="1176" t="s">
        <v>2292</v>
      </c>
      <c r="RNY22" s="1176" t="s">
        <v>2292</v>
      </c>
      <c r="RNZ22" s="1176" t="s">
        <v>2292</v>
      </c>
      <c r="ROA22" s="1176" t="s">
        <v>2292</v>
      </c>
      <c r="ROB22" s="1176" t="s">
        <v>2292</v>
      </c>
      <c r="ROC22" s="1176" t="s">
        <v>2292</v>
      </c>
      <c r="ROD22" s="1176" t="s">
        <v>2292</v>
      </c>
      <c r="ROE22" s="1176" t="s">
        <v>2292</v>
      </c>
      <c r="ROF22" s="1176" t="s">
        <v>2292</v>
      </c>
      <c r="ROG22" s="1176" t="s">
        <v>2292</v>
      </c>
      <c r="ROH22" s="1176" t="s">
        <v>2292</v>
      </c>
      <c r="ROI22" s="1176" t="s">
        <v>2292</v>
      </c>
      <c r="ROJ22" s="1176" t="s">
        <v>2292</v>
      </c>
      <c r="ROK22" s="1176" t="s">
        <v>2292</v>
      </c>
      <c r="ROL22" s="1176" t="s">
        <v>2292</v>
      </c>
      <c r="ROM22" s="1176" t="s">
        <v>2292</v>
      </c>
      <c r="RON22" s="1176" t="s">
        <v>2292</v>
      </c>
      <c r="ROO22" s="1176" t="s">
        <v>2292</v>
      </c>
      <c r="ROP22" s="1176" t="s">
        <v>2292</v>
      </c>
      <c r="ROQ22" s="1176" t="s">
        <v>2292</v>
      </c>
      <c r="ROR22" s="1176" t="s">
        <v>2292</v>
      </c>
      <c r="ROS22" s="1176" t="s">
        <v>2292</v>
      </c>
      <c r="ROT22" s="1176" t="s">
        <v>2292</v>
      </c>
      <c r="ROU22" s="1176" t="s">
        <v>2292</v>
      </c>
      <c r="ROV22" s="1176" t="s">
        <v>2292</v>
      </c>
      <c r="ROW22" s="1176" t="s">
        <v>2292</v>
      </c>
      <c r="ROX22" s="1176" t="s">
        <v>2292</v>
      </c>
      <c r="ROY22" s="1176" t="s">
        <v>2292</v>
      </c>
      <c r="ROZ22" s="1176" t="s">
        <v>2292</v>
      </c>
      <c r="RPA22" s="1176" t="s">
        <v>2292</v>
      </c>
      <c r="RPB22" s="1176" t="s">
        <v>2292</v>
      </c>
      <c r="RPC22" s="1176" t="s">
        <v>2292</v>
      </c>
      <c r="RPD22" s="1176" t="s">
        <v>2292</v>
      </c>
      <c r="RPE22" s="1176" t="s">
        <v>2292</v>
      </c>
      <c r="RPF22" s="1176" t="s">
        <v>2292</v>
      </c>
      <c r="RPG22" s="1176" t="s">
        <v>2292</v>
      </c>
      <c r="RPH22" s="1176" t="s">
        <v>2292</v>
      </c>
      <c r="RPI22" s="1176" t="s">
        <v>2292</v>
      </c>
      <c r="RPJ22" s="1176" t="s">
        <v>2292</v>
      </c>
      <c r="RPK22" s="1176" t="s">
        <v>2292</v>
      </c>
      <c r="RPL22" s="1176" t="s">
        <v>2292</v>
      </c>
      <c r="RPM22" s="1176" t="s">
        <v>2292</v>
      </c>
      <c r="RPN22" s="1176" t="s">
        <v>2292</v>
      </c>
      <c r="RPO22" s="1176" t="s">
        <v>2292</v>
      </c>
      <c r="RPP22" s="1176" t="s">
        <v>2292</v>
      </c>
      <c r="RPQ22" s="1176" t="s">
        <v>2292</v>
      </c>
      <c r="RPR22" s="1176" t="s">
        <v>2292</v>
      </c>
      <c r="RPS22" s="1176" t="s">
        <v>2292</v>
      </c>
      <c r="RPT22" s="1176" t="s">
        <v>2292</v>
      </c>
      <c r="RPU22" s="1176" t="s">
        <v>2292</v>
      </c>
      <c r="RPV22" s="1176" t="s">
        <v>2292</v>
      </c>
      <c r="RPW22" s="1176" t="s">
        <v>2292</v>
      </c>
      <c r="RPX22" s="1176" t="s">
        <v>2292</v>
      </c>
      <c r="RPY22" s="1176" t="s">
        <v>2292</v>
      </c>
      <c r="RPZ22" s="1176" t="s">
        <v>2292</v>
      </c>
      <c r="RQA22" s="1176" t="s">
        <v>2292</v>
      </c>
      <c r="RQB22" s="1176" t="s">
        <v>2292</v>
      </c>
      <c r="RQC22" s="1176" t="s">
        <v>2292</v>
      </c>
      <c r="RQD22" s="1176" t="s">
        <v>2292</v>
      </c>
      <c r="RQE22" s="1176" t="s">
        <v>2292</v>
      </c>
      <c r="RQF22" s="1176" t="s">
        <v>2292</v>
      </c>
      <c r="RQG22" s="1176" t="s">
        <v>2292</v>
      </c>
      <c r="RQH22" s="1176" t="s">
        <v>2292</v>
      </c>
      <c r="RQI22" s="1176" t="s">
        <v>2292</v>
      </c>
      <c r="RQJ22" s="1176" t="s">
        <v>2292</v>
      </c>
      <c r="RQK22" s="1176" t="s">
        <v>2292</v>
      </c>
      <c r="RQL22" s="1176" t="s">
        <v>2292</v>
      </c>
      <c r="RQM22" s="1176" t="s">
        <v>2292</v>
      </c>
      <c r="RQN22" s="1176" t="s">
        <v>2292</v>
      </c>
      <c r="RQO22" s="1176" t="s">
        <v>2292</v>
      </c>
      <c r="RQP22" s="1176" t="s">
        <v>2292</v>
      </c>
      <c r="RQQ22" s="1176" t="s">
        <v>2292</v>
      </c>
      <c r="RQR22" s="1176" t="s">
        <v>2292</v>
      </c>
      <c r="RQS22" s="1176" t="s">
        <v>2292</v>
      </c>
      <c r="RQT22" s="1176" t="s">
        <v>2292</v>
      </c>
      <c r="RQU22" s="1176" t="s">
        <v>2292</v>
      </c>
      <c r="RQV22" s="1176" t="s">
        <v>2292</v>
      </c>
      <c r="RQW22" s="1176" t="s">
        <v>2292</v>
      </c>
      <c r="RQX22" s="1176" t="s">
        <v>2292</v>
      </c>
      <c r="RQY22" s="1176" t="s">
        <v>2292</v>
      </c>
      <c r="RQZ22" s="1176" t="s">
        <v>2292</v>
      </c>
      <c r="RRA22" s="1176" t="s">
        <v>2292</v>
      </c>
      <c r="RRB22" s="1176" t="s">
        <v>2292</v>
      </c>
      <c r="RRC22" s="1176" t="s">
        <v>2292</v>
      </c>
      <c r="RRD22" s="1176" t="s">
        <v>2292</v>
      </c>
      <c r="RRE22" s="1176" t="s">
        <v>2292</v>
      </c>
      <c r="RRF22" s="1176" t="s">
        <v>2292</v>
      </c>
      <c r="RRG22" s="1176" t="s">
        <v>2292</v>
      </c>
      <c r="RRH22" s="1176" t="s">
        <v>2292</v>
      </c>
      <c r="RRI22" s="1176" t="s">
        <v>2292</v>
      </c>
      <c r="RRJ22" s="1176" t="s">
        <v>2292</v>
      </c>
      <c r="RRK22" s="1176" t="s">
        <v>2292</v>
      </c>
      <c r="RRL22" s="1176" t="s">
        <v>2292</v>
      </c>
      <c r="RRM22" s="1176" t="s">
        <v>2292</v>
      </c>
      <c r="RRN22" s="1176" t="s">
        <v>2292</v>
      </c>
      <c r="RRO22" s="1176" t="s">
        <v>2292</v>
      </c>
      <c r="RRP22" s="1176" t="s">
        <v>2292</v>
      </c>
      <c r="RRQ22" s="1176" t="s">
        <v>2292</v>
      </c>
      <c r="RRR22" s="1176" t="s">
        <v>2292</v>
      </c>
      <c r="RRS22" s="1176" t="s">
        <v>2292</v>
      </c>
      <c r="RRT22" s="1176" t="s">
        <v>2292</v>
      </c>
      <c r="RRU22" s="1176" t="s">
        <v>2292</v>
      </c>
      <c r="RRV22" s="1176" t="s">
        <v>2292</v>
      </c>
      <c r="RRW22" s="1176" t="s">
        <v>2292</v>
      </c>
      <c r="RRX22" s="1176" t="s">
        <v>2292</v>
      </c>
      <c r="RRY22" s="1176" t="s">
        <v>2292</v>
      </c>
      <c r="RRZ22" s="1176" t="s">
        <v>2292</v>
      </c>
      <c r="RSA22" s="1176" t="s">
        <v>2292</v>
      </c>
      <c r="RSB22" s="1176" t="s">
        <v>2292</v>
      </c>
      <c r="RSC22" s="1176" t="s">
        <v>2292</v>
      </c>
      <c r="RSD22" s="1176" t="s">
        <v>2292</v>
      </c>
      <c r="RSE22" s="1176" t="s">
        <v>2292</v>
      </c>
      <c r="RSF22" s="1176" t="s">
        <v>2292</v>
      </c>
      <c r="RSG22" s="1176" t="s">
        <v>2292</v>
      </c>
      <c r="RSH22" s="1176" t="s">
        <v>2292</v>
      </c>
      <c r="RSI22" s="1176" t="s">
        <v>2292</v>
      </c>
      <c r="RSJ22" s="1176" t="s">
        <v>2292</v>
      </c>
      <c r="RSK22" s="1176" t="s">
        <v>2292</v>
      </c>
      <c r="RSL22" s="1176" t="s">
        <v>2292</v>
      </c>
      <c r="RSM22" s="1176" t="s">
        <v>2292</v>
      </c>
      <c r="RSN22" s="1176" t="s">
        <v>2292</v>
      </c>
      <c r="RSO22" s="1176" t="s">
        <v>2292</v>
      </c>
      <c r="RSP22" s="1176" t="s">
        <v>2292</v>
      </c>
      <c r="RSQ22" s="1176" t="s">
        <v>2292</v>
      </c>
      <c r="RSR22" s="1176" t="s">
        <v>2292</v>
      </c>
      <c r="RSS22" s="1176" t="s">
        <v>2292</v>
      </c>
      <c r="RST22" s="1176" t="s">
        <v>2292</v>
      </c>
      <c r="RSU22" s="1176" t="s">
        <v>2292</v>
      </c>
      <c r="RSV22" s="1176" t="s">
        <v>2292</v>
      </c>
      <c r="RSW22" s="1176" t="s">
        <v>2292</v>
      </c>
      <c r="RSX22" s="1176" t="s">
        <v>2292</v>
      </c>
      <c r="RSY22" s="1176" t="s">
        <v>2292</v>
      </c>
      <c r="RSZ22" s="1176" t="s">
        <v>2292</v>
      </c>
      <c r="RTA22" s="1176" t="s">
        <v>2292</v>
      </c>
      <c r="RTB22" s="1176" t="s">
        <v>2292</v>
      </c>
      <c r="RTC22" s="1176" t="s">
        <v>2292</v>
      </c>
      <c r="RTD22" s="1176" t="s">
        <v>2292</v>
      </c>
      <c r="RTE22" s="1176" t="s">
        <v>2292</v>
      </c>
      <c r="RTF22" s="1176" t="s">
        <v>2292</v>
      </c>
      <c r="RTG22" s="1176" t="s">
        <v>2292</v>
      </c>
      <c r="RTH22" s="1176" t="s">
        <v>2292</v>
      </c>
      <c r="RTI22" s="1176" t="s">
        <v>2292</v>
      </c>
      <c r="RTJ22" s="1176" t="s">
        <v>2292</v>
      </c>
      <c r="RTK22" s="1176" t="s">
        <v>2292</v>
      </c>
      <c r="RTL22" s="1176" t="s">
        <v>2292</v>
      </c>
      <c r="RTM22" s="1176" t="s">
        <v>2292</v>
      </c>
      <c r="RTN22" s="1176" t="s">
        <v>2292</v>
      </c>
      <c r="RTO22" s="1176" t="s">
        <v>2292</v>
      </c>
      <c r="RTP22" s="1176" t="s">
        <v>2292</v>
      </c>
      <c r="RTQ22" s="1176" t="s">
        <v>2292</v>
      </c>
      <c r="RTR22" s="1176" t="s">
        <v>2292</v>
      </c>
      <c r="RTS22" s="1176" t="s">
        <v>2292</v>
      </c>
      <c r="RTT22" s="1176" t="s">
        <v>2292</v>
      </c>
      <c r="RTU22" s="1176" t="s">
        <v>2292</v>
      </c>
      <c r="RTV22" s="1176" t="s">
        <v>2292</v>
      </c>
      <c r="RTW22" s="1176" t="s">
        <v>2292</v>
      </c>
      <c r="RTX22" s="1176" t="s">
        <v>2292</v>
      </c>
      <c r="RTY22" s="1176" t="s">
        <v>2292</v>
      </c>
      <c r="RTZ22" s="1176" t="s">
        <v>2292</v>
      </c>
      <c r="RUA22" s="1176" t="s">
        <v>2292</v>
      </c>
      <c r="RUB22" s="1176" t="s">
        <v>2292</v>
      </c>
      <c r="RUC22" s="1176" t="s">
        <v>2292</v>
      </c>
      <c r="RUD22" s="1176" t="s">
        <v>2292</v>
      </c>
      <c r="RUE22" s="1176" t="s">
        <v>2292</v>
      </c>
      <c r="RUF22" s="1176" t="s">
        <v>2292</v>
      </c>
      <c r="RUG22" s="1176" t="s">
        <v>2292</v>
      </c>
      <c r="RUH22" s="1176" t="s">
        <v>2292</v>
      </c>
      <c r="RUI22" s="1176" t="s">
        <v>2292</v>
      </c>
      <c r="RUJ22" s="1176" t="s">
        <v>2292</v>
      </c>
      <c r="RUK22" s="1176" t="s">
        <v>2292</v>
      </c>
      <c r="RUL22" s="1176" t="s">
        <v>2292</v>
      </c>
      <c r="RUM22" s="1176" t="s">
        <v>2292</v>
      </c>
      <c r="RUN22" s="1176" t="s">
        <v>2292</v>
      </c>
      <c r="RUO22" s="1176" t="s">
        <v>2292</v>
      </c>
      <c r="RUP22" s="1176" t="s">
        <v>2292</v>
      </c>
      <c r="RUQ22" s="1176" t="s">
        <v>2292</v>
      </c>
      <c r="RUR22" s="1176" t="s">
        <v>2292</v>
      </c>
      <c r="RUS22" s="1176" t="s">
        <v>2292</v>
      </c>
      <c r="RUT22" s="1176" t="s">
        <v>2292</v>
      </c>
      <c r="RUU22" s="1176" t="s">
        <v>2292</v>
      </c>
      <c r="RUV22" s="1176" t="s">
        <v>2292</v>
      </c>
      <c r="RUW22" s="1176" t="s">
        <v>2292</v>
      </c>
      <c r="RUX22" s="1176" t="s">
        <v>2292</v>
      </c>
      <c r="RUY22" s="1176" t="s">
        <v>2292</v>
      </c>
      <c r="RUZ22" s="1176" t="s">
        <v>2292</v>
      </c>
      <c r="RVA22" s="1176" t="s">
        <v>2292</v>
      </c>
      <c r="RVB22" s="1176" t="s">
        <v>2292</v>
      </c>
      <c r="RVC22" s="1176" t="s">
        <v>2292</v>
      </c>
      <c r="RVD22" s="1176" t="s">
        <v>2292</v>
      </c>
      <c r="RVE22" s="1176" t="s">
        <v>2292</v>
      </c>
      <c r="RVF22" s="1176" t="s">
        <v>2292</v>
      </c>
      <c r="RVG22" s="1176" t="s">
        <v>2292</v>
      </c>
      <c r="RVH22" s="1176" t="s">
        <v>2292</v>
      </c>
      <c r="RVI22" s="1176" t="s">
        <v>2292</v>
      </c>
      <c r="RVJ22" s="1176" t="s">
        <v>2292</v>
      </c>
      <c r="RVK22" s="1176" t="s">
        <v>2292</v>
      </c>
      <c r="RVL22" s="1176" t="s">
        <v>2292</v>
      </c>
      <c r="RVM22" s="1176" t="s">
        <v>2292</v>
      </c>
      <c r="RVN22" s="1176" t="s">
        <v>2292</v>
      </c>
      <c r="RVO22" s="1176" t="s">
        <v>2292</v>
      </c>
      <c r="RVP22" s="1176" t="s">
        <v>2292</v>
      </c>
      <c r="RVQ22" s="1176" t="s">
        <v>2292</v>
      </c>
      <c r="RVR22" s="1176" t="s">
        <v>2292</v>
      </c>
      <c r="RVS22" s="1176" t="s">
        <v>2292</v>
      </c>
      <c r="RVT22" s="1176" t="s">
        <v>2292</v>
      </c>
      <c r="RVU22" s="1176" t="s">
        <v>2292</v>
      </c>
      <c r="RVV22" s="1176" t="s">
        <v>2292</v>
      </c>
      <c r="RVW22" s="1176" t="s">
        <v>2292</v>
      </c>
      <c r="RVX22" s="1176" t="s">
        <v>2292</v>
      </c>
      <c r="RVY22" s="1176" t="s">
        <v>2292</v>
      </c>
      <c r="RVZ22" s="1176" t="s">
        <v>2292</v>
      </c>
      <c r="RWA22" s="1176" t="s">
        <v>2292</v>
      </c>
      <c r="RWB22" s="1176" t="s">
        <v>2292</v>
      </c>
      <c r="RWC22" s="1176" t="s">
        <v>2292</v>
      </c>
      <c r="RWD22" s="1176" t="s">
        <v>2292</v>
      </c>
      <c r="RWE22" s="1176" t="s">
        <v>2292</v>
      </c>
      <c r="RWF22" s="1176" t="s">
        <v>2292</v>
      </c>
      <c r="RWG22" s="1176" t="s">
        <v>2292</v>
      </c>
      <c r="RWH22" s="1176" t="s">
        <v>2292</v>
      </c>
      <c r="RWI22" s="1176" t="s">
        <v>2292</v>
      </c>
      <c r="RWJ22" s="1176" t="s">
        <v>2292</v>
      </c>
      <c r="RWK22" s="1176" t="s">
        <v>2292</v>
      </c>
      <c r="RWL22" s="1176" t="s">
        <v>2292</v>
      </c>
      <c r="RWM22" s="1176" t="s">
        <v>2292</v>
      </c>
      <c r="RWN22" s="1176" t="s">
        <v>2292</v>
      </c>
      <c r="RWO22" s="1176" t="s">
        <v>2292</v>
      </c>
      <c r="RWP22" s="1176" t="s">
        <v>2292</v>
      </c>
      <c r="RWQ22" s="1176" t="s">
        <v>2292</v>
      </c>
      <c r="RWR22" s="1176" t="s">
        <v>2292</v>
      </c>
      <c r="RWS22" s="1176" t="s">
        <v>2292</v>
      </c>
      <c r="RWT22" s="1176" t="s">
        <v>2292</v>
      </c>
      <c r="RWU22" s="1176" t="s">
        <v>2292</v>
      </c>
      <c r="RWV22" s="1176" t="s">
        <v>2292</v>
      </c>
      <c r="RWW22" s="1176" t="s">
        <v>2292</v>
      </c>
      <c r="RWX22" s="1176" t="s">
        <v>2292</v>
      </c>
      <c r="RWY22" s="1176" t="s">
        <v>2292</v>
      </c>
      <c r="RWZ22" s="1176" t="s">
        <v>2292</v>
      </c>
      <c r="RXA22" s="1176" t="s">
        <v>2292</v>
      </c>
      <c r="RXB22" s="1176" t="s">
        <v>2292</v>
      </c>
      <c r="RXC22" s="1176" t="s">
        <v>2292</v>
      </c>
      <c r="RXD22" s="1176" t="s">
        <v>2292</v>
      </c>
      <c r="RXE22" s="1176" t="s">
        <v>2292</v>
      </c>
      <c r="RXF22" s="1176" t="s">
        <v>2292</v>
      </c>
      <c r="RXG22" s="1176" t="s">
        <v>2292</v>
      </c>
      <c r="RXH22" s="1176" t="s">
        <v>2292</v>
      </c>
      <c r="RXI22" s="1176" t="s">
        <v>2292</v>
      </c>
      <c r="RXJ22" s="1176" t="s">
        <v>2292</v>
      </c>
      <c r="RXK22" s="1176" t="s">
        <v>2292</v>
      </c>
      <c r="RXL22" s="1176" t="s">
        <v>2292</v>
      </c>
      <c r="RXM22" s="1176" t="s">
        <v>2292</v>
      </c>
      <c r="RXN22" s="1176" t="s">
        <v>2292</v>
      </c>
      <c r="RXO22" s="1176" t="s">
        <v>2292</v>
      </c>
      <c r="RXP22" s="1176" t="s">
        <v>2292</v>
      </c>
      <c r="RXQ22" s="1176" t="s">
        <v>2292</v>
      </c>
      <c r="RXR22" s="1176" t="s">
        <v>2292</v>
      </c>
      <c r="RXS22" s="1176" t="s">
        <v>2292</v>
      </c>
      <c r="RXT22" s="1176" t="s">
        <v>2292</v>
      </c>
      <c r="RXU22" s="1176" t="s">
        <v>2292</v>
      </c>
      <c r="RXV22" s="1176" t="s">
        <v>2292</v>
      </c>
      <c r="RXW22" s="1176" t="s">
        <v>2292</v>
      </c>
      <c r="RXX22" s="1176" t="s">
        <v>2292</v>
      </c>
      <c r="RXY22" s="1176" t="s">
        <v>2292</v>
      </c>
      <c r="RXZ22" s="1176" t="s">
        <v>2292</v>
      </c>
      <c r="RYA22" s="1176" t="s">
        <v>2292</v>
      </c>
      <c r="RYB22" s="1176" t="s">
        <v>2292</v>
      </c>
      <c r="RYC22" s="1176" t="s">
        <v>2292</v>
      </c>
      <c r="RYD22" s="1176" t="s">
        <v>2292</v>
      </c>
      <c r="RYE22" s="1176" t="s">
        <v>2292</v>
      </c>
      <c r="RYF22" s="1176" t="s">
        <v>2292</v>
      </c>
      <c r="RYG22" s="1176" t="s">
        <v>2292</v>
      </c>
      <c r="RYH22" s="1176" t="s">
        <v>2292</v>
      </c>
      <c r="RYI22" s="1176" t="s">
        <v>2292</v>
      </c>
      <c r="RYJ22" s="1176" t="s">
        <v>2292</v>
      </c>
      <c r="RYK22" s="1176" t="s">
        <v>2292</v>
      </c>
      <c r="RYL22" s="1176" t="s">
        <v>2292</v>
      </c>
      <c r="RYM22" s="1176" t="s">
        <v>2292</v>
      </c>
      <c r="RYN22" s="1176" t="s">
        <v>2292</v>
      </c>
      <c r="RYO22" s="1176" t="s">
        <v>2292</v>
      </c>
      <c r="RYP22" s="1176" t="s">
        <v>2292</v>
      </c>
      <c r="RYQ22" s="1176" t="s">
        <v>2292</v>
      </c>
      <c r="RYR22" s="1176" t="s">
        <v>2292</v>
      </c>
      <c r="RYS22" s="1176" t="s">
        <v>2292</v>
      </c>
      <c r="RYT22" s="1176" t="s">
        <v>2292</v>
      </c>
      <c r="RYU22" s="1176" t="s">
        <v>2292</v>
      </c>
      <c r="RYV22" s="1176" t="s">
        <v>2292</v>
      </c>
      <c r="RYW22" s="1176" t="s">
        <v>2292</v>
      </c>
      <c r="RYX22" s="1176" t="s">
        <v>2292</v>
      </c>
      <c r="RYY22" s="1176" t="s">
        <v>2292</v>
      </c>
      <c r="RYZ22" s="1176" t="s">
        <v>2292</v>
      </c>
      <c r="RZA22" s="1176" t="s">
        <v>2292</v>
      </c>
      <c r="RZB22" s="1176" t="s">
        <v>2292</v>
      </c>
      <c r="RZC22" s="1176" t="s">
        <v>2292</v>
      </c>
      <c r="RZD22" s="1176" t="s">
        <v>2292</v>
      </c>
      <c r="RZE22" s="1176" t="s">
        <v>2292</v>
      </c>
      <c r="RZF22" s="1176" t="s">
        <v>2292</v>
      </c>
      <c r="RZG22" s="1176" t="s">
        <v>2292</v>
      </c>
      <c r="RZH22" s="1176" t="s">
        <v>2292</v>
      </c>
      <c r="RZI22" s="1176" t="s">
        <v>2292</v>
      </c>
      <c r="RZJ22" s="1176" t="s">
        <v>2292</v>
      </c>
      <c r="RZK22" s="1176" t="s">
        <v>2292</v>
      </c>
      <c r="RZL22" s="1176" t="s">
        <v>2292</v>
      </c>
      <c r="RZM22" s="1176" t="s">
        <v>2292</v>
      </c>
      <c r="RZN22" s="1176" t="s">
        <v>2292</v>
      </c>
      <c r="RZO22" s="1176" t="s">
        <v>2292</v>
      </c>
      <c r="RZP22" s="1176" t="s">
        <v>2292</v>
      </c>
      <c r="RZQ22" s="1176" t="s">
        <v>2292</v>
      </c>
      <c r="RZR22" s="1176" t="s">
        <v>2292</v>
      </c>
      <c r="RZS22" s="1176" t="s">
        <v>2292</v>
      </c>
      <c r="RZT22" s="1176" t="s">
        <v>2292</v>
      </c>
      <c r="RZU22" s="1176" t="s">
        <v>2292</v>
      </c>
      <c r="RZV22" s="1176" t="s">
        <v>2292</v>
      </c>
      <c r="RZW22" s="1176" t="s">
        <v>2292</v>
      </c>
      <c r="RZX22" s="1176" t="s">
        <v>2292</v>
      </c>
      <c r="RZY22" s="1176" t="s">
        <v>2292</v>
      </c>
      <c r="RZZ22" s="1176" t="s">
        <v>2292</v>
      </c>
      <c r="SAA22" s="1176" t="s">
        <v>2292</v>
      </c>
      <c r="SAB22" s="1176" t="s">
        <v>2292</v>
      </c>
      <c r="SAC22" s="1176" t="s">
        <v>2292</v>
      </c>
      <c r="SAD22" s="1176" t="s">
        <v>2292</v>
      </c>
      <c r="SAE22" s="1176" t="s">
        <v>2292</v>
      </c>
      <c r="SAF22" s="1176" t="s">
        <v>2292</v>
      </c>
      <c r="SAG22" s="1176" t="s">
        <v>2292</v>
      </c>
      <c r="SAH22" s="1176" t="s">
        <v>2292</v>
      </c>
      <c r="SAI22" s="1176" t="s">
        <v>2292</v>
      </c>
      <c r="SAJ22" s="1176" t="s">
        <v>2292</v>
      </c>
      <c r="SAK22" s="1176" t="s">
        <v>2292</v>
      </c>
      <c r="SAL22" s="1176" t="s">
        <v>2292</v>
      </c>
      <c r="SAM22" s="1176" t="s">
        <v>2292</v>
      </c>
      <c r="SAN22" s="1176" t="s">
        <v>2292</v>
      </c>
      <c r="SAO22" s="1176" t="s">
        <v>2292</v>
      </c>
      <c r="SAP22" s="1176" t="s">
        <v>2292</v>
      </c>
      <c r="SAQ22" s="1176" t="s">
        <v>2292</v>
      </c>
      <c r="SAR22" s="1176" t="s">
        <v>2292</v>
      </c>
      <c r="SAS22" s="1176" t="s">
        <v>2292</v>
      </c>
      <c r="SAT22" s="1176" t="s">
        <v>2292</v>
      </c>
      <c r="SAU22" s="1176" t="s">
        <v>2292</v>
      </c>
      <c r="SAV22" s="1176" t="s">
        <v>2292</v>
      </c>
      <c r="SAW22" s="1176" t="s">
        <v>2292</v>
      </c>
      <c r="SAX22" s="1176" t="s">
        <v>2292</v>
      </c>
      <c r="SAY22" s="1176" t="s">
        <v>2292</v>
      </c>
      <c r="SAZ22" s="1176" t="s">
        <v>2292</v>
      </c>
      <c r="SBA22" s="1176" t="s">
        <v>2292</v>
      </c>
      <c r="SBB22" s="1176" t="s">
        <v>2292</v>
      </c>
      <c r="SBC22" s="1176" t="s">
        <v>2292</v>
      </c>
      <c r="SBD22" s="1176" t="s">
        <v>2292</v>
      </c>
      <c r="SBE22" s="1176" t="s">
        <v>2292</v>
      </c>
      <c r="SBF22" s="1176" t="s">
        <v>2292</v>
      </c>
      <c r="SBG22" s="1176" t="s">
        <v>2292</v>
      </c>
      <c r="SBH22" s="1176" t="s">
        <v>2292</v>
      </c>
      <c r="SBI22" s="1176" t="s">
        <v>2292</v>
      </c>
      <c r="SBJ22" s="1176" t="s">
        <v>2292</v>
      </c>
      <c r="SBK22" s="1176" t="s">
        <v>2292</v>
      </c>
      <c r="SBL22" s="1176" t="s">
        <v>2292</v>
      </c>
      <c r="SBM22" s="1176" t="s">
        <v>2292</v>
      </c>
      <c r="SBN22" s="1176" t="s">
        <v>2292</v>
      </c>
      <c r="SBO22" s="1176" t="s">
        <v>2292</v>
      </c>
      <c r="SBP22" s="1176" t="s">
        <v>2292</v>
      </c>
      <c r="SBQ22" s="1176" t="s">
        <v>2292</v>
      </c>
      <c r="SBR22" s="1176" t="s">
        <v>2292</v>
      </c>
      <c r="SBS22" s="1176" t="s">
        <v>2292</v>
      </c>
      <c r="SBT22" s="1176" t="s">
        <v>2292</v>
      </c>
      <c r="SBU22" s="1176" t="s">
        <v>2292</v>
      </c>
      <c r="SBV22" s="1176" t="s">
        <v>2292</v>
      </c>
      <c r="SBW22" s="1176" t="s">
        <v>2292</v>
      </c>
      <c r="SBX22" s="1176" t="s">
        <v>2292</v>
      </c>
      <c r="SBY22" s="1176" t="s">
        <v>2292</v>
      </c>
      <c r="SBZ22" s="1176" t="s">
        <v>2292</v>
      </c>
      <c r="SCA22" s="1176" t="s">
        <v>2292</v>
      </c>
      <c r="SCB22" s="1176" t="s">
        <v>2292</v>
      </c>
      <c r="SCC22" s="1176" t="s">
        <v>2292</v>
      </c>
      <c r="SCD22" s="1176" t="s">
        <v>2292</v>
      </c>
      <c r="SCE22" s="1176" t="s">
        <v>2292</v>
      </c>
      <c r="SCF22" s="1176" t="s">
        <v>2292</v>
      </c>
      <c r="SCG22" s="1176" t="s">
        <v>2292</v>
      </c>
      <c r="SCH22" s="1176" t="s">
        <v>2292</v>
      </c>
      <c r="SCI22" s="1176" t="s">
        <v>2292</v>
      </c>
      <c r="SCJ22" s="1176" t="s">
        <v>2292</v>
      </c>
      <c r="SCK22" s="1176" t="s">
        <v>2292</v>
      </c>
      <c r="SCL22" s="1176" t="s">
        <v>2292</v>
      </c>
      <c r="SCM22" s="1176" t="s">
        <v>2292</v>
      </c>
      <c r="SCN22" s="1176" t="s">
        <v>2292</v>
      </c>
      <c r="SCO22" s="1176" t="s">
        <v>2292</v>
      </c>
      <c r="SCP22" s="1176" t="s">
        <v>2292</v>
      </c>
      <c r="SCQ22" s="1176" t="s">
        <v>2292</v>
      </c>
      <c r="SCR22" s="1176" t="s">
        <v>2292</v>
      </c>
      <c r="SCS22" s="1176" t="s">
        <v>2292</v>
      </c>
      <c r="SCT22" s="1176" t="s">
        <v>2292</v>
      </c>
      <c r="SCU22" s="1176" t="s">
        <v>2292</v>
      </c>
      <c r="SCV22" s="1176" t="s">
        <v>2292</v>
      </c>
      <c r="SCW22" s="1176" t="s">
        <v>2292</v>
      </c>
      <c r="SCX22" s="1176" t="s">
        <v>2292</v>
      </c>
      <c r="SCY22" s="1176" t="s">
        <v>2292</v>
      </c>
      <c r="SCZ22" s="1176" t="s">
        <v>2292</v>
      </c>
      <c r="SDA22" s="1176" t="s">
        <v>2292</v>
      </c>
      <c r="SDB22" s="1176" t="s">
        <v>2292</v>
      </c>
      <c r="SDC22" s="1176" t="s">
        <v>2292</v>
      </c>
      <c r="SDD22" s="1176" t="s">
        <v>2292</v>
      </c>
      <c r="SDE22" s="1176" t="s">
        <v>2292</v>
      </c>
      <c r="SDF22" s="1176" t="s">
        <v>2292</v>
      </c>
      <c r="SDG22" s="1176" t="s">
        <v>2292</v>
      </c>
      <c r="SDH22" s="1176" t="s">
        <v>2292</v>
      </c>
      <c r="SDI22" s="1176" t="s">
        <v>2292</v>
      </c>
      <c r="SDJ22" s="1176" t="s">
        <v>2292</v>
      </c>
      <c r="SDK22" s="1176" t="s">
        <v>2292</v>
      </c>
      <c r="SDL22" s="1176" t="s">
        <v>2292</v>
      </c>
      <c r="SDM22" s="1176" t="s">
        <v>2292</v>
      </c>
      <c r="SDN22" s="1176" t="s">
        <v>2292</v>
      </c>
      <c r="SDO22" s="1176" t="s">
        <v>2292</v>
      </c>
      <c r="SDP22" s="1176" t="s">
        <v>2292</v>
      </c>
      <c r="SDQ22" s="1176" t="s">
        <v>2292</v>
      </c>
      <c r="SDR22" s="1176" t="s">
        <v>2292</v>
      </c>
      <c r="SDS22" s="1176" t="s">
        <v>2292</v>
      </c>
      <c r="SDT22" s="1176" t="s">
        <v>2292</v>
      </c>
      <c r="SDU22" s="1176" t="s">
        <v>2292</v>
      </c>
      <c r="SDV22" s="1176" t="s">
        <v>2292</v>
      </c>
      <c r="SDW22" s="1176" t="s">
        <v>2292</v>
      </c>
      <c r="SDX22" s="1176" t="s">
        <v>2292</v>
      </c>
      <c r="SDY22" s="1176" t="s">
        <v>2292</v>
      </c>
      <c r="SDZ22" s="1176" t="s">
        <v>2292</v>
      </c>
      <c r="SEA22" s="1176" t="s">
        <v>2292</v>
      </c>
      <c r="SEB22" s="1176" t="s">
        <v>2292</v>
      </c>
      <c r="SEC22" s="1176" t="s">
        <v>2292</v>
      </c>
      <c r="SED22" s="1176" t="s">
        <v>2292</v>
      </c>
      <c r="SEE22" s="1176" t="s">
        <v>2292</v>
      </c>
      <c r="SEF22" s="1176" t="s">
        <v>2292</v>
      </c>
      <c r="SEG22" s="1176" t="s">
        <v>2292</v>
      </c>
      <c r="SEH22" s="1176" t="s">
        <v>2292</v>
      </c>
      <c r="SEI22" s="1176" t="s">
        <v>2292</v>
      </c>
      <c r="SEJ22" s="1176" t="s">
        <v>2292</v>
      </c>
      <c r="SEK22" s="1176" t="s">
        <v>2292</v>
      </c>
      <c r="SEL22" s="1176" t="s">
        <v>2292</v>
      </c>
      <c r="SEM22" s="1176" t="s">
        <v>2292</v>
      </c>
      <c r="SEN22" s="1176" t="s">
        <v>2292</v>
      </c>
      <c r="SEO22" s="1176" t="s">
        <v>2292</v>
      </c>
      <c r="SEP22" s="1176" t="s">
        <v>2292</v>
      </c>
      <c r="SEQ22" s="1176" t="s">
        <v>2292</v>
      </c>
      <c r="SER22" s="1176" t="s">
        <v>2292</v>
      </c>
      <c r="SES22" s="1176" t="s">
        <v>2292</v>
      </c>
      <c r="SET22" s="1176" t="s">
        <v>2292</v>
      </c>
      <c r="SEU22" s="1176" t="s">
        <v>2292</v>
      </c>
      <c r="SEV22" s="1176" t="s">
        <v>2292</v>
      </c>
      <c r="SEW22" s="1176" t="s">
        <v>2292</v>
      </c>
      <c r="SEX22" s="1176" t="s">
        <v>2292</v>
      </c>
      <c r="SEY22" s="1176" t="s">
        <v>2292</v>
      </c>
      <c r="SEZ22" s="1176" t="s">
        <v>2292</v>
      </c>
      <c r="SFA22" s="1176" t="s">
        <v>2292</v>
      </c>
      <c r="SFB22" s="1176" t="s">
        <v>2292</v>
      </c>
      <c r="SFC22" s="1176" t="s">
        <v>2292</v>
      </c>
      <c r="SFD22" s="1176" t="s">
        <v>2292</v>
      </c>
      <c r="SFE22" s="1176" t="s">
        <v>2292</v>
      </c>
      <c r="SFF22" s="1176" t="s">
        <v>2292</v>
      </c>
      <c r="SFG22" s="1176" t="s">
        <v>2292</v>
      </c>
      <c r="SFH22" s="1176" t="s">
        <v>2292</v>
      </c>
      <c r="SFI22" s="1176" t="s">
        <v>2292</v>
      </c>
      <c r="SFJ22" s="1176" t="s">
        <v>2292</v>
      </c>
      <c r="SFK22" s="1176" t="s">
        <v>2292</v>
      </c>
      <c r="SFL22" s="1176" t="s">
        <v>2292</v>
      </c>
      <c r="SFM22" s="1176" t="s">
        <v>2292</v>
      </c>
      <c r="SFN22" s="1176" t="s">
        <v>2292</v>
      </c>
      <c r="SFO22" s="1176" t="s">
        <v>2292</v>
      </c>
      <c r="SFP22" s="1176" t="s">
        <v>2292</v>
      </c>
      <c r="SFQ22" s="1176" t="s">
        <v>2292</v>
      </c>
      <c r="SFR22" s="1176" t="s">
        <v>2292</v>
      </c>
      <c r="SFS22" s="1176" t="s">
        <v>2292</v>
      </c>
      <c r="SFT22" s="1176" t="s">
        <v>2292</v>
      </c>
      <c r="SFU22" s="1176" t="s">
        <v>2292</v>
      </c>
      <c r="SFV22" s="1176" t="s">
        <v>2292</v>
      </c>
      <c r="SFW22" s="1176" t="s">
        <v>2292</v>
      </c>
      <c r="SFX22" s="1176" t="s">
        <v>2292</v>
      </c>
      <c r="SFY22" s="1176" t="s">
        <v>2292</v>
      </c>
      <c r="SFZ22" s="1176" t="s">
        <v>2292</v>
      </c>
      <c r="SGA22" s="1176" t="s">
        <v>2292</v>
      </c>
      <c r="SGB22" s="1176" t="s">
        <v>2292</v>
      </c>
      <c r="SGC22" s="1176" t="s">
        <v>2292</v>
      </c>
      <c r="SGD22" s="1176" t="s">
        <v>2292</v>
      </c>
      <c r="SGE22" s="1176" t="s">
        <v>2292</v>
      </c>
      <c r="SGF22" s="1176" t="s">
        <v>2292</v>
      </c>
      <c r="SGG22" s="1176" t="s">
        <v>2292</v>
      </c>
      <c r="SGH22" s="1176" t="s">
        <v>2292</v>
      </c>
      <c r="SGI22" s="1176" t="s">
        <v>2292</v>
      </c>
      <c r="SGJ22" s="1176" t="s">
        <v>2292</v>
      </c>
      <c r="SGK22" s="1176" t="s">
        <v>2292</v>
      </c>
      <c r="SGL22" s="1176" t="s">
        <v>2292</v>
      </c>
      <c r="SGM22" s="1176" t="s">
        <v>2292</v>
      </c>
      <c r="SGN22" s="1176" t="s">
        <v>2292</v>
      </c>
      <c r="SGO22" s="1176" t="s">
        <v>2292</v>
      </c>
      <c r="SGP22" s="1176" t="s">
        <v>2292</v>
      </c>
      <c r="SGQ22" s="1176" t="s">
        <v>2292</v>
      </c>
      <c r="SGR22" s="1176" t="s">
        <v>2292</v>
      </c>
      <c r="SGS22" s="1176" t="s">
        <v>2292</v>
      </c>
      <c r="SGT22" s="1176" t="s">
        <v>2292</v>
      </c>
      <c r="SGU22" s="1176" t="s">
        <v>2292</v>
      </c>
      <c r="SGV22" s="1176" t="s">
        <v>2292</v>
      </c>
      <c r="SGW22" s="1176" t="s">
        <v>2292</v>
      </c>
      <c r="SGX22" s="1176" t="s">
        <v>2292</v>
      </c>
      <c r="SGY22" s="1176" t="s">
        <v>2292</v>
      </c>
      <c r="SGZ22" s="1176" t="s">
        <v>2292</v>
      </c>
      <c r="SHA22" s="1176" t="s">
        <v>2292</v>
      </c>
      <c r="SHB22" s="1176" t="s">
        <v>2292</v>
      </c>
      <c r="SHC22" s="1176" t="s">
        <v>2292</v>
      </c>
      <c r="SHD22" s="1176" t="s">
        <v>2292</v>
      </c>
      <c r="SHE22" s="1176" t="s">
        <v>2292</v>
      </c>
      <c r="SHF22" s="1176" t="s">
        <v>2292</v>
      </c>
      <c r="SHG22" s="1176" t="s">
        <v>2292</v>
      </c>
      <c r="SHH22" s="1176" t="s">
        <v>2292</v>
      </c>
      <c r="SHI22" s="1176" t="s">
        <v>2292</v>
      </c>
      <c r="SHJ22" s="1176" t="s">
        <v>2292</v>
      </c>
      <c r="SHK22" s="1176" t="s">
        <v>2292</v>
      </c>
      <c r="SHL22" s="1176" t="s">
        <v>2292</v>
      </c>
      <c r="SHM22" s="1176" t="s">
        <v>2292</v>
      </c>
      <c r="SHN22" s="1176" t="s">
        <v>2292</v>
      </c>
      <c r="SHO22" s="1176" t="s">
        <v>2292</v>
      </c>
      <c r="SHP22" s="1176" t="s">
        <v>2292</v>
      </c>
      <c r="SHQ22" s="1176" t="s">
        <v>2292</v>
      </c>
      <c r="SHR22" s="1176" t="s">
        <v>2292</v>
      </c>
      <c r="SHS22" s="1176" t="s">
        <v>2292</v>
      </c>
      <c r="SHT22" s="1176" t="s">
        <v>2292</v>
      </c>
      <c r="SHU22" s="1176" t="s">
        <v>2292</v>
      </c>
      <c r="SHV22" s="1176" t="s">
        <v>2292</v>
      </c>
      <c r="SHW22" s="1176" t="s">
        <v>2292</v>
      </c>
      <c r="SHX22" s="1176" t="s">
        <v>2292</v>
      </c>
      <c r="SHY22" s="1176" t="s">
        <v>2292</v>
      </c>
      <c r="SHZ22" s="1176" t="s">
        <v>2292</v>
      </c>
      <c r="SIA22" s="1176" t="s">
        <v>2292</v>
      </c>
      <c r="SIB22" s="1176" t="s">
        <v>2292</v>
      </c>
      <c r="SIC22" s="1176" t="s">
        <v>2292</v>
      </c>
      <c r="SID22" s="1176" t="s">
        <v>2292</v>
      </c>
      <c r="SIE22" s="1176" t="s">
        <v>2292</v>
      </c>
      <c r="SIF22" s="1176" t="s">
        <v>2292</v>
      </c>
      <c r="SIG22" s="1176" t="s">
        <v>2292</v>
      </c>
      <c r="SIH22" s="1176" t="s">
        <v>2292</v>
      </c>
      <c r="SII22" s="1176" t="s">
        <v>2292</v>
      </c>
      <c r="SIJ22" s="1176" t="s">
        <v>2292</v>
      </c>
      <c r="SIK22" s="1176" t="s">
        <v>2292</v>
      </c>
      <c r="SIL22" s="1176" t="s">
        <v>2292</v>
      </c>
      <c r="SIM22" s="1176" t="s">
        <v>2292</v>
      </c>
      <c r="SIN22" s="1176" t="s">
        <v>2292</v>
      </c>
      <c r="SIO22" s="1176" t="s">
        <v>2292</v>
      </c>
      <c r="SIP22" s="1176" t="s">
        <v>2292</v>
      </c>
      <c r="SIQ22" s="1176" t="s">
        <v>2292</v>
      </c>
      <c r="SIR22" s="1176" t="s">
        <v>2292</v>
      </c>
      <c r="SIS22" s="1176" t="s">
        <v>2292</v>
      </c>
      <c r="SIT22" s="1176" t="s">
        <v>2292</v>
      </c>
      <c r="SIU22" s="1176" t="s">
        <v>2292</v>
      </c>
      <c r="SIV22" s="1176" t="s">
        <v>2292</v>
      </c>
      <c r="SIW22" s="1176" t="s">
        <v>2292</v>
      </c>
      <c r="SIX22" s="1176" t="s">
        <v>2292</v>
      </c>
      <c r="SIY22" s="1176" t="s">
        <v>2292</v>
      </c>
      <c r="SIZ22" s="1176" t="s">
        <v>2292</v>
      </c>
      <c r="SJA22" s="1176" t="s">
        <v>2292</v>
      </c>
      <c r="SJB22" s="1176" t="s">
        <v>2292</v>
      </c>
      <c r="SJC22" s="1176" t="s">
        <v>2292</v>
      </c>
      <c r="SJD22" s="1176" t="s">
        <v>2292</v>
      </c>
      <c r="SJE22" s="1176" t="s">
        <v>2292</v>
      </c>
      <c r="SJF22" s="1176" t="s">
        <v>2292</v>
      </c>
      <c r="SJG22" s="1176" t="s">
        <v>2292</v>
      </c>
      <c r="SJH22" s="1176" t="s">
        <v>2292</v>
      </c>
      <c r="SJI22" s="1176" t="s">
        <v>2292</v>
      </c>
      <c r="SJJ22" s="1176" t="s">
        <v>2292</v>
      </c>
      <c r="SJK22" s="1176" t="s">
        <v>2292</v>
      </c>
      <c r="SJL22" s="1176" t="s">
        <v>2292</v>
      </c>
      <c r="SJM22" s="1176" t="s">
        <v>2292</v>
      </c>
      <c r="SJN22" s="1176" t="s">
        <v>2292</v>
      </c>
      <c r="SJO22" s="1176" t="s">
        <v>2292</v>
      </c>
      <c r="SJP22" s="1176" t="s">
        <v>2292</v>
      </c>
      <c r="SJQ22" s="1176" t="s">
        <v>2292</v>
      </c>
      <c r="SJR22" s="1176" t="s">
        <v>2292</v>
      </c>
      <c r="SJS22" s="1176" t="s">
        <v>2292</v>
      </c>
      <c r="SJT22" s="1176" t="s">
        <v>2292</v>
      </c>
      <c r="SJU22" s="1176" t="s">
        <v>2292</v>
      </c>
      <c r="SJV22" s="1176" t="s">
        <v>2292</v>
      </c>
      <c r="SJW22" s="1176" t="s">
        <v>2292</v>
      </c>
      <c r="SJX22" s="1176" t="s">
        <v>2292</v>
      </c>
      <c r="SJY22" s="1176" t="s">
        <v>2292</v>
      </c>
      <c r="SJZ22" s="1176" t="s">
        <v>2292</v>
      </c>
      <c r="SKA22" s="1176" t="s">
        <v>2292</v>
      </c>
      <c r="SKB22" s="1176" t="s">
        <v>2292</v>
      </c>
      <c r="SKC22" s="1176" t="s">
        <v>2292</v>
      </c>
      <c r="SKD22" s="1176" t="s">
        <v>2292</v>
      </c>
      <c r="SKE22" s="1176" t="s">
        <v>2292</v>
      </c>
      <c r="SKF22" s="1176" t="s">
        <v>2292</v>
      </c>
      <c r="SKG22" s="1176" t="s">
        <v>2292</v>
      </c>
      <c r="SKH22" s="1176" t="s">
        <v>2292</v>
      </c>
      <c r="SKI22" s="1176" t="s">
        <v>2292</v>
      </c>
      <c r="SKJ22" s="1176" t="s">
        <v>2292</v>
      </c>
      <c r="SKK22" s="1176" t="s">
        <v>2292</v>
      </c>
      <c r="SKL22" s="1176" t="s">
        <v>2292</v>
      </c>
      <c r="SKM22" s="1176" t="s">
        <v>2292</v>
      </c>
      <c r="SKN22" s="1176" t="s">
        <v>2292</v>
      </c>
      <c r="SKO22" s="1176" t="s">
        <v>2292</v>
      </c>
      <c r="SKP22" s="1176" t="s">
        <v>2292</v>
      </c>
      <c r="SKQ22" s="1176" t="s">
        <v>2292</v>
      </c>
      <c r="SKR22" s="1176" t="s">
        <v>2292</v>
      </c>
      <c r="SKS22" s="1176" t="s">
        <v>2292</v>
      </c>
      <c r="SKT22" s="1176" t="s">
        <v>2292</v>
      </c>
      <c r="SKU22" s="1176" t="s">
        <v>2292</v>
      </c>
      <c r="SKV22" s="1176" t="s">
        <v>2292</v>
      </c>
      <c r="SKW22" s="1176" t="s">
        <v>2292</v>
      </c>
      <c r="SKX22" s="1176" t="s">
        <v>2292</v>
      </c>
      <c r="SKY22" s="1176" t="s">
        <v>2292</v>
      </c>
      <c r="SKZ22" s="1176" t="s">
        <v>2292</v>
      </c>
      <c r="SLA22" s="1176" t="s">
        <v>2292</v>
      </c>
      <c r="SLB22" s="1176" t="s">
        <v>2292</v>
      </c>
      <c r="SLC22" s="1176" t="s">
        <v>2292</v>
      </c>
      <c r="SLD22" s="1176" t="s">
        <v>2292</v>
      </c>
      <c r="SLE22" s="1176" t="s">
        <v>2292</v>
      </c>
      <c r="SLF22" s="1176" t="s">
        <v>2292</v>
      </c>
      <c r="SLG22" s="1176" t="s">
        <v>2292</v>
      </c>
      <c r="SLH22" s="1176" t="s">
        <v>2292</v>
      </c>
      <c r="SLI22" s="1176" t="s">
        <v>2292</v>
      </c>
      <c r="SLJ22" s="1176" t="s">
        <v>2292</v>
      </c>
      <c r="SLK22" s="1176" t="s">
        <v>2292</v>
      </c>
      <c r="SLL22" s="1176" t="s">
        <v>2292</v>
      </c>
      <c r="SLM22" s="1176" t="s">
        <v>2292</v>
      </c>
      <c r="SLN22" s="1176" t="s">
        <v>2292</v>
      </c>
      <c r="SLO22" s="1176" t="s">
        <v>2292</v>
      </c>
      <c r="SLP22" s="1176" t="s">
        <v>2292</v>
      </c>
      <c r="SLQ22" s="1176" t="s">
        <v>2292</v>
      </c>
      <c r="SLR22" s="1176" t="s">
        <v>2292</v>
      </c>
      <c r="SLS22" s="1176" t="s">
        <v>2292</v>
      </c>
      <c r="SLT22" s="1176" t="s">
        <v>2292</v>
      </c>
      <c r="SLU22" s="1176" t="s">
        <v>2292</v>
      </c>
      <c r="SLV22" s="1176" t="s">
        <v>2292</v>
      </c>
      <c r="SLW22" s="1176" t="s">
        <v>2292</v>
      </c>
      <c r="SLX22" s="1176" t="s">
        <v>2292</v>
      </c>
      <c r="SLY22" s="1176" t="s">
        <v>2292</v>
      </c>
      <c r="SLZ22" s="1176" t="s">
        <v>2292</v>
      </c>
      <c r="SMA22" s="1176" t="s">
        <v>2292</v>
      </c>
      <c r="SMB22" s="1176" t="s">
        <v>2292</v>
      </c>
      <c r="SMC22" s="1176" t="s">
        <v>2292</v>
      </c>
      <c r="SMD22" s="1176" t="s">
        <v>2292</v>
      </c>
      <c r="SME22" s="1176" t="s">
        <v>2292</v>
      </c>
      <c r="SMF22" s="1176" t="s">
        <v>2292</v>
      </c>
      <c r="SMG22" s="1176" t="s">
        <v>2292</v>
      </c>
      <c r="SMH22" s="1176" t="s">
        <v>2292</v>
      </c>
      <c r="SMI22" s="1176" t="s">
        <v>2292</v>
      </c>
      <c r="SMJ22" s="1176" t="s">
        <v>2292</v>
      </c>
      <c r="SMK22" s="1176" t="s">
        <v>2292</v>
      </c>
      <c r="SML22" s="1176" t="s">
        <v>2292</v>
      </c>
      <c r="SMM22" s="1176" t="s">
        <v>2292</v>
      </c>
      <c r="SMN22" s="1176" t="s">
        <v>2292</v>
      </c>
      <c r="SMO22" s="1176" t="s">
        <v>2292</v>
      </c>
      <c r="SMP22" s="1176" t="s">
        <v>2292</v>
      </c>
      <c r="SMQ22" s="1176" t="s">
        <v>2292</v>
      </c>
      <c r="SMR22" s="1176" t="s">
        <v>2292</v>
      </c>
      <c r="SMS22" s="1176" t="s">
        <v>2292</v>
      </c>
      <c r="SMT22" s="1176" t="s">
        <v>2292</v>
      </c>
      <c r="SMU22" s="1176" t="s">
        <v>2292</v>
      </c>
      <c r="SMV22" s="1176" t="s">
        <v>2292</v>
      </c>
      <c r="SMW22" s="1176" t="s">
        <v>2292</v>
      </c>
      <c r="SMX22" s="1176" t="s">
        <v>2292</v>
      </c>
      <c r="SMY22" s="1176" t="s">
        <v>2292</v>
      </c>
      <c r="SMZ22" s="1176" t="s">
        <v>2292</v>
      </c>
      <c r="SNA22" s="1176" t="s">
        <v>2292</v>
      </c>
      <c r="SNB22" s="1176" t="s">
        <v>2292</v>
      </c>
      <c r="SNC22" s="1176" t="s">
        <v>2292</v>
      </c>
      <c r="SND22" s="1176" t="s">
        <v>2292</v>
      </c>
      <c r="SNE22" s="1176" t="s">
        <v>2292</v>
      </c>
      <c r="SNF22" s="1176" t="s">
        <v>2292</v>
      </c>
      <c r="SNG22" s="1176" t="s">
        <v>2292</v>
      </c>
      <c r="SNH22" s="1176" t="s">
        <v>2292</v>
      </c>
      <c r="SNI22" s="1176" t="s">
        <v>2292</v>
      </c>
      <c r="SNJ22" s="1176" t="s">
        <v>2292</v>
      </c>
      <c r="SNK22" s="1176" t="s">
        <v>2292</v>
      </c>
      <c r="SNL22" s="1176" t="s">
        <v>2292</v>
      </c>
      <c r="SNM22" s="1176" t="s">
        <v>2292</v>
      </c>
      <c r="SNN22" s="1176" t="s">
        <v>2292</v>
      </c>
      <c r="SNO22" s="1176" t="s">
        <v>2292</v>
      </c>
      <c r="SNP22" s="1176" t="s">
        <v>2292</v>
      </c>
      <c r="SNQ22" s="1176" t="s">
        <v>2292</v>
      </c>
      <c r="SNR22" s="1176" t="s">
        <v>2292</v>
      </c>
      <c r="SNS22" s="1176" t="s">
        <v>2292</v>
      </c>
      <c r="SNT22" s="1176" t="s">
        <v>2292</v>
      </c>
      <c r="SNU22" s="1176" t="s">
        <v>2292</v>
      </c>
      <c r="SNV22" s="1176" t="s">
        <v>2292</v>
      </c>
      <c r="SNW22" s="1176" t="s">
        <v>2292</v>
      </c>
      <c r="SNX22" s="1176" t="s">
        <v>2292</v>
      </c>
      <c r="SNY22" s="1176" t="s">
        <v>2292</v>
      </c>
      <c r="SNZ22" s="1176" t="s">
        <v>2292</v>
      </c>
      <c r="SOA22" s="1176" t="s">
        <v>2292</v>
      </c>
      <c r="SOB22" s="1176" t="s">
        <v>2292</v>
      </c>
      <c r="SOC22" s="1176" t="s">
        <v>2292</v>
      </c>
      <c r="SOD22" s="1176" t="s">
        <v>2292</v>
      </c>
      <c r="SOE22" s="1176" t="s">
        <v>2292</v>
      </c>
      <c r="SOF22" s="1176" t="s">
        <v>2292</v>
      </c>
      <c r="SOG22" s="1176" t="s">
        <v>2292</v>
      </c>
      <c r="SOH22" s="1176" t="s">
        <v>2292</v>
      </c>
      <c r="SOI22" s="1176" t="s">
        <v>2292</v>
      </c>
      <c r="SOJ22" s="1176" t="s">
        <v>2292</v>
      </c>
      <c r="SOK22" s="1176" t="s">
        <v>2292</v>
      </c>
      <c r="SOL22" s="1176" t="s">
        <v>2292</v>
      </c>
      <c r="SOM22" s="1176" t="s">
        <v>2292</v>
      </c>
      <c r="SON22" s="1176" t="s">
        <v>2292</v>
      </c>
      <c r="SOO22" s="1176" t="s">
        <v>2292</v>
      </c>
      <c r="SOP22" s="1176" t="s">
        <v>2292</v>
      </c>
      <c r="SOQ22" s="1176" t="s">
        <v>2292</v>
      </c>
      <c r="SOR22" s="1176" t="s">
        <v>2292</v>
      </c>
      <c r="SOS22" s="1176" t="s">
        <v>2292</v>
      </c>
      <c r="SOT22" s="1176" t="s">
        <v>2292</v>
      </c>
      <c r="SOU22" s="1176" t="s">
        <v>2292</v>
      </c>
      <c r="SOV22" s="1176" t="s">
        <v>2292</v>
      </c>
      <c r="SOW22" s="1176" t="s">
        <v>2292</v>
      </c>
      <c r="SOX22" s="1176" t="s">
        <v>2292</v>
      </c>
      <c r="SOY22" s="1176" t="s">
        <v>2292</v>
      </c>
      <c r="SOZ22" s="1176" t="s">
        <v>2292</v>
      </c>
      <c r="SPA22" s="1176" t="s">
        <v>2292</v>
      </c>
      <c r="SPB22" s="1176" t="s">
        <v>2292</v>
      </c>
      <c r="SPC22" s="1176" t="s">
        <v>2292</v>
      </c>
      <c r="SPD22" s="1176" t="s">
        <v>2292</v>
      </c>
      <c r="SPE22" s="1176" t="s">
        <v>2292</v>
      </c>
      <c r="SPF22" s="1176" t="s">
        <v>2292</v>
      </c>
      <c r="SPG22" s="1176" t="s">
        <v>2292</v>
      </c>
      <c r="SPH22" s="1176" t="s">
        <v>2292</v>
      </c>
      <c r="SPI22" s="1176" t="s">
        <v>2292</v>
      </c>
      <c r="SPJ22" s="1176" t="s">
        <v>2292</v>
      </c>
      <c r="SPK22" s="1176" t="s">
        <v>2292</v>
      </c>
      <c r="SPL22" s="1176" t="s">
        <v>2292</v>
      </c>
      <c r="SPM22" s="1176" t="s">
        <v>2292</v>
      </c>
      <c r="SPN22" s="1176" t="s">
        <v>2292</v>
      </c>
      <c r="SPO22" s="1176" t="s">
        <v>2292</v>
      </c>
      <c r="SPP22" s="1176" t="s">
        <v>2292</v>
      </c>
      <c r="SPQ22" s="1176" t="s">
        <v>2292</v>
      </c>
      <c r="SPR22" s="1176" t="s">
        <v>2292</v>
      </c>
      <c r="SPS22" s="1176" t="s">
        <v>2292</v>
      </c>
      <c r="SPT22" s="1176" t="s">
        <v>2292</v>
      </c>
      <c r="SPU22" s="1176" t="s">
        <v>2292</v>
      </c>
      <c r="SPV22" s="1176" t="s">
        <v>2292</v>
      </c>
      <c r="SPW22" s="1176" t="s">
        <v>2292</v>
      </c>
      <c r="SPX22" s="1176" t="s">
        <v>2292</v>
      </c>
      <c r="SPY22" s="1176" t="s">
        <v>2292</v>
      </c>
      <c r="SPZ22" s="1176" t="s">
        <v>2292</v>
      </c>
      <c r="SQA22" s="1176" t="s">
        <v>2292</v>
      </c>
      <c r="SQB22" s="1176" t="s">
        <v>2292</v>
      </c>
      <c r="SQC22" s="1176" t="s">
        <v>2292</v>
      </c>
      <c r="SQD22" s="1176" t="s">
        <v>2292</v>
      </c>
      <c r="SQE22" s="1176" t="s">
        <v>2292</v>
      </c>
      <c r="SQF22" s="1176" t="s">
        <v>2292</v>
      </c>
      <c r="SQG22" s="1176" t="s">
        <v>2292</v>
      </c>
      <c r="SQH22" s="1176" t="s">
        <v>2292</v>
      </c>
      <c r="SQI22" s="1176" t="s">
        <v>2292</v>
      </c>
      <c r="SQJ22" s="1176" t="s">
        <v>2292</v>
      </c>
      <c r="SQK22" s="1176" t="s">
        <v>2292</v>
      </c>
      <c r="SQL22" s="1176" t="s">
        <v>2292</v>
      </c>
      <c r="SQM22" s="1176" t="s">
        <v>2292</v>
      </c>
      <c r="SQN22" s="1176" t="s">
        <v>2292</v>
      </c>
      <c r="SQO22" s="1176" t="s">
        <v>2292</v>
      </c>
      <c r="SQP22" s="1176" t="s">
        <v>2292</v>
      </c>
      <c r="SQQ22" s="1176" t="s">
        <v>2292</v>
      </c>
      <c r="SQR22" s="1176" t="s">
        <v>2292</v>
      </c>
      <c r="SQS22" s="1176" t="s">
        <v>2292</v>
      </c>
      <c r="SQT22" s="1176" t="s">
        <v>2292</v>
      </c>
      <c r="SQU22" s="1176" t="s">
        <v>2292</v>
      </c>
      <c r="SQV22" s="1176" t="s">
        <v>2292</v>
      </c>
      <c r="SQW22" s="1176" t="s">
        <v>2292</v>
      </c>
      <c r="SQX22" s="1176" t="s">
        <v>2292</v>
      </c>
      <c r="SQY22" s="1176" t="s">
        <v>2292</v>
      </c>
      <c r="SQZ22" s="1176" t="s">
        <v>2292</v>
      </c>
      <c r="SRA22" s="1176" t="s">
        <v>2292</v>
      </c>
      <c r="SRB22" s="1176" t="s">
        <v>2292</v>
      </c>
      <c r="SRC22" s="1176" t="s">
        <v>2292</v>
      </c>
      <c r="SRD22" s="1176" t="s">
        <v>2292</v>
      </c>
      <c r="SRE22" s="1176" t="s">
        <v>2292</v>
      </c>
      <c r="SRF22" s="1176" t="s">
        <v>2292</v>
      </c>
      <c r="SRG22" s="1176" t="s">
        <v>2292</v>
      </c>
      <c r="SRH22" s="1176" t="s">
        <v>2292</v>
      </c>
      <c r="SRI22" s="1176" t="s">
        <v>2292</v>
      </c>
      <c r="SRJ22" s="1176" t="s">
        <v>2292</v>
      </c>
      <c r="SRK22" s="1176" t="s">
        <v>2292</v>
      </c>
      <c r="SRL22" s="1176" t="s">
        <v>2292</v>
      </c>
      <c r="SRM22" s="1176" t="s">
        <v>2292</v>
      </c>
      <c r="SRN22" s="1176" t="s">
        <v>2292</v>
      </c>
      <c r="SRO22" s="1176" t="s">
        <v>2292</v>
      </c>
      <c r="SRP22" s="1176" t="s">
        <v>2292</v>
      </c>
      <c r="SRQ22" s="1176" t="s">
        <v>2292</v>
      </c>
      <c r="SRR22" s="1176" t="s">
        <v>2292</v>
      </c>
      <c r="SRS22" s="1176" t="s">
        <v>2292</v>
      </c>
      <c r="SRT22" s="1176" t="s">
        <v>2292</v>
      </c>
      <c r="SRU22" s="1176" t="s">
        <v>2292</v>
      </c>
      <c r="SRV22" s="1176" t="s">
        <v>2292</v>
      </c>
      <c r="SRW22" s="1176" t="s">
        <v>2292</v>
      </c>
      <c r="SRX22" s="1176" t="s">
        <v>2292</v>
      </c>
      <c r="SRY22" s="1176" t="s">
        <v>2292</v>
      </c>
      <c r="SRZ22" s="1176" t="s">
        <v>2292</v>
      </c>
      <c r="SSA22" s="1176" t="s">
        <v>2292</v>
      </c>
      <c r="SSB22" s="1176" t="s">
        <v>2292</v>
      </c>
      <c r="SSC22" s="1176" t="s">
        <v>2292</v>
      </c>
      <c r="SSD22" s="1176" t="s">
        <v>2292</v>
      </c>
      <c r="SSE22" s="1176" t="s">
        <v>2292</v>
      </c>
      <c r="SSF22" s="1176" t="s">
        <v>2292</v>
      </c>
      <c r="SSG22" s="1176" t="s">
        <v>2292</v>
      </c>
      <c r="SSH22" s="1176" t="s">
        <v>2292</v>
      </c>
      <c r="SSI22" s="1176" t="s">
        <v>2292</v>
      </c>
      <c r="SSJ22" s="1176" t="s">
        <v>2292</v>
      </c>
      <c r="SSK22" s="1176" t="s">
        <v>2292</v>
      </c>
      <c r="SSL22" s="1176" t="s">
        <v>2292</v>
      </c>
      <c r="SSM22" s="1176" t="s">
        <v>2292</v>
      </c>
      <c r="SSN22" s="1176" t="s">
        <v>2292</v>
      </c>
      <c r="SSO22" s="1176" t="s">
        <v>2292</v>
      </c>
      <c r="SSP22" s="1176" t="s">
        <v>2292</v>
      </c>
      <c r="SSQ22" s="1176" t="s">
        <v>2292</v>
      </c>
      <c r="SSR22" s="1176" t="s">
        <v>2292</v>
      </c>
      <c r="SSS22" s="1176" t="s">
        <v>2292</v>
      </c>
      <c r="SST22" s="1176" t="s">
        <v>2292</v>
      </c>
      <c r="SSU22" s="1176" t="s">
        <v>2292</v>
      </c>
      <c r="SSV22" s="1176" t="s">
        <v>2292</v>
      </c>
      <c r="SSW22" s="1176" t="s">
        <v>2292</v>
      </c>
      <c r="SSX22" s="1176" t="s">
        <v>2292</v>
      </c>
      <c r="SSY22" s="1176" t="s">
        <v>2292</v>
      </c>
      <c r="SSZ22" s="1176" t="s">
        <v>2292</v>
      </c>
      <c r="STA22" s="1176" t="s">
        <v>2292</v>
      </c>
      <c r="STB22" s="1176" t="s">
        <v>2292</v>
      </c>
      <c r="STC22" s="1176" t="s">
        <v>2292</v>
      </c>
      <c r="STD22" s="1176" t="s">
        <v>2292</v>
      </c>
      <c r="STE22" s="1176" t="s">
        <v>2292</v>
      </c>
      <c r="STF22" s="1176" t="s">
        <v>2292</v>
      </c>
      <c r="STG22" s="1176" t="s">
        <v>2292</v>
      </c>
      <c r="STH22" s="1176" t="s">
        <v>2292</v>
      </c>
      <c r="STI22" s="1176" t="s">
        <v>2292</v>
      </c>
      <c r="STJ22" s="1176" t="s">
        <v>2292</v>
      </c>
      <c r="STK22" s="1176" t="s">
        <v>2292</v>
      </c>
      <c r="STL22" s="1176" t="s">
        <v>2292</v>
      </c>
      <c r="STM22" s="1176" t="s">
        <v>2292</v>
      </c>
      <c r="STN22" s="1176" t="s">
        <v>2292</v>
      </c>
      <c r="STO22" s="1176" t="s">
        <v>2292</v>
      </c>
      <c r="STP22" s="1176" t="s">
        <v>2292</v>
      </c>
      <c r="STQ22" s="1176" t="s">
        <v>2292</v>
      </c>
      <c r="STR22" s="1176" t="s">
        <v>2292</v>
      </c>
      <c r="STS22" s="1176" t="s">
        <v>2292</v>
      </c>
      <c r="STT22" s="1176" t="s">
        <v>2292</v>
      </c>
      <c r="STU22" s="1176" t="s">
        <v>2292</v>
      </c>
      <c r="STV22" s="1176" t="s">
        <v>2292</v>
      </c>
      <c r="STW22" s="1176" t="s">
        <v>2292</v>
      </c>
      <c r="STX22" s="1176" t="s">
        <v>2292</v>
      </c>
      <c r="STY22" s="1176" t="s">
        <v>2292</v>
      </c>
      <c r="STZ22" s="1176" t="s">
        <v>2292</v>
      </c>
      <c r="SUA22" s="1176" t="s">
        <v>2292</v>
      </c>
      <c r="SUB22" s="1176" t="s">
        <v>2292</v>
      </c>
      <c r="SUC22" s="1176" t="s">
        <v>2292</v>
      </c>
      <c r="SUD22" s="1176" t="s">
        <v>2292</v>
      </c>
      <c r="SUE22" s="1176" t="s">
        <v>2292</v>
      </c>
      <c r="SUF22" s="1176" t="s">
        <v>2292</v>
      </c>
      <c r="SUG22" s="1176" t="s">
        <v>2292</v>
      </c>
      <c r="SUH22" s="1176" t="s">
        <v>2292</v>
      </c>
      <c r="SUI22" s="1176" t="s">
        <v>2292</v>
      </c>
      <c r="SUJ22" s="1176" t="s">
        <v>2292</v>
      </c>
      <c r="SUK22" s="1176" t="s">
        <v>2292</v>
      </c>
      <c r="SUL22" s="1176" t="s">
        <v>2292</v>
      </c>
      <c r="SUM22" s="1176" t="s">
        <v>2292</v>
      </c>
      <c r="SUN22" s="1176" t="s">
        <v>2292</v>
      </c>
      <c r="SUO22" s="1176" t="s">
        <v>2292</v>
      </c>
      <c r="SUP22" s="1176" t="s">
        <v>2292</v>
      </c>
      <c r="SUQ22" s="1176" t="s">
        <v>2292</v>
      </c>
      <c r="SUR22" s="1176" t="s">
        <v>2292</v>
      </c>
      <c r="SUS22" s="1176" t="s">
        <v>2292</v>
      </c>
      <c r="SUT22" s="1176" t="s">
        <v>2292</v>
      </c>
      <c r="SUU22" s="1176" t="s">
        <v>2292</v>
      </c>
      <c r="SUV22" s="1176" t="s">
        <v>2292</v>
      </c>
      <c r="SUW22" s="1176" t="s">
        <v>2292</v>
      </c>
      <c r="SUX22" s="1176" t="s">
        <v>2292</v>
      </c>
      <c r="SUY22" s="1176" t="s">
        <v>2292</v>
      </c>
      <c r="SUZ22" s="1176" t="s">
        <v>2292</v>
      </c>
      <c r="SVA22" s="1176" t="s">
        <v>2292</v>
      </c>
      <c r="SVB22" s="1176" t="s">
        <v>2292</v>
      </c>
      <c r="SVC22" s="1176" t="s">
        <v>2292</v>
      </c>
      <c r="SVD22" s="1176" t="s">
        <v>2292</v>
      </c>
      <c r="SVE22" s="1176" t="s">
        <v>2292</v>
      </c>
      <c r="SVF22" s="1176" t="s">
        <v>2292</v>
      </c>
      <c r="SVG22" s="1176" t="s">
        <v>2292</v>
      </c>
      <c r="SVH22" s="1176" t="s">
        <v>2292</v>
      </c>
      <c r="SVI22" s="1176" t="s">
        <v>2292</v>
      </c>
      <c r="SVJ22" s="1176" t="s">
        <v>2292</v>
      </c>
      <c r="SVK22" s="1176" t="s">
        <v>2292</v>
      </c>
      <c r="SVL22" s="1176" t="s">
        <v>2292</v>
      </c>
      <c r="SVM22" s="1176" t="s">
        <v>2292</v>
      </c>
      <c r="SVN22" s="1176" t="s">
        <v>2292</v>
      </c>
      <c r="SVO22" s="1176" t="s">
        <v>2292</v>
      </c>
      <c r="SVP22" s="1176" t="s">
        <v>2292</v>
      </c>
      <c r="SVQ22" s="1176" t="s">
        <v>2292</v>
      </c>
      <c r="SVR22" s="1176" t="s">
        <v>2292</v>
      </c>
      <c r="SVS22" s="1176" t="s">
        <v>2292</v>
      </c>
      <c r="SVT22" s="1176" t="s">
        <v>2292</v>
      </c>
      <c r="SVU22" s="1176" t="s">
        <v>2292</v>
      </c>
      <c r="SVV22" s="1176" t="s">
        <v>2292</v>
      </c>
      <c r="SVW22" s="1176" t="s">
        <v>2292</v>
      </c>
      <c r="SVX22" s="1176" t="s">
        <v>2292</v>
      </c>
      <c r="SVY22" s="1176" t="s">
        <v>2292</v>
      </c>
      <c r="SVZ22" s="1176" t="s">
        <v>2292</v>
      </c>
      <c r="SWA22" s="1176" t="s">
        <v>2292</v>
      </c>
      <c r="SWB22" s="1176" t="s">
        <v>2292</v>
      </c>
      <c r="SWC22" s="1176" t="s">
        <v>2292</v>
      </c>
      <c r="SWD22" s="1176" t="s">
        <v>2292</v>
      </c>
      <c r="SWE22" s="1176" t="s">
        <v>2292</v>
      </c>
      <c r="SWF22" s="1176" t="s">
        <v>2292</v>
      </c>
      <c r="SWG22" s="1176" t="s">
        <v>2292</v>
      </c>
      <c r="SWH22" s="1176" t="s">
        <v>2292</v>
      </c>
      <c r="SWI22" s="1176" t="s">
        <v>2292</v>
      </c>
      <c r="SWJ22" s="1176" t="s">
        <v>2292</v>
      </c>
      <c r="SWK22" s="1176" t="s">
        <v>2292</v>
      </c>
      <c r="SWL22" s="1176" t="s">
        <v>2292</v>
      </c>
      <c r="SWM22" s="1176" t="s">
        <v>2292</v>
      </c>
      <c r="SWN22" s="1176" t="s">
        <v>2292</v>
      </c>
      <c r="SWO22" s="1176" t="s">
        <v>2292</v>
      </c>
      <c r="SWP22" s="1176" t="s">
        <v>2292</v>
      </c>
      <c r="SWQ22" s="1176" t="s">
        <v>2292</v>
      </c>
      <c r="SWR22" s="1176" t="s">
        <v>2292</v>
      </c>
      <c r="SWS22" s="1176" t="s">
        <v>2292</v>
      </c>
      <c r="SWT22" s="1176" t="s">
        <v>2292</v>
      </c>
      <c r="SWU22" s="1176" t="s">
        <v>2292</v>
      </c>
      <c r="SWV22" s="1176" t="s">
        <v>2292</v>
      </c>
      <c r="SWW22" s="1176" t="s">
        <v>2292</v>
      </c>
      <c r="SWX22" s="1176" t="s">
        <v>2292</v>
      </c>
      <c r="SWY22" s="1176" t="s">
        <v>2292</v>
      </c>
      <c r="SWZ22" s="1176" t="s">
        <v>2292</v>
      </c>
      <c r="SXA22" s="1176" t="s">
        <v>2292</v>
      </c>
      <c r="SXB22" s="1176" t="s">
        <v>2292</v>
      </c>
      <c r="SXC22" s="1176" t="s">
        <v>2292</v>
      </c>
      <c r="SXD22" s="1176" t="s">
        <v>2292</v>
      </c>
      <c r="SXE22" s="1176" t="s">
        <v>2292</v>
      </c>
      <c r="SXF22" s="1176" t="s">
        <v>2292</v>
      </c>
      <c r="SXG22" s="1176" t="s">
        <v>2292</v>
      </c>
      <c r="SXH22" s="1176" t="s">
        <v>2292</v>
      </c>
      <c r="SXI22" s="1176" t="s">
        <v>2292</v>
      </c>
      <c r="SXJ22" s="1176" t="s">
        <v>2292</v>
      </c>
      <c r="SXK22" s="1176" t="s">
        <v>2292</v>
      </c>
      <c r="SXL22" s="1176" t="s">
        <v>2292</v>
      </c>
      <c r="SXM22" s="1176" t="s">
        <v>2292</v>
      </c>
      <c r="SXN22" s="1176" t="s">
        <v>2292</v>
      </c>
      <c r="SXO22" s="1176" t="s">
        <v>2292</v>
      </c>
      <c r="SXP22" s="1176" t="s">
        <v>2292</v>
      </c>
      <c r="SXQ22" s="1176" t="s">
        <v>2292</v>
      </c>
      <c r="SXR22" s="1176" t="s">
        <v>2292</v>
      </c>
      <c r="SXS22" s="1176" t="s">
        <v>2292</v>
      </c>
      <c r="SXT22" s="1176" t="s">
        <v>2292</v>
      </c>
      <c r="SXU22" s="1176" t="s">
        <v>2292</v>
      </c>
      <c r="SXV22" s="1176" t="s">
        <v>2292</v>
      </c>
      <c r="SXW22" s="1176" t="s">
        <v>2292</v>
      </c>
      <c r="SXX22" s="1176" t="s">
        <v>2292</v>
      </c>
      <c r="SXY22" s="1176" t="s">
        <v>2292</v>
      </c>
      <c r="SXZ22" s="1176" t="s">
        <v>2292</v>
      </c>
      <c r="SYA22" s="1176" t="s">
        <v>2292</v>
      </c>
      <c r="SYB22" s="1176" t="s">
        <v>2292</v>
      </c>
      <c r="SYC22" s="1176" t="s">
        <v>2292</v>
      </c>
      <c r="SYD22" s="1176" t="s">
        <v>2292</v>
      </c>
      <c r="SYE22" s="1176" t="s">
        <v>2292</v>
      </c>
      <c r="SYF22" s="1176" t="s">
        <v>2292</v>
      </c>
      <c r="SYG22" s="1176" t="s">
        <v>2292</v>
      </c>
      <c r="SYH22" s="1176" t="s">
        <v>2292</v>
      </c>
      <c r="SYI22" s="1176" t="s">
        <v>2292</v>
      </c>
      <c r="SYJ22" s="1176" t="s">
        <v>2292</v>
      </c>
      <c r="SYK22" s="1176" t="s">
        <v>2292</v>
      </c>
      <c r="SYL22" s="1176" t="s">
        <v>2292</v>
      </c>
      <c r="SYM22" s="1176" t="s">
        <v>2292</v>
      </c>
      <c r="SYN22" s="1176" t="s">
        <v>2292</v>
      </c>
      <c r="SYO22" s="1176" t="s">
        <v>2292</v>
      </c>
      <c r="SYP22" s="1176" t="s">
        <v>2292</v>
      </c>
      <c r="SYQ22" s="1176" t="s">
        <v>2292</v>
      </c>
      <c r="SYR22" s="1176" t="s">
        <v>2292</v>
      </c>
      <c r="SYS22" s="1176" t="s">
        <v>2292</v>
      </c>
      <c r="SYT22" s="1176" t="s">
        <v>2292</v>
      </c>
      <c r="SYU22" s="1176" t="s">
        <v>2292</v>
      </c>
      <c r="SYV22" s="1176" t="s">
        <v>2292</v>
      </c>
      <c r="SYW22" s="1176" t="s">
        <v>2292</v>
      </c>
      <c r="SYX22" s="1176" t="s">
        <v>2292</v>
      </c>
      <c r="SYY22" s="1176" t="s">
        <v>2292</v>
      </c>
      <c r="SYZ22" s="1176" t="s">
        <v>2292</v>
      </c>
      <c r="SZA22" s="1176" t="s">
        <v>2292</v>
      </c>
      <c r="SZB22" s="1176" t="s">
        <v>2292</v>
      </c>
      <c r="SZC22" s="1176" t="s">
        <v>2292</v>
      </c>
      <c r="SZD22" s="1176" t="s">
        <v>2292</v>
      </c>
      <c r="SZE22" s="1176" t="s">
        <v>2292</v>
      </c>
      <c r="SZF22" s="1176" t="s">
        <v>2292</v>
      </c>
      <c r="SZG22" s="1176" t="s">
        <v>2292</v>
      </c>
      <c r="SZH22" s="1176" t="s">
        <v>2292</v>
      </c>
      <c r="SZI22" s="1176" t="s">
        <v>2292</v>
      </c>
      <c r="SZJ22" s="1176" t="s">
        <v>2292</v>
      </c>
      <c r="SZK22" s="1176" t="s">
        <v>2292</v>
      </c>
      <c r="SZL22" s="1176" t="s">
        <v>2292</v>
      </c>
      <c r="SZM22" s="1176" t="s">
        <v>2292</v>
      </c>
      <c r="SZN22" s="1176" t="s">
        <v>2292</v>
      </c>
      <c r="SZO22" s="1176" t="s">
        <v>2292</v>
      </c>
      <c r="SZP22" s="1176" t="s">
        <v>2292</v>
      </c>
      <c r="SZQ22" s="1176" t="s">
        <v>2292</v>
      </c>
      <c r="SZR22" s="1176" t="s">
        <v>2292</v>
      </c>
      <c r="SZS22" s="1176" t="s">
        <v>2292</v>
      </c>
      <c r="SZT22" s="1176" t="s">
        <v>2292</v>
      </c>
      <c r="SZU22" s="1176" t="s">
        <v>2292</v>
      </c>
      <c r="SZV22" s="1176" t="s">
        <v>2292</v>
      </c>
      <c r="SZW22" s="1176" t="s">
        <v>2292</v>
      </c>
      <c r="SZX22" s="1176" t="s">
        <v>2292</v>
      </c>
      <c r="SZY22" s="1176" t="s">
        <v>2292</v>
      </c>
      <c r="SZZ22" s="1176" t="s">
        <v>2292</v>
      </c>
      <c r="TAA22" s="1176" t="s">
        <v>2292</v>
      </c>
      <c r="TAB22" s="1176" t="s">
        <v>2292</v>
      </c>
      <c r="TAC22" s="1176" t="s">
        <v>2292</v>
      </c>
      <c r="TAD22" s="1176" t="s">
        <v>2292</v>
      </c>
      <c r="TAE22" s="1176" t="s">
        <v>2292</v>
      </c>
      <c r="TAF22" s="1176" t="s">
        <v>2292</v>
      </c>
      <c r="TAG22" s="1176" t="s">
        <v>2292</v>
      </c>
      <c r="TAH22" s="1176" t="s">
        <v>2292</v>
      </c>
      <c r="TAI22" s="1176" t="s">
        <v>2292</v>
      </c>
      <c r="TAJ22" s="1176" t="s">
        <v>2292</v>
      </c>
      <c r="TAK22" s="1176" t="s">
        <v>2292</v>
      </c>
      <c r="TAL22" s="1176" t="s">
        <v>2292</v>
      </c>
      <c r="TAM22" s="1176" t="s">
        <v>2292</v>
      </c>
      <c r="TAN22" s="1176" t="s">
        <v>2292</v>
      </c>
      <c r="TAO22" s="1176" t="s">
        <v>2292</v>
      </c>
      <c r="TAP22" s="1176" t="s">
        <v>2292</v>
      </c>
      <c r="TAQ22" s="1176" t="s">
        <v>2292</v>
      </c>
      <c r="TAR22" s="1176" t="s">
        <v>2292</v>
      </c>
      <c r="TAS22" s="1176" t="s">
        <v>2292</v>
      </c>
      <c r="TAT22" s="1176" t="s">
        <v>2292</v>
      </c>
      <c r="TAU22" s="1176" t="s">
        <v>2292</v>
      </c>
      <c r="TAV22" s="1176" t="s">
        <v>2292</v>
      </c>
      <c r="TAW22" s="1176" t="s">
        <v>2292</v>
      </c>
      <c r="TAX22" s="1176" t="s">
        <v>2292</v>
      </c>
      <c r="TAY22" s="1176" t="s">
        <v>2292</v>
      </c>
      <c r="TAZ22" s="1176" t="s">
        <v>2292</v>
      </c>
      <c r="TBA22" s="1176" t="s">
        <v>2292</v>
      </c>
      <c r="TBB22" s="1176" t="s">
        <v>2292</v>
      </c>
      <c r="TBC22" s="1176" t="s">
        <v>2292</v>
      </c>
      <c r="TBD22" s="1176" t="s">
        <v>2292</v>
      </c>
      <c r="TBE22" s="1176" t="s">
        <v>2292</v>
      </c>
      <c r="TBF22" s="1176" t="s">
        <v>2292</v>
      </c>
      <c r="TBG22" s="1176" t="s">
        <v>2292</v>
      </c>
      <c r="TBH22" s="1176" t="s">
        <v>2292</v>
      </c>
      <c r="TBI22" s="1176" t="s">
        <v>2292</v>
      </c>
      <c r="TBJ22" s="1176" t="s">
        <v>2292</v>
      </c>
      <c r="TBK22" s="1176" t="s">
        <v>2292</v>
      </c>
      <c r="TBL22" s="1176" t="s">
        <v>2292</v>
      </c>
      <c r="TBM22" s="1176" t="s">
        <v>2292</v>
      </c>
      <c r="TBN22" s="1176" t="s">
        <v>2292</v>
      </c>
      <c r="TBO22" s="1176" t="s">
        <v>2292</v>
      </c>
      <c r="TBP22" s="1176" t="s">
        <v>2292</v>
      </c>
      <c r="TBQ22" s="1176" t="s">
        <v>2292</v>
      </c>
      <c r="TBR22" s="1176" t="s">
        <v>2292</v>
      </c>
      <c r="TBS22" s="1176" t="s">
        <v>2292</v>
      </c>
      <c r="TBT22" s="1176" t="s">
        <v>2292</v>
      </c>
      <c r="TBU22" s="1176" t="s">
        <v>2292</v>
      </c>
      <c r="TBV22" s="1176" t="s">
        <v>2292</v>
      </c>
      <c r="TBW22" s="1176" t="s">
        <v>2292</v>
      </c>
      <c r="TBX22" s="1176" t="s">
        <v>2292</v>
      </c>
      <c r="TBY22" s="1176" t="s">
        <v>2292</v>
      </c>
      <c r="TBZ22" s="1176" t="s">
        <v>2292</v>
      </c>
      <c r="TCA22" s="1176" t="s">
        <v>2292</v>
      </c>
      <c r="TCB22" s="1176" t="s">
        <v>2292</v>
      </c>
      <c r="TCC22" s="1176" t="s">
        <v>2292</v>
      </c>
      <c r="TCD22" s="1176" t="s">
        <v>2292</v>
      </c>
      <c r="TCE22" s="1176" t="s">
        <v>2292</v>
      </c>
      <c r="TCF22" s="1176" t="s">
        <v>2292</v>
      </c>
      <c r="TCG22" s="1176" t="s">
        <v>2292</v>
      </c>
      <c r="TCH22" s="1176" t="s">
        <v>2292</v>
      </c>
      <c r="TCI22" s="1176" t="s">
        <v>2292</v>
      </c>
      <c r="TCJ22" s="1176" t="s">
        <v>2292</v>
      </c>
      <c r="TCK22" s="1176" t="s">
        <v>2292</v>
      </c>
      <c r="TCL22" s="1176" t="s">
        <v>2292</v>
      </c>
      <c r="TCM22" s="1176" t="s">
        <v>2292</v>
      </c>
      <c r="TCN22" s="1176" t="s">
        <v>2292</v>
      </c>
      <c r="TCO22" s="1176" t="s">
        <v>2292</v>
      </c>
      <c r="TCP22" s="1176" t="s">
        <v>2292</v>
      </c>
      <c r="TCQ22" s="1176" t="s">
        <v>2292</v>
      </c>
      <c r="TCR22" s="1176" t="s">
        <v>2292</v>
      </c>
      <c r="TCS22" s="1176" t="s">
        <v>2292</v>
      </c>
      <c r="TCT22" s="1176" t="s">
        <v>2292</v>
      </c>
      <c r="TCU22" s="1176" t="s">
        <v>2292</v>
      </c>
      <c r="TCV22" s="1176" t="s">
        <v>2292</v>
      </c>
      <c r="TCW22" s="1176" t="s">
        <v>2292</v>
      </c>
      <c r="TCX22" s="1176" t="s">
        <v>2292</v>
      </c>
      <c r="TCY22" s="1176" t="s">
        <v>2292</v>
      </c>
      <c r="TCZ22" s="1176" t="s">
        <v>2292</v>
      </c>
      <c r="TDA22" s="1176" t="s">
        <v>2292</v>
      </c>
      <c r="TDB22" s="1176" t="s">
        <v>2292</v>
      </c>
      <c r="TDC22" s="1176" t="s">
        <v>2292</v>
      </c>
      <c r="TDD22" s="1176" t="s">
        <v>2292</v>
      </c>
      <c r="TDE22" s="1176" t="s">
        <v>2292</v>
      </c>
      <c r="TDF22" s="1176" t="s">
        <v>2292</v>
      </c>
      <c r="TDG22" s="1176" t="s">
        <v>2292</v>
      </c>
      <c r="TDH22" s="1176" t="s">
        <v>2292</v>
      </c>
      <c r="TDI22" s="1176" t="s">
        <v>2292</v>
      </c>
      <c r="TDJ22" s="1176" t="s">
        <v>2292</v>
      </c>
      <c r="TDK22" s="1176" t="s">
        <v>2292</v>
      </c>
      <c r="TDL22" s="1176" t="s">
        <v>2292</v>
      </c>
      <c r="TDM22" s="1176" t="s">
        <v>2292</v>
      </c>
      <c r="TDN22" s="1176" t="s">
        <v>2292</v>
      </c>
      <c r="TDO22" s="1176" t="s">
        <v>2292</v>
      </c>
      <c r="TDP22" s="1176" t="s">
        <v>2292</v>
      </c>
      <c r="TDQ22" s="1176" t="s">
        <v>2292</v>
      </c>
      <c r="TDR22" s="1176" t="s">
        <v>2292</v>
      </c>
      <c r="TDS22" s="1176" t="s">
        <v>2292</v>
      </c>
      <c r="TDT22" s="1176" t="s">
        <v>2292</v>
      </c>
      <c r="TDU22" s="1176" t="s">
        <v>2292</v>
      </c>
      <c r="TDV22" s="1176" t="s">
        <v>2292</v>
      </c>
      <c r="TDW22" s="1176" t="s">
        <v>2292</v>
      </c>
      <c r="TDX22" s="1176" t="s">
        <v>2292</v>
      </c>
      <c r="TDY22" s="1176" t="s">
        <v>2292</v>
      </c>
      <c r="TDZ22" s="1176" t="s">
        <v>2292</v>
      </c>
      <c r="TEA22" s="1176" t="s">
        <v>2292</v>
      </c>
      <c r="TEB22" s="1176" t="s">
        <v>2292</v>
      </c>
      <c r="TEC22" s="1176" t="s">
        <v>2292</v>
      </c>
      <c r="TED22" s="1176" t="s">
        <v>2292</v>
      </c>
      <c r="TEE22" s="1176" t="s">
        <v>2292</v>
      </c>
      <c r="TEF22" s="1176" t="s">
        <v>2292</v>
      </c>
      <c r="TEG22" s="1176" t="s">
        <v>2292</v>
      </c>
      <c r="TEH22" s="1176" t="s">
        <v>2292</v>
      </c>
      <c r="TEI22" s="1176" t="s">
        <v>2292</v>
      </c>
      <c r="TEJ22" s="1176" t="s">
        <v>2292</v>
      </c>
      <c r="TEK22" s="1176" t="s">
        <v>2292</v>
      </c>
      <c r="TEL22" s="1176" t="s">
        <v>2292</v>
      </c>
      <c r="TEM22" s="1176" t="s">
        <v>2292</v>
      </c>
      <c r="TEN22" s="1176" t="s">
        <v>2292</v>
      </c>
      <c r="TEO22" s="1176" t="s">
        <v>2292</v>
      </c>
      <c r="TEP22" s="1176" t="s">
        <v>2292</v>
      </c>
      <c r="TEQ22" s="1176" t="s">
        <v>2292</v>
      </c>
      <c r="TER22" s="1176" t="s">
        <v>2292</v>
      </c>
      <c r="TES22" s="1176" t="s">
        <v>2292</v>
      </c>
      <c r="TET22" s="1176" t="s">
        <v>2292</v>
      </c>
      <c r="TEU22" s="1176" t="s">
        <v>2292</v>
      </c>
      <c r="TEV22" s="1176" t="s">
        <v>2292</v>
      </c>
      <c r="TEW22" s="1176" t="s">
        <v>2292</v>
      </c>
      <c r="TEX22" s="1176" t="s">
        <v>2292</v>
      </c>
      <c r="TEY22" s="1176" t="s">
        <v>2292</v>
      </c>
      <c r="TEZ22" s="1176" t="s">
        <v>2292</v>
      </c>
      <c r="TFA22" s="1176" t="s">
        <v>2292</v>
      </c>
      <c r="TFB22" s="1176" t="s">
        <v>2292</v>
      </c>
      <c r="TFC22" s="1176" t="s">
        <v>2292</v>
      </c>
      <c r="TFD22" s="1176" t="s">
        <v>2292</v>
      </c>
      <c r="TFE22" s="1176" t="s">
        <v>2292</v>
      </c>
      <c r="TFF22" s="1176" t="s">
        <v>2292</v>
      </c>
      <c r="TFG22" s="1176" t="s">
        <v>2292</v>
      </c>
      <c r="TFH22" s="1176" t="s">
        <v>2292</v>
      </c>
      <c r="TFI22" s="1176" t="s">
        <v>2292</v>
      </c>
      <c r="TFJ22" s="1176" t="s">
        <v>2292</v>
      </c>
      <c r="TFK22" s="1176" t="s">
        <v>2292</v>
      </c>
      <c r="TFL22" s="1176" t="s">
        <v>2292</v>
      </c>
      <c r="TFM22" s="1176" t="s">
        <v>2292</v>
      </c>
      <c r="TFN22" s="1176" t="s">
        <v>2292</v>
      </c>
      <c r="TFO22" s="1176" t="s">
        <v>2292</v>
      </c>
      <c r="TFP22" s="1176" t="s">
        <v>2292</v>
      </c>
      <c r="TFQ22" s="1176" t="s">
        <v>2292</v>
      </c>
      <c r="TFR22" s="1176" t="s">
        <v>2292</v>
      </c>
      <c r="TFS22" s="1176" t="s">
        <v>2292</v>
      </c>
      <c r="TFT22" s="1176" t="s">
        <v>2292</v>
      </c>
      <c r="TFU22" s="1176" t="s">
        <v>2292</v>
      </c>
      <c r="TFV22" s="1176" t="s">
        <v>2292</v>
      </c>
      <c r="TFW22" s="1176" t="s">
        <v>2292</v>
      </c>
      <c r="TFX22" s="1176" t="s">
        <v>2292</v>
      </c>
      <c r="TFY22" s="1176" t="s">
        <v>2292</v>
      </c>
      <c r="TFZ22" s="1176" t="s">
        <v>2292</v>
      </c>
      <c r="TGA22" s="1176" t="s">
        <v>2292</v>
      </c>
      <c r="TGB22" s="1176" t="s">
        <v>2292</v>
      </c>
      <c r="TGC22" s="1176" t="s">
        <v>2292</v>
      </c>
      <c r="TGD22" s="1176" t="s">
        <v>2292</v>
      </c>
      <c r="TGE22" s="1176" t="s">
        <v>2292</v>
      </c>
      <c r="TGF22" s="1176" t="s">
        <v>2292</v>
      </c>
      <c r="TGG22" s="1176" t="s">
        <v>2292</v>
      </c>
      <c r="TGH22" s="1176" t="s">
        <v>2292</v>
      </c>
      <c r="TGI22" s="1176" t="s">
        <v>2292</v>
      </c>
      <c r="TGJ22" s="1176" t="s">
        <v>2292</v>
      </c>
      <c r="TGK22" s="1176" t="s">
        <v>2292</v>
      </c>
      <c r="TGL22" s="1176" t="s">
        <v>2292</v>
      </c>
      <c r="TGM22" s="1176" t="s">
        <v>2292</v>
      </c>
      <c r="TGN22" s="1176" t="s">
        <v>2292</v>
      </c>
      <c r="TGO22" s="1176" t="s">
        <v>2292</v>
      </c>
      <c r="TGP22" s="1176" t="s">
        <v>2292</v>
      </c>
      <c r="TGQ22" s="1176" t="s">
        <v>2292</v>
      </c>
      <c r="TGR22" s="1176" t="s">
        <v>2292</v>
      </c>
      <c r="TGS22" s="1176" t="s">
        <v>2292</v>
      </c>
      <c r="TGT22" s="1176" t="s">
        <v>2292</v>
      </c>
      <c r="TGU22" s="1176" t="s">
        <v>2292</v>
      </c>
      <c r="TGV22" s="1176" t="s">
        <v>2292</v>
      </c>
      <c r="TGW22" s="1176" t="s">
        <v>2292</v>
      </c>
      <c r="TGX22" s="1176" t="s">
        <v>2292</v>
      </c>
      <c r="TGY22" s="1176" t="s">
        <v>2292</v>
      </c>
      <c r="TGZ22" s="1176" t="s">
        <v>2292</v>
      </c>
      <c r="THA22" s="1176" t="s">
        <v>2292</v>
      </c>
      <c r="THB22" s="1176" t="s">
        <v>2292</v>
      </c>
      <c r="THC22" s="1176" t="s">
        <v>2292</v>
      </c>
      <c r="THD22" s="1176" t="s">
        <v>2292</v>
      </c>
      <c r="THE22" s="1176" t="s">
        <v>2292</v>
      </c>
      <c r="THF22" s="1176" t="s">
        <v>2292</v>
      </c>
      <c r="THG22" s="1176" t="s">
        <v>2292</v>
      </c>
      <c r="THH22" s="1176" t="s">
        <v>2292</v>
      </c>
      <c r="THI22" s="1176" t="s">
        <v>2292</v>
      </c>
      <c r="THJ22" s="1176" t="s">
        <v>2292</v>
      </c>
      <c r="THK22" s="1176" t="s">
        <v>2292</v>
      </c>
      <c r="THL22" s="1176" t="s">
        <v>2292</v>
      </c>
      <c r="THM22" s="1176" t="s">
        <v>2292</v>
      </c>
      <c r="THN22" s="1176" t="s">
        <v>2292</v>
      </c>
      <c r="THO22" s="1176" t="s">
        <v>2292</v>
      </c>
      <c r="THP22" s="1176" t="s">
        <v>2292</v>
      </c>
      <c r="THQ22" s="1176" t="s">
        <v>2292</v>
      </c>
      <c r="THR22" s="1176" t="s">
        <v>2292</v>
      </c>
      <c r="THS22" s="1176" t="s">
        <v>2292</v>
      </c>
      <c r="THT22" s="1176" t="s">
        <v>2292</v>
      </c>
      <c r="THU22" s="1176" t="s">
        <v>2292</v>
      </c>
      <c r="THV22" s="1176" t="s">
        <v>2292</v>
      </c>
      <c r="THW22" s="1176" t="s">
        <v>2292</v>
      </c>
      <c r="THX22" s="1176" t="s">
        <v>2292</v>
      </c>
      <c r="THY22" s="1176" t="s">
        <v>2292</v>
      </c>
      <c r="THZ22" s="1176" t="s">
        <v>2292</v>
      </c>
      <c r="TIA22" s="1176" t="s">
        <v>2292</v>
      </c>
      <c r="TIB22" s="1176" t="s">
        <v>2292</v>
      </c>
      <c r="TIC22" s="1176" t="s">
        <v>2292</v>
      </c>
      <c r="TID22" s="1176" t="s">
        <v>2292</v>
      </c>
      <c r="TIE22" s="1176" t="s">
        <v>2292</v>
      </c>
      <c r="TIF22" s="1176" t="s">
        <v>2292</v>
      </c>
      <c r="TIG22" s="1176" t="s">
        <v>2292</v>
      </c>
      <c r="TIH22" s="1176" t="s">
        <v>2292</v>
      </c>
      <c r="TII22" s="1176" t="s">
        <v>2292</v>
      </c>
      <c r="TIJ22" s="1176" t="s">
        <v>2292</v>
      </c>
      <c r="TIK22" s="1176" t="s">
        <v>2292</v>
      </c>
      <c r="TIL22" s="1176" t="s">
        <v>2292</v>
      </c>
      <c r="TIM22" s="1176" t="s">
        <v>2292</v>
      </c>
      <c r="TIN22" s="1176" t="s">
        <v>2292</v>
      </c>
      <c r="TIO22" s="1176" t="s">
        <v>2292</v>
      </c>
      <c r="TIP22" s="1176" t="s">
        <v>2292</v>
      </c>
      <c r="TIQ22" s="1176" t="s">
        <v>2292</v>
      </c>
      <c r="TIR22" s="1176" t="s">
        <v>2292</v>
      </c>
      <c r="TIS22" s="1176" t="s">
        <v>2292</v>
      </c>
      <c r="TIT22" s="1176" t="s">
        <v>2292</v>
      </c>
      <c r="TIU22" s="1176" t="s">
        <v>2292</v>
      </c>
      <c r="TIV22" s="1176" t="s">
        <v>2292</v>
      </c>
      <c r="TIW22" s="1176" t="s">
        <v>2292</v>
      </c>
      <c r="TIX22" s="1176" t="s">
        <v>2292</v>
      </c>
      <c r="TIY22" s="1176" t="s">
        <v>2292</v>
      </c>
      <c r="TIZ22" s="1176" t="s">
        <v>2292</v>
      </c>
      <c r="TJA22" s="1176" t="s">
        <v>2292</v>
      </c>
      <c r="TJB22" s="1176" t="s">
        <v>2292</v>
      </c>
      <c r="TJC22" s="1176" t="s">
        <v>2292</v>
      </c>
      <c r="TJD22" s="1176" t="s">
        <v>2292</v>
      </c>
      <c r="TJE22" s="1176" t="s">
        <v>2292</v>
      </c>
      <c r="TJF22" s="1176" t="s">
        <v>2292</v>
      </c>
      <c r="TJG22" s="1176" t="s">
        <v>2292</v>
      </c>
      <c r="TJH22" s="1176" t="s">
        <v>2292</v>
      </c>
      <c r="TJI22" s="1176" t="s">
        <v>2292</v>
      </c>
      <c r="TJJ22" s="1176" t="s">
        <v>2292</v>
      </c>
      <c r="TJK22" s="1176" t="s">
        <v>2292</v>
      </c>
      <c r="TJL22" s="1176" t="s">
        <v>2292</v>
      </c>
      <c r="TJM22" s="1176" t="s">
        <v>2292</v>
      </c>
      <c r="TJN22" s="1176" t="s">
        <v>2292</v>
      </c>
      <c r="TJO22" s="1176" t="s">
        <v>2292</v>
      </c>
      <c r="TJP22" s="1176" t="s">
        <v>2292</v>
      </c>
      <c r="TJQ22" s="1176" t="s">
        <v>2292</v>
      </c>
      <c r="TJR22" s="1176" t="s">
        <v>2292</v>
      </c>
      <c r="TJS22" s="1176" t="s">
        <v>2292</v>
      </c>
      <c r="TJT22" s="1176" t="s">
        <v>2292</v>
      </c>
      <c r="TJU22" s="1176" t="s">
        <v>2292</v>
      </c>
      <c r="TJV22" s="1176" t="s">
        <v>2292</v>
      </c>
      <c r="TJW22" s="1176" t="s">
        <v>2292</v>
      </c>
      <c r="TJX22" s="1176" t="s">
        <v>2292</v>
      </c>
      <c r="TJY22" s="1176" t="s">
        <v>2292</v>
      </c>
      <c r="TJZ22" s="1176" t="s">
        <v>2292</v>
      </c>
      <c r="TKA22" s="1176" t="s">
        <v>2292</v>
      </c>
      <c r="TKB22" s="1176" t="s">
        <v>2292</v>
      </c>
      <c r="TKC22" s="1176" t="s">
        <v>2292</v>
      </c>
      <c r="TKD22" s="1176" t="s">
        <v>2292</v>
      </c>
      <c r="TKE22" s="1176" t="s">
        <v>2292</v>
      </c>
      <c r="TKF22" s="1176" t="s">
        <v>2292</v>
      </c>
      <c r="TKG22" s="1176" t="s">
        <v>2292</v>
      </c>
      <c r="TKH22" s="1176" t="s">
        <v>2292</v>
      </c>
      <c r="TKI22" s="1176" t="s">
        <v>2292</v>
      </c>
      <c r="TKJ22" s="1176" t="s">
        <v>2292</v>
      </c>
      <c r="TKK22" s="1176" t="s">
        <v>2292</v>
      </c>
      <c r="TKL22" s="1176" t="s">
        <v>2292</v>
      </c>
      <c r="TKM22" s="1176" t="s">
        <v>2292</v>
      </c>
      <c r="TKN22" s="1176" t="s">
        <v>2292</v>
      </c>
      <c r="TKO22" s="1176" t="s">
        <v>2292</v>
      </c>
      <c r="TKP22" s="1176" t="s">
        <v>2292</v>
      </c>
      <c r="TKQ22" s="1176" t="s">
        <v>2292</v>
      </c>
      <c r="TKR22" s="1176" t="s">
        <v>2292</v>
      </c>
      <c r="TKS22" s="1176" t="s">
        <v>2292</v>
      </c>
      <c r="TKT22" s="1176" t="s">
        <v>2292</v>
      </c>
      <c r="TKU22" s="1176" t="s">
        <v>2292</v>
      </c>
      <c r="TKV22" s="1176" t="s">
        <v>2292</v>
      </c>
      <c r="TKW22" s="1176" t="s">
        <v>2292</v>
      </c>
      <c r="TKX22" s="1176" t="s">
        <v>2292</v>
      </c>
      <c r="TKY22" s="1176" t="s">
        <v>2292</v>
      </c>
      <c r="TKZ22" s="1176" t="s">
        <v>2292</v>
      </c>
      <c r="TLA22" s="1176" t="s">
        <v>2292</v>
      </c>
      <c r="TLB22" s="1176" t="s">
        <v>2292</v>
      </c>
      <c r="TLC22" s="1176" t="s">
        <v>2292</v>
      </c>
      <c r="TLD22" s="1176" t="s">
        <v>2292</v>
      </c>
      <c r="TLE22" s="1176" t="s">
        <v>2292</v>
      </c>
      <c r="TLF22" s="1176" t="s">
        <v>2292</v>
      </c>
      <c r="TLG22" s="1176" t="s">
        <v>2292</v>
      </c>
      <c r="TLH22" s="1176" t="s">
        <v>2292</v>
      </c>
      <c r="TLI22" s="1176" t="s">
        <v>2292</v>
      </c>
      <c r="TLJ22" s="1176" t="s">
        <v>2292</v>
      </c>
      <c r="TLK22" s="1176" t="s">
        <v>2292</v>
      </c>
      <c r="TLL22" s="1176" t="s">
        <v>2292</v>
      </c>
      <c r="TLM22" s="1176" t="s">
        <v>2292</v>
      </c>
      <c r="TLN22" s="1176" t="s">
        <v>2292</v>
      </c>
      <c r="TLO22" s="1176" t="s">
        <v>2292</v>
      </c>
      <c r="TLP22" s="1176" t="s">
        <v>2292</v>
      </c>
      <c r="TLQ22" s="1176" t="s">
        <v>2292</v>
      </c>
      <c r="TLR22" s="1176" t="s">
        <v>2292</v>
      </c>
      <c r="TLS22" s="1176" t="s">
        <v>2292</v>
      </c>
      <c r="TLT22" s="1176" t="s">
        <v>2292</v>
      </c>
      <c r="TLU22" s="1176" t="s">
        <v>2292</v>
      </c>
      <c r="TLV22" s="1176" t="s">
        <v>2292</v>
      </c>
      <c r="TLW22" s="1176" t="s">
        <v>2292</v>
      </c>
      <c r="TLX22" s="1176" t="s">
        <v>2292</v>
      </c>
      <c r="TLY22" s="1176" t="s">
        <v>2292</v>
      </c>
      <c r="TLZ22" s="1176" t="s">
        <v>2292</v>
      </c>
      <c r="TMA22" s="1176" t="s">
        <v>2292</v>
      </c>
      <c r="TMB22" s="1176" t="s">
        <v>2292</v>
      </c>
      <c r="TMC22" s="1176" t="s">
        <v>2292</v>
      </c>
      <c r="TMD22" s="1176" t="s">
        <v>2292</v>
      </c>
      <c r="TME22" s="1176" t="s">
        <v>2292</v>
      </c>
      <c r="TMF22" s="1176" t="s">
        <v>2292</v>
      </c>
      <c r="TMG22" s="1176" t="s">
        <v>2292</v>
      </c>
      <c r="TMH22" s="1176" t="s">
        <v>2292</v>
      </c>
      <c r="TMI22" s="1176" t="s">
        <v>2292</v>
      </c>
      <c r="TMJ22" s="1176" t="s">
        <v>2292</v>
      </c>
      <c r="TMK22" s="1176" t="s">
        <v>2292</v>
      </c>
      <c r="TML22" s="1176" t="s">
        <v>2292</v>
      </c>
      <c r="TMM22" s="1176" t="s">
        <v>2292</v>
      </c>
      <c r="TMN22" s="1176" t="s">
        <v>2292</v>
      </c>
      <c r="TMO22" s="1176" t="s">
        <v>2292</v>
      </c>
      <c r="TMP22" s="1176" t="s">
        <v>2292</v>
      </c>
      <c r="TMQ22" s="1176" t="s">
        <v>2292</v>
      </c>
      <c r="TMR22" s="1176" t="s">
        <v>2292</v>
      </c>
      <c r="TMS22" s="1176" t="s">
        <v>2292</v>
      </c>
      <c r="TMT22" s="1176" t="s">
        <v>2292</v>
      </c>
      <c r="TMU22" s="1176" t="s">
        <v>2292</v>
      </c>
      <c r="TMV22" s="1176" t="s">
        <v>2292</v>
      </c>
      <c r="TMW22" s="1176" t="s">
        <v>2292</v>
      </c>
      <c r="TMX22" s="1176" t="s">
        <v>2292</v>
      </c>
      <c r="TMY22" s="1176" t="s">
        <v>2292</v>
      </c>
      <c r="TMZ22" s="1176" t="s">
        <v>2292</v>
      </c>
      <c r="TNA22" s="1176" t="s">
        <v>2292</v>
      </c>
      <c r="TNB22" s="1176" t="s">
        <v>2292</v>
      </c>
      <c r="TNC22" s="1176" t="s">
        <v>2292</v>
      </c>
      <c r="TND22" s="1176" t="s">
        <v>2292</v>
      </c>
      <c r="TNE22" s="1176" t="s">
        <v>2292</v>
      </c>
      <c r="TNF22" s="1176" t="s">
        <v>2292</v>
      </c>
      <c r="TNG22" s="1176" t="s">
        <v>2292</v>
      </c>
      <c r="TNH22" s="1176" t="s">
        <v>2292</v>
      </c>
      <c r="TNI22" s="1176" t="s">
        <v>2292</v>
      </c>
      <c r="TNJ22" s="1176" t="s">
        <v>2292</v>
      </c>
      <c r="TNK22" s="1176" t="s">
        <v>2292</v>
      </c>
      <c r="TNL22" s="1176" t="s">
        <v>2292</v>
      </c>
      <c r="TNM22" s="1176" t="s">
        <v>2292</v>
      </c>
      <c r="TNN22" s="1176" t="s">
        <v>2292</v>
      </c>
      <c r="TNO22" s="1176" t="s">
        <v>2292</v>
      </c>
      <c r="TNP22" s="1176" t="s">
        <v>2292</v>
      </c>
      <c r="TNQ22" s="1176" t="s">
        <v>2292</v>
      </c>
      <c r="TNR22" s="1176" t="s">
        <v>2292</v>
      </c>
      <c r="TNS22" s="1176" t="s">
        <v>2292</v>
      </c>
      <c r="TNT22" s="1176" t="s">
        <v>2292</v>
      </c>
      <c r="TNU22" s="1176" t="s">
        <v>2292</v>
      </c>
      <c r="TNV22" s="1176" t="s">
        <v>2292</v>
      </c>
      <c r="TNW22" s="1176" t="s">
        <v>2292</v>
      </c>
      <c r="TNX22" s="1176" t="s">
        <v>2292</v>
      </c>
      <c r="TNY22" s="1176" t="s">
        <v>2292</v>
      </c>
      <c r="TNZ22" s="1176" t="s">
        <v>2292</v>
      </c>
      <c r="TOA22" s="1176" t="s">
        <v>2292</v>
      </c>
      <c r="TOB22" s="1176" t="s">
        <v>2292</v>
      </c>
      <c r="TOC22" s="1176" t="s">
        <v>2292</v>
      </c>
      <c r="TOD22" s="1176" t="s">
        <v>2292</v>
      </c>
      <c r="TOE22" s="1176" t="s">
        <v>2292</v>
      </c>
      <c r="TOF22" s="1176" t="s">
        <v>2292</v>
      </c>
      <c r="TOG22" s="1176" t="s">
        <v>2292</v>
      </c>
      <c r="TOH22" s="1176" t="s">
        <v>2292</v>
      </c>
      <c r="TOI22" s="1176" t="s">
        <v>2292</v>
      </c>
      <c r="TOJ22" s="1176" t="s">
        <v>2292</v>
      </c>
      <c r="TOK22" s="1176" t="s">
        <v>2292</v>
      </c>
      <c r="TOL22" s="1176" t="s">
        <v>2292</v>
      </c>
      <c r="TOM22" s="1176" t="s">
        <v>2292</v>
      </c>
      <c r="TON22" s="1176" t="s">
        <v>2292</v>
      </c>
      <c r="TOO22" s="1176" t="s">
        <v>2292</v>
      </c>
      <c r="TOP22" s="1176" t="s">
        <v>2292</v>
      </c>
      <c r="TOQ22" s="1176" t="s">
        <v>2292</v>
      </c>
      <c r="TOR22" s="1176" t="s">
        <v>2292</v>
      </c>
      <c r="TOS22" s="1176" t="s">
        <v>2292</v>
      </c>
      <c r="TOT22" s="1176" t="s">
        <v>2292</v>
      </c>
      <c r="TOU22" s="1176" t="s">
        <v>2292</v>
      </c>
      <c r="TOV22" s="1176" t="s">
        <v>2292</v>
      </c>
      <c r="TOW22" s="1176" t="s">
        <v>2292</v>
      </c>
      <c r="TOX22" s="1176" t="s">
        <v>2292</v>
      </c>
      <c r="TOY22" s="1176" t="s">
        <v>2292</v>
      </c>
      <c r="TOZ22" s="1176" t="s">
        <v>2292</v>
      </c>
      <c r="TPA22" s="1176" t="s">
        <v>2292</v>
      </c>
      <c r="TPB22" s="1176" t="s">
        <v>2292</v>
      </c>
      <c r="TPC22" s="1176" t="s">
        <v>2292</v>
      </c>
      <c r="TPD22" s="1176" t="s">
        <v>2292</v>
      </c>
      <c r="TPE22" s="1176" t="s">
        <v>2292</v>
      </c>
      <c r="TPF22" s="1176" t="s">
        <v>2292</v>
      </c>
      <c r="TPG22" s="1176" t="s">
        <v>2292</v>
      </c>
      <c r="TPH22" s="1176" t="s">
        <v>2292</v>
      </c>
      <c r="TPI22" s="1176" t="s">
        <v>2292</v>
      </c>
      <c r="TPJ22" s="1176" t="s">
        <v>2292</v>
      </c>
      <c r="TPK22" s="1176" t="s">
        <v>2292</v>
      </c>
      <c r="TPL22" s="1176" t="s">
        <v>2292</v>
      </c>
      <c r="TPM22" s="1176" t="s">
        <v>2292</v>
      </c>
      <c r="TPN22" s="1176" t="s">
        <v>2292</v>
      </c>
      <c r="TPO22" s="1176" t="s">
        <v>2292</v>
      </c>
      <c r="TPP22" s="1176" t="s">
        <v>2292</v>
      </c>
      <c r="TPQ22" s="1176" t="s">
        <v>2292</v>
      </c>
      <c r="TPR22" s="1176" t="s">
        <v>2292</v>
      </c>
      <c r="TPS22" s="1176" t="s">
        <v>2292</v>
      </c>
      <c r="TPT22" s="1176" t="s">
        <v>2292</v>
      </c>
      <c r="TPU22" s="1176" t="s">
        <v>2292</v>
      </c>
      <c r="TPV22" s="1176" t="s">
        <v>2292</v>
      </c>
      <c r="TPW22" s="1176" t="s">
        <v>2292</v>
      </c>
      <c r="TPX22" s="1176" t="s">
        <v>2292</v>
      </c>
      <c r="TPY22" s="1176" t="s">
        <v>2292</v>
      </c>
      <c r="TPZ22" s="1176" t="s">
        <v>2292</v>
      </c>
      <c r="TQA22" s="1176" t="s">
        <v>2292</v>
      </c>
      <c r="TQB22" s="1176" t="s">
        <v>2292</v>
      </c>
      <c r="TQC22" s="1176" t="s">
        <v>2292</v>
      </c>
      <c r="TQD22" s="1176" t="s">
        <v>2292</v>
      </c>
      <c r="TQE22" s="1176" t="s">
        <v>2292</v>
      </c>
      <c r="TQF22" s="1176" t="s">
        <v>2292</v>
      </c>
      <c r="TQG22" s="1176" t="s">
        <v>2292</v>
      </c>
      <c r="TQH22" s="1176" t="s">
        <v>2292</v>
      </c>
      <c r="TQI22" s="1176" t="s">
        <v>2292</v>
      </c>
      <c r="TQJ22" s="1176" t="s">
        <v>2292</v>
      </c>
      <c r="TQK22" s="1176" t="s">
        <v>2292</v>
      </c>
      <c r="TQL22" s="1176" t="s">
        <v>2292</v>
      </c>
      <c r="TQM22" s="1176" t="s">
        <v>2292</v>
      </c>
      <c r="TQN22" s="1176" t="s">
        <v>2292</v>
      </c>
      <c r="TQO22" s="1176" t="s">
        <v>2292</v>
      </c>
      <c r="TQP22" s="1176" t="s">
        <v>2292</v>
      </c>
      <c r="TQQ22" s="1176" t="s">
        <v>2292</v>
      </c>
      <c r="TQR22" s="1176" t="s">
        <v>2292</v>
      </c>
      <c r="TQS22" s="1176" t="s">
        <v>2292</v>
      </c>
      <c r="TQT22" s="1176" t="s">
        <v>2292</v>
      </c>
      <c r="TQU22" s="1176" t="s">
        <v>2292</v>
      </c>
      <c r="TQV22" s="1176" t="s">
        <v>2292</v>
      </c>
      <c r="TQW22" s="1176" t="s">
        <v>2292</v>
      </c>
      <c r="TQX22" s="1176" t="s">
        <v>2292</v>
      </c>
      <c r="TQY22" s="1176" t="s">
        <v>2292</v>
      </c>
      <c r="TQZ22" s="1176" t="s">
        <v>2292</v>
      </c>
      <c r="TRA22" s="1176" t="s">
        <v>2292</v>
      </c>
      <c r="TRB22" s="1176" t="s">
        <v>2292</v>
      </c>
      <c r="TRC22" s="1176" t="s">
        <v>2292</v>
      </c>
      <c r="TRD22" s="1176" t="s">
        <v>2292</v>
      </c>
      <c r="TRE22" s="1176" t="s">
        <v>2292</v>
      </c>
      <c r="TRF22" s="1176" t="s">
        <v>2292</v>
      </c>
      <c r="TRG22" s="1176" t="s">
        <v>2292</v>
      </c>
      <c r="TRH22" s="1176" t="s">
        <v>2292</v>
      </c>
      <c r="TRI22" s="1176" t="s">
        <v>2292</v>
      </c>
      <c r="TRJ22" s="1176" t="s">
        <v>2292</v>
      </c>
      <c r="TRK22" s="1176" t="s">
        <v>2292</v>
      </c>
      <c r="TRL22" s="1176" t="s">
        <v>2292</v>
      </c>
      <c r="TRM22" s="1176" t="s">
        <v>2292</v>
      </c>
      <c r="TRN22" s="1176" t="s">
        <v>2292</v>
      </c>
      <c r="TRO22" s="1176" t="s">
        <v>2292</v>
      </c>
      <c r="TRP22" s="1176" t="s">
        <v>2292</v>
      </c>
      <c r="TRQ22" s="1176" t="s">
        <v>2292</v>
      </c>
      <c r="TRR22" s="1176" t="s">
        <v>2292</v>
      </c>
      <c r="TRS22" s="1176" t="s">
        <v>2292</v>
      </c>
      <c r="TRT22" s="1176" t="s">
        <v>2292</v>
      </c>
      <c r="TRU22" s="1176" t="s">
        <v>2292</v>
      </c>
      <c r="TRV22" s="1176" t="s">
        <v>2292</v>
      </c>
      <c r="TRW22" s="1176" t="s">
        <v>2292</v>
      </c>
      <c r="TRX22" s="1176" t="s">
        <v>2292</v>
      </c>
      <c r="TRY22" s="1176" t="s">
        <v>2292</v>
      </c>
      <c r="TRZ22" s="1176" t="s">
        <v>2292</v>
      </c>
      <c r="TSA22" s="1176" t="s">
        <v>2292</v>
      </c>
      <c r="TSB22" s="1176" t="s">
        <v>2292</v>
      </c>
      <c r="TSC22" s="1176" t="s">
        <v>2292</v>
      </c>
      <c r="TSD22" s="1176" t="s">
        <v>2292</v>
      </c>
      <c r="TSE22" s="1176" t="s">
        <v>2292</v>
      </c>
      <c r="TSF22" s="1176" t="s">
        <v>2292</v>
      </c>
      <c r="TSG22" s="1176" t="s">
        <v>2292</v>
      </c>
      <c r="TSH22" s="1176" t="s">
        <v>2292</v>
      </c>
      <c r="TSI22" s="1176" t="s">
        <v>2292</v>
      </c>
      <c r="TSJ22" s="1176" t="s">
        <v>2292</v>
      </c>
      <c r="TSK22" s="1176" t="s">
        <v>2292</v>
      </c>
      <c r="TSL22" s="1176" t="s">
        <v>2292</v>
      </c>
      <c r="TSM22" s="1176" t="s">
        <v>2292</v>
      </c>
      <c r="TSN22" s="1176" t="s">
        <v>2292</v>
      </c>
      <c r="TSO22" s="1176" t="s">
        <v>2292</v>
      </c>
      <c r="TSP22" s="1176" t="s">
        <v>2292</v>
      </c>
      <c r="TSQ22" s="1176" t="s">
        <v>2292</v>
      </c>
      <c r="TSR22" s="1176" t="s">
        <v>2292</v>
      </c>
      <c r="TSS22" s="1176" t="s">
        <v>2292</v>
      </c>
      <c r="TST22" s="1176" t="s">
        <v>2292</v>
      </c>
      <c r="TSU22" s="1176" t="s">
        <v>2292</v>
      </c>
      <c r="TSV22" s="1176" t="s">
        <v>2292</v>
      </c>
      <c r="TSW22" s="1176" t="s">
        <v>2292</v>
      </c>
      <c r="TSX22" s="1176" t="s">
        <v>2292</v>
      </c>
      <c r="TSY22" s="1176" t="s">
        <v>2292</v>
      </c>
      <c r="TSZ22" s="1176" t="s">
        <v>2292</v>
      </c>
      <c r="TTA22" s="1176" t="s">
        <v>2292</v>
      </c>
      <c r="TTB22" s="1176" t="s">
        <v>2292</v>
      </c>
      <c r="TTC22" s="1176" t="s">
        <v>2292</v>
      </c>
      <c r="TTD22" s="1176" t="s">
        <v>2292</v>
      </c>
      <c r="TTE22" s="1176" t="s">
        <v>2292</v>
      </c>
      <c r="TTF22" s="1176" t="s">
        <v>2292</v>
      </c>
      <c r="TTG22" s="1176" t="s">
        <v>2292</v>
      </c>
      <c r="TTH22" s="1176" t="s">
        <v>2292</v>
      </c>
      <c r="TTI22" s="1176" t="s">
        <v>2292</v>
      </c>
      <c r="TTJ22" s="1176" t="s">
        <v>2292</v>
      </c>
      <c r="TTK22" s="1176" t="s">
        <v>2292</v>
      </c>
      <c r="TTL22" s="1176" t="s">
        <v>2292</v>
      </c>
      <c r="TTM22" s="1176" t="s">
        <v>2292</v>
      </c>
      <c r="TTN22" s="1176" t="s">
        <v>2292</v>
      </c>
      <c r="TTO22" s="1176" t="s">
        <v>2292</v>
      </c>
      <c r="TTP22" s="1176" t="s">
        <v>2292</v>
      </c>
      <c r="TTQ22" s="1176" t="s">
        <v>2292</v>
      </c>
      <c r="TTR22" s="1176" t="s">
        <v>2292</v>
      </c>
      <c r="TTS22" s="1176" t="s">
        <v>2292</v>
      </c>
      <c r="TTT22" s="1176" t="s">
        <v>2292</v>
      </c>
      <c r="TTU22" s="1176" t="s">
        <v>2292</v>
      </c>
      <c r="TTV22" s="1176" t="s">
        <v>2292</v>
      </c>
      <c r="TTW22" s="1176" t="s">
        <v>2292</v>
      </c>
      <c r="TTX22" s="1176" t="s">
        <v>2292</v>
      </c>
      <c r="TTY22" s="1176" t="s">
        <v>2292</v>
      </c>
      <c r="TTZ22" s="1176" t="s">
        <v>2292</v>
      </c>
      <c r="TUA22" s="1176" t="s">
        <v>2292</v>
      </c>
      <c r="TUB22" s="1176" t="s">
        <v>2292</v>
      </c>
      <c r="TUC22" s="1176" t="s">
        <v>2292</v>
      </c>
      <c r="TUD22" s="1176" t="s">
        <v>2292</v>
      </c>
      <c r="TUE22" s="1176" t="s">
        <v>2292</v>
      </c>
      <c r="TUF22" s="1176" t="s">
        <v>2292</v>
      </c>
      <c r="TUG22" s="1176" t="s">
        <v>2292</v>
      </c>
      <c r="TUH22" s="1176" t="s">
        <v>2292</v>
      </c>
      <c r="TUI22" s="1176" t="s">
        <v>2292</v>
      </c>
      <c r="TUJ22" s="1176" t="s">
        <v>2292</v>
      </c>
      <c r="TUK22" s="1176" t="s">
        <v>2292</v>
      </c>
      <c r="TUL22" s="1176" t="s">
        <v>2292</v>
      </c>
      <c r="TUM22" s="1176" t="s">
        <v>2292</v>
      </c>
      <c r="TUN22" s="1176" t="s">
        <v>2292</v>
      </c>
      <c r="TUO22" s="1176" t="s">
        <v>2292</v>
      </c>
      <c r="TUP22" s="1176" t="s">
        <v>2292</v>
      </c>
      <c r="TUQ22" s="1176" t="s">
        <v>2292</v>
      </c>
      <c r="TUR22" s="1176" t="s">
        <v>2292</v>
      </c>
      <c r="TUS22" s="1176" t="s">
        <v>2292</v>
      </c>
      <c r="TUT22" s="1176" t="s">
        <v>2292</v>
      </c>
      <c r="TUU22" s="1176" t="s">
        <v>2292</v>
      </c>
      <c r="TUV22" s="1176" t="s">
        <v>2292</v>
      </c>
      <c r="TUW22" s="1176" t="s">
        <v>2292</v>
      </c>
      <c r="TUX22" s="1176" t="s">
        <v>2292</v>
      </c>
      <c r="TUY22" s="1176" t="s">
        <v>2292</v>
      </c>
      <c r="TUZ22" s="1176" t="s">
        <v>2292</v>
      </c>
      <c r="TVA22" s="1176" t="s">
        <v>2292</v>
      </c>
      <c r="TVB22" s="1176" t="s">
        <v>2292</v>
      </c>
      <c r="TVC22" s="1176" t="s">
        <v>2292</v>
      </c>
      <c r="TVD22" s="1176" t="s">
        <v>2292</v>
      </c>
      <c r="TVE22" s="1176" t="s">
        <v>2292</v>
      </c>
      <c r="TVF22" s="1176" t="s">
        <v>2292</v>
      </c>
      <c r="TVG22" s="1176" t="s">
        <v>2292</v>
      </c>
      <c r="TVH22" s="1176" t="s">
        <v>2292</v>
      </c>
      <c r="TVI22" s="1176" t="s">
        <v>2292</v>
      </c>
      <c r="TVJ22" s="1176" t="s">
        <v>2292</v>
      </c>
      <c r="TVK22" s="1176" t="s">
        <v>2292</v>
      </c>
      <c r="TVL22" s="1176" t="s">
        <v>2292</v>
      </c>
      <c r="TVM22" s="1176" t="s">
        <v>2292</v>
      </c>
      <c r="TVN22" s="1176" t="s">
        <v>2292</v>
      </c>
      <c r="TVO22" s="1176" t="s">
        <v>2292</v>
      </c>
      <c r="TVP22" s="1176" t="s">
        <v>2292</v>
      </c>
      <c r="TVQ22" s="1176" t="s">
        <v>2292</v>
      </c>
      <c r="TVR22" s="1176" t="s">
        <v>2292</v>
      </c>
      <c r="TVS22" s="1176" t="s">
        <v>2292</v>
      </c>
      <c r="TVT22" s="1176" t="s">
        <v>2292</v>
      </c>
      <c r="TVU22" s="1176" t="s">
        <v>2292</v>
      </c>
      <c r="TVV22" s="1176" t="s">
        <v>2292</v>
      </c>
      <c r="TVW22" s="1176" t="s">
        <v>2292</v>
      </c>
      <c r="TVX22" s="1176" t="s">
        <v>2292</v>
      </c>
      <c r="TVY22" s="1176" t="s">
        <v>2292</v>
      </c>
      <c r="TVZ22" s="1176" t="s">
        <v>2292</v>
      </c>
      <c r="TWA22" s="1176" t="s">
        <v>2292</v>
      </c>
      <c r="TWB22" s="1176" t="s">
        <v>2292</v>
      </c>
      <c r="TWC22" s="1176" t="s">
        <v>2292</v>
      </c>
      <c r="TWD22" s="1176" t="s">
        <v>2292</v>
      </c>
      <c r="TWE22" s="1176" t="s">
        <v>2292</v>
      </c>
      <c r="TWF22" s="1176" t="s">
        <v>2292</v>
      </c>
      <c r="TWG22" s="1176" t="s">
        <v>2292</v>
      </c>
      <c r="TWH22" s="1176" t="s">
        <v>2292</v>
      </c>
      <c r="TWI22" s="1176" t="s">
        <v>2292</v>
      </c>
      <c r="TWJ22" s="1176" t="s">
        <v>2292</v>
      </c>
      <c r="TWK22" s="1176" t="s">
        <v>2292</v>
      </c>
      <c r="TWL22" s="1176" t="s">
        <v>2292</v>
      </c>
      <c r="TWM22" s="1176" t="s">
        <v>2292</v>
      </c>
      <c r="TWN22" s="1176" t="s">
        <v>2292</v>
      </c>
      <c r="TWO22" s="1176" t="s">
        <v>2292</v>
      </c>
      <c r="TWP22" s="1176" t="s">
        <v>2292</v>
      </c>
      <c r="TWQ22" s="1176" t="s">
        <v>2292</v>
      </c>
      <c r="TWR22" s="1176" t="s">
        <v>2292</v>
      </c>
      <c r="TWS22" s="1176" t="s">
        <v>2292</v>
      </c>
      <c r="TWT22" s="1176" t="s">
        <v>2292</v>
      </c>
      <c r="TWU22" s="1176" t="s">
        <v>2292</v>
      </c>
      <c r="TWV22" s="1176" t="s">
        <v>2292</v>
      </c>
      <c r="TWW22" s="1176" t="s">
        <v>2292</v>
      </c>
      <c r="TWX22" s="1176" t="s">
        <v>2292</v>
      </c>
      <c r="TWY22" s="1176" t="s">
        <v>2292</v>
      </c>
      <c r="TWZ22" s="1176" t="s">
        <v>2292</v>
      </c>
      <c r="TXA22" s="1176" t="s">
        <v>2292</v>
      </c>
      <c r="TXB22" s="1176" t="s">
        <v>2292</v>
      </c>
      <c r="TXC22" s="1176" t="s">
        <v>2292</v>
      </c>
      <c r="TXD22" s="1176" t="s">
        <v>2292</v>
      </c>
      <c r="TXE22" s="1176" t="s">
        <v>2292</v>
      </c>
      <c r="TXF22" s="1176" t="s">
        <v>2292</v>
      </c>
      <c r="TXG22" s="1176" t="s">
        <v>2292</v>
      </c>
      <c r="TXH22" s="1176" t="s">
        <v>2292</v>
      </c>
      <c r="TXI22" s="1176" t="s">
        <v>2292</v>
      </c>
      <c r="TXJ22" s="1176" t="s">
        <v>2292</v>
      </c>
      <c r="TXK22" s="1176" t="s">
        <v>2292</v>
      </c>
      <c r="TXL22" s="1176" t="s">
        <v>2292</v>
      </c>
      <c r="TXM22" s="1176" t="s">
        <v>2292</v>
      </c>
      <c r="TXN22" s="1176" t="s">
        <v>2292</v>
      </c>
      <c r="TXO22" s="1176" t="s">
        <v>2292</v>
      </c>
      <c r="TXP22" s="1176" t="s">
        <v>2292</v>
      </c>
      <c r="TXQ22" s="1176" t="s">
        <v>2292</v>
      </c>
      <c r="TXR22" s="1176" t="s">
        <v>2292</v>
      </c>
      <c r="TXS22" s="1176" t="s">
        <v>2292</v>
      </c>
      <c r="TXT22" s="1176" t="s">
        <v>2292</v>
      </c>
      <c r="TXU22" s="1176" t="s">
        <v>2292</v>
      </c>
      <c r="TXV22" s="1176" t="s">
        <v>2292</v>
      </c>
      <c r="TXW22" s="1176" t="s">
        <v>2292</v>
      </c>
      <c r="TXX22" s="1176" t="s">
        <v>2292</v>
      </c>
      <c r="TXY22" s="1176" t="s">
        <v>2292</v>
      </c>
      <c r="TXZ22" s="1176" t="s">
        <v>2292</v>
      </c>
      <c r="TYA22" s="1176" t="s">
        <v>2292</v>
      </c>
      <c r="TYB22" s="1176" t="s">
        <v>2292</v>
      </c>
      <c r="TYC22" s="1176" t="s">
        <v>2292</v>
      </c>
      <c r="TYD22" s="1176" t="s">
        <v>2292</v>
      </c>
      <c r="TYE22" s="1176" t="s">
        <v>2292</v>
      </c>
      <c r="TYF22" s="1176" t="s">
        <v>2292</v>
      </c>
      <c r="TYG22" s="1176" t="s">
        <v>2292</v>
      </c>
      <c r="TYH22" s="1176" t="s">
        <v>2292</v>
      </c>
      <c r="TYI22" s="1176" t="s">
        <v>2292</v>
      </c>
      <c r="TYJ22" s="1176" t="s">
        <v>2292</v>
      </c>
      <c r="TYK22" s="1176" t="s">
        <v>2292</v>
      </c>
      <c r="TYL22" s="1176" t="s">
        <v>2292</v>
      </c>
      <c r="TYM22" s="1176" t="s">
        <v>2292</v>
      </c>
      <c r="TYN22" s="1176" t="s">
        <v>2292</v>
      </c>
      <c r="TYO22" s="1176" t="s">
        <v>2292</v>
      </c>
      <c r="TYP22" s="1176" t="s">
        <v>2292</v>
      </c>
      <c r="TYQ22" s="1176" t="s">
        <v>2292</v>
      </c>
      <c r="TYR22" s="1176" t="s">
        <v>2292</v>
      </c>
      <c r="TYS22" s="1176" t="s">
        <v>2292</v>
      </c>
      <c r="TYT22" s="1176" t="s">
        <v>2292</v>
      </c>
      <c r="TYU22" s="1176" t="s">
        <v>2292</v>
      </c>
      <c r="TYV22" s="1176" t="s">
        <v>2292</v>
      </c>
      <c r="TYW22" s="1176" t="s">
        <v>2292</v>
      </c>
      <c r="TYX22" s="1176" t="s">
        <v>2292</v>
      </c>
      <c r="TYY22" s="1176" t="s">
        <v>2292</v>
      </c>
      <c r="TYZ22" s="1176" t="s">
        <v>2292</v>
      </c>
      <c r="TZA22" s="1176" t="s">
        <v>2292</v>
      </c>
      <c r="TZB22" s="1176" t="s">
        <v>2292</v>
      </c>
      <c r="TZC22" s="1176" t="s">
        <v>2292</v>
      </c>
      <c r="TZD22" s="1176" t="s">
        <v>2292</v>
      </c>
      <c r="TZE22" s="1176" t="s">
        <v>2292</v>
      </c>
      <c r="TZF22" s="1176" t="s">
        <v>2292</v>
      </c>
      <c r="TZG22" s="1176" t="s">
        <v>2292</v>
      </c>
      <c r="TZH22" s="1176" t="s">
        <v>2292</v>
      </c>
      <c r="TZI22" s="1176" t="s">
        <v>2292</v>
      </c>
      <c r="TZJ22" s="1176" t="s">
        <v>2292</v>
      </c>
      <c r="TZK22" s="1176" t="s">
        <v>2292</v>
      </c>
      <c r="TZL22" s="1176" t="s">
        <v>2292</v>
      </c>
      <c r="TZM22" s="1176" t="s">
        <v>2292</v>
      </c>
      <c r="TZN22" s="1176" t="s">
        <v>2292</v>
      </c>
      <c r="TZO22" s="1176" t="s">
        <v>2292</v>
      </c>
      <c r="TZP22" s="1176" t="s">
        <v>2292</v>
      </c>
      <c r="TZQ22" s="1176" t="s">
        <v>2292</v>
      </c>
      <c r="TZR22" s="1176" t="s">
        <v>2292</v>
      </c>
      <c r="TZS22" s="1176" t="s">
        <v>2292</v>
      </c>
      <c r="TZT22" s="1176" t="s">
        <v>2292</v>
      </c>
      <c r="TZU22" s="1176" t="s">
        <v>2292</v>
      </c>
      <c r="TZV22" s="1176" t="s">
        <v>2292</v>
      </c>
      <c r="TZW22" s="1176" t="s">
        <v>2292</v>
      </c>
      <c r="TZX22" s="1176" t="s">
        <v>2292</v>
      </c>
      <c r="TZY22" s="1176" t="s">
        <v>2292</v>
      </c>
      <c r="TZZ22" s="1176" t="s">
        <v>2292</v>
      </c>
      <c r="UAA22" s="1176" t="s">
        <v>2292</v>
      </c>
      <c r="UAB22" s="1176" t="s">
        <v>2292</v>
      </c>
      <c r="UAC22" s="1176" t="s">
        <v>2292</v>
      </c>
      <c r="UAD22" s="1176" t="s">
        <v>2292</v>
      </c>
      <c r="UAE22" s="1176" t="s">
        <v>2292</v>
      </c>
      <c r="UAF22" s="1176" t="s">
        <v>2292</v>
      </c>
      <c r="UAG22" s="1176" t="s">
        <v>2292</v>
      </c>
      <c r="UAH22" s="1176" t="s">
        <v>2292</v>
      </c>
      <c r="UAI22" s="1176" t="s">
        <v>2292</v>
      </c>
      <c r="UAJ22" s="1176" t="s">
        <v>2292</v>
      </c>
      <c r="UAK22" s="1176" t="s">
        <v>2292</v>
      </c>
      <c r="UAL22" s="1176" t="s">
        <v>2292</v>
      </c>
      <c r="UAM22" s="1176" t="s">
        <v>2292</v>
      </c>
      <c r="UAN22" s="1176" t="s">
        <v>2292</v>
      </c>
      <c r="UAO22" s="1176" t="s">
        <v>2292</v>
      </c>
      <c r="UAP22" s="1176" t="s">
        <v>2292</v>
      </c>
      <c r="UAQ22" s="1176" t="s">
        <v>2292</v>
      </c>
      <c r="UAR22" s="1176" t="s">
        <v>2292</v>
      </c>
      <c r="UAS22" s="1176" t="s">
        <v>2292</v>
      </c>
      <c r="UAT22" s="1176" t="s">
        <v>2292</v>
      </c>
      <c r="UAU22" s="1176" t="s">
        <v>2292</v>
      </c>
      <c r="UAV22" s="1176" t="s">
        <v>2292</v>
      </c>
      <c r="UAW22" s="1176" t="s">
        <v>2292</v>
      </c>
      <c r="UAX22" s="1176" t="s">
        <v>2292</v>
      </c>
      <c r="UAY22" s="1176" t="s">
        <v>2292</v>
      </c>
      <c r="UAZ22" s="1176" t="s">
        <v>2292</v>
      </c>
      <c r="UBA22" s="1176" t="s">
        <v>2292</v>
      </c>
      <c r="UBB22" s="1176" t="s">
        <v>2292</v>
      </c>
      <c r="UBC22" s="1176" t="s">
        <v>2292</v>
      </c>
      <c r="UBD22" s="1176" t="s">
        <v>2292</v>
      </c>
      <c r="UBE22" s="1176" t="s">
        <v>2292</v>
      </c>
      <c r="UBF22" s="1176" t="s">
        <v>2292</v>
      </c>
      <c r="UBG22" s="1176" t="s">
        <v>2292</v>
      </c>
      <c r="UBH22" s="1176" t="s">
        <v>2292</v>
      </c>
      <c r="UBI22" s="1176" t="s">
        <v>2292</v>
      </c>
      <c r="UBJ22" s="1176" t="s">
        <v>2292</v>
      </c>
      <c r="UBK22" s="1176" t="s">
        <v>2292</v>
      </c>
      <c r="UBL22" s="1176" t="s">
        <v>2292</v>
      </c>
      <c r="UBM22" s="1176" t="s">
        <v>2292</v>
      </c>
      <c r="UBN22" s="1176" t="s">
        <v>2292</v>
      </c>
      <c r="UBO22" s="1176" t="s">
        <v>2292</v>
      </c>
      <c r="UBP22" s="1176" t="s">
        <v>2292</v>
      </c>
      <c r="UBQ22" s="1176" t="s">
        <v>2292</v>
      </c>
      <c r="UBR22" s="1176" t="s">
        <v>2292</v>
      </c>
      <c r="UBS22" s="1176" t="s">
        <v>2292</v>
      </c>
      <c r="UBT22" s="1176" t="s">
        <v>2292</v>
      </c>
      <c r="UBU22" s="1176" t="s">
        <v>2292</v>
      </c>
      <c r="UBV22" s="1176" t="s">
        <v>2292</v>
      </c>
      <c r="UBW22" s="1176" t="s">
        <v>2292</v>
      </c>
      <c r="UBX22" s="1176" t="s">
        <v>2292</v>
      </c>
      <c r="UBY22" s="1176" t="s">
        <v>2292</v>
      </c>
      <c r="UBZ22" s="1176" t="s">
        <v>2292</v>
      </c>
      <c r="UCA22" s="1176" t="s">
        <v>2292</v>
      </c>
      <c r="UCB22" s="1176" t="s">
        <v>2292</v>
      </c>
      <c r="UCC22" s="1176" t="s">
        <v>2292</v>
      </c>
      <c r="UCD22" s="1176" t="s">
        <v>2292</v>
      </c>
      <c r="UCE22" s="1176" t="s">
        <v>2292</v>
      </c>
      <c r="UCF22" s="1176" t="s">
        <v>2292</v>
      </c>
      <c r="UCG22" s="1176" t="s">
        <v>2292</v>
      </c>
      <c r="UCH22" s="1176" t="s">
        <v>2292</v>
      </c>
      <c r="UCI22" s="1176" t="s">
        <v>2292</v>
      </c>
      <c r="UCJ22" s="1176" t="s">
        <v>2292</v>
      </c>
      <c r="UCK22" s="1176" t="s">
        <v>2292</v>
      </c>
      <c r="UCL22" s="1176" t="s">
        <v>2292</v>
      </c>
      <c r="UCM22" s="1176" t="s">
        <v>2292</v>
      </c>
      <c r="UCN22" s="1176" t="s">
        <v>2292</v>
      </c>
      <c r="UCO22" s="1176" t="s">
        <v>2292</v>
      </c>
      <c r="UCP22" s="1176" t="s">
        <v>2292</v>
      </c>
      <c r="UCQ22" s="1176" t="s">
        <v>2292</v>
      </c>
      <c r="UCR22" s="1176" t="s">
        <v>2292</v>
      </c>
      <c r="UCS22" s="1176" t="s">
        <v>2292</v>
      </c>
      <c r="UCT22" s="1176" t="s">
        <v>2292</v>
      </c>
      <c r="UCU22" s="1176" t="s">
        <v>2292</v>
      </c>
      <c r="UCV22" s="1176" t="s">
        <v>2292</v>
      </c>
      <c r="UCW22" s="1176" t="s">
        <v>2292</v>
      </c>
      <c r="UCX22" s="1176" t="s">
        <v>2292</v>
      </c>
      <c r="UCY22" s="1176" t="s">
        <v>2292</v>
      </c>
      <c r="UCZ22" s="1176" t="s">
        <v>2292</v>
      </c>
      <c r="UDA22" s="1176" t="s">
        <v>2292</v>
      </c>
      <c r="UDB22" s="1176" t="s">
        <v>2292</v>
      </c>
      <c r="UDC22" s="1176" t="s">
        <v>2292</v>
      </c>
      <c r="UDD22" s="1176" t="s">
        <v>2292</v>
      </c>
      <c r="UDE22" s="1176" t="s">
        <v>2292</v>
      </c>
      <c r="UDF22" s="1176" t="s">
        <v>2292</v>
      </c>
      <c r="UDG22" s="1176" t="s">
        <v>2292</v>
      </c>
      <c r="UDH22" s="1176" t="s">
        <v>2292</v>
      </c>
      <c r="UDI22" s="1176" t="s">
        <v>2292</v>
      </c>
      <c r="UDJ22" s="1176" t="s">
        <v>2292</v>
      </c>
      <c r="UDK22" s="1176" t="s">
        <v>2292</v>
      </c>
      <c r="UDL22" s="1176" t="s">
        <v>2292</v>
      </c>
      <c r="UDM22" s="1176" t="s">
        <v>2292</v>
      </c>
      <c r="UDN22" s="1176" t="s">
        <v>2292</v>
      </c>
      <c r="UDO22" s="1176" t="s">
        <v>2292</v>
      </c>
      <c r="UDP22" s="1176" t="s">
        <v>2292</v>
      </c>
      <c r="UDQ22" s="1176" t="s">
        <v>2292</v>
      </c>
      <c r="UDR22" s="1176" t="s">
        <v>2292</v>
      </c>
      <c r="UDS22" s="1176" t="s">
        <v>2292</v>
      </c>
      <c r="UDT22" s="1176" t="s">
        <v>2292</v>
      </c>
      <c r="UDU22" s="1176" t="s">
        <v>2292</v>
      </c>
      <c r="UDV22" s="1176" t="s">
        <v>2292</v>
      </c>
      <c r="UDW22" s="1176" t="s">
        <v>2292</v>
      </c>
      <c r="UDX22" s="1176" t="s">
        <v>2292</v>
      </c>
      <c r="UDY22" s="1176" t="s">
        <v>2292</v>
      </c>
      <c r="UDZ22" s="1176" t="s">
        <v>2292</v>
      </c>
      <c r="UEA22" s="1176" t="s">
        <v>2292</v>
      </c>
      <c r="UEB22" s="1176" t="s">
        <v>2292</v>
      </c>
      <c r="UEC22" s="1176" t="s">
        <v>2292</v>
      </c>
      <c r="UED22" s="1176" t="s">
        <v>2292</v>
      </c>
      <c r="UEE22" s="1176" t="s">
        <v>2292</v>
      </c>
      <c r="UEF22" s="1176" t="s">
        <v>2292</v>
      </c>
      <c r="UEG22" s="1176" t="s">
        <v>2292</v>
      </c>
      <c r="UEH22" s="1176" t="s">
        <v>2292</v>
      </c>
      <c r="UEI22" s="1176" t="s">
        <v>2292</v>
      </c>
      <c r="UEJ22" s="1176" t="s">
        <v>2292</v>
      </c>
      <c r="UEK22" s="1176" t="s">
        <v>2292</v>
      </c>
      <c r="UEL22" s="1176" t="s">
        <v>2292</v>
      </c>
      <c r="UEM22" s="1176" t="s">
        <v>2292</v>
      </c>
      <c r="UEN22" s="1176" t="s">
        <v>2292</v>
      </c>
      <c r="UEO22" s="1176" t="s">
        <v>2292</v>
      </c>
      <c r="UEP22" s="1176" t="s">
        <v>2292</v>
      </c>
      <c r="UEQ22" s="1176" t="s">
        <v>2292</v>
      </c>
      <c r="UER22" s="1176" t="s">
        <v>2292</v>
      </c>
      <c r="UES22" s="1176" t="s">
        <v>2292</v>
      </c>
      <c r="UET22" s="1176" t="s">
        <v>2292</v>
      </c>
      <c r="UEU22" s="1176" t="s">
        <v>2292</v>
      </c>
      <c r="UEV22" s="1176" t="s">
        <v>2292</v>
      </c>
      <c r="UEW22" s="1176" t="s">
        <v>2292</v>
      </c>
      <c r="UEX22" s="1176" t="s">
        <v>2292</v>
      </c>
      <c r="UEY22" s="1176" t="s">
        <v>2292</v>
      </c>
      <c r="UEZ22" s="1176" t="s">
        <v>2292</v>
      </c>
      <c r="UFA22" s="1176" t="s">
        <v>2292</v>
      </c>
      <c r="UFB22" s="1176" t="s">
        <v>2292</v>
      </c>
      <c r="UFC22" s="1176" t="s">
        <v>2292</v>
      </c>
      <c r="UFD22" s="1176" t="s">
        <v>2292</v>
      </c>
      <c r="UFE22" s="1176" t="s">
        <v>2292</v>
      </c>
      <c r="UFF22" s="1176" t="s">
        <v>2292</v>
      </c>
      <c r="UFG22" s="1176" t="s">
        <v>2292</v>
      </c>
      <c r="UFH22" s="1176" t="s">
        <v>2292</v>
      </c>
      <c r="UFI22" s="1176" t="s">
        <v>2292</v>
      </c>
      <c r="UFJ22" s="1176" t="s">
        <v>2292</v>
      </c>
      <c r="UFK22" s="1176" t="s">
        <v>2292</v>
      </c>
      <c r="UFL22" s="1176" t="s">
        <v>2292</v>
      </c>
      <c r="UFM22" s="1176" t="s">
        <v>2292</v>
      </c>
      <c r="UFN22" s="1176" t="s">
        <v>2292</v>
      </c>
      <c r="UFO22" s="1176" t="s">
        <v>2292</v>
      </c>
      <c r="UFP22" s="1176" t="s">
        <v>2292</v>
      </c>
      <c r="UFQ22" s="1176" t="s">
        <v>2292</v>
      </c>
      <c r="UFR22" s="1176" t="s">
        <v>2292</v>
      </c>
      <c r="UFS22" s="1176" t="s">
        <v>2292</v>
      </c>
      <c r="UFT22" s="1176" t="s">
        <v>2292</v>
      </c>
      <c r="UFU22" s="1176" t="s">
        <v>2292</v>
      </c>
      <c r="UFV22" s="1176" t="s">
        <v>2292</v>
      </c>
      <c r="UFW22" s="1176" t="s">
        <v>2292</v>
      </c>
      <c r="UFX22" s="1176" t="s">
        <v>2292</v>
      </c>
      <c r="UFY22" s="1176" t="s">
        <v>2292</v>
      </c>
      <c r="UFZ22" s="1176" t="s">
        <v>2292</v>
      </c>
      <c r="UGA22" s="1176" t="s">
        <v>2292</v>
      </c>
      <c r="UGB22" s="1176" t="s">
        <v>2292</v>
      </c>
      <c r="UGC22" s="1176" t="s">
        <v>2292</v>
      </c>
      <c r="UGD22" s="1176" t="s">
        <v>2292</v>
      </c>
      <c r="UGE22" s="1176" t="s">
        <v>2292</v>
      </c>
      <c r="UGF22" s="1176" t="s">
        <v>2292</v>
      </c>
      <c r="UGG22" s="1176" t="s">
        <v>2292</v>
      </c>
      <c r="UGH22" s="1176" t="s">
        <v>2292</v>
      </c>
      <c r="UGI22" s="1176" t="s">
        <v>2292</v>
      </c>
      <c r="UGJ22" s="1176" t="s">
        <v>2292</v>
      </c>
      <c r="UGK22" s="1176" t="s">
        <v>2292</v>
      </c>
      <c r="UGL22" s="1176" t="s">
        <v>2292</v>
      </c>
      <c r="UGM22" s="1176" t="s">
        <v>2292</v>
      </c>
      <c r="UGN22" s="1176" t="s">
        <v>2292</v>
      </c>
      <c r="UGO22" s="1176" t="s">
        <v>2292</v>
      </c>
      <c r="UGP22" s="1176" t="s">
        <v>2292</v>
      </c>
      <c r="UGQ22" s="1176" t="s">
        <v>2292</v>
      </c>
      <c r="UGR22" s="1176" t="s">
        <v>2292</v>
      </c>
      <c r="UGS22" s="1176" t="s">
        <v>2292</v>
      </c>
      <c r="UGT22" s="1176" t="s">
        <v>2292</v>
      </c>
      <c r="UGU22" s="1176" t="s">
        <v>2292</v>
      </c>
      <c r="UGV22" s="1176" t="s">
        <v>2292</v>
      </c>
      <c r="UGW22" s="1176" t="s">
        <v>2292</v>
      </c>
      <c r="UGX22" s="1176" t="s">
        <v>2292</v>
      </c>
      <c r="UGY22" s="1176" t="s">
        <v>2292</v>
      </c>
      <c r="UGZ22" s="1176" t="s">
        <v>2292</v>
      </c>
      <c r="UHA22" s="1176" t="s">
        <v>2292</v>
      </c>
      <c r="UHB22" s="1176" t="s">
        <v>2292</v>
      </c>
      <c r="UHC22" s="1176" t="s">
        <v>2292</v>
      </c>
      <c r="UHD22" s="1176" t="s">
        <v>2292</v>
      </c>
      <c r="UHE22" s="1176" t="s">
        <v>2292</v>
      </c>
      <c r="UHF22" s="1176" t="s">
        <v>2292</v>
      </c>
      <c r="UHG22" s="1176" t="s">
        <v>2292</v>
      </c>
      <c r="UHH22" s="1176" t="s">
        <v>2292</v>
      </c>
      <c r="UHI22" s="1176" t="s">
        <v>2292</v>
      </c>
      <c r="UHJ22" s="1176" t="s">
        <v>2292</v>
      </c>
      <c r="UHK22" s="1176" t="s">
        <v>2292</v>
      </c>
      <c r="UHL22" s="1176" t="s">
        <v>2292</v>
      </c>
      <c r="UHM22" s="1176" t="s">
        <v>2292</v>
      </c>
      <c r="UHN22" s="1176" t="s">
        <v>2292</v>
      </c>
      <c r="UHO22" s="1176" t="s">
        <v>2292</v>
      </c>
      <c r="UHP22" s="1176" t="s">
        <v>2292</v>
      </c>
      <c r="UHQ22" s="1176" t="s">
        <v>2292</v>
      </c>
      <c r="UHR22" s="1176" t="s">
        <v>2292</v>
      </c>
      <c r="UHS22" s="1176" t="s">
        <v>2292</v>
      </c>
      <c r="UHT22" s="1176" t="s">
        <v>2292</v>
      </c>
      <c r="UHU22" s="1176" t="s">
        <v>2292</v>
      </c>
      <c r="UHV22" s="1176" t="s">
        <v>2292</v>
      </c>
      <c r="UHW22" s="1176" t="s">
        <v>2292</v>
      </c>
      <c r="UHX22" s="1176" t="s">
        <v>2292</v>
      </c>
      <c r="UHY22" s="1176" t="s">
        <v>2292</v>
      </c>
      <c r="UHZ22" s="1176" t="s">
        <v>2292</v>
      </c>
      <c r="UIA22" s="1176" t="s">
        <v>2292</v>
      </c>
      <c r="UIB22" s="1176" t="s">
        <v>2292</v>
      </c>
      <c r="UIC22" s="1176" t="s">
        <v>2292</v>
      </c>
      <c r="UID22" s="1176" t="s">
        <v>2292</v>
      </c>
      <c r="UIE22" s="1176" t="s">
        <v>2292</v>
      </c>
      <c r="UIF22" s="1176" t="s">
        <v>2292</v>
      </c>
      <c r="UIG22" s="1176" t="s">
        <v>2292</v>
      </c>
      <c r="UIH22" s="1176" t="s">
        <v>2292</v>
      </c>
      <c r="UII22" s="1176" t="s">
        <v>2292</v>
      </c>
      <c r="UIJ22" s="1176" t="s">
        <v>2292</v>
      </c>
      <c r="UIK22" s="1176" t="s">
        <v>2292</v>
      </c>
      <c r="UIL22" s="1176" t="s">
        <v>2292</v>
      </c>
      <c r="UIM22" s="1176" t="s">
        <v>2292</v>
      </c>
      <c r="UIN22" s="1176" t="s">
        <v>2292</v>
      </c>
      <c r="UIO22" s="1176" t="s">
        <v>2292</v>
      </c>
      <c r="UIP22" s="1176" t="s">
        <v>2292</v>
      </c>
      <c r="UIQ22" s="1176" t="s">
        <v>2292</v>
      </c>
      <c r="UIR22" s="1176" t="s">
        <v>2292</v>
      </c>
      <c r="UIS22" s="1176" t="s">
        <v>2292</v>
      </c>
      <c r="UIT22" s="1176" t="s">
        <v>2292</v>
      </c>
      <c r="UIU22" s="1176" t="s">
        <v>2292</v>
      </c>
      <c r="UIV22" s="1176" t="s">
        <v>2292</v>
      </c>
      <c r="UIW22" s="1176" t="s">
        <v>2292</v>
      </c>
      <c r="UIX22" s="1176" t="s">
        <v>2292</v>
      </c>
      <c r="UIY22" s="1176" t="s">
        <v>2292</v>
      </c>
      <c r="UIZ22" s="1176" t="s">
        <v>2292</v>
      </c>
      <c r="UJA22" s="1176" t="s">
        <v>2292</v>
      </c>
      <c r="UJB22" s="1176" t="s">
        <v>2292</v>
      </c>
      <c r="UJC22" s="1176" t="s">
        <v>2292</v>
      </c>
      <c r="UJD22" s="1176" t="s">
        <v>2292</v>
      </c>
      <c r="UJE22" s="1176" t="s">
        <v>2292</v>
      </c>
      <c r="UJF22" s="1176" t="s">
        <v>2292</v>
      </c>
      <c r="UJG22" s="1176" t="s">
        <v>2292</v>
      </c>
      <c r="UJH22" s="1176" t="s">
        <v>2292</v>
      </c>
      <c r="UJI22" s="1176" t="s">
        <v>2292</v>
      </c>
      <c r="UJJ22" s="1176" t="s">
        <v>2292</v>
      </c>
      <c r="UJK22" s="1176" t="s">
        <v>2292</v>
      </c>
      <c r="UJL22" s="1176" t="s">
        <v>2292</v>
      </c>
      <c r="UJM22" s="1176" t="s">
        <v>2292</v>
      </c>
      <c r="UJN22" s="1176" t="s">
        <v>2292</v>
      </c>
      <c r="UJO22" s="1176" t="s">
        <v>2292</v>
      </c>
      <c r="UJP22" s="1176" t="s">
        <v>2292</v>
      </c>
      <c r="UJQ22" s="1176" t="s">
        <v>2292</v>
      </c>
      <c r="UJR22" s="1176" t="s">
        <v>2292</v>
      </c>
      <c r="UJS22" s="1176" t="s">
        <v>2292</v>
      </c>
      <c r="UJT22" s="1176" t="s">
        <v>2292</v>
      </c>
      <c r="UJU22" s="1176" t="s">
        <v>2292</v>
      </c>
      <c r="UJV22" s="1176" t="s">
        <v>2292</v>
      </c>
      <c r="UJW22" s="1176" t="s">
        <v>2292</v>
      </c>
      <c r="UJX22" s="1176" t="s">
        <v>2292</v>
      </c>
      <c r="UJY22" s="1176" t="s">
        <v>2292</v>
      </c>
      <c r="UJZ22" s="1176" t="s">
        <v>2292</v>
      </c>
      <c r="UKA22" s="1176" t="s">
        <v>2292</v>
      </c>
      <c r="UKB22" s="1176" t="s">
        <v>2292</v>
      </c>
      <c r="UKC22" s="1176" t="s">
        <v>2292</v>
      </c>
      <c r="UKD22" s="1176" t="s">
        <v>2292</v>
      </c>
      <c r="UKE22" s="1176" t="s">
        <v>2292</v>
      </c>
      <c r="UKF22" s="1176" t="s">
        <v>2292</v>
      </c>
      <c r="UKG22" s="1176" t="s">
        <v>2292</v>
      </c>
      <c r="UKH22" s="1176" t="s">
        <v>2292</v>
      </c>
      <c r="UKI22" s="1176" t="s">
        <v>2292</v>
      </c>
      <c r="UKJ22" s="1176" t="s">
        <v>2292</v>
      </c>
      <c r="UKK22" s="1176" t="s">
        <v>2292</v>
      </c>
      <c r="UKL22" s="1176" t="s">
        <v>2292</v>
      </c>
      <c r="UKM22" s="1176" t="s">
        <v>2292</v>
      </c>
      <c r="UKN22" s="1176" t="s">
        <v>2292</v>
      </c>
      <c r="UKO22" s="1176" t="s">
        <v>2292</v>
      </c>
      <c r="UKP22" s="1176" t="s">
        <v>2292</v>
      </c>
      <c r="UKQ22" s="1176" t="s">
        <v>2292</v>
      </c>
      <c r="UKR22" s="1176" t="s">
        <v>2292</v>
      </c>
      <c r="UKS22" s="1176" t="s">
        <v>2292</v>
      </c>
      <c r="UKT22" s="1176" t="s">
        <v>2292</v>
      </c>
      <c r="UKU22" s="1176" t="s">
        <v>2292</v>
      </c>
      <c r="UKV22" s="1176" t="s">
        <v>2292</v>
      </c>
      <c r="UKW22" s="1176" t="s">
        <v>2292</v>
      </c>
      <c r="UKX22" s="1176" t="s">
        <v>2292</v>
      </c>
      <c r="UKY22" s="1176" t="s">
        <v>2292</v>
      </c>
      <c r="UKZ22" s="1176" t="s">
        <v>2292</v>
      </c>
      <c r="ULA22" s="1176" t="s">
        <v>2292</v>
      </c>
      <c r="ULB22" s="1176" t="s">
        <v>2292</v>
      </c>
      <c r="ULC22" s="1176" t="s">
        <v>2292</v>
      </c>
      <c r="ULD22" s="1176" t="s">
        <v>2292</v>
      </c>
      <c r="ULE22" s="1176" t="s">
        <v>2292</v>
      </c>
      <c r="ULF22" s="1176" t="s">
        <v>2292</v>
      </c>
      <c r="ULG22" s="1176" t="s">
        <v>2292</v>
      </c>
      <c r="ULH22" s="1176" t="s">
        <v>2292</v>
      </c>
      <c r="ULI22" s="1176" t="s">
        <v>2292</v>
      </c>
      <c r="ULJ22" s="1176" t="s">
        <v>2292</v>
      </c>
      <c r="ULK22" s="1176" t="s">
        <v>2292</v>
      </c>
      <c r="ULL22" s="1176" t="s">
        <v>2292</v>
      </c>
      <c r="ULM22" s="1176" t="s">
        <v>2292</v>
      </c>
      <c r="ULN22" s="1176" t="s">
        <v>2292</v>
      </c>
      <c r="ULO22" s="1176" t="s">
        <v>2292</v>
      </c>
      <c r="ULP22" s="1176" t="s">
        <v>2292</v>
      </c>
      <c r="ULQ22" s="1176" t="s">
        <v>2292</v>
      </c>
      <c r="ULR22" s="1176" t="s">
        <v>2292</v>
      </c>
      <c r="ULS22" s="1176" t="s">
        <v>2292</v>
      </c>
      <c r="ULT22" s="1176" t="s">
        <v>2292</v>
      </c>
      <c r="ULU22" s="1176" t="s">
        <v>2292</v>
      </c>
      <c r="ULV22" s="1176" t="s">
        <v>2292</v>
      </c>
      <c r="ULW22" s="1176" t="s">
        <v>2292</v>
      </c>
      <c r="ULX22" s="1176" t="s">
        <v>2292</v>
      </c>
      <c r="ULY22" s="1176" t="s">
        <v>2292</v>
      </c>
      <c r="ULZ22" s="1176" t="s">
        <v>2292</v>
      </c>
      <c r="UMA22" s="1176" t="s">
        <v>2292</v>
      </c>
      <c r="UMB22" s="1176" t="s">
        <v>2292</v>
      </c>
      <c r="UMC22" s="1176" t="s">
        <v>2292</v>
      </c>
      <c r="UMD22" s="1176" t="s">
        <v>2292</v>
      </c>
      <c r="UME22" s="1176" t="s">
        <v>2292</v>
      </c>
      <c r="UMF22" s="1176" t="s">
        <v>2292</v>
      </c>
      <c r="UMG22" s="1176" t="s">
        <v>2292</v>
      </c>
      <c r="UMH22" s="1176" t="s">
        <v>2292</v>
      </c>
      <c r="UMI22" s="1176" t="s">
        <v>2292</v>
      </c>
      <c r="UMJ22" s="1176" t="s">
        <v>2292</v>
      </c>
      <c r="UMK22" s="1176" t="s">
        <v>2292</v>
      </c>
      <c r="UML22" s="1176" t="s">
        <v>2292</v>
      </c>
      <c r="UMM22" s="1176" t="s">
        <v>2292</v>
      </c>
      <c r="UMN22" s="1176" t="s">
        <v>2292</v>
      </c>
      <c r="UMO22" s="1176" t="s">
        <v>2292</v>
      </c>
      <c r="UMP22" s="1176" t="s">
        <v>2292</v>
      </c>
      <c r="UMQ22" s="1176" t="s">
        <v>2292</v>
      </c>
      <c r="UMR22" s="1176" t="s">
        <v>2292</v>
      </c>
      <c r="UMS22" s="1176" t="s">
        <v>2292</v>
      </c>
      <c r="UMT22" s="1176" t="s">
        <v>2292</v>
      </c>
      <c r="UMU22" s="1176" t="s">
        <v>2292</v>
      </c>
      <c r="UMV22" s="1176" t="s">
        <v>2292</v>
      </c>
      <c r="UMW22" s="1176" t="s">
        <v>2292</v>
      </c>
      <c r="UMX22" s="1176" t="s">
        <v>2292</v>
      </c>
      <c r="UMY22" s="1176" t="s">
        <v>2292</v>
      </c>
      <c r="UMZ22" s="1176" t="s">
        <v>2292</v>
      </c>
      <c r="UNA22" s="1176" t="s">
        <v>2292</v>
      </c>
      <c r="UNB22" s="1176" t="s">
        <v>2292</v>
      </c>
      <c r="UNC22" s="1176" t="s">
        <v>2292</v>
      </c>
      <c r="UND22" s="1176" t="s">
        <v>2292</v>
      </c>
      <c r="UNE22" s="1176" t="s">
        <v>2292</v>
      </c>
      <c r="UNF22" s="1176" t="s">
        <v>2292</v>
      </c>
      <c r="UNG22" s="1176" t="s">
        <v>2292</v>
      </c>
      <c r="UNH22" s="1176" t="s">
        <v>2292</v>
      </c>
      <c r="UNI22" s="1176" t="s">
        <v>2292</v>
      </c>
      <c r="UNJ22" s="1176" t="s">
        <v>2292</v>
      </c>
      <c r="UNK22" s="1176" t="s">
        <v>2292</v>
      </c>
      <c r="UNL22" s="1176" t="s">
        <v>2292</v>
      </c>
      <c r="UNM22" s="1176" t="s">
        <v>2292</v>
      </c>
      <c r="UNN22" s="1176" t="s">
        <v>2292</v>
      </c>
      <c r="UNO22" s="1176" t="s">
        <v>2292</v>
      </c>
      <c r="UNP22" s="1176" t="s">
        <v>2292</v>
      </c>
      <c r="UNQ22" s="1176" t="s">
        <v>2292</v>
      </c>
      <c r="UNR22" s="1176" t="s">
        <v>2292</v>
      </c>
      <c r="UNS22" s="1176" t="s">
        <v>2292</v>
      </c>
      <c r="UNT22" s="1176" t="s">
        <v>2292</v>
      </c>
      <c r="UNU22" s="1176" t="s">
        <v>2292</v>
      </c>
      <c r="UNV22" s="1176" t="s">
        <v>2292</v>
      </c>
      <c r="UNW22" s="1176" t="s">
        <v>2292</v>
      </c>
      <c r="UNX22" s="1176" t="s">
        <v>2292</v>
      </c>
      <c r="UNY22" s="1176" t="s">
        <v>2292</v>
      </c>
      <c r="UNZ22" s="1176" t="s">
        <v>2292</v>
      </c>
      <c r="UOA22" s="1176" t="s">
        <v>2292</v>
      </c>
      <c r="UOB22" s="1176" t="s">
        <v>2292</v>
      </c>
      <c r="UOC22" s="1176" t="s">
        <v>2292</v>
      </c>
      <c r="UOD22" s="1176" t="s">
        <v>2292</v>
      </c>
      <c r="UOE22" s="1176" t="s">
        <v>2292</v>
      </c>
      <c r="UOF22" s="1176" t="s">
        <v>2292</v>
      </c>
      <c r="UOG22" s="1176" t="s">
        <v>2292</v>
      </c>
      <c r="UOH22" s="1176" t="s">
        <v>2292</v>
      </c>
      <c r="UOI22" s="1176" t="s">
        <v>2292</v>
      </c>
      <c r="UOJ22" s="1176" t="s">
        <v>2292</v>
      </c>
      <c r="UOK22" s="1176" t="s">
        <v>2292</v>
      </c>
      <c r="UOL22" s="1176" t="s">
        <v>2292</v>
      </c>
      <c r="UOM22" s="1176" t="s">
        <v>2292</v>
      </c>
      <c r="UON22" s="1176" t="s">
        <v>2292</v>
      </c>
      <c r="UOO22" s="1176" t="s">
        <v>2292</v>
      </c>
      <c r="UOP22" s="1176" t="s">
        <v>2292</v>
      </c>
      <c r="UOQ22" s="1176" t="s">
        <v>2292</v>
      </c>
      <c r="UOR22" s="1176" t="s">
        <v>2292</v>
      </c>
      <c r="UOS22" s="1176" t="s">
        <v>2292</v>
      </c>
      <c r="UOT22" s="1176" t="s">
        <v>2292</v>
      </c>
      <c r="UOU22" s="1176" t="s">
        <v>2292</v>
      </c>
      <c r="UOV22" s="1176" t="s">
        <v>2292</v>
      </c>
      <c r="UOW22" s="1176" t="s">
        <v>2292</v>
      </c>
      <c r="UOX22" s="1176" t="s">
        <v>2292</v>
      </c>
      <c r="UOY22" s="1176" t="s">
        <v>2292</v>
      </c>
      <c r="UOZ22" s="1176" t="s">
        <v>2292</v>
      </c>
      <c r="UPA22" s="1176" t="s">
        <v>2292</v>
      </c>
      <c r="UPB22" s="1176" t="s">
        <v>2292</v>
      </c>
      <c r="UPC22" s="1176" t="s">
        <v>2292</v>
      </c>
      <c r="UPD22" s="1176" t="s">
        <v>2292</v>
      </c>
      <c r="UPE22" s="1176" t="s">
        <v>2292</v>
      </c>
      <c r="UPF22" s="1176" t="s">
        <v>2292</v>
      </c>
      <c r="UPG22" s="1176" t="s">
        <v>2292</v>
      </c>
      <c r="UPH22" s="1176" t="s">
        <v>2292</v>
      </c>
      <c r="UPI22" s="1176" t="s">
        <v>2292</v>
      </c>
      <c r="UPJ22" s="1176" t="s">
        <v>2292</v>
      </c>
      <c r="UPK22" s="1176" t="s">
        <v>2292</v>
      </c>
      <c r="UPL22" s="1176" t="s">
        <v>2292</v>
      </c>
      <c r="UPM22" s="1176" t="s">
        <v>2292</v>
      </c>
      <c r="UPN22" s="1176" t="s">
        <v>2292</v>
      </c>
      <c r="UPO22" s="1176" t="s">
        <v>2292</v>
      </c>
      <c r="UPP22" s="1176" t="s">
        <v>2292</v>
      </c>
      <c r="UPQ22" s="1176" t="s">
        <v>2292</v>
      </c>
      <c r="UPR22" s="1176" t="s">
        <v>2292</v>
      </c>
      <c r="UPS22" s="1176" t="s">
        <v>2292</v>
      </c>
      <c r="UPT22" s="1176" t="s">
        <v>2292</v>
      </c>
      <c r="UPU22" s="1176" t="s">
        <v>2292</v>
      </c>
      <c r="UPV22" s="1176" t="s">
        <v>2292</v>
      </c>
      <c r="UPW22" s="1176" t="s">
        <v>2292</v>
      </c>
      <c r="UPX22" s="1176" t="s">
        <v>2292</v>
      </c>
      <c r="UPY22" s="1176" t="s">
        <v>2292</v>
      </c>
      <c r="UPZ22" s="1176" t="s">
        <v>2292</v>
      </c>
      <c r="UQA22" s="1176" t="s">
        <v>2292</v>
      </c>
      <c r="UQB22" s="1176" t="s">
        <v>2292</v>
      </c>
      <c r="UQC22" s="1176" t="s">
        <v>2292</v>
      </c>
      <c r="UQD22" s="1176" t="s">
        <v>2292</v>
      </c>
      <c r="UQE22" s="1176" t="s">
        <v>2292</v>
      </c>
      <c r="UQF22" s="1176" t="s">
        <v>2292</v>
      </c>
      <c r="UQG22" s="1176" t="s">
        <v>2292</v>
      </c>
      <c r="UQH22" s="1176" t="s">
        <v>2292</v>
      </c>
      <c r="UQI22" s="1176" t="s">
        <v>2292</v>
      </c>
      <c r="UQJ22" s="1176" t="s">
        <v>2292</v>
      </c>
      <c r="UQK22" s="1176" t="s">
        <v>2292</v>
      </c>
      <c r="UQL22" s="1176" t="s">
        <v>2292</v>
      </c>
      <c r="UQM22" s="1176" t="s">
        <v>2292</v>
      </c>
      <c r="UQN22" s="1176" t="s">
        <v>2292</v>
      </c>
      <c r="UQO22" s="1176" t="s">
        <v>2292</v>
      </c>
      <c r="UQP22" s="1176" t="s">
        <v>2292</v>
      </c>
      <c r="UQQ22" s="1176" t="s">
        <v>2292</v>
      </c>
      <c r="UQR22" s="1176" t="s">
        <v>2292</v>
      </c>
      <c r="UQS22" s="1176" t="s">
        <v>2292</v>
      </c>
      <c r="UQT22" s="1176" t="s">
        <v>2292</v>
      </c>
      <c r="UQU22" s="1176" t="s">
        <v>2292</v>
      </c>
      <c r="UQV22" s="1176" t="s">
        <v>2292</v>
      </c>
      <c r="UQW22" s="1176" t="s">
        <v>2292</v>
      </c>
      <c r="UQX22" s="1176" t="s">
        <v>2292</v>
      </c>
      <c r="UQY22" s="1176" t="s">
        <v>2292</v>
      </c>
      <c r="UQZ22" s="1176" t="s">
        <v>2292</v>
      </c>
      <c r="URA22" s="1176" t="s">
        <v>2292</v>
      </c>
      <c r="URB22" s="1176" t="s">
        <v>2292</v>
      </c>
      <c r="URC22" s="1176" t="s">
        <v>2292</v>
      </c>
      <c r="URD22" s="1176" t="s">
        <v>2292</v>
      </c>
      <c r="URE22" s="1176" t="s">
        <v>2292</v>
      </c>
      <c r="URF22" s="1176" t="s">
        <v>2292</v>
      </c>
      <c r="URG22" s="1176" t="s">
        <v>2292</v>
      </c>
      <c r="URH22" s="1176" t="s">
        <v>2292</v>
      </c>
      <c r="URI22" s="1176" t="s">
        <v>2292</v>
      </c>
      <c r="URJ22" s="1176" t="s">
        <v>2292</v>
      </c>
      <c r="URK22" s="1176" t="s">
        <v>2292</v>
      </c>
      <c r="URL22" s="1176" t="s">
        <v>2292</v>
      </c>
      <c r="URM22" s="1176" t="s">
        <v>2292</v>
      </c>
      <c r="URN22" s="1176" t="s">
        <v>2292</v>
      </c>
      <c r="URO22" s="1176" t="s">
        <v>2292</v>
      </c>
      <c r="URP22" s="1176" t="s">
        <v>2292</v>
      </c>
      <c r="URQ22" s="1176" t="s">
        <v>2292</v>
      </c>
      <c r="URR22" s="1176" t="s">
        <v>2292</v>
      </c>
      <c r="URS22" s="1176" t="s">
        <v>2292</v>
      </c>
      <c r="URT22" s="1176" t="s">
        <v>2292</v>
      </c>
      <c r="URU22" s="1176" t="s">
        <v>2292</v>
      </c>
      <c r="URV22" s="1176" t="s">
        <v>2292</v>
      </c>
      <c r="URW22" s="1176" t="s">
        <v>2292</v>
      </c>
      <c r="URX22" s="1176" t="s">
        <v>2292</v>
      </c>
      <c r="URY22" s="1176" t="s">
        <v>2292</v>
      </c>
      <c r="URZ22" s="1176" t="s">
        <v>2292</v>
      </c>
      <c r="USA22" s="1176" t="s">
        <v>2292</v>
      </c>
      <c r="USB22" s="1176" t="s">
        <v>2292</v>
      </c>
      <c r="USC22" s="1176" t="s">
        <v>2292</v>
      </c>
      <c r="USD22" s="1176" t="s">
        <v>2292</v>
      </c>
      <c r="USE22" s="1176" t="s">
        <v>2292</v>
      </c>
      <c r="USF22" s="1176" t="s">
        <v>2292</v>
      </c>
      <c r="USG22" s="1176" t="s">
        <v>2292</v>
      </c>
      <c r="USH22" s="1176" t="s">
        <v>2292</v>
      </c>
      <c r="USI22" s="1176" t="s">
        <v>2292</v>
      </c>
      <c r="USJ22" s="1176" t="s">
        <v>2292</v>
      </c>
      <c r="USK22" s="1176" t="s">
        <v>2292</v>
      </c>
      <c r="USL22" s="1176" t="s">
        <v>2292</v>
      </c>
      <c r="USM22" s="1176" t="s">
        <v>2292</v>
      </c>
      <c r="USN22" s="1176" t="s">
        <v>2292</v>
      </c>
      <c r="USO22" s="1176" t="s">
        <v>2292</v>
      </c>
      <c r="USP22" s="1176" t="s">
        <v>2292</v>
      </c>
      <c r="USQ22" s="1176" t="s">
        <v>2292</v>
      </c>
      <c r="USR22" s="1176" t="s">
        <v>2292</v>
      </c>
      <c r="USS22" s="1176" t="s">
        <v>2292</v>
      </c>
      <c r="UST22" s="1176" t="s">
        <v>2292</v>
      </c>
      <c r="USU22" s="1176" t="s">
        <v>2292</v>
      </c>
      <c r="USV22" s="1176" t="s">
        <v>2292</v>
      </c>
      <c r="USW22" s="1176" t="s">
        <v>2292</v>
      </c>
      <c r="USX22" s="1176" t="s">
        <v>2292</v>
      </c>
      <c r="USY22" s="1176" t="s">
        <v>2292</v>
      </c>
      <c r="USZ22" s="1176" t="s">
        <v>2292</v>
      </c>
      <c r="UTA22" s="1176" t="s">
        <v>2292</v>
      </c>
      <c r="UTB22" s="1176" t="s">
        <v>2292</v>
      </c>
      <c r="UTC22" s="1176" t="s">
        <v>2292</v>
      </c>
      <c r="UTD22" s="1176" t="s">
        <v>2292</v>
      </c>
      <c r="UTE22" s="1176" t="s">
        <v>2292</v>
      </c>
      <c r="UTF22" s="1176" t="s">
        <v>2292</v>
      </c>
      <c r="UTG22" s="1176" t="s">
        <v>2292</v>
      </c>
      <c r="UTH22" s="1176" t="s">
        <v>2292</v>
      </c>
      <c r="UTI22" s="1176" t="s">
        <v>2292</v>
      </c>
      <c r="UTJ22" s="1176" t="s">
        <v>2292</v>
      </c>
      <c r="UTK22" s="1176" t="s">
        <v>2292</v>
      </c>
      <c r="UTL22" s="1176" t="s">
        <v>2292</v>
      </c>
      <c r="UTM22" s="1176" t="s">
        <v>2292</v>
      </c>
      <c r="UTN22" s="1176" t="s">
        <v>2292</v>
      </c>
      <c r="UTO22" s="1176" t="s">
        <v>2292</v>
      </c>
      <c r="UTP22" s="1176" t="s">
        <v>2292</v>
      </c>
      <c r="UTQ22" s="1176" t="s">
        <v>2292</v>
      </c>
      <c r="UTR22" s="1176" t="s">
        <v>2292</v>
      </c>
      <c r="UTS22" s="1176" t="s">
        <v>2292</v>
      </c>
      <c r="UTT22" s="1176" t="s">
        <v>2292</v>
      </c>
      <c r="UTU22" s="1176" t="s">
        <v>2292</v>
      </c>
      <c r="UTV22" s="1176" t="s">
        <v>2292</v>
      </c>
      <c r="UTW22" s="1176" t="s">
        <v>2292</v>
      </c>
      <c r="UTX22" s="1176" t="s">
        <v>2292</v>
      </c>
      <c r="UTY22" s="1176" t="s">
        <v>2292</v>
      </c>
      <c r="UTZ22" s="1176" t="s">
        <v>2292</v>
      </c>
      <c r="UUA22" s="1176" t="s">
        <v>2292</v>
      </c>
      <c r="UUB22" s="1176" t="s">
        <v>2292</v>
      </c>
      <c r="UUC22" s="1176" t="s">
        <v>2292</v>
      </c>
      <c r="UUD22" s="1176" t="s">
        <v>2292</v>
      </c>
      <c r="UUE22" s="1176" t="s">
        <v>2292</v>
      </c>
      <c r="UUF22" s="1176" t="s">
        <v>2292</v>
      </c>
      <c r="UUG22" s="1176" t="s">
        <v>2292</v>
      </c>
      <c r="UUH22" s="1176" t="s">
        <v>2292</v>
      </c>
      <c r="UUI22" s="1176" t="s">
        <v>2292</v>
      </c>
      <c r="UUJ22" s="1176" t="s">
        <v>2292</v>
      </c>
      <c r="UUK22" s="1176" t="s">
        <v>2292</v>
      </c>
      <c r="UUL22" s="1176" t="s">
        <v>2292</v>
      </c>
      <c r="UUM22" s="1176" t="s">
        <v>2292</v>
      </c>
      <c r="UUN22" s="1176" t="s">
        <v>2292</v>
      </c>
      <c r="UUO22" s="1176" t="s">
        <v>2292</v>
      </c>
      <c r="UUP22" s="1176" t="s">
        <v>2292</v>
      </c>
      <c r="UUQ22" s="1176" t="s">
        <v>2292</v>
      </c>
      <c r="UUR22" s="1176" t="s">
        <v>2292</v>
      </c>
      <c r="UUS22" s="1176" t="s">
        <v>2292</v>
      </c>
      <c r="UUT22" s="1176" t="s">
        <v>2292</v>
      </c>
      <c r="UUU22" s="1176" t="s">
        <v>2292</v>
      </c>
      <c r="UUV22" s="1176" t="s">
        <v>2292</v>
      </c>
      <c r="UUW22" s="1176" t="s">
        <v>2292</v>
      </c>
      <c r="UUX22" s="1176" t="s">
        <v>2292</v>
      </c>
      <c r="UUY22" s="1176" t="s">
        <v>2292</v>
      </c>
      <c r="UUZ22" s="1176" t="s">
        <v>2292</v>
      </c>
      <c r="UVA22" s="1176" t="s">
        <v>2292</v>
      </c>
      <c r="UVB22" s="1176" t="s">
        <v>2292</v>
      </c>
      <c r="UVC22" s="1176" t="s">
        <v>2292</v>
      </c>
      <c r="UVD22" s="1176" t="s">
        <v>2292</v>
      </c>
      <c r="UVE22" s="1176" t="s">
        <v>2292</v>
      </c>
      <c r="UVF22" s="1176" t="s">
        <v>2292</v>
      </c>
      <c r="UVG22" s="1176" t="s">
        <v>2292</v>
      </c>
      <c r="UVH22" s="1176" t="s">
        <v>2292</v>
      </c>
      <c r="UVI22" s="1176" t="s">
        <v>2292</v>
      </c>
      <c r="UVJ22" s="1176" t="s">
        <v>2292</v>
      </c>
      <c r="UVK22" s="1176" t="s">
        <v>2292</v>
      </c>
      <c r="UVL22" s="1176" t="s">
        <v>2292</v>
      </c>
      <c r="UVM22" s="1176" t="s">
        <v>2292</v>
      </c>
      <c r="UVN22" s="1176" t="s">
        <v>2292</v>
      </c>
      <c r="UVO22" s="1176" t="s">
        <v>2292</v>
      </c>
      <c r="UVP22" s="1176" t="s">
        <v>2292</v>
      </c>
      <c r="UVQ22" s="1176" t="s">
        <v>2292</v>
      </c>
      <c r="UVR22" s="1176" t="s">
        <v>2292</v>
      </c>
      <c r="UVS22" s="1176" t="s">
        <v>2292</v>
      </c>
      <c r="UVT22" s="1176" t="s">
        <v>2292</v>
      </c>
      <c r="UVU22" s="1176" t="s">
        <v>2292</v>
      </c>
      <c r="UVV22" s="1176" t="s">
        <v>2292</v>
      </c>
      <c r="UVW22" s="1176" t="s">
        <v>2292</v>
      </c>
      <c r="UVX22" s="1176" t="s">
        <v>2292</v>
      </c>
      <c r="UVY22" s="1176" t="s">
        <v>2292</v>
      </c>
      <c r="UVZ22" s="1176" t="s">
        <v>2292</v>
      </c>
      <c r="UWA22" s="1176" t="s">
        <v>2292</v>
      </c>
      <c r="UWB22" s="1176" t="s">
        <v>2292</v>
      </c>
      <c r="UWC22" s="1176" t="s">
        <v>2292</v>
      </c>
      <c r="UWD22" s="1176" t="s">
        <v>2292</v>
      </c>
      <c r="UWE22" s="1176" t="s">
        <v>2292</v>
      </c>
      <c r="UWF22" s="1176" t="s">
        <v>2292</v>
      </c>
      <c r="UWG22" s="1176" t="s">
        <v>2292</v>
      </c>
      <c r="UWH22" s="1176" t="s">
        <v>2292</v>
      </c>
      <c r="UWI22" s="1176" t="s">
        <v>2292</v>
      </c>
      <c r="UWJ22" s="1176" t="s">
        <v>2292</v>
      </c>
      <c r="UWK22" s="1176" t="s">
        <v>2292</v>
      </c>
      <c r="UWL22" s="1176" t="s">
        <v>2292</v>
      </c>
      <c r="UWM22" s="1176" t="s">
        <v>2292</v>
      </c>
      <c r="UWN22" s="1176" t="s">
        <v>2292</v>
      </c>
      <c r="UWO22" s="1176" t="s">
        <v>2292</v>
      </c>
      <c r="UWP22" s="1176" t="s">
        <v>2292</v>
      </c>
      <c r="UWQ22" s="1176" t="s">
        <v>2292</v>
      </c>
      <c r="UWR22" s="1176" t="s">
        <v>2292</v>
      </c>
      <c r="UWS22" s="1176" t="s">
        <v>2292</v>
      </c>
      <c r="UWT22" s="1176" t="s">
        <v>2292</v>
      </c>
      <c r="UWU22" s="1176" t="s">
        <v>2292</v>
      </c>
      <c r="UWV22" s="1176" t="s">
        <v>2292</v>
      </c>
      <c r="UWW22" s="1176" t="s">
        <v>2292</v>
      </c>
      <c r="UWX22" s="1176" t="s">
        <v>2292</v>
      </c>
      <c r="UWY22" s="1176" t="s">
        <v>2292</v>
      </c>
      <c r="UWZ22" s="1176" t="s">
        <v>2292</v>
      </c>
      <c r="UXA22" s="1176" t="s">
        <v>2292</v>
      </c>
      <c r="UXB22" s="1176" t="s">
        <v>2292</v>
      </c>
      <c r="UXC22" s="1176" t="s">
        <v>2292</v>
      </c>
      <c r="UXD22" s="1176" t="s">
        <v>2292</v>
      </c>
      <c r="UXE22" s="1176" t="s">
        <v>2292</v>
      </c>
      <c r="UXF22" s="1176" t="s">
        <v>2292</v>
      </c>
      <c r="UXG22" s="1176" t="s">
        <v>2292</v>
      </c>
      <c r="UXH22" s="1176" t="s">
        <v>2292</v>
      </c>
      <c r="UXI22" s="1176" t="s">
        <v>2292</v>
      </c>
      <c r="UXJ22" s="1176" t="s">
        <v>2292</v>
      </c>
      <c r="UXK22" s="1176" t="s">
        <v>2292</v>
      </c>
      <c r="UXL22" s="1176" t="s">
        <v>2292</v>
      </c>
      <c r="UXM22" s="1176" t="s">
        <v>2292</v>
      </c>
      <c r="UXN22" s="1176" t="s">
        <v>2292</v>
      </c>
      <c r="UXO22" s="1176" t="s">
        <v>2292</v>
      </c>
      <c r="UXP22" s="1176" t="s">
        <v>2292</v>
      </c>
      <c r="UXQ22" s="1176" t="s">
        <v>2292</v>
      </c>
      <c r="UXR22" s="1176" t="s">
        <v>2292</v>
      </c>
      <c r="UXS22" s="1176" t="s">
        <v>2292</v>
      </c>
      <c r="UXT22" s="1176" t="s">
        <v>2292</v>
      </c>
      <c r="UXU22" s="1176" t="s">
        <v>2292</v>
      </c>
      <c r="UXV22" s="1176" t="s">
        <v>2292</v>
      </c>
      <c r="UXW22" s="1176" t="s">
        <v>2292</v>
      </c>
      <c r="UXX22" s="1176" t="s">
        <v>2292</v>
      </c>
      <c r="UXY22" s="1176" t="s">
        <v>2292</v>
      </c>
      <c r="UXZ22" s="1176" t="s">
        <v>2292</v>
      </c>
      <c r="UYA22" s="1176" t="s">
        <v>2292</v>
      </c>
      <c r="UYB22" s="1176" t="s">
        <v>2292</v>
      </c>
      <c r="UYC22" s="1176" t="s">
        <v>2292</v>
      </c>
      <c r="UYD22" s="1176" t="s">
        <v>2292</v>
      </c>
      <c r="UYE22" s="1176" t="s">
        <v>2292</v>
      </c>
      <c r="UYF22" s="1176" t="s">
        <v>2292</v>
      </c>
      <c r="UYG22" s="1176" t="s">
        <v>2292</v>
      </c>
      <c r="UYH22" s="1176" t="s">
        <v>2292</v>
      </c>
      <c r="UYI22" s="1176" t="s">
        <v>2292</v>
      </c>
      <c r="UYJ22" s="1176" t="s">
        <v>2292</v>
      </c>
      <c r="UYK22" s="1176" t="s">
        <v>2292</v>
      </c>
      <c r="UYL22" s="1176" t="s">
        <v>2292</v>
      </c>
      <c r="UYM22" s="1176" t="s">
        <v>2292</v>
      </c>
      <c r="UYN22" s="1176" t="s">
        <v>2292</v>
      </c>
      <c r="UYO22" s="1176" t="s">
        <v>2292</v>
      </c>
      <c r="UYP22" s="1176" t="s">
        <v>2292</v>
      </c>
      <c r="UYQ22" s="1176" t="s">
        <v>2292</v>
      </c>
      <c r="UYR22" s="1176" t="s">
        <v>2292</v>
      </c>
      <c r="UYS22" s="1176" t="s">
        <v>2292</v>
      </c>
      <c r="UYT22" s="1176" t="s">
        <v>2292</v>
      </c>
      <c r="UYU22" s="1176" t="s">
        <v>2292</v>
      </c>
      <c r="UYV22" s="1176" t="s">
        <v>2292</v>
      </c>
      <c r="UYW22" s="1176" t="s">
        <v>2292</v>
      </c>
      <c r="UYX22" s="1176" t="s">
        <v>2292</v>
      </c>
      <c r="UYY22" s="1176" t="s">
        <v>2292</v>
      </c>
      <c r="UYZ22" s="1176" t="s">
        <v>2292</v>
      </c>
      <c r="UZA22" s="1176" t="s">
        <v>2292</v>
      </c>
      <c r="UZB22" s="1176" t="s">
        <v>2292</v>
      </c>
      <c r="UZC22" s="1176" t="s">
        <v>2292</v>
      </c>
      <c r="UZD22" s="1176" t="s">
        <v>2292</v>
      </c>
      <c r="UZE22" s="1176" t="s">
        <v>2292</v>
      </c>
      <c r="UZF22" s="1176" t="s">
        <v>2292</v>
      </c>
      <c r="UZG22" s="1176" t="s">
        <v>2292</v>
      </c>
      <c r="UZH22" s="1176" t="s">
        <v>2292</v>
      </c>
      <c r="UZI22" s="1176" t="s">
        <v>2292</v>
      </c>
      <c r="UZJ22" s="1176" t="s">
        <v>2292</v>
      </c>
      <c r="UZK22" s="1176" t="s">
        <v>2292</v>
      </c>
      <c r="UZL22" s="1176" t="s">
        <v>2292</v>
      </c>
      <c r="UZM22" s="1176" t="s">
        <v>2292</v>
      </c>
      <c r="UZN22" s="1176" t="s">
        <v>2292</v>
      </c>
      <c r="UZO22" s="1176" t="s">
        <v>2292</v>
      </c>
      <c r="UZP22" s="1176" t="s">
        <v>2292</v>
      </c>
      <c r="UZQ22" s="1176" t="s">
        <v>2292</v>
      </c>
      <c r="UZR22" s="1176" t="s">
        <v>2292</v>
      </c>
      <c r="UZS22" s="1176" t="s">
        <v>2292</v>
      </c>
      <c r="UZT22" s="1176" t="s">
        <v>2292</v>
      </c>
      <c r="UZU22" s="1176" t="s">
        <v>2292</v>
      </c>
      <c r="UZV22" s="1176" t="s">
        <v>2292</v>
      </c>
      <c r="UZW22" s="1176" t="s">
        <v>2292</v>
      </c>
      <c r="UZX22" s="1176" t="s">
        <v>2292</v>
      </c>
      <c r="UZY22" s="1176" t="s">
        <v>2292</v>
      </c>
      <c r="UZZ22" s="1176" t="s">
        <v>2292</v>
      </c>
      <c r="VAA22" s="1176" t="s">
        <v>2292</v>
      </c>
      <c r="VAB22" s="1176" t="s">
        <v>2292</v>
      </c>
      <c r="VAC22" s="1176" t="s">
        <v>2292</v>
      </c>
      <c r="VAD22" s="1176" t="s">
        <v>2292</v>
      </c>
      <c r="VAE22" s="1176" t="s">
        <v>2292</v>
      </c>
      <c r="VAF22" s="1176" t="s">
        <v>2292</v>
      </c>
      <c r="VAG22" s="1176" t="s">
        <v>2292</v>
      </c>
      <c r="VAH22" s="1176" t="s">
        <v>2292</v>
      </c>
      <c r="VAI22" s="1176" t="s">
        <v>2292</v>
      </c>
      <c r="VAJ22" s="1176" t="s">
        <v>2292</v>
      </c>
      <c r="VAK22" s="1176" t="s">
        <v>2292</v>
      </c>
      <c r="VAL22" s="1176" t="s">
        <v>2292</v>
      </c>
      <c r="VAM22" s="1176" t="s">
        <v>2292</v>
      </c>
      <c r="VAN22" s="1176" t="s">
        <v>2292</v>
      </c>
      <c r="VAO22" s="1176" t="s">
        <v>2292</v>
      </c>
      <c r="VAP22" s="1176" t="s">
        <v>2292</v>
      </c>
      <c r="VAQ22" s="1176" t="s">
        <v>2292</v>
      </c>
      <c r="VAR22" s="1176" t="s">
        <v>2292</v>
      </c>
      <c r="VAS22" s="1176" t="s">
        <v>2292</v>
      </c>
      <c r="VAT22" s="1176" t="s">
        <v>2292</v>
      </c>
      <c r="VAU22" s="1176" t="s">
        <v>2292</v>
      </c>
      <c r="VAV22" s="1176" t="s">
        <v>2292</v>
      </c>
      <c r="VAW22" s="1176" t="s">
        <v>2292</v>
      </c>
      <c r="VAX22" s="1176" t="s">
        <v>2292</v>
      </c>
      <c r="VAY22" s="1176" t="s">
        <v>2292</v>
      </c>
      <c r="VAZ22" s="1176" t="s">
        <v>2292</v>
      </c>
      <c r="VBA22" s="1176" t="s">
        <v>2292</v>
      </c>
      <c r="VBB22" s="1176" t="s">
        <v>2292</v>
      </c>
      <c r="VBC22" s="1176" t="s">
        <v>2292</v>
      </c>
      <c r="VBD22" s="1176" t="s">
        <v>2292</v>
      </c>
      <c r="VBE22" s="1176" t="s">
        <v>2292</v>
      </c>
      <c r="VBF22" s="1176" t="s">
        <v>2292</v>
      </c>
      <c r="VBG22" s="1176" t="s">
        <v>2292</v>
      </c>
      <c r="VBH22" s="1176" t="s">
        <v>2292</v>
      </c>
      <c r="VBI22" s="1176" t="s">
        <v>2292</v>
      </c>
      <c r="VBJ22" s="1176" t="s">
        <v>2292</v>
      </c>
      <c r="VBK22" s="1176" t="s">
        <v>2292</v>
      </c>
      <c r="VBL22" s="1176" t="s">
        <v>2292</v>
      </c>
      <c r="VBM22" s="1176" t="s">
        <v>2292</v>
      </c>
      <c r="VBN22" s="1176" t="s">
        <v>2292</v>
      </c>
      <c r="VBO22" s="1176" t="s">
        <v>2292</v>
      </c>
      <c r="VBP22" s="1176" t="s">
        <v>2292</v>
      </c>
      <c r="VBQ22" s="1176" t="s">
        <v>2292</v>
      </c>
      <c r="VBR22" s="1176" t="s">
        <v>2292</v>
      </c>
      <c r="VBS22" s="1176" t="s">
        <v>2292</v>
      </c>
      <c r="VBT22" s="1176" t="s">
        <v>2292</v>
      </c>
      <c r="VBU22" s="1176" t="s">
        <v>2292</v>
      </c>
      <c r="VBV22" s="1176" t="s">
        <v>2292</v>
      </c>
      <c r="VBW22" s="1176" t="s">
        <v>2292</v>
      </c>
      <c r="VBX22" s="1176" t="s">
        <v>2292</v>
      </c>
      <c r="VBY22" s="1176" t="s">
        <v>2292</v>
      </c>
      <c r="VBZ22" s="1176" t="s">
        <v>2292</v>
      </c>
      <c r="VCA22" s="1176" t="s">
        <v>2292</v>
      </c>
      <c r="VCB22" s="1176" t="s">
        <v>2292</v>
      </c>
      <c r="VCC22" s="1176" t="s">
        <v>2292</v>
      </c>
      <c r="VCD22" s="1176" t="s">
        <v>2292</v>
      </c>
      <c r="VCE22" s="1176" t="s">
        <v>2292</v>
      </c>
      <c r="VCF22" s="1176" t="s">
        <v>2292</v>
      </c>
      <c r="VCG22" s="1176" t="s">
        <v>2292</v>
      </c>
      <c r="VCH22" s="1176" t="s">
        <v>2292</v>
      </c>
      <c r="VCI22" s="1176" t="s">
        <v>2292</v>
      </c>
      <c r="VCJ22" s="1176" t="s">
        <v>2292</v>
      </c>
      <c r="VCK22" s="1176" t="s">
        <v>2292</v>
      </c>
      <c r="VCL22" s="1176" t="s">
        <v>2292</v>
      </c>
      <c r="VCM22" s="1176" t="s">
        <v>2292</v>
      </c>
      <c r="VCN22" s="1176" t="s">
        <v>2292</v>
      </c>
      <c r="VCO22" s="1176" t="s">
        <v>2292</v>
      </c>
      <c r="VCP22" s="1176" t="s">
        <v>2292</v>
      </c>
      <c r="VCQ22" s="1176" t="s">
        <v>2292</v>
      </c>
      <c r="VCR22" s="1176" t="s">
        <v>2292</v>
      </c>
      <c r="VCS22" s="1176" t="s">
        <v>2292</v>
      </c>
      <c r="VCT22" s="1176" t="s">
        <v>2292</v>
      </c>
      <c r="VCU22" s="1176" t="s">
        <v>2292</v>
      </c>
      <c r="VCV22" s="1176" t="s">
        <v>2292</v>
      </c>
      <c r="VCW22" s="1176" t="s">
        <v>2292</v>
      </c>
      <c r="VCX22" s="1176" t="s">
        <v>2292</v>
      </c>
      <c r="VCY22" s="1176" t="s">
        <v>2292</v>
      </c>
      <c r="VCZ22" s="1176" t="s">
        <v>2292</v>
      </c>
      <c r="VDA22" s="1176" t="s">
        <v>2292</v>
      </c>
      <c r="VDB22" s="1176" t="s">
        <v>2292</v>
      </c>
      <c r="VDC22" s="1176" t="s">
        <v>2292</v>
      </c>
      <c r="VDD22" s="1176" t="s">
        <v>2292</v>
      </c>
      <c r="VDE22" s="1176" t="s">
        <v>2292</v>
      </c>
      <c r="VDF22" s="1176" t="s">
        <v>2292</v>
      </c>
      <c r="VDG22" s="1176" t="s">
        <v>2292</v>
      </c>
      <c r="VDH22" s="1176" t="s">
        <v>2292</v>
      </c>
      <c r="VDI22" s="1176" t="s">
        <v>2292</v>
      </c>
      <c r="VDJ22" s="1176" t="s">
        <v>2292</v>
      </c>
      <c r="VDK22" s="1176" t="s">
        <v>2292</v>
      </c>
      <c r="VDL22" s="1176" t="s">
        <v>2292</v>
      </c>
      <c r="VDM22" s="1176" t="s">
        <v>2292</v>
      </c>
      <c r="VDN22" s="1176" t="s">
        <v>2292</v>
      </c>
      <c r="VDO22" s="1176" t="s">
        <v>2292</v>
      </c>
      <c r="VDP22" s="1176" t="s">
        <v>2292</v>
      </c>
      <c r="VDQ22" s="1176" t="s">
        <v>2292</v>
      </c>
      <c r="VDR22" s="1176" t="s">
        <v>2292</v>
      </c>
      <c r="VDS22" s="1176" t="s">
        <v>2292</v>
      </c>
      <c r="VDT22" s="1176" t="s">
        <v>2292</v>
      </c>
      <c r="VDU22" s="1176" t="s">
        <v>2292</v>
      </c>
      <c r="VDV22" s="1176" t="s">
        <v>2292</v>
      </c>
      <c r="VDW22" s="1176" t="s">
        <v>2292</v>
      </c>
      <c r="VDX22" s="1176" t="s">
        <v>2292</v>
      </c>
      <c r="VDY22" s="1176" t="s">
        <v>2292</v>
      </c>
      <c r="VDZ22" s="1176" t="s">
        <v>2292</v>
      </c>
      <c r="VEA22" s="1176" t="s">
        <v>2292</v>
      </c>
      <c r="VEB22" s="1176" t="s">
        <v>2292</v>
      </c>
      <c r="VEC22" s="1176" t="s">
        <v>2292</v>
      </c>
      <c r="VED22" s="1176" t="s">
        <v>2292</v>
      </c>
      <c r="VEE22" s="1176" t="s">
        <v>2292</v>
      </c>
      <c r="VEF22" s="1176" t="s">
        <v>2292</v>
      </c>
      <c r="VEG22" s="1176" t="s">
        <v>2292</v>
      </c>
      <c r="VEH22" s="1176" t="s">
        <v>2292</v>
      </c>
      <c r="VEI22" s="1176" t="s">
        <v>2292</v>
      </c>
      <c r="VEJ22" s="1176" t="s">
        <v>2292</v>
      </c>
      <c r="VEK22" s="1176" t="s">
        <v>2292</v>
      </c>
      <c r="VEL22" s="1176" t="s">
        <v>2292</v>
      </c>
      <c r="VEM22" s="1176" t="s">
        <v>2292</v>
      </c>
      <c r="VEN22" s="1176" t="s">
        <v>2292</v>
      </c>
      <c r="VEO22" s="1176" t="s">
        <v>2292</v>
      </c>
      <c r="VEP22" s="1176" t="s">
        <v>2292</v>
      </c>
      <c r="VEQ22" s="1176" t="s">
        <v>2292</v>
      </c>
      <c r="VER22" s="1176" t="s">
        <v>2292</v>
      </c>
      <c r="VES22" s="1176" t="s">
        <v>2292</v>
      </c>
      <c r="VET22" s="1176" t="s">
        <v>2292</v>
      </c>
      <c r="VEU22" s="1176" t="s">
        <v>2292</v>
      </c>
      <c r="VEV22" s="1176" t="s">
        <v>2292</v>
      </c>
      <c r="VEW22" s="1176" t="s">
        <v>2292</v>
      </c>
      <c r="VEX22" s="1176" t="s">
        <v>2292</v>
      </c>
      <c r="VEY22" s="1176" t="s">
        <v>2292</v>
      </c>
      <c r="VEZ22" s="1176" t="s">
        <v>2292</v>
      </c>
      <c r="VFA22" s="1176" t="s">
        <v>2292</v>
      </c>
      <c r="VFB22" s="1176" t="s">
        <v>2292</v>
      </c>
      <c r="VFC22" s="1176" t="s">
        <v>2292</v>
      </c>
      <c r="VFD22" s="1176" t="s">
        <v>2292</v>
      </c>
      <c r="VFE22" s="1176" t="s">
        <v>2292</v>
      </c>
      <c r="VFF22" s="1176" t="s">
        <v>2292</v>
      </c>
      <c r="VFG22" s="1176" t="s">
        <v>2292</v>
      </c>
      <c r="VFH22" s="1176" t="s">
        <v>2292</v>
      </c>
      <c r="VFI22" s="1176" t="s">
        <v>2292</v>
      </c>
      <c r="VFJ22" s="1176" t="s">
        <v>2292</v>
      </c>
      <c r="VFK22" s="1176" t="s">
        <v>2292</v>
      </c>
      <c r="VFL22" s="1176" t="s">
        <v>2292</v>
      </c>
      <c r="VFM22" s="1176" t="s">
        <v>2292</v>
      </c>
      <c r="VFN22" s="1176" t="s">
        <v>2292</v>
      </c>
      <c r="VFO22" s="1176" t="s">
        <v>2292</v>
      </c>
      <c r="VFP22" s="1176" t="s">
        <v>2292</v>
      </c>
      <c r="VFQ22" s="1176" t="s">
        <v>2292</v>
      </c>
      <c r="VFR22" s="1176" t="s">
        <v>2292</v>
      </c>
      <c r="VFS22" s="1176" t="s">
        <v>2292</v>
      </c>
      <c r="VFT22" s="1176" t="s">
        <v>2292</v>
      </c>
      <c r="VFU22" s="1176" t="s">
        <v>2292</v>
      </c>
      <c r="VFV22" s="1176" t="s">
        <v>2292</v>
      </c>
      <c r="VFW22" s="1176" t="s">
        <v>2292</v>
      </c>
      <c r="VFX22" s="1176" t="s">
        <v>2292</v>
      </c>
      <c r="VFY22" s="1176" t="s">
        <v>2292</v>
      </c>
      <c r="VFZ22" s="1176" t="s">
        <v>2292</v>
      </c>
      <c r="VGA22" s="1176" t="s">
        <v>2292</v>
      </c>
      <c r="VGB22" s="1176" t="s">
        <v>2292</v>
      </c>
      <c r="VGC22" s="1176" t="s">
        <v>2292</v>
      </c>
      <c r="VGD22" s="1176" t="s">
        <v>2292</v>
      </c>
      <c r="VGE22" s="1176" t="s">
        <v>2292</v>
      </c>
      <c r="VGF22" s="1176" t="s">
        <v>2292</v>
      </c>
      <c r="VGG22" s="1176" t="s">
        <v>2292</v>
      </c>
      <c r="VGH22" s="1176" t="s">
        <v>2292</v>
      </c>
      <c r="VGI22" s="1176" t="s">
        <v>2292</v>
      </c>
      <c r="VGJ22" s="1176" t="s">
        <v>2292</v>
      </c>
      <c r="VGK22" s="1176" t="s">
        <v>2292</v>
      </c>
      <c r="VGL22" s="1176" t="s">
        <v>2292</v>
      </c>
      <c r="VGM22" s="1176" t="s">
        <v>2292</v>
      </c>
      <c r="VGN22" s="1176" t="s">
        <v>2292</v>
      </c>
      <c r="VGO22" s="1176" t="s">
        <v>2292</v>
      </c>
      <c r="VGP22" s="1176" t="s">
        <v>2292</v>
      </c>
      <c r="VGQ22" s="1176" t="s">
        <v>2292</v>
      </c>
      <c r="VGR22" s="1176" t="s">
        <v>2292</v>
      </c>
      <c r="VGS22" s="1176" t="s">
        <v>2292</v>
      </c>
      <c r="VGT22" s="1176" t="s">
        <v>2292</v>
      </c>
      <c r="VGU22" s="1176" t="s">
        <v>2292</v>
      </c>
      <c r="VGV22" s="1176" t="s">
        <v>2292</v>
      </c>
      <c r="VGW22" s="1176" t="s">
        <v>2292</v>
      </c>
      <c r="VGX22" s="1176" t="s">
        <v>2292</v>
      </c>
      <c r="VGY22" s="1176" t="s">
        <v>2292</v>
      </c>
      <c r="VGZ22" s="1176" t="s">
        <v>2292</v>
      </c>
      <c r="VHA22" s="1176" t="s">
        <v>2292</v>
      </c>
      <c r="VHB22" s="1176" t="s">
        <v>2292</v>
      </c>
      <c r="VHC22" s="1176" t="s">
        <v>2292</v>
      </c>
      <c r="VHD22" s="1176" t="s">
        <v>2292</v>
      </c>
      <c r="VHE22" s="1176" t="s">
        <v>2292</v>
      </c>
      <c r="VHF22" s="1176" t="s">
        <v>2292</v>
      </c>
      <c r="VHG22" s="1176" t="s">
        <v>2292</v>
      </c>
      <c r="VHH22" s="1176" t="s">
        <v>2292</v>
      </c>
      <c r="VHI22" s="1176" t="s">
        <v>2292</v>
      </c>
      <c r="VHJ22" s="1176" t="s">
        <v>2292</v>
      </c>
      <c r="VHK22" s="1176" t="s">
        <v>2292</v>
      </c>
      <c r="VHL22" s="1176" t="s">
        <v>2292</v>
      </c>
      <c r="VHM22" s="1176" t="s">
        <v>2292</v>
      </c>
      <c r="VHN22" s="1176" t="s">
        <v>2292</v>
      </c>
      <c r="VHO22" s="1176" t="s">
        <v>2292</v>
      </c>
      <c r="VHP22" s="1176" t="s">
        <v>2292</v>
      </c>
      <c r="VHQ22" s="1176" t="s">
        <v>2292</v>
      </c>
      <c r="VHR22" s="1176" t="s">
        <v>2292</v>
      </c>
      <c r="VHS22" s="1176" t="s">
        <v>2292</v>
      </c>
      <c r="VHT22" s="1176" t="s">
        <v>2292</v>
      </c>
      <c r="VHU22" s="1176" t="s">
        <v>2292</v>
      </c>
      <c r="VHV22" s="1176" t="s">
        <v>2292</v>
      </c>
      <c r="VHW22" s="1176" t="s">
        <v>2292</v>
      </c>
      <c r="VHX22" s="1176" t="s">
        <v>2292</v>
      </c>
      <c r="VHY22" s="1176" t="s">
        <v>2292</v>
      </c>
      <c r="VHZ22" s="1176" t="s">
        <v>2292</v>
      </c>
      <c r="VIA22" s="1176" t="s">
        <v>2292</v>
      </c>
      <c r="VIB22" s="1176" t="s">
        <v>2292</v>
      </c>
      <c r="VIC22" s="1176" t="s">
        <v>2292</v>
      </c>
      <c r="VID22" s="1176" t="s">
        <v>2292</v>
      </c>
      <c r="VIE22" s="1176" t="s">
        <v>2292</v>
      </c>
      <c r="VIF22" s="1176" t="s">
        <v>2292</v>
      </c>
      <c r="VIG22" s="1176" t="s">
        <v>2292</v>
      </c>
      <c r="VIH22" s="1176" t="s">
        <v>2292</v>
      </c>
      <c r="VII22" s="1176" t="s">
        <v>2292</v>
      </c>
      <c r="VIJ22" s="1176" t="s">
        <v>2292</v>
      </c>
      <c r="VIK22" s="1176" t="s">
        <v>2292</v>
      </c>
      <c r="VIL22" s="1176" t="s">
        <v>2292</v>
      </c>
      <c r="VIM22" s="1176" t="s">
        <v>2292</v>
      </c>
      <c r="VIN22" s="1176" t="s">
        <v>2292</v>
      </c>
      <c r="VIO22" s="1176" t="s">
        <v>2292</v>
      </c>
      <c r="VIP22" s="1176" t="s">
        <v>2292</v>
      </c>
      <c r="VIQ22" s="1176" t="s">
        <v>2292</v>
      </c>
      <c r="VIR22" s="1176" t="s">
        <v>2292</v>
      </c>
      <c r="VIS22" s="1176" t="s">
        <v>2292</v>
      </c>
      <c r="VIT22" s="1176" t="s">
        <v>2292</v>
      </c>
      <c r="VIU22" s="1176" t="s">
        <v>2292</v>
      </c>
      <c r="VIV22" s="1176" t="s">
        <v>2292</v>
      </c>
      <c r="VIW22" s="1176" t="s">
        <v>2292</v>
      </c>
      <c r="VIX22" s="1176" t="s">
        <v>2292</v>
      </c>
      <c r="VIY22" s="1176" t="s">
        <v>2292</v>
      </c>
      <c r="VIZ22" s="1176" t="s">
        <v>2292</v>
      </c>
      <c r="VJA22" s="1176" t="s">
        <v>2292</v>
      </c>
      <c r="VJB22" s="1176" t="s">
        <v>2292</v>
      </c>
      <c r="VJC22" s="1176" t="s">
        <v>2292</v>
      </c>
      <c r="VJD22" s="1176" t="s">
        <v>2292</v>
      </c>
      <c r="VJE22" s="1176" t="s">
        <v>2292</v>
      </c>
      <c r="VJF22" s="1176" t="s">
        <v>2292</v>
      </c>
      <c r="VJG22" s="1176" t="s">
        <v>2292</v>
      </c>
      <c r="VJH22" s="1176" t="s">
        <v>2292</v>
      </c>
      <c r="VJI22" s="1176" t="s">
        <v>2292</v>
      </c>
      <c r="VJJ22" s="1176" t="s">
        <v>2292</v>
      </c>
      <c r="VJK22" s="1176" t="s">
        <v>2292</v>
      </c>
      <c r="VJL22" s="1176" t="s">
        <v>2292</v>
      </c>
      <c r="VJM22" s="1176" t="s">
        <v>2292</v>
      </c>
      <c r="VJN22" s="1176" t="s">
        <v>2292</v>
      </c>
      <c r="VJO22" s="1176" t="s">
        <v>2292</v>
      </c>
      <c r="VJP22" s="1176" t="s">
        <v>2292</v>
      </c>
      <c r="VJQ22" s="1176" t="s">
        <v>2292</v>
      </c>
      <c r="VJR22" s="1176" t="s">
        <v>2292</v>
      </c>
      <c r="VJS22" s="1176" t="s">
        <v>2292</v>
      </c>
      <c r="VJT22" s="1176" t="s">
        <v>2292</v>
      </c>
      <c r="VJU22" s="1176" t="s">
        <v>2292</v>
      </c>
      <c r="VJV22" s="1176" t="s">
        <v>2292</v>
      </c>
      <c r="VJW22" s="1176" t="s">
        <v>2292</v>
      </c>
      <c r="VJX22" s="1176" t="s">
        <v>2292</v>
      </c>
      <c r="VJY22" s="1176" t="s">
        <v>2292</v>
      </c>
      <c r="VJZ22" s="1176" t="s">
        <v>2292</v>
      </c>
      <c r="VKA22" s="1176" t="s">
        <v>2292</v>
      </c>
      <c r="VKB22" s="1176" t="s">
        <v>2292</v>
      </c>
      <c r="VKC22" s="1176" t="s">
        <v>2292</v>
      </c>
      <c r="VKD22" s="1176" t="s">
        <v>2292</v>
      </c>
      <c r="VKE22" s="1176" t="s">
        <v>2292</v>
      </c>
      <c r="VKF22" s="1176" t="s">
        <v>2292</v>
      </c>
      <c r="VKG22" s="1176" t="s">
        <v>2292</v>
      </c>
      <c r="VKH22" s="1176" t="s">
        <v>2292</v>
      </c>
      <c r="VKI22" s="1176" t="s">
        <v>2292</v>
      </c>
      <c r="VKJ22" s="1176" t="s">
        <v>2292</v>
      </c>
      <c r="VKK22" s="1176" t="s">
        <v>2292</v>
      </c>
      <c r="VKL22" s="1176" t="s">
        <v>2292</v>
      </c>
      <c r="VKM22" s="1176" t="s">
        <v>2292</v>
      </c>
      <c r="VKN22" s="1176" t="s">
        <v>2292</v>
      </c>
      <c r="VKO22" s="1176" t="s">
        <v>2292</v>
      </c>
      <c r="VKP22" s="1176" t="s">
        <v>2292</v>
      </c>
      <c r="VKQ22" s="1176" t="s">
        <v>2292</v>
      </c>
      <c r="VKR22" s="1176" t="s">
        <v>2292</v>
      </c>
      <c r="VKS22" s="1176" t="s">
        <v>2292</v>
      </c>
      <c r="VKT22" s="1176" t="s">
        <v>2292</v>
      </c>
      <c r="VKU22" s="1176" t="s">
        <v>2292</v>
      </c>
      <c r="VKV22" s="1176" t="s">
        <v>2292</v>
      </c>
      <c r="VKW22" s="1176" t="s">
        <v>2292</v>
      </c>
      <c r="VKX22" s="1176" t="s">
        <v>2292</v>
      </c>
      <c r="VKY22" s="1176" t="s">
        <v>2292</v>
      </c>
      <c r="VKZ22" s="1176" t="s">
        <v>2292</v>
      </c>
      <c r="VLA22" s="1176" t="s">
        <v>2292</v>
      </c>
      <c r="VLB22" s="1176" t="s">
        <v>2292</v>
      </c>
      <c r="VLC22" s="1176" t="s">
        <v>2292</v>
      </c>
      <c r="VLD22" s="1176" t="s">
        <v>2292</v>
      </c>
      <c r="VLE22" s="1176" t="s">
        <v>2292</v>
      </c>
      <c r="VLF22" s="1176" t="s">
        <v>2292</v>
      </c>
      <c r="VLG22" s="1176" t="s">
        <v>2292</v>
      </c>
      <c r="VLH22" s="1176" t="s">
        <v>2292</v>
      </c>
      <c r="VLI22" s="1176" t="s">
        <v>2292</v>
      </c>
      <c r="VLJ22" s="1176" t="s">
        <v>2292</v>
      </c>
      <c r="VLK22" s="1176" t="s">
        <v>2292</v>
      </c>
      <c r="VLL22" s="1176" t="s">
        <v>2292</v>
      </c>
      <c r="VLM22" s="1176" t="s">
        <v>2292</v>
      </c>
      <c r="VLN22" s="1176" t="s">
        <v>2292</v>
      </c>
      <c r="VLO22" s="1176" t="s">
        <v>2292</v>
      </c>
      <c r="VLP22" s="1176" t="s">
        <v>2292</v>
      </c>
      <c r="VLQ22" s="1176" t="s">
        <v>2292</v>
      </c>
      <c r="VLR22" s="1176" t="s">
        <v>2292</v>
      </c>
      <c r="VLS22" s="1176" t="s">
        <v>2292</v>
      </c>
      <c r="VLT22" s="1176" t="s">
        <v>2292</v>
      </c>
      <c r="VLU22" s="1176" t="s">
        <v>2292</v>
      </c>
      <c r="VLV22" s="1176" t="s">
        <v>2292</v>
      </c>
      <c r="VLW22" s="1176" t="s">
        <v>2292</v>
      </c>
      <c r="VLX22" s="1176" t="s">
        <v>2292</v>
      </c>
      <c r="VLY22" s="1176" t="s">
        <v>2292</v>
      </c>
      <c r="VLZ22" s="1176" t="s">
        <v>2292</v>
      </c>
      <c r="VMA22" s="1176" t="s">
        <v>2292</v>
      </c>
      <c r="VMB22" s="1176" t="s">
        <v>2292</v>
      </c>
      <c r="VMC22" s="1176" t="s">
        <v>2292</v>
      </c>
      <c r="VMD22" s="1176" t="s">
        <v>2292</v>
      </c>
      <c r="VME22" s="1176" t="s">
        <v>2292</v>
      </c>
      <c r="VMF22" s="1176" t="s">
        <v>2292</v>
      </c>
      <c r="VMG22" s="1176" t="s">
        <v>2292</v>
      </c>
      <c r="VMH22" s="1176" t="s">
        <v>2292</v>
      </c>
      <c r="VMI22" s="1176" t="s">
        <v>2292</v>
      </c>
      <c r="VMJ22" s="1176" t="s">
        <v>2292</v>
      </c>
      <c r="VMK22" s="1176" t="s">
        <v>2292</v>
      </c>
      <c r="VML22" s="1176" t="s">
        <v>2292</v>
      </c>
      <c r="VMM22" s="1176" t="s">
        <v>2292</v>
      </c>
      <c r="VMN22" s="1176" t="s">
        <v>2292</v>
      </c>
      <c r="VMO22" s="1176" t="s">
        <v>2292</v>
      </c>
      <c r="VMP22" s="1176" t="s">
        <v>2292</v>
      </c>
      <c r="VMQ22" s="1176" t="s">
        <v>2292</v>
      </c>
      <c r="VMR22" s="1176" t="s">
        <v>2292</v>
      </c>
      <c r="VMS22" s="1176" t="s">
        <v>2292</v>
      </c>
      <c r="VMT22" s="1176" t="s">
        <v>2292</v>
      </c>
      <c r="VMU22" s="1176" t="s">
        <v>2292</v>
      </c>
      <c r="VMV22" s="1176" t="s">
        <v>2292</v>
      </c>
      <c r="VMW22" s="1176" t="s">
        <v>2292</v>
      </c>
      <c r="VMX22" s="1176" t="s">
        <v>2292</v>
      </c>
      <c r="VMY22" s="1176" t="s">
        <v>2292</v>
      </c>
      <c r="VMZ22" s="1176" t="s">
        <v>2292</v>
      </c>
      <c r="VNA22" s="1176" t="s">
        <v>2292</v>
      </c>
      <c r="VNB22" s="1176" t="s">
        <v>2292</v>
      </c>
      <c r="VNC22" s="1176" t="s">
        <v>2292</v>
      </c>
      <c r="VND22" s="1176" t="s">
        <v>2292</v>
      </c>
      <c r="VNE22" s="1176" t="s">
        <v>2292</v>
      </c>
      <c r="VNF22" s="1176" t="s">
        <v>2292</v>
      </c>
      <c r="VNG22" s="1176" t="s">
        <v>2292</v>
      </c>
      <c r="VNH22" s="1176" t="s">
        <v>2292</v>
      </c>
      <c r="VNI22" s="1176" t="s">
        <v>2292</v>
      </c>
      <c r="VNJ22" s="1176" t="s">
        <v>2292</v>
      </c>
      <c r="VNK22" s="1176" t="s">
        <v>2292</v>
      </c>
      <c r="VNL22" s="1176" t="s">
        <v>2292</v>
      </c>
      <c r="VNM22" s="1176" t="s">
        <v>2292</v>
      </c>
      <c r="VNN22" s="1176" t="s">
        <v>2292</v>
      </c>
      <c r="VNO22" s="1176" t="s">
        <v>2292</v>
      </c>
      <c r="VNP22" s="1176" t="s">
        <v>2292</v>
      </c>
      <c r="VNQ22" s="1176" t="s">
        <v>2292</v>
      </c>
      <c r="VNR22" s="1176" t="s">
        <v>2292</v>
      </c>
      <c r="VNS22" s="1176" t="s">
        <v>2292</v>
      </c>
      <c r="VNT22" s="1176" t="s">
        <v>2292</v>
      </c>
      <c r="VNU22" s="1176" t="s">
        <v>2292</v>
      </c>
      <c r="VNV22" s="1176" t="s">
        <v>2292</v>
      </c>
      <c r="VNW22" s="1176" t="s">
        <v>2292</v>
      </c>
      <c r="VNX22" s="1176" t="s">
        <v>2292</v>
      </c>
      <c r="VNY22" s="1176" t="s">
        <v>2292</v>
      </c>
      <c r="VNZ22" s="1176" t="s">
        <v>2292</v>
      </c>
      <c r="VOA22" s="1176" t="s">
        <v>2292</v>
      </c>
      <c r="VOB22" s="1176" t="s">
        <v>2292</v>
      </c>
      <c r="VOC22" s="1176" t="s">
        <v>2292</v>
      </c>
      <c r="VOD22" s="1176" t="s">
        <v>2292</v>
      </c>
      <c r="VOE22" s="1176" t="s">
        <v>2292</v>
      </c>
      <c r="VOF22" s="1176" t="s">
        <v>2292</v>
      </c>
      <c r="VOG22" s="1176" t="s">
        <v>2292</v>
      </c>
      <c r="VOH22" s="1176" t="s">
        <v>2292</v>
      </c>
      <c r="VOI22" s="1176" t="s">
        <v>2292</v>
      </c>
      <c r="VOJ22" s="1176" t="s">
        <v>2292</v>
      </c>
      <c r="VOK22" s="1176" t="s">
        <v>2292</v>
      </c>
      <c r="VOL22" s="1176" t="s">
        <v>2292</v>
      </c>
      <c r="VOM22" s="1176" t="s">
        <v>2292</v>
      </c>
      <c r="VON22" s="1176" t="s">
        <v>2292</v>
      </c>
      <c r="VOO22" s="1176" t="s">
        <v>2292</v>
      </c>
      <c r="VOP22" s="1176" t="s">
        <v>2292</v>
      </c>
      <c r="VOQ22" s="1176" t="s">
        <v>2292</v>
      </c>
      <c r="VOR22" s="1176" t="s">
        <v>2292</v>
      </c>
      <c r="VOS22" s="1176" t="s">
        <v>2292</v>
      </c>
      <c r="VOT22" s="1176" t="s">
        <v>2292</v>
      </c>
      <c r="VOU22" s="1176" t="s">
        <v>2292</v>
      </c>
      <c r="VOV22" s="1176" t="s">
        <v>2292</v>
      </c>
      <c r="VOW22" s="1176" t="s">
        <v>2292</v>
      </c>
      <c r="VOX22" s="1176" t="s">
        <v>2292</v>
      </c>
      <c r="VOY22" s="1176" t="s">
        <v>2292</v>
      </c>
      <c r="VOZ22" s="1176" t="s">
        <v>2292</v>
      </c>
      <c r="VPA22" s="1176" t="s">
        <v>2292</v>
      </c>
      <c r="VPB22" s="1176" t="s">
        <v>2292</v>
      </c>
      <c r="VPC22" s="1176" t="s">
        <v>2292</v>
      </c>
      <c r="VPD22" s="1176" t="s">
        <v>2292</v>
      </c>
      <c r="VPE22" s="1176" t="s">
        <v>2292</v>
      </c>
      <c r="VPF22" s="1176" t="s">
        <v>2292</v>
      </c>
      <c r="VPG22" s="1176" t="s">
        <v>2292</v>
      </c>
      <c r="VPH22" s="1176" t="s">
        <v>2292</v>
      </c>
      <c r="VPI22" s="1176" t="s">
        <v>2292</v>
      </c>
      <c r="VPJ22" s="1176" t="s">
        <v>2292</v>
      </c>
      <c r="VPK22" s="1176" t="s">
        <v>2292</v>
      </c>
      <c r="VPL22" s="1176" t="s">
        <v>2292</v>
      </c>
      <c r="VPM22" s="1176" t="s">
        <v>2292</v>
      </c>
      <c r="VPN22" s="1176" t="s">
        <v>2292</v>
      </c>
      <c r="VPO22" s="1176" t="s">
        <v>2292</v>
      </c>
      <c r="VPP22" s="1176" t="s">
        <v>2292</v>
      </c>
      <c r="VPQ22" s="1176" t="s">
        <v>2292</v>
      </c>
      <c r="VPR22" s="1176" t="s">
        <v>2292</v>
      </c>
      <c r="VPS22" s="1176" t="s">
        <v>2292</v>
      </c>
      <c r="VPT22" s="1176" t="s">
        <v>2292</v>
      </c>
      <c r="VPU22" s="1176" t="s">
        <v>2292</v>
      </c>
      <c r="VPV22" s="1176" t="s">
        <v>2292</v>
      </c>
      <c r="VPW22" s="1176" t="s">
        <v>2292</v>
      </c>
      <c r="VPX22" s="1176" t="s">
        <v>2292</v>
      </c>
      <c r="VPY22" s="1176" t="s">
        <v>2292</v>
      </c>
      <c r="VPZ22" s="1176" t="s">
        <v>2292</v>
      </c>
      <c r="VQA22" s="1176" t="s">
        <v>2292</v>
      </c>
      <c r="VQB22" s="1176" t="s">
        <v>2292</v>
      </c>
      <c r="VQC22" s="1176" t="s">
        <v>2292</v>
      </c>
      <c r="VQD22" s="1176" t="s">
        <v>2292</v>
      </c>
      <c r="VQE22" s="1176" t="s">
        <v>2292</v>
      </c>
      <c r="VQF22" s="1176" t="s">
        <v>2292</v>
      </c>
      <c r="VQG22" s="1176" t="s">
        <v>2292</v>
      </c>
      <c r="VQH22" s="1176" t="s">
        <v>2292</v>
      </c>
      <c r="VQI22" s="1176" t="s">
        <v>2292</v>
      </c>
      <c r="VQJ22" s="1176" t="s">
        <v>2292</v>
      </c>
      <c r="VQK22" s="1176" t="s">
        <v>2292</v>
      </c>
      <c r="VQL22" s="1176" t="s">
        <v>2292</v>
      </c>
      <c r="VQM22" s="1176" t="s">
        <v>2292</v>
      </c>
      <c r="VQN22" s="1176" t="s">
        <v>2292</v>
      </c>
      <c r="VQO22" s="1176" t="s">
        <v>2292</v>
      </c>
      <c r="VQP22" s="1176" t="s">
        <v>2292</v>
      </c>
      <c r="VQQ22" s="1176" t="s">
        <v>2292</v>
      </c>
      <c r="VQR22" s="1176" t="s">
        <v>2292</v>
      </c>
      <c r="VQS22" s="1176" t="s">
        <v>2292</v>
      </c>
      <c r="VQT22" s="1176" t="s">
        <v>2292</v>
      </c>
      <c r="VQU22" s="1176" t="s">
        <v>2292</v>
      </c>
      <c r="VQV22" s="1176" t="s">
        <v>2292</v>
      </c>
      <c r="VQW22" s="1176" t="s">
        <v>2292</v>
      </c>
      <c r="VQX22" s="1176" t="s">
        <v>2292</v>
      </c>
      <c r="VQY22" s="1176" t="s">
        <v>2292</v>
      </c>
      <c r="VQZ22" s="1176" t="s">
        <v>2292</v>
      </c>
      <c r="VRA22" s="1176" t="s">
        <v>2292</v>
      </c>
      <c r="VRB22" s="1176" t="s">
        <v>2292</v>
      </c>
      <c r="VRC22" s="1176" t="s">
        <v>2292</v>
      </c>
      <c r="VRD22" s="1176" t="s">
        <v>2292</v>
      </c>
      <c r="VRE22" s="1176" t="s">
        <v>2292</v>
      </c>
      <c r="VRF22" s="1176" t="s">
        <v>2292</v>
      </c>
      <c r="VRG22" s="1176" t="s">
        <v>2292</v>
      </c>
      <c r="VRH22" s="1176" t="s">
        <v>2292</v>
      </c>
      <c r="VRI22" s="1176" t="s">
        <v>2292</v>
      </c>
      <c r="VRJ22" s="1176" t="s">
        <v>2292</v>
      </c>
      <c r="VRK22" s="1176" t="s">
        <v>2292</v>
      </c>
      <c r="VRL22" s="1176" t="s">
        <v>2292</v>
      </c>
      <c r="VRM22" s="1176" t="s">
        <v>2292</v>
      </c>
      <c r="VRN22" s="1176" t="s">
        <v>2292</v>
      </c>
      <c r="VRO22" s="1176" t="s">
        <v>2292</v>
      </c>
      <c r="VRP22" s="1176" t="s">
        <v>2292</v>
      </c>
      <c r="VRQ22" s="1176" t="s">
        <v>2292</v>
      </c>
      <c r="VRR22" s="1176" t="s">
        <v>2292</v>
      </c>
      <c r="VRS22" s="1176" t="s">
        <v>2292</v>
      </c>
      <c r="VRT22" s="1176" t="s">
        <v>2292</v>
      </c>
      <c r="VRU22" s="1176" t="s">
        <v>2292</v>
      </c>
      <c r="VRV22" s="1176" t="s">
        <v>2292</v>
      </c>
      <c r="VRW22" s="1176" t="s">
        <v>2292</v>
      </c>
      <c r="VRX22" s="1176" t="s">
        <v>2292</v>
      </c>
      <c r="VRY22" s="1176" t="s">
        <v>2292</v>
      </c>
      <c r="VRZ22" s="1176" t="s">
        <v>2292</v>
      </c>
      <c r="VSA22" s="1176" t="s">
        <v>2292</v>
      </c>
      <c r="VSB22" s="1176" t="s">
        <v>2292</v>
      </c>
      <c r="VSC22" s="1176" t="s">
        <v>2292</v>
      </c>
      <c r="VSD22" s="1176" t="s">
        <v>2292</v>
      </c>
      <c r="VSE22" s="1176" t="s">
        <v>2292</v>
      </c>
      <c r="VSF22" s="1176" t="s">
        <v>2292</v>
      </c>
      <c r="VSG22" s="1176" t="s">
        <v>2292</v>
      </c>
      <c r="VSH22" s="1176" t="s">
        <v>2292</v>
      </c>
      <c r="VSI22" s="1176" t="s">
        <v>2292</v>
      </c>
      <c r="VSJ22" s="1176" t="s">
        <v>2292</v>
      </c>
      <c r="VSK22" s="1176" t="s">
        <v>2292</v>
      </c>
      <c r="VSL22" s="1176" t="s">
        <v>2292</v>
      </c>
      <c r="VSM22" s="1176" t="s">
        <v>2292</v>
      </c>
      <c r="VSN22" s="1176" t="s">
        <v>2292</v>
      </c>
      <c r="VSO22" s="1176" t="s">
        <v>2292</v>
      </c>
      <c r="VSP22" s="1176" t="s">
        <v>2292</v>
      </c>
      <c r="VSQ22" s="1176" t="s">
        <v>2292</v>
      </c>
      <c r="VSR22" s="1176" t="s">
        <v>2292</v>
      </c>
      <c r="VSS22" s="1176" t="s">
        <v>2292</v>
      </c>
      <c r="VST22" s="1176" t="s">
        <v>2292</v>
      </c>
      <c r="VSU22" s="1176" t="s">
        <v>2292</v>
      </c>
      <c r="VSV22" s="1176" t="s">
        <v>2292</v>
      </c>
      <c r="VSW22" s="1176" t="s">
        <v>2292</v>
      </c>
      <c r="VSX22" s="1176" t="s">
        <v>2292</v>
      </c>
      <c r="VSY22" s="1176" t="s">
        <v>2292</v>
      </c>
      <c r="VSZ22" s="1176" t="s">
        <v>2292</v>
      </c>
      <c r="VTA22" s="1176" t="s">
        <v>2292</v>
      </c>
      <c r="VTB22" s="1176" t="s">
        <v>2292</v>
      </c>
      <c r="VTC22" s="1176" t="s">
        <v>2292</v>
      </c>
      <c r="VTD22" s="1176" t="s">
        <v>2292</v>
      </c>
      <c r="VTE22" s="1176" t="s">
        <v>2292</v>
      </c>
      <c r="VTF22" s="1176" t="s">
        <v>2292</v>
      </c>
      <c r="VTG22" s="1176" t="s">
        <v>2292</v>
      </c>
      <c r="VTH22" s="1176" t="s">
        <v>2292</v>
      </c>
      <c r="VTI22" s="1176" t="s">
        <v>2292</v>
      </c>
      <c r="VTJ22" s="1176" t="s">
        <v>2292</v>
      </c>
      <c r="VTK22" s="1176" t="s">
        <v>2292</v>
      </c>
      <c r="VTL22" s="1176" t="s">
        <v>2292</v>
      </c>
      <c r="VTM22" s="1176" t="s">
        <v>2292</v>
      </c>
      <c r="VTN22" s="1176" t="s">
        <v>2292</v>
      </c>
      <c r="VTO22" s="1176" t="s">
        <v>2292</v>
      </c>
      <c r="VTP22" s="1176" t="s">
        <v>2292</v>
      </c>
      <c r="VTQ22" s="1176" t="s">
        <v>2292</v>
      </c>
      <c r="VTR22" s="1176" t="s">
        <v>2292</v>
      </c>
      <c r="VTS22" s="1176" t="s">
        <v>2292</v>
      </c>
      <c r="VTT22" s="1176" t="s">
        <v>2292</v>
      </c>
      <c r="VTU22" s="1176" t="s">
        <v>2292</v>
      </c>
      <c r="VTV22" s="1176" t="s">
        <v>2292</v>
      </c>
      <c r="VTW22" s="1176" t="s">
        <v>2292</v>
      </c>
      <c r="VTX22" s="1176" t="s">
        <v>2292</v>
      </c>
      <c r="VTY22" s="1176" t="s">
        <v>2292</v>
      </c>
      <c r="VTZ22" s="1176" t="s">
        <v>2292</v>
      </c>
      <c r="VUA22" s="1176" t="s">
        <v>2292</v>
      </c>
      <c r="VUB22" s="1176" t="s">
        <v>2292</v>
      </c>
      <c r="VUC22" s="1176" t="s">
        <v>2292</v>
      </c>
      <c r="VUD22" s="1176" t="s">
        <v>2292</v>
      </c>
      <c r="VUE22" s="1176" t="s">
        <v>2292</v>
      </c>
      <c r="VUF22" s="1176" t="s">
        <v>2292</v>
      </c>
      <c r="VUG22" s="1176" t="s">
        <v>2292</v>
      </c>
      <c r="VUH22" s="1176" t="s">
        <v>2292</v>
      </c>
      <c r="VUI22" s="1176" t="s">
        <v>2292</v>
      </c>
      <c r="VUJ22" s="1176" t="s">
        <v>2292</v>
      </c>
      <c r="VUK22" s="1176" t="s">
        <v>2292</v>
      </c>
      <c r="VUL22" s="1176" t="s">
        <v>2292</v>
      </c>
      <c r="VUM22" s="1176" t="s">
        <v>2292</v>
      </c>
      <c r="VUN22" s="1176" t="s">
        <v>2292</v>
      </c>
      <c r="VUO22" s="1176" t="s">
        <v>2292</v>
      </c>
      <c r="VUP22" s="1176" t="s">
        <v>2292</v>
      </c>
      <c r="VUQ22" s="1176" t="s">
        <v>2292</v>
      </c>
      <c r="VUR22" s="1176" t="s">
        <v>2292</v>
      </c>
      <c r="VUS22" s="1176" t="s">
        <v>2292</v>
      </c>
      <c r="VUT22" s="1176" t="s">
        <v>2292</v>
      </c>
      <c r="VUU22" s="1176" t="s">
        <v>2292</v>
      </c>
      <c r="VUV22" s="1176" t="s">
        <v>2292</v>
      </c>
      <c r="VUW22" s="1176" t="s">
        <v>2292</v>
      </c>
      <c r="VUX22" s="1176" t="s">
        <v>2292</v>
      </c>
      <c r="VUY22" s="1176" t="s">
        <v>2292</v>
      </c>
      <c r="VUZ22" s="1176" t="s">
        <v>2292</v>
      </c>
      <c r="VVA22" s="1176" t="s">
        <v>2292</v>
      </c>
      <c r="VVB22" s="1176" t="s">
        <v>2292</v>
      </c>
      <c r="VVC22" s="1176" t="s">
        <v>2292</v>
      </c>
      <c r="VVD22" s="1176" t="s">
        <v>2292</v>
      </c>
      <c r="VVE22" s="1176" t="s">
        <v>2292</v>
      </c>
      <c r="VVF22" s="1176" t="s">
        <v>2292</v>
      </c>
      <c r="VVG22" s="1176" t="s">
        <v>2292</v>
      </c>
      <c r="VVH22" s="1176" t="s">
        <v>2292</v>
      </c>
      <c r="VVI22" s="1176" t="s">
        <v>2292</v>
      </c>
      <c r="VVJ22" s="1176" t="s">
        <v>2292</v>
      </c>
      <c r="VVK22" s="1176" t="s">
        <v>2292</v>
      </c>
      <c r="VVL22" s="1176" t="s">
        <v>2292</v>
      </c>
      <c r="VVM22" s="1176" t="s">
        <v>2292</v>
      </c>
      <c r="VVN22" s="1176" t="s">
        <v>2292</v>
      </c>
      <c r="VVO22" s="1176" t="s">
        <v>2292</v>
      </c>
      <c r="VVP22" s="1176" t="s">
        <v>2292</v>
      </c>
      <c r="VVQ22" s="1176" t="s">
        <v>2292</v>
      </c>
      <c r="VVR22" s="1176" t="s">
        <v>2292</v>
      </c>
      <c r="VVS22" s="1176" t="s">
        <v>2292</v>
      </c>
      <c r="VVT22" s="1176" t="s">
        <v>2292</v>
      </c>
      <c r="VVU22" s="1176" t="s">
        <v>2292</v>
      </c>
      <c r="VVV22" s="1176" t="s">
        <v>2292</v>
      </c>
      <c r="VVW22" s="1176" t="s">
        <v>2292</v>
      </c>
      <c r="VVX22" s="1176" t="s">
        <v>2292</v>
      </c>
      <c r="VVY22" s="1176" t="s">
        <v>2292</v>
      </c>
      <c r="VVZ22" s="1176" t="s">
        <v>2292</v>
      </c>
      <c r="VWA22" s="1176" t="s">
        <v>2292</v>
      </c>
      <c r="VWB22" s="1176" t="s">
        <v>2292</v>
      </c>
      <c r="VWC22" s="1176" t="s">
        <v>2292</v>
      </c>
      <c r="VWD22" s="1176" t="s">
        <v>2292</v>
      </c>
      <c r="VWE22" s="1176" t="s">
        <v>2292</v>
      </c>
      <c r="VWF22" s="1176" t="s">
        <v>2292</v>
      </c>
      <c r="VWG22" s="1176" t="s">
        <v>2292</v>
      </c>
      <c r="VWH22" s="1176" t="s">
        <v>2292</v>
      </c>
      <c r="VWI22" s="1176" t="s">
        <v>2292</v>
      </c>
      <c r="VWJ22" s="1176" t="s">
        <v>2292</v>
      </c>
      <c r="VWK22" s="1176" t="s">
        <v>2292</v>
      </c>
      <c r="VWL22" s="1176" t="s">
        <v>2292</v>
      </c>
      <c r="VWM22" s="1176" t="s">
        <v>2292</v>
      </c>
      <c r="VWN22" s="1176" t="s">
        <v>2292</v>
      </c>
      <c r="VWO22" s="1176" t="s">
        <v>2292</v>
      </c>
      <c r="VWP22" s="1176" t="s">
        <v>2292</v>
      </c>
      <c r="VWQ22" s="1176" t="s">
        <v>2292</v>
      </c>
      <c r="VWR22" s="1176" t="s">
        <v>2292</v>
      </c>
      <c r="VWS22" s="1176" t="s">
        <v>2292</v>
      </c>
      <c r="VWT22" s="1176" t="s">
        <v>2292</v>
      </c>
      <c r="VWU22" s="1176" t="s">
        <v>2292</v>
      </c>
      <c r="VWV22" s="1176" t="s">
        <v>2292</v>
      </c>
      <c r="VWW22" s="1176" t="s">
        <v>2292</v>
      </c>
      <c r="VWX22" s="1176" t="s">
        <v>2292</v>
      </c>
      <c r="VWY22" s="1176" t="s">
        <v>2292</v>
      </c>
      <c r="VWZ22" s="1176" t="s">
        <v>2292</v>
      </c>
      <c r="VXA22" s="1176" t="s">
        <v>2292</v>
      </c>
      <c r="VXB22" s="1176" t="s">
        <v>2292</v>
      </c>
      <c r="VXC22" s="1176" t="s">
        <v>2292</v>
      </c>
      <c r="VXD22" s="1176" t="s">
        <v>2292</v>
      </c>
      <c r="VXE22" s="1176" t="s">
        <v>2292</v>
      </c>
      <c r="VXF22" s="1176" t="s">
        <v>2292</v>
      </c>
      <c r="VXG22" s="1176" t="s">
        <v>2292</v>
      </c>
      <c r="VXH22" s="1176" t="s">
        <v>2292</v>
      </c>
      <c r="VXI22" s="1176" t="s">
        <v>2292</v>
      </c>
      <c r="VXJ22" s="1176" t="s">
        <v>2292</v>
      </c>
      <c r="VXK22" s="1176" t="s">
        <v>2292</v>
      </c>
      <c r="VXL22" s="1176" t="s">
        <v>2292</v>
      </c>
      <c r="VXM22" s="1176" t="s">
        <v>2292</v>
      </c>
      <c r="VXN22" s="1176" t="s">
        <v>2292</v>
      </c>
      <c r="VXO22" s="1176" t="s">
        <v>2292</v>
      </c>
      <c r="VXP22" s="1176" t="s">
        <v>2292</v>
      </c>
      <c r="VXQ22" s="1176" t="s">
        <v>2292</v>
      </c>
      <c r="VXR22" s="1176" t="s">
        <v>2292</v>
      </c>
      <c r="VXS22" s="1176" t="s">
        <v>2292</v>
      </c>
      <c r="VXT22" s="1176" t="s">
        <v>2292</v>
      </c>
      <c r="VXU22" s="1176" t="s">
        <v>2292</v>
      </c>
      <c r="VXV22" s="1176" t="s">
        <v>2292</v>
      </c>
      <c r="VXW22" s="1176" t="s">
        <v>2292</v>
      </c>
      <c r="VXX22" s="1176" t="s">
        <v>2292</v>
      </c>
      <c r="VXY22" s="1176" t="s">
        <v>2292</v>
      </c>
      <c r="VXZ22" s="1176" t="s">
        <v>2292</v>
      </c>
      <c r="VYA22" s="1176" t="s">
        <v>2292</v>
      </c>
      <c r="VYB22" s="1176" t="s">
        <v>2292</v>
      </c>
      <c r="VYC22" s="1176" t="s">
        <v>2292</v>
      </c>
      <c r="VYD22" s="1176" t="s">
        <v>2292</v>
      </c>
      <c r="VYE22" s="1176" t="s">
        <v>2292</v>
      </c>
      <c r="VYF22" s="1176" t="s">
        <v>2292</v>
      </c>
      <c r="VYG22" s="1176" t="s">
        <v>2292</v>
      </c>
      <c r="VYH22" s="1176" t="s">
        <v>2292</v>
      </c>
      <c r="VYI22" s="1176" t="s">
        <v>2292</v>
      </c>
      <c r="VYJ22" s="1176" t="s">
        <v>2292</v>
      </c>
      <c r="VYK22" s="1176" t="s">
        <v>2292</v>
      </c>
      <c r="VYL22" s="1176" t="s">
        <v>2292</v>
      </c>
      <c r="VYM22" s="1176" t="s">
        <v>2292</v>
      </c>
      <c r="VYN22" s="1176" t="s">
        <v>2292</v>
      </c>
      <c r="VYO22" s="1176" t="s">
        <v>2292</v>
      </c>
      <c r="VYP22" s="1176" t="s">
        <v>2292</v>
      </c>
      <c r="VYQ22" s="1176" t="s">
        <v>2292</v>
      </c>
      <c r="VYR22" s="1176" t="s">
        <v>2292</v>
      </c>
      <c r="VYS22" s="1176" t="s">
        <v>2292</v>
      </c>
      <c r="VYT22" s="1176" t="s">
        <v>2292</v>
      </c>
      <c r="VYU22" s="1176" t="s">
        <v>2292</v>
      </c>
      <c r="VYV22" s="1176" t="s">
        <v>2292</v>
      </c>
      <c r="VYW22" s="1176" t="s">
        <v>2292</v>
      </c>
      <c r="VYX22" s="1176" t="s">
        <v>2292</v>
      </c>
      <c r="VYY22" s="1176" t="s">
        <v>2292</v>
      </c>
      <c r="VYZ22" s="1176" t="s">
        <v>2292</v>
      </c>
      <c r="VZA22" s="1176" t="s">
        <v>2292</v>
      </c>
      <c r="VZB22" s="1176" t="s">
        <v>2292</v>
      </c>
      <c r="VZC22" s="1176" t="s">
        <v>2292</v>
      </c>
      <c r="VZD22" s="1176" t="s">
        <v>2292</v>
      </c>
      <c r="VZE22" s="1176" t="s">
        <v>2292</v>
      </c>
      <c r="VZF22" s="1176" t="s">
        <v>2292</v>
      </c>
      <c r="VZG22" s="1176" t="s">
        <v>2292</v>
      </c>
      <c r="VZH22" s="1176" t="s">
        <v>2292</v>
      </c>
      <c r="VZI22" s="1176" t="s">
        <v>2292</v>
      </c>
      <c r="VZJ22" s="1176" t="s">
        <v>2292</v>
      </c>
      <c r="VZK22" s="1176" t="s">
        <v>2292</v>
      </c>
      <c r="VZL22" s="1176" t="s">
        <v>2292</v>
      </c>
      <c r="VZM22" s="1176" t="s">
        <v>2292</v>
      </c>
      <c r="VZN22" s="1176" t="s">
        <v>2292</v>
      </c>
      <c r="VZO22" s="1176" t="s">
        <v>2292</v>
      </c>
      <c r="VZP22" s="1176" t="s">
        <v>2292</v>
      </c>
      <c r="VZQ22" s="1176" t="s">
        <v>2292</v>
      </c>
      <c r="VZR22" s="1176" t="s">
        <v>2292</v>
      </c>
      <c r="VZS22" s="1176" t="s">
        <v>2292</v>
      </c>
      <c r="VZT22" s="1176" t="s">
        <v>2292</v>
      </c>
      <c r="VZU22" s="1176" t="s">
        <v>2292</v>
      </c>
      <c r="VZV22" s="1176" t="s">
        <v>2292</v>
      </c>
      <c r="VZW22" s="1176" t="s">
        <v>2292</v>
      </c>
      <c r="VZX22" s="1176" t="s">
        <v>2292</v>
      </c>
      <c r="VZY22" s="1176" t="s">
        <v>2292</v>
      </c>
      <c r="VZZ22" s="1176" t="s">
        <v>2292</v>
      </c>
      <c r="WAA22" s="1176" t="s">
        <v>2292</v>
      </c>
      <c r="WAB22" s="1176" t="s">
        <v>2292</v>
      </c>
      <c r="WAC22" s="1176" t="s">
        <v>2292</v>
      </c>
      <c r="WAD22" s="1176" t="s">
        <v>2292</v>
      </c>
      <c r="WAE22" s="1176" t="s">
        <v>2292</v>
      </c>
      <c r="WAF22" s="1176" t="s">
        <v>2292</v>
      </c>
      <c r="WAG22" s="1176" t="s">
        <v>2292</v>
      </c>
      <c r="WAH22" s="1176" t="s">
        <v>2292</v>
      </c>
      <c r="WAI22" s="1176" t="s">
        <v>2292</v>
      </c>
      <c r="WAJ22" s="1176" t="s">
        <v>2292</v>
      </c>
      <c r="WAK22" s="1176" t="s">
        <v>2292</v>
      </c>
      <c r="WAL22" s="1176" t="s">
        <v>2292</v>
      </c>
      <c r="WAM22" s="1176" t="s">
        <v>2292</v>
      </c>
      <c r="WAN22" s="1176" t="s">
        <v>2292</v>
      </c>
      <c r="WAO22" s="1176" t="s">
        <v>2292</v>
      </c>
      <c r="WAP22" s="1176" t="s">
        <v>2292</v>
      </c>
      <c r="WAQ22" s="1176" t="s">
        <v>2292</v>
      </c>
      <c r="WAR22" s="1176" t="s">
        <v>2292</v>
      </c>
      <c r="WAS22" s="1176" t="s">
        <v>2292</v>
      </c>
      <c r="WAT22" s="1176" t="s">
        <v>2292</v>
      </c>
      <c r="WAU22" s="1176" t="s">
        <v>2292</v>
      </c>
      <c r="WAV22" s="1176" t="s">
        <v>2292</v>
      </c>
      <c r="WAW22" s="1176" t="s">
        <v>2292</v>
      </c>
      <c r="WAX22" s="1176" t="s">
        <v>2292</v>
      </c>
      <c r="WAY22" s="1176" t="s">
        <v>2292</v>
      </c>
      <c r="WAZ22" s="1176" t="s">
        <v>2292</v>
      </c>
      <c r="WBA22" s="1176" t="s">
        <v>2292</v>
      </c>
      <c r="WBB22" s="1176" t="s">
        <v>2292</v>
      </c>
      <c r="WBC22" s="1176" t="s">
        <v>2292</v>
      </c>
      <c r="WBD22" s="1176" t="s">
        <v>2292</v>
      </c>
      <c r="WBE22" s="1176" t="s">
        <v>2292</v>
      </c>
      <c r="WBF22" s="1176" t="s">
        <v>2292</v>
      </c>
      <c r="WBG22" s="1176" t="s">
        <v>2292</v>
      </c>
      <c r="WBH22" s="1176" t="s">
        <v>2292</v>
      </c>
      <c r="WBI22" s="1176" t="s">
        <v>2292</v>
      </c>
      <c r="WBJ22" s="1176" t="s">
        <v>2292</v>
      </c>
      <c r="WBK22" s="1176" t="s">
        <v>2292</v>
      </c>
      <c r="WBL22" s="1176" t="s">
        <v>2292</v>
      </c>
      <c r="WBM22" s="1176" t="s">
        <v>2292</v>
      </c>
      <c r="WBN22" s="1176" t="s">
        <v>2292</v>
      </c>
      <c r="WBO22" s="1176" t="s">
        <v>2292</v>
      </c>
      <c r="WBP22" s="1176" t="s">
        <v>2292</v>
      </c>
      <c r="WBQ22" s="1176" t="s">
        <v>2292</v>
      </c>
      <c r="WBR22" s="1176" t="s">
        <v>2292</v>
      </c>
      <c r="WBS22" s="1176" t="s">
        <v>2292</v>
      </c>
      <c r="WBT22" s="1176" t="s">
        <v>2292</v>
      </c>
      <c r="WBU22" s="1176" t="s">
        <v>2292</v>
      </c>
      <c r="WBV22" s="1176" t="s">
        <v>2292</v>
      </c>
      <c r="WBW22" s="1176" t="s">
        <v>2292</v>
      </c>
      <c r="WBX22" s="1176" t="s">
        <v>2292</v>
      </c>
      <c r="WBY22" s="1176" t="s">
        <v>2292</v>
      </c>
      <c r="WBZ22" s="1176" t="s">
        <v>2292</v>
      </c>
      <c r="WCA22" s="1176" t="s">
        <v>2292</v>
      </c>
      <c r="WCB22" s="1176" t="s">
        <v>2292</v>
      </c>
      <c r="WCC22" s="1176" t="s">
        <v>2292</v>
      </c>
      <c r="WCD22" s="1176" t="s">
        <v>2292</v>
      </c>
      <c r="WCE22" s="1176" t="s">
        <v>2292</v>
      </c>
      <c r="WCF22" s="1176" t="s">
        <v>2292</v>
      </c>
      <c r="WCG22" s="1176" t="s">
        <v>2292</v>
      </c>
      <c r="WCH22" s="1176" t="s">
        <v>2292</v>
      </c>
      <c r="WCI22" s="1176" t="s">
        <v>2292</v>
      </c>
      <c r="WCJ22" s="1176" t="s">
        <v>2292</v>
      </c>
      <c r="WCK22" s="1176" t="s">
        <v>2292</v>
      </c>
      <c r="WCL22" s="1176" t="s">
        <v>2292</v>
      </c>
      <c r="WCM22" s="1176" t="s">
        <v>2292</v>
      </c>
      <c r="WCN22" s="1176" t="s">
        <v>2292</v>
      </c>
      <c r="WCO22" s="1176" t="s">
        <v>2292</v>
      </c>
      <c r="WCP22" s="1176" t="s">
        <v>2292</v>
      </c>
      <c r="WCQ22" s="1176" t="s">
        <v>2292</v>
      </c>
      <c r="WCR22" s="1176" t="s">
        <v>2292</v>
      </c>
      <c r="WCS22" s="1176" t="s">
        <v>2292</v>
      </c>
      <c r="WCT22" s="1176" t="s">
        <v>2292</v>
      </c>
      <c r="WCU22" s="1176" t="s">
        <v>2292</v>
      </c>
      <c r="WCV22" s="1176" t="s">
        <v>2292</v>
      </c>
      <c r="WCW22" s="1176" t="s">
        <v>2292</v>
      </c>
      <c r="WCX22" s="1176" t="s">
        <v>2292</v>
      </c>
      <c r="WCY22" s="1176" t="s">
        <v>2292</v>
      </c>
      <c r="WCZ22" s="1176" t="s">
        <v>2292</v>
      </c>
      <c r="WDA22" s="1176" t="s">
        <v>2292</v>
      </c>
      <c r="WDB22" s="1176" t="s">
        <v>2292</v>
      </c>
      <c r="WDC22" s="1176" t="s">
        <v>2292</v>
      </c>
      <c r="WDD22" s="1176" t="s">
        <v>2292</v>
      </c>
      <c r="WDE22" s="1176" t="s">
        <v>2292</v>
      </c>
      <c r="WDF22" s="1176" t="s">
        <v>2292</v>
      </c>
      <c r="WDG22" s="1176" t="s">
        <v>2292</v>
      </c>
      <c r="WDH22" s="1176" t="s">
        <v>2292</v>
      </c>
      <c r="WDI22" s="1176" t="s">
        <v>2292</v>
      </c>
      <c r="WDJ22" s="1176" t="s">
        <v>2292</v>
      </c>
      <c r="WDK22" s="1176" t="s">
        <v>2292</v>
      </c>
      <c r="WDL22" s="1176" t="s">
        <v>2292</v>
      </c>
      <c r="WDM22" s="1176" t="s">
        <v>2292</v>
      </c>
      <c r="WDN22" s="1176" t="s">
        <v>2292</v>
      </c>
      <c r="WDO22" s="1176" t="s">
        <v>2292</v>
      </c>
      <c r="WDP22" s="1176" t="s">
        <v>2292</v>
      </c>
      <c r="WDQ22" s="1176" t="s">
        <v>2292</v>
      </c>
      <c r="WDR22" s="1176" t="s">
        <v>2292</v>
      </c>
      <c r="WDS22" s="1176" t="s">
        <v>2292</v>
      </c>
      <c r="WDT22" s="1176" t="s">
        <v>2292</v>
      </c>
      <c r="WDU22" s="1176" t="s">
        <v>2292</v>
      </c>
      <c r="WDV22" s="1176" t="s">
        <v>2292</v>
      </c>
      <c r="WDW22" s="1176" t="s">
        <v>2292</v>
      </c>
      <c r="WDX22" s="1176" t="s">
        <v>2292</v>
      </c>
      <c r="WDY22" s="1176" t="s">
        <v>2292</v>
      </c>
      <c r="WDZ22" s="1176" t="s">
        <v>2292</v>
      </c>
      <c r="WEA22" s="1176" t="s">
        <v>2292</v>
      </c>
      <c r="WEB22" s="1176" t="s">
        <v>2292</v>
      </c>
      <c r="WEC22" s="1176" t="s">
        <v>2292</v>
      </c>
      <c r="WED22" s="1176" t="s">
        <v>2292</v>
      </c>
      <c r="WEE22" s="1176" t="s">
        <v>2292</v>
      </c>
      <c r="WEF22" s="1176" t="s">
        <v>2292</v>
      </c>
      <c r="WEG22" s="1176" t="s">
        <v>2292</v>
      </c>
      <c r="WEH22" s="1176" t="s">
        <v>2292</v>
      </c>
      <c r="WEI22" s="1176" t="s">
        <v>2292</v>
      </c>
      <c r="WEJ22" s="1176" t="s">
        <v>2292</v>
      </c>
      <c r="WEK22" s="1176" t="s">
        <v>2292</v>
      </c>
      <c r="WEL22" s="1176" t="s">
        <v>2292</v>
      </c>
      <c r="WEM22" s="1176" t="s">
        <v>2292</v>
      </c>
      <c r="WEN22" s="1176" t="s">
        <v>2292</v>
      </c>
      <c r="WEO22" s="1176" t="s">
        <v>2292</v>
      </c>
      <c r="WEP22" s="1176" t="s">
        <v>2292</v>
      </c>
      <c r="WEQ22" s="1176" t="s">
        <v>2292</v>
      </c>
      <c r="WER22" s="1176" t="s">
        <v>2292</v>
      </c>
      <c r="WES22" s="1176" t="s">
        <v>2292</v>
      </c>
      <c r="WET22" s="1176" t="s">
        <v>2292</v>
      </c>
      <c r="WEU22" s="1176" t="s">
        <v>2292</v>
      </c>
      <c r="WEV22" s="1176" t="s">
        <v>2292</v>
      </c>
      <c r="WEW22" s="1176" t="s">
        <v>2292</v>
      </c>
      <c r="WEX22" s="1176" t="s">
        <v>2292</v>
      </c>
      <c r="WEY22" s="1176" t="s">
        <v>2292</v>
      </c>
      <c r="WEZ22" s="1176" t="s">
        <v>2292</v>
      </c>
      <c r="WFA22" s="1176" t="s">
        <v>2292</v>
      </c>
      <c r="WFB22" s="1176" t="s">
        <v>2292</v>
      </c>
      <c r="WFC22" s="1176" t="s">
        <v>2292</v>
      </c>
      <c r="WFD22" s="1176" t="s">
        <v>2292</v>
      </c>
      <c r="WFE22" s="1176" t="s">
        <v>2292</v>
      </c>
      <c r="WFF22" s="1176" t="s">
        <v>2292</v>
      </c>
      <c r="WFG22" s="1176" t="s">
        <v>2292</v>
      </c>
      <c r="WFH22" s="1176" t="s">
        <v>2292</v>
      </c>
      <c r="WFI22" s="1176" t="s">
        <v>2292</v>
      </c>
      <c r="WFJ22" s="1176" t="s">
        <v>2292</v>
      </c>
      <c r="WFK22" s="1176" t="s">
        <v>2292</v>
      </c>
      <c r="WFL22" s="1176" t="s">
        <v>2292</v>
      </c>
      <c r="WFM22" s="1176" t="s">
        <v>2292</v>
      </c>
      <c r="WFN22" s="1176" t="s">
        <v>2292</v>
      </c>
      <c r="WFO22" s="1176" t="s">
        <v>2292</v>
      </c>
      <c r="WFP22" s="1176" t="s">
        <v>2292</v>
      </c>
      <c r="WFQ22" s="1176" t="s">
        <v>2292</v>
      </c>
      <c r="WFR22" s="1176" t="s">
        <v>2292</v>
      </c>
      <c r="WFS22" s="1176" t="s">
        <v>2292</v>
      </c>
      <c r="WFT22" s="1176" t="s">
        <v>2292</v>
      </c>
      <c r="WFU22" s="1176" t="s">
        <v>2292</v>
      </c>
      <c r="WFV22" s="1176" t="s">
        <v>2292</v>
      </c>
      <c r="WFW22" s="1176" t="s">
        <v>2292</v>
      </c>
      <c r="WFX22" s="1176" t="s">
        <v>2292</v>
      </c>
      <c r="WFY22" s="1176" t="s">
        <v>2292</v>
      </c>
      <c r="WFZ22" s="1176" t="s">
        <v>2292</v>
      </c>
      <c r="WGA22" s="1176" t="s">
        <v>2292</v>
      </c>
      <c r="WGB22" s="1176" t="s">
        <v>2292</v>
      </c>
      <c r="WGC22" s="1176" t="s">
        <v>2292</v>
      </c>
      <c r="WGD22" s="1176" t="s">
        <v>2292</v>
      </c>
      <c r="WGE22" s="1176" t="s">
        <v>2292</v>
      </c>
      <c r="WGF22" s="1176" t="s">
        <v>2292</v>
      </c>
      <c r="WGG22" s="1176" t="s">
        <v>2292</v>
      </c>
      <c r="WGH22" s="1176" t="s">
        <v>2292</v>
      </c>
      <c r="WGI22" s="1176" t="s">
        <v>2292</v>
      </c>
      <c r="WGJ22" s="1176" t="s">
        <v>2292</v>
      </c>
      <c r="WGK22" s="1176" t="s">
        <v>2292</v>
      </c>
      <c r="WGL22" s="1176" t="s">
        <v>2292</v>
      </c>
      <c r="WGM22" s="1176" t="s">
        <v>2292</v>
      </c>
      <c r="WGN22" s="1176" t="s">
        <v>2292</v>
      </c>
      <c r="WGO22" s="1176" t="s">
        <v>2292</v>
      </c>
      <c r="WGP22" s="1176" t="s">
        <v>2292</v>
      </c>
      <c r="WGQ22" s="1176" t="s">
        <v>2292</v>
      </c>
      <c r="WGR22" s="1176" t="s">
        <v>2292</v>
      </c>
      <c r="WGS22" s="1176" t="s">
        <v>2292</v>
      </c>
      <c r="WGT22" s="1176" t="s">
        <v>2292</v>
      </c>
      <c r="WGU22" s="1176" t="s">
        <v>2292</v>
      </c>
      <c r="WGV22" s="1176" t="s">
        <v>2292</v>
      </c>
      <c r="WGW22" s="1176" t="s">
        <v>2292</v>
      </c>
      <c r="WGX22" s="1176" t="s">
        <v>2292</v>
      </c>
      <c r="WGY22" s="1176" t="s">
        <v>2292</v>
      </c>
      <c r="WGZ22" s="1176" t="s">
        <v>2292</v>
      </c>
      <c r="WHA22" s="1176" t="s">
        <v>2292</v>
      </c>
      <c r="WHB22" s="1176" t="s">
        <v>2292</v>
      </c>
      <c r="WHC22" s="1176" t="s">
        <v>2292</v>
      </c>
      <c r="WHD22" s="1176" t="s">
        <v>2292</v>
      </c>
      <c r="WHE22" s="1176" t="s">
        <v>2292</v>
      </c>
      <c r="WHF22" s="1176" t="s">
        <v>2292</v>
      </c>
      <c r="WHG22" s="1176" t="s">
        <v>2292</v>
      </c>
      <c r="WHH22" s="1176" t="s">
        <v>2292</v>
      </c>
      <c r="WHI22" s="1176" t="s">
        <v>2292</v>
      </c>
      <c r="WHJ22" s="1176" t="s">
        <v>2292</v>
      </c>
      <c r="WHK22" s="1176" t="s">
        <v>2292</v>
      </c>
      <c r="WHL22" s="1176" t="s">
        <v>2292</v>
      </c>
      <c r="WHM22" s="1176" t="s">
        <v>2292</v>
      </c>
      <c r="WHN22" s="1176" t="s">
        <v>2292</v>
      </c>
      <c r="WHO22" s="1176" t="s">
        <v>2292</v>
      </c>
      <c r="WHP22" s="1176" t="s">
        <v>2292</v>
      </c>
      <c r="WHQ22" s="1176" t="s">
        <v>2292</v>
      </c>
      <c r="WHR22" s="1176" t="s">
        <v>2292</v>
      </c>
      <c r="WHS22" s="1176" t="s">
        <v>2292</v>
      </c>
      <c r="WHT22" s="1176" t="s">
        <v>2292</v>
      </c>
      <c r="WHU22" s="1176" t="s">
        <v>2292</v>
      </c>
      <c r="WHV22" s="1176" t="s">
        <v>2292</v>
      </c>
      <c r="WHW22" s="1176" t="s">
        <v>2292</v>
      </c>
      <c r="WHX22" s="1176" t="s">
        <v>2292</v>
      </c>
      <c r="WHY22" s="1176" t="s">
        <v>2292</v>
      </c>
      <c r="WHZ22" s="1176" t="s">
        <v>2292</v>
      </c>
      <c r="WIA22" s="1176" t="s">
        <v>2292</v>
      </c>
      <c r="WIB22" s="1176" t="s">
        <v>2292</v>
      </c>
      <c r="WIC22" s="1176" t="s">
        <v>2292</v>
      </c>
      <c r="WID22" s="1176" t="s">
        <v>2292</v>
      </c>
      <c r="WIE22" s="1176" t="s">
        <v>2292</v>
      </c>
      <c r="WIF22" s="1176" t="s">
        <v>2292</v>
      </c>
      <c r="WIG22" s="1176" t="s">
        <v>2292</v>
      </c>
      <c r="WIH22" s="1176" t="s">
        <v>2292</v>
      </c>
      <c r="WII22" s="1176" t="s">
        <v>2292</v>
      </c>
      <c r="WIJ22" s="1176" t="s">
        <v>2292</v>
      </c>
      <c r="WIK22" s="1176" t="s">
        <v>2292</v>
      </c>
      <c r="WIL22" s="1176" t="s">
        <v>2292</v>
      </c>
      <c r="WIM22" s="1176" t="s">
        <v>2292</v>
      </c>
      <c r="WIN22" s="1176" t="s">
        <v>2292</v>
      </c>
      <c r="WIO22" s="1176" t="s">
        <v>2292</v>
      </c>
      <c r="WIP22" s="1176" t="s">
        <v>2292</v>
      </c>
      <c r="WIQ22" s="1176" t="s">
        <v>2292</v>
      </c>
      <c r="WIR22" s="1176" t="s">
        <v>2292</v>
      </c>
      <c r="WIS22" s="1176" t="s">
        <v>2292</v>
      </c>
      <c r="WIT22" s="1176" t="s">
        <v>2292</v>
      </c>
      <c r="WIU22" s="1176" t="s">
        <v>2292</v>
      </c>
      <c r="WIV22" s="1176" t="s">
        <v>2292</v>
      </c>
      <c r="WIW22" s="1176" t="s">
        <v>2292</v>
      </c>
      <c r="WIX22" s="1176" t="s">
        <v>2292</v>
      </c>
      <c r="WIY22" s="1176" t="s">
        <v>2292</v>
      </c>
      <c r="WIZ22" s="1176" t="s">
        <v>2292</v>
      </c>
      <c r="WJA22" s="1176" t="s">
        <v>2292</v>
      </c>
      <c r="WJB22" s="1176" t="s">
        <v>2292</v>
      </c>
      <c r="WJC22" s="1176" t="s">
        <v>2292</v>
      </c>
      <c r="WJD22" s="1176" t="s">
        <v>2292</v>
      </c>
      <c r="WJE22" s="1176" t="s">
        <v>2292</v>
      </c>
      <c r="WJF22" s="1176" t="s">
        <v>2292</v>
      </c>
      <c r="WJG22" s="1176" t="s">
        <v>2292</v>
      </c>
      <c r="WJH22" s="1176" t="s">
        <v>2292</v>
      </c>
      <c r="WJI22" s="1176" t="s">
        <v>2292</v>
      </c>
      <c r="WJJ22" s="1176" t="s">
        <v>2292</v>
      </c>
      <c r="WJK22" s="1176" t="s">
        <v>2292</v>
      </c>
      <c r="WJL22" s="1176" t="s">
        <v>2292</v>
      </c>
      <c r="WJM22" s="1176" t="s">
        <v>2292</v>
      </c>
      <c r="WJN22" s="1176" t="s">
        <v>2292</v>
      </c>
      <c r="WJO22" s="1176" t="s">
        <v>2292</v>
      </c>
      <c r="WJP22" s="1176" t="s">
        <v>2292</v>
      </c>
      <c r="WJQ22" s="1176" t="s">
        <v>2292</v>
      </c>
      <c r="WJR22" s="1176" t="s">
        <v>2292</v>
      </c>
      <c r="WJS22" s="1176" t="s">
        <v>2292</v>
      </c>
      <c r="WJT22" s="1176" t="s">
        <v>2292</v>
      </c>
      <c r="WJU22" s="1176" t="s">
        <v>2292</v>
      </c>
      <c r="WJV22" s="1176" t="s">
        <v>2292</v>
      </c>
      <c r="WJW22" s="1176" t="s">
        <v>2292</v>
      </c>
      <c r="WJX22" s="1176" t="s">
        <v>2292</v>
      </c>
      <c r="WJY22" s="1176" t="s">
        <v>2292</v>
      </c>
      <c r="WJZ22" s="1176" t="s">
        <v>2292</v>
      </c>
      <c r="WKA22" s="1176" t="s">
        <v>2292</v>
      </c>
      <c r="WKB22" s="1176" t="s">
        <v>2292</v>
      </c>
      <c r="WKC22" s="1176" t="s">
        <v>2292</v>
      </c>
      <c r="WKD22" s="1176" t="s">
        <v>2292</v>
      </c>
      <c r="WKE22" s="1176" t="s">
        <v>2292</v>
      </c>
      <c r="WKF22" s="1176" t="s">
        <v>2292</v>
      </c>
      <c r="WKG22" s="1176" t="s">
        <v>2292</v>
      </c>
      <c r="WKH22" s="1176" t="s">
        <v>2292</v>
      </c>
      <c r="WKI22" s="1176" t="s">
        <v>2292</v>
      </c>
      <c r="WKJ22" s="1176" t="s">
        <v>2292</v>
      </c>
      <c r="WKK22" s="1176" t="s">
        <v>2292</v>
      </c>
      <c r="WKL22" s="1176" t="s">
        <v>2292</v>
      </c>
      <c r="WKM22" s="1176" t="s">
        <v>2292</v>
      </c>
      <c r="WKN22" s="1176" t="s">
        <v>2292</v>
      </c>
      <c r="WKO22" s="1176" t="s">
        <v>2292</v>
      </c>
      <c r="WKP22" s="1176" t="s">
        <v>2292</v>
      </c>
      <c r="WKQ22" s="1176" t="s">
        <v>2292</v>
      </c>
      <c r="WKR22" s="1176" t="s">
        <v>2292</v>
      </c>
      <c r="WKS22" s="1176" t="s">
        <v>2292</v>
      </c>
      <c r="WKT22" s="1176" t="s">
        <v>2292</v>
      </c>
      <c r="WKU22" s="1176" t="s">
        <v>2292</v>
      </c>
      <c r="WKV22" s="1176" t="s">
        <v>2292</v>
      </c>
      <c r="WKW22" s="1176" t="s">
        <v>2292</v>
      </c>
      <c r="WKX22" s="1176" t="s">
        <v>2292</v>
      </c>
      <c r="WKY22" s="1176" t="s">
        <v>2292</v>
      </c>
      <c r="WKZ22" s="1176" t="s">
        <v>2292</v>
      </c>
      <c r="WLA22" s="1176" t="s">
        <v>2292</v>
      </c>
      <c r="WLB22" s="1176" t="s">
        <v>2292</v>
      </c>
      <c r="WLC22" s="1176" t="s">
        <v>2292</v>
      </c>
      <c r="WLD22" s="1176" t="s">
        <v>2292</v>
      </c>
      <c r="WLE22" s="1176" t="s">
        <v>2292</v>
      </c>
      <c r="WLF22" s="1176" t="s">
        <v>2292</v>
      </c>
      <c r="WLG22" s="1176" t="s">
        <v>2292</v>
      </c>
      <c r="WLH22" s="1176" t="s">
        <v>2292</v>
      </c>
      <c r="WLI22" s="1176" t="s">
        <v>2292</v>
      </c>
      <c r="WLJ22" s="1176" t="s">
        <v>2292</v>
      </c>
      <c r="WLK22" s="1176" t="s">
        <v>2292</v>
      </c>
      <c r="WLL22" s="1176" t="s">
        <v>2292</v>
      </c>
      <c r="WLM22" s="1176" t="s">
        <v>2292</v>
      </c>
      <c r="WLN22" s="1176" t="s">
        <v>2292</v>
      </c>
      <c r="WLO22" s="1176" t="s">
        <v>2292</v>
      </c>
      <c r="WLP22" s="1176" t="s">
        <v>2292</v>
      </c>
      <c r="WLQ22" s="1176" t="s">
        <v>2292</v>
      </c>
      <c r="WLR22" s="1176" t="s">
        <v>2292</v>
      </c>
      <c r="WLS22" s="1176" t="s">
        <v>2292</v>
      </c>
      <c r="WLT22" s="1176" t="s">
        <v>2292</v>
      </c>
      <c r="WLU22" s="1176" t="s">
        <v>2292</v>
      </c>
      <c r="WLV22" s="1176" t="s">
        <v>2292</v>
      </c>
      <c r="WLW22" s="1176" t="s">
        <v>2292</v>
      </c>
      <c r="WLX22" s="1176" t="s">
        <v>2292</v>
      </c>
      <c r="WLY22" s="1176" t="s">
        <v>2292</v>
      </c>
      <c r="WLZ22" s="1176" t="s">
        <v>2292</v>
      </c>
      <c r="WMA22" s="1176" t="s">
        <v>2292</v>
      </c>
      <c r="WMB22" s="1176" t="s">
        <v>2292</v>
      </c>
      <c r="WMC22" s="1176" t="s">
        <v>2292</v>
      </c>
      <c r="WMD22" s="1176" t="s">
        <v>2292</v>
      </c>
      <c r="WME22" s="1176" t="s">
        <v>2292</v>
      </c>
      <c r="WMF22" s="1176" t="s">
        <v>2292</v>
      </c>
      <c r="WMG22" s="1176" t="s">
        <v>2292</v>
      </c>
      <c r="WMH22" s="1176" t="s">
        <v>2292</v>
      </c>
      <c r="WMI22" s="1176" t="s">
        <v>2292</v>
      </c>
      <c r="WMJ22" s="1176" t="s">
        <v>2292</v>
      </c>
      <c r="WMK22" s="1176" t="s">
        <v>2292</v>
      </c>
      <c r="WML22" s="1176" t="s">
        <v>2292</v>
      </c>
      <c r="WMM22" s="1176" t="s">
        <v>2292</v>
      </c>
      <c r="WMN22" s="1176" t="s">
        <v>2292</v>
      </c>
      <c r="WMO22" s="1176" t="s">
        <v>2292</v>
      </c>
      <c r="WMP22" s="1176" t="s">
        <v>2292</v>
      </c>
      <c r="WMQ22" s="1176" t="s">
        <v>2292</v>
      </c>
      <c r="WMR22" s="1176" t="s">
        <v>2292</v>
      </c>
      <c r="WMS22" s="1176" t="s">
        <v>2292</v>
      </c>
      <c r="WMT22" s="1176" t="s">
        <v>2292</v>
      </c>
      <c r="WMU22" s="1176" t="s">
        <v>2292</v>
      </c>
      <c r="WMV22" s="1176" t="s">
        <v>2292</v>
      </c>
      <c r="WMW22" s="1176" t="s">
        <v>2292</v>
      </c>
      <c r="WMX22" s="1176" t="s">
        <v>2292</v>
      </c>
      <c r="WMY22" s="1176" t="s">
        <v>2292</v>
      </c>
      <c r="WMZ22" s="1176" t="s">
        <v>2292</v>
      </c>
      <c r="WNA22" s="1176" t="s">
        <v>2292</v>
      </c>
      <c r="WNB22" s="1176" t="s">
        <v>2292</v>
      </c>
      <c r="WNC22" s="1176" t="s">
        <v>2292</v>
      </c>
      <c r="WND22" s="1176" t="s">
        <v>2292</v>
      </c>
      <c r="WNE22" s="1176" t="s">
        <v>2292</v>
      </c>
      <c r="WNF22" s="1176" t="s">
        <v>2292</v>
      </c>
      <c r="WNG22" s="1176" t="s">
        <v>2292</v>
      </c>
      <c r="WNH22" s="1176" t="s">
        <v>2292</v>
      </c>
      <c r="WNI22" s="1176" t="s">
        <v>2292</v>
      </c>
      <c r="WNJ22" s="1176" t="s">
        <v>2292</v>
      </c>
      <c r="WNK22" s="1176" t="s">
        <v>2292</v>
      </c>
      <c r="WNL22" s="1176" t="s">
        <v>2292</v>
      </c>
      <c r="WNM22" s="1176" t="s">
        <v>2292</v>
      </c>
      <c r="WNN22" s="1176" t="s">
        <v>2292</v>
      </c>
      <c r="WNO22" s="1176" t="s">
        <v>2292</v>
      </c>
      <c r="WNP22" s="1176" t="s">
        <v>2292</v>
      </c>
      <c r="WNQ22" s="1176" t="s">
        <v>2292</v>
      </c>
      <c r="WNR22" s="1176" t="s">
        <v>2292</v>
      </c>
      <c r="WNS22" s="1176" t="s">
        <v>2292</v>
      </c>
      <c r="WNT22" s="1176" t="s">
        <v>2292</v>
      </c>
      <c r="WNU22" s="1176" t="s">
        <v>2292</v>
      </c>
      <c r="WNV22" s="1176" t="s">
        <v>2292</v>
      </c>
      <c r="WNW22" s="1176" t="s">
        <v>2292</v>
      </c>
      <c r="WNX22" s="1176" t="s">
        <v>2292</v>
      </c>
      <c r="WNY22" s="1176" t="s">
        <v>2292</v>
      </c>
      <c r="WNZ22" s="1176" t="s">
        <v>2292</v>
      </c>
      <c r="WOA22" s="1176" t="s">
        <v>2292</v>
      </c>
      <c r="WOB22" s="1176" t="s">
        <v>2292</v>
      </c>
      <c r="WOC22" s="1176" t="s">
        <v>2292</v>
      </c>
      <c r="WOD22" s="1176" t="s">
        <v>2292</v>
      </c>
      <c r="WOE22" s="1176" t="s">
        <v>2292</v>
      </c>
      <c r="WOF22" s="1176" t="s">
        <v>2292</v>
      </c>
      <c r="WOG22" s="1176" t="s">
        <v>2292</v>
      </c>
      <c r="WOH22" s="1176" t="s">
        <v>2292</v>
      </c>
      <c r="WOI22" s="1176" t="s">
        <v>2292</v>
      </c>
      <c r="WOJ22" s="1176" t="s">
        <v>2292</v>
      </c>
      <c r="WOK22" s="1176" t="s">
        <v>2292</v>
      </c>
      <c r="WOL22" s="1176" t="s">
        <v>2292</v>
      </c>
      <c r="WOM22" s="1176" t="s">
        <v>2292</v>
      </c>
      <c r="WON22" s="1176" t="s">
        <v>2292</v>
      </c>
      <c r="WOO22" s="1176" t="s">
        <v>2292</v>
      </c>
      <c r="WOP22" s="1176" t="s">
        <v>2292</v>
      </c>
      <c r="WOQ22" s="1176" t="s">
        <v>2292</v>
      </c>
      <c r="WOR22" s="1176" t="s">
        <v>2292</v>
      </c>
      <c r="WOS22" s="1176" t="s">
        <v>2292</v>
      </c>
      <c r="WOT22" s="1176" t="s">
        <v>2292</v>
      </c>
      <c r="WOU22" s="1176" t="s">
        <v>2292</v>
      </c>
      <c r="WOV22" s="1176" t="s">
        <v>2292</v>
      </c>
      <c r="WOW22" s="1176" t="s">
        <v>2292</v>
      </c>
      <c r="WOX22" s="1176" t="s">
        <v>2292</v>
      </c>
      <c r="WOY22" s="1176" t="s">
        <v>2292</v>
      </c>
      <c r="WOZ22" s="1176" t="s">
        <v>2292</v>
      </c>
      <c r="WPA22" s="1176" t="s">
        <v>2292</v>
      </c>
      <c r="WPB22" s="1176" t="s">
        <v>2292</v>
      </c>
      <c r="WPC22" s="1176" t="s">
        <v>2292</v>
      </c>
      <c r="WPD22" s="1176" t="s">
        <v>2292</v>
      </c>
      <c r="WPE22" s="1176" t="s">
        <v>2292</v>
      </c>
      <c r="WPF22" s="1176" t="s">
        <v>2292</v>
      </c>
      <c r="WPG22" s="1176" t="s">
        <v>2292</v>
      </c>
      <c r="WPH22" s="1176" t="s">
        <v>2292</v>
      </c>
      <c r="WPI22" s="1176" t="s">
        <v>2292</v>
      </c>
      <c r="WPJ22" s="1176" t="s">
        <v>2292</v>
      </c>
      <c r="WPK22" s="1176" t="s">
        <v>2292</v>
      </c>
      <c r="WPL22" s="1176" t="s">
        <v>2292</v>
      </c>
      <c r="WPM22" s="1176" t="s">
        <v>2292</v>
      </c>
      <c r="WPN22" s="1176" t="s">
        <v>2292</v>
      </c>
      <c r="WPO22" s="1176" t="s">
        <v>2292</v>
      </c>
      <c r="WPP22" s="1176" t="s">
        <v>2292</v>
      </c>
      <c r="WPQ22" s="1176" t="s">
        <v>2292</v>
      </c>
      <c r="WPR22" s="1176" t="s">
        <v>2292</v>
      </c>
      <c r="WPS22" s="1176" t="s">
        <v>2292</v>
      </c>
      <c r="WPT22" s="1176" t="s">
        <v>2292</v>
      </c>
      <c r="WPU22" s="1176" t="s">
        <v>2292</v>
      </c>
      <c r="WPV22" s="1176" t="s">
        <v>2292</v>
      </c>
      <c r="WPW22" s="1176" t="s">
        <v>2292</v>
      </c>
      <c r="WPX22" s="1176" t="s">
        <v>2292</v>
      </c>
      <c r="WPY22" s="1176" t="s">
        <v>2292</v>
      </c>
      <c r="WPZ22" s="1176" t="s">
        <v>2292</v>
      </c>
      <c r="WQA22" s="1176" t="s">
        <v>2292</v>
      </c>
      <c r="WQB22" s="1176" t="s">
        <v>2292</v>
      </c>
      <c r="WQC22" s="1176" t="s">
        <v>2292</v>
      </c>
      <c r="WQD22" s="1176" t="s">
        <v>2292</v>
      </c>
      <c r="WQE22" s="1176" t="s">
        <v>2292</v>
      </c>
      <c r="WQF22" s="1176" t="s">
        <v>2292</v>
      </c>
      <c r="WQG22" s="1176" t="s">
        <v>2292</v>
      </c>
      <c r="WQH22" s="1176" t="s">
        <v>2292</v>
      </c>
      <c r="WQI22" s="1176" t="s">
        <v>2292</v>
      </c>
      <c r="WQJ22" s="1176" t="s">
        <v>2292</v>
      </c>
      <c r="WQK22" s="1176" t="s">
        <v>2292</v>
      </c>
      <c r="WQL22" s="1176" t="s">
        <v>2292</v>
      </c>
      <c r="WQM22" s="1176" t="s">
        <v>2292</v>
      </c>
      <c r="WQN22" s="1176" t="s">
        <v>2292</v>
      </c>
      <c r="WQO22" s="1176" t="s">
        <v>2292</v>
      </c>
      <c r="WQP22" s="1176" t="s">
        <v>2292</v>
      </c>
      <c r="WQQ22" s="1176" t="s">
        <v>2292</v>
      </c>
      <c r="WQR22" s="1176" t="s">
        <v>2292</v>
      </c>
      <c r="WQS22" s="1176" t="s">
        <v>2292</v>
      </c>
      <c r="WQT22" s="1176" t="s">
        <v>2292</v>
      </c>
      <c r="WQU22" s="1176" t="s">
        <v>2292</v>
      </c>
      <c r="WQV22" s="1176" t="s">
        <v>2292</v>
      </c>
      <c r="WQW22" s="1176" t="s">
        <v>2292</v>
      </c>
      <c r="WQX22" s="1176" t="s">
        <v>2292</v>
      </c>
      <c r="WQY22" s="1176" t="s">
        <v>2292</v>
      </c>
      <c r="WQZ22" s="1176" t="s">
        <v>2292</v>
      </c>
      <c r="WRA22" s="1176" t="s">
        <v>2292</v>
      </c>
      <c r="WRB22" s="1176" t="s">
        <v>2292</v>
      </c>
      <c r="WRC22" s="1176" t="s">
        <v>2292</v>
      </c>
      <c r="WRD22" s="1176" t="s">
        <v>2292</v>
      </c>
      <c r="WRE22" s="1176" t="s">
        <v>2292</v>
      </c>
      <c r="WRF22" s="1176" t="s">
        <v>2292</v>
      </c>
      <c r="WRG22" s="1176" t="s">
        <v>2292</v>
      </c>
      <c r="WRH22" s="1176" t="s">
        <v>2292</v>
      </c>
      <c r="WRI22" s="1176" t="s">
        <v>2292</v>
      </c>
      <c r="WRJ22" s="1176" t="s">
        <v>2292</v>
      </c>
      <c r="WRK22" s="1176" t="s">
        <v>2292</v>
      </c>
      <c r="WRL22" s="1176" t="s">
        <v>2292</v>
      </c>
      <c r="WRM22" s="1176" t="s">
        <v>2292</v>
      </c>
      <c r="WRN22" s="1176" t="s">
        <v>2292</v>
      </c>
      <c r="WRO22" s="1176" t="s">
        <v>2292</v>
      </c>
      <c r="WRP22" s="1176" t="s">
        <v>2292</v>
      </c>
      <c r="WRQ22" s="1176" t="s">
        <v>2292</v>
      </c>
      <c r="WRR22" s="1176" t="s">
        <v>2292</v>
      </c>
      <c r="WRS22" s="1176" t="s">
        <v>2292</v>
      </c>
      <c r="WRT22" s="1176" t="s">
        <v>2292</v>
      </c>
      <c r="WRU22" s="1176" t="s">
        <v>2292</v>
      </c>
      <c r="WRV22" s="1176" t="s">
        <v>2292</v>
      </c>
      <c r="WRW22" s="1176" t="s">
        <v>2292</v>
      </c>
      <c r="WRX22" s="1176" t="s">
        <v>2292</v>
      </c>
      <c r="WRY22" s="1176" t="s">
        <v>2292</v>
      </c>
      <c r="WRZ22" s="1176" t="s">
        <v>2292</v>
      </c>
      <c r="WSA22" s="1176" t="s">
        <v>2292</v>
      </c>
      <c r="WSB22" s="1176" t="s">
        <v>2292</v>
      </c>
      <c r="WSC22" s="1176" t="s">
        <v>2292</v>
      </c>
      <c r="WSD22" s="1176" t="s">
        <v>2292</v>
      </c>
      <c r="WSE22" s="1176" t="s">
        <v>2292</v>
      </c>
      <c r="WSF22" s="1176" t="s">
        <v>2292</v>
      </c>
      <c r="WSG22" s="1176" t="s">
        <v>2292</v>
      </c>
      <c r="WSH22" s="1176" t="s">
        <v>2292</v>
      </c>
      <c r="WSI22" s="1176" t="s">
        <v>2292</v>
      </c>
      <c r="WSJ22" s="1176" t="s">
        <v>2292</v>
      </c>
      <c r="WSK22" s="1176" t="s">
        <v>2292</v>
      </c>
      <c r="WSL22" s="1176" t="s">
        <v>2292</v>
      </c>
      <c r="WSM22" s="1176" t="s">
        <v>2292</v>
      </c>
      <c r="WSN22" s="1176" t="s">
        <v>2292</v>
      </c>
      <c r="WSO22" s="1176" t="s">
        <v>2292</v>
      </c>
      <c r="WSP22" s="1176" t="s">
        <v>2292</v>
      </c>
      <c r="WSQ22" s="1176" t="s">
        <v>2292</v>
      </c>
      <c r="WSR22" s="1176" t="s">
        <v>2292</v>
      </c>
      <c r="WSS22" s="1176" t="s">
        <v>2292</v>
      </c>
      <c r="WST22" s="1176" t="s">
        <v>2292</v>
      </c>
      <c r="WSU22" s="1176" t="s">
        <v>2292</v>
      </c>
      <c r="WSV22" s="1176" t="s">
        <v>2292</v>
      </c>
      <c r="WSW22" s="1176" t="s">
        <v>2292</v>
      </c>
      <c r="WSX22" s="1176" t="s">
        <v>2292</v>
      </c>
      <c r="WSY22" s="1176" t="s">
        <v>2292</v>
      </c>
      <c r="WSZ22" s="1176" t="s">
        <v>2292</v>
      </c>
      <c r="WTA22" s="1176" t="s">
        <v>2292</v>
      </c>
      <c r="WTB22" s="1176" t="s">
        <v>2292</v>
      </c>
      <c r="WTC22" s="1176" t="s">
        <v>2292</v>
      </c>
      <c r="WTD22" s="1176" t="s">
        <v>2292</v>
      </c>
      <c r="WTE22" s="1176" t="s">
        <v>2292</v>
      </c>
      <c r="WTF22" s="1176" t="s">
        <v>2292</v>
      </c>
      <c r="WTG22" s="1176" t="s">
        <v>2292</v>
      </c>
      <c r="WTH22" s="1176" t="s">
        <v>2292</v>
      </c>
      <c r="WTI22" s="1176" t="s">
        <v>2292</v>
      </c>
      <c r="WTJ22" s="1176" t="s">
        <v>2292</v>
      </c>
      <c r="WTK22" s="1176" t="s">
        <v>2292</v>
      </c>
      <c r="WTL22" s="1176" t="s">
        <v>2292</v>
      </c>
      <c r="WTM22" s="1176" t="s">
        <v>2292</v>
      </c>
      <c r="WTN22" s="1176" t="s">
        <v>2292</v>
      </c>
      <c r="WTO22" s="1176" t="s">
        <v>2292</v>
      </c>
      <c r="WTP22" s="1176" t="s">
        <v>2292</v>
      </c>
      <c r="WTQ22" s="1176" t="s">
        <v>2292</v>
      </c>
      <c r="WTR22" s="1176" t="s">
        <v>2292</v>
      </c>
      <c r="WTS22" s="1176" t="s">
        <v>2292</v>
      </c>
      <c r="WTT22" s="1176" t="s">
        <v>2292</v>
      </c>
      <c r="WTU22" s="1176" t="s">
        <v>2292</v>
      </c>
      <c r="WTV22" s="1176" t="s">
        <v>2292</v>
      </c>
      <c r="WTW22" s="1176" t="s">
        <v>2292</v>
      </c>
      <c r="WTX22" s="1176" t="s">
        <v>2292</v>
      </c>
      <c r="WTY22" s="1176" t="s">
        <v>2292</v>
      </c>
      <c r="WTZ22" s="1176" t="s">
        <v>2292</v>
      </c>
      <c r="WUA22" s="1176" t="s">
        <v>2292</v>
      </c>
      <c r="WUB22" s="1176" t="s">
        <v>2292</v>
      </c>
      <c r="WUC22" s="1176" t="s">
        <v>2292</v>
      </c>
      <c r="WUD22" s="1176" t="s">
        <v>2292</v>
      </c>
      <c r="WUE22" s="1176" t="s">
        <v>2292</v>
      </c>
      <c r="WUF22" s="1176" t="s">
        <v>2292</v>
      </c>
      <c r="WUG22" s="1176" t="s">
        <v>2292</v>
      </c>
      <c r="WUH22" s="1176" t="s">
        <v>2292</v>
      </c>
      <c r="WUI22" s="1176" t="s">
        <v>2292</v>
      </c>
      <c r="WUJ22" s="1176" t="s">
        <v>2292</v>
      </c>
      <c r="WUK22" s="1176" t="s">
        <v>2292</v>
      </c>
      <c r="WUL22" s="1176" t="s">
        <v>2292</v>
      </c>
      <c r="WUM22" s="1176" t="s">
        <v>2292</v>
      </c>
      <c r="WUN22" s="1176" t="s">
        <v>2292</v>
      </c>
      <c r="WUO22" s="1176" t="s">
        <v>2292</v>
      </c>
      <c r="WUP22" s="1176" t="s">
        <v>2292</v>
      </c>
      <c r="WUQ22" s="1176" t="s">
        <v>2292</v>
      </c>
      <c r="WUR22" s="1176" t="s">
        <v>2292</v>
      </c>
      <c r="WUS22" s="1176" t="s">
        <v>2292</v>
      </c>
      <c r="WUT22" s="1176" t="s">
        <v>2292</v>
      </c>
      <c r="WUU22" s="1176" t="s">
        <v>2292</v>
      </c>
      <c r="WUV22" s="1176" t="s">
        <v>2292</v>
      </c>
      <c r="WUW22" s="1176" t="s">
        <v>2292</v>
      </c>
      <c r="WUX22" s="1176" t="s">
        <v>2292</v>
      </c>
      <c r="WUY22" s="1176" t="s">
        <v>2292</v>
      </c>
      <c r="WUZ22" s="1176" t="s">
        <v>2292</v>
      </c>
      <c r="WVA22" s="1176" t="s">
        <v>2292</v>
      </c>
      <c r="WVB22" s="1176" t="s">
        <v>2292</v>
      </c>
      <c r="WVC22" s="1176" t="s">
        <v>2292</v>
      </c>
      <c r="WVD22" s="1176" t="s">
        <v>2292</v>
      </c>
      <c r="WVE22" s="1176" t="s">
        <v>2292</v>
      </c>
      <c r="WVF22" s="1176" t="s">
        <v>2292</v>
      </c>
      <c r="WVG22" s="1176" t="s">
        <v>2292</v>
      </c>
      <c r="WVH22" s="1176" t="s">
        <v>2292</v>
      </c>
      <c r="WVI22" s="1176" t="s">
        <v>2292</v>
      </c>
      <c r="WVJ22" s="1176" t="s">
        <v>2292</v>
      </c>
      <c r="WVK22" s="1176" t="s">
        <v>2292</v>
      </c>
      <c r="WVL22" s="1176" t="s">
        <v>2292</v>
      </c>
      <c r="WVM22" s="1176" t="s">
        <v>2292</v>
      </c>
      <c r="WVN22" s="1176" t="s">
        <v>2292</v>
      </c>
      <c r="WVO22" s="1176" t="s">
        <v>2292</v>
      </c>
      <c r="WVP22" s="1176" t="s">
        <v>2292</v>
      </c>
      <c r="WVQ22" s="1176" t="s">
        <v>2292</v>
      </c>
      <c r="WVR22" s="1176" t="s">
        <v>2292</v>
      </c>
      <c r="WVS22" s="1176" t="s">
        <v>2292</v>
      </c>
      <c r="WVT22" s="1176" t="s">
        <v>2292</v>
      </c>
      <c r="WVU22" s="1176" t="s">
        <v>2292</v>
      </c>
      <c r="WVV22" s="1176" t="s">
        <v>2292</v>
      </c>
      <c r="WVW22" s="1176" t="s">
        <v>2292</v>
      </c>
      <c r="WVX22" s="1176" t="s">
        <v>2292</v>
      </c>
      <c r="WVY22" s="1176" t="s">
        <v>2292</v>
      </c>
      <c r="WVZ22" s="1176" t="s">
        <v>2292</v>
      </c>
      <c r="WWA22" s="1176" t="s">
        <v>2292</v>
      </c>
      <c r="WWB22" s="1176" t="s">
        <v>2292</v>
      </c>
      <c r="WWC22" s="1176" t="s">
        <v>2292</v>
      </c>
      <c r="WWD22" s="1176" t="s">
        <v>2292</v>
      </c>
      <c r="WWE22" s="1176" t="s">
        <v>2292</v>
      </c>
      <c r="WWF22" s="1176" t="s">
        <v>2292</v>
      </c>
      <c r="WWG22" s="1176" t="s">
        <v>2292</v>
      </c>
      <c r="WWH22" s="1176" t="s">
        <v>2292</v>
      </c>
      <c r="WWI22" s="1176" t="s">
        <v>2292</v>
      </c>
      <c r="WWJ22" s="1176" t="s">
        <v>2292</v>
      </c>
      <c r="WWK22" s="1176" t="s">
        <v>2292</v>
      </c>
      <c r="WWL22" s="1176" t="s">
        <v>2292</v>
      </c>
      <c r="WWM22" s="1176" t="s">
        <v>2292</v>
      </c>
      <c r="WWN22" s="1176" t="s">
        <v>2292</v>
      </c>
      <c r="WWO22" s="1176" t="s">
        <v>2292</v>
      </c>
      <c r="WWP22" s="1176" t="s">
        <v>2292</v>
      </c>
      <c r="WWQ22" s="1176" t="s">
        <v>2292</v>
      </c>
      <c r="WWR22" s="1176" t="s">
        <v>2292</v>
      </c>
      <c r="WWS22" s="1176" t="s">
        <v>2292</v>
      </c>
      <c r="WWT22" s="1176" t="s">
        <v>2292</v>
      </c>
      <c r="WWU22" s="1176" t="s">
        <v>2292</v>
      </c>
      <c r="WWV22" s="1176" t="s">
        <v>2292</v>
      </c>
      <c r="WWW22" s="1176" t="s">
        <v>2292</v>
      </c>
      <c r="WWX22" s="1176" t="s">
        <v>2292</v>
      </c>
      <c r="WWY22" s="1176" t="s">
        <v>2292</v>
      </c>
      <c r="WWZ22" s="1176" t="s">
        <v>2292</v>
      </c>
      <c r="WXA22" s="1176" t="s">
        <v>2292</v>
      </c>
      <c r="WXB22" s="1176" t="s">
        <v>2292</v>
      </c>
      <c r="WXC22" s="1176" t="s">
        <v>2292</v>
      </c>
      <c r="WXD22" s="1176" t="s">
        <v>2292</v>
      </c>
      <c r="WXE22" s="1176" t="s">
        <v>2292</v>
      </c>
      <c r="WXF22" s="1176" t="s">
        <v>2292</v>
      </c>
      <c r="WXG22" s="1176" t="s">
        <v>2292</v>
      </c>
      <c r="WXH22" s="1176" t="s">
        <v>2292</v>
      </c>
      <c r="WXI22" s="1176" t="s">
        <v>2292</v>
      </c>
      <c r="WXJ22" s="1176" t="s">
        <v>2292</v>
      </c>
      <c r="WXK22" s="1176" t="s">
        <v>2292</v>
      </c>
      <c r="WXL22" s="1176" t="s">
        <v>2292</v>
      </c>
      <c r="WXM22" s="1176" t="s">
        <v>2292</v>
      </c>
      <c r="WXN22" s="1176" t="s">
        <v>2292</v>
      </c>
      <c r="WXO22" s="1176" t="s">
        <v>2292</v>
      </c>
      <c r="WXP22" s="1176" t="s">
        <v>2292</v>
      </c>
      <c r="WXQ22" s="1176" t="s">
        <v>2292</v>
      </c>
      <c r="WXR22" s="1176" t="s">
        <v>2292</v>
      </c>
      <c r="WXS22" s="1176" t="s">
        <v>2292</v>
      </c>
      <c r="WXT22" s="1176" t="s">
        <v>2292</v>
      </c>
      <c r="WXU22" s="1176" t="s">
        <v>2292</v>
      </c>
      <c r="WXV22" s="1176" t="s">
        <v>2292</v>
      </c>
      <c r="WXW22" s="1176" t="s">
        <v>2292</v>
      </c>
      <c r="WXX22" s="1176" t="s">
        <v>2292</v>
      </c>
      <c r="WXY22" s="1176" t="s">
        <v>2292</v>
      </c>
      <c r="WXZ22" s="1176" t="s">
        <v>2292</v>
      </c>
    </row>
    <row r="23" spans="1:16198" ht="16.5" thickBot="1" x14ac:dyDescent="0.3">
      <c r="A23" s="357"/>
      <c r="B23" s="1581" t="s">
        <v>989</v>
      </c>
      <c r="C23" s="1582"/>
      <c r="D23" s="1582"/>
      <c r="E23" s="1582"/>
      <c r="F23" s="1583"/>
      <c r="G23" s="415"/>
    </row>
    <row r="24" spans="1:16198" ht="21.75" customHeight="1" thickBot="1" x14ac:dyDescent="0.3">
      <c r="A24" s="357"/>
      <c r="B24" s="1584" t="s">
        <v>901</v>
      </c>
      <c r="C24" s="1585"/>
      <c r="D24" s="1585"/>
      <c r="E24" s="1585"/>
      <c r="F24" s="1586"/>
      <c r="G24" s="415"/>
    </row>
    <row r="25" spans="1:16198" ht="19.5" customHeight="1" thickBot="1" x14ac:dyDescent="0.3">
      <c r="A25" s="357"/>
      <c r="B25" s="396" t="s">
        <v>898</v>
      </c>
      <c r="C25" s="1587" t="s">
        <v>2291</v>
      </c>
      <c r="D25" s="1573"/>
      <c r="E25" s="1573"/>
      <c r="F25" s="1738"/>
      <c r="G25" s="415"/>
    </row>
    <row r="26" spans="1:16198" ht="58.5" customHeight="1" thickBot="1" x14ac:dyDescent="0.3">
      <c r="A26" s="357"/>
      <c r="B26" s="402" t="s">
        <v>863</v>
      </c>
      <c r="C26" s="1588" t="s">
        <v>2290</v>
      </c>
      <c r="D26" s="1589"/>
      <c r="E26" s="1589"/>
      <c r="F26" s="1590"/>
      <c r="G26" s="415"/>
    </row>
    <row r="27" spans="1:16198" ht="16.5" thickBot="1" x14ac:dyDescent="0.3">
      <c r="A27" s="357"/>
      <c r="B27" s="313" t="s">
        <v>37</v>
      </c>
      <c r="C27" s="1591" t="s">
        <v>2289</v>
      </c>
      <c r="D27" s="1592"/>
      <c r="E27" s="1592"/>
      <c r="F27" s="1593"/>
      <c r="G27" s="415"/>
    </row>
    <row r="28" spans="1:16198" ht="15.75" x14ac:dyDescent="0.25">
      <c r="A28" s="357"/>
      <c r="B28" s="1576"/>
      <c r="C28" s="1214">
        <v>2025</v>
      </c>
      <c r="D28" s="392">
        <v>2026</v>
      </c>
      <c r="E28" s="392">
        <v>2027</v>
      </c>
      <c r="F28" s="392">
        <v>2028</v>
      </c>
      <c r="G28" s="415"/>
    </row>
    <row r="29" spans="1:16198" ht="16.5" thickBot="1" x14ac:dyDescent="0.3">
      <c r="A29" s="357"/>
      <c r="B29" s="1577"/>
      <c r="C29" s="1219" t="s">
        <v>17</v>
      </c>
      <c r="D29" s="384" t="s">
        <v>18</v>
      </c>
      <c r="E29" s="384" t="s">
        <v>18</v>
      </c>
      <c r="F29" s="384" t="s">
        <v>18</v>
      </c>
      <c r="G29" s="415"/>
      <c r="I29" s="864"/>
      <c r="J29" s="864"/>
      <c r="K29" s="187"/>
      <c r="L29" s="187"/>
      <c r="M29" s="187"/>
    </row>
    <row r="30" spans="1:16198" ht="16.5" thickBot="1" x14ac:dyDescent="0.3">
      <c r="A30" s="357"/>
      <c r="B30" s="313" t="s">
        <v>39</v>
      </c>
      <c r="C30" s="1212">
        <v>2800</v>
      </c>
      <c r="D30" s="1212">
        <v>2800</v>
      </c>
      <c r="E30" s="1212">
        <v>2800</v>
      </c>
      <c r="F30" s="1212">
        <v>2800</v>
      </c>
      <c r="G30" s="415"/>
    </row>
    <row r="31" spans="1:16198" ht="16.5" thickBot="1" x14ac:dyDescent="0.3">
      <c r="A31" s="357"/>
      <c r="B31" s="313" t="s">
        <v>861</v>
      </c>
      <c r="C31" s="1220">
        <f>C60</f>
        <v>101734</v>
      </c>
      <c r="D31" s="388">
        <f>D60</f>
        <v>101634</v>
      </c>
      <c r="E31" s="388">
        <f>E60</f>
        <v>102550</v>
      </c>
      <c r="F31" s="388">
        <f>F60</f>
        <v>103634</v>
      </c>
      <c r="G31" s="415"/>
    </row>
    <row r="32" spans="1:16198" ht="26.25" customHeight="1" thickBot="1" x14ac:dyDescent="0.3">
      <c r="A32" s="357"/>
      <c r="B32" s="313" t="s">
        <v>860</v>
      </c>
      <c r="C32" s="1220">
        <f>C31/C30</f>
        <v>36.333571428571432</v>
      </c>
      <c r="D32" s="388">
        <f>D31/D30</f>
        <v>36.29785714285714</v>
      </c>
      <c r="E32" s="388">
        <f>E31/E30</f>
        <v>36.625</v>
      </c>
      <c r="F32" s="388">
        <f>F31/F30</f>
        <v>37.012142857142855</v>
      </c>
      <c r="G32" s="415"/>
    </row>
    <row r="33" spans="1:9" ht="21" customHeight="1" thickBot="1" x14ac:dyDescent="0.3">
      <c r="A33" s="357"/>
      <c r="B33" s="313" t="s">
        <v>859</v>
      </c>
      <c r="C33" s="1221" t="s">
        <v>884</v>
      </c>
      <c r="D33" s="386">
        <f t="shared" ref="D33:F35" si="0">D30/C30-1</f>
        <v>0</v>
      </c>
      <c r="E33" s="386">
        <f t="shared" si="0"/>
        <v>0</v>
      </c>
      <c r="F33" s="386">
        <f t="shared" si="0"/>
        <v>0</v>
      </c>
      <c r="G33" s="415"/>
    </row>
    <row r="34" spans="1:9" ht="21" customHeight="1" thickBot="1" x14ac:dyDescent="0.3">
      <c r="A34" s="357"/>
      <c r="B34" s="313" t="s">
        <v>858</v>
      </c>
      <c r="C34" s="1221" t="s">
        <v>884</v>
      </c>
      <c r="D34" s="386">
        <f t="shared" si="0"/>
        <v>-9.8295555075000873E-4</v>
      </c>
      <c r="E34" s="386">
        <f t="shared" si="0"/>
        <v>9.0127319597772537E-3</v>
      </c>
      <c r="F34" s="386">
        <f t="shared" si="0"/>
        <v>1.0570453437347638E-2</v>
      </c>
      <c r="G34" s="415"/>
    </row>
    <row r="35" spans="1:9" ht="32.25" thickBot="1" x14ac:dyDescent="0.3">
      <c r="A35" s="357"/>
      <c r="B35" s="313" t="s">
        <v>55</v>
      </c>
      <c r="C35" s="1221" t="s">
        <v>884</v>
      </c>
      <c r="D35" s="386">
        <f t="shared" si="0"/>
        <v>-9.8295555075011976E-4</v>
      </c>
      <c r="E35" s="386">
        <f t="shared" si="0"/>
        <v>9.0127319597772537E-3</v>
      </c>
      <c r="F35" s="386">
        <f t="shared" si="0"/>
        <v>1.0570453437347638E-2</v>
      </c>
      <c r="G35" s="415"/>
    </row>
    <row r="36" spans="1:9" ht="27" customHeight="1" thickBot="1" x14ac:dyDescent="0.3">
      <c r="A36" s="357"/>
      <c r="B36" s="1921" t="s">
        <v>948</v>
      </c>
      <c r="C36" s="1922"/>
      <c r="D36" s="1922"/>
      <c r="E36" s="1922"/>
      <c r="F36" s="1923"/>
      <c r="G36" s="415"/>
    </row>
    <row r="37" spans="1:9" ht="15.75" x14ac:dyDescent="0.25">
      <c r="A37" s="357"/>
      <c r="B37" s="1576"/>
      <c r="C37" s="1222">
        <v>2025</v>
      </c>
      <c r="D37" s="385">
        <v>2026</v>
      </c>
      <c r="E37" s="385">
        <v>2027</v>
      </c>
      <c r="F37" s="385">
        <v>2028</v>
      </c>
      <c r="G37" s="2338"/>
    </row>
    <row r="38" spans="1:9" ht="16.5" thickBot="1" x14ac:dyDescent="0.3">
      <c r="A38" s="357"/>
      <c r="B38" s="1577"/>
      <c r="C38" s="1219" t="s">
        <v>17</v>
      </c>
      <c r="D38" s="384" t="s">
        <v>18</v>
      </c>
      <c r="E38" s="384" t="s">
        <v>18</v>
      </c>
      <c r="F38" s="384" t="s">
        <v>18</v>
      </c>
      <c r="G38" s="415"/>
    </row>
    <row r="39" spans="1:9" ht="16.5" thickBot="1" x14ac:dyDescent="0.3">
      <c r="A39" s="357"/>
      <c r="B39" s="374" t="s">
        <v>850</v>
      </c>
      <c r="C39" s="1223">
        <f>C40</f>
        <v>77614</v>
      </c>
      <c r="D39" s="373">
        <f>D40</f>
        <v>77614</v>
      </c>
      <c r="E39" s="373">
        <f>E40</f>
        <v>77614</v>
      </c>
      <c r="F39" s="373">
        <f>F40</f>
        <v>77614</v>
      </c>
      <c r="G39" s="2338"/>
      <c r="H39" s="572"/>
    </row>
    <row r="40" spans="1:9" ht="16.5" thickBot="1" x14ac:dyDescent="0.3">
      <c r="A40" s="357"/>
      <c r="B40" s="372" t="s">
        <v>840</v>
      </c>
      <c r="C40" s="1224">
        <v>77614</v>
      </c>
      <c r="D40" s="373">
        <v>77614</v>
      </c>
      <c r="E40" s="373">
        <v>77614</v>
      </c>
      <c r="F40" s="373">
        <v>77614</v>
      </c>
      <c r="G40" s="2338"/>
      <c r="H40" s="864"/>
    </row>
    <row r="41" spans="1:9" ht="16.5" thickBot="1" x14ac:dyDescent="0.3">
      <c r="A41" s="357"/>
      <c r="B41" s="372" t="s">
        <v>855</v>
      </c>
      <c r="C41" s="1225"/>
      <c r="D41" s="370"/>
      <c r="E41" s="370"/>
      <c r="F41" s="370"/>
      <c r="G41" s="2338"/>
    </row>
    <row r="42" spans="1:9" ht="32.25" thickBot="1" x14ac:dyDescent="0.3">
      <c r="A42" s="357"/>
      <c r="B42" s="374" t="s">
        <v>849</v>
      </c>
      <c r="C42" s="1223">
        <f>C43</f>
        <v>12400</v>
      </c>
      <c r="D42" s="373">
        <f>D43</f>
        <v>12400</v>
      </c>
      <c r="E42" s="373">
        <f>E43</f>
        <v>12400</v>
      </c>
      <c r="F42" s="373">
        <f>F43</f>
        <v>12400</v>
      </c>
      <c r="G42" s="2338"/>
      <c r="H42" s="572"/>
      <c r="I42" s="864"/>
    </row>
    <row r="43" spans="1:9" ht="16.5" thickBot="1" x14ac:dyDescent="0.3">
      <c r="A43" s="357"/>
      <c r="B43" s="372" t="s">
        <v>840</v>
      </c>
      <c r="C43" s="1223">
        <v>12400</v>
      </c>
      <c r="D43" s="373">
        <v>12400</v>
      </c>
      <c r="E43" s="373">
        <v>12400</v>
      </c>
      <c r="F43" s="373">
        <v>12400</v>
      </c>
      <c r="G43" s="2338"/>
      <c r="H43" s="864"/>
    </row>
    <row r="44" spans="1:9" ht="16.5" thickBot="1" x14ac:dyDescent="0.3">
      <c r="A44" s="357"/>
      <c r="B44" s="372" t="s">
        <v>855</v>
      </c>
      <c r="C44" s="1225"/>
      <c r="D44" s="373"/>
      <c r="E44" s="373"/>
      <c r="F44" s="373"/>
      <c r="G44" s="2338"/>
    </row>
    <row r="45" spans="1:9" ht="30" customHeight="1" thickBot="1" x14ac:dyDescent="0.3">
      <c r="A45" s="357"/>
      <c r="B45" s="374" t="s">
        <v>848</v>
      </c>
      <c r="C45" s="1223">
        <f>C46</f>
        <v>11476</v>
      </c>
      <c r="D45" s="373">
        <f>D46</f>
        <v>11620</v>
      </c>
      <c r="E45" s="373">
        <f>E46</f>
        <v>12536</v>
      </c>
      <c r="F45" s="373">
        <f>F46</f>
        <v>13620</v>
      </c>
      <c r="G45" s="2338"/>
      <c r="H45" s="864"/>
    </row>
    <row r="46" spans="1:9" ht="16.5" thickBot="1" x14ac:dyDescent="0.3">
      <c r="A46" s="357"/>
      <c r="B46" s="372" t="s">
        <v>840</v>
      </c>
      <c r="C46" s="1223">
        <v>11476</v>
      </c>
      <c r="D46" s="373">
        <v>11620</v>
      </c>
      <c r="E46" s="373">
        <v>12536</v>
      </c>
      <c r="F46" s="373">
        <v>13620</v>
      </c>
      <c r="G46" s="2338"/>
    </row>
    <row r="47" spans="1:9" ht="16.5" thickBot="1" x14ac:dyDescent="0.3">
      <c r="A47" s="357"/>
      <c r="B47" s="372" t="s">
        <v>855</v>
      </c>
      <c r="C47" s="1225"/>
      <c r="D47" s="373"/>
      <c r="E47" s="373"/>
      <c r="F47" s="373"/>
      <c r="G47" s="2338"/>
    </row>
    <row r="48" spans="1:9" ht="24.75" customHeight="1" thickBot="1" x14ac:dyDescent="0.3">
      <c r="A48" s="357"/>
      <c r="B48" s="374" t="s">
        <v>847</v>
      </c>
      <c r="C48" s="1225"/>
      <c r="D48" s="373"/>
      <c r="E48" s="373"/>
      <c r="F48" s="373"/>
      <c r="G48" s="415"/>
    </row>
    <row r="49" spans="1:13" ht="16.5" thickBot="1" x14ac:dyDescent="0.3">
      <c r="A49" s="357"/>
      <c r="B49" s="372" t="s">
        <v>840</v>
      </c>
      <c r="C49" s="1225"/>
      <c r="D49" s="373"/>
      <c r="E49" s="373"/>
      <c r="F49" s="373"/>
      <c r="G49" s="415"/>
    </row>
    <row r="50" spans="1:13" ht="12.75" customHeight="1" thickBot="1" x14ac:dyDescent="0.3">
      <c r="A50" s="357"/>
      <c r="B50" s="372" t="s">
        <v>855</v>
      </c>
      <c r="C50" s="1225"/>
      <c r="D50" s="373"/>
      <c r="E50" s="373"/>
      <c r="F50" s="373"/>
      <c r="G50" s="415"/>
    </row>
    <row r="51" spans="1:13" ht="15" customHeight="1" thickBot="1" x14ac:dyDescent="0.3">
      <c r="A51" s="357"/>
      <c r="B51" s="374" t="s">
        <v>846</v>
      </c>
      <c r="C51" s="1225"/>
      <c r="D51" s="373"/>
      <c r="E51" s="373"/>
      <c r="F51" s="373"/>
      <c r="G51" s="415"/>
    </row>
    <row r="52" spans="1:13" ht="16.5" thickBot="1" x14ac:dyDescent="0.3">
      <c r="A52" s="357"/>
      <c r="B52" s="372" t="s">
        <v>840</v>
      </c>
      <c r="C52" s="1225"/>
      <c r="D52" s="373"/>
      <c r="E52" s="373"/>
      <c r="F52" s="373"/>
      <c r="G52" s="415"/>
    </row>
    <row r="53" spans="1:13" ht="16.5" thickBot="1" x14ac:dyDescent="0.3">
      <c r="A53" s="357"/>
      <c r="B53" s="372" t="s">
        <v>855</v>
      </c>
      <c r="C53" s="1225"/>
      <c r="D53" s="373"/>
      <c r="E53" s="373"/>
      <c r="F53" s="373"/>
      <c r="G53" s="415"/>
    </row>
    <row r="54" spans="1:13" ht="16.5" thickBot="1" x14ac:dyDescent="0.3">
      <c r="A54" s="357"/>
      <c r="B54" s="374" t="s">
        <v>845</v>
      </c>
      <c r="C54" s="1225"/>
      <c r="D54" s="373"/>
      <c r="E54" s="373"/>
      <c r="F54" s="373"/>
      <c r="G54" s="415"/>
    </row>
    <row r="55" spans="1:13" ht="16.5" thickBot="1" x14ac:dyDescent="0.3">
      <c r="A55" s="357"/>
      <c r="B55" s="372" t="s">
        <v>840</v>
      </c>
      <c r="C55" s="1225"/>
      <c r="D55" s="373"/>
      <c r="E55" s="373"/>
      <c r="F55" s="373"/>
      <c r="G55" s="415"/>
      <c r="I55" s="864"/>
      <c r="J55" s="864"/>
      <c r="K55" s="187"/>
      <c r="L55" s="187"/>
      <c r="M55" s="187"/>
    </row>
    <row r="56" spans="1:13" ht="16.5" thickBot="1" x14ac:dyDescent="0.3">
      <c r="A56" s="357"/>
      <c r="B56" s="372" t="s">
        <v>855</v>
      </c>
      <c r="C56" s="1225"/>
      <c r="D56" s="373"/>
      <c r="E56" s="373"/>
      <c r="F56" s="373"/>
      <c r="G56" s="415"/>
    </row>
    <row r="57" spans="1:13" ht="32.25" thickBot="1" x14ac:dyDescent="0.3">
      <c r="A57" s="357"/>
      <c r="B57" s="374" t="s">
        <v>844</v>
      </c>
      <c r="C57" s="1225">
        <f>C58</f>
        <v>244</v>
      </c>
      <c r="D57" s="373">
        <v>0</v>
      </c>
      <c r="E57" s="373">
        <f>D57*1.03*0.99</f>
        <v>0</v>
      </c>
      <c r="F57" s="373">
        <f>E57*1.03*0.99</f>
        <v>0</v>
      </c>
      <c r="G57" s="415"/>
    </row>
    <row r="58" spans="1:13" ht="15.75" customHeight="1" thickBot="1" x14ac:dyDescent="0.3">
      <c r="A58" s="357"/>
      <c r="B58" s="372" t="s">
        <v>840</v>
      </c>
      <c r="C58" s="1225">
        <v>244</v>
      </c>
      <c r="D58" s="400"/>
      <c r="E58" s="400"/>
      <c r="F58" s="400"/>
      <c r="G58" s="415"/>
    </row>
    <row r="59" spans="1:13" ht="12.75" customHeight="1" thickBot="1" x14ac:dyDescent="0.3">
      <c r="A59" s="357"/>
      <c r="B59" s="372" t="s">
        <v>855</v>
      </c>
      <c r="C59" s="1225"/>
      <c r="D59" s="401"/>
      <c r="E59" s="400"/>
      <c r="F59" s="400"/>
      <c r="G59" s="415"/>
    </row>
    <row r="60" spans="1:13" ht="17.25" customHeight="1" thickBot="1" x14ac:dyDescent="0.3">
      <c r="A60" s="357"/>
      <c r="B60" s="382" t="s">
        <v>873</v>
      </c>
      <c r="C60" s="1225">
        <f>C57+C54+C51+C48+C45+C42+C39</f>
        <v>101734</v>
      </c>
      <c r="D60" s="399">
        <f>D57+D54+D51+D48+D45+D42+D39</f>
        <v>101634</v>
      </c>
      <c r="E60" s="371">
        <f>E57+E54+E51+E48+E45+E42+E39</f>
        <v>102550</v>
      </c>
      <c r="F60" s="371">
        <f>F57+F54+F51+F48+F45+F42+F39</f>
        <v>103634</v>
      </c>
      <c r="G60" s="415"/>
    </row>
    <row r="61" spans="1:13" ht="16.5" thickBot="1" x14ac:dyDescent="0.3">
      <c r="A61" s="357"/>
      <c r="B61" s="369" t="s">
        <v>836</v>
      </c>
      <c r="C61" s="1226">
        <f>IF(C60-C31=0,0,"Error")</f>
        <v>0</v>
      </c>
      <c r="D61" s="368">
        <f>IF(D60-D31=0,0,"Error")</f>
        <v>0</v>
      </c>
      <c r="E61" s="368">
        <f>IF(E60-E31=0,0,"Error")</f>
        <v>0</v>
      </c>
      <c r="F61" s="368">
        <f>IF(F60-F31=0,0,"Error")</f>
        <v>0</v>
      </c>
      <c r="G61" s="415"/>
    </row>
    <row r="62" spans="1:13" ht="16.5" thickBot="1" x14ac:dyDescent="0.3">
      <c r="A62" s="357"/>
      <c r="B62" s="1584" t="s">
        <v>894</v>
      </c>
      <c r="C62" s="1585"/>
      <c r="D62" s="1585"/>
      <c r="E62" s="1585"/>
      <c r="F62" s="1586"/>
      <c r="G62" s="415"/>
    </row>
    <row r="63" spans="1:13" ht="34.5" customHeight="1" thickBot="1" x14ac:dyDescent="0.3">
      <c r="A63" s="357"/>
      <c r="B63" s="1584" t="s">
        <v>893</v>
      </c>
      <c r="C63" s="1585"/>
      <c r="D63" s="1585"/>
      <c r="E63" s="1585"/>
      <c r="F63" s="1586"/>
      <c r="G63" s="415"/>
    </row>
    <row r="64" spans="1:13" ht="33.75" customHeight="1" thickBot="1" x14ac:dyDescent="0.3">
      <c r="A64" s="357"/>
      <c r="B64" s="397" t="s">
        <v>1314</v>
      </c>
      <c r="C64" s="1594" t="s">
        <v>2288</v>
      </c>
      <c r="D64" s="1595"/>
      <c r="E64" s="1595"/>
      <c r="F64" s="1596"/>
      <c r="G64" s="415"/>
    </row>
    <row r="65" spans="1:7" ht="63.75" thickBot="1" x14ac:dyDescent="0.3">
      <c r="A65" s="357"/>
      <c r="B65" s="396" t="s">
        <v>880</v>
      </c>
      <c r="C65" s="1227" t="s">
        <v>2287</v>
      </c>
      <c r="D65" s="1175" t="s">
        <v>864</v>
      </c>
      <c r="E65" s="2021" t="s">
        <v>2286</v>
      </c>
      <c r="F65" s="1599"/>
      <c r="G65" s="415"/>
    </row>
    <row r="66" spans="1:7" ht="16.5" thickBot="1" x14ac:dyDescent="0.3">
      <c r="A66" s="357"/>
      <c r="B66" s="393"/>
      <c r="C66" s="1594"/>
      <c r="D66" s="1595"/>
      <c r="E66" s="1595"/>
      <c r="F66" s="1596"/>
      <c r="G66" s="415"/>
    </row>
    <row r="67" spans="1:7" ht="23.25" customHeight="1" thickBot="1" x14ac:dyDescent="0.3">
      <c r="A67" s="357"/>
      <c r="B67" s="313" t="s">
        <v>863</v>
      </c>
      <c r="C67" s="1564" t="s">
        <v>2285</v>
      </c>
      <c r="D67" s="1565"/>
      <c r="E67" s="1565"/>
      <c r="F67" s="1566"/>
      <c r="G67" s="415"/>
    </row>
    <row r="68" spans="1:7" ht="12.75" customHeight="1" thickBot="1" x14ac:dyDescent="0.3">
      <c r="A68" s="357"/>
      <c r="B68" s="313" t="s">
        <v>37</v>
      </c>
      <c r="C68" s="1591" t="s">
        <v>1044</v>
      </c>
      <c r="D68" s="1592"/>
      <c r="E68" s="1592"/>
      <c r="F68" s="1593"/>
      <c r="G68" s="415"/>
    </row>
    <row r="69" spans="1:7" ht="26.25" customHeight="1" x14ac:dyDescent="0.25">
      <c r="A69" s="357"/>
      <c r="B69" s="1576"/>
      <c r="C69" s="1222">
        <v>2025</v>
      </c>
      <c r="D69" s="385">
        <v>2026</v>
      </c>
      <c r="E69" s="385">
        <v>2027</v>
      </c>
      <c r="F69" s="385">
        <v>2028</v>
      </c>
      <c r="G69" s="415"/>
    </row>
    <row r="70" spans="1:7" ht="26.25" customHeight="1" thickBot="1" x14ac:dyDescent="0.3">
      <c r="A70" s="357"/>
      <c r="B70" s="1577"/>
      <c r="C70" s="1219" t="s">
        <v>17</v>
      </c>
      <c r="D70" s="384" t="s">
        <v>18</v>
      </c>
      <c r="E70" s="384" t="s">
        <v>18</v>
      </c>
      <c r="F70" s="384" t="s">
        <v>18</v>
      </c>
      <c r="G70" s="415"/>
    </row>
    <row r="71" spans="1:7" ht="22.5" customHeight="1" thickBot="1" x14ac:dyDescent="0.3">
      <c r="A71" s="357"/>
      <c r="B71" s="313" t="s">
        <v>39</v>
      </c>
      <c r="C71" s="1220">
        <v>17</v>
      </c>
      <c r="D71" s="388">
        <v>17</v>
      </c>
      <c r="E71" s="388">
        <v>17</v>
      </c>
      <c r="F71" s="388">
        <v>17</v>
      </c>
      <c r="G71" s="415"/>
    </row>
    <row r="72" spans="1:7" ht="15.75" customHeight="1" thickBot="1" x14ac:dyDescent="0.3">
      <c r="A72" s="357"/>
      <c r="B72" s="313" t="s">
        <v>861</v>
      </c>
      <c r="C72" s="1220">
        <v>1000</v>
      </c>
      <c r="D72" s="388">
        <f>D85</f>
        <v>1000</v>
      </c>
      <c r="E72" s="388">
        <f>E85</f>
        <v>1000</v>
      </c>
      <c r="F72" s="388">
        <f>F85</f>
        <v>1000</v>
      </c>
      <c r="G72" s="415"/>
    </row>
    <row r="73" spans="1:7" ht="32.25" thickBot="1" x14ac:dyDescent="0.3">
      <c r="A73" s="357"/>
      <c r="B73" s="313" t="s">
        <v>860</v>
      </c>
      <c r="C73" s="1220">
        <f>C72/C71</f>
        <v>58.823529411764703</v>
      </c>
      <c r="D73" s="388">
        <f>D72/D71</f>
        <v>58.823529411764703</v>
      </c>
      <c r="E73" s="388">
        <f>E72/E71</f>
        <v>58.823529411764703</v>
      </c>
      <c r="F73" s="388">
        <f>F72/F71</f>
        <v>58.823529411764703</v>
      </c>
      <c r="G73" s="415"/>
    </row>
    <row r="74" spans="1:7" ht="15.75" customHeight="1" thickBot="1" x14ac:dyDescent="0.3">
      <c r="A74" s="357"/>
      <c r="B74" s="313" t="s">
        <v>859</v>
      </c>
      <c r="C74" s="1221" t="s">
        <v>884</v>
      </c>
      <c r="D74" s="386">
        <f t="shared" ref="D74:F76" si="1">D71/C71-1</f>
        <v>0</v>
      </c>
      <c r="E74" s="386">
        <f t="shared" si="1"/>
        <v>0</v>
      </c>
      <c r="F74" s="386">
        <f t="shared" si="1"/>
        <v>0</v>
      </c>
      <c r="G74" s="415"/>
    </row>
    <row r="75" spans="1:7" ht="32.25" thickBot="1" x14ac:dyDescent="0.3">
      <c r="A75" s="357"/>
      <c r="B75" s="313" t="s">
        <v>858</v>
      </c>
      <c r="C75" s="1221" t="s">
        <v>884</v>
      </c>
      <c r="D75" s="386">
        <f t="shared" si="1"/>
        <v>0</v>
      </c>
      <c r="E75" s="386">
        <f t="shared" si="1"/>
        <v>0</v>
      </c>
      <c r="F75" s="386">
        <f t="shared" si="1"/>
        <v>0</v>
      </c>
      <c r="G75" s="415"/>
    </row>
    <row r="76" spans="1:7" ht="32.25" thickBot="1" x14ac:dyDescent="0.3">
      <c r="A76" s="357"/>
      <c r="B76" s="313" t="s">
        <v>55</v>
      </c>
      <c r="C76" s="1221" t="s">
        <v>884</v>
      </c>
      <c r="D76" s="386">
        <f t="shared" si="1"/>
        <v>0</v>
      </c>
      <c r="E76" s="386">
        <f t="shared" si="1"/>
        <v>0</v>
      </c>
      <c r="F76" s="386">
        <f t="shared" si="1"/>
        <v>0</v>
      </c>
      <c r="G76" s="415"/>
    </row>
    <row r="77" spans="1:7" ht="16.5" customHeight="1" thickBot="1" x14ac:dyDescent="0.3">
      <c r="A77" s="357"/>
      <c r="B77" s="1567" t="s">
        <v>2284</v>
      </c>
      <c r="C77" s="1568"/>
      <c r="D77" s="1568"/>
      <c r="E77" s="1568"/>
      <c r="F77" s="1569"/>
      <c r="G77" s="415"/>
    </row>
    <row r="78" spans="1:7" ht="15.75" x14ac:dyDescent="0.25">
      <c r="A78" s="357"/>
      <c r="B78" s="1576"/>
      <c r="C78" s="1222">
        <v>2025</v>
      </c>
      <c r="D78" s="385">
        <v>2026</v>
      </c>
      <c r="E78" s="385">
        <v>2027</v>
      </c>
      <c r="F78" s="385">
        <v>2028</v>
      </c>
      <c r="G78" s="415"/>
    </row>
    <row r="79" spans="1:7" ht="16.5" thickBot="1" x14ac:dyDescent="0.3">
      <c r="A79" s="357"/>
      <c r="B79" s="1577"/>
      <c r="C79" s="1219" t="s">
        <v>17</v>
      </c>
      <c r="D79" s="384" t="s">
        <v>18</v>
      </c>
      <c r="E79" s="384" t="s">
        <v>18</v>
      </c>
      <c r="F79" s="384" t="s">
        <v>18</v>
      </c>
      <c r="G79" s="415"/>
    </row>
    <row r="80" spans="1:7" ht="12.75" customHeight="1" thickBot="1" x14ac:dyDescent="0.3">
      <c r="A80" s="357"/>
      <c r="B80" s="374" t="s">
        <v>875</v>
      </c>
      <c r="C80" s="1223"/>
      <c r="D80" s="373"/>
      <c r="E80" s="373"/>
      <c r="F80" s="373"/>
      <c r="G80" s="415"/>
    </row>
    <row r="81" spans="1:9" ht="16.5" customHeight="1" thickBot="1" x14ac:dyDescent="0.3">
      <c r="A81" s="357"/>
      <c r="B81" s="372" t="s">
        <v>840</v>
      </c>
      <c r="C81" s="1223"/>
      <c r="D81" s="373"/>
      <c r="E81" s="373"/>
      <c r="F81" s="373"/>
      <c r="G81" s="415"/>
    </row>
    <row r="82" spans="1:9" ht="16.5" thickBot="1" x14ac:dyDescent="0.3">
      <c r="A82" s="357"/>
      <c r="B82" s="372" t="s">
        <v>839</v>
      </c>
      <c r="C82" s="1225"/>
      <c r="D82" s="370"/>
      <c r="E82" s="370"/>
      <c r="F82" s="370"/>
      <c r="G82" s="415"/>
    </row>
    <row r="83" spans="1:9" ht="16.5" thickBot="1" x14ac:dyDescent="0.3">
      <c r="A83" s="357"/>
      <c r="B83" s="372" t="s">
        <v>838</v>
      </c>
      <c r="C83" s="1223"/>
      <c r="D83" s="373"/>
      <c r="E83" s="373"/>
      <c r="F83" s="373"/>
      <c r="G83" s="415"/>
    </row>
    <row r="84" spans="1:9" ht="15.75" customHeight="1" thickBot="1" x14ac:dyDescent="0.3">
      <c r="A84" s="357"/>
      <c r="B84" s="372" t="s">
        <v>837</v>
      </c>
      <c r="C84" s="1225"/>
      <c r="D84" s="370"/>
      <c r="E84" s="370"/>
      <c r="F84" s="370"/>
      <c r="G84" s="415"/>
    </row>
    <row r="85" spans="1:9" ht="16.5" thickBot="1" x14ac:dyDescent="0.3">
      <c r="A85" s="357"/>
      <c r="B85" s="374" t="s">
        <v>874</v>
      </c>
      <c r="C85" s="1225">
        <f>C86+C87+C88+C89</f>
        <v>1000</v>
      </c>
      <c r="D85" s="371">
        <f>D86+D87+D88+D89</f>
        <v>1000</v>
      </c>
      <c r="E85" s="371">
        <f>E86+E87+E88+E89</f>
        <v>1000</v>
      </c>
      <c r="F85" s="371">
        <f>F86+F87+F88+F89</f>
        <v>1000</v>
      </c>
      <c r="G85" s="415"/>
    </row>
    <row r="86" spans="1:9" ht="16.5" thickBot="1" x14ac:dyDescent="0.3">
      <c r="A86" s="357"/>
      <c r="B86" s="372" t="s">
        <v>840</v>
      </c>
      <c r="C86" s="1223">
        <v>1000</v>
      </c>
      <c r="D86" s="383">
        <v>1000</v>
      </c>
      <c r="E86" s="373">
        <v>1000</v>
      </c>
      <c r="F86" s="373">
        <v>1000</v>
      </c>
      <c r="G86" s="415"/>
    </row>
    <row r="87" spans="1:9" ht="16.5" thickBot="1" x14ac:dyDescent="0.3">
      <c r="A87" s="357"/>
      <c r="B87" s="372" t="s">
        <v>839</v>
      </c>
      <c r="C87" s="1225"/>
      <c r="D87" s="370"/>
      <c r="E87" s="370"/>
      <c r="F87" s="370"/>
      <c r="G87" s="415"/>
    </row>
    <row r="88" spans="1:9" ht="16.5" thickBot="1" x14ac:dyDescent="0.3">
      <c r="A88" s="357"/>
      <c r="B88" s="372" t="s">
        <v>838</v>
      </c>
      <c r="C88" s="1223"/>
      <c r="D88" s="373"/>
      <c r="E88" s="373"/>
      <c r="F88" s="373"/>
      <c r="G88" s="415"/>
    </row>
    <row r="89" spans="1:9" ht="16.5" thickBot="1" x14ac:dyDescent="0.3">
      <c r="A89" s="357"/>
      <c r="B89" s="372" t="s">
        <v>837</v>
      </c>
      <c r="C89" s="1225"/>
      <c r="D89" s="370"/>
      <c r="E89" s="370"/>
      <c r="F89" s="370"/>
      <c r="G89" s="415"/>
    </row>
    <row r="90" spans="1:9" ht="32.25" thickBot="1" x14ac:dyDescent="0.3">
      <c r="A90" s="357"/>
      <c r="B90" s="382" t="s">
        <v>873</v>
      </c>
      <c r="C90" s="1225">
        <v>1000</v>
      </c>
      <c r="D90" s="371">
        <v>1000</v>
      </c>
      <c r="E90" s="371">
        <v>1000</v>
      </c>
      <c r="F90" s="371">
        <v>1000</v>
      </c>
      <c r="G90" s="415"/>
    </row>
    <row r="91" spans="1:9" ht="37.5" customHeight="1" thickBot="1" x14ac:dyDescent="0.3">
      <c r="A91" s="357"/>
      <c r="B91" s="398" t="s">
        <v>949</v>
      </c>
      <c r="C91" s="1594"/>
      <c r="D91" s="1595"/>
      <c r="E91" s="1595"/>
      <c r="F91" s="1596"/>
      <c r="G91" s="415"/>
    </row>
    <row r="92" spans="1:9" ht="27" customHeight="1" thickBot="1" x14ac:dyDescent="0.3">
      <c r="A92" s="357"/>
      <c r="B92" s="410" t="s">
        <v>852</v>
      </c>
      <c r="C92" s="1226">
        <f>C72+C31</f>
        <v>102734</v>
      </c>
      <c r="D92" s="1174">
        <f>D72+D31</f>
        <v>102634</v>
      </c>
      <c r="E92" s="1174">
        <f>E72+E31</f>
        <v>103550</v>
      </c>
      <c r="F92" s="1174">
        <f>F72+F31</f>
        <v>104634</v>
      </c>
      <c r="G92" s="415"/>
    </row>
    <row r="93" spans="1:9" ht="48" thickBot="1" x14ac:dyDescent="0.3">
      <c r="A93" s="357"/>
      <c r="B93" s="410" t="s">
        <v>851</v>
      </c>
      <c r="C93" s="1226">
        <f>C94+C97+C100+C103+C106+C109+C112+C115+C120</f>
        <v>102734</v>
      </c>
      <c r="D93" s="1174">
        <f>D94+D97+D100+D103+D106+D109+D112+D115+D120</f>
        <v>102634</v>
      </c>
      <c r="E93" s="1174">
        <f>E94+E97+E100+E103+E106+E109+E112+E115+E120</f>
        <v>103550</v>
      </c>
      <c r="F93" s="1174">
        <f>F94+F97+F100+F103+F106+F109+F112+F115+F120</f>
        <v>104634</v>
      </c>
      <c r="G93" s="2338"/>
      <c r="H93" s="864"/>
      <c r="I93" s="864"/>
    </row>
    <row r="94" spans="1:9" ht="16.5" thickBot="1" x14ac:dyDescent="0.3">
      <c r="A94" s="357"/>
      <c r="B94" s="374" t="s">
        <v>850</v>
      </c>
      <c r="C94" s="1226">
        <f>C95+C96</f>
        <v>77614</v>
      </c>
      <c r="D94" s="377">
        <f>D95+D96</f>
        <v>77614</v>
      </c>
      <c r="E94" s="377">
        <f>E95+E96</f>
        <v>77614</v>
      </c>
      <c r="F94" s="377">
        <f>F95+F96</f>
        <v>77614</v>
      </c>
      <c r="G94" s="2338"/>
      <c r="H94" s="573"/>
    </row>
    <row r="95" spans="1:9" ht="16.5" thickBot="1" x14ac:dyDescent="0.3">
      <c r="A95" s="357"/>
      <c r="B95" s="372" t="s">
        <v>840</v>
      </c>
      <c r="C95" s="1225">
        <f t="shared" ref="C95:F96" si="2">C40</f>
        <v>77614</v>
      </c>
      <c r="D95" s="371">
        <f t="shared" si="2"/>
        <v>77614</v>
      </c>
      <c r="E95" s="371">
        <f t="shared" si="2"/>
        <v>77614</v>
      </c>
      <c r="F95" s="371">
        <f t="shared" si="2"/>
        <v>77614</v>
      </c>
      <c r="G95" s="415"/>
    </row>
    <row r="96" spans="1:9" ht="24.75" customHeight="1" thickBot="1" x14ac:dyDescent="0.3">
      <c r="A96" s="357"/>
      <c r="B96" s="372" t="s">
        <v>843</v>
      </c>
      <c r="C96" s="1225">
        <f t="shared" si="2"/>
        <v>0</v>
      </c>
      <c r="D96" s="371">
        <f t="shared" si="2"/>
        <v>0</v>
      </c>
      <c r="E96" s="371">
        <f t="shared" si="2"/>
        <v>0</v>
      </c>
      <c r="F96" s="371">
        <f t="shared" si="2"/>
        <v>0</v>
      </c>
      <c r="G96" s="415"/>
    </row>
    <row r="97" spans="1:7" ht="15.75" customHeight="1" thickBot="1" x14ac:dyDescent="0.3">
      <c r="A97" s="357"/>
      <c r="B97" s="374" t="s">
        <v>849</v>
      </c>
      <c r="C97" s="1226">
        <f>C98+C99</f>
        <v>12400</v>
      </c>
      <c r="D97" s="375">
        <f>D98+D99</f>
        <v>12400</v>
      </c>
      <c r="E97" s="375">
        <f>E98+E99</f>
        <v>12400</v>
      </c>
      <c r="F97" s="375">
        <f>F98+F99</f>
        <v>12400</v>
      </c>
      <c r="G97" s="2338"/>
    </row>
    <row r="98" spans="1:7" ht="16.5" thickBot="1" x14ac:dyDescent="0.3">
      <c r="A98" s="357"/>
      <c r="B98" s="372" t="s">
        <v>840</v>
      </c>
      <c r="C98" s="1223">
        <f t="shared" ref="C98:F99" si="3">C43</f>
        <v>12400</v>
      </c>
      <c r="D98" s="373">
        <f t="shared" si="3"/>
        <v>12400</v>
      </c>
      <c r="E98" s="373">
        <f t="shared" si="3"/>
        <v>12400</v>
      </c>
      <c r="F98" s="373">
        <f t="shared" si="3"/>
        <v>12400</v>
      </c>
      <c r="G98" s="415"/>
    </row>
    <row r="99" spans="1:7" ht="16.5" thickBot="1" x14ac:dyDescent="0.3">
      <c r="A99" s="357"/>
      <c r="B99" s="372" t="s">
        <v>843</v>
      </c>
      <c r="C99" s="1225">
        <f t="shared" si="3"/>
        <v>0</v>
      </c>
      <c r="D99" s="371">
        <f t="shared" si="3"/>
        <v>0</v>
      </c>
      <c r="E99" s="371">
        <f t="shared" si="3"/>
        <v>0</v>
      </c>
      <c r="F99" s="371">
        <f t="shared" si="3"/>
        <v>0</v>
      </c>
      <c r="G99" s="415"/>
    </row>
    <row r="100" spans="1:7" ht="16.5" thickBot="1" x14ac:dyDescent="0.3">
      <c r="A100" s="357"/>
      <c r="B100" s="374" t="s">
        <v>848</v>
      </c>
      <c r="C100" s="1226">
        <f>C101+C102</f>
        <v>11476</v>
      </c>
      <c r="D100" s="375">
        <f>D101+D102</f>
        <v>11620</v>
      </c>
      <c r="E100" s="375">
        <f>E101+E102</f>
        <v>12536</v>
      </c>
      <c r="F100" s="375">
        <f>F101+F102</f>
        <v>13620</v>
      </c>
      <c r="G100" s="415"/>
    </row>
    <row r="101" spans="1:7" ht="16.5" thickBot="1" x14ac:dyDescent="0.3">
      <c r="A101" s="357"/>
      <c r="B101" s="372" t="s">
        <v>840</v>
      </c>
      <c r="C101" s="1225">
        <f t="shared" ref="C101:F102" si="4">C46</f>
        <v>11476</v>
      </c>
      <c r="D101" s="371">
        <f t="shared" si="4"/>
        <v>11620</v>
      </c>
      <c r="E101" s="371">
        <f t="shared" si="4"/>
        <v>12536</v>
      </c>
      <c r="F101" s="373">
        <f t="shared" si="4"/>
        <v>13620</v>
      </c>
      <c r="G101" s="415"/>
    </row>
    <row r="102" spans="1:7" ht="16.5" thickBot="1" x14ac:dyDescent="0.3">
      <c r="A102" s="357"/>
      <c r="B102" s="372" t="s">
        <v>843</v>
      </c>
      <c r="C102" s="1225">
        <f t="shared" si="4"/>
        <v>0</v>
      </c>
      <c r="D102" s="371">
        <f t="shared" si="4"/>
        <v>0</v>
      </c>
      <c r="E102" s="371">
        <f t="shared" si="4"/>
        <v>0</v>
      </c>
      <c r="F102" s="371">
        <f t="shared" si="4"/>
        <v>0</v>
      </c>
      <c r="G102" s="415"/>
    </row>
    <row r="103" spans="1:7" ht="16.5" thickBot="1" x14ac:dyDescent="0.3">
      <c r="A103" s="357"/>
      <c r="B103" s="374" t="s">
        <v>847</v>
      </c>
      <c r="C103" s="1226">
        <f>C104+C105</f>
        <v>0</v>
      </c>
      <c r="D103" s="375">
        <f>D104+D105</f>
        <v>0</v>
      </c>
      <c r="E103" s="375">
        <f>E104+E105</f>
        <v>0</v>
      </c>
      <c r="F103" s="375">
        <f>F104+F105</f>
        <v>0</v>
      </c>
      <c r="G103" s="415"/>
    </row>
    <row r="104" spans="1:7" ht="16.5" thickBot="1" x14ac:dyDescent="0.3">
      <c r="A104" s="357"/>
      <c r="B104" s="372" t="s">
        <v>840</v>
      </c>
      <c r="C104" s="1223">
        <f t="shared" ref="C104:F105" si="5">C49</f>
        <v>0</v>
      </c>
      <c r="D104" s="373">
        <f t="shared" si="5"/>
        <v>0</v>
      </c>
      <c r="E104" s="373">
        <f t="shared" si="5"/>
        <v>0</v>
      </c>
      <c r="F104" s="373">
        <f t="shared" si="5"/>
        <v>0</v>
      </c>
      <c r="G104" s="415"/>
    </row>
    <row r="105" spans="1:7" ht="15.75" customHeight="1" thickBot="1" x14ac:dyDescent="0.3">
      <c r="A105" s="357"/>
      <c r="B105" s="372" t="s">
        <v>843</v>
      </c>
      <c r="C105" s="1223">
        <f t="shared" si="5"/>
        <v>0</v>
      </c>
      <c r="D105" s="373">
        <f t="shared" si="5"/>
        <v>0</v>
      </c>
      <c r="E105" s="373">
        <f t="shared" si="5"/>
        <v>0</v>
      </c>
      <c r="F105" s="373">
        <f t="shared" si="5"/>
        <v>0</v>
      </c>
      <c r="G105" s="415"/>
    </row>
    <row r="106" spans="1:7" ht="32.25" thickBot="1" x14ac:dyDescent="0.3">
      <c r="A106" s="357"/>
      <c r="B106" s="374" t="s">
        <v>846</v>
      </c>
      <c r="C106" s="1226">
        <f>C107+C108</f>
        <v>0</v>
      </c>
      <c r="D106" s="375">
        <f>D107+D108</f>
        <v>0</v>
      </c>
      <c r="E106" s="375">
        <f>E107+E108</f>
        <v>0</v>
      </c>
      <c r="F106" s="375">
        <f>F107+F108</f>
        <v>0</v>
      </c>
      <c r="G106" s="415"/>
    </row>
    <row r="107" spans="1:7" ht="16.5" thickBot="1" x14ac:dyDescent="0.3">
      <c r="A107" s="357"/>
      <c r="B107" s="372" t="s">
        <v>840</v>
      </c>
      <c r="C107" s="1223">
        <f t="shared" ref="C107:F114" si="6">C52</f>
        <v>0</v>
      </c>
      <c r="D107" s="373">
        <f t="shared" si="6"/>
        <v>0</v>
      </c>
      <c r="E107" s="373">
        <f t="shared" si="6"/>
        <v>0</v>
      </c>
      <c r="F107" s="373">
        <f t="shared" si="6"/>
        <v>0</v>
      </c>
      <c r="G107" s="415"/>
    </row>
    <row r="108" spans="1:7" ht="16.5" thickBot="1" x14ac:dyDescent="0.3">
      <c r="A108" s="357"/>
      <c r="B108" s="372" t="s">
        <v>843</v>
      </c>
      <c r="C108" s="1223">
        <f t="shared" si="6"/>
        <v>0</v>
      </c>
      <c r="D108" s="373">
        <f t="shared" si="6"/>
        <v>0</v>
      </c>
      <c r="E108" s="373">
        <f t="shared" si="6"/>
        <v>0</v>
      </c>
      <c r="F108" s="373">
        <f t="shared" si="6"/>
        <v>0</v>
      </c>
      <c r="G108" s="415"/>
    </row>
    <row r="109" spans="1:7" ht="16.5" thickBot="1" x14ac:dyDescent="0.3">
      <c r="A109" s="357"/>
      <c r="B109" s="374" t="s">
        <v>845</v>
      </c>
      <c r="C109" s="1223">
        <f t="shared" si="6"/>
        <v>0</v>
      </c>
      <c r="D109" s="373">
        <f t="shared" si="6"/>
        <v>0</v>
      </c>
      <c r="E109" s="373">
        <f t="shared" si="6"/>
        <v>0</v>
      </c>
      <c r="F109" s="373">
        <f t="shared" si="6"/>
        <v>0</v>
      </c>
      <c r="G109" s="415"/>
    </row>
    <row r="110" spans="1:7" ht="16.5" thickBot="1" x14ac:dyDescent="0.3">
      <c r="A110" s="357"/>
      <c r="B110" s="372" t="s">
        <v>840</v>
      </c>
      <c r="C110" s="1223">
        <f t="shared" si="6"/>
        <v>0</v>
      </c>
      <c r="D110" s="373">
        <f t="shared" si="6"/>
        <v>0</v>
      </c>
      <c r="E110" s="373">
        <f t="shared" si="6"/>
        <v>0</v>
      </c>
      <c r="F110" s="373">
        <f t="shared" si="6"/>
        <v>0</v>
      </c>
      <c r="G110" s="415"/>
    </row>
    <row r="111" spans="1:7" ht="16.5" thickBot="1" x14ac:dyDescent="0.3">
      <c r="A111" s="357"/>
      <c r="B111" s="372" t="s">
        <v>843</v>
      </c>
      <c r="C111" s="1223">
        <f t="shared" si="6"/>
        <v>0</v>
      </c>
      <c r="D111" s="373">
        <f t="shared" si="6"/>
        <v>0</v>
      </c>
      <c r="E111" s="373">
        <f t="shared" si="6"/>
        <v>0</v>
      </c>
      <c r="F111" s="373">
        <f t="shared" si="6"/>
        <v>0</v>
      </c>
      <c r="G111" s="415"/>
    </row>
    <row r="112" spans="1:7" ht="30" customHeight="1" thickBot="1" x14ac:dyDescent="0.3">
      <c r="A112" s="357"/>
      <c r="B112" s="374" t="s">
        <v>844</v>
      </c>
      <c r="C112" s="1223">
        <f t="shared" si="6"/>
        <v>244</v>
      </c>
      <c r="D112" s="373">
        <f t="shared" si="6"/>
        <v>0</v>
      </c>
      <c r="E112" s="373">
        <f t="shared" si="6"/>
        <v>0</v>
      </c>
      <c r="F112" s="373">
        <f t="shared" si="6"/>
        <v>0</v>
      </c>
      <c r="G112" s="415"/>
    </row>
    <row r="113" spans="1:8" ht="16.5" thickBot="1" x14ac:dyDescent="0.3">
      <c r="A113" s="357"/>
      <c r="B113" s="372" t="s">
        <v>840</v>
      </c>
      <c r="C113" s="1223">
        <f t="shared" si="6"/>
        <v>244</v>
      </c>
      <c r="D113" s="373">
        <f t="shared" si="6"/>
        <v>0</v>
      </c>
      <c r="E113" s="373">
        <f t="shared" si="6"/>
        <v>0</v>
      </c>
      <c r="F113" s="373">
        <f t="shared" si="6"/>
        <v>0</v>
      </c>
      <c r="G113" s="415"/>
    </row>
    <row r="114" spans="1:8" ht="16.5" thickBot="1" x14ac:dyDescent="0.3">
      <c r="A114" s="357"/>
      <c r="B114" s="372" t="s">
        <v>843</v>
      </c>
      <c r="C114" s="1223">
        <f t="shared" si="6"/>
        <v>0</v>
      </c>
      <c r="D114" s="373">
        <f t="shared" si="6"/>
        <v>0</v>
      </c>
      <c r="E114" s="373">
        <f t="shared" si="6"/>
        <v>0</v>
      </c>
      <c r="F114" s="373">
        <f t="shared" si="6"/>
        <v>0</v>
      </c>
      <c r="G114" s="415"/>
    </row>
    <row r="115" spans="1:8" ht="32.25" thickBot="1" x14ac:dyDescent="0.3">
      <c r="A115" s="357"/>
      <c r="B115" s="374" t="s">
        <v>842</v>
      </c>
      <c r="C115" s="1223">
        <f>C80</f>
        <v>0</v>
      </c>
      <c r="D115" s="373">
        <f>D80</f>
        <v>0</v>
      </c>
      <c r="E115" s="373">
        <f>E80</f>
        <v>0</v>
      </c>
      <c r="F115" s="373">
        <f>F80</f>
        <v>0</v>
      </c>
      <c r="G115" s="415"/>
    </row>
    <row r="116" spans="1:8" ht="15" customHeight="1" thickBot="1" x14ac:dyDescent="0.3">
      <c r="A116" s="357"/>
      <c r="B116" s="372" t="s">
        <v>840</v>
      </c>
      <c r="C116" s="1223">
        <v>0</v>
      </c>
      <c r="D116" s="373">
        <v>0</v>
      </c>
      <c r="E116" s="373">
        <v>0</v>
      </c>
      <c r="F116" s="373">
        <v>0</v>
      </c>
      <c r="G116" s="415"/>
    </row>
    <row r="117" spans="1:8" ht="15.75" customHeight="1" thickBot="1" x14ac:dyDescent="0.3">
      <c r="A117" s="357"/>
      <c r="B117" s="372" t="s">
        <v>839</v>
      </c>
      <c r="C117" s="1225"/>
      <c r="D117" s="370"/>
      <c r="E117" s="370"/>
      <c r="F117" s="370"/>
      <c r="G117" s="415"/>
    </row>
    <row r="118" spans="1:8" ht="19.5" customHeight="1" thickBot="1" x14ac:dyDescent="0.3">
      <c r="A118" s="357"/>
      <c r="B118" s="372" t="s">
        <v>838</v>
      </c>
      <c r="C118" s="1223"/>
      <c r="D118" s="373"/>
      <c r="E118" s="373"/>
      <c r="F118" s="373"/>
      <c r="G118" s="415"/>
    </row>
    <row r="119" spans="1:8" ht="16.5" thickBot="1" x14ac:dyDescent="0.3">
      <c r="A119" s="357"/>
      <c r="B119" s="372" t="s">
        <v>837</v>
      </c>
      <c r="C119" s="1225"/>
      <c r="D119" s="370"/>
      <c r="E119" s="370"/>
      <c r="F119" s="370"/>
      <c r="G119" s="415"/>
      <c r="H119" s="2339"/>
    </row>
    <row r="120" spans="1:8" ht="16.5" thickBot="1" x14ac:dyDescent="0.3">
      <c r="A120" s="357"/>
      <c r="B120" s="374" t="s">
        <v>841</v>
      </c>
      <c r="C120" s="1223">
        <f>C121</f>
        <v>1000</v>
      </c>
      <c r="D120" s="373">
        <f>D121</f>
        <v>1000</v>
      </c>
      <c r="E120" s="373">
        <f>E121</f>
        <v>1000</v>
      </c>
      <c r="F120" s="373">
        <f>F121</f>
        <v>1000</v>
      </c>
      <c r="G120" s="415"/>
      <c r="H120" s="2339"/>
    </row>
    <row r="121" spans="1:8" ht="39.75" customHeight="1" thickBot="1" x14ac:dyDescent="0.3">
      <c r="A121" s="357"/>
      <c r="B121" s="372" t="s">
        <v>840</v>
      </c>
      <c r="C121" s="1223">
        <v>1000</v>
      </c>
      <c r="D121" s="373">
        <v>1000</v>
      </c>
      <c r="E121" s="373">
        <v>1000</v>
      </c>
      <c r="F121" s="373">
        <v>1000</v>
      </c>
      <c r="G121" s="415"/>
      <c r="H121" s="2340"/>
    </row>
    <row r="122" spans="1:8" ht="40.5" customHeight="1" thickBot="1" x14ac:dyDescent="0.3">
      <c r="A122" s="357"/>
      <c r="B122" s="372" t="s">
        <v>839</v>
      </c>
      <c r="C122" s="1225"/>
      <c r="D122" s="370"/>
      <c r="E122" s="370"/>
      <c r="F122" s="370"/>
      <c r="G122" s="415"/>
    </row>
    <row r="123" spans="1:8" ht="28.5" customHeight="1" thickBot="1" x14ac:dyDescent="0.3">
      <c r="A123" s="357"/>
      <c r="B123" s="372" t="s">
        <v>838</v>
      </c>
      <c r="C123" s="1223"/>
      <c r="D123" s="373"/>
      <c r="E123" s="373"/>
      <c r="F123" s="373"/>
      <c r="G123" s="415"/>
    </row>
    <row r="124" spans="1:8" ht="16.5" thickBot="1" x14ac:dyDescent="0.3">
      <c r="A124" s="357"/>
      <c r="B124" s="372" t="s">
        <v>837</v>
      </c>
      <c r="C124" s="1225"/>
      <c r="D124" s="370"/>
      <c r="E124" s="370"/>
      <c r="F124" s="370"/>
      <c r="G124" s="415"/>
    </row>
    <row r="125" spans="1:8" ht="16.5" thickBot="1" x14ac:dyDescent="0.3">
      <c r="A125" s="357"/>
      <c r="B125" s="369" t="s">
        <v>836</v>
      </c>
      <c r="C125" s="1226">
        <f>IF(C93-C92=0,0,"Error")</f>
        <v>0</v>
      </c>
      <c r="D125" s="368">
        <f>IF(D93-D92=0,0,"Error")</f>
        <v>0</v>
      </c>
      <c r="E125" s="368">
        <f>IF(E93-E92=0,0,"Error")</f>
        <v>0</v>
      </c>
      <c r="F125" s="368">
        <f>IF(F93-F92=0,0,"Error")</f>
        <v>0</v>
      </c>
      <c r="G125" s="415"/>
    </row>
    <row r="126" spans="1:8" ht="16.5" thickBot="1" x14ac:dyDescent="0.3">
      <c r="A126" s="357"/>
      <c r="B126" s="367"/>
      <c r="C126" s="1228"/>
      <c r="D126" s="366"/>
      <c r="E126" s="366"/>
      <c r="F126" s="366"/>
      <c r="G126" s="415"/>
    </row>
    <row r="127" spans="1:8" ht="15.75" customHeight="1" x14ac:dyDescent="0.25">
      <c r="A127" s="1602" t="s">
        <v>1559</v>
      </c>
      <c r="B127" s="365" t="s">
        <v>191</v>
      </c>
      <c r="C127" s="1229"/>
      <c r="D127" s="1602" t="s">
        <v>832</v>
      </c>
      <c r="E127" s="365" t="s">
        <v>191</v>
      </c>
      <c r="F127" s="364"/>
      <c r="G127" s="415"/>
    </row>
    <row r="128" spans="1:8" ht="38.25" customHeight="1" x14ac:dyDescent="0.25">
      <c r="A128" s="1603"/>
      <c r="B128" s="363" t="s">
        <v>830</v>
      </c>
      <c r="C128" s="1230"/>
      <c r="D128" s="1603"/>
      <c r="E128" s="363" t="s">
        <v>830</v>
      </c>
      <c r="F128" s="362"/>
      <c r="G128" s="415"/>
    </row>
    <row r="129" spans="1:7" ht="87.75" customHeight="1" thickBot="1" x14ac:dyDescent="0.3">
      <c r="A129" s="1604"/>
      <c r="B129" s="361" t="s">
        <v>196</v>
      </c>
      <c r="C129" s="1231"/>
      <c r="D129" s="1604"/>
      <c r="E129" s="361" t="s">
        <v>196</v>
      </c>
      <c r="F129" s="570"/>
      <c r="G129" s="415"/>
    </row>
    <row r="130" spans="1:7" ht="48.75" customHeight="1" thickBot="1" x14ac:dyDescent="0.3">
      <c r="A130" s="358"/>
      <c r="B130" s="358"/>
      <c r="C130" s="1232"/>
      <c r="D130" s="359"/>
      <c r="E130" s="358"/>
      <c r="F130" s="358"/>
      <c r="G130" s="415"/>
    </row>
    <row r="131" spans="1:7" ht="36.75" customHeight="1" thickBot="1" x14ac:dyDescent="0.3">
      <c r="A131" s="357"/>
      <c r="B131" s="1605" t="s">
        <v>827</v>
      </c>
      <c r="C131" s="2294"/>
      <c r="D131" s="2294"/>
      <c r="E131" s="2294"/>
      <c r="F131" s="2295"/>
      <c r="G131" s="415"/>
    </row>
    <row r="150" spans="1:6" x14ac:dyDescent="0.25">
      <c r="A150" s="1601"/>
      <c r="B150" s="159"/>
    </row>
    <row r="151" spans="1:6" x14ac:dyDescent="0.25">
      <c r="A151" s="1601"/>
      <c r="B151" s="159"/>
    </row>
    <row r="152" spans="1:6" x14ac:dyDescent="0.25">
      <c r="A152" s="1601"/>
      <c r="B152" s="159"/>
    </row>
    <row r="154" spans="1:6" ht="15.75" thickBot="1" x14ac:dyDescent="0.3"/>
    <row r="155" spans="1:6" x14ac:dyDescent="0.25">
      <c r="B155" s="1493"/>
    </row>
    <row r="156" spans="1:6" x14ac:dyDescent="0.25">
      <c r="B156" s="1494"/>
    </row>
    <row r="157" spans="1:6" ht="15.75" thickBot="1" x14ac:dyDescent="0.3">
      <c r="B157" s="1495"/>
    </row>
    <row r="158" spans="1:6" x14ac:dyDescent="0.25">
      <c r="C158" s="1234"/>
      <c r="D158" s="356"/>
      <c r="E158" s="157"/>
      <c r="F158" s="159"/>
    </row>
  </sheetData>
  <mergeCells count="35">
    <mergeCell ref="A127:A129"/>
    <mergeCell ref="D127:D129"/>
    <mergeCell ref="B131:F131"/>
    <mergeCell ref="A150:A152"/>
    <mergeCell ref="B155:B157"/>
    <mergeCell ref="B77:F77"/>
    <mergeCell ref="B78:B79"/>
    <mergeCell ref="B36:F36"/>
    <mergeCell ref="B37:B38"/>
    <mergeCell ref="B62:F62"/>
    <mergeCell ref="B63:F63"/>
    <mergeCell ref="C64:F64"/>
    <mergeCell ref="E65:F65"/>
    <mergeCell ref="C66:F66"/>
    <mergeCell ref="C91:F91"/>
    <mergeCell ref="B18:F18"/>
    <mergeCell ref="B23:F23"/>
    <mergeCell ref="C67:F67"/>
    <mergeCell ref="C68:F68"/>
    <mergeCell ref="B69:B70"/>
    <mergeCell ref="B24:F24"/>
    <mergeCell ref="C25:F25"/>
    <mergeCell ref="C26:F26"/>
    <mergeCell ref="C27:F27"/>
    <mergeCell ref="B28:B29"/>
    <mergeCell ref="B8:F8"/>
    <mergeCell ref="B9:F11"/>
    <mergeCell ref="C12:F12"/>
    <mergeCell ref="B13:B14"/>
    <mergeCell ref="C17:F17"/>
    <mergeCell ref="A2:G2"/>
    <mergeCell ref="B3:F3"/>
    <mergeCell ref="C5:F5"/>
    <mergeCell ref="C6:F6"/>
    <mergeCell ref="C7:F7"/>
  </mergeCells>
  <printOptions horizontalCentered="1" verticalCentered="1"/>
  <pageMargins left="0.25" right="0.25" top="0.75" bottom="0.75" header="0.3" footer="0.3"/>
  <pageSetup scale="85" orientation="landscape" horizontalDpi="4294967294" verticalDpi="4294967294" r:id="rId1"/>
  <rowBreaks count="2" manualBreakCount="2">
    <brk id="43" max="16383" man="1"/>
    <brk id="7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heetPr>
  <dimension ref="A1:K183"/>
  <sheetViews>
    <sheetView workbookViewId="0"/>
  </sheetViews>
  <sheetFormatPr defaultColWidth="9" defaultRowHeight="15" x14ac:dyDescent="0.25"/>
  <cols>
    <col min="1" max="1" width="11.5703125" style="154" customWidth="1"/>
    <col min="2" max="2" width="8.42578125" style="154" customWidth="1"/>
    <col min="3" max="3" width="24.7109375" style="154" customWidth="1"/>
    <col min="4" max="6" width="13.85546875" style="154" customWidth="1"/>
    <col min="7" max="7" width="14.140625" style="154" customWidth="1"/>
    <col min="8" max="8" width="5.85546875" style="154" customWidth="1"/>
    <col min="9" max="9" width="16" style="154" customWidth="1"/>
    <col min="10" max="10" width="9.42578125" style="154" customWidth="1"/>
    <col min="11" max="11" width="15.28515625" style="154" customWidth="1"/>
    <col min="12" max="16384" width="9" style="154"/>
  </cols>
  <sheetData>
    <row r="1" spans="1:11" ht="20.100000000000001" customHeight="1" x14ac:dyDescent="0.25">
      <c r="A1" s="279"/>
      <c r="B1" s="279"/>
      <c r="C1" s="1287" t="s">
        <v>0</v>
      </c>
      <c r="D1" s="1288"/>
      <c r="E1" s="1288"/>
      <c r="F1" s="1288"/>
      <c r="G1" s="1288"/>
      <c r="H1" s="279"/>
      <c r="I1" s="279"/>
      <c r="J1" s="279"/>
      <c r="K1" s="279"/>
    </row>
    <row r="2" spans="1:11" ht="24.95" customHeight="1" x14ac:dyDescent="0.25">
      <c r="A2" s="279"/>
      <c r="B2" s="279"/>
      <c r="C2" s="1289" t="s">
        <v>1</v>
      </c>
      <c r="D2" s="1290"/>
      <c r="E2" s="1290"/>
      <c r="F2" s="1290"/>
      <c r="G2" s="1290"/>
      <c r="H2" s="279"/>
      <c r="I2" s="279"/>
      <c r="J2" s="279"/>
      <c r="K2" s="279"/>
    </row>
    <row r="3" spans="1:11" ht="14.1" customHeight="1" x14ac:dyDescent="0.25">
      <c r="A3" s="279"/>
      <c r="B3" s="279"/>
      <c r="C3" s="301" t="s">
        <v>2</v>
      </c>
      <c r="D3" s="1291" t="s">
        <v>1502</v>
      </c>
      <c r="E3" s="1292"/>
      <c r="F3" s="1292"/>
      <c r="G3" s="1292"/>
      <c r="H3" s="279"/>
      <c r="I3" s="279"/>
      <c r="J3" s="279"/>
      <c r="K3" s="279"/>
    </row>
    <row r="4" spans="1:11" ht="14.1" customHeight="1" x14ac:dyDescent="0.25">
      <c r="A4" s="279"/>
      <c r="B4" s="279"/>
      <c r="C4" s="301" t="s">
        <v>4</v>
      </c>
      <c r="D4" s="1291" t="s">
        <v>1501</v>
      </c>
      <c r="E4" s="1292"/>
      <c r="F4" s="1292"/>
      <c r="G4" s="1292"/>
      <c r="H4" s="279"/>
      <c r="I4" s="279"/>
      <c r="J4" s="279"/>
      <c r="K4" s="279"/>
    </row>
    <row r="5" spans="1:11" ht="14.1" customHeight="1" x14ac:dyDescent="0.25">
      <c r="A5" s="279"/>
      <c r="B5" s="279"/>
      <c r="C5" s="301" t="s">
        <v>6</v>
      </c>
      <c r="D5" s="1291" t="s">
        <v>1500</v>
      </c>
      <c r="E5" s="1292"/>
      <c r="F5" s="1292"/>
      <c r="G5" s="1292"/>
      <c r="H5" s="279"/>
      <c r="I5" s="279"/>
      <c r="J5" s="279"/>
      <c r="K5" s="279"/>
    </row>
    <row r="6" spans="1:11" ht="14.1" customHeight="1" x14ac:dyDescent="0.25">
      <c r="A6" s="279"/>
      <c r="B6" s="279"/>
      <c r="C6" s="301" t="s">
        <v>8</v>
      </c>
      <c r="D6" s="1291" t="s">
        <v>1499</v>
      </c>
      <c r="E6" s="1292"/>
      <c r="F6" s="1292"/>
      <c r="G6" s="1292"/>
      <c r="H6" s="279"/>
      <c r="I6" s="279"/>
      <c r="J6" s="279"/>
      <c r="K6" s="279"/>
    </row>
    <row r="7" spans="1:11" ht="14.1" customHeight="1" x14ac:dyDescent="0.25">
      <c r="A7" s="279"/>
      <c r="B7" s="279"/>
      <c r="C7" s="301" t="s">
        <v>10</v>
      </c>
      <c r="D7" s="1299" t="s">
        <v>11</v>
      </c>
      <c r="E7" s="1300"/>
      <c r="F7" s="1300"/>
      <c r="G7" s="1300"/>
      <c r="H7" s="279"/>
      <c r="I7" s="279"/>
      <c r="J7" s="279"/>
      <c r="K7" s="279"/>
    </row>
    <row r="8" spans="1:11" ht="14.1" customHeight="1" x14ac:dyDescent="0.25">
      <c r="A8" s="279"/>
      <c r="B8" s="279"/>
      <c r="C8" s="1301" t="s">
        <v>12</v>
      </c>
      <c r="D8" s="1302"/>
      <c r="E8" s="1302"/>
      <c r="F8" s="1302"/>
      <c r="G8" s="1302"/>
      <c r="H8" s="279"/>
      <c r="I8" s="279"/>
      <c r="J8" s="279"/>
      <c r="K8" s="279"/>
    </row>
    <row r="9" spans="1:11" ht="30.95" customHeight="1" x14ac:dyDescent="0.25">
      <c r="A9" s="279"/>
      <c r="B9" s="279"/>
      <c r="C9" s="1303" t="s">
        <v>1498</v>
      </c>
      <c r="D9" s="1304"/>
      <c r="E9" s="1304"/>
      <c r="F9" s="1304"/>
      <c r="G9" s="1304"/>
      <c r="H9" s="279"/>
      <c r="I9" s="279"/>
      <c r="J9" s="279"/>
      <c r="K9" s="279"/>
    </row>
    <row r="10" spans="1:11" ht="171" customHeight="1" x14ac:dyDescent="0.25">
      <c r="A10" s="279"/>
      <c r="B10" s="279"/>
      <c r="C10" s="286" t="s">
        <v>14</v>
      </c>
      <c r="D10" s="1305" t="s">
        <v>1497</v>
      </c>
      <c r="E10" s="1306"/>
      <c r="F10" s="1306"/>
      <c r="G10" s="1306"/>
      <c r="H10" s="279"/>
      <c r="I10" s="279"/>
      <c r="J10" s="279"/>
      <c r="K10" s="279"/>
    </row>
    <row r="11" spans="1:11" ht="27.95" customHeight="1" x14ac:dyDescent="0.25">
      <c r="A11" s="279"/>
      <c r="B11" s="279"/>
      <c r="C11" s="284" t="s">
        <v>16</v>
      </c>
      <c r="D11" s="300">
        <v>2025</v>
      </c>
      <c r="E11" s="300">
        <v>2026</v>
      </c>
      <c r="F11" s="300">
        <v>2027</v>
      </c>
      <c r="G11" s="300">
        <v>2028</v>
      </c>
      <c r="H11" s="279"/>
      <c r="I11" s="279"/>
      <c r="J11" s="279"/>
      <c r="K11" s="279"/>
    </row>
    <row r="12" spans="1:11" ht="14.1" customHeight="1" x14ac:dyDescent="0.25">
      <c r="A12" s="279"/>
      <c r="B12" s="279"/>
      <c r="C12" s="299"/>
      <c r="D12" s="298" t="s">
        <v>17</v>
      </c>
      <c r="E12" s="298" t="s">
        <v>18</v>
      </c>
      <c r="F12" s="298" t="s">
        <v>18</v>
      </c>
      <c r="G12" s="298" t="s">
        <v>18</v>
      </c>
      <c r="H12" s="279"/>
      <c r="I12" s="279"/>
      <c r="J12" s="279"/>
      <c r="K12" s="279"/>
    </row>
    <row r="13" spans="1:11" ht="20.100000000000001" customHeight="1" x14ac:dyDescent="0.25">
      <c r="A13" s="279"/>
      <c r="B13" s="279"/>
      <c r="C13" s="284" t="s">
        <v>1496</v>
      </c>
      <c r="D13" s="295" t="s">
        <v>1495</v>
      </c>
      <c r="E13" s="295" t="s">
        <v>1494</v>
      </c>
      <c r="F13" s="295" t="s">
        <v>1493</v>
      </c>
      <c r="G13" s="295" t="s">
        <v>1492</v>
      </c>
      <c r="H13" s="279"/>
      <c r="I13" s="279"/>
      <c r="J13" s="279"/>
      <c r="K13" s="279"/>
    </row>
    <row r="14" spans="1:11" ht="30.95" customHeight="1" x14ac:dyDescent="0.25">
      <c r="A14" s="279"/>
      <c r="B14" s="279"/>
      <c r="C14" s="284" t="s">
        <v>1491</v>
      </c>
      <c r="D14" s="295" t="s">
        <v>46</v>
      </c>
      <c r="E14" s="295" t="s">
        <v>46</v>
      </c>
      <c r="F14" s="295" t="s">
        <v>46</v>
      </c>
      <c r="G14" s="295" t="s">
        <v>46</v>
      </c>
      <c r="H14" s="279"/>
      <c r="I14" s="279"/>
      <c r="J14" s="279"/>
      <c r="K14" s="279"/>
    </row>
    <row r="15" spans="1:11" ht="30.95" customHeight="1" x14ac:dyDescent="0.25">
      <c r="A15" s="279"/>
      <c r="B15" s="279"/>
      <c r="C15" s="284" t="s">
        <v>1490</v>
      </c>
      <c r="D15" s="295" t="s">
        <v>580</v>
      </c>
      <c r="E15" s="295" t="s">
        <v>1489</v>
      </c>
      <c r="F15" s="295" t="s">
        <v>1489</v>
      </c>
      <c r="G15" s="295" t="s">
        <v>1489</v>
      </c>
      <c r="H15" s="279"/>
      <c r="I15" s="279"/>
      <c r="J15" s="279"/>
      <c r="K15" s="279"/>
    </row>
    <row r="16" spans="1:11" ht="20.100000000000001" customHeight="1" x14ac:dyDescent="0.25">
      <c r="A16" s="279"/>
      <c r="B16" s="279"/>
      <c r="C16" s="284" t="s">
        <v>1488</v>
      </c>
      <c r="D16" s="295" t="s">
        <v>46</v>
      </c>
      <c r="E16" s="295" t="s">
        <v>46</v>
      </c>
      <c r="F16" s="295" t="s">
        <v>46</v>
      </c>
      <c r="G16" s="295" t="s">
        <v>46</v>
      </c>
      <c r="H16" s="279"/>
      <c r="I16" s="279"/>
      <c r="J16" s="279"/>
      <c r="K16" s="279"/>
    </row>
    <row r="17" spans="1:11" ht="30.95" customHeight="1" x14ac:dyDescent="0.25">
      <c r="A17" s="279"/>
      <c r="B17" s="279"/>
      <c r="C17" s="284" t="s">
        <v>1487</v>
      </c>
      <c r="D17" s="295" t="s">
        <v>562</v>
      </c>
      <c r="E17" s="295" t="s">
        <v>562</v>
      </c>
      <c r="F17" s="295" t="s">
        <v>562</v>
      </c>
      <c r="G17" s="295" t="s">
        <v>562</v>
      </c>
      <c r="H17" s="279"/>
      <c r="I17" s="279"/>
      <c r="J17" s="279"/>
      <c r="K17" s="279"/>
    </row>
    <row r="18" spans="1:11" ht="39.950000000000003" customHeight="1" x14ac:dyDescent="0.25">
      <c r="A18" s="279"/>
      <c r="B18" s="279"/>
      <c r="C18" s="286" t="s">
        <v>24</v>
      </c>
      <c r="D18" s="1305" t="s">
        <v>1486</v>
      </c>
      <c r="E18" s="1306"/>
      <c r="F18" s="1306"/>
      <c r="G18" s="1306"/>
      <c r="H18" s="279"/>
      <c r="I18" s="279"/>
      <c r="J18" s="279"/>
      <c r="K18" s="279"/>
    </row>
    <row r="19" spans="1:11" ht="27.95" customHeight="1" x14ac:dyDescent="0.25">
      <c r="A19" s="279"/>
      <c r="B19" s="279"/>
      <c r="C19" s="284" t="s">
        <v>26</v>
      </c>
      <c r="D19" s="300">
        <v>2025</v>
      </c>
      <c r="E19" s="300">
        <v>2026</v>
      </c>
      <c r="F19" s="300">
        <v>2027</v>
      </c>
      <c r="G19" s="300">
        <v>2028</v>
      </c>
      <c r="H19" s="279"/>
      <c r="I19" s="279"/>
      <c r="J19" s="279"/>
      <c r="K19" s="279"/>
    </row>
    <row r="20" spans="1:11" ht="14.1" customHeight="1" x14ac:dyDescent="0.25">
      <c r="A20" s="279"/>
      <c r="B20" s="279"/>
      <c r="C20" s="299"/>
      <c r="D20" s="298" t="s">
        <v>17</v>
      </c>
      <c r="E20" s="298" t="s">
        <v>18</v>
      </c>
      <c r="F20" s="298" t="s">
        <v>18</v>
      </c>
      <c r="G20" s="298" t="s">
        <v>18</v>
      </c>
      <c r="H20" s="279"/>
      <c r="I20" s="279"/>
      <c r="J20" s="279"/>
      <c r="K20" s="279"/>
    </row>
    <row r="21" spans="1:11" ht="14.1" customHeight="1" x14ac:dyDescent="0.25">
      <c r="A21" s="279"/>
      <c r="B21" s="279"/>
      <c r="C21" s="284" t="s">
        <v>1485</v>
      </c>
      <c r="D21" s="295" t="s">
        <v>787</v>
      </c>
      <c r="E21" s="295" t="s">
        <v>1484</v>
      </c>
      <c r="F21" s="295" t="s">
        <v>1484</v>
      </c>
      <c r="G21" s="295" t="s">
        <v>1484</v>
      </c>
      <c r="H21" s="279"/>
      <c r="I21" s="279"/>
      <c r="J21" s="279"/>
      <c r="K21" s="279"/>
    </row>
    <row r="22" spans="1:11" ht="14.1" customHeight="1" x14ac:dyDescent="0.25">
      <c r="A22" s="279"/>
      <c r="B22" s="279"/>
      <c r="C22" s="284" t="s">
        <v>1483</v>
      </c>
      <c r="D22" s="295" t="s">
        <v>1482</v>
      </c>
      <c r="E22" s="295" t="s">
        <v>1482</v>
      </c>
      <c r="F22" s="295" t="s">
        <v>1482</v>
      </c>
      <c r="G22" s="295" t="s">
        <v>1482</v>
      </c>
      <c r="H22" s="279"/>
      <c r="I22" s="279"/>
      <c r="J22" s="279"/>
      <c r="K22" s="279"/>
    </row>
    <row r="23" spans="1:11" ht="14.1" customHeight="1" x14ac:dyDescent="0.25">
      <c r="A23" s="279"/>
      <c r="B23" s="279"/>
      <c r="C23" s="1293" t="s">
        <v>30</v>
      </c>
      <c r="D23" s="1294"/>
      <c r="E23" s="1294"/>
      <c r="F23" s="1294"/>
      <c r="G23" s="1294"/>
      <c r="H23" s="279"/>
      <c r="I23" s="279"/>
      <c r="J23" s="279"/>
      <c r="K23" s="279"/>
    </row>
    <row r="24" spans="1:11" ht="14.1" customHeight="1" x14ac:dyDescent="0.25">
      <c r="A24" s="279"/>
      <c r="B24" s="279"/>
      <c r="C24" s="297" t="s">
        <v>1481</v>
      </c>
      <c r="D24" s="1293" t="s">
        <v>1480</v>
      </c>
      <c r="E24" s="1294"/>
      <c r="F24" s="1294"/>
      <c r="G24" s="1294"/>
      <c r="H24" s="279"/>
      <c r="I24" s="279"/>
      <c r="J24" s="279"/>
      <c r="K24" s="279"/>
    </row>
    <row r="25" spans="1:11" ht="18" customHeight="1" x14ac:dyDescent="0.25">
      <c r="A25" s="279"/>
      <c r="B25" s="279"/>
      <c r="C25" s="296" t="s">
        <v>33</v>
      </c>
      <c r="D25" s="1295" t="s">
        <v>1479</v>
      </c>
      <c r="E25" s="1296"/>
      <c r="F25" s="1296"/>
      <c r="G25" s="1296"/>
      <c r="H25" s="279"/>
      <c r="I25" s="279"/>
      <c r="J25" s="279"/>
      <c r="K25" s="279"/>
    </row>
    <row r="26" spans="1:11" ht="18" customHeight="1" x14ac:dyDescent="0.25">
      <c r="A26" s="279"/>
      <c r="B26" s="279"/>
      <c r="C26" s="277" t="s">
        <v>35</v>
      </c>
      <c r="D26" s="1297" t="s">
        <v>1478</v>
      </c>
      <c r="E26" s="1298"/>
      <c r="F26" s="1298"/>
      <c r="G26" s="1298"/>
      <c r="H26" s="279"/>
      <c r="I26" s="279"/>
      <c r="J26" s="279"/>
      <c r="K26" s="279"/>
    </row>
    <row r="27" spans="1:11" ht="18" customHeight="1" x14ac:dyDescent="0.25">
      <c r="A27" s="279"/>
      <c r="B27" s="279"/>
      <c r="C27" s="277" t="s">
        <v>37</v>
      </c>
      <c r="D27" s="1297" t="s">
        <v>1472</v>
      </c>
      <c r="E27" s="1298"/>
      <c r="F27" s="1298"/>
      <c r="G27" s="1298"/>
      <c r="H27" s="279"/>
      <c r="I27" s="279"/>
      <c r="J27" s="279"/>
      <c r="K27" s="279"/>
    </row>
    <row r="28" spans="1:11" ht="15" customHeight="1" x14ac:dyDescent="0.25">
      <c r="A28" s="279"/>
      <c r="B28" s="279"/>
      <c r="C28" s="294"/>
      <c r="D28" s="269">
        <v>2025</v>
      </c>
      <c r="E28" s="269">
        <v>2026</v>
      </c>
      <c r="F28" s="269">
        <v>2027</v>
      </c>
      <c r="G28" s="269">
        <v>2028</v>
      </c>
      <c r="H28" s="279"/>
      <c r="I28" s="279"/>
      <c r="J28" s="279"/>
      <c r="K28" s="279"/>
    </row>
    <row r="29" spans="1:11" ht="15" customHeight="1" x14ac:dyDescent="0.25">
      <c r="A29" s="279"/>
      <c r="B29" s="279"/>
      <c r="C29" s="293"/>
      <c r="D29" s="266" t="s">
        <v>17</v>
      </c>
      <c r="E29" s="266" t="s">
        <v>18</v>
      </c>
      <c r="F29" s="266" t="s">
        <v>18</v>
      </c>
      <c r="G29" s="266" t="s">
        <v>18</v>
      </c>
      <c r="H29" s="279"/>
      <c r="I29" s="279"/>
      <c r="J29" s="279"/>
      <c r="K29" s="279"/>
    </row>
    <row r="30" spans="1:11" ht="14.1" customHeight="1" x14ac:dyDescent="0.25">
      <c r="A30" s="279"/>
      <c r="B30" s="279"/>
      <c r="C30" s="284" t="s">
        <v>39</v>
      </c>
      <c r="D30" s="295" t="s">
        <v>40</v>
      </c>
      <c r="E30" s="295" t="s">
        <v>1477</v>
      </c>
      <c r="F30" s="295" t="s">
        <v>1477</v>
      </c>
      <c r="G30" s="295" t="s">
        <v>1477</v>
      </c>
      <c r="H30" s="279"/>
      <c r="I30" s="279"/>
      <c r="J30" s="279"/>
      <c r="K30" s="279"/>
    </row>
    <row r="31" spans="1:11" ht="14.1" customHeight="1" x14ac:dyDescent="0.25">
      <c r="A31" s="279"/>
      <c r="B31" s="279"/>
      <c r="C31" s="284" t="s">
        <v>41</v>
      </c>
      <c r="D31" s="295" t="s">
        <v>1476</v>
      </c>
      <c r="E31" s="295" t="s">
        <v>1476</v>
      </c>
      <c r="F31" s="295" t="s">
        <v>1476</v>
      </c>
      <c r="G31" s="295" t="s">
        <v>1476</v>
      </c>
      <c r="H31" s="279"/>
      <c r="I31" s="279"/>
      <c r="J31" s="279"/>
      <c r="K31" s="279"/>
    </row>
    <row r="32" spans="1:11" ht="14.1" customHeight="1" x14ac:dyDescent="0.25">
      <c r="A32" s="279"/>
      <c r="B32" s="279"/>
      <c r="C32" s="284" t="s">
        <v>45</v>
      </c>
      <c r="D32" s="295" t="s">
        <v>46</v>
      </c>
      <c r="E32" s="295" t="s">
        <v>1475</v>
      </c>
      <c r="F32" s="295" t="s">
        <v>1475</v>
      </c>
      <c r="G32" s="295" t="s">
        <v>1475</v>
      </c>
      <c r="H32" s="279"/>
      <c r="I32" s="279"/>
      <c r="J32" s="279"/>
      <c r="K32" s="279"/>
    </row>
    <row r="33" spans="1:11" ht="14.1" customHeight="1" x14ac:dyDescent="0.25">
      <c r="A33" s="279"/>
      <c r="B33" s="279"/>
      <c r="C33" s="284" t="s">
        <v>50</v>
      </c>
      <c r="D33" s="295" t="s">
        <v>40</v>
      </c>
      <c r="E33" s="295" t="s">
        <v>40</v>
      </c>
      <c r="F33" s="295" t="s">
        <v>46</v>
      </c>
      <c r="G33" s="295" t="s">
        <v>46</v>
      </c>
      <c r="H33" s="279"/>
      <c r="I33" s="279"/>
      <c r="J33" s="279"/>
      <c r="K33" s="279"/>
    </row>
    <row r="34" spans="1:11" ht="14.1" customHeight="1" x14ac:dyDescent="0.25">
      <c r="A34" s="279"/>
      <c r="B34" s="279"/>
      <c r="C34" s="284" t="s">
        <v>52</v>
      </c>
      <c r="D34" s="295" t="s">
        <v>40</v>
      </c>
      <c r="E34" s="295" t="s">
        <v>46</v>
      </c>
      <c r="F34" s="295" t="s">
        <v>46</v>
      </c>
      <c r="G34" s="295" t="s">
        <v>46</v>
      </c>
      <c r="H34" s="279"/>
      <c r="I34" s="279"/>
      <c r="J34" s="279"/>
      <c r="K34" s="279"/>
    </row>
    <row r="35" spans="1:11" ht="14.1" customHeight="1" x14ac:dyDescent="0.25">
      <c r="A35" s="279"/>
      <c r="B35" s="279"/>
      <c r="C35" s="284" t="s">
        <v>55</v>
      </c>
      <c r="D35" s="295" t="s">
        <v>40</v>
      </c>
      <c r="E35" s="295" t="s">
        <v>40</v>
      </c>
      <c r="F35" s="295" t="s">
        <v>46</v>
      </c>
      <c r="G35" s="295" t="s">
        <v>46</v>
      </c>
      <c r="H35" s="279"/>
      <c r="I35" s="279"/>
      <c r="J35" s="279"/>
      <c r="K35" s="279"/>
    </row>
    <row r="36" spans="1:11" ht="14.1" customHeight="1" x14ac:dyDescent="0.25">
      <c r="A36" s="279"/>
      <c r="B36" s="279"/>
      <c r="C36" s="1307" t="s">
        <v>58</v>
      </c>
      <c r="D36" s="1308"/>
      <c r="E36" s="1308"/>
      <c r="F36" s="1308"/>
      <c r="G36" s="1308"/>
      <c r="H36" s="279"/>
      <c r="I36" s="279"/>
      <c r="J36" s="279"/>
      <c r="K36" s="279"/>
    </row>
    <row r="37" spans="1:11" ht="14.1" customHeight="1" x14ac:dyDescent="0.25">
      <c r="A37" s="279"/>
      <c r="B37" s="279"/>
      <c r="C37" s="294"/>
      <c r="D37" s="269">
        <v>2025</v>
      </c>
      <c r="E37" s="269">
        <v>2026</v>
      </c>
      <c r="F37" s="269">
        <v>2027</v>
      </c>
      <c r="G37" s="269">
        <v>2028</v>
      </c>
      <c r="H37" s="279"/>
      <c r="I37" s="279"/>
      <c r="J37" s="279"/>
      <c r="K37" s="279"/>
    </row>
    <row r="38" spans="1:11" ht="14.1" customHeight="1" x14ac:dyDescent="0.25">
      <c r="A38" s="279"/>
      <c r="B38" s="279"/>
      <c r="C38" s="293"/>
      <c r="D38" s="266" t="s">
        <v>17</v>
      </c>
      <c r="E38" s="266" t="s">
        <v>18</v>
      </c>
      <c r="F38" s="266" t="s">
        <v>18</v>
      </c>
      <c r="G38" s="266" t="s">
        <v>18</v>
      </c>
      <c r="H38" s="279"/>
      <c r="I38" s="279"/>
      <c r="J38" s="279"/>
      <c r="K38" s="279"/>
    </row>
    <row r="39" spans="1:11" ht="14.1" customHeight="1" x14ac:dyDescent="0.25">
      <c r="A39" s="279"/>
      <c r="B39" s="279"/>
      <c r="C39" s="292" t="s">
        <v>59</v>
      </c>
      <c r="D39" s="289">
        <v>0</v>
      </c>
      <c r="E39" s="289">
        <v>0</v>
      </c>
      <c r="F39" s="289">
        <v>0</v>
      </c>
      <c r="G39" s="289">
        <v>0</v>
      </c>
      <c r="H39" s="279"/>
      <c r="I39" s="279"/>
      <c r="J39" s="279"/>
      <c r="K39" s="279"/>
    </row>
    <row r="40" spans="1:11" ht="14.1" customHeight="1" x14ac:dyDescent="0.25">
      <c r="A40" s="279"/>
      <c r="B40" s="279"/>
      <c r="C40" s="292" t="s">
        <v>60</v>
      </c>
      <c r="D40" s="289">
        <v>0</v>
      </c>
      <c r="E40" s="289">
        <v>0</v>
      </c>
      <c r="F40" s="289">
        <v>0</v>
      </c>
      <c r="G40" s="289">
        <v>0</v>
      </c>
      <c r="H40" s="279"/>
      <c r="I40" s="279"/>
      <c r="J40" s="279"/>
      <c r="K40" s="279"/>
    </row>
    <row r="41" spans="1:11" ht="14.1" customHeight="1" x14ac:dyDescent="0.25">
      <c r="A41" s="279"/>
      <c r="B41" s="279"/>
      <c r="C41" s="292" t="s">
        <v>61</v>
      </c>
      <c r="D41" s="289">
        <v>0</v>
      </c>
      <c r="E41" s="289">
        <v>0</v>
      </c>
      <c r="F41" s="289">
        <v>0</v>
      </c>
      <c r="G41" s="289">
        <v>0</v>
      </c>
      <c r="H41" s="279"/>
      <c r="I41" s="279"/>
      <c r="J41" s="279"/>
      <c r="K41" s="279"/>
    </row>
    <row r="42" spans="1:11" ht="14.1" customHeight="1" x14ac:dyDescent="0.25">
      <c r="A42" s="279"/>
      <c r="B42" s="279"/>
      <c r="C42" s="292" t="s">
        <v>62</v>
      </c>
      <c r="D42" s="289">
        <v>0</v>
      </c>
      <c r="E42" s="289">
        <v>0</v>
      </c>
      <c r="F42" s="289">
        <v>0</v>
      </c>
      <c r="G42" s="289">
        <v>0</v>
      </c>
      <c r="H42" s="279"/>
      <c r="I42" s="279"/>
      <c r="J42" s="279"/>
      <c r="K42" s="279"/>
    </row>
    <row r="43" spans="1:11" ht="14.1" customHeight="1" x14ac:dyDescent="0.25">
      <c r="A43" s="279"/>
      <c r="B43" s="279"/>
      <c r="C43" s="292" t="s">
        <v>60</v>
      </c>
      <c r="D43" s="289">
        <v>0</v>
      </c>
      <c r="E43" s="289">
        <v>0</v>
      </c>
      <c r="F43" s="289">
        <v>0</v>
      </c>
      <c r="G43" s="289">
        <v>0</v>
      </c>
      <c r="H43" s="279"/>
      <c r="I43" s="279"/>
      <c r="J43" s="279"/>
      <c r="K43" s="279"/>
    </row>
    <row r="44" spans="1:11" ht="14.1" customHeight="1" x14ac:dyDescent="0.25">
      <c r="A44" s="279"/>
      <c r="B44" s="279"/>
      <c r="C44" s="292" t="s">
        <v>61</v>
      </c>
      <c r="D44" s="289">
        <v>0</v>
      </c>
      <c r="E44" s="289">
        <v>0</v>
      </c>
      <c r="F44" s="289">
        <v>0</v>
      </c>
      <c r="G44" s="289">
        <v>0</v>
      </c>
      <c r="H44" s="279"/>
      <c r="I44" s="279"/>
      <c r="J44" s="279"/>
      <c r="K44" s="279"/>
    </row>
    <row r="45" spans="1:11" ht="14.1" customHeight="1" x14ac:dyDescent="0.25">
      <c r="A45" s="279"/>
      <c r="B45" s="279"/>
      <c r="C45" s="292" t="s">
        <v>63</v>
      </c>
      <c r="D45" s="289">
        <v>0</v>
      </c>
      <c r="E45" s="289">
        <v>0</v>
      </c>
      <c r="F45" s="289">
        <v>0</v>
      </c>
      <c r="G45" s="289">
        <v>0</v>
      </c>
      <c r="H45" s="279"/>
      <c r="I45" s="279"/>
      <c r="J45" s="279"/>
      <c r="K45" s="279"/>
    </row>
    <row r="46" spans="1:11" ht="14.1" customHeight="1" x14ac:dyDescent="0.25">
      <c r="A46" s="279"/>
      <c r="B46" s="279"/>
      <c r="C46" s="292" t="s">
        <v>60</v>
      </c>
      <c r="D46" s="289">
        <v>0</v>
      </c>
      <c r="E46" s="289">
        <v>0</v>
      </c>
      <c r="F46" s="289">
        <v>0</v>
      </c>
      <c r="G46" s="289">
        <v>0</v>
      </c>
      <c r="H46" s="279"/>
      <c r="I46" s="279"/>
      <c r="J46" s="279"/>
      <c r="K46" s="279"/>
    </row>
    <row r="47" spans="1:11" ht="14.1" customHeight="1" x14ac:dyDescent="0.25">
      <c r="A47" s="279"/>
      <c r="B47" s="279"/>
      <c r="C47" s="292" t="s">
        <v>61</v>
      </c>
      <c r="D47" s="289">
        <v>0</v>
      </c>
      <c r="E47" s="289">
        <v>0</v>
      </c>
      <c r="F47" s="289">
        <v>0</v>
      </c>
      <c r="G47" s="289">
        <v>0</v>
      </c>
      <c r="H47" s="279"/>
      <c r="I47" s="279"/>
      <c r="J47" s="279"/>
      <c r="K47" s="279"/>
    </row>
    <row r="48" spans="1:11" ht="14.1" customHeight="1" x14ac:dyDescent="0.25">
      <c r="A48" s="279"/>
      <c r="B48" s="279"/>
      <c r="C48" s="292" t="s">
        <v>64</v>
      </c>
      <c r="D48" s="289">
        <v>0</v>
      </c>
      <c r="E48" s="289">
        <v>0</v>
      </c>
      <c r="F48" s="289">
        <v>0</v>
      </c>
      <c r="G48" s="289">
        <v>0</v>
      </c>
      <c r="H48" s="279"/>
      <c r="I48" s="279"/>
      <c r="J48" s="279"/>
      <c r="K48" s="279"/>
    </row>
    <row r="49" spans="1:11" ht="14.1" customHeight="1" x14ac:dyDescent="0.25">
      <c r="A49" s="279"/>
      <c r="B49" s="279"/>
      <c r="C49" s="292" t="s">
        <v>60</v>
      </c>
      <c r="D49" s="289">
        <v>0</v>
      </c>
      <c r="E49" s="289">
        <v>0</v>
      </c>
      <c r="F49" s="289">
        <v>0</v>
      </c>
      <c r="G49" s="289">
        <v>0</v>
      </c>
      <c r="H49" s="279"/>
      <c r="I49" s="279"/>
      <c r="J49" s="279"/>
      <c r="K49" s="279"/>
    </row>
    <row r="50" spans="1:11" ht="14.1" customHeight="1" x14ac:dyDescent="0.25">
      <c r="A50" s="279"/>
      <c r="B50" s="279"/>
      <c r="C50" s="292" t="s">
        <v>61</v>
      </c>
      <c r="D50" s="289">
        <v>0</v>
      </c>
      <c r="E50" s="289">
        <v>0</v>
      </c>
      <c r="F50" s="289">
        <v>0</v>
      </c>
      <c r="G50" s="289">
        <v>0</v>
      </c>
      <c r="H50" s="279"/>
      <c r="I50" s="279"/>
      <c r="J50" s="279"/>
      <c r="K50" s="279"/>
    </row>
    <row r="51" spans="1:11" ht="14.1" customHeight="1" x14ac:dyDescent="0.25">
      <c r="A51" s="279"/>
      <c r="B51" s="279"/>
      <c r="C51" s="292" t="s">
        <v>65</v>
      </c>
      <c r="D51" s="289">
        <v>0</v>
      </c>
      <c r="E51" s="289">
        <v>274000000</v>
      </c>
      <c r="F51" s="289">
        <v>274000000</v>
      </c>
      <c r="G51" s="289">
        <v>274000000</v>
      </c>
      <c r="H51" s="279"/>
      <c r="I51" s="279"/>
      <c r="J51" s="279"/>
      <c r="K51" s="279"/>
    </row>
    <row r="52" spans="1:11" ht="14.1" customHeight="1" x14ac:dyDescent="0.25">
      <c r="A52" s="279"/>
      <c r="B52" s="279"/>
      <c r="C52" s="292" t="s">
        <v>60</v>
      </c>
      <c r="D52" s="289">
        <v>0</v>
      </c>
      <c r="E52" s="289">
        <v>274000000</v>
      </c>
      <c r="F52" s="289">
        <v>274000000</v>
      </c>
      <c r="G52" s="289">
        <v>274000000</v>
      </c>
      <c r="H52" s="279"/>
      <c r="I52" s="279"/>
      <c r="J52" s="279"/>
      <c r="K52" s="279"/>
    </row>
    <row r="53" spans="1:11" ht="14.1" customHeight="1" x14ac:dyDescent="0.25">
      <c r="A53" s="279"/>
      <c r="B53" s="279"/>
      <c r="C53" s="292" t="s">
        <v>61</v>
      </c>
      <c r="D53" s="289">
        <v>0</v>
      </c>
      <c r="E53" s="289">
        <v>0</v>
      </c>
      <c r="F53" s="289">
        <v>0</v>
      </c>
      <c r="G53" s="289">
        <v>0</v>
      </c>
      <c r="H53" s="279"/>
      <c r="I53" s="279"/>
      <c r="J53" s="279"/>
      <c r="K53" s="279"/>
    </row>
    <row r="54" spans="1:11" ht="14.1" customHeight="1" x14ac:dyDescent="0.25">
      <c r="A54" s="279"/>
      <c r="B54" s="279"/>
      <c r="C54" s="292" t="s">
        <v>66</v>
      </c>
      <c r="D54" s="289">
        <v>0</v>
      </c>
      <c r="E54" s="289">
        <v>0</v>
      </c>
      <c r="F54" s="289">
        <v>0</v>
      </c>
      <c r="G54" s="289">
        <v>0</v>
      </c>
      <c r="H54" s="279"/>
      <c r="I54" s="279"/>
      <c r="J54" s="279"/>
      <c r="K54" s="279"/>
    </row>
    <row r="55" spans="1:11" ht="14.1" customHeight="1" x14ac:dyDescent="0.25">
      <c r="A55" s="279"/>
      <c r="B55" s="279"/>
      <c r="C55" s="292" t="s">
        <v>60</v>
      </c>
      <c r="D55" s="289">
        <v>0</v>
      </c>
      <c r="E55" s="289">
        <v>0</v>
      </c>
      <c r="F55" s="289">
        <v>0</v>
      </c>
      <c r="G55" s="289">
        <v>0</v>
      </c>
      <c r="H55" s="279"/>
      <c r="I55" s="279"/>
      <c r="J55" s="279"/>
      <c r="K55" s="279"/>
    </row>
    <row r="56" spans="1:11" ht="14.1" customHeight="1" x14ac:dyDescent="0.25">
      <c r="A56" s="279"/>
      <c r="B56" s="279"/>
      <c r="C56" s="292" t="s">
        <v>61</v>
      </c>
      <c r="D56" s="289">
        <v>0</v>
      </c>
      <c r="E56" s="289">
        <v>0</v>
      </c>
      <c r="F56" s="289">
        <v>0</v>
      </c>
      <c r="G56" s="289">
        <v>0</v>
      </c>
      <c r="H56" s="279"/>
      <c r="I56" s="279"/>
      <c r="J56" s="279"/>
      <c r="K56" s="279"/>
    </row>
    <row r="57" spans="1:11" ht="14.1" customHeight="1" x14ac:dyDescent="0.25">
      <c r="A57" s="279"/>
      <c r="B57" s="279"/>
      <c r="C57" s="292" t="s">
        <v>67</v>
      </c>
      <c r="D57" s="289">
        <v>0</v>
      </c>
      <c r="E57" s="289">
        <v>0</v>
      </c>
      <c r="F57" s="289">
        <v>0</v>
      </c>
      <c r="G57" s="289">
        <v>0</v>
      </c>
      <c r="H57" s="279"/>
      <c r="I57" s="279"/>
      <c r="J57" s="279"/>
      <c r="K57" s="279"/>
    </row>
    <row r="58" spans="1:11" ht="14.1" customHeight="1" x14ac:dyDescent="0.25">
      <c r="A58" s="279"/>
      <c r="B58" s="279"/>
      <c r="C58" s="292" t="s">
        <v>60</v>
      </c>
      <c r="D58" s="289">
        <v>0</v>
      </c>
      <c r="E58" s="289">
        <v>0</v>
      </c>
      <c r="F58" s="289">
        <v>0</v>
      </c>
      <c r="G58" s="289">
        <v>0</v>
      </c>
      <c r="H58" s="279"/>
      <c r="I58" s="279"/>
      <c r="J58" s="279"/>
      <c r="K58" s="279"/>
    </row>
    <row r="59" spans="1:11" ht="14.1" customHeight="1" x14ac:dyDescent="0.25">
      <c r="A59" s="279"/>
      <c r="B59" s="279"/>
      <c r="C59" s="292" t="s">
        <v>61</v>
      </c>
      <c r="D59" s="289">
        <v>0</v>
      </c>
      <c r="E59" s="289">
        <v>0</v>
      </c>
      <c r="F59" s="289">
        <v>0</v>
      </c>
      <c r="G59" s="289">
        <v>0</v>
      </c>
      <c r="H59" s="279"/>
      <c r="I59" s="279"/>
      <c r="J59" s="279"/>
      <c r="K59" s="279"/>
    </row>
    <row r="60" spans="1:11" ht="14.1" customHeight="1" x14ac:dyDescent="0.25">
      <c r="A60" s="279"/>
      <c r="B60" s="279"/>
      <c r="C60" s="292" t="s">
        <v>68</v>
      </c>
      <c r="D60" s="289">
        <v>0</v>
      </c>
      <c r="E60" s="289">
        <v>0</v>
      </c>
      <c r="F60" s="289">
        <v>0</v>
      </c>
      <c r="G60" s="289">
        <v>0</v>
      </c>
      <c r="H60" s="279"/>
      <c r="I60" s="279"/>
      <c r="J60" s="279"/>
      <c r="K60" s="279"/>
    </row>
    <row r="61" spans="1:11" ht="14.1" customHeight="1" x14ac:dyDescent="0.25">
      <c r="A61" s="279"/>
      <c r="B61" s="279"/>
      <c r="C61" s="292" t="s">
        <v>60</v>
      </c>
      <c r="D61" s="289">
        <v>0</v>
      </c>
      <c r="E61" s="289">
        <v>0</v>
      </c>
      <c r="F61" s="289">
        <v>0</v>
      </c>
      <c r="G61" s="289">
        <v>0</v>
      </c>
      <c r="H61" s="279"/>
      <c r="I61" s="279"/>
      <c r="J61" s="279"/>
      <c r="K61" s="279"/>
    </row>
    <row r="62" spans="1:11" ht="14.1" customHeight="1" x14ac:dyDescent="0.25">
      <c r="A62" s="279"/>
      <c r="B62" s="279"/>
      <c r="C62" s="292" t="s">
        <v>69</v>
      </c>
      <c r="D62" s="289">
        <v>0</v>
      </c>
      <c r="E62" s="289">
        <v>0</v>
      </c>
      <c r="F62" s="289">
        <v>0</v>
      </c>
      <c r="G62" s="289">
        <v>0</v>
      </c>
      <c r="H62" s="279"/>
      <c r="I62" s="279"/>
      <c r="J62" s="279"/>
      <c r="K62" s="279"/>
    </row>
    <row r="63" spans="1:11" ht="14.1" customHeight="1" x14ac:dyDescent="0.25">
      <c r="A63" s="279"/>
      <c r="B63" s="279"/>
      <c r="C63" s="292" t="s">
        <v>70</v>
      </c>
      <c r="D63" s="289">
        <v>0</v>
      </c>
      <c r="E63" s="289">
        <v>0</v>
      </c>
      <c r="F63" s="289">
        <v>0</v>
      </c>
      <c r="G63" s="289">
        <v>0</v>
      </c>
      <c r="H63" s="279"/>
      <c r="I63" s="279"/>
      <c r="J63" s="279"/>
      <c r="K63" s="279"/>
    </row>
    <row r="64" spans="1:11" ht="14.1" customHeight="1" x14ac:dyDescent="0.25">
      <c r="A64" s="279"/>
      <c r="B64" s="279"/>
      <c r="C64" s="292" t="s">
        <v>71</v>
      </c>
      <c r="D64" s="289">
        <v>0</v>
      </c>
      <c r="E64" s="289">
        <v>0</v>
      </c>
      <c r="F64" s="289">
        <v>0</v>
      </c>
      <c r="G64" s="289">
        <v>0</v>
      </c>
      <c r="H64" s="279"/>
      <c r="I64" s="279"/>
      <c r="J64" s="279"/>
      <c r="K64" s="279"/>
    </row>
    <row r="65" spans="1:11" ht="14.1" customHeight="1" x14ac:dyDescent="0.25">
      <c r="A65" s="279"/>
      <c r="B65" s="279"/>
      <c r="C65" s="292" t="s">
        <v>72</v>
      </c>
      <c r="D65" s="289">
        <v>0</v>
      </c>
      <c r="E65" s="289">
        <v>0</v>
      </c>
      <c r="F65" s="289">
        <v>0</v>
      </c>
      <c r="G65" s="289">
        <v>0</v>
      </c>
      <c r="H65" s="279"/>
      <c r="I65" s="279"/>
      <c r="J65" s="279"/>
      <c r="K65" s="279"/>
    </row>
    <row r="66" spans="1:11" ht="14.1" customHeight="1" x14ac:dyDescent="0.25">
      <c r="A66" s="279"/>
      <c r="B66" s="279"/>
      <c r="C66" s="292" t="s">
        <v>73</v>
      </c>
      <c r="D66" s="289">
        <v>0</v>
      </c>
      <c r="E66" s="289">
        <v>0</v>
      </c>
      <c r="F66" s="289">
        <v>0</v>
      </c>
      <c r="G66" s="289">
        <v>0</v>
      </c>
      <c r="H66" s="279"/>
      <c r="I66" s="279"/>
      <c r="J66" s="279"/>
      <c r="K66" s="279"/>
    </row>
    <row r="67" spans="1:11" ht="14.1" customHeight="1" x14ac:dyDescent="0.25">
      <c r="A67" s="279"/>
      <c r="B67" s="279"/>
      <c r="C67" s="292" t="s">
        <v>60</v>
      </c>
      <c r="D67" s="289">
        <v>0</v>
      </c>
      <c r="E67" s="289">
        <v>0</v>
      </c>
      <c r="F67" s="289">
        <v>0</v>
      </c>
      <c r="G67" s="289">
        <v>0</v>
      </c>
      <c r="H67" s="279"/>
      <c r="I67" s="279"/>
      <c r="J67" s="279"/>
      <c r="K67" s="279"/>
    </row>
    <row r="68" spans="1:11" ht="14.1" customHeight="1" x14ac:dyDescent="0.25">
      <c r="A68" s="279"/>
      <c r="B68" s="279"/>
      <c r="C68" s="292" t="s">
        <v>69</v>
      </c>
      <c r="D68" s="289">
        <v>0</v>
      </c>
      <c r="E68" s="289">
        <v>0</v>
      </c>
      <c r="F68" s="289">
        <v>0</v>
      </c>
      <c r="G68" s="289">
        <v>0</v>
      </c>
      <c r="H68" s="279"/>
      <c r="I68" s="279"/>
      <c r="J68" s="279"/>
      <c r="K68" s="279"/>
    </row>
    <row r="69" spans="1:11" ht="14.1" customHeight="1" x14ac:dyDescent="0.25">
      <c r="A69" s="279"/>
      <c r="B69" s="279"/>
      <c r="C69" s="292" t="s">
        <v>70</v>
      </c>
      <c r="D69" s="289">
        <v>0</v>
      </c>
      <c r="E69" s="289">
        <v>0</v>
      </c>
      <c r="F69" s="289">
        <v>0</v>
      </c>
      <c r="G69" s="289">
        <v>0</v>
      </c>
      <c r="H69" s="279"/>
      <c r="I69" s="279"/>
      <c r="J69" s="279"/>
      <c r="K69" s="279"/>
    </row>
    <row r="70" spans="1:11" ht="14.1" customHeight="1" x14ac:dyDescent="0.25">
      <c r="A70" s="279"/>
      <c r="B70" s="279"/>
      <c r="C70" s="292" t="s">
        <v>71</v>
      </c>
      <c r="D70" s="289">
        <v>0</v>
      </c>
      <c r="E70" s="289">
        <v>0</v>
      </c>
      <c r="F70" s="289">
        <v>0</v>
      </c>
      <c r="G70" s="289">
        <v>0</v>
      </c>
      <c r="H70" s="279"/>
      <c r="I70" s="279"/>
      <c r="J70" s="279"/>
      <c r="K70" s="279"/>
    </row>
    <row r="71" spans="1:11" ht="14.1" customHeight="1" x14ac:dyDescent="0.25">
      <c r="A71" s="279"/>
      <c r="B71" s="279"/>
      <c r="C71" s="292" t="s">
        <v>72</v>
      </c>
      <c r="D71" s="289">
        <v>0</v>
      </c>
      <c r="E71" s="289">
        <v>0</v>
      </c>
      <c r="F71" s="289">
        <v>0</v>
      </c>
      <c r="G71" s="289">
        <v>0</v>
      </c>
      <c r="H71" s="279"/>
      <c r="I71" s="279"/>
      <c r="J71" s="279"/>
      <c r="K71" s="279"/>
    </row>
    <row r="72" spans="1:11" ht="14.1" customHeight="1" x14ac:dyDescent="0.25">
      <c r="A72" s="279"/>
      <c r="B72" s="279"/>
      <c r="C72" s="292" t="s">
        <v>74</v>
      </c>
      <c r="D72" s="289">
        <v>0</v>
      </c>
      <c r="E72" s="289">
        <v>0</v>
      </c>
      <c r="F72" s="289">
        <v>0</v>
      </c>
      <c r="G72" s="289">
        <v>0</v>
      </c>
      <c r="H72" s="279"/>
      <c r="I72" s="279"/>
      <c r="J72" s="279"/>
      <c r="K72" s="279"/>
    </row>
    <row r="73" spans="1:11" ht="14.1" customHeight="1" x14ac:dyDescent="0.25">
      <c r="A73" s="279"/>
      <c r="B73" s="279"/>
      <c r="C73" s="292" t="s">
        <v>60</v>
      </c>
      <c r="D73" s="289">
        <v>0</v>
      </c>
      <c r="E73" s="289">
        <v>0</v>
      </c>
      <c r="F73" s="289">
        <v>0</v>
      </c>
      <c r="G73" s="289">
        <v>0</v>
      </c>
      <c r="H73" s="279"/>
      <c r="I73" s="279"/>
      <c r="J73" s="279"/>
      <c r="K73" s="279"/>
    </row>
    <row r="74" spans="1:11" ht="14.1" customHeight="1" x14ac:dyDescent="0.25">
      <c r="A74" s="279"/>
      <c r="B74" s="279"/>
      <c r="C74" s="292" t="s">
        <v>69</v>
      </c>
      <c r="D74" s="289">
        <v>0</v>
      </c>
      <c r="E74" s="289">
        <v>0</v>
      </c>
      <c r="F74" s="289">
        <v>0</v>
      </c>
      <c r="G74" s="289">
        <v>0</v>
      </c>
      <c r="H74" s="279"/>
      <c r="I74" s="279"/>
      <c r="J74" s="279"/>
      <c r="K74" s="279"/>
    </row>
    <row r="75" spans="1:11" ht="14.1" customHeight="1" x14ac:dyDescent="0.25">
      <c r="A75" s="279"/>
      <c r="B75" s="279"/>
      <c r="C75" s="292" t="s">
        <v>70</v>
      </c>
      <c r="D75" s="289">
        <v>0</v>
      </c>
      <c r="E75" s="289">
        <v>0</v>
      </c>
      <c r="F75" s="289">
        <v>0</v>
      </c>
      <c r="G75" s="289">
        <v>0</v>
      </c>
      <c r="H75" s="279"/>
      <c r="I75" s="279"/>
      <c r="J75" s="279"/>
      <c r="K75" s="279"/>
    </row>
    <row r="76" spans="1:11" ht="14.1" customHeight="1" x14ac:dyDescent="0.25">
      <c r="A76" s="279"/>
      <c r="B76" s="279"/>
      <c r="C76" s="292" t="s">
        <v>71</v>
      </c>
      <c r="D76" s="289">
        <v>0</v>
      </c>
      <c r="E76" s="289">
        <v>0</v>
      </c>
      <c r="F76" s="289">
        <v>0</v>
      </c>
      <c r="G76" s="289">
        <v>0</v>
      </c>
      <c r="H76" s="279"/>
      <c r="I76" s="279"/>
      <c r="J76" s="279"/>
      <c r="K76" s="279"/>
    </row>
    <row r="77" spans="1:11" ht="14.1" customHeight="1" x14ac:dyDescent="0.25">
      <c r="A77" s="279"/>
      <c r="B77" s="279"/>
      <c r="C77" s="292" t="s">
        <v>72</v>
      </c>
      <c r="D77" s="289">
        <v>0</v>
      </c>
      <c r="E77" s="289">
        <v>0</v>
      </c>
      <c r="F77" s="289">
        <v>0</v>
      </c>
      <c r="G77" s="289">
        <v>0</v>
      </c>
      <c r="H77" s="279"/>
      <c r="I77" s="279"/>
      <c r="J77" s="279"/>
      <c r="K77" s="279"/>
    </row>
    <row r="78" spans="1:11" ht="14.1" customHeight="1" x14ac:dyDescent="0.25">
      <c r="A78" s="279"/>
      <c r="B78" s="279"/>
      <c r="C78" s="292" t="s">
        <v>75</v>
      </c>
      <c r="D78" s="289">
        <v>0</v>
      </c>
      <c r="E78" s="289">
        <v>0</v>
      </c>
      <c r="F78" s="289">
        <v>0</v>
      </c>
      <c r="G78" s="289">
        <v>0</v>
      </c>
      <c r="H78" s="279"/>
      <c r="I78" s="279"/>
      <c r="J78" s="279"/>
      <c r="K78" s="279"/>
    </row>
    <row r="79" spans="1:11" ht="14.1" customHeight="1" x14ac:dyDescent="0.25">
      <c r="A79" s="279"/>
      <c r="B79" s="279"/>
      <c r="C79" s="292" t="s">
        <v>76</v>
      </c>
      <c r="D79" s="289">
        <v>0</v>
      </c>
      <c r="E79" s="289">
        <v>0</v>
      </c>
      <c r="F79" s="289">
        <v>0</v>
      </c>
      <c r="G79" s="289">
        <v>0</v>
      </c>
      <c r="H79" s="279"/>
      <c r="I79" s="279"/>
      <c r="J79" s="279"/>
      <c r="K79" s="279"/>
    </row>
    <row r="80" spans="1:11" ht="14.1" customHeight="1" x14ac:dyDescent="0.25">
      <c r="A80" s="279"/>
      <c r="B80" s="279"/>
      <c r="C80" s="290" t="s">
        <v>77</v>
      </c>
      <c r="D80" s="289">
        <v>0</v>
      </c>
      <c r="E80" s="289">
        <v>274000000</v>
      </c>
      <c r="F80" s="289">
        <v>274000000</v>
      </c>
      <c r="G80" s="289">
        <v>274000000</v>
      </c>
      <c r="H80" s="279"/>
      <c r="I80" s="279"/>
      <c r="J80" s="279"/>
      <c r="K80" s="279"/>
    </row>
    <row r="81" spans="1:11" ht="27" customHeight="1" x14ac:dyDescent="0.25">
      <c r="A81" s="279"/>
      <c r="B81" s="279"/>
      <c r="C81" s="296" t="s">
        <v>33</v>
      </c>
      <c r="D81" s="1295" t="s">
        <v>1474</v>
      </c>
      <c r="E81" s="1296"/>
      <c r="F81" s="1296"/>
      <c r="G81" s="1296"/>
      <c r="H81" s="279"/>
      <c r="I81" s="279"/>
      <c r="J81" s="279"/>
      <c r="K81" s="279"/>
    </row>
    <row r="82" spans="1:11" ht="27" customHeight="1" x14ac:dyDescent="0.25">
      <c r="A82" s="279"/>
      <c r="B82" s="279"/>
      <c r="C82" s="277" t="s">
        <v>35</v>
      </c>
      <c r="D82" s="1297" t="s">
        <v>1473</v>
      </c>
      <c r="E82" s="1298"/>
      <c r="F82" s="1298"/>
      <c r="G82" s="1298"/>
      <c r="H82" s="279"/>
      <c r="I82" s="279"/>
      <c r="J82" s="279"/>
      <c r="K82" s="279"/>
    </row>
    <row r="83" spans="1:11" ht="27" customHeight="1" x14ac:dyDescent="0.25">
      <c r="A83" s="279"/>
      <c r="B83" s="279"/>
      <c r="C83" s="277" t="s">
        <v>37</v>
      </c>
      <c r="D83" s="1297" t="s">
        <v>1472</v>
      </c>
      <c r="E83" s="1298"/>
      <c r="F83" s="1298"/>
      <c r="G83" s="1298"/>
      <c r="H83" s="279"/>
      <c r="I83" s="279"/>
      <c r="J83" s="279"/>
      <c r="K83" s="279"/>
    </row>
    <row r="84" spans="1:11" ht="15" customHeight="1" x14ac:dyDescent="0.25">
      <c r="A84" s="279"/>
      <c r="B84" s="279"/>
      <c r="C84" s="294"/>
      <c r="D84" s="269">
        <v>2025</v>
      </c>
      <c r="E84" s="269">
        <v>2026</v>
      </c>
      <c r="F84" s="269">
        <v>2027</v>
      </c>
      <c r="G84" s="269">
        <v>2028</v>
      </c>
      <c r="H84" s="279"/>
      <c r="I84" s="279"/>
      <c r="J84" s="279"/>
      <c r="K84" s="279"/>
    </row>
    <row r="85" spans="1:11" ht="15" customHeight="1" x14ac:dyDescent="0.25">
      <c r="A85" s="279"/>
      <c r="B85" s="279"/>
      <c r="C85" s="293"/>
      <c r="D85" s="266" t="s">
        <v>17</v>
      </c>
      <c r="E85" s="266" t="s">
        <v>18</v>
      </c>
      <c r="F85" s="266" t="s">
        <v>18</v>
      </c>
      <c r="G85" s="266" t="s">
        <v>18</v>
      </c>
      <c r="H85" s="279"/>
      <c r="I85" s="279"/>
      <c r="J85" s="279"/>
      <c r="K85" s="279"/>
    </row>
    <row r="86" spans="1:11" ht="14.1" customHeight="1" x14ac:dyDescent="0.25">
      <c r="A86" s="279"/>
      <c r="B86" s="279"/>
      <c r="C86" s="284" t="s">
        <v>39</v>
      </c>
      <c r="D86" s="295" t="s">
        <v>40</v>
      </c>
      <c r="E86" s="295" t="s">
        <v>1471</v>
      </c>
      <c r="F86" s="295" t="s">
        <v>1471</v>
      </c>
      <c r="G86" s="295" t="s">
        <v>1471</v>
      </c>
      <c r="H86" s="279"/>
      <c r="I86" s="279"/>
      <c r="J86" s="279"/>
      <c r="K86" s="279"/>
    </row>
    <row r="87" spans="1:11" ht="14.1" customHeight="1" x14ac:dyDescent="0.25">
      <c r="A87" s="279"/>
      <c r="B87" s="279"/>
      <c r="C87" s="284" t="s">
        <v>41</v>
      </c>
      <c r="D87" s="295" t="s">
        <v>513</v>
      </c>
      <c r="E87" s="295" t="s">
        <v>186</v>
      </c>
      <c r="F87" s="295" t="s">
        <v>186</v>
      </c>
      <c r="G87" s="295" t="s">
        <v>186</v>
      </c>
      <c r="H87" s="279"/>
      <c r="I87" s="279"/>
      <c r="J87" s="279"/>
      <c r="K87" s="279"/>
    </row>
    <row r="88" spans="1:11" ht="14.1" customHeight="1" x14ac:dyDescent="0.25">
      <c r="A88" s="279"/>
      <c r="B88" s="279"/>
      <c r="C88" s="284" t="s">
        <v>45</v>
      </c>
      <c r="D88" s="295" t="s">
        <v>46</v>
      </c>
      <c r="E88" s="295" t="s">
        <v>1470</v>
      </c>
      <c r="F88" s="295" t="s">
        <v>1470</v>
      </c>
      <c r="G88" s="295" t="s">
        <v>1470</v>
      </c>
      <c r="H88" s="279"/>
      <c r="I88" s="279"/>
      <c r="J88" s="279"/>
      <c r="K88" s="279"/>
    </row>
    <row r="89" spans="1:11" ht="14.1" customHeight="1" x14ac:dyDescent="0.25">
      <c r="A89" s="279"/>
      <c r="B89" s="279"/>
      <c r="C89" s="284" t="s">
        <v>50</v>
      </c>
      <c r="D89" s="295" t="s">
        <v>40</v>
      </c>
      <c r="E89" s="295" t="s">
        <v>40</v>
      </c>
      <c r="F89" s="295" t="s">
        <v>46</v>
      </c>
      <c r="G89" s="295" t="s">
        <v>46</v>
      </c>
      <c r="H89" s="279"/>
      <c r="I89" s="279"/>
      <c r="J89" s="279"/>
      <c r="K89" s="279"/>
    </row>
    <row r="90" spans="1:11" ht="14.1" customHeight="1" x14ac:dyDescent="0.25">
      <c r="A90" s="279"/>
      <c r="B90" s="279"/>
      <c r="C90" s="284" t="s">
        <v>52</v>
      </c>
      <c r="D90" s="295" t="s">
        <v>40</v>
      </c>
      <c r="E90" s="295" t="s">
        <v>1469</v>
      </c>
      <c r="F90" s="295" t="s">
        <v>46</v>
      </c>
      <c r="G90" s="295" t="s">
        <v>46</v>
      </c>
      <c r="H90" s="279"/>
      <c r="I90" s="279"/>
      <c r="J90" s="279"/>
      <c r="K90" s="279"/>
    </row>
    <row r="91" spans="1:11" ht="14.1" customHeight="1" x14ac:dyDescent="0.25">
      <c r="A91" s="279"/>
      <c r="B91" s="279"/>
      <c r="C91" s="284" t="s">
        <v>55</v>
      </c>
      <c r="D91" s="295" t="s">
        <v>40</v>
      </c>
      <c r="E91" s="295" t="s">
        <v>40</v>
      </c>
      <c r="F91" s="295" t="s">
        <v>46</v>
      </c>
      <c r="G91" s="295" t="s">
        <v>46</v>
      </c>
      <c r="H91" s="279"/>
      <c r="I91" s="279"/>
      <c r="J91" s="279"/>
      <c r="K91" s="279"/>
    </row>
    <row r="92" spans="1:11" ht="14.1" customHeight="1" x14ac:dyDescent="0.25">
      <c r="A92" s="279"/>
      <c r="B92" s="279"/>
      <c r="C92" s="1307" t="s">
        <v>58</v>
      </c>
      <c r="D92" s="1308"/>
      <c r="E92" s="1308"/>
      <c r="F92" s="1308"/>
      <c r="G92" s="1308"/>
      <c r="H92" s="279"/>
      <c r="I92" s="279"/>
      <c r="J92" s="279"/>
      <c r="K92" s="279"/>
    </row>
    <row r="93" spans="1:11" ht="14.1" customHeight="1" x14ac:dyDescent="0.25">
      <c r="A93" s="279"/>
      <c r="B93" s="279"/>
      <c r="C93" s="294"/>
      <c r="D93" s="269">
        <v>2025</v>
      </c>
      <c r="E93" s="269">
        <v>2026</v>
      </c>
      <c r="F93" s="269">
        <v>2027</v>
      </c>
      <c r="G93" s="269">
        <v>2028</v>
      </c>
      <c r="H93" s="279"/>
      <c r="I93" s="279"/>
      <c r="J93" s="279"/>
      <c r="K93" s="279"/>
    </row>
    <row r="94" spans="1:11" ht="14.1" customHeight="1" x14ac:dyDescent="0.25">
      <c r="A94" s="279"/>
      <c r="B94" s="279"/>
      <c r="C94" s="293"/>
      <c r="D94" s="266" t="s">
        <v>17</v>
      </c>
      <c r="E94" s="266" t="s">
        <v>18</v>
      </c>
      <c r="F94" s="266" t="s">
        <v>18</v>
      </c>
      <c r="G94" s="266" t="s">
        <v>18</v>
      </c>
      <c r="H94" s="279"/>
      <c r="I94" s="279"/>
      <c r="J94" s="279"/>
      <c r="K94" s="279"/>
    </row>
    <row r="95" spans="1:11" ht="14.1" customHeight="1" x14ac:dyDescent="0.25">
      <c r="A95" s="279"/>
      <c r="B95" s="279"/>
      <c r="C95" s="292" t="s">
        <v>59</v>
      </c>
      <c r="D95" s="289">
        <v>0</v>
      </c>
      <c r="E95" s="289">
        <v>0</v>
      </c>
      <c r="F95" s="289">
        <v>0</v>
      </c>
      <c r="G95" s="289">
        <v>0</v>
      </c>
      <c r="H95" s="279"/>
      <c r="I95" s="279"/>
      <c r="J95" s="279"/>
      <c r="K95" s="279"/>
    </row>
    <row r="96" spans="1:11" ht="14.1" customHeight="1" x14ac:dyDescent="0.25">
      <c r="A96" s="279"/>
      <c r="B96" s="279"/>
      <c r="C96" s="292" t="s">
        <v>60</v>
      </c>
      <c r="D96" s="289">
        <v>0</v>
      </c>
      <c r="E96" s="289">
        <v>0</v>
      </c>
      <c r="F96" s="289">
        <v>0</v>
      </c>
      <c r="G96" s="289">
        <v>0</v>
      </c>
      <c r="H96" s="279"/>
      <c r="I96" s="279"/>
      <c r="J96" s="279"/>
      <c r="K96" s="279"/>
    </row>
    <row r="97" spans="1:11" ht="14.1" customHeight="1" x14ac:dyDescent="0.25">
      <c r="A97" s="279"/>
      <c r="B97" s="279"/>
      <c r="C97" s="292" t="s">
        <v>61</v>
      </c>
      <c r="D97" s="289">
        <v>0</v>
      </c>
      <c r="E97" s="289">
        <v>0</v>
      </c>
      <c r="F97" s="289">
        <v>0</v>
      </c>
      <c r="G97" s="289">
        <v>0</v>
      </c>
      <c r="H97" s="279"/>
      <c r="I97" s="279"/>
      <c r="J97" s="279"/>
      <c r="K97" s="279"/>
    </row>
    <row r="98" spans="1:11" ht="14.1" customHeight="1" x14ac:dyDescent="0.25">
      <c r="A98" s="279"/>
      <c r="B98" s="279"/>
      <c r="C98" s="292" t="s">
        <v>62</v>
      </c>
      <c r="D98" s="289">
        <v>0</v>
      </c>
      <c r="E98" s="289">
        <v>0</v>
      </c>
      <c r="F98" s="289">
        <v>0</v>
      </c>
      <c r="G98" s="289">
        <v>0</v>
      </c>
      <c r="H98" s="279"/>
      <c r="I98" s="279"/>
      <c r="J98" s="279"/>
      <c r="K98" s="279"/>
    </row>
    <row r="99" spans="1:11" ht="14.1" customHeight="1" x14ac:dyDescent="0.25">
      <c r="A99" s="279"/>
      <c r="B99" s="279"/>
      <c r="C99" s="292" t="s">
        <v>60</v>
      </c>
      <c r="D99" s="289">
        <v>0</v>
      </c>
      <c r="E99" s="289">
        <v>0</v>
      </c>
      <c r="F99" s="289">
        <v>0</v>
      </c>
      <c r="G99" s="289">
        <v>0</v>
      </c>
      <c r="H99" s="279"/>
      <c r="I99" s="279"/>
      <c r="J99" s="279"/>
      <c r="K99" s="279"/>
    </row>
    <row r="100" spans="1:11" ht="14.1" customHeight="1" x14ac:dyDescent="0.25">
      <c r="A100" s="279"/>
      <c r="B100" s="279"/>
      <c r="C100" s="292" t="s">
        <v>61</v>
      </c>
      <c r="D100" s="289">
        <v>0</v>
      </c>
      <c r="E100" s="289">
        <v>0</v>
      </c>
      <c r="F100" s="289">
        <v>0</v>
      </c>
      <c r="G100" s="289">
        <v>0</v>
      </c>
      <c r="H100" s="279"/>
      <c r="I100" s="279"/>
      <c r="J100" s="279"/>
      <c r="K100" s="279"/>
    </row>
    <row r="101" spans="1:11" ht="14.1" customHeight="1" x14ac:dyDescent="0.25">
      <c r="A101" s="279"/>
      <c r="B101" s="279"/>
      <c r="C101" s="292" t="s">
        <v>63</v>
      </c>
      <c r="D101" s="289">
        <v>0</v>
      </c>
      <c r="E101" s="289">
        <v>0</v>
      </c>
      <c r="F101" s="289">
        <v>0</v>
      </c>
      <c r="G101" s="289">
        <v>0</v>
      </c>
      <c r="H101" s="279"/>
      <c r="I101" s="279"/>
      <c r="J101" s="279"/>
      <c r="K101" s="279"/>
    </row>
    <row r="102" spans="1:11" ht="14.1" customHeight="1" x14ac:dyDescent="0.25">
      <c r="A102" s="279"/>
      <c r="B102" s="279"/>
      <c r="C102" s="292" t="s">
        <v>60</v>
      </c>
      <c r="D102" s="289">
        <v>0</v>
      </c>
      <c r="E102" s="289">
        <v>0</v>
      </c>
      <c r="F102" s="289">
        <v>0</v>
      </c>
      <c r="G102" s="289">
        <v>0</v>
      </c>
      <c r="H102" s="279"/>
      <c r="I102" s="279"/>
      <c r="J102" s="279"/>
      <c r="K102" s="279"/>
    </row>
    <row r="103" spans="1:11" ht="14.1" customHeight="1" x14ac:dyDescent="0.25">
      <c r="A103" s="279"/>
      <c r="B103" s="279"/>
      <c r="C103" s="292" t="s">
        <v>61</v>
      </c>
      <c r="D103" s="289">
        <v>0</v>
      </c>
      <c r="E103" s="289">
        <v>0</v>
      </c>
      <c r="F103" s="289">
        <v>0</v>
      </c>
      <c r="G103" s="289">
        <v>0</v>
      </c>
      <c r="H103" s="279"/>
      <c r="I103" s="279"/>
      <c r="J103" s="279"/>
      <c r="K103" s="279"/>
    </row>
    <row r="104" spans="1:11" ht="14.1" customHeight="1" x14ac:dyDescent="0.25">
      <c r="A104" s="279"/>
      <c r="B104" s="279"/>
      <c r="C104" s="292" t="s">
        <v>64</v>
      </c>
      <c r="D104" s="289">
        <v>0</v>
      </c>
      <c r="E104" s="289">
        <v>0</v>
      </c>
      <c r="F104" s="289">
        <v>0</v>
      </c>
      <c r="G104" s="289">
        <v>0</v>
      </c>
      <c r="H104" s="279"/>
      <c r="I104" s="279"/>
      <c r="J104" s="279"/>
      <c r="K104" s="279"/>
    </row>
    <row r="105" spans="1:11" ht="14.1" customHeight="1" x14ac:dyDescent="0.25">
      <c r="A105" s="279"/>
      <c r="B105" s="279"/>
      <c r="C105" s="292" t="s">
        <v>60</v>
      </c>
      <c r="D105" s="289">
        <v>0</v>
      </c>
      <c r="E105" s="289">
        <v>0</v>
      </c>
      <c r="F105" s="289">
        <v>0</v>
      </c>
      <c r="G105" s="289">
        <v>0</v>
      </c>
      <c r="H105" s="279"/>
      <c r="I105" s="279"/>
      <c r="J105" s="279"/>
      <c r="K105" s="279"/>
    </row>
    <row r="106" spans="1:11" ht="14.1" customHeight="1" x14ac:dyDescent="0.25">
      <c r="A106" s="279"/>
      <c r="B106" s="279"/>
      <c r="C106" s="292" t="s">
        <v>61</v>
      </c>
      <c r="D106" s="289">
        <v>0</v>
      </c>
      <c r="E106" s="289">
        <v>0</v>
      </c>
      <c r="F106" s="289">
        <v>0</v>
      </c>
      <c r="G106" s="289">
        <v>0</v>
      </c>
      <c r="H106" s="279"/>
      <c r="I106" s="279"/>
      <c r="J106" s="279"/>
      <c r="K106" s="279"/>
    </row>
    <row r="107" spans="1:11" ht="14.1" customHeight="1" x14ac:dyDescent="0.25">
      <c r="A107" s="279"/>
      <c r="B107" s="279"/>
      <c r="C107" s="292" t="s">
        <v>65</v>
      </c>
      <c r="D107" s="289">
        <v>0</v>
      </c>
      <c r="E107" s="289">
        <v>45000000</v>
      </c>
      <c r="F107" s="289">
        <v>45000000</v>
      </c>
      <c r="G107" s="289">
        <v>45000000</v>
      </c>
      <c r="H107" s="279"/>
      <c r="I107" s="279"/>
      <c r="J107" s="279"/>
      <c r="K107" s="279"/>
    </row>
    <row r="108" spans="1:11" ht="14.1" customHeight="1" x14ac:dyDescent="0.25">
      <c r="A108" s="279"/>
      <c r="B108" s="279"/>
      <c r="C108" s="292" t="s">
        <v>60</v>
      </c>
      <c r="D108" s="289">
        <v>0</v>
      </c>
      <c r="E108" s="289">
        <v>45000000</v>
      </c>
      <c r="F108" s="289">
        <v>45000000</v>
      </c>
      <c r="G108" s="289">
        <v>45000000</v>
      </c>
      <c r="H108" s="279"/>
      <c r="I108" s="279"/>
      <c r="J108" s="279"/>
      <c r="K108" s="279"/>
    </row>
    <row r="109" spans="1:11" ht="14.1" customHeight="1" x14ac:dyDescent="0.25">
      <c r="A109" s="279"/>
      <c r="B109" s="279"/>
      <c r="C109" s="292" t="s">
        <v>61</v>
      </c>
      <c r="D109" s="289">
        <v>0</v>
      </c>
      <c r="E109" s="289">
        <v>0</v>
      </c>
      <c r="F109" s="289">
        <v>0</v>
      </c>
      <c r="G109" s="289">
        <v>0</v>
      </c>
      <c r="H109" s="279"/>
      <c r="I109" s="279"/>
      <c r="J109" s="279"/>
      <c r="K109" s="279"/>
    </row>
    <row r="110" spans="1:11" ht="14.1" customHeight="1" x14ac:dyDescent="0.25">
      <c r="A110" s="279"/>
      <c r="B110" s="279"/>
      <c r="C110" s="292" t="s">
        <v>66</v>
      </c>
      <c r="D110" s="289">
        <v>0</v>
      </c>
      <c r="E110" s="289">
        <v>0</v>
      </c>
      <c r="F110" s="289">
        <v>0</v>
      </c>
      <c r="G110" s="289">
        <v>0</v>
      </c>
      <c r="H110" s="279"/>
      <c r="I110" s="279"/>
      <c r="J110" s="279"/>
      <c r="K110" s="279"/>
    </row>
    <row r="111" spans="1:11" ht="14.1" customHeight="1" x14ac:dyDescent="0.25">
      <c r="A111" s="279"/>
      <c r="B111" s="279"/>
      <c r="C111" s="292" t="s">
        <v>60</v>
      </c>
      <c r="D111" s="289">
        <v>0</v>
      </c>
      <c r="E111" s="289">
        <v>0</v>
      </c>
      <c r="F111" s="289">
        <v>0</v>
      </c>
      <c r="G111" s="289">
        <v>0</v>
      </c>
      <c r="H111" s="279"/>
      <c r="I111" s="279"/>
      <c r="J111" s="279"/>
      <c r="K111" s="279"/>
    </row>
    <row r="112" spans="1:11" ht="14.1" customHeight="1" x14ac:dyDescent="0.25">
      <c r="A112" s="279"/>
      <c r="B112" s="279"/>
      <c r="C112" s="292" t="s">
        <v>61</v>
      </c>
      <c r="D112" s="289">
        <v>0</v>
      </c>
      <c r="E112" s="289">
        <v>0</v>
      </c>
      <c r="F112" s="289">
        <v>0</v>
      </c>
      <c r="G112" s="289">
        <v>0</v>
      </c>
      <c r="H112" s="279"/>
      <c r="I112" s="279"/>
      <c r="J112" s="279"/>
      <c r="K112" s="279"/>
    </row>
    <row r="113" spans="1:11" ht="14.1" customHeight="1" x14ac:dyDescent="0.25">
      <c r="A113" s="279"/>
      <c r="B113" s="279"/>
      <c r="C113" s="292" t="s">
        <v>67</v>
      </c>
      <c r="D113" s="289">
        <v>0</v>
      </c>
      <c r="E113" s="289">
        <v>0</v>
      </c>
      <c r="F113" s="289">
        <v>0</v>
      </c>
      <c r="G113" s="289">
        <v>0</v>
      </c>
      <c r="H113" s="279"/>
      <c r="I113" s="279"/>
      <c r="J113" s="279"/>
      <c r="K113" s="279"/>
    </row>
    <row r="114" spans="1:11" ht="14.1" customHeight="1" x14ac:dyDescent="0.25">
      <c r="A114" s="279"/>
      <c r="B114" s="279"/>
      <c r="C114" s="292" t="s">
        <v>60</v>
      </c>
      <c r="D114" s="289">
        <v>0</v>
      </c>
      <c r="E114" s="289">
        <v>0</v>
      </c>
      <c r="F114" s="289">
        <v>0</v>
      </c>
      <c r="G114" s="289">
        <v>0</v>
      </c>
      <c r="H114" s="279"/>
      <c r="I114" s="279"/>
      <c r="J114" s="279"/>
      <c r="K114" s="279"/>
    </row>
    <row r="115" spans="1:11" ht="14.1" customHeight="1" x14ac:dyDescent="0.25">
      <c r="A115" s="279"/>
      <c r="B115" s="279"/>
      <c r="C115" s="292" t="s">
        <v>61</v>
      </c>
      <c r="D115" s="289">
        <v>0</v>
      </c>
      <c r="E115" s="289">
        <v>0</v>
      </c>
      <c r="F115" s="289">
        <v>0</v>
      </c>
      <c r="G115" s="289">
        <v>0</v>
      </c>
      <c r="H115" s="279"/>
      <c r="I115" s="279"/>
      <c r="J115" s="279"/>
      <c r="K115" s="279"/>
    </row>
    <row r="116" spans="1:11" ht="14.1" customHeight="1" x14ac:dyDescent="0.25">
      <c r="A116" s="279"/>
      <c r="B116" s="279"/>
      <c r="C116" s="292" t="s">
        <v>68</v>
      </c>
      <c r="D116" s="289">
        <v>0</v>
      </c>
      <c r="E116" s="289">
        <v>0</v>
      </c>
      <c r="F116" s="289">
        <v>0</v>
      </c>
      <c r="G116" s="289">
        <v>0</v>
      </c>
      <c r="H116" s="279"/>
      <c r="I116" s="279"/>
      <c r="J116" s="279"/>
      <c r="K116" s="279"/>
    </row>
    <row r="117" spans="1:11" ht="14.1" customHeight="1" x14ac:dyDescent="0.25">
      <c r="A117" s="279"/>
      <c r="B117" s="279"/>
      <c r="C117" s="292" t="s">
        <v>60</v>
      </c>
      <c r="D117" s="289">
        <v>0</v>
      </c>
      <c r="E117" s="289">
        <v>0</v>
      </c>
      <c r="F117" s="289">
        <v>0</v>
      </c>
      <c r="G117" s="289">
        <v>0</v>
      </c>
      <c r="H117" s="279"/>
      <c r="I117" s="279"/>
      <c r="J117" s="279"/>
      <c r="K117" s="279"/>
    </row>
    <row r="118" spans="1:11" ht="14.1" customHeight="1" x14ac:dyDescent="0.25">
      <c r="A118" s="279"/>
      <c r="B118" s="279"/>
      <c r="C118" s="292" t="s">
        <v>69</v>
      </c>
      <c r="D118" s="289">
        <v>0</v>
      </c>
      <c r="E118" s="289">
        <v>0</v>
      </c>
      <c r="F118" s="289">
        <v>0</v>
      </c>
      <c r="G118" s="289">
        <v>0</v>
      </c>
      <c r="H118" s="279"/>
      <c r="I118" s="279"/>
      <c r="J118" s="279"/>
      <c r="K118" s="279"/>
    </row>
    <row r="119" spans="1:11" ht="14.1" customHeight="1" x14ac:dyDescent="0.25">
      <c r="A119" s="279"/>
      <c r="B119" s="279"/>
      <c r="C119" s="292" t="s">
        <v>70</v>
      </c>
      <c r="D119" s="289">
        <v>0</v>
      </c>
      <c r="E119" s="289">
        <v>0</v>
      </c>
      <c r="F119" s="289">
        <v>0</v>
      </c>
      <c r="G119" s="289">
        <v>0</v>
      </c>
      <c r="H119" s="279"/>
      <c r="I119" s="279"/>
      <c r="J119" s="279"/>
      <c r="K119" s="279"/>
    </row>
    <row r="120" spans="1:11" ht="14.1" customHeight="1" x14ac:dyDescent="0.25">
      <c r="A120" s="279"/>
      <c r="B120" s="279"/>
      <c r="C120" s="292" t="s">
        <v>71</v>
      </c>
      <c r="D120" s="289">
        <v>0</v>
      </c>
      <c r="E120" s="289">
        <v>0</v>
      </c>
      <c r="F120" s="289">
        <v>0</v>
      </c>
      <c r="G120" s="289">
        <v>0</v>
      </c>
      <c r="H120" s="279"/>
      <c r="I120" s="279"/>
      <c r="J120" s="279"/>
      <c r="K120" s="279"/>
    </row>
    <row r="121" spans="1:11" ht="14.1" customHeight="1" x14ac:dyDescent="0.25">
      <c r="A121" s="279"/>
      <c r="B121" s="279"/>
      <c r="C121" s="292" t="s">
        <v>72</v>
      </c>
      <c r="D121" s="289">
        <v>0</v>
      </c>
      <c r="E121" s="289">
        <v>0</v>
      </c>
      <c r="F121" s="289">
        <v>0</v>
      </c>
      <c r="G121" s="289">
        <v>0</v>
      </c>
      <c r="H121" s="279"/>
      <c r="I121" s="279"/>
      <c r="J121" s="279"/>
      <c r="K121" s="279"/>
    </row>
    <row r="122" spans="1:11" ht="14.1" customHeight="1" x14ac:dyDescent="0.25">
      <c r="A122" s="279"/>
      <c r="B122" s="279"/>
      <c r="C122" s="292" t="s">
        <v>73</v>
      </c>
      <c r="D122" s="289">
        <v>0</v>
      </c>
      <c r="E122" s="289">
        <v>0</v>
      </c>
      <c r="F122" s="289">
        <v>0</v>
      </c>
      <c r="G122" s="289">
        <v>0</v>
      </c>
      <c r="H122" s="279"/>
      <c r="I122" s="279"/>
      <c r="J122" s="279"/>
      <c r="K122" s="279"/>
    </row>
    <row r="123" spans="1:11" ht="14.1" customHeight="1" x14ac:dyDescent="0.25">
      <c r="A123" s="279"/>
      <c r="B123" s="279"/>
      <c r="C123" s="292" t="s">
        <v>60</v>
      </c>
      <c r="D123" s="289">
        <v>0</v>
      </c>
      <c r="E123" s="289">
        <v>0</v>
      </c>
      <c r="F123" s="289">
        <v>0</v>
      </c>
      <c r="G123" s="289">
        <v>0</v>
      </c>
      <c r="H123" s="279"/>
      <c r="I123" s="279"/>
      <c r="J123" s="279"/>
      <c r="K123" s="279"/>
    </row>
    <row r="124" spans="1:11" ht="14.1" customHeight="1" x14ac:dyDescent="0.25">
      <c r="A124" s="279"/>
      <c r="B124" s="279"/>
      <c r="C124" s="292" t="s">
        <v>69</v>
      </c>
      <c r="D124" s="289">
        <v>0</v>
      </c>
      <c r="E124" s="289">
        <v>0</v>
      </c>
      <c r="F124" s="289">
        <v>0</v>
      </c>
      <c r="G124" s="289">
        <v>0</v>
      </c>
      <c r="H124" s="279"/>
      <c r="I124" s="279"/>
      <c r="J124" s="279"/>
      <c r="K124" s="279"/>
    </row>
    <row r="125" spans="1:11" ht="14.1" customHeight="1" x14ac:dyDescent="0.25">
      <c r="A125" s="279"/>
      <c r="B125" s="279"/>
      <c r="C125" s="292" t="s">
        <v>70</v>
      </c>
      <c r="D125" s="289">
        <v>0</v>
      </c>
      <c r="E125" s="289">
        <v>0</v>
      </c>
      <c r="F125" s="289">
        <v>0</v>
      </c>
      <c r="G125" s="289">
        <v>0</v>
      </c>
      <c r="H125" s="279"/>
      <c r="I125" s="279"/>
      <c r="J125" s="279"/>
      <c r="K125" s="279"/>
    </row>
    <row r="126" spans="1:11" ht="14.1" customHeight="1" x14ac:dyDescent="0.25">
      <c r="A126" s="279"/>
      <c r="B126" s="279"/>
      <c r="C126" s="292" t="s">
        <v>71</v>
      </c>
      <c r="D126" s="289">
        <v>0</v>
      </c>
      <c r="E126" s="289">
        <v>0</v>
      </c>
      <c r="F126" s="289">
        <v>0</v>
      </c>
      <c r="G126" s="289">
        <v>0</v>
      </c>
      <c r="H126" s="279"/>
      <c r="I126" s="279"/>
      <c r="J126" s="279"/>
      <c r="K126" s="279"/>
    </row>
    <row r="127" spans="1:11" ht="14.1" customHeight="1" x14ac:dyDescent="0.25">
      <c r="A127" s="279"/>
      <c r="B127" s="279"/>
      <c r="C127" s="292" t="s">
        <v>72</v>
      </c>
      <c r="D127" s="289">
        <v>0</v>
      </c>
      <c r="E127" s="289">
        <v>0</v>
      </c>
      <c r="F127" s="289">
        <v>0</v>
      </c>
      <c r="G127" s="289">
        <v>0</v>
      </c>
      <c r="H127" s="279"/>
      <c r="I127" s="279"/>
      <c r="J127" s="279"/>
      <c r="K127" s="279"/>
    </row>
    <row r="128" spans="1:11" ht="14.1" customHeight="1" x14ac:dyDescent="0.25">
      <c r="A128" s="279"/>
      <c r="B128" s="279"/>
      <c r="C128" s="292" t="s">
        <v>74</v>
      </c>
      <c r="D128" s="289">
        <v>0</v>
      </c>
      <c r="E128" s="289">
        <v>0</v>
      </c>
      <c r="F128" s="289">
        <v>0</v>
      </c>
      <c r="G128" s="289">
        <v>0</v>
      </c>
      <c r="H128" s="279"/>
      <c r="I128" s="279"/>
      <c r="J128" s="279"/>
      <c r="K128" s="279"/>
    </row>
    <row r="129" spans="1:11" ht="14.1" customHeight="1" x14ac:dyDescent="0.25">
      <c r="A129" s="279"/>
      <c r="B129" s="279"/>
      <c r="C129" s="292" t="s">
        <v>60</v>
      </c>
      <c r="D129" s="289">
        <v>0</v>
      </c>
      <c r="E129" s="289">
        <v>0</v>
      </c>
      <c r="F129" s="289">
        <v>0</v>
      </c>
      <c r="G129" s="289">
        <v>0</v>
      </c>
      <c r="H129" s="279"/>
      <c r="I129" s="279"/>
      <c r="J129" s="279"/>
      <c r="K129" s="279"/>
    </row>
    <row r="130" spans="1:11" ht="14.1" customHeight="1" x14ac:dyDescent="0.25">
      <c r="A130" s="279"/>
      <c r="B130" s="279"/>
      <c r="C130" s="292" t="s">
        <v>69</v>
      </c>
      <c r="D130" s="289">
        <v>0</v>
      </c>
      <c r="E130" s="289">
        <v>0</v>
      </c>
      <c r="F130" s="289">
        <v>0</v>
      </c>
      <c r="G130" s="289">
        <v>0</v>
      </c>
      <c r="H130" s="279"/>
      <c r="I130" s="279"/>
      <c r="J130" s="279"/>
      <c r="K130" s="279"/>
    </row>
    <row r="131" spans="1:11" ht="14.1" customHeight="1" x14ac:dyDescent="0.25">
      <c r="A131" s="279"/>
      <c r="B131" s="279"/>
      <c r="C131" s="292" t="s">
        <v>70</v>
      </c>
      <c r="D131" s="289">
        <v>0</v>
      </c>
      <c r="E131" s="289">
        <v>0</v>
      </c>
      <c r="F131" s="289">
        <v>0</v>
      </c>
      <c r="G131" s="289">
        <v>0</v>
      </c>
      <c r="H131" s="279"/>
      <c r="I131" s="279"/>
      <c r="J131" s="279"/>
      <c r="K131" s="279"/>
    </row>
    <row r="132" spans="1:11" ht="14.1" customHeight="1" x14ac:dyDescent="0.25">
      <c r="A132" s="279"/>
      <c r="B132" s="279"/>
      <c r="C132" s="292" t="s">
        <v>71</v>
      </c>
      <c r="D132" s="289">
        <v>0</v>
      </c>
      <c r="E132" s="289">
        <v>0</v>
      </c>
      <c r="F132" s="289">
        <v>0</v>
      </c>
      <c r="G132" s="289">
        <v>0</v>
      </c>
      <c r="H132" s="279"/>
      <c r="I132" s="279"/>
      <c r="J132" s="279"/>
      <c r="K132" s="279"/>
    </row>
    <row r="133" spans="1:11" ht="14.1" customHeight="1" x14ac:dyDescent="0.25">
      <c r="A133" s="279"/>
      <c r="B133" s="279"/>
      <c r="C133" s="292" t="s">
        <v>72</v>
      </c>
      <c r="D133" s="289">
        <v>0</v>
      </c>
      <c r="E133" s="289">
        <v>0</v>
      </c>
      <c r="F133" s="289">
        <v>0</v>
      </c>
      <c r="G133" s="289">
        <v>0</v>
      </c>
      <c r="H133" s="279"/>
      <c r="I133" s="279"/>
      <c r="J133" s="279"/>
      <c r="K133" s="279"/>
    </row>
    <row r="134" spans="1:11" ht="14.1" customHeight="1" x14ac:dyDescent="0.25">
      <c r="A134" s="279"/>
      <c r="B134" s="279"/>
      <c r="C134" s="292" t="s">
        <v>75</v>
      </c>
      <c r="D134" s="289">
        <v>0</v>
      </c>
      <c r="E134" s="289">
        <v>0</v>
      </c>
      <c r="F134" s="289">
        <v>0</v>
      </c>
      <c r="G134" s="289">
        <v>0</v>
      </c>
      <c r="H134" s="279"/>
      <c r="I134" s="279"/>
      <c r="J134" s="279"/>
      <c r="K134" s="279"/>
    </row>
    <row r="135" spans="1:11" ht="14.1" customHeight="1" x14ac:dyDescent="0.25">
      <c r="A135" s="279"/>
      <c r="B135" s="279"/>
      <c r="C135" s="292" t="s">
        <v>76</v>
      </c>
      <c r="D135" s="289">
        <v>0</v>
      </c>
      <c r="E135" s="289">
        <v>0</v>
      </c>
      <c r="F135" s="289">
        <v>0</v>
      </c>
      <c r="G135" s="289">
        <v>0</v>
      </c>
      <c r="H135" s="279"/>
      <c r="I135" s="279"/>
      <c r="J135" s="279"/>
      <c r="K135" s="279"/>
    </row>
    <row r="136" spans="1:11" ht="14.1" customHeight="1" x14ac:dyDescent="0.25">
      <c r="A136" s="279"/>
      <c r="B136" s="279"/>
      <c r="C136" s="290" t="s">
        <v>77</v>
      </c>
      <c r="D136" s="289">
        <v>0</v>
      </c>
      <c r="E136" s="289">
        <v>45000000</v>
      </c>
      <c r="F136" s="289">
        <v>45000000</v>
      </c>
      <c r="G136" s="289">
        <v>45000000</v>
      </c>
      <c r="H136" s="279"/>
      <c r="I136" s="279"/>
      <c r="J136" s="279"/>
      <c r="K136" s="279"/>
    </row>
    <row r="137" spans="1:11" ht="15" customHeight="1" x14ac:dyDescent="0.25">
      <c r="A137" s="279"/>
      <c r="B137" s="279"/>
      <c r="C137" s="288" t="s">
        <v>40</v>
      </c>
      <c r="D137" s="287" t="s">
        <v>40</v>
      </c>
      <c r="E137" s="287" t="s">
        <v>40</v>
      </c>
      <c r="F137" s="287" t="s">
        <v>40</v>
      </c>
      <c r="G137" s="287" t="s">
        <v>40</v>
      </c>
      <c r="H137" s="279"/>
      <c r="I137" s="279"/>
      <c r="J137" s="279"/>
      <c r="K137" s="279"/>
    </row>
    <row r="138" spans="1:11" ht="15" customHeight="1" x14ac:dyDescent="0.25">
      <c r="A138" s="279"/>
      <c r="B138" s="279"/>
      <c r="C138" s="286" t="s">
        <v>188</v>
      </c>
      <c r="D138" s="256">
        <v>0</v>
      </c>
      <c r="E138" s="256">
        <v>319000000</v>
      </c>
      <c r="F138" s="256">
        <v>319000000</v>
      </c>
      <c r="G138" s="256">
        <v>319000000</v>
      </c>
      <c r="H138" s="279"/>
      <c r="I138" s="279"/>
      <c r="J138" s="279"/>
      <c r="K138" s="279"/>
    </row>
    <row r="139" spans="1:11" ht="15" customHeight="1" x14ac:dyDescent="0.25">
      <c r="A139" s="279"/>
      <c r="B139" s="279"/>
      <c r="C139" s="284" t="s">
        <v>59</v>
      </c>
      <c r="D139" s="283">
        <v>0</v>
      </c>
      <c r="E139" s="283">
        <v>0</v>
      </c>
      <c r="F139" s="283">
        <v>0</v>
      </c>
      <c r="G139" s="283">
        <v>0</v>
      </c>
      <c r="H139" s="279"/>
      <c r="I139" s="279"/>
      <c r="J139" s="279"/>
      <c r="K139" s="279"/>
    </row>
    <row r="140" spans="1:11" ht="15" customHeight="1" x14ac:dyDescent="0.25">
      <c r="A140" s="279"/>
      <c r="B140" s="279"/>
      <c r="C140" s="284" t="s">
        <v>60</v>
      </c>
      <c r="D140" s="283">
        <v>0</v>
      </c>
      <c r="E140" s="283">
        <v>0</v>
      </c>
      <c r="F140" s="283">
        <v>0</v>
      </c>
      <c r="G140" s="283">
        <v>0</v>
      </c>
      <c r="H140" s="279"/>
      <c r="I140" s="279"/>
      <c r="J140" s="279"/>
      <c r="K140" s="279"/>
    </row>
    <row r="141" spans="1:11" ht="15" customHeight="1" x14ac:dyDescent="0.25">
      <c r="A141" s="279"/>
      <c r="B141" s="279"/>
      <c r="C141" s="284" t="s">
        <v>61</v>
      </c>
      <c r="D141" s="283">
        <v>0</v>
      </c>
      <c r="E141" s="283">
        <v>0</v>
      </c>
      <c r="F141" s="283">
        <v>0</v>
      </c>
      <c r="G141" s="283">
        <v>0</v>
      </c>
      <c r="H141" s="279"/>
      <c r="I141" s="279"/>
      <c r="J141" s="279"/>
      <c r="K141" s="279"/>
    </row>
    <row r="142" spans="1:11" ht="15" customHeight="1" x14ac:dyDescent="0.25">
      <c r="A142" s="279"/>
      <c r="B142" s="279"/>
      <c r="C142" s="284" t="s">
        <v>62</v>
      </c>
      <c r="D142" s="283">
        <v>0</v>
      </c>
      <c r="E142" s="283">
        <v>0</v>
      </c>
      <c r="F142" s="283">
        <v>0</v>
      </c>
      <c r="G142" s="283">
        <v>0</v>
      </c>
      <c r="H142" s="279"/>
      <c r="I142" s="279"/>
      <c r="J142" s="279"/>
      <c r="K142" s="279"/>
    </row>
    <row r="143" spans="1:11" ht="15" customHeight="1" x14ac:dyDescent="0.25">
      <c r="A143" s="279"/>
      <c r="B143" s="279"/>
      <c r="C143" s="284" t="s">
        <v>60</v>
      </c>
      <c r="D143" s="283">
        <v>0</v>
      </c>
      <c r="E143" s="283">
        <v>0</v>
      </c>
      <c r="F143" s="283">
        <v>0</v>
      </c>
      <c r="G143" s="283">
        <v>0</v>
      </c>
      <c r="H143" s="279"/>
      <c r="I143" s="279"/>
      <c r="J143" s="279"/>
      <c r="K143" s="279"/>
    </row>
    <row r="144" spans="1:11" ht="15" customHeight="1" x14ac:dyDescent="0.25">
      <c r="A144" s="279"/>
      <c r="B144" s="279"/>
      <c r="C144" s="284" t="s">
        <v>61</v>
      </c>
      <c r="D144" s="283">
        <v>0</v>
      </c>
      <c r="E144" s="283">
        <v>0</v>
      </c>
      <c r="F144" s="283">
        <v>0</v>
      </c>
      <c r="G144" s="283">
        <v>0</v>
      </c>
      <c r="H144" s="279"/>
      <c r="I144" s="279"/>
      <c r="J144" s="279"/>
      <c r="K144" s="279"/>
    </row>
    <row r="145" spans="1:11" ht="15" customHeight="1" x14ac:dyDescent="0.25">
      <c r="A145" s="279"/>
      <c r="B145" s="279"/>
      <c r="C145" s="284" t="s">
        <v>63</v>
      </c>
      <c r="D145" s="283">
        <v>0</v>
      </c>
      <c r="E145" s="283">
        <v>0</v>
      </c>
      <c r="F145" s="283">
        <v>0</v>
      </c>
      <c r="G145" s="283">
        <v>0</v>
      </c>
      <c r="H145" s="279"/>
      <c r="I145" s="279"/>
      <c r="J145" s="279"/>
      <c r="K145" s="279"/>
    </row>
    <row r="146" spans="1:11" ht="15" customHeight="1" x14ac:dyDescent="0.25">
      <c r="A146" s="279"/>
      <c r="B146" s="279"/>
      <c r="C146" s="284" t="s">
        <v>60</v>
      </c>
      <c r="D146" s="283">
        <v>0</v>
      </c>
      <c r="E146" s="283">
        <v>0</v>
      </c>
      <c r="F146" s="283">
        <v>0</v>
      </c>
      <c r="G146" s="283">
        <v>0</v>
      </c>
      <c r="H146" s="279"/>
      <c r="I146" s="279"/>
      <c r="J146" s="279"/>
      <c r="K146" s="279"/>
    </row>
    <row r="147" spans="1:11" ht="15" customHeight="1" x14ac:dyDescent="0.25">
      <c r="A147" s="279"/>
      <c r="B147" s="279"/>
      <c r="C147" s="284" t="s">
        <v>61</v>
      </c>
      <c r="D147" s="283">
        <v>0</v>
      </c>
      <c r="E147" s="283">
        <v>0</v>
      </c>
      <c r="F147" s="283">
        <v>0</v>
      </c>
      <c r="G147" s="283">
        <v>0</v>
      </c>
      <c r="H147" s="279"/>
      <c r="I147" s="279"/>
      <c r="J147" s="279"/>
      <c r="K147" s="279"/>
    </row>
    <row r="148" spans="1:11" ht="15" customHeight="1" x14ac:dyDescent="0.25">
      <c r="A148" s="279"/>
      <c r="B148" s="279"/>
      <c r="C148" s="284" t="s">
        <v>64</v>
      </c>
      <c r="D148" s="283">
        <v>0</v>
      </c>
      <c r="E148" s="283">
        <v>0</v>
      </c>
      <c r="F148" s="283">
        <v>0</v>
      </c>
      <c r="G148" s="283">
        <v>0</v>
      </c>
      <c r="H148" s="279"/>
      <c r="I148" s="279"/>
      <c r="J148" s="279"/>
      <c r="K148" s="279"/>
    </row>
    <row r="149" spans="1:11" ht="15" customHeight="1" x14ac:dyDescent="0.25">
      <c r="A149" s="279"/>
      <c r="B149" s="279"/>
      <c r="C149" s="284" t="s">
        <v>60</v>
      </c>
      <c r="D149" s="283">
        <v>0</v>
      </c>
      <c r="E149" s="283">
        <v>0</v>
      </c>
      <c r="F149" s="283">
        <v>0</v>
      </c>
      <c r="G149" s="283">
        <v>0</v>
      </c>
      <c r="H149" s="279"/>
      <c r="I149" s="279"/>
      <c r="J149" s="279"/>
      <c r="K149" s="279"/>
    </row>
    <row r="150" spans="1:11" ht="15" customHeight="1" x14ac:dyDescent="0.25">
      <c r="A150" s="279"/>
      <c r="B150" s="279"/>
      <c r="C150" s="284" t="s">
        <v>61</v>
      </c>
      <c r="D150" s="283">
        <v>0</v>
      </c>
      <c r="E150" s="283">
        <v>0</v>
      </c>
      <c r="F150" s="283">
        <v>0</v>
      </c>
      <c r="G150" s="283">
        <v>0</v>
      </c>
      <c r="H150" s="279"/>
      <c r="I150" s="279"/>
      <c r="J150" s="279"/>
      <c r="K150" s="279"/>
    </row>
    <row r="151" spans="1:11" ht="20.100000000000001" customHeight="1" x14ac:dyDescent="0.25">
      <c r="A151" s="279"/>
      <c r="B151" s="279"/>
      <c r="C151" s="284" t="s">
        <v>189</v>
      </c>
      <c r="D151" s="285">
        <v>0</v>
      </c>
      <c r="E151" s="285">
        <v>319000000</v>
      </c>
      <c r="F151" s="285">
        <v>319000000</v>
      </c>
      <c r="G151" s="285">
        <v>319000000</v>
      </c>
      <c r="H151" s="279"/>
      <c r="I151" s="279"/>
      <c r="J151" s="279"/>
      <c r="K151" s="279"/>
    </row>
    <row r="152" spans="1:11" ht="15" customHeight="1" x14ac:dyDescent="0.25">
      <c r="A152" s="279"/>
      <c r="B152" s="279"/>
      <c r="C152" s="284" t="s">
        <v>60</v>
      </c>
      <c r="D152" s="283">
        <v>0</v>
      </c>
      <c r="E152" s="283">
        <v>319000000</v>
      </c>
      <c r="F152" s="283">
        <v>319000000</v>
      </c>
      <c r="G152" s="283">
        <v>319000000</v>
      </c>
      <c r="H152" s="279"/>
      <c r="I152" s="279"/>
      <c r="J152" s="279"/>
      <c r="K152" s="279"/>
    </row>
    <row r="153" spans="1:11" ht="15" customHeight="1" x14ac:dyDescent="0.25">
      <c r="A153" s="279"/>
      <c r="B153" s="279"/>
      <c r="C153" s="284" t="s">
        <v>61</v>
      </c>
      <c r="D153" s="283">
        <v>0</v>
      </c>
      <c r="E153" s="283">
        <v>0</v>
      </c>
      <c r="F153" s="283">
        <v>0</v>
      </c>
      <c r="G153" s="283">
        <v>0</v>
      </c>
      <c r="H153" s="279"/>
      <c r="I153" s="279"/>
      <c r="J153" s="279"/>
      <c r="K153" s="279"/>
    </row>
    <row r="154" spans="1:11" ht="15" customHeight="1" x14ac:dyDescent="0.25">
      <c r="A154" s="279"/>
      <c r="B154" s="279"/>
      <c r="C154" s="284" t="s">
        <v>66</v>
      </c>
      <c r="D154" s="283">
        <v>0</v>
      </c>
      <c r="E154" s="283">
        <v>0</v>
      </c>
      <c r="F154" s="283">
        <v>0</v>
      </c>
      <c r="G154" s="283">
        <v>0</v>
      </c>
      <c r="H154" s="279"/>
      <c r="I154" s="279"/>
      <c r="J154" s="279"/>
      <c r="K154" s="279"/>
    </row>
    <row r="155" spans="1:11" ht="15" customHeight="1" x14ac:dyDescent="0.25">
      <c r="A155" s="279"/>
      <c r="B155" s="279"/>
      <c r="C155" s="284" t="s">
        <v>60</v>
      </c>
      <c r="D155" s="283">
        <v>0</v>
      </c>
      <c r="E155" s="283">
        <v>0</v>
      </c>
      <c r="F155" s="283">
        <v>0</v>
      </c>
      <c r="G155" s="283">
        <v>0</v>
      </c>
      <c r="H155" s="279"/>
      <c r="I155" s="279"/>
      <c r="J155" s="279"/>
      <c r="K155" s="279"/>
    </row>
    <row r="156" spans="1:11" ht="15" customHeight="1" x14ac:dyDescent="0.25">
      <c r="A156" s="279"/>
      <c r="B156" s="279"/>
      <c r="C156" s="284" t="s">
        <v>61</v>
      </c>
      <c r="D156" s="283">
        <v>0</v>
      </c>
      <c r="E156" s="283">
        <v>0</v>
      </c>
      <c r="F156" s="283">
        <v>0</v>
      </c>
      <c r="G156" s="283">
        <v>0</v>
      </c>
      <c r="H156" s="279"/>
      <c r="I156" s="279"/>
      <c r="J156" s="279"/>
      <c r="K156" s="279"/>
    </row>
    <row r="157" spans="1:11" ht="15" customHeight="1" x14ac:dyDescent="0.25">
      <c r="A157" s="279"/>
      <c r="B157" s="279"/>
      <c r="C157" s="284" t="s">
        <v>67</v>
      </c>
      <c r="D157" s="283">
        <v>0</v>
      </c>
      <c r="E157" s="283">
        <v>0</v>
      </c>
      <c r="F157" s="283">
        <v>0</v>
      </c>
      <c r="G157" s="283">
        <v>0</v>
      </c>
      <c r="H157" s="279"/>
      <c r="I157" s="279"/>
      <c r="J157" s="279"/>
      <c r="K157" s="279"/>
    </row>
    <row r="158" spans="1:11" ht="15" customHeight="1" x14ac:dyDescent="0.25">
      <c r="A158" s="279"/>
      <c r="B158" s="279"/>
      <c r="C158" s="284" t="s">
        <v>60</v>
      </c>
      <c r="D158" s="283">
        <v>0</v>
      </c>
      <c r="E158" s="283">
        <v>0</v>
      </c>
      <c r="F158" s="283">
        <v>0</v>
      </c>
      <c r="G158" s="283">
        <v>0</v>
      </c>
      <c r="H158" s="279"/>
      <c r="I158" s="279"/>
      <c r="J158" s="279"/>
      <c r="K158" s="279"/>
    </row>
    <row r="159" spans="1:11" ht="15" customHeight="1" x14ac:dyDescent="0.25">
      <c r="A159" s="279"/>
      <c r="B159" s="279"/>
      <c r="C159" s="284" t="s">
        <v>61</v>
      </c>
      <c r="D159" s="283">
        <v>0</v>
      </c>
      <c r="E159" s="283">
        <v>0</v>
      </c>
      <c r="F159" s="283">
        <v>0</v>
      </c>
      <c r="G159" s="283">
        <v>0</v>
      </c>
      <c r="H159" s="279"/>
      <c r="I159" s="279"/>
      <c r="J159" s="279"/>
      <c r="K159" s="279"/>
    </row>
    <row r="160" spans="1:11" ht="15" customHeight="1" x14ac:dyDescent="0.25">
      <c r="A160" s="279"/>
      <c r="B160" s="279"/>
      <c r="C160" s="284" t="s">
        <v>68</v>
      </c>
      <c r="D160" s="283">
        <v>0</v>
      </c>
      <c r="E160" s="283">
        <v>0</v>
      </c>
      <c r="F160" s="283">
        <v>0</v>
      </c>
      <c r="G160" s="283">
        <v>0</v>
      </c>
      <c r="H160" s="279"/>
      <c r="I160" s="279"/>
      <c r="J160" s="279"/>
      <c r="K160" s="279"/>
    </row>
    <row r="161" spans="1:11" ht="15" customHeight="1" x14ac:dyDescent="0.25">
      <c r="A161" s="279"/>
      <c r="B161" s="279"/>
      <c r="C161" s="284" t="s">
        <v>60</v>
      </c>
      <c r="D161" s="283">
        <v>0</v>
      </c>
      <c r="E161" s="283">
        <v>0</v>
      </c>
      <c r="F161" s="283">
        <v>0</v>
      </c>
      <c r="G161" s="283">
        <v>0</v>
      </c>
      <c r="H161" s="279"/>
      <c r="I161" s="279"/>
      <c r="J161" s="279"/>
      <c r="K161" s="279"/>
    </row>
    <row r="162" spans="1:11" ht="15" customHeight="1" x14ac:dyDescent="0.25">
      <c r="A162" s="279"/>
      <c r="B162" s="279"/>
      <c r="C162" s="284" t="s">
        <v>69</v>
      </c>
      <c r="D162" s="283">
        <v>0</v>
      </c>
      <c r="E162" s="283">
        <v>0</v>
      </c>
      <c r="F162" s="283">
        <v>0</v>
      </c>
      <c r="G162" s="283">
        <v>0</v>
      </c>
      <c r="H162" s="279"/>
      <c r="I162" s="279"/>
      <c r="J162" s="279"/>
      <c r="K162" s="279"/>
    </row>
    <row r="163" spans="1:11" ht="15" customHeight="1" x14ac:dyDescent="0.25">
      <c r="A163" s="279"/>
      <c r="B163" s="279"/>
      <c r="C163" s="284" t="s">
        <v>70</v>
      </c>
      <c r="D163" s="283">
        <v>0</v>
      </c>
      <c r="E163" s="283">
        <v>0</v>
      </c>
      <c r="F163" s="283">
        <v>0</v>
      </c>
      <c r="G163" s="283">
        <v>0</v>
      </c>
      <c r="H163" s="279"/>
      <c r="I163" s="279"/>
      <c r="J163" s="279"/>
      <c r="K163" s="279"/>
    </row>
    <row r="164" spans="1:11" ht="15" customHeight="1" x14ac:dyDescent="0.25">
      <c r="A164" s="279"/>
      <c r="B164" s="279"/>
      <c r="C164" s="284" t="s">
        <v>71</v>
      </c>
      <c r="D164" s="283">
        <v>0</v>
      </c>
      <c r="E164" s="283">
        <v>0</v>
      </c>
      <c r="F164" s="283">
        <v>0</v>
      </c>
      <c r="G164" s="283">
        <v>0</v>
      </c>
      <c r="H164" s="279"/>
      <c r="I164" s="279"/>
      <c r="J164" s="279"/>
      <c r="K164" s="279"/>
    </row>
    <row r="165" spans="1:11" ht="15" customHeight="1" x14ac:dyDescent="0.25">
      <c r="A165" s="279"/>
      <c r="B165" s="279"/>
      <c r="C165" s="284" t="s">
        <v>72</v>
      </c>
      <c r="D165" s="283">
        <v>0</v>
      </c>
      <c r="E165" s="283">
        <v>0</v>
      </c>
      <c r="F165" s="283">
        <v>0</v>
      </c>
      <c r="G165" s="283">
        <v>0</v>
      </c>
      <c r="H165" s="279"/>
      <c r="I165" s="279"/>
      <c r="J165" s="279"/>
      <c r="K165" s="279"/>
    </row>
    <row r="166" spans="1:11" ht="15" customHeight="1" x14ac:dyDescent="0.25">
      <c r="A166" s="279"/>
      <c r="B166" s="279"/>
      <c r="C166" s="284" t="s">
        <v>73</v>
      </c>
      <c r="D166" s="283">
        <v>0</v>
      </c>
      <c r="E166" s="283">
        <v>0</v>
      </c>
      <c r="F166" s="283">
        <v>0</v>
      </c>
      <c r="G166" s="283">
        <v>0</v>
      </c>
      <c r="H166" s="279"/>
      <c r="I166" s="279"/>
      <c r="J166" s="279"/>
      <c r="K166" s="279"/>
    </row>
    <row r="167" spans="1:11" ht="15" customHeight="1" x14ac:dyDescent="0.25">
      <c r="A167" s="279"/>
      <c r="B167" s="279"/>
      <c r="C167" s="284" t="s">
        <v>60</v>
      </c>
      <c r="D167" s="283">
        <v>0</v>
      </c>
      <c r="E167" s="283">
        <v>0</v>
      </c>
      <c r="F167" s="283">
        <v>0</v>
      </c>
      <c r="G167" s="283">
        <v>0</v>
      </c>
      <c r="H167" s="279"/>
      <c r="I167" s="279"/>
      <c r="J167" s="279"/>
      <c r="K167" s="279"/>
    </row>
    <row r="168" spans="1:11" ht="15" customHeight="1" x14ac:dyDescent="0.25">
      <c r="A168" s="279"/>
      <c r="B168" s="279"/>
      <c r="C168" s="284" t="s">
        <v>69</v>
      </c>
      <c r="D168" s="283">
        <v>0</v>
      </c>
      <c r="E168" s="283">
        <v>0</v>
      </c>
      <c r="F168" s="283">
        <v>0</v>
      </c>
      <c r="G168" s="283">
        <v>0</v>
      </c>
      <c r="H168" s="279"/>
      <c r="I168" s="279"/>
      <c r="J168" s="279"/>
      <c r="K168" s="279"/>
    </row>
    <row r="169" spans="1:11" ht="15" customHeight="1" x14ac:dyDescent="0.25">
      <c r="A169" s="279"/>
      <c r="B169" s="279"/>
      <c r="C169" s="284" t="s">
        <v>70</v>
      </c>
      <c r="D169" s="283">
        <v>0</v>
      </c>
      <c r="E169" s="283">
        <v>0</v>
      </c>
      <c r="F169" s="283">
        <v>0</v>
      </c>
      <c r="G169" s="283">
        <v>0</v>
      </c>
      <c r="H169" s="279"/>
      <c r="I169" s="279"/>
      <c r="J169" s="279"/>
      <c r="K169" s="279"/>
    </row>
    <row r="170" spans="1:11" ht="15" customHeight="1" x14ac:dyDescent="0.25">
      <c r="A170" s="279"/>
      <c r="B170" s="279"/>
      <c r="C170" s="284" t="s">
        <v>71</v>
      </c>
      <c r="D170" s="283">
        <v>0</v>
      </c>
      <c r="E170" s="283">
        <v>0</v>
      </c>
      <c r="F170" s="283">
        <v>0</v>
      </c>
      <c r="G170" s="283">
        <v>0</v>
      </c>
      <c r="H170" s="279"/>
      <c r="I170" s="279"/>
      <c r="J170" s="279"/>
      <c r="K170" s="279"/>
    </row>
    <row r="171" spans="1:11" ht="15" customHeight="1" x14ac:dyDescent="0.25">
      <c r="A171" s="279"/>
      <c r="B171" s="279"/>
      <c r="C171" s="284" t="s">
        <v>72</v>
      </c>
      <c r="D171" s="283">
        <v>0</v>
      </c>
      <c r="E171" s="283">
        <v>0</v>
      </c>
      <c r="F171" s="283">
        <v>0</v>
      </c>
      <c r="G171" s="283">
        <v>0</v>
      </c>
      <c r="H171" s="279"/>
      <c r="I171" s="279"/>
      <c r="J171" s="279"/>
      <c r="K171" s="279"/>
    </row>
    <row r="172" spans="1:11" ht="15" customHeight="1" x14ac:dyDescent="0.25">
      <c r="A172" s="279"/>
      <c r="B172" s="279"/>
      <c r="C172" s="284" t="s">
        <v>74</v>
      </c>
      <c r="D172" s="283">
        <v>0</v>
      </c>
      <c r="E172" s="283">
        <v>0</v>
      </c>
      <c r="F172" s="283">
        <v>0</v>
      </c>
      <c r="G172" s="283">
        <v>0</v>
      </c>
      <c r="H172" s="279"/>
      <c r="I172" s="279"/>
      <c r="J172" s="279"/>
      <c r="K172" s="279"/>
    </row>
    <row r="173" spans="1:11" ht="15" customHeight="1" x14ac:dyDescent="0.25">
      <c r="A173" s="279"/>
      <c r="B173" s="279"/>
      <c r="C173" s="284" t="s">
        <v>60</v>
      </c>
      <c r="D173" s="283">
        <v>0</v>
      </c>
      <c r="E173" s="283">
        <v>0</v>
      </c>
      <c r="F173" s="283">
        <v>0</v>
      </c>
      <c r="G173" s="283">
        <v>0</v>
      </c>
      <c r="H173" s="279"/>
      <c r="I173" s="279"/>
      <c r="J173" s="279"/>
      <c r="K173" s="279"/>
    </row>
    <row r="174" spans="1:11" ht="15" customHeight="1" x14ac:dyDescent="0.25">
      <c r="A174" s="279"/>
      <c r="B174" s="279"/>
      <c r="C174" s="284" t="s">
        <v>69</v>
      </c>
      <c r="D174" s="283">
        <v>0</v>
      </c>
      <c r="E174" s="283">
        <v>0</v>
      </c>
      <c r="F174" s="283">
        <v>0</v>
      </c>
      <c r="G174" s="283">
        <v>0</v>
      </c>
      <c r="H174" s="279"/>
      <c r="I174" s="279"/>
      <c r="J174" s="279"/>
      <c r="K174" s="279"/>
    </row>
    <row r="175" spans="1:11" ht="15" customHeight="1" x14ac:dyDescent="0.25">
      <c r="A175" s="279"/>
      <c r="B175" s="279"/>
      <c r="C175" s="284" t="s">
        <v>70</v>
      </c>
      <c r="D175" s="283">
        <v>0</v>
      </c>
      <c r="E175" s="283">
        <v>0</v>
      </c>
      <c r="F175" s="283">
        <v>0</v>
      </c>
      <c r="G175" s="283">
        <v>0</v>
      </c>
      <c r="H175" s="279"/>
      <c r="I175" s="279"/>
      <c r="J175" s="279"/>
      <c r="K175" s="279"/>
    </row>
    <row r="176" spans="1:11" ht="15" customHeight="1" x14ac:dyDescent="0.25">
      <c r="A176" s="279"/>
      <c r="B176" s="279"/>
      <c r="C176" s="284" t="s">
        <v>71</v>
      </c>
      <c r="D176" s="283">
        <v>0</v>
      </c>
      <c r="E176" s="283">
        <v>0</v>
      </c>
      <c r="F176" s="283">
        <v>0</v>
      </c>
      <c r="G176" s="283">
        <v>0</v>
      </c>
      <c r="H176" s="279"/>
      <c r="I176" s="279"/>
      <c r="J176" s="279"/>
      <c r="K176" s="279"/>
    </row>
    <row r="177" spans="1:11" ht="15" customHeight="1" x14ac:dyDescent="0.25">
      <c r="A177" s="279"/>
      <c r="B177" s="279"/>
      <c r="C177" s="284" t="s">
        <v>72</v>
      </c>
      <c r="D177" s="283">
        <v>0</v>
      </c>
      <c r="E177" s="283">
        <v>0</v>
      </c>
      <c r="F177" s="283">
        <v>0</v>
      </c>
      <c r="G177" s="283">
        <v>0</v>
      </c>
      <c r="H177" s="279"/>
      <c r="I177" s="279"/>
      <c r="J177" s="279"/>
      <c r="K177" s="279"/>
    </row>
    <row r="178" spans="1:11" ht="15" customHeight="1" x14ac:dyDescent="0.25">
      <c r="A178" s="279"/>
      <c r="B178" s="279"/>
      <c r="C178" s="284" t="s">
        <v>75</v>
      </c>
      <c r="D178" s="283">
        <v>0</v>
      </c>
      <c r="E178" s="283">
        <v>0</v>
      </c>
      <c r="F178" s="283">
        <v>0</v>
      </c>
      <c r="G178" s="283">
        <v>0</v>
      </c>
      <c r="H178" s="279"/>
      <c r="I178" s="279"/>
      <c r="J178" s="279"/>
      <c r="K178" s="279"/>
    </row>
    <row r="179" spans="1:11" ht="15" customHeight="1" x14ac:dyDescent="0.25">
      <c r="A179" s="279"/>
      <c r="B179" s="279"/>
      <c r="C179" s="284" t="s">
        <v>76</v>
      </c>
      <c r="D179" s="283">
        <v>0</v>
      </c>
      <c r="E179" s="283">
        <v>0</v>
      </c>
      <c r="F179" s="283">
        <v>0</v>
      </c>
      <c r="G179" s="283">
        <v>0</v>
      </c>
      <c r="H179" s="279"/>
      <c r="I179" s="279"/>
      <c r="J179" s="279"/>
      <c r="K179" s="279"/>
    </row>
    <row r="180" spans="1:11" ht="20.100000000000001" customHeight="1" x14ac:dyDescent="0.25">
      <c r="A180" s="279"/>
      <c r="B180" s="279"/>
      <c r="C180" s="282" t="s">
        <v>40</v>
      </c>
      <c r="D180" s="279"/>
      <c r="E180" s="279"/>
      <c r="F180" s="279"/>
      <c r="G180" s="279"/>
      <c r="H180" s="279"/>
      <c r="I180" s="279"/>
      <c r="J180" s="279"/>
      <c r="K180" s="279"/>
    </row>
    <row r="181" spans="1:11" ht="20.100000000000001" customHeight="1" x14ac:dyDescent="0.25">
      <c r="A181" s="281" t="s">
        <v>190</v>
      </c>
      <c r="B181" s="277" t="s">
        <v>191</v>
      </c>
      <c r="C181" s="277" t="s">
        <v>40</v>
      </c>
      <c r="D181" s="279"/>
      <c r="E181" s="280" t="s">
        <v>40</v>
      </c>
      <c r="F181" s="277" t="s">
        <v>191</v>
      </c>
      <c r="G181" s="277" t="s">
        <v>40</v>
      </c>
      <c r="H181" s="241" t="s">
        <v>40</v>
      </c>
      <c r="I181" s="280" t="s">
        <v>40</v>
      </c>
      <c r="J181" s="277" t="s">
        <v>191</v>
      </c>
      <c r="K181" s="277" t="s">
        <v>40</v>
      </c>
    </row>
    <row r="182" spans="1:11" ht="20.100000000000001" customHeight="1" x14ac:dyDescent="0.25">
      <c r="A182" s="239" t="s">
        <v>192</v>
      </c>
      <c r="B182" s="277" t="s">
        <v>193</v>
      </c>
      <c r="C182" s="277" t="s">
        <v>40</v>
      </c>
      <c r="D182" s="279"/>
      <c r="E182" s="239" t="s">
        <v>194</v>
      </c>
      <c r="F182" s="277" t="s">
        <v>193</v>
      </c>
      <c r="G182" s="277" t="s">
        <v>40</v>
      </c>
      <c r="H182" s="279"/>
      <c r="I182" s="239" t="s">
        <v>195</v>
      </c>
      <c r="J182" s="277" t="s">
        <v>193</v>
      </c>
      <c r="K182" s="277" t="s">
        <v>40</v>
      </c>
    </row>
    <row r="183" spans="1:11" ht="20.100000000000001" customHeight="1" x14ac:dyDescent="0.25">
      <c r="A183" s="278" t="s">
        <v>40</v>
      </c>
      <c r="B183" s="277" t="s">
        <v>196</v>
      </c>
      <c r="C183" s="277" t="s">
        <v>40</v>
      </c>
      <c r="D183" s="279"/>
      <c r="E183" s="278" t="s">
        <v>40</v>
      </c>
      <c r="F183" s="277" t="s">
        <v>196</v>
      </c>
      <c r="G183" s="277" t="s">
        <v>40</v>
      </c>
      <c r="H183" s="279"/>
      <c r="I183" s="278" t="s">
        <v>40</v>
      </c>
      <c r="J183" s="277" t="s">
        <v>196</v>
      </c>
      <c r="K183" s="277" t="s">
        <v>40</v>
      </c>
    </row>
  </sheetData>
  <mergeCells count="21">
    <mergeCell ref="C1:G1"/>
    <mergeCell ref="C2:G2"/>
    <mergeCell ref="D3:G3"/>
    <mergeCell ref="D4:G4"/>
    <mergeCell ref="D5:G5"/>
    <mergeCell ref="D18:G18"/>
    <mergeCell ref="C23:G23"/>
    <mergeCell ref="D24:G24"/>
    <mergeCell ref="D25:G25"/>
    <mergeCell ref="D26:G26"/>
    <mergeCell ref="D6:G6"/>
    <mergeCell ref="D7:G7"/>
    <mergeCell ref="C8:G8"/>
    <mergeCell ref="C9:G9"/>
    <mergeCell ref="D10:G10"/>
    <mergeCell ref="C92:G92"/>
    <mergeCell ref="D27:G27"/>
    <mergeCell ref="C36:G36"/>
    <mergeCell ref="D81:G81"/>
    <mergeCell ref="D82:G82"/>
    <mergeCell ref="D83:G83"/>
  </mergeCells>
  <pageMargins left="0" right="0" top="0" bottom="0" header="0" footer="0"/>
  <pageSetup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M241"/>
  <sheetViews>
    <sheetView topLeftCell="A232" zoomScaleNormal="100" workbookViewId="0">
      <selection activeCell="I147" sqref="I147"/>
    </sheetView>
  </sheetViews>
  <sheetFormatPr defaultColWidth="9" defaultRowHeight="15" x14ac:dyDescent="0.25"/>
  <cols>
    <col min="1" max="1" width="4" style="154" customWidth="1"/>
    <col min="2" max="2" width="28.5703125" style="154" customWidth="1"/>
    <col min="3" max="3" width="13" style="154" customWidth="1"/>
    <col min="4" max="4" width="12.7109375" style="154" customWidth="1"/>
    <col min="5" max="5" width="11.28515625" style="154" customWidth="1"/>
    <col min="6" max="6" width="16.140625" style="154" customWidth="1"/>
    <col min="7" max="8" width="9" style="154"/>
    <col min="9" max="9" width="10.42578125" style="154" customWidth="1"/>
    <col min="10" max="10" width="11.140625" style="154" bestFit="1" customWidth="1"/>
    <col min="11" max="12" width="9.5703125" style="154" bestFit="1" customWidth="1"/>
    <col min="13" max="13" width="9.28515625" style="154" bestFit="1" customWidth="1"/>
    <col min="14" max="14" width="9.5703125" style="154" bestFit="1" customWidth="1"/>
    <col min="15" max="17" width="9.28515625" style="154" bestFit="1" customWidth="1"/>
    <col min="18" max="18" width="9.5703125" style="154" bestFit="1" customWidth="1"/>
    <col min="19" max="19" width="10.5703125" style="154" bestFit="1" customWidth="1"/>
    <col min="20" max="16384" width="9" style="154"/>
  </cols>
  <sheetData>
    <row r="2" spans="1:7" ht="18" customHeight="1" x14ac:dyDescent="0.25">
      <c r="A2" s="1422" t="s">
        <v>922</v>
      </c>
      <c r="B2" s="1422"/>
      <c r="C2" s="1422"/>
      <c r="D2" s="1422"/>
      <c r="E2" s="1422"/>
      <c r="F2" s="1422"/>
      <c r="G2" s="231"/>
    </row>
    <row r="3" spans="1:7" ht="18" customHeight="1" x14ac:dyDescent="0.25">
      <c r="A3" s="226"/>
      <c r="B3" s="2216" t="s">
        <v>1582</v>
      </c>
      <c r="C3" s="2216"/>
      <c r="D3" s="2216"/>
      <c r="E3" s="2216"/>
      <c r="F3" s="2216"/>
      <c r="G3" s="226"/>
    </row>
    <row r="4" spans="1:7" ht="15.75" thickBot="1" x14ac:dyDescent="0.3"/>
    <row r="5" spans="1:7" ht="15.75" thickBot="1" x14ac:dyDescent="0.3">
      <c r="B5" s="305" t="s">
        <v>6</v>
      </c>
      <c r="C5" s="2221" t="s">
        <v>1999</v>
      </c>
      <c r="D5" s="2221"/>
      <c r="E5" s="2221"/>
      <c r="F5" s="2221"/>
    </row>
    <row r="6" spans="1:7" ht="15.75" thickBot="1" x14ac:dyDescent="0.3">
      <c r="B6" s="305" t="s">
        <v>8</v>
      </c>
      <c r="C6" s="2046" t="s">
        <v>1749</v>
      </c>
      <c r="D6" s="2047"/>
      <c r="E6" s="2047"/>
      <c r="F6" s="2048"/>
    </row>
    <row r="7" spans="1:7" ht="15.75" thickBot="1" x14ac:dyDescent="0.3">
      <c r="B7" s="305" t="s">
        <v>10</v>
      </c>
      <c r="C7" s="2049" t="s">
        <v>919</v>
      </c>
      <c r="D7" s="2050"/>
      <c r="E7" s="2050"/>
      <c r="F7" s="2051"/>
    </row>
    <row r="8" spans="1:7" ht="15.75" thickBot="1" x14ac:dyDescent="0.3">
      <c r="B8" s="2139" t="s">
        <v>12</v>
      </c>
      <c r="C8" s="2140"/>
      <c r="D8" s="2140"/>
      <c r="E8" s="2140"/>
      <c r="F8" s="2141"/>
    </row>
    <row r="9" spans="1:7" ht="15.75" thickBot="1" x14ac:dyDescent="0.3">
      <c r="B9" s="1672" t="s">
        <v>2320</v>
      </c>
      <c r="C9" s="1673"/>
      <c r="D9" s="1673"/>
      <c r="E9" s="1673"/>
      <c r="F9" s="1674"/>
    </row>
    <row r="10" spans="1:7" ht="36.75" customHeight="1" thickBot="1" x14ac:dyDescent="0.3">
      <c r="B10" s="1672"/>
      <c r="C10" s="1673"/>
      <c r="D10" s="1673"/>
      <c r="E10" s="1673"/>
      <c r="F10" s="1674"/>
    </row>
    <row r="11" spans="1:7" ht="15.75" thickBot="1" x14ac:dyDescent="0.3">
      <c r="B11" s="1672"/>
      <c r="C11" s="1673"/>
      <c r="D11" s="1673"/>
      <c r="E11" s="1673"/>
      <c r="F11" s="1674"/>
    </row>
    <row r="12" spans="1:7" ht="38.25" customHeight="1" thickBot="1" x14ac:dyDescent="0.3">
      <c r="B12" s="306" t="s">
        <v>14</v>
      </c>
      <c r="C12" s="2307" t="s">
        <v>2319</v>
      </c>
      <c r="D12" s="2160"/>
      <c r="E12" s="2160"/>
      <c r="F12" s="2161"/>
    </row>
    <row r="13" spans="1:7" ht="23.25" customHeight="1" x14ac:dyDescent="0.25">
      <c r="B13" s="2148" t="s">
        <v>16</v>
      </c>
      <c r="C13" s="307">
        <v>2025</v>
      </c>
      <c r="D13" s="307">
        <v>2026</v>
      </c>
      <c r="E13" s="307">
        <v>2027</v>
      </c>
      <c r="F13" s="307">
        <v>2028</v>
      </c>
    </row>
    <row r="14" spans="1:7" ht="15.75" thickBot="1" x14ac:dyDescent="0.3">
      <c r="B14" s="2149"/>
      <c r="C14" s="308" t="s">
        <v>17</v>
      </c>
      <c r="D14" s="308" t="s">
        <v>18</v>
      </c>
      <c r="E14" s="308" t="s">
        <v>18</v>
      </c>
      <c r="F14" s="308" t="s">
        <v>18</v>
      </c>
    </row>
    <row r="15" spans="1:7" ht="45" customHeight="1" thickBot="1" x14ac:dyDescent="0.3">
      <c r="B15" s="309" t="s">
        <v>2318</v>
      </c>
      <c r="C15" s="1026">
        <v>0.16</v>
      </c>
      <c r="D15" s="1026">
        <v>0.13</v>
      </c>
      <c r="E15" s="1026">
        <v>0.09</v>
      </c>
      <c r="F15" s="1026">
        <v>7.0000000000000007E-2</v>
      </c>
    </row>
    <row r="16" spans="1:7" ht="39" customHeight="1" thickBot="1" x14ac:dyDescent="0.3">
      <c r="B16" s="311" t="s">
        <v>914</v>
      </c>
      <c r="C16" s="2308" t="s">
        <v>2317</v>
      </c>
      <c r="D16" s="2309"/>
      <c r="E16" s="2309"/>
      <c r="F16" s="2310"/>
    </row>
    <row r="17" spans="2:12" ht="23.25" customHeight="1" thickBot="1" x14ac:dyDescent="0.3">
      <c r="B17" s="2132" t="s">
        <v>912</v>
      </c>
      <c r="C17" s="2133"/>
      <c r="D17" s="2133"/>
      <c r="E17" s="2133"/>
      <c r="F17" s="2134"/>
      <c r="I17" s="956"/>
    </row>
    <row r="18" spans="2:12" ht="39" customHeight="1" thickBot="1" x14ac:dyDescent="0.3">
      <c r="B18" s="309" t="s">
        <v>2316</v>
      </c>
      <c r="C18" s="215" t="s">
        <v>2314</v>
      </c>
      <c r="D18" s="215" t="s">
        <v>2314</v>
      </c>
      <c r="E18" s="215" t="s">
        <v>2314</v>
      </c>
      <c r="F18" s="215" t="s">
        <v>2314</v>
      </c>
    </row>
    <row r="19" spans="2:12" ht="40.5" customHeight="1" thickBot="1" x14ac:dyDescent="0.3">
      <c r="B19" s="309" t="s">
        <v>2315</v>
      </c>
      <c r="C19" s="215" t="s">
        <v>2314</v>
      </c>
      <c r="D19" s="215" t="s">
        <v>2314</v>
      </c>
      <c r="E19" s="215" t="s">
        <v>2314</v>
      </c>
      <c r="F19" s="215" t="s">
        <v>2314</v>
      </c>
    </row>
    <row r="20" spans="2:12" ht="24" customHeight="1" thickBot="1" x14ac:dyDescent="0.3">
      <c r="B20" s="2233" t="s">
        <v>989</v>
      </c>
      <c r="C20" s="2234"/>
      <c r="D20" s="2234"/>
      <c r="E20" s="2234"/>
      <c r="F20" s="2235"/>
    </row>
    <row r="21" spans="2:12" ht="15.75" thickBot="1" x14ac:dyDescent="0.3">
      <c r="B21" s="2156" t="s">
        <v>901</v>
      </c>
      <c r="C21" s="2157"/>
      <c r="D21" s="2157"/>
      <c r="E21" s="2157"/>
      <c r="F21" s="2158"/>
    </row>
    <row r="22" spans="2:12" ht="18.75" customHeight="1" thickBot="1" x14ac:dyDescent="0.3">
      <c r="B22" s="318" t="s">
        <v>898</v>
      </c>
      <c r="C22" s="2165" t="s">
        <v>2313</v>
      </c>
      <c r="D22" s="2160"/>
      <c r="E22" s="2160"/>
      <c r="F22" s="2161"/>
    </row>
    <row r="23" spans="2:12" ht="39.75" customHeight="1" thickBot="1" x14ac:dyDescent="0.3">
      <c r="B23" s="309" t="s">
        <v>863</v>
      </c>
      <c r="C23" s="2132" t="s">
        <v>2312</v>
      </c>
      <c r="D23" s="2133"/>
      <c r="E23" s="2133"/>
      <c r="F23" s="2134"/>
    </row>
    <row r="24" spans="2:12" ht="15.75" customHeight="1" thickBot="1" x14ac:dyDescent="0.3">
      <c r="B24" s="309" t="s">
        <v>37</v>
      </c>
      <c r="C24" s="2304" t="s">
        <v>2311</v>
      </c>
      <c r="D24" s="2305"/>
      <c r="E24" s="2305"/>
      <c r="F24" s="2306"/>
    </row>
    <row r="25" spans="2:12" ht="12.75" customHeight="1" x14ac:dyDescent="0.25">
      <c r="B25" s="2148"/>
      <c r="C25" s="307">
        <v>2025</v>
      </c>
      <c r="D25" s="307">
        <v>2026</v>
      </c>
      <c r="E25" s="307">
        <v>2027</v>
      </c>
      <c r="F25" s="307">
        <v>2028</v>
      </c>
    </row>
    <row r="26" spans="2:12" ht="14.25" customHeight="1" thickBot="1" x14ac:dyDescent="0.3">
      <c r="B26" s="2149"/>
      <c r="C26" s="320" t="s">
        <v>17</v>
      </c>
      <c r="D26" s="320" t="s">
        <v>18</v>
      </c>
      <c r="E26" s="320" t="s">
        <v>18</v>
      </c>
      <c r="F26" s="320" t="s">
        <v>18</v>
      </c>
    </row>
    <row r="27" spans="2:12" ht="15.75" thickBot="1" x14ac:dyDescent="0.3">
      <c r="B27" s="309" t="s">
        <v>39</v>
      </c>
      <c r="C27" s="321">
        <v>250</v>
      </c>
      <c r="D27" s="321">
        <v>250</v>
      </c>
      <c r="E27" s="321">
        <v>250</v>
      </c>
      <c r="F27" s="321">
        <v>250</v>
      </c>
    </row>
    <row r="28" spans="2:12" ht="15.75" thickBot="1" x14ac:dyDescent="0.3">
      <c r="B28" s="309" t="s">
        <v>861</v>
      </c>
      <c r="C28" s="321">
        <f>C57</f>
        <v>49932</v>
      </c>
      <c r="D28" s="321">
        <f>D57</f>
        <v>49932</v>
      </c>
      <c r="E28" s="321">
        <f>E57</f>
        <v>49932</v>
      </c>
      <c r="F28" s="321">
        <f>F57</f>
        <v>49932</v>
      </c>
    </row>
    <row r="29" spans="2:12" ht="15.75" thickBot="1" x14ac:dyDescent="0.3">
      <c r="B29" s="309" t="s">
        <v>860</v>
      </c>
      <c r="C29" s="321">
        <f>C28/C27</f>
        <v>199.72800000000001</v>
      </c>
      <c r="D29" s="321">
        <f>D28/D27</f>
        <v>199.72800000000001</v>
      </c>
      <c r="E29" s="321">
        <f>E28/E27</f>
        <v>199.72800000000001</v>
      </c>
      <c r="F29" s="321">
        <f>F28/F27</f>
        <v>199.72800000000001</v>
      </c>
    </row>
    <row r="30" spans="2:12" ht="15.75" thickBot="1" x14ac:dyDescent="0.3">
      <c r="B30" s="309" t="s">
        <v>859</v>
      </c>
      <c r="C30" s="322" t="s">
        <v>884</v>
      </c>
      <c r="D30" s="323">
        <f t="shared" ref="D30:F32" si="0">D27/C27-1</f>
        <v>0</v>
      </c>
      <c r="E30" s="323">
        <f t="shared" si="0"/>
        <v>0</v>
      </c>
      <c r="F30" s="323">
        <f t="shared" si="0"/>
        <v>0</v>
      </c>
      <c r="H30" s="187"/>
      <c r="I30" s="187"/>
      <c r="J30" s="187"/>
      <c r="K30" s="187"/>
      <c r="L30" s="187"/>
    </row>
    <row r="31" spans="2:12" ht="15.75" thickBot="1" x14ac:dyDescent="0.3">
      <c r="B31" s="309" t="s">
        <v>858</v>
      </c>
      <c r="C31" s="322" t="s">
        <v>884</v>
      </c>
      <c r="D31" s="323">
        <f t="shared" si="0"/>
        <v>0</v>
      </c>
      <c r="E31" s="323">
        <f t="shared" si="0"/>
        <v>0</v>
      </c>
      <c r="F31" s="323">
        <f t="shared" si="0"/>
        <v>0</v>
      </c>
    </row>
    <row r="32" spans="2:12" ht="15.75" thickBot="1" x14ac:dyDescent="0.3">
      <c r="B32" s="309" t="s">
        <v>55</v>
      </c>
      <c r="C32" s="322" t="s">
        <v>884</v>
      </c>
      <c r="D32" s="323">
        <f t="shared" si="0"/>
        <v>0</v>
      </c>
      <c r="E32" s="323">
        <f t="shared" si="0"/>
        <v>0</v>
      </c>
      <c r="F32" s="323">
        <f t="shared" si="0"/>
        <v>0</v>
      </c>
      <c r="H32" s="187"/>
    </row>
    <row r="33" spans="2:6" ht="23.25" customHeight="1" thickBot="1" x14ac:dyDescent="0.3">
      <c r="B33" s="2153" t="s">
        <v>1313</v>
      </c>
      <c r="C33" s="2154"/>
      <c r="D33" s="2154"/>
      <c r="E33" s="2154"/>
      <c r="F33" s="2155"/>
    </row>
    <row r="34" spans="2:6" ht="12.75" customHeight="1" x14ac:dyDescent="0.25">
      <c r="B34" s="2148"/>
      <c r="C34" s="307">
        <v>2025</v>
      </c>
      <c r="D34" s="307">
        <v>2026</v>
      </c>
      <c r="E34" s="307">
        <v>2027</v>
      </c>
      <c r="F34" s="307">
        <v>2028</v>
      </c>
    </row>
    <row r="35" spans="2:6" ht="19.5" customHeight="1" thickBot="1" x14ac:dyDescent="0.3">
      <c r="B35" s="2149"/>
      <c r="C35" s="320" t="s">
        <v>17</v>
      </c>
      <c r="D35" s="320" t="s">
        <v>18</v>
      </c>
      <c r="E35" s="320" t="s">
        <v>18</v>
      </c>
      <c r="F35" s="320" t="s">
        <v>18</v>
      </c>
    </row>
    <row r="36" spans="2:6" ht="15.75" thickBot="1" x14ac:dyDescent="0.3">
      <c r="B36" s="324" t="s">
        <v>850</v>
      </c>
      <c r="C36" s="325">
        <f>C37+C38</f>
        <v>38682</v>
      </c>
      <c r="D36" s="325">
        <f>D37+D38</f>
        <v>38682</v>
      </c>
      <c r="E36" s="325">
        <f>E37+E38</f>
        <v>38682</v>
      </c>
      <c r="F36" s="325">
        <f>F37+F38</f>
        <v>38682</v>
      </c>
    </row>
    <row r="37" spans="2:6" ht="15.75" thickBot="1" x14ac:dyDescent="0.3">
      <c r="B37" s="326" t="s">
        <v>840</v>
      </c>
      <c r="C37" s="328">
        <v>38682</v>
      </c>
      <c r="D37" s="328">
        <v>38682</v>
      </c>
      <c r="E37" s="328">
        <v>38682</v>
      </c>
      <c r="F37" s="328">
        <v>38682</v>
      </c>
    </row>
    <row r="38" spans="2:6" ht="15.75" thickBot="1" x14ac:dyDescent="0.3">
      <c r="B38" s="326" t="s">
        <v>855</v>
      </c>
      <c r="C38" s="328"/>
      <c r="D38" s="328"/>
      <c r="E38" s="328"/>
      <c r="F38" s="328"/>
    </row>
    <row r="39" spans="2:6" ht="24.75" thickBot="1" x14ac:dyDescent="0.3">
      <c r="B39" s="324" t="s">
        <v>849</v>
      </c>
      <c r="C39" s="325">
        <f>C40+C41</f>
        <v>5663</v>
      </c>
      <c r="D39" s="325">
        <f>D40+D41</f>
        <v>5663</v>
      </c>
      <c r="E39" s="325">
        <f>E40+E41</f>
        <v>5663</v>
      </c>
      <c r="F39" s="325">
        <f>F40+F41</f>
        <v>5663</v>
      </c>
    </row>
    <row r="40" spans="2:6" ht="15.75" thickBot="1" x14ac:dyDescent="0.3">
      <c r="B40" s="326" t="s">
        <v>840</v>
      </c>
      <c r="C40" s="325">
        <v>5663</v>
      </c>
      <c r="D40" s="325">
        <v>5663</v>
      </c>
      <c r="E40" s="325">
        <v>5663</v>
      </c>
      <c r="F40" s="325">
        <v>5663</v>
      </c>
    </row>
    <row r="41" spans="2:6" ht="15.75" thickBot="1" x14ac:dyDescent="0.3">
      <c r="B41" s="326" t="s">
        <v>855</v>
      </c>
      <c r="C41" s="328"/>
      <c r="D41" s="325"/>
      <c r="E41" s="325"/>
      <c r="F41" s="325"/>
    </row>
    <row r="42" spans="2:6" ht="15.75" thickBot="1" x14ac:dyDescent="0.3">
      <c r="B42" s="324" t="s">
        <v>848</v>
      </c>
      <c r="C42" s="328">
        <f>C43+C44</f>
        <v>5539</v>
      </c>
      <c r="D42" s="325">
        <f>D43+D44</f>
        <v>5539</v>
      </c>
      <c r="E42" s="325">
        <f>E43+E44</f>
        <v>5539</v>
      </c>
      <c r="F42" s="325">
        <f>F43+F44</f>
        <v>5539</v>
      </c>
    </row>
    <row r="43" spans="2:6" ht="15.75" thickBot="1" x14ac:dyDescent="0.3">
      <c r="B43" s="326" t="s">
        <v>840</v>
      </c>
      <c r="C43" s="325">
        <v>5539</v>
      </c>
      <c r="D43" s="325">
        <v>5539</v>
      </c>
      <c r="E43" s="325">
        <v>5539</v>
      </c>
      <c r="F43" s="325">
        <v>5539</v>
      </c>
    </row>
    <row r="44" spans="2:6" ht="15.75" thickBot="1" x14ac:dyDescent="0.3">
      <c r="B44" s="326" t="s">
        <v>855</v>
      </c>
      <c r="C44" s="328"/>
      <c r="D44" s="325"/>
      <c r="E44" s="325"/>
      <c r="F44" s="325"/>
    </row>
    <row r="45" spans="2:6" ht="15.75" thickBot="1" x14ac:dyDescent="0.3">
      <c r="B45" s="324" t="s">
        <v>847</v>
      </c>
      <c r="C45" s="328"/>
      <c r="D45" s="325"/>
      <c r="E45" s="325"/>
      <c r="F45" s="325"/>
    </row>
    <row r="46" spans="2:6" ht="15.75" thickBot="1" x14ac:dyDescent="0.3">
      <c r="B46" s="326" t="s">
        <v>840</v>
      </c>
      <c r="C46" s="328"/>
      <c r="D46" s="325"/>
      <c r="E46" s="325"/>
      <c r="F46" s="325"/>
    </row>
    <row r="47" spans="2:6" ht="15.75" thickBot="1" x14ac:dyDescent="0.3">
      <c r="B47" s="326" t="s">
        <v>855</v>
      </c>
      <c r="C47" s="328"/>
      <c r="D47" s="325"/>
      <c r="E47" s="325"/>
      <c r="F47" s="325"/>
    </row>
    <row r="48" spans="2:6" ht="15.75" thickBot="1" x14ac:dyDescent="0.3">
      <c r="B48" s="324" t="s">
        <v>846</v>
      </c>
      <c r="C48" s="328"/>
      <c r="D48" s="325"/>
      <c r="E48" s="325"/>
      <c r="F48" s="325"/>
    </row>
    <row r="49" spans="2:13" ht="15.75" thickBot="1" x14ac:dyDescent="0.3">
      <c r="B49" s="326" t="s">
        <v>840</v>
      </c>
      <c r="C49" s="328"/>
      <c r="D49" s="325"/>
      <c r="E49" s="325"/>
      <c r="F49" s="325"/>
    </row>
    <row r="50" spans="2:13" ht="15.75" thickBot="1" x14ac:dyDescent="0.3">
      <c r="B50" s="326" t="s">
        <v>855</v>
      </c>
      <c r="C50" s="328"/>
      <c r="D50" s="325"/>
      <c r="E50" s="325"/>
      <c r="F50" s="325"/>
    </row>
    <row r="51" spans="2:13" ht="15.75" thickBot="1" x14ac:dyDescent="0.3">
      <c r="B51" s="324" t="s">
        <v>845</v>
      </c>
      <c r="C51" s="328">
        <f>C52+C53</f>
        <v>0</v>
      </c>
      <c r="D51" s="325">
        <f>D52+D53</f>
        <v>0</v>
      </c>
      <c r="E51" s="325">
        <f>E52+E53</f>
        <v>0</v>
      </c>
      <c r="F51" s="325">
        <f>F52+F53</f>
        <v>0</v>
      </c>
    </row>
    <row r="52" spans="2:13" ht="15.75" thickBot="1" x14ac:dyDescent="0.3">
      <c r="B52" s="326" t="s">
        <v>840</v>
      </c>
      <c r="C52" s="327"/>
      <c r="D52" s="325">
        <v>0</v>
      </c>
      <c r="E52" s="329">
        <v>0</v>
      </c>
      <c r="F52" s="329">
        <v>0</v>
      </c>
    </row>
    <row r="53" spans="2:13" ht="15.75" thickBot="1" x14ac:dyDescent="0.3">
      <c r="B53" s="326" t="s">
        <v>855</v>
      </c>
      <c r="C53" s="328"/>
      <c r="D53" s="325"/>
      <c r="E53" s="325"/>
      <c r="F53" s="325"/>
    </row>
    <row r="54" spans="2:13" ht="24.75" thickBot="1" x14ac:dyDescent="0.3">
      <c r="B54" s="324" t="s">
        <v>844</v>
      </c>
      <c r="C54" s="328">
        <f>SUM(C55)</f>
        <v>48</v>
      </c>
      <c r="D54" s="328">
        <f>SUM(D55)</f>
        <v>48</v>
      </c>
      <c r="E54" s="328">
        <f>SUM(E55)</f>
        <v>48</v>
      </c>
      <c r="F54" s="328">
        <f>SUM(F55)</f>
        <v>48</v>
      </c>
      <c r="I54" s="951"/>
    </row>
    <row r="55" spans="2:13" ht="15.75" thickBot="1" x14ac:dyDescent="0.3">
      <c r="B55" s="326" t="s">
        <v>840</v>
      </c>
      <c r="C55" s="328">
        <v>48</v>
      </c>
      <c r="D55" s="328">
        <v>48</v>
      </c>
      <c r="E55" s="328">
        <v>48</v>
      </c>
      <c r="F55" s="328">
        <v>48</v>
      </c>
      <c r="K55" s="653"/>
      <c r="L55" s="653"/>
      <c r="M55" s="653"/>
    </row>
    <row r="56" spans="2:13" ht="15.75" thickBot="1" x14ac:dyDescent="0.3">
      <c r="B56" s="326" t="s">
        <v>855</v>
      </c>
      <c r="C56" s="328"/>
      <c r="D56" s="331"/>
      <c r="E56" s="332"/>
      <c r="F56" s="332"/>
    </row>
    <row r="57" spans="2:13" ht="15.75" thickBot="1" x14ac:dyDescent="0.3">
      <c r="B57" s="333" t="s">
        <v>873</v>
      </c>
      <c r="C57" s="328">
        <f>C54+C51+C48+C45+C42+C39+C36</f>
        <v>49932</v>
      </c>
      <c r="D57" s="328">
        <f>D54+D51+D48+D45+D42+D39+D36</f>
        <v>49932</v>
      </c>
      <c r="E57" s="328">
        <f>E54+E51+E48+E45+E42+E39+E36</f>
        <v>49932</v>
      </c>
      <c r="F57" s="328">
        <f>F54+F51+F48+F45+F42+F39+F36</f>
        <v>49932</v>
      </c>
    </row>
    <row r="58" spans="2:13" ht="15.75" thickBot="1" x14ac:dyDescent="0.3">
      <c r="B58" s="334" t="s">
        <v>836</v>
      </c>
      <c r="C58" s="335">
        <f>IF(C57-C28=0,0,"Error")</f>
        <v>0</v>
      </c>
      <c r="D58" s="335">
        <f>IF(D57-D28=0,0,"Error")</f>
        <v>0</v>
      </c>
      <c r="E58" s="335">
        <f>IF(E57-E28=0,0,"Error")</f>
        <v>0</v>
      </c>
      <c r="F58" s="335">
        <f>IF(F57-F28=0,0,"Error")</f>
        <v>0</v>
      </c>
    </row>
    <row r="59" spans="2:13" ht="20.25" customHeight="1" thickBot="1" x14ac:dyDescent="0.3">
      <c r="B59" s="1018" t="s">
        <v>2108</v>
      </c>
      <c r="C59" s="2165" t="s">
        <v>2310</v>
      </c>
      <c r="D59" s="2160"/>
      <c r="E59" s="2160"/>
      <c r="F59" s="2161"/>
    </row>
    <row r="60" spans="2:13" ht="51" customHeight="1" thickBot="1" x14ac:dyDescent="0.3">
      <c r="B60" s="309" t="s">
        <v>863</v>
      </c>
      <c r="C60" s="2132" t="s">
        <v>2309</v>
      </c>
      <c r="D60" s="2133"/>
      <c r="E60" s="2133"/>
      <c r="F60" s="2134"/>
    </row>
    <row r="61" spans="2:13" ht="15.75" thickBot="1" x14ac:dyDescent="0.3">
      <c r="B61" s="309" t="s">
        <v>37</v>
      </c>
      <c r="C61" s="2132" t="s">
        <v>2308</v>
      </c>
      <c r="D61" s="2163"/>
      <c r="E61" s="2163"/>
      <c r="F61" s="2164"/>
    </row>
    <row r="62" spans="2:13" ht="12.75" customHeight="1" x14ac:dyDescent="0.25">
      <c r="B62" s="2148"/>
      <c r="C62" s="307">
        <v>2025</v>
      </c>
      <c r="D62" s="307">
        <v>2026</v>
      </c>
      <c r="E62" s="307">
        <v>2027</v>
      </c>
      <c r="F62" s="307">
        <v>2028</v>
      </c>
    </row>
    <row r="63" spans="2:13" ht="9" customHeight="1" thickBot="1" x14ac:dyDescent="0.3">
      <c r="B63" s="2149"/>
      <c r="C63" s="320" t="s">
        <v>17</v>
      </c>
      <c r="D63" s="320" t="s">
        <v>18</v>
      </c>
      <c r="E63" s="320" t="s">
        <v>18</v>
      </c>
      <c r="F63" s="320" t="s">
        <v>18</v>
      </c>
    </row>
    <row r="64" spans="2:13" ht="15.75" thickBot="1" x14ac:dyDescent="0.3">
      <c r="B64" s="309" t="s">
        <v>39</v>
      </c>
      <c r="C64" s="322">
        <v>8</v>
      </c>
      <c r="D64" s="322">
        <v>8</v>
      </c>
      <c r="E64" s="322">
        <v>8</v>
      </c>
      <c r="F64" s="322">
        <v>8</v>
      </c>
    </row>
    <row r="65" spans="2:6" ht="15.75" thickBot="1" x14ac:dyDescent="0.3">
      <c r="B65" s="309" t="s">
        <v>861</v>
      </c>
      <c r="C65" s="321">
        <f>C94</f>
        <v>12000</v>
      </c>
      <c r="D65" s="321">
        <f>D94</f>
        <v>12000</v>
      </c>
      <c r="E65" s="321">
        <f>E94</f>
        <v>12000</v>
      </c>
      <c r="F65" s="321">
        <f>F94</f>
        <v>12000</v>
      </c>
    </row>
    <row r="66" spans="2:6" ht="15.75" thickBot="1" x14ac:dyDescent="0.3">
      <c r="B66" s="309" t="s">
        <v>860</v>
      </c>
      <c r="C66" s="321">
        <f>C65/C64</f>
        <v>1500</v>
      </c>
      <c r="D66" s="321">
        <f>D65/D64</f>
        <v>1500</v>
      </c>
      <c r="E66" s="321">
        <f>E65/E64</f>
        <v>1500</v>
      </c>
      <c r="F66" s="321">
        <f>F65/F64</f>
        <v>1500</v>
      </c>
    </row>
    <row r="67" spans="2:6" ht="15.75" thickBot="1" x14ac:dyDescent="0.3">
      <c r="B67" s="309" t="s">
        <v>859</v>
      </c>
      <c r="C67" s="322"/>
      <c r="D67" s="323">
        <f t="shared" ref="D67:F69" si="1">D64/C64-1</f>
        <v>0</v>
      </c>
      <c r="E67" s="323">
        <f t="shared" si="1"/>
        <v>0</v>
      </c>
      <c r="F67" s="323">
        <f t="shared" si="1"/>
        <v>0</v>
      </c>
    </row>
    <row r="68" spans="2:6" ht="15.75" thickBot="1" x14ac:dyDescent="0.3">
      <c r="B68" s="309" t="s">
        <v>858</v>
      </c>
      <c r="C68" s="322"/>
      <c r="D68" s="323">
        <f t="shared" si="1"/>
        <v>0</v>
      </c>
      <c r="E68" s="323">
        <f t="shared" si="1"/>
        <v>0</v>
      </c>
      <c r="F68" s="323">
        <f t="shared" si="1"/>
        <v>0</v>
      </c>
    </row>
    <row r="69" spans="2:6" ht="15.75" thickBot="1" x14ac:dyDescent="0.3">
      <c r="B69" s="309" t="s">
        <v>55</v>
      </c>
      <c r="C69" s="322"/>
      <c r="D69" s="323">
        <f t="shared" si="1"/>
        <v>0</v>
      </c>
      <c r="E69" s="323">
        <f t="shared" si="1"/>
        <v>0</v>
      </c>
      <c r="F69" s="323">
        <f t="shared" si="1"/>
        <v>0</v>
      </c>
    </row>
    <row r="70" spans="2:6" ht="24.75" customHeight="1" thickBot="1" x14ac:dyDescent="0.3">
      <c r="B70" s="2153" t="s">
        <v>2106</v>
      </c>
      <c r="C70" s="2154"/>
      <c r="D70" s="2154"/>
      <c r="E70" s="2154"/>
      <c r="F70" s="2155"/>
    </row>
    <row r="71" spans="2:6" ht="12.75" customHeight="1" x14ac:dyDescent="0.25">
      <c r="B71" s="2148"/>
      <c r="C71" s="307">
        <v>2025</v>
      </c>
      <c r="D71" s="307">
        <v>2026</v>
      </c>
      <c r="E71" s="307">
        <v>2027</v>
      </c>
      <c r="F71" s="307">
        <v>2028</v>
      </c>
    </row>
    <row r="72" spans="2:6" ht="15" customHeight="1" thickBot="1" x14ac:dyDescent="0.3">
      <c r="B72" s="2149"/>
      <c r="C72" s="320" t="s">
        <v>17</v>
      </c>
      <c r="D72" s="320" t="s">
        <v>18</v>
      </c>
      <c r="E72" s="320" t="s">
        <v>18</v>
      </c>
      <c r="F72" s="320" t="s">
        <v>18</v>
      </c>
    </row>
    <row r="73" spans="2:6" ht="24.75" customHeight="1" thickBot="1" x14ac:dyDescent="0.3">
      <c r="B73" s="324" t="s">
        <v>850</v>
      </c>
      <c r="C73" s="325"/>
      <c r="D73" s="325"/>
      <c r="E73" s="325"/>
      <c r="F73" s="325"/>
    </row>
    <row r="74" spans="2:6" ht="38.25" customHeight="1" thickBot="1" x14ac:dyDescent="0.3">
      <c r="B74" s="326" t="s">
        <v>840</v>
      </c>
      <c r="C74" s="328"/>
      <c r="D74" s="1016"/>
      <c r="E74" s="1016"/>
      <c r="F74" s="1016"/>
    </row>
    <row r="75" spans="2:6" ht="24.75" customHeight="1" thickBot="1" x14ac:dyDescent="0.3">
      <c r="B75" s="326" t="s">
        <v>855</v>
      </c>
      <c r="C75" s="328"/>
      <c r="D75" s="1016"/>
      <c r="E75" s="1016"/>
      <c r="F75" s="1016"/>
    </row>
    <row r="76" spans="2:6" ht="24.75" customHeight="1" thickBot="1" x14ac:dyDescent="0.3">
      <c r="B76" s="324" t="s">
        <v>849</v>
      </c>
      <c r="C76" s="325"/>
      <c r="D76" s="325"/>
      <c r="E76" s="325"/>
      <c r="F76" s="325"/>
    </row>
    <row r="77" spans="2:6" ht="15.75" thickBot="1" x14ac:dyDescent="0.3">
      <c r="B77" s="326" t="s">
        <v>840</v>
      </c>
      <c r="C77" s="328"/>
      <c r="D77" s="325"/>
      <c r="E77" s="325"/>
      <c r="F77" s="325"/>
    </row>
    <row r="78" spans="2:6" ht="15.75" thickBot="1" x14ac:dyDescent="0.3">
      <c r="B78" s="326" t="s">
        <v>855</v>
      </c>
      <c r="C78" s="328"/>
      <c r="D78" s="325"/>
      <c r="E78" s="325"/>
      <c r="F78" s="325"/>
    </row>
    <row r="79" spans="2:6" ht="24.75" customHeight="1" thickBot="1" x14ac:dyDescent="0.3">
      <c r="B79" s="324" t="s">
        <v>848</v>
      </c>
      <c r="C79" s="684">
        <f>C80</f>
        <v>0</v>
      </c>
      <c r="D79" s="684">
        <f>D80</f>
        <v>0</v>
      </c>
      <c r="E79" s="684">
        <f>E80</f>
        <v>0</v>
      </c>
      <c r="F79" s="684">
        <f>F80</f>
        <v>0</v>
      </c>
    </row>
    <row r="80" spans="2:6" ht="15.75" thickBot="1" x14ac:dyDescent="0.3">
      <c r="B80" s="326" t="s">
        <v>840</v>
      </c>
      <c r="C80" s="713"/>
      <c r="D80" s="684"/>
      <c r="E80" s="684"/>
      <c r="F80" s="684"/>
    </row>
    <row r="81" spans="2:6" ht="15.75" thickBot="1" x14ac:dyDescent="0.3">
      <c r="B81" s="326" t="s">
        <v>855</v>
      </c>
      <c r="C81" s="328"/>
      <c r="D81" s="325"/>
      <c r="E81" s="325"/>
      <c r="F81" s="325"/>
    </row>
    <row r="82" spans="2:6" ht="15.75" thickBot="1" x14ac:dyDescent="0.3">
      <c r="B82" s="324" t="s">
        <v>847</v>
      </c>
      <c r="C82" s="328"/>
      <c r="D82" s="325"/>
      <c r="E82" s="325"/>
      <c r="F82" s="325"/>
    </row>
    <row r="83" spans="2:6" ht="15.75" thickBot="1" x14ac:dyDescent="0.3">
      <c r="B83" s="326" t="s">
        <v>840</v>
      </c>
      <c r="C83" s="328"/>
      <c r="D83" s="325"/>
      <c r="E83" s="325"/>
      <c r="F83" s="325"/>
    </row>
    <row r="84" spans="2:6" ht="15.75" thickBot="1" x14ac:dyDescent="0.3">
      <c r="B84" s="326" t="s">
        <v>855</v>
      </c>
      <c r="C84" s="328"/>
      <c r="D84" s="325"/>
      <c r="E84" s="325"/>
      <c r="F84" s="325"/>
    </row>
    <row r="85" spans="2:6" ht="15.75" thickBot="1" x14ac:dyDescent="0.3">
      <c r="B85" s="324" t="s">
        <v>846</v>
      </c>
      <c r="C85" s="328">
        <f>C86</f>
        <v>12000</v>
      </c>
      <c r="D85" s="328">
        <f>D86</f>
        <v>12000</v>
      </c>
      <c r="E85" s="328">
        <f>E86</f>
        <v>12000</v>
      </c>
      <c r="F85" s="328">
        <f>F86</f>
        <v>12000</v>
      </c>
    </row>
    <row r="86" spans="2:6" ht="15.75" thickBot="1" x14ac:dyDescent="0.3">
      <c r="B86" s="326" t="s">
        <v>840</v>
      </c>
      <c r="C86" s="328">
        <v>12000</v>
      </c>
      <c r="D86" s="328">
        <v>12000</v>
      </c>
      <c r="E86" s="328">
        <v>12000</v>
      </c>
      <c r="F86" s="328">
        <v>12000</v>
      </c>
    </row>
    <row r="87" spans="2:6" ht="15.75" thickBot="1" x14ac:dyDescent="0.3">
      <c r="B87" s="326" t="s">
        <v>855</v>
      </c>
      <c r="C87" s="328"/>
      <c r="D87" s="325"/>
      <c r="E87" s="325"/>
      <c r="F87" s="325"/>
    </row>
    <row r="88" spans="2:6" ht="15.75" thickBot="1" x14ac:dyDescent="0.3">
      <c r="B88" s="324" t="s">
        <v>845</v>
      </c>
      <c r="C88" s="328"/>
      <c r="D88" s="325"/>
      <c r="E88" s="325"/>
      <c r="F88" s="325"/>
    </row>
    <row r="89" spans="2:6" ht="15.75" thickBot="1" x14ac:dyDescent="0.3">
      <c r="B89" s="326" t="s">
        <v>840</v>
      </c>
      <c r="C89" s="328"/>
      <c r="D89" s="325"/>
      <c r="E89" s="325"/>
      <c r="F89" s="325"/>
    </row>
    <row r="90" spans="2:6" ht="15.75" thickBot="1" x14ac:dyDescent="0.3">
      <c r="B90" s="326" t="s">
        <v>855</v>
      </c>
      <c r="C90" s="328"/>
      <c r="D90" s="325"/>
      <c r="E90" s="325"/>
      <c r="F90" s="325"/>
    </row>
    <row r="91" spans="2:6" ht="24.75" thickBot="1" x14ac:dyDescent="0.3">
      <c r="B91" s="324" t="s">
        <v>844</v>
      </c>
      <c r="C91" s="328">
        <f>SUM(C92)</f>
        <v>0</v>
      </c>
      <c r="D91" s="328">
        <f>SUM(D92)</f>
        <v>0</v>
      </c>
      <c r="E91" s="328">
        <f>SUM(E92)</f>
        <v>0</v>
      </c>
      <c r="F91" s="328">
        <f>SUM(F92)</f>
        <v>0</v>
      </c>
    </row>
    <row r="92" spans="2:6" ht="15.75" thickBot="1" x14ac:dyDescent="0.3">
      <c r="B92" s="326" t="s">
        <v>840</v>
      </c>
      <c r="C92" s="328"/>
      <c r="D92" s="328"/>
      <c r="E92" s="328"/>
      <c r="F92" s="328"/>
    </row>
    <row r="93" spans="2:6" ht="15.75" thickBot="1" x14ac:dyDescent="0.3">
      <c r="B93" s="326" t="s">
        <v>855</v>
      </c>
      <c r="C93" s="328"/>
      <c r="D93" s="325"/>
      <c r="E93" s="325"/>
      <c r="F93" s="325"/>
    </row>
    <row r="94" spans="2:6" ht="15.75" thickBot="1" x14ac:dyDescent="0.3">
      <c r="B94" s="513" t="s">
        <v>1676</v>
      </c>
      <c r="C94" s="328">
        <f>C91+C88+C85+C82+C79+C76+C73</f>
        <v>12000</v>
      </c>
      <c r="D94" s="328">
        <f>D91+D88+D85+D82+D79+D76+D73</f>
        <v>12000</v>
      </c>
      <c r="E94" s="328">
        <f>E91+E88+E85+E82+E79+E76+E73</f>
        <v>12000</v>
      </c>
      <c r="F94" s="328">
        <f>F91+F88+F85+F82+F79+F76+F73</f>
        <v>12000</v>
      </c>
    </row>
    <row r="95" spans="2:6" ht="17.25" customHeight="1" thickBot="1" x14ac:dyDescent="0.3">
      <c r="B95" s="334" t="s">
        <v>836</v>
      </c>
      <c r="C95" s="335">
        <f>IF(C94-C65=0,0,"Error")</f>
        <v>0</v>
      </c>
      <c r="D95" s="335">
        <f>IF(D94-D65=0,0,"Error")</f>
        <v>0</v>
      </c>
      <c r="E95" s="335">
        <f>IF(E94-E65=0,0,"Error")</f>
        <v>0</v>
      </c>
      <c r="F95" s="335">
        <f>IF(F94-F65=0,0,"Error")</f>
        <v>0</v>
      </c>
    </row>
    <row r="96" spans="2:6" ht="15.75" thickBot="1" x14ac:dyDescent="0.3">
      <c r="B96" s="2156" t="s">
        <v>894</v>
      </c>
      <c r="C96" s="2157"/>
      <c r="D96" s="2157"/>
      <c r="E96" s="2157"/>
      <c r="F96" s="2158"/>
    </row>
    <row r="97" spans="1:12" ht="15.75" thickBot="1" x14ac:dyDescent="0.3">
      <c r="B97" s="2156" t="s">
        <v>893</v>
      </c>
      <c r="C97" s="2157"/>
      <c r="D97" s="2157"/>
      <c r="E97" s="2157"/>
      <c r="F97" s="2158"/>
    </row>
    <row r="98" spans="1:12" ht="15.75" thickBot="1" x14ac:dyDescent="0.3">
      <c r="B98" s="318" t="s">
        <v>1314</v>
      </c>
      <c r="C98" s="2296" t="s">
        <v>2307</v>
      </c>
      <c r="D98" s="2297"/>
      <c r="E98" s="2174"/>
      <c r="F98" s="2175"/>
    </row>
    <row r="99" spans="1:12" ht="34.5" customHeight="1" thickBot="1" x14ac:dyDescent="0.3">
      <c r="B99" s="318" t="s">
        <v>880</v>
      </c>
      <c r="C99" s="318" t="s">
        <v>2307</v>
      </c>
      <c r="D99" s="1005" t="s">
        <v>864</v>
      </c>
      <c r="E99" s="2298" t="s">
        <v>2070</v>
      </c>
      <c r="F99" s="2299"/>
      <c r="H99" s="2071" t="s">
        <v>1995</v>
      </c>
      <c r="I99" s="2072"/>
      <c r="J99" s="2072"/>
      <c r="K99" s="2072"/>
      <c r="L99" s="2073"/>
    </row>
    <row r="100" spans="1:12" ht="15.75" thickBot="1" x14ac:dyDescent="0.3">
      <c r="B100" s="338"/>
      <c r="C100" s="2166"/>
      <c r="D100" s="2167"/>
      <c r="E100" s="2168"/>
      <c r="F100" s="2169"/>
      <c r="H100" s="2074"/>
      <c r="I100" s="2075"/>
      <c r="J100" s="2075"/>
      <c r="K100" s="2075"/>
      <c r="L100" s="2076"/>
    </row>
    <row r="101" spans="1:12" ht="17.25" customHeight="1" thickBot="1" x14ac:dyDescent="0.3">
      <c r="B101" s="309" t="s">
        <v>863</v>
      </c>
      <c r="C101" s="2132" t="s">
        <v>2306</v>
      </c>
      <c r="D101" s="2133"/>
      <c r="E101" s="2133"/>
      <c r="F101" s="2134"/>
      <c r="H101" s="2077"/>
      <c r="I101" s="2078"/>
      <c r="J101" s="2078"/>
      <c r="K101" s="2078"/>
      <c r="L101" s="2079"/>
    </row>
    <row r="102" spans="1:12" ht="15.75" thickBot="1" x14ac:dyDescent="0.3">
      <c r="B102" s="309" t="s">
        <v>37</v>
      </c>
      <c r="C102" s="2162" t="s">
        <v>83</v>
      </c>
      <c r="D102" s="2163"/>
      <c r="E102" s="2163"/>
      <c r="F102" s="2164"/>
    </row>
    <row r="103" spans="1:12" ht="12.75" customHeight="1" x14ac:dyDescent="0.25">
      <c r="B103" s="2148"/>
      <c r="C103" s="307">
        <v>2025</v>
      </c>
      <c r="D103" s="307">
        <v>2026</v>
      </c>
      <c r="E103" s="307">
        <v>2027</v>
      </c>
      <c r="F103" s="307">
        <v>2028</v>
      </c>
    </row>
    <row r="104" spans="1:12" ht="9" customHeight="1" thickBot="1" x14ac:dyDescent="0.3">
      <c r="B104" s="2149"/>
      <c r="C104" s="320" t="s">
        <v>17</v>
      </c>
      <c r="D104" s="320" t="s">
        <v>18</v>
      </c>
      <c r="E104" s="320" t="s">
        <v>18</v>
      </c>
      <c r="F104" s="320" t="s">
        <v>18</v>
      </c>
    </row>
    <row r="105" spans="1:12" ht="15.75" thickBot="1" x14ac:dyDescent="0.3">
      <c r="B105" s="309" t="s">
        <v>39</v>
      </c>
      <c r="C105" s="321">
        <v>8</v>
      </c>
      <c r="D105" s="321">
        <v>8</v>
      </c>
      <c r="E105" s="321">
        <v>8</v>
      </c>
      <c r="F105" s="321">
        <v>8</v>
      </c>
    </row>
    <row r="106" spans="1:12" ht="15.75" thickBot="1" x14ac:dyDescent="0.3">
      <c r="B106" s="309" t="s">
        <v>861</v>
      </c>
      <c r="C106" s="321">
        <f>C124</f>
        <v>1000</v>
      </c>
      <c r="D106" s="321">
        <f>D124</f>
        <v>1000</v>
      </c>
      <c r="E106" s="321">
        <f>E124</f>
        <v>1000</v>
      </c>
      <c r="F106" s="321">
        <f>F124</f>
        <v>1000</v>
      </c>
    </row>
    <row r="107" spans="1:12" ht="15.75" thickBot="1" x14ac:dyDescent="0.3">
      <c r="B107" s="309" t="s">
        <v>860</v>
      </c>
      <c r="C107" s="321">
        <f>C106/C105</f>
        <v>125</v>
      </c>
      <c r="D107" s="321">
        <f>D106/D105</f>
        <v>125</v>
      </c>
      <c r="E107" s="321">
        <f>E106/E105</f>
        <v>125</v>
      </c>
      <c r="F107" s="321">
        <f>F106/F105</f>
        <v>125</v>
      </c>
    </row>
    <row r="108" spans="1:12" ht="15.75" thickBot="1" x14ac:dyDescent="0.3">
      <c r="B108" s="309" t="s">
        <v>859</v>
      </c>
      <c r="C108" s="322" t="s">
        <v>884</v>
      </c>
      <c r="D108" s="323">
        <f t="shared" ref="D108:F110" si="2">D105/C105-1</f>
        <v>0</v>
      </c>
      <c r="E108" s="323">
        <f t="shared" si="2"/>
        <v>0</v>
      </c>
      <c r="F108" s="323">
        <f t="shared" si="2"/>
        <v>0</v>
      </c>
      <c r="H108" s="187"/>
      <c r="I108" s="187"/>
    </row>
    <row r="109" spans="1:12" ht="15.75" thickBot="1" x14ac:dyDescent="0.3">
      <c r="B109" s="309" t="s">
        <v>858</v>
      </c>
      <c r="C109" s="322" t="s">
        <v>884</v>
      </c>
      <c r="D109" s="323">
        <f t="shared" si="2"/>
        <v>0</v>
      </c>
      <c r="E109" s="323">
        <f t="shared" si="2"/>
        <v>0</v>
      </c>
      <c r="F109" s="323">
        <f t="shared" si="2"/>
        <v>0</v>
      </c>
    </row>
    <row r="110" spans="1:12" ht="15.75" thickBot="1" x14ac:dyDescent="0.3">
      <c r="B110" s="309" t="s">
        <v>55</v>
      </c>
      <c r="C110" s="322" t="s">
        <v>884</v>
      </c>
      <c r="D110" s="323">
        <f t="shared" si="2"/>
        <v>0</v>
      </c>
      <c r="E110" s="323">
        <f t="shared" si="2"/>
        <v>0</v>
      </c>
      <c r="F110" s="323">
        <f t="shared" si="2"/>
        <v>0</v>
      </c>
    </row>
    <row r="111" spans="1:12" ht="24" customHeight="1" x14ac:dyDescent="0.25">
      <c r="A111" s="1189"/>
      <c r="B111" s="2300" t="s">
        <v>2090</v>
      </c>
      <c r="C111" s="2301"/>
      <c r="D111" s="2301"/>
      <c r="E111" s="2301"/>
      <c r="F111" s="2302"/>
    </row>
    <row r="112" spans="1:12" ht="12.75" customHeight="1" x14ac:dyDescent="0.25">
      <c r="B112" s="2303"/>
      <c r="C112" s="307">
        <v>2025</v>
      </c>
      <c r="D112" s="307">
        <v>2026</v>
      </c>
      <c r="E112" s="307">
        <v>2027</v>
      </c>
      <c r="F112" s="307">
        <v>2028</v>
      </c>
    </row>
    <row r="113" spans="2:6" ht="18" customHeight="1" thickBot="1" x14ac:dyDescent="0.3">
      <c r="B113" s="2149"/>
      <c r="C113" s="320" t="s">
        <v>17</v>
      </c>
      <c r="D113" s="320" t="s">
        <v>18</v>
      </c>
      <c r="E113" s="320" t="s">
        <v>18</v>
      </c>
      <c r="F113" s="320" t="s">
        <v>18</v>
      </c>
    </row>
    <row r="114" spans="2:6" ht="15.75" thickBot="1" x14ac:dyDescent="0.3">
      <c r="B114" s="324" t="s">
        <v>875</v>
      </c>
      <c r="C114" s="325">
        <f>C115+C116+C117+C118</f>
        <v>0</v>
      </c>
      <c r="D114" s="325">
        <f>D115+D116+D117+D118</f>
        <v>0</v>
      </c>
      <c r="E114" s="325">
        <f>E115+E116+E117+E118</f>
        <v>0</v>
      </c>
      <c r="F114" s="325">
        <f>F115+F116+F117+F118</f>
        <v>0</v>
      </c>
    </row>
    <row r="115" spans="2:6" ht="15.75" thickBot="1" x14ac:dyDescent="0.3">
      <c r="B115" s="326" t="s">
        <v>840</v>
      </c>
      <c r="C115" s="325"/>
      <c r="D115" s="325"/>
      <c r="E115" s="325"/>
      <c r="F115" s="325"/>
    </row>
    <row r="116" spans="2:6" ht="15.75" thickBot="1" x14ac:dyDescent="0.3">
      <c r="B116" s="326" t="s">
        <v>854</v>
      </c>
      <c r="C116" s="325"/>
      <c r="D116" s="325"/>
      <c r="E116" s="325"/>
      <c r="F116" s="325"/>
    </row>
    <row r="117" spans="2:6" ht="15.75" thickBot="1" x14ac:dyDescent="0.3">
      <c r="B117" s="326" t="s">
        <v>838</v>
      </c>
      <c r="C117" s="325"/>
      <c r="D117" s="325"/>
      <c r="E117" s="325"/>
      <c r="F117" s="325"/>
    </row>
    <row r="118" spans="2:6" ht="15.75" thickBot="1" x14ac:dyDescent="0.3">
      <c r="B118" s="326" t="s">
        <v>837</v>
      </c>
      <c r="C118" s="325"/>
      <c r="D118" s="325"/>
      <c r="E118" s="325"/>
      <c r="F118" s="325"/>
    </row>
    <row r="119" spans="2:6" ht="15.75" thickBot="1" x14ac:dyDescent="0.3">
      <c r="B119" s="324" t="s">
        <v>874</v>
      </c>
      <c r="C119" s="328">
        <f>C120+C121+C122+C123</f>
        <v>1000</v>
      </c>
      <c r="D119" s="328">
        <f>D120+D121+D122+D123</f>
        <v>1000</v>
      </c>
      <c r="E119" s="328">
        <f>E120+E121+E122+E123</f>
        <v>1000</v>
      </c>
      <c r="F119" s="328">
        <f>F120+F121+F122+F123</f>
        <v>1000</v>
      </c>
    </row>
    <row r="120" spans="2:6" ht="15.75" thickBot="1" x14ac:dyDescent="0.3">
      <c r="B120" s="326" t="s">
        <v>840</v>
      </c>
      <c r="C120" s="328">
        <v>1000</v>
      </c>
      <c r="D120" s="325">
        <v>1000</v>
      </c>
      <c r="E120" s="325">
        <v>1000</v>
      </c>
      <c r="F120" s="325">
        <v>1000</v>
      </c>
    </row>
    <row r="121" spans="2:6" ht="15.75" thickBot="1" x14ac:dyDescent="0.3">
      <c r="B121" s="326" t="s">
        <v>854</v>
      </c>
      <c r="C121" s="328"/>
      <c r="D121" s="325"/>
      <c r="E121" s="325"/>
      <c r="F121" s="325"/>
    </row>
    <row r="122" spans="2:6" ht="15.75" thickBot="1" x14ac:dyDescent="0.3">
      <c r="B122" s="326" t="s">
        <v>838</v>
      </c>
      <c r="C122" s="328"/>
      <c r="D122" s="325"/>
      <c r="E122" s="325"/>
      <c r="F122" s="325"/>
    </row>
    <row r="123" spans="2:6" ht="15.75" thickBot="1" x14ac:dyDescent="0.3">
      <c r="B123" s="326" t="s">
        <v>837</v>
      </c>
      <c r="C123" s="328"/>
      <c r="D123" s="325"/>
      <c r="E123" s="325"/>
      <c r="F123" s="325"/>
    </row>
    <row r="124" spans="2:6" ht="15.75" thickBot="1" x14ac:dyDescent="0.3">
      <c r="B124" s="457" t="s">
        <v>873</v>
      </c>
      <c r="C124" s="328">
        <f>C114+C119</f>
        <v>1000</v>
      </c>
      <c r="D124" s="328">
        <f>D114+D119</f>
        <v>1000</v>
      </c>
      <c r="E124" s="328">
        <f>E114+E119</f>
        <v>1000</v>
      </c>
      <c r="F124" s="328">
        <f>F114+F119</f>
        <v>1000</v>
      </c>
    </row>
    <row r="125" spans="2:6" ht="34.5" hidden="1" thickBot="1" x14ac:dyDescent="0.3">
      <c r="B125" s="318" t="s">
        <v>963</v>
      </c>
      <c r="C125" s="318" t="s">
        <v>1997</v>
      </c>
      <c r="D125" s="1005" t="s">
        <v>864</v>
      </c>
      <c r="E125" s="2168"/>
      <c r="F125" s="2169"/>
    </row>
    <row r="126" spans="2:6" ht="17.25" hidden="1" customHeight="1" thickBot="1" x14ac:dyDescent="0.3">
      <c r="B126" s="309" t="s">
        <v>863</v>
      </c>
      <c r="C126" s="2132" t="s">
        <v>2066</v>
      </c>
      <c r="D126" s="2133"/>
      <c r="E126" s="2133"/>
      <c r="F126" s="2134"/>
    </row>
    <row r="127" spans="2:6" ht="15.75" hidden="1" thickBot="1" x14ac:dyDescent="0.3">
      <c r="B127" s="309" t="s">
        <v>37</v>
      </c>
      <c r="C127" s="2162" t="s">
        <v>1430</v>
      </c>
      <c r="D127" s="2163"/>
      <c r="E127" s="2163"/>
      <c r="F127" s="2164"/>
    </row>
    <row r="128" spans="2:6" ht="12.75" hidden="1" customHeight="1" x14ac:dyDescent="0.25">
      <c r="B128" s="2148"/>
      <c r="C128" s="319">
        <v>2020</v>
      </c>
      <c r="D128" s="319">
        <v>2021</v>
      </c>
      <c r="E128" s="319">
        <v>2022</v>
      </c>
      <c r="F128" s="319">
        <v>2023</v>
      </c>
    </row>
    <row r="129" spans="2:12" ht="9" hidden="1" customHeight="1" thickBot="1" x14ac:dyDescent="0.3">
      <c r="B129" s="2149"/>
      <c r="C129" s="320" t="s">
        <v>17</v>
      </c>
      <c r="D129" s="320" t="s">
        <v>18</v>
      </c>
      <c r="E129" s="320" t="s">
        <v>18</v>
      </c>
      <c r="F129" s="320" t="s">
        <v>18</v>
      </c>
    </row>
    <row r="130" spans="2:12" ht="15.75" hidden="1" thickBot="1" x14ac:dyDescent="0.3">
      <c r="B130" s="309" t="s">
        <v>39</v>
      </c>
      <c r="C130" s="309"/>
      <c r="D130" s="322">
        <v>0</v>
      </c>
      <c r="E130" s="309"/>
      <c r="F130" s="309"/>
    </row>
    <row r="131" spans="2:12" ht="15.75" hidden="1" thickBot="1" x14ac:dyDescent="0.3">
      <c r="B131" s="309" t="s">
        <v>861</v>
      </c>
      <c r="C131" s="321"/>
      <c r="D131" s="321">
        <f>D149</f>
        <v>0</v>
      </c>
      <c r="E131" s="321"/>
      <c r="F131" s="321"/>
    </row>
    <row r="132" spans="2:12" ht="15.75" hidden="1" thickBot="1" x14ac:dyDescent="0.3">
      <c r="B132" s="309" t="s">
        <v>860</v>
      </c>
      <c r="C132" s="321" t="e">
        <f>C131/C130</f>
        <v>#DIV/0!</v>
      </c>
      <c r="D132" s="321" t="e">
        <f>D131/D130</f>
        <v>#DIV/0!</v>
      </c>
      <c r="E132" s="321" t="e">
        <f>E131/E130</f>
        <v>#DIV/0!</v>
      </c>
      <c r="F132" s="321" t="e">
        <f>F131/F130</f>
        <v>#DIV/0!</v>
      </c>
    </row>
    <row r="133" spans="2:12" ht="15.75" hidden="1" thickBot="1" x14ac:dyDescent="0.3">
      <c r="B133" s="309" t="s">
        <v>859</v>
      </c>
      <c r="C133" s="322" t="s">
        <v>884</v>
      </c>
      <c r="D133" s="323" t="e">
        <f t="shared" ref="D133:F135" si="3">D130/C130-1</f>
        <v>#DIV/0!</v>
      </c>
      <c r="E133" s="323" t="e">
        <f t="shared" si="3"/>
        <v>#DIV/0!</v>
      </c>
      <c r="F133" s="323" t="e">
        <f t="shared" si="3"/>
        <v>#DIV/0!</v>
      </c>
      <c r="H133" s="187"/>
      <c r="I133" s="187"/>
      <c r="J133" s="187"/>
      <c r="K133" s="187"/>
      <c r="L133" s="187"/>
    </row>
    <row r="134" spans="2:12" ht="15.75" hidden="1" thickBot="1" x14ac:dyDescent="0.3">
      <c r="B134" s="309" t="s">
        <v>858</v>
      </c>
      <c r="C134" s="322" t="s">
        <v>884</v>
      </c>
      <c r="D134" s="323" t="e">
        <f t="shared" si="3"/>
        <v>#DIV/0!</v>
      </c>
      <c r="E134" s="323" t="e">
        <f t="shared" si="3"/>
        <v>#DIV/0!</v>
      </c>
      <c r="F134" s="323" t="e">
        <f t="shared" si="3"/>
        <v>#DIV/0!</v>
      </c>
    </row>
    <row r="135" spans="2:12" ht="15.75" hidden="1" thickBot="1" x14ac:dyDescent="0.3">
      <c r="B135" s="309" t="s">
        <v>55</v>
      </c>
      <c r="C135" s="322" t="s">
        <v>884</v>
      </c>
      <c r="D135" s="323" t="e">
        <f t="shared" si="3"/>
        <v>#DIV/0!</v>
      </c>
      <c r="E135" s="323" t="e">
        <f t="shared" si="3"/>
        <v>#DIV/0!</v>
      </c>
      <c r="F135" s="323" t="e">
        <f t="shared" si="3"/>
        <v>#DIV/0!</v>
      </c>
    </row>
    <row r="136" spans="2:12" ht="15.75" hidden="1" thickBot="1" x14ac:dyDescent="0.3">
      <c r="B136" s="2153" t="s">
        <v>2102</v>
      </c>
      <c r="C136" s="2154"/>
      <c r="D136" s="2154"/>
      <c r="E136" s="2154"/>
      <c r="F136" s="2155"/>
    </row>
    <row r="137" spans="2:12" ht="12.75" hidden="1" customHeight="1" x14ac:dyDescent="0.25">
      <c r="B137" s="2148"/>
      <c r="C137" s="319">
        <v>2020</v>
      </c>
      <c r="D137" s="319">
        <v>2021</v>
      </c>
      <c r="E137" s="319">
        <v>2022</v>
      </c>
      <c r="F137" s="319">
        <v>2023</v>
      </c>
    </row>
    <row r="138" spans="2:12" ht="9" hidden="1" customHeight="1" thickBot="1" x14ac:dyDescent="0.3">
      <c r="B138" s="2149"/>
      <c r="C138" s="320" t="s">
        <v>17</v>
      </c>
      <c r="D138" s="320" t="s">
        <v>18</v>
      </c>
      <c r="E138" s="320" t="s">
        <v>18</v>
      </c>
      <c r="F138" s="320" t="s">
        <v>18</v>
      </c>
    </row>
    <row r="139" spans="2:12" ht="15.75" hidden="1" thickBot="1" x14ac:dyDescent="0.3">
      <c r="B139" s="324" t="s">
        <v>875</v>
      </c>
      <c r="C139" s="325">
        <f>C140+C141+C142+C143</f>
        <v>0</v>
      </c>
      <c r="D139" s="325">
        <f>D140+D141+D142+D143</f>
        <v>0</v>
      </c>
      <c r="E139" s="325">
        <f>E140+E141+E142+E143</f>
        <v>0</v>
      </c>
      <c r="F139" s="325">
        <f>F140+F141+F142+F143</f>
        <v>0</v>
      </c>
    </row>
    <row r="140" spans="2:12" ht="15.75" hidden="1" thickBot="1" x14ac:dyDescent="0.3">
      <c r="B140" s="326" t="s">
        <v>840</v>
      </c>
      <c r="C140" s="325"/>
      <c r="D140" s="325"/>
      <c r="E140" s="325"/>
      <c r="F140" s="325"/>
    </row>
    <row r="141" spans="2:12" ht="15.75" hidden="1" thickBot="1" x14ac:dyDescent="0.3">
      <c r="B141" s="326" t="s">
        <v>854</v>
      </c>
      <c r="C141" s="325"/>
      <c r="D141" s="325"/>
      <c r="E141" s="325"/>
      <c r="F141" s="325"/>
    </row>
    <row r="142" spans="2:12" ht="15.75" hidden="1" thickBot="1" x14ac:dyDescent="0.3">
      <c r="B142" s="326" t="s">
        <v>838</v>
      </c>
      <c r="C142" s="325"/>
      <c r="D142" s="325"/>
      <c r="E142" s="325"/>
      <c r="F142" s="325"/>
    </row>
    <row r="143" spans="2:12" ht="15.75" hidden="1" thickBot="1" x14ac:dyDescent="0.3">
      <c r="B143" s="326" t="s">
        <v>837</v>
      </c>
      <c r="C143" s="325"/>
      <c r="D143" s="325"/>
      <c r="E143" s="325"/>
      <c r="F143" s="325"/>
    </row>
    <row r="144" spans="2:12" ht="15.75" hidden="1" thickBot="1" x14ac:dyDescent="0.3">
      <c r="B144" s="324" t="s">
        <v>874</v>
      </c>
      <c r="C144" s="328">
        <f>C145+C146+C147+C148</f>
        <v>0</v>
      </c>
      <c r="D144" s="328">
        <f>D145+D146+D147+D148</f>
        <v>0</v>
      </c>
      <c r="E144" s="328">
        <f>E145+E146+E147+E148</f>
        <v>0</v>
      </c>
      <c r="F144" s="328">
        <f>F145+F146+F147+F148</f>
        <v>0</v>
      </c>
    </row>
    <row r="145" spans="2:12" ht="15.75" hidden="1" thickBot="1" x14ac:dyDescent="0.3">
      <c r="B145" s="326" t="s">
        <v>840</v>
      </c>
      <c r="C145" s="328"/>
      <c r="D145" s="329">
        <v>0</v>
      </c>
      <c r="E145" s="325"/>
      <c r="F145" s="325"/>
    </row>
    <row r="146" spans="2:12" ht="15.75" hidden="1" thickBot="1" x14ac:dyDescent="0.3">
      <c r="B146" s="326" t="s">
        <v>854</v>
      </c>
      <c r="C146" s="328"/>
      <c r="D146" s="325"/>
      <c r="E146" s="325"/>
      <c r="F146" s="325"/>
    </row>
    <row r="147" spans="2:12" ht="15.75" hidden="1" thickBot="1" x14ac:dyDescent="0.3">
      <c r="B147" s="326" t="s">
        <v>838</v>
      </c>
      <c r="C147" s="328"/>
      <c r="D147" s="325"/>
      <c r="E147" s="325"/>
      <c r="F147" s="325"/>
    </row>
    <row r="148" spans="2:12" ht="15.75" hidden="1" thickBot="1" x14ac:dyDescent="0.3">
      <c r="B148" s="326" t="s">
        <v>837</v>
      </c>
      <c r="C148" s="328"/>
      <c r="D148" s="325"/>
      <c r="E148" s="325"/>
      <c r="F148" s="325"/>
    </row>
    <row r="149" spans="2:12" ht="15.75" hidden="1" thickBot="1" x14ac:dyDescent="0.3">
      <c r="B149" s="457" t="s">
        <v>886</v>
      </c>
      <c r="C149" s="328">
        <f>C139+C144</f>
        <v>0</v>
      </c>
      <c r="D149" s="328">
        <f>D139+D144</f>
        <v>0</v>
      </c>
      <c r="E149" s="328">
        <f>E139+E144</f>
        <v>0</v>
      </c>
      <c r="F149" s="328">
        <f>F139+F144</f>
        <v>0</v>
      </c>
    </row>
    <row r="150" spans="2:12" ht="34.5" hidden="1" thickBot="1" x14ac:dyDescent="0.3">
      <c r="B150" s="318" t="s">
        <v>1678</v>
      </c>
      <c r="C150" s="1012"/>
      <c r="D150" s="1008" t="s">
        <v>864</v>
      </c>
      <c r="E150" s="1011"/>
      <c r="F150" s="1007"/>
    </row>
    <row r="151" spans="2:12" ht="17.25" hidden="1" customHeight="1" thickBot="1" x14ac:dyDescent="0.3">
      <c r="B151" s="309" t="s">
        <v>863</v>
      </c>
      <c r="C151" s="2132"/>
      <c r="D151" s="2133"/>
      <c r="E151" s="2133"/>
      <c r="F151" s="2134"/>
    </row>
    <row r="152" spans="2:12" ht="15.75" hidden="1" thickBot="1" x14ac:dyDescent="0.3">
      <c r="B152" s="309" t="s">
        <v>37</v>
      </c>
      <c r="C152" s="2162"/>
      <c r="D152" s="2163"/>
      <c r="E152" s="2163"/>
      <c r="F152" s="2164"/>
    </row>
    <row r="153" spans="2:12" ht="12.75" hidden="1" customHeight="1" x14ac:dyDescent="0.25">
      <c r="B153" s="2148"/>
      <c r="C153" s="319">
        <v>2018</v>
      </c>
      <c r="D153" s="319">
        <v>2019</v>
      </c>
      <c r="E153" s="319">
        <v>2020</v>
      </c>
      <c r="F153" s="319">
        <v>2021</v>
      </c>
    </row>
    <row r="154" spans="2:12" ht="9" hidden="1" customHeight="1" thickBot="1" x14ac:dyDescent="0.3">
      <c r="B154" s="2149"/>
      <c r="C154" s="320" t="s">
        <v>17</v>
      </c>
      <c r="D154" s="320" t="s">
        <v>18</v>
      </c>
      <c r="E154" s="320" t="s">
        <v>18</v>
      </c>
      <c r="F154" s="320" t="s">
        <v>18</v>
      </c>
    </row>
    <row r="155" spans="2:12" ht="15.75" hidden="1" thickBot="1" x14ac:dyDescent="0.3">
      <c r="B155" s="309" t="s">
        <v>39</v>
      </c>
      <c r="C155" s="309"/>
      <c r="D155" s="309"/>
      <c r="E155" s="309"/>
      <c r="F155" s="309"/>
    </row>
    <row r="156" spans="2:12" ht="15.75" hidden="1" thickBot="1" x14ac:dyDescent="0.3">
      <c r="B156" s="309" t="s">
        <v>861</v>
      </c>
      <c r="C156" s="321">
        <f>C174</f>
        <v>0</v>
      </c>
      <c r="D156" s="321">
        <f>D174</f>
        <v>0</v>
      </c>
      <c r="E156" s="321">
        <f>E174</f>
        <v>0</v>
      </c>
      <c r="F156" s="321">
        <f>F174</f>
        <v>0</v>
      </c>
    </row>
    <row r="157" spans="2:12" ht="15.75" hidden="1" thickBot="1" x14ac:dyDescent="0.3">
      <c r="B157" s="309" t="s">
        <v>860</v>
      </c>
      <c r="C157" s="321" t="e">
        <f>C156/C155</f>
        <v>#DIV/0!</v>
      </c>
      <c r="D157" s="321" t="e">
        <f>D156/D155</f>
        <v>#DIV/0!</v>
      </c>
      <c r="E157" s="321" t="e">
        <f>E156/E155</f>
        <v>#DIV/0!</v>
      </c>
      <c r="F157" s="321" t="e">
        <f>F156/F155</f>
        <v>#DIV/0!</v>
      </c>
    </row>
    <row r="158" spans="2:12" ht="15.75" hidden="1" thickBot="1" x14ac:dyDescent="0.3">
      <c r="B158" s="309" t="s">
        <v>859</v>
      </c>
      <c r="C158" s="322" t="s">
        <v>884</v>
      </c>
      <c r="D158" s="323" t="e">
        <f t="shared" ref="D158:F160" si="4">D155/C155-1</f>
        <v>#DIV/0!</v>
      </c>
      <c r="E158" s="323" t="e">
        <f t="shared" si="4"/>
        <v>#DIV/0!</v>
      </c>
      <c r="F158" s="323" t="e">
        <f t="shared" si="4"/>
        <v>#DIV/0!</v>
      </c>
      <c r="H158" s="187"/>
      <c r="I158" s="187"/>
      <c r="J158" s="187"/>
      <c r="K158" s="187"/>
      <c r="L158" s="187"/>
    </row>
    <row r="159" spans="2:12" ht="15.75" hidden="1" thickBot="1" x14ac:dyDescent="0.3">
      <c r="B159" s="309" t="s">
        <v>858</v>
      </c>
      <c r="C159" s="322" t="s">
        <v>884</v>
      </c>
      <c r="D159" s="323" t="e">
        <f t="shared" si="4"/>
        <v>#DIV/0!</v>
      </c>
      <c r="E159" s="323" t="e">
        <f t="shared" si="4"/>
        <v>#DIV/0!</v>
      </c>
      <c r="F159" s="323" t="e">
        <f t="shared" si="4"/>
        <v>#DIV/0!</v>
      </c>
    </row>
    <row r="160" spans="2:12" ht="15.75" hidden="1" thickBot="1" x14ac:dyDescent="0.3">
      <c r="B160" s="309" t="s">
        <v>55</v>
      </c>
      <c r="C160" s="322" t="s">
        <v>884</v>
      </c>
      <c r="D160" s="323" t="e">
        <f t="shared" si="4"/>
        <v>#DIV/0!</v>
      </c>
      <c r="E160" s="323" t="e">
        <f t="shared" si="4"/>
        <v>#DIV/0!</v>
      </c>
      <c r="F160" s="323" t="e">
        <f t="shared" si="4"/>
        <v>#DIV/0!</v>
      </c>
    </row>
    <row r="161" spans="2:6" ht="15.75" hidden="1" thickBot="1" x14ac:dyDescent="0.3">
      <c r="B161" s="2153" t="s">
        <v>2101</v>
      </c>
      <c r="C161" s="2154"/>
      <c r="D161" s="2154"/>
      <c r="E161" s="2154"/>
      <c r="F161" s="2155"/>
    </row>
    <row r="162" spans="2:6" ht="12.75" hidden="1" customHeight="1" x14ac:dyDescent="0.25">
      <c r="B162" s="2148"/>
      <c r="C162" s="319">
        <v>2018</v>
      </c>
      <c r="D162" s="319">
        <v>2019</v>
      </c>
      <c r="E162" s="319">
        <v>2020</v>
      </c>
      <c r="F162" s="319">
        <v>2021</v>
      </c>
    </row>
    <row r="163" spans="2:6" ht="9" hidden="1" customHeight="1" thickBot="1" x14ac:dyDescent="0.3">
      <c r="B163" s="2149"/>
      <c r="C163" s="320" t="s">
        <v>17</v>
      </c>
      <c r="D163" s="320" t="s">
        <v>18</v>
      </c>
      <c r="E163" s="320" t="s">
        <v>18</v>
      </c>
      <c r="F163" s="320" t="s">
        <v>18</v>
      </c>
    </row>
    <row r="164" spans="2:6" ht="15.75" hidden="1" thickBot="1" x14ac:dyDescent="0.3">
      <c r="B164" s="324" t="s">
        <v>875</v>
      </c>
      <c r="C164" s="325">
        <f>C165+C166+C167+C168</f>
        <v>0</v>
      </c>
      <c r="D164" s="325">
        <f>D165+D166+D167+D168</f>
        <v>0</v>
      </c>
      <c r="E164" s="325">
        <f>E165+E166+E167+E168</f>
        <v>0</v>
      </c>
      <c r="F164" s="325">
        <f>F165+F166+F167+F168</f>
        <v>0</v>
      </c>
    </row>
    <row r="165" spans="2:6" ht="15.75" hidden="1" thickBot="1" x14ac:dyDescent="0.3">
      <c r="B165" s="326" t="s">
        <v>840</v>
      </c>
      <c r="C165" s="325"/>
      <c r="D165" s="325"/>
      <c r="E165" s="325"/>
      <c r="F165" s="325"/>
    </row>
    <row r="166" spans="2:6" ht="15.75" hidden="1" thickBot="1" x14ac:dyDescent="0.3">
      <c r="B166" s="326" t="s">
        <v>854</v>
      </c>
      <c r="C166" s="325"/>
      <c r="D166" s="325"/>
      <c r="E166" s="325"/>
      <c r="F166" s="325"/>
    </row>
    <row r="167" spans="2:6" ht="15.75" hidden="1" thickBot="1" x14ac:dyDescent="0.3">
      <c r="B167" s="326" t="s">
        <v>838</v>
      </c>
      <c r="C167" s="325"/>
      <c r="D167" s="325"/>
      <c r="E167" s="325"/>
      <c r="F167" s="325"/>
    </row>
    <row r="168" spans="2:6" ht="15.75" hidden="1" thickBot="1" x14ac:dyDescent="0.3">
      <c r="B168" s="326" t="s">
        <v>837</v>
      </c>
      <c r="C168" s="325"/>
      <c r="D168" s="325"/>
      <c r="E168" s="325"/>
      <c r="F168" s="325"/>
    </row>
    <row r="169" spans="2:6" ht="15.75" hidden="1" thickBot="1" x14ac:dyDescent="0.3">
      <c r="B169" s="324" t="s">
        <v>874</v>
      </c>
      <c r="C169" s="328">
        <f>C170+C171+C172+C173</f>
        <v>0</v>
      </c>
      <c r="D169" s="328">
        <f>D170+D171+D172+D173</f>
        <v>0</v>
      </c>
      <c r="E169" s="328">
        <f>E170+E171+E172+E173</f>
        <v>0</v>
      </c>
      <c r="F169" s="328">
        <f>F170+F171+F172+F173</f>
        <v>0</v>
      </c>
    </row>
    <row r="170" spans="2:6" ht="15.75" hidden="1" thickBot="1" x14ac:dyDescent="0.3">
      <c r="B170" s="326" t="s">
        <v>840</v>
      </c>
      <c r="C170" s="328"/>
      <c r="D170" s="325"/>
      <c r="E170" s="325"/>
      <c r="F170" s="325"/>
    </row>
    <row r="171" spans="2:6" ht="15.75" hidden="1" thickBot="1" x14ac:dyDescent="0.3">
      <c r="B171" s="326" t="s">
        <v>854</v>
      </c>
      <c r="C171" s="328"/>
      <c r="D171" s="325"/>
      <c r="E171" s="325"/>
      <c r="F171" s="325"/>
    </row>
    <row r="172" spans="2:6" ht="15.75" hidden="1" thickBot="1" x14ac:dyDescent="0.3">
      <c r="B172" s="326" t="s">
        <v>838</v>
      </c>
      <c r="C172" s="328"/>
      <c r="D172" s="325"/>
      <c r="E172" s="325"/>
      <c r="F172" s="325"/>
    </row>
    <row r="173" spans="2:6" ht="15.75" hidden="1" thickBot="1" x14ac:dyDescent="0.3">
      <c r="B173" s="326" t="s">
        <v>837</v>
      </c>
      <c r="C173" s="328"/>
      <c r="D173" s="325"/>
      <c r="E173" s="325"/>
      <c r="F173" s="325"/>
    </row>
    <row r="174" spans="2:6" ht="15.75" hidden="1" thickBot="1" x14ac:dyDescent="0.3">
      <c r="B174" s="333" t="s">
        <v>1689</v>
      </c>
      <c r="C174" s="328">
        <f>C164+C169</f>
        <v>0</v>
      </c>
      <c r="D174" s="328">
        <f>D164+D169</f>
        <v>0</v>
      </c>
      <c r="E174" s="328">
        <f>E164+E169</f>
        <v>0</v>
      </c>
      <c r="F174" s="328">
        <f>F164+F169</f>
        <v>0</v>
      </c>
    </row>
    <row r="175" spans="2:6" ht="25.5" hidden="1" customHeight="1" thickBot="1" x14ac:dyDescent="0.3">
      <c r="B175" s="1010" t="s">
        <v>949</v>
      </c>
      <c r="C175" s="2166"/>
      <c r="D175" s="2168"/>
      <c r="E175" s="2168"/>
      <c r="F175" s="2169"/>
    </row>
    <row r="176" spans="2:6" ht="34.5" hidden="1" thickBot="1" x14ac:dyDescent="0.3">
      <c r="B176" s="318" t="s">
        <v>1315</v>
      </c>
      <c r="C176" s="1012"/>
      <c r="D176" s="1008" t="s">
        <v>864</v>
      </c>
      <c r="E176" s="1011"/>
      <c r="F176" s="1007"/>
    </row>
    <row r="177" spans="2:12" ht="17.25" hidden="1" customHeight="1" thickBot="1" x14ac:dyDescent="0.3">
      <c r="B177" s="309" t="s">
        <v>863</v>
      </c>
      <c r="C177" s="2132"/>
      <c r="D177" s="2133"/>
      <c r="E177" s="2133"/>
      <c r="F177" s="2134"/>
    </row>
    <row r="178" spans="2:12" ht="15.75" hidden="1" thickBot="1" x14ac:dyDescent="0.3">
      <c r="B178" s="309" t="s">
        <v>37</v>
      </c>
      <c r="C178" s="2178"/>
      <c r="D178" s="2163"/>
      <c r="E178" s="2163"/>
      <c r="F178" s="2164"/>
    </row>
    <row r="179" spans="2:12" ht="12.75" hidden="1" customHeight="1" x14ac:dyDescent="0.25">
      <c r="B179" s="2148"/>
      <c r="C179" s="319">
        <v>2020</v>
      </c>
      <c r="D179" s="319">
        <v>2021</v>
      </c>
      <c r="E179" s="319">
        <v>2022</v>
      </c>
      <c r="F179" s="319">
        <v>2023</v>
      </c>
    </row>
    <row r="180" spans="2:12" ht="9" hidden="1" customHeight="1" thickBot="1" x14ac:dyDescent="0.3">
      <c r="B180" s="2149"/>
      <c r="C180" s="320" t="s">
        <v>17</v>
      </c>
      <c r="D180" s="320" t="s">
        <v>18</v>
      </c>
      <c r="E180" s="320" t="s">
        <v>18</v>
      </c>
      <c r="F180" s="320" t="s">
        <v>18</v>
      </c>
    </row>
    <row r="181" spans="2:12" ht="15.75" hidden="1" thickBot="1" x14ac:dyDescent="0.3">
      <c r="B181" s="309" t="s">
        <v>39</v>
      </c>
      <c r="C181" s="309">
        <v>0</v>
      </c>
      <c r="D181" s="322">
        <v>0</v>
      </c>
      <c r="E181" s="322">
        <v>0</v>
      </c>
      <c r="F181" s="309">
        <v>0</v>
      </c>
    </row>
    <row r="182" spans="2:12" ht="15.75" hidden="1" thickBot="1" x14ac:dyDescent="0.3">
      <c r="B182" s="309" t="s">
        <v>861</v>
      </c>
      <c r="C182" s="321">
        <f>C200</f>
        <v>0</v>
      </c>
      <c r="D182" s="321">
        <f>D200</f>
        <v>0</v>
      </c>
      <c r="E182" s="321">
        <f>E200</f>
        <v>0</v>
      </c>
      <c r="F182" s="321">
        <f>F200</f>
        <v>0</v>
      </c>
    </row>
    <row r="183" spans="2:12" ht="15.75" hidden="1" thickBot="1" x14ac:dyDescent="0.3">
      <c r="B183" s="309" t="s">
        <v>860</v>
      </c>
      <c r="C183" s="321" t="e">
        <f>C182/C181</f>
        <v>#DIV/0!</v>
      </c>
      <c r="D183" s="321" t="e">
        <f>D182/D181</f>
        <v>#DIV/0!</v>
      </c>
      <c r="E183" s="321" t="e">
        <f>E182/E181</f>
        <v>#DIV/0!</v>
      </c>
      <c r="F183" s="321" t="e">
        <f>F182/F181</f>
        <v>#DIV/0!</v>
      </c>
    </row>
    <row r="184" spans="2:12" ht="15.75" hidden="1" thickBot="1" x14ac:dyDescent="0.3">
      <c r="B184" s="309" t="s">
        <v>859</v>
      </c>
      <c r="C184" s="322" t="s">
        <v>884</v>
      </c>
      <c r="D184" s="323" t="e">
        <f t="shared" ref="D184:F186" si="5">D181/C181-1</f>
        <v>#DIV/0!</v>
      </c>
      <c r="E184" s="323" t="e">
        <f t="shared" si="5"/>
        <v>#DIV/0!</v>
      </c>
      <c r="F184" s="323" t="e">
        <f t="shared" si="5"/>
        <v>#DIV/0!</v>
      </c>
      <c r="H184" s="187"/>
      <c r="I184" s="187"/>
      <c r="J184" s="187"/>
      <c r="K184" s="187"/>
      <c r="L184" s="187"/>
    </row>
    <row r="185" spans="2:12" ht="15.75" hidden="1" thickBot="1" x14ac:dyDescent="0.3">
      <c r="B185" s="309" t="s">
        <v>858</v>
      </c>
      <c r="C185" s="322" t="s">
        <v>884</v>
      </c>
      <c r="D185" s="323" t="e">
        <f t="shared" si="5"/>
        <v>#DIV/0!</v>
      </c>
      <c r="E185" s="323" t="e">
        <f t="shared" si="5"/>
        <v>#DIV/0!</v>
      </c>
      <c r="F185" s="323" t="e">
        <f t="shared" si="5"/>
        <v>#DIV/0!</v>
      </c>
    </row>
    <row r="186" spans="2:12" ht="15.75" hidden="1" thickBot="1" x14ac:dyDescent="0.3">
      <c r="B186" s="309" t="s">
        <v>55</v>
      </c>
      <c r="C186" s="322" t="s">
        <v>884</v>
      </c>
      <c r="D186" s="323" t="e">
        <f t="shared" si="5"/>
        <v>#DIV/0!</v>
      </c>
      <c r="E186" s="323" t="e">
        <f t="shared" si="5"/>
        <v>#DIV/0!</v>
      </c>
      <c r="F186" s="323" t="e">
        <f t="shared" si="5"/>
        <v>#DIV/0!</v>
      </c>
    </row>
    <row r="187" spans="2:12" ht="15.75" hidden="1" thickBot="1" x14ac:dyDescent="0.3">
      <c r="B187" s="2153" t="s">
        <v>2095</v>
      </c>
      <c r="C187" s="2154"/>
      <c r="D187" s="2154"/>
      <c r="E187" s="2154"/>
      <c r="F187" s="2155"/>
    </row>
    <row r="188" spans="2:12" ht="12.75" hidden="1" customHeight="1" x14ac:dyDescent="0.25">
      <c r="B188" s="2148"/>
      <c r="C188" s="319">
        <v>2020</v>
      </c>
      <c r="D188" s="319">
        <v>2021</v>
      </c>
      <c r="E188" s="319">
        <v>2022</v>
      </c>
      <c r="F188" s="319">
        <v>2023</v>
      </c>
    </row>
    <row r="189" spans="2:12" ht="9" hidden="1" customHeight="1" thickBot="1" x14ac:dyDescent="0.3">
      <c r="B189" s="2149"/>
      <c r="C189" s="320" t="s">
        <v>17</v>
      </c>
      <c r="D189" s="320" t="s">
        <v>18</v>
      </c>
      <c r="E189" s="320" t="s">
        <v>18</v>
      </c>
      <c r="F189" s="320" t="s">
        <v>18</v>
      </c>
    </row>
    <row r="190" spans="2:12" ht="15.75" hidden="1" thickBot="1" x14ac:dyDescent="0.3">
      <c r="B190" s="324" t="s">
        <v>875</v>
      </c>
      <c r="C190" s="325">
        <f>C191+C192+C193+C194</f>
        <v>0</v>
      </c>
      <c r="D190" s="325">
        <f>D191+D192+D193+D194</f>
        <v>0</v>
      </c>
      <c r="E190" s="325">
        <f>E191+E192+E193+E194</f>
        <v>0</v>
      </c>
      <c r="F190" s="325">
        <f>F191+F192+F193+F194</f>
        <v>0</v>
      </c>
    </row>
    <row r="191" spans="2:12" ht="15.75" hidden="1" thickBot="1" x14ac:dyDescent="0.3">
      <c r="B191" s="326" t="s">
        <v>840</v>
      </c>
      <c r="C191" s="325"/>
      <c r="D191" s="325"/>
      <c r="E191" s="325"/>
      <c r="F191" s="325"/>
    </row>
    <row r="192" spans="2:12" ht="15.75" hidden="1" thickBot="1" x14ac:dyDescent="0.3">
      <c r="B192" s="326" t="s">
        <v>854</v>
      </c>
      <c r="C192" s="325"/>
      <c r="D192" s="325"/>
      <c r="E192" s="325"/>
      <c r="F192" s="325"/>
    </row>
    <row r="193" spans="2:8" ht="15.75" hidden="1" thickBot="1" x14ac:dyDescent="0.3">
      <c r="B193" s="326" t="s">
        <v>838</v>
      </c>
      <c r="C193" s="325"/>
      <c r="D193" s="325"/>
      <c r="E193" s="325"/>
      <c r="F193" s="325"/>
    </row>
    <row r="194" spans="2:8" ht="15.75" hidden="1" thickBot="1" x14ac:dyDescent="0.3">
      <c r="B194" s="326" t="s">
        <v>837</v>
      </c>
      <c r="C194" s="325"/>
      <c r="D194" s="325"/>
      <c r="E194" s="325"/>
      <c r="F194" s="325"/>
    </row>
    <row r="195" spans="2:8" ht="15.75" hidden="1" thickBot="1" x14ac:dyDescent="0.3">
      <c r="B195" s="324" t="s">
        <v>874</v>
      </c>
      <c r="C195" s="328">
        <f>C196+C197+C198+C199</f>
        <v>0</v>
      </c>
      <c r="D195" s="328">
        <f>D196+D197+D198+D199</f>
        <v>0</v>
      </c>
      <c r="E195" s="328">
        <f>E196+E197+E198+E199</f>
        <v>0</v>
      </c>
      <c r="F195" s="328">
        <f>F196+F197+F198+F199</f>
        <v>0</v>
      </c>
    </row>
    <row r="196" spans="2:8" ht="15.75" hidden="1" thickBot="1" x14ac:dyDescent="0.3">
      <c r="B196" s="326" t="s">
        <v>840</v>
      </c>
      <c r="C196" s="328"/>
      <c r="D196" s="328">
        <v>0</v>
      </c>
      <c r="E196" s="328">
        <v>0</v>
      </c>
      <c r="F196" s="328"/>
    </row>
    <row r="197" spans="2:8" ht="15.75" hidden="1" thickBot="1" x14ac:dyDescent="0.3">
      <c r="B197" s="326" t="s">
        <v>854</v>
      </c>
      <c r="C197" s="328"/>
      <c r="D197" s="328"/>
      <c r="E197" s="328"/>
      <c r="F197" s="328"/>
    </row>
    <row r="198" spans="2:8" ht="15.75" hidden="1" thickBot="1" x14ac:dyDescent="0.3">
      <c r="B198" s="326" t="s">
        <v>838</v>
      </c>
      <c r="C198" s="328"/>
      <c r="D198" s="328"/>
      <c r="E198" s="328"/>
      <c r="F198" s="328"/>
    </row>
    <row r="199" spans="2:8" ht="15.75" hidden="1" thickBot="1" x14ac:dyDescent="0.3">
      <c r="B199" s="326" t="s">
        <v>837</v>
      </c>
      <c r="C199" s="328"/>
      <c r="D199" s="328"/>
      <c r="E199" s="328"/>
      <c r="F199" s="328"/>
    </row>
    <row r="200" spans="2:8" ht="15.75" hidden="1" thickBot="1" x14ac:dyDescent="0.3">
      <c r="B200" s="333" t="s">
        <v>1676</v>
      </c>
      <c r="C200" s="328">
        <f>C190+C195</f>
        <v>0</v>
      </c>
      <c r="D200" s="328">
        <f>D190+D195</f>
        <v>0</v>
      </c>
      <c r="E200" s="328">
        <f>E190+E195</f>
        <v>0</v>
      </c>
      <c r="F200" s="328">
        <f>F190+F195</f>
        <v>0</v>
      </c>
    </row>
    <row r="201" spans="2:8" ht="15.75" thickBot="1" x14ac:dyDescent="0.3">
      <c r="B201" s="499"/>
      <c r="C201" s="998"/>
      <c r="D201" s="998"/>
      <c r="E201" s="998"/>
      <c r="F201" s="998"/>
    </row>
    <row r="202" spans="2:8" ht="27" customHeight="1" thickBot="1" x14ac:dyDescent="0.3">
      <c r="B202" s="311" t="s">
        <v>852</v>
      </c>
      <c r="C202" s="997">
        <f>C106+C65+C28</f>
        <v>62932</v>
      </c>
      <c r="D202" s="997">
        <f>D106+D65+D28</f>
        <v>62932</v>
      </c>
      <c r="E202" s="997">
        <f>E106+E65+E28</f>
        <v>62932</v>
      </c>
      <c r="F202" s="997">
        <f>F106+F65+F28</f>
        <v>62932</v>
      </c>
      <c r="H202" s="187"/>
    </row>
    <row r="203" spans="2:8" ht="24.75" thickBot="1" x14ac:dyDescent="0.3">
      <c r="B203" s="311" t="s">
        <v>851</v>
      </c>
      <c r="C203" s="997">
        <f>+C124+C94+C57</f>
        <v>62932</v>
      </c>
      <c r="D203" s="997">
        <f>+D124+D94+D57</f>
        <v>62932</v>
      </c>
      <c r="E203" s="997">
        <f>+E124+E94+E57</f>
        <v>62932</v>
      </c>
      <c r="F203" s="997">
        <f>+F124+F94+F57</f>
        <v>62932</v>
      </c>
    </row>
    <row r="204" spans="2:8" ht="19.5" customHeight="1" thickBot="1" x14ac:dyDescent="0.3">
      <c r="B204" s="324" t="s">
        <v>850</v>
      </c>
      <c r="C204" s="353">
        <f>C205+C206</f>
        <v>38682</v>
      </c>
      <c r="D204" s="353">
        <f>D205+D206</f>
        <v>38682</v>
      </c>
      <c r="E204" s="353">
        <f>E205+E206</f>
        <v>38682</v>
      </c>
      <c r="F204" s="353">
        <f>F205+F206</f>
        <v>38682</v>
      </c>
    </row>
    <row r="205" spans="2:8" ht="19.5" customHeight="1" thickBot="1" x14ac:dyDescent="0.3">
      <c r="B205" s="326" t="s">
        <v>840</v>
      </c>
      <c r="C205" s="328">
        <f t="shared" ref="C205:F206" si="6">C37</f>
        <v>38682</v>
      </c>
      <c r="D205" s="328">
        <f t="shared" si="6"/>
        <v>38682</v>
      </c>
      <c r="E205" s="328">
        <f t="shared" si="6"/>
        <v>38682</v>
      </c>
      <c r="F205" s="328">
        <f t="shared" si="6"/>
        <v>38682</v>
      </c>
      <c r="H205" s="187"/>
    </row>
    <row r="206" spans="2:8" ht="19.5" customHeight="1" thickBot="1" x14ac:dyDescent="0.3">
      <c r="B206" s="326" t="s">
        <v>843</v>
      </c>
      <c r="C206" s="328">
        <f t="shared" si="6"/>
        <v>0</v>
      </c>
      <c r="D206" s="328">
        <f t="shared" si="6"/>
        <v>0</v>
      </c>
      <c r="E206" s="328">
        <f t="shared" si="6"/>
        <v>0</v>
      </c>
      <c r="F206" s="328">
        <f t="shared" si="6"/>
        <v>0</v>
      </c>
    </row>
    <row r="207" spans="2:8" ht="24.75" thickBot="1" x14ac:dyDescent="0.3">
      <c r="B207" s="324" t="s">
        <v>849</v>
      </c>
      <c r="C207" s="353">
        <f>C208+C209</f>
        <v>5663</v>
      </c>
      <c r="D207" s="353">
        <f>D208+D209</f>
        <v>5663</v>
      </c>
      <c r="E207" s="353">
        <f>E208+E209</f>
        <v>5663</v>
      </c>
      <c r="F207" s="353">
        <f>F208+F209</f>
        <v>5663</v>
      </c>
    </row>
    <row r="208" spans="2:8" ht="15.75" thickBot="1" x14ac:dyDescent="0.3">
      <c r="B208" s="326" t="s">
        <v>840</v>
      </c>
      <c r="C208" s="325">
        <f t="shared" ref="C208:F209" si="7">C40</f>
        <v>5663</v>
      </c>
      <c r="D208" s="325">
        <f t="shared" si="7"/>
        <v>5663</v>
      </c>
      <c r="E208" s="325">
        <f t="shared" si="7"/>
        <v>5663</v>
      </c>
      <c r="F208" s="325">
        <f t="shared" si="7"/>
        <v>5663</v>
      </c>
    </row>
    <row r="209" spans="2:6" ht="15.75" thickBot="1" x14ac:dyDescent="0.3">
      <c r="B209" s="326" t="s">
        <v>843</v>
      </c>
      <c r="C209" s="328">
        <f t="shared" si="7"/>
        <v>0</v>
      </c>
      <c r="D209" s="328">
        <f t="shared" si="7"/>
        <v>0</v>
      </c>
      <c r="E209" s="328">
        <f t="shared" si="7"/>
        <v>0</v>
      </c>
      <c r="F209" s="328">
        <f t="shared" si="7"/>
        <v>0</v>
      </c>
    </row>
    <row r="210" spans="2:6" ht="15.75" thickBot="1" x14ac:dyDescent="0.3">
      <c r="B210" s="324" t="s">
        <v>848</v>
      </c>
      <c r="C210" s="353">
        <f>C211+C212</f>
        <v>5539</v>
      </c>
      <c r="D210" s="353">
        <f>D211+D212</f>
        <v>5539</v>
      </c>
      <c r="E210" s="353">
        <f>E211+E212</f>
        <v>5539</v>
      </c>
      <c r="F210" s="353">
        <f>F211+F212</f>
        <v>5539</v>
      </c>
    </row>
    <row r="211" spans="2:6" ht="15.75" thickBot="1" x14ac:dyDescent="0.3">
      <c r="B211" s="326" t="s">
        <v>840</v>
      </c>
      <c r="C211" s="328">
        <f t="shared" ref="C211:F212" si="8">C43</f>
        <v>5539</v>
      </c>
      <c r="D211" s="328">
        <f t="shared" si="8"/>
        <v>5539</v>
      </c>
      <c r="E211" s="328">
        <f t="shared" si="8"/>
        <v>5539</v>
      </c>
      <c r="F211" s="328">
        <f t="shared" si="8"/>
        <v>5539</v>
      </c>
    </row>
    <row r="212" spans="2:6" ht="15.75" thickBot="1" x14ac:dyDescent="0.3">
      <c r="B212" s="326" t="s">
        <v>843</v>
      </c>
      <c r="C212" s="328">
        <f t="shared" si="8"/>
        <v>0</v>
      </c>
      <c r="D212" s="328">
        <f t="shared" si="8"/>
        <v>0</v>
      </c>
      <c r="E212" s="328">
        <f t="shared" si="8"/>
        <v>0</v>
      </c>
      <c r="F212" s="328">
        <f t="shared" si="8"/>
        <v>0</v>
      </c>
    </row>
    <row r="213" spans="2:6" ht="15.75" thickBot="1" x14ac:dyDescent="0.3">
      <c r="B213" s="324" t="s">
        <v>847</v>
      </c>
      <c r="C213" s="353">
        <f>C214+C215</f>
        <v>0</v>
      </c>
      <c r="D213" s="353">
        <f>D214+D215</f>
        <v>0</v>
      </c>
      <c r="E213" s="353">
        <f>E214+E215</f>
        <v>0</v>
      </c>
      <c r="F213" s="353">
        <f>F214+F215</f>
        <v>0</v>
      </c>
    </row>
    <row r="214" spans="2:6" ht="15.75" thickBot="1" x14ac:dyDescent="0.3">
      <c r="B214" s="326" t="s">
        <v>840</v>
      </c>
      <c r="C214" s="325">
        <f t="shared" ref="C214:F215" si="9">C46</f>
        <v>0</v>
      </c>
      <c r="D214" s="325">
        <f t="shared" si="9"/>
        <v>0</v>
      </c>
      <c r="E214" s="325">
        <f t="shared" si="9"/>
        <v>0</v>
      </c>
      <c r="F214" s="325">
        <f t="shared" si="9"/>
        <v>0</v>
      </c>
    </row>
    <row r="215" spans="2:6" ht="15.75" thickBot="1" x14ac:dyDescent="0.3">
      <c r="B215" s="326" t="s">
        <v>843</v>
      </c>
      <c r="C215" s="328">
        <f t="shared" si="9"/>
        <v>0</v>
      </c>
      <c r="D215" s="328">
        <f t="shared" si="9"/>
        <v>0</v>
      </c>
      <c r="E215" s="328">
        <f t="shared" si="9"/>
        <v>0</v>
      </c>
      <c r="F215" s="328">
        <f t="shared" si="9"/>
        <v>0</v>
      </c>
    </row>
    <row r="216" spans="2:6" ht="15.75" thickBot="1" x14ac:dyDescent="0.3">
      <c r="B216" s="324" t="s">
        <v>846</v>
      </c>
      <c r="C216" s="353">
        <f>C217+C218</f>
        <v>12000</v>
      </c>
      <c r="D216" s="353">
        <f>D217+D218</f>
        <v>12000</v>
      </c>
      <c r="E216" s="353">
        <f>E217+E218</f>
        <v>12000</v>
      </c>
      <c r="F216" s="353">
        <f>F217+F218</f>
        <v>12000</v>
      </c>
    </row>
    <row r="217" spans="2:6" ht="15.75" thickBot="1" x14ac:dyDescent="0.3">
      <c r="B217" s="326" t="s">
        <v>840</v>
      </c>
      <c r="C217" s="325">
        <v>12000</v>
      </c>
      <c r="D217" s="325">
        <v>12000</v>
      </c>
      <c r="E217" s="325">
        <v>12000</v>
      </c>
      <c r="F217" s="325">
        <v>12000</v>
      </c>
    </row>
    <row r="218" spans="2:6" ht="15.75" thickBot="1" x14ac:dyDescent="0.3">
      <c r="B218" s="326" t="s">
        <v>843</v>
      </c>
      <c r="C218" s="328">
        <f>C50</f>
        <v>0</v>
      </c>
      <c r="D218" s="328">
        <f>D50</f>
        <v>0</v>
      </c>
      <c r="E218" s="328">
        <f>E50</f>
        <v>0</v>
      </c>
      <c r="F218" s="328">
        <f>F50</f>
        <v>0</v>
      </c>
    </row>
    <row r="219" spans="2:6" ht="15.75" thickBot="1" x14ac:dyDescent="0.3">
      <c r="B219" s="324" t="s">
        <v>845</v>
      </c>
      <c r="C219" s="353">
        <f>C220+C221</f>
        <v>0</v>
      </c>
      <c r="D219" s="353">
        <f>D220+D221</f>
        <v>0</v>
      </c>
      <c r="E219" s="353">
        <f>E220+E221</f>
        <v>0</v>
      </c>
      <c r="F219" s="353">
        <f>F220+F221</f>
        <v>0</v>
      </c>
    </row>
    <row r="220" spans="2:6" ht="15.75" thickBot="1" x14ac:dyDescent="0.3">
      <c r="B220" s="326" t="s">
        <v>840</v>
      </c>
      <c r="C220" s="325">
        <f t="shared" ref="C220:F221" si="10">C52</f>
        <v>0</v>
      </c>
      <c r="D220" s="325">
        <f t="shared" si="10"/>
        <v>0</v>
      </c>
      <c r="E220" s="325">
        <f t="shared" si="10"/>
        <v>0</v>
      </c>
      <c r="F220" s="325">
        <f t="shared" si="10"/>
        <v>0</v>
      </c>
    </row>
    <row r="221" spans="2:6" ht="15.75" thickBot="1" x14ac:dyDescent="0.3">
      <c r="B221" s="326" t="s">
        <v>843</v>
      </c>
      <c r="C221" s="328">
        <f t="shared" si="10"/>
        <v>0</v>
      </c>
      <c r="D221" s="328">
        <f t="shared" si="10"/>
        <v>0</v>
      </c>
      <c r="E221" s="328">
        <f t="shared" si="10"/>
        <v>0</v>
      </c>
      <c r="F221" s="328">
        <f t="shared" si="10"/>
        <v>0</v>
      </c>
    </row>
    <row r="222" spans="2:6" ht="24.75" thickBot="1" x14ac:dyDescent="0.3">
      <c r="B222" s="324" t="s">
        <v>844</v>
      </c>
      <c r="C222" s="353">
        <f>SUM(C223:C224)</f>
        <v>48</v>
      </c>
      <c r="D222" s="353">
        <f>SUM(D223:D224)</f>
        <v>48</v>
      </c>
      <c r="E222" s="353">
        <f>SUM(E223:E224)</f>
        <v>48</v>
      </c>
      <c r="F222" s="353">
        <f>SUM(F223:F224)</f>
        <v>48</v>
      </c>
    </row>
    <row r="223" spans="2:6" ht="15.75" thickBot="1" x14ac:dyDescent="0.3">
      <c r="B223" s="326" t="s">
        <v>840</v>
      </c>
      <c r="C223" s="325">
        <v>48</v>
      </c>
      <c r="D223" s="325">
        <v>48</v>
      </c>
      <c r="E223" s="325">
        <v>48</v>
      </c>
      <c r="F223" s="325">
        <v>48</v>
      </c>
    </row>
    <row r="224" spans="2:6" ht="15.75" thickBot="1" x14ac:dyDescent="0.3">
      <c r="B224" s="326" t="s">
        <v>843</v>
      </c>
      <c r="C224" s="328">
        <f>C56</f>
        <v>0</v>
      </c>
      <c r="D224" s="328">
        <f>D56</f>
        <v>0</v>
      </c>
      <c r="E224" s="328">
        <f>E56</f>
        <v>0</v>
      </c>
      <c r="F224" s="328">
        <f>F56</f>
        <v>0</v>
      </c>
    </row>
    <row r="225" spans="1:6" ht="15.75" thickBot="1" x14ac:dyDescent="0.3">
      <c r="B225" s="324" t="s">
        <v>842</v>
      </c>
      <c r="C225" s="353">
        <f>C226+C227+C228+C229</f>
        <v>0</v>
      </c>
      <c r="D225" s="353">
        <f>D226+D227+D228+D229</f>
        <v>0</v>
      </c>
      <c r="E225" s="353">
        <f>E226+E227+E228+E229</f>
        <v>0</v>
      </c>
      <c r="F225" s="353">
        <f>F226+F227+F228+F229</f>
        <v>0</v>
      </c>
    </row>
    <row r="226" spans="1:6" ht="15.75" thickBot="1" x14ac:dyDescent="0.3">
      <c r="B226" s="326" t="s">
        <v>840</v>
      </c>
      <c r="C226" s="325">
        <f t="shared" ref="C226:F229" si="11">C115+C140+C165+C191</f>
        <v>0</v>
      </c>
      <c r="D226" s="325">
        <f t="shared" si="11"/>
        <v>0</v>
      </c>
      <c r="E226" s="325">
        <f t="shared" si="11"/>
        <v>0</v>
      </c>
      <c r="F226" s="325">
        <f t="shared" si="11"/>
        <v>0</v>
      </c>
    </row>
    <row r="227" spans="1:6" ht="15.75" thickBot="1" x14ac:dyDescent="0.3">
      <c r="B227" s="326" t="s">
        <v>839</v>
      </c>
      <c r="C227" s="325">
        <f t="shared" si="11"/>
        <v>0</v>
      </c>
      <c r="D227" s="325">
        <f t="shared" si="11"/>
        <v>0</v>
      </c>
      <c r="E227" s="325">
        <f t="shared" si="11"/>
        <v>0</v>
      </c>
      <c r="F227" s="325">
        <f t="shared" si="11"/>
        <v>0</v>
      </c>
    </row>
    <row r="228" spans="1:6" ht="15.75" thickBot="1" x14ac:dyDescent="0.3">
      <c r="B228" s="326" t="s">
        <v>838</v>
      </c>
      <c r="C228" s="325">
        <f t="shared" si="11"/>
        <v>0</v>
      </c>
      <c r="D228" s="325">
        <f t="shared" si="11"/>
        <v>0</v>
      </c>
      <c r="E228" s="325">
        <f t="shared" si="11"/>
        <v>0</v>
      </c>
      <c r="F228" s="325">
        <f t="shared" si="11"/>
        <v>0</v>
      </c>
    </row>
    <row r="229" spans="1:6" ht="15.75" thickBot="1" x14ac:dyDescent="0.3">
      <c r="B229" s="1186" t="s">
        <v>837</v>
      </c>
      <c r="C229" s="1185">
        <f t="shared" si="11"/>
        <v>0</v>
      </c>
      <c r="D229" s="1185">
        <f t="shared" si="11"/>
        <v>0</v>
      </c>
      <c r="E229" s="1185">
        <f t="shared" si="11"/>
        <v>0</v>
      </c>
      <c r="F229" s="1185">
        <f t="shared" si="11"/>
        <v>0</v>
      </c>
    </row>
    <row r="230" spans="1:6" ht="15.75" thickBot="1" x14ac:dyDescent="0.3">
      <c r="B230" s="1188" t="s">
        <v>841</v>
      </c>
      <c r="C230" s="1187">
        <f>C231+C232+C233+C234</f>
        <v>1000</v>
      </c>
      <c r="D230" s="1187">
        <f>D231+D232+D233+D234</f>
        <v>1000</v>
      </c>
      <c r="E230" s="1187">
        <f>E231+E232+E233+E234</f>
        <v>1000</v>
      </c>
      <c r="F230" s="1187">
        <f>F231+F232+F233+F234</f>
        <v>1000</v>
      </c>
    </row>
    <row r="231" spans="1:6" ht="15.75" thickBot="1" x14ac:dyDescent="0.3">
      <c r="B231" s="326" t="s">
        <v>840</v>
      </c>
      <c r="C231" s="325">
        <f t="shared" ref="C231:F234" si="12">C120+C145+C170+C196</f>
        <v>1000</v>
      </c>
      <c r="D231" s="325">
        <f t="shared" si="12"/>
        <v>1000</v>
      </c>
      <c r="E231" s="325">
        <f t="shared" si="12"/>
        <v>1000</v>
      </c>
      <c r="F231" s="325">
        <f t="shared" si="12"/>
        <v>1000</v>
      </c>
    </row>
    <row r="232" spans="1:6" ht="15.75" thickBot="1" x14ac:dyDescent="0.3">
      <c r="B232" s="326" t="s">
        <v>839</v>
      </c>
      <c r="C232" s="325">
        <f t="shared" si="12"/>
        <v>0</v>
      </c>
      <c r="D232" s="325">
        <f t="shared" si="12"/>
        <v>0</v>
      </c>
      <c r="E232" s="325">
        <f t="shared" si="12"/>
        <v>0</v>
      </c>
      <c r="F232" s="325">
        <f t="shared" si="12"/>
        <v>0</v>
      </c>
    </row>
    <row r="233" spans="1:6" ht="15.75" thickBot="1" x14ac:dyDescent="0.3">
      <c r="B233" s="1186" t="s">
        <v>838</v>
      </c>
      <c r="C233" s="1185">
        <f t="shared" si="12"/>
        <v>0</v>
      </c>
      <c r="D233" s="1185">
        <f t="shared" si="12"/>
        <v>0</v>
      </c>
      <c r="E233" s="1185">
        <f t="shared" si="12"/>
        <v>0</v>
      </c>
      <c r="F233" s="1185">
        <f t="shared" si="12"/>
        <v>0</v>
      </c>
    </row>
    <row r="234" spans="1:6" ht="15.75" thickBot="1" x14ac:dyDescent="0.3">
      <c r="B234" s="326" t="s">
        <v>837</v>
      </c>
      <c r="C234" s="325">
        <f t="shared" si="12"/>
        <v>0</v>
      </c>
      <c r="D234" s="325">
        <f t="shared" si="12"/>
        <v>0</v>
      </c>
      <c r="E234" s="325">
        <f t="shared" si="12"/>
        <v>0</v>
      </c>
      <c r="F234" s="325">
        <f t="shared" si="12"/>
        <v>0</v>
      </c>
    </row>
    <row r="235" spans="1:6" ht="15.75" thickBot="1" x14ac:dyDescent="0.3">
      <c r="B235" s="334" t="s">
        <v>836</v>
      </c>
      <c r="C235" s="335">
        <f>IF(C203-C202=0,0,"Error")</f>
        <v>0</v>
      </c>
      <c r="D235" s="335">
        <f>IF(D203-D202=0,0,"Error")</f>
        <v>0</v>
      </c>
      <c r="E235" s="335">
        <f>IF(E203-E202=0,0,"Error")</f>
        <v>0</v>
      </c>
      <c r="F235" s="335">
        <f>IF(F203-F202=0,0,"Error")</f>
        <v>0</v>
      </c>
    </row>
    <row r="236" spans="1:6" ht="15.75" thickBot="1" x14ac:dyDescent="0.3">
      <c r="B236" s="354"/>
      <c r="C236" s="355"/>
      <c r="D236" s="355"/>
      <c r="E236" s="355"/>
      <c r="F236" s="355"/>
    </row>
    <row r="237" spans="1:6" ht="20.25" customHeight="1" x14ac:dyDescent="0.25">
      <c r="A237" s="166" t="s">
        <v>191</v>
      </c>
      <c r="B237" s="167" t="s">
        <v>2305</v>
      </c>
      <c r="D237" s="1493" t="s">
        <v>832</v>
      </c>
      <c r="E237" s="166" t="s">
        <v>191</v>
      </c>
      <c r="F237" s="167" t="s">
        <v>2304</v>
      </c>
    </row>
    <row r="238" spans="1:6" ht="20.25" customHeight="1" x14ac:dyDescent="0.25">
      <c r="A238" s="164" t="s">
        <v>830</v>
      </c>
      <c r="B238" s="163"/>
      <c r="D238" s="1494"/>
      <c r="E238" s="164" t="s">
        <v>830</v>
      </c>
      <c r="F238" s="163"/>
    </row>
    <row r="239" spans="1:6" ht="20.25" customHeight="1" thickBot="1" x14ac:dyDescent="0.3">
      <c r="A239" s="162" t="s">
        <v>196</v>
      </c>
      <c r="B239" s="1184">
        <v>45776</v>
      </c>
      <c r="D239" s="1495"/>
      <c r="E239" s="162" t="s">
        <v>196</v>
      </c>
      <c r="F239" s="1184">
        <f>B239</f>
        <v>45776</v>
      </c>
    </row>
    <row r="240" spans="1:6" ht="15.75" thickBot="1" x14ac:dyDescent="0.3">
      <c r="A240" s="159"/>
      <c r="B240" s="159"/>
      <c r="C240" s="356"/>
      <c r="D240" s="157"/>
      <c r="E240" s="159"/>
      <c r="F240" s="159"/>
    </row>
    <row r="241" spans="2:6" ht="47.25" customHeight="1" thickBot="1" x14ac:dyDescent="0.3">
      <c r="B241" s="1701" t="s">
        <v>827</v>
      </c>
      <c r="C241" s="2179"/>
      <c r="D241" s="2179"/>
      <c r="E241" s="2179"/>
      <c r="F241" s="2180"/>
    </row>
  </sheetData>
  <mergeCells count="55">
    <mergeCell ref="A2:F2"/>
    <mergeCell ref="B3:F3"/>
    <mergeCell ref="C5:F5"/>
    <mergeCell ref="C6:F6"/>
    <mergeCell ref="C7:F7"/>
    <mergeCell ref="B20:F20"/>
    <mergeCell ref="B21:F21"/>
    <mergeCell ref="C22:F22"/>
    <mergeCell ref="C23:F23"/>
    <mergeCell ref="B8:F8"/>
    <mergeCell ref="B9:F11"/>
    <mergeCell ref="C12:F12"/>
    <mergeCell ref="B13:B14"/>
    <mergeCell ref="C16:F16"/>
    <mergeCell ref="B17:F17"/>
    <mergeCell ref="C24:F24"/>
    <mergeCell ref="B25:B26"/>
    <mergeCell ref="H99:L101"/>
    <mergeCell ref="C100:F100"/>
    <mergeCell ref="C101:F101"/>
    <mergeCell ref="B34:B35"/>
    <mergeCell ref="C59:F59"/>
    <mergeCell ref="C60:F60"/>
    <mergeCell ref="C61:F61"/>
    <mergeCell ref="B62:B63"/>
    <mergeCell ref="B33:F33"/>
    <mergeCell ref="B70:F70"/>
    <mergeCell ref="C152:F152"/>
    <mergeCell ref="B153:B154"/>
    <mergeCell ref="C126:F126"/>
    <mergeCell ref="B71:B72"/>
    <mergeCell ref="B96:F96"/>
    <mergeCell ref="B97:F97"/>
    <mergeCell ref="C98:F98"/>
    <mergeCell ref="E99:F99"/>
    <mergeCell ref="C102:F102"/>
    <mergeCell ref="B103:B104"/>
    <mergeCell ref="B111:F111"/>
    <mergeCell ref="B112:B113"/>
    <mergeCell ref="E125:F125"/>
    <mergeCell ref="C127:F127"/>
    <mergeCell ref="B128:B129"/>
    <mergeCell ref="B136:F136"/>
    <mergeCell ref="B137:B138"/>
    <mergeCell ref="C151:F151"/>
    <mergeCell ref="B188:B189"/>
    <mergeCell ref="D237:D239"/>
    <mergeCell ref="B241:F241"/>
    <mergeCell ref="B161:F161"/>
    <mergeCell ref="B162:B163"/>
    <mergeCell ref="C175:F175"/>
    <mergeCell ref="C177:F177"/>
    <mergeCell ref="B179:B180"/>
    <mergeCell ref="B187:F187"/>
    <mergeCell ref="C178:F178"/>
  </mergeCells>
  <pageMargins left="0.70866141732283472" right="0.70866141732283472" top="0.74803149606299213" bottom="0.74803149606299213" header="0.31496062992125984" footer="0.31496062992125984"/>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M202"/>
  <sheetViews>
    <sheetView topLeftCell="A150" workbookViewId="0">
      <selection activeCell="I45" sqref="I45"/>
    </sheetView>
  </sheetViews>
  <sheetFormatPr defaultColWidth="9" defaultRowHeight="15" x14ac:dyDescent="0.25"/>
  <cols>
    <col min="1" max="1" width="1.140625" style="154" customWidth="1"/>
    <col min="2" max="2" width="26.140625" style="154" customWidth="1"/>
    <col min="3" max="3" width="18.85546875" style="154" customWidth="1"/>
    <col min="4" max="4" width="25.140625" style="154" customWidth="1"/>
    <col min="5" max="5" width="27.42578125" style="154" customWidth="1"/>
    <col min="6" max="6" width="30.7109375" style="154" customWidth="1"/>
    <col min="7" max="7" width="13.140625" style="154" customWidth="1"/>
    <col min="8" max="8" width="18.42578125" style="154" customWidth="1"/>
    <col min="9" max="9" width="11" style="154" customWidth="1"/>
    <col min="10" max="10" width="11" style="154" bestFit="1" customWidth="1"/>
    <col min="11" max="16384" width="9" style="154"/>
  </cols>
  <sheetData>
    <row r="2" spans="1:7" ht="18" customHeight="1" x14ac:dyDescent="0.25">
      <c r="A2" s="1558" t="s">
        <v>922</v>
      </c>
      <c r="B2" s="1558"/>
      <c r="C2" s="1558"/>
      <c r="D2" s="1558"/>
      <c r="E2" s="1558"/>
      <c r="F2" s="1558"/>
      <c r="G2" s="231"/>
    </row>
    <row r="3" spans="1:7" ht="15.75" x14ac:dyDescent="0.25">
      <c r="A3" s="420"/>
      <c r="B3" s="1559" t="s">
        <v>1582</v>
      </c>
      <c r="C3" s="1559"/>
      <c r="D3" s="1559"/>
      <c r="E3" s="1559"/>
      <c r="F3" s="1559"/>
    </row>
    <row r="4" spans="1:7" ht="16.5" thickBot="1" x14ac:dyDescent="0.3">
      <c r="A4" s="357"/>
      <c r="B4" s="357"/>
      <c r="C4" s="357"/>
      <c r="D4" s="357"/>
      <c r="E4" s="357"/>
      <c r="F4" s="357"/>
    </row>
    <row r="5" spans="1:7" ht="32.25" thickBot="1" x14ac:dyDescent="0.3">
      <c r="A5" s="357"/>
      <c r="B5" s="419" t="s">
        <v>6</v>
      </c>
      <c r="C5" s="2317" t="s">
        <v>1748</v>
      </c>
      <c r="D5" s="2317"/>
      <c r="E5" s="2317"/>
      <c r="F5" s="2317"/>
    </row>
    <row r="6" spans="1:7" ht="16.5" thickBot="1" x14ac:dyDescent="0.3">
      <c r="A6" s="357"/>
      <c r="B6" s="419" t="s">
        <v>8</v>
      </c>
      <c r="C6" s="1561" t="s">
        <v>1749</v>
      </c>
      <c r="D6" s="1562"/>
      <c r="E6" s="1562"/>
      <c r="F6" s="1563"/>
    </row>
    <row r="7" spans="1:7" ht="32.25" thickBot="1" x14ac:dyDescent="0.3">
      <c r="A7" s="357"/>
      <c r="B7" s="419" t="s">
        <v>10</v>
      </c>
      <c r="C7" s="1564" t="s">
        <v>919</v>
      </c>
      <c r="D7" s="1565"/>
      <c r="E7" s="1565"/>
      <c r="F7" s="1566"/>
    </row>
    <row r="8" spans="1:7" ht="20.25" customHeight="1" thickBot="1" x14ac:dyDescent="0.3">
      <c r="A8" s="357"/>
      <c r="B8" s="1555" t="s">
        <v>12</v>
      </c>
      <c r="C8" s="1556"/>
      <c r="D8" s="1556"/>
      <c r="E8" s="1556"/>
      <c r="F8" s="1557"/>
    </row>
    <row r="9" spans="1:7" ht="68.25" customHeight="1" thickBot="1" x14ac:dyDescent="0.3">
      <c r="A9" s="357"/>
      <c r="B9" s="1570" t="s">
        <v>2335</v>
      </c>
      <c r="C9" s="1571"/>
      <c r="D9" s="1571"/>
      <c r="E9" s="1571"/>
      <c r="F9" s="1572"/>
    </row>
    <row r="10" spans="1:7" ht="23.25" hidden="1" customHeight="1" x14ac:dyDescent="0.25">
      <c r="A10" s="357"/>
      <c r="B10" s="1570"/>
      <c r="C10" s="1571"/>
      <c r="D10" s="1571"/>
      <c r="E10" s="1571"/>
      <c r="F10" s="1572"/>
    </row>
    <row r="11" spans="1:7" ht="16.5" hidden="1" thickBot="1" x14ac:dyDescent="0.3">
      <c r="A11" s="357"/>
      <c r="B11" s="1570"/>
      <c r="C11" s="1571"/>
      <c r="D11" s="1571"/>
      <c r="E11" s="1571"/>
      <c r="F11" s="1572"/>
    </row>
    <row r="12" spans="1:7" ht="87" customHeight="1" thickBot="1" x14ac:dyDescent="0.3">
      <c r="A12" s="357"/>
      <c r="B12" s="418" t="s">
        <v>14</v>
      </c>
      <c r="C12" s="2314" t="s">
        <v>2334</v>
      </c>
      <c r="D12" s="2315"/>
      <c r="E12" s="2315"/>
      <c r="F12" s="2316"/>
    </row>
    <row r="13" spans="1:7" ht="15.75" x14ac:dyDescent="0.25">
      <c r="A13" s="357"/>
      <c r="B13" s="1576" t="s">
        <v>1578</v>
      </c>
      <c r="C13" s="392">
        <v>2025</v>
      </c>
      <c r="D13" s="392">
        <v>2026</v>
      </c>
      <c r="E13" s="392">
        <v>2027</v>
      </c>
      <c r="F13" s="392">
        <v>2028</v>
      </c>
    </row>
    <row r="14" spans="1:7" ht="16.5" thickBot="1" x14ac:dyDescent="0.3">
      <c r="A14" s="357"/>
      <c r="B14" s="1577"/>
      <c r="C14" s="417" t="s">
        <v>17</v>
      </c>
      <c r="D14" s="417" t="s">
        <v>18</v>
      </c>
      <c r="E14" s="417" t="s">
        <v>18</v>
      </c>
      <c r="F14" s="417" t="s">
        <v>18</v>
      </c>
    </row>
    <row r="15" spans="1:7" ht="38.25" customHeight="1" thickBot="1" x14ac:dyDescent="0.3">
      <c r="A15" s="357"/>
      <c r="B15" s="406" t="s">
        <v>2330</v>
      </c>
      <c r="C15" s="416"/>
      <c r="D15" s="413">
        <v>0.15</v>
      </c>
      <c r="E15" s="413">
        <v>0.15</v>
      </c>
      <c r="F15" s="413">
        <v>0.15</v>
      </c>
    </row>
    <row r="16" spans="1:7" ht="24" customHeight="1" thickBot="1" x14ac:dyDescent="0.3">
      <c r="A16" s="415"/>
      <c r="B16" s="406" t="s">
        <v>2324</v>
      </c>
      <c r="C16" s="416"/>
      <c r="D16" s="413">
        <v>0.15</v>
      </c>
      <c r="E16" s="413">
        <v>0.15</v>
      </c>
      <c r="F16" s="413">
        <v>0.15</v>
      </c>
    </row>
    <row r="17" spans="1:13" ht="59.25" customHeight="1" thickBot="1" x14ac:dyDescent="0.3">
      <c r="A17" s="357"/>
      <c r="B17" s="410" t="s">
        <v>914</v>
      </c>
      <c r="C17" s="2311" t="s">
        <v>2333</v>
      </c>
      <c r="D17" s="2312"/>
      <c r="E17" s="2312"/>
      <c r="F17" s="2313"/>
    </row>
    <row r="18" spans="1:13" ht="16.5" thickBot="1" x14ac:dyDescent="0.3">
      <c r="A18" s="357"/>
      <c r="B18" s="1564" t="s">
        <v>912</v>
      </c>
      <c r="C18" s="1565"/>
      <c r="D18" s="1565"/>
      <c r="E18" s="1565"/>
      <c r="F18" s="1566"/>
    </row>
    <row r="19" spans="1:13" ht="50.25" customHeight="1" thickBot="1" x14ac:dyDescent="0.3">
      <c r="A19" s="357"/>
      <c r="B19" s="406" t="s">
        <v>2332</v>
      </c>
      <c r="C19" s="1192"/>
      <c r="D19" s="413">
        <v>0.4</v>
      </c>
      <c r="E19" s="413">
        <v>0.45</v>
      </c>
      <c r="F19" s="413">
        <v>0.5</v>
      </c>
    </row>
    <row r="20" spans="1:13" ht="16.5" thickBot="1" x14ac:dyDescent="0.3">
      <c r="A20" s="357"/>
      <c r="B20" s="1581" t="s">
        <v>989</v>
      </c>
      <c r="C20" s="1582"/>
      <c r="D20" s="1582"/>
      <c r="E20" s="1582"/>
      <c r="F20" s="1583"/>
    </row>
    <row r="21" spans="1:13" ht="21.75" customHeight="1" thickBot="1" x14ac:dyDescent="0.3">
      <c r="A21" s="357"/>
      <c r="B21" s="1584" t="s">
        <v>901</v>
      </c>
      <c r="C21" s="1585"/>
      <c r="D21" s="1585"/>
      <c r="E21" s="1585"/>
      <c r="F21" s="1586"/>
    </row>
    <row r="22" spans="1:13" ht="19.5" customHeight="1" thickBot="1" x14ac:dyDescent="0.3">
      <c r="A22" s="357"/>
      <c r="B22" s="396" t="s">
        <v>2331</v>
      </c>
      <c r="C22" s="1587" t="s">
        <v>2330</v>
      </c>
      <c r="D22" s="1574"/>
      <c r="E22" s="1574"/>
      <c r="F22" s="1575"/>
    </row>
    <row r="23" spans="1:13" ht="58.5" customHeight="1" thickBot="1" x14ac:dyDescent="0.3">
      <c r="A23" s="357"/>
      <c r="B23" s="402" t="s">
        <v>863</v>
      </c>
      <c r="C23" s="1588" t="s">
        <v>2329</v>
      </c>
      <c r="D23" s="1589"/>
      <c r="E23" s="1589"/>
      <c r="F23" s="1590"/>
    </row>
    <row r="24" spans="1:13" ht="21" customHeight="1" thickBot="1" x14ac:dyDescent="0.3">
      <c r="A24" s="357"/>
      <c r="B24" s="313" t="s">
        <v>37</v>
      </c>
      <c r="C24" s="1591" t="s">
        <v>2328</v>
      </c>
      <c r="D24" s="1592"/>
      <c r="E24" s="1592"/>
      <c r="F24" s="1593"/>
    </row>
    <row r="25" spans="1:13" ht="15.75" x14ac:dyDescent="0.25">
      <c r="A25" s="357"/>
      <c r="B25" s="1576"/>
      <c r="C25" s="385">
        <v>2025</v>
      </c>
      <c r="D25" s="385">
        <v>2026</v>
      </c>
      <c r="E25" s="385">
        <v>2027</v>
      </c>
      <c r="F25" s="385">
        <v>2028</v>
      </c>
    </row>
    <row r="26" spans="1:13" ht="16.5" thickBot="1" x14ac:dyDescent="0.3">
      <c r="A26" s="357"/>
      <c r="B26" s="1577"/>
      <c r="C26" s="384" t="s">
        <v>17</v>
      </c>
      <c r="D26" s="384" t="s">
        <v>18</v>
      </c>
      <c r="E26" s="384" t="s">
        <v>18</v>
      </c>
      <c r="F26" s="384" t="s">
        <v>18</v>
      </c>
      <c r="H26" s="187"/>
      <c r="I26" s="187"/>
      <c r="J26" s="187"/>
      <c r="K26" s="187"/>
      <c r="L26" s="187"/>
    </row>
    <row r="27" spans="1:13" s="175" customFormat="1" ht="21" customHeight="1" thickBot="1" x14ac:dyDescent="0.3">
      <c r="A27" s="415"/>
      <c r="B27" s="313" t="s">
        <v>39</v>
      </c>
      <c r="C27" s="1191">
        <v>20000</v>
      </c>
      <c r="D27" s="859">
        <v>21000</v>
      </c>
      <c r="E27" s="859">
        <v>21000</v>
      </c>
      <c r="F27" s="859">
        <v>21000</v>
      </c>
      <c r="J27" s="795"/>
      <c r="K27" s="795"/>
      <c r="L27" s="795"/>
      <c r="M27" s="795"/>
    </row>
    <row r="28" spans="1:13" ht="27" customHeight="1" thickBot="1" x14ac:dyDescent="0.3">
      <c r="A28" s="357"/>
      <c r="B28" s="313" t="s">
        <v>861</v>
      </c>
      <c r="C28" s="388">
        <f>C57</f>
        <v>142679</v>
      </c>
      <c r="D28" s="388">
        <f>D57</f>
        <v>142679</v>
      </c>
      <c r="E28" s="388">
        <f>E57</f>
        <v>142679</v>
      </c>
      <c r="F28" s="388">
        <f>F57</f>
        <v>142679</v>
      </c>
    </row>
    <row r="29" spans="1:13" ht="27.75" customHeight="1" thickBot="1" x14ac:dyDescent="0.3">
      <c r="A29" s="357"/>
      <c r="B29" s="313" t="s">
        <v>860</v>
      </c>
      <c r="C29" s="388">
        <f>C28/C27</f>
        <v>7.1339499999999996</v>
      </c>
      <c r="D29" s="388">
        <f>D28/D27</f>
        <v>6.7942380952380956</v>
      </c>
      <c r="E29" s="388">
        <f>E28/E27</f>
        <v>6.7942380952380956</v>
      </c>
      <c r="F29" s="388">
        <f>F28/F27</f>
        <v>6.7942380952380956</v>
      </c>
    </row>
    <row r="30" spans="1:13" ht="23.25" customHeight="1" thickBot="1" x14ac:dyDescent="0.3">
      <c r="A30" s="357"/>
      <c r="B30" s="313" t="s">
        <v>859</v>
      </c>
      <c r="C30" s="387" t="s">
        <v>884</v>
      </c>
      <c r="D30" s="386">
        <f t="shared" ref="D30:F32" si="0">D27/C27-1</f>
        <v>5.0000000000000044E-2</v>
      </c>
      <c r="E30" s="386">
        <f t="shared" si="0"/>
        <v>0</v>
      </c>
      <c r="F30" s="386">
        <f t="shared" si="0"/>
        <v>0</v>
      </c>
    </row>
    <row r="31" spans="1:13" ht="35.25" customHeight="1" thickBot="1" x14ac:dyDescent="0.3">
      <c r="A31" s="357"/>
      <c r="B31" s="313" t="s">
        <v>858</v>
      </c>
      <c r="C31" s="387" t="s">
        <v>884</v>
      </c>
      <c r="D31" s="386">
        <f t="shared" si="0"/>
        <v>0</v>
      </c>
      <c r="E31" s="386">
        <f t="shared" si="0"/>
        <v>0</v>
      </c>
      <c r="F31" s="386">
        <f t="shared" si="0"/>
        <v>0</v>
      </c>
    </row>
    <row r="32" spans="1:13" ht="32.25" thickBot="1" x14ac:dyDescent="0.3">
      <c r="A32" s="357"/>
      <c r="B32" s="313" t="s">
        <v>55</v>
      </c>
      <c r="C32" s="387" t="s">
        <v>884</v>
      </c>
      <c r="D32" s="386">
        <f t="shared" si="0"/>
        <v>-4.7619047619047561E-2</v>
      </c>
      <c r="E32" s="386">
        <f t="shared" si="0"/>
        <v>0</v>
      </c>
      <c r="F32" s="386">
        <f t="shared" si="0"/>
        <v>0</v>
      </c>
    </row>
    <row r="33" spans="1:9" ht="27" customHeight="1" thickBot="1" x14ac:dyDescent="0.3">
      <c r="A33" s="357"/>
      <c r="B33" s="1567" t="s">
        <v>1565</v>
      </c>
      <c r="C33" s="1568"/>
      <c r="D33" s="1568"/>
      <c r="E33" s="1568"/>
      <c r="F33" s="1569"/>
    </row>
    <row r="34" spans="1:9" ht="15.75" x14ac:dyDescent="0.25">
      <c r="A34" s="357"/>
      <c r="B34" s="1576"/>
      <c r="C34" s="385">
        <v>2025</v>
      </c>
      <c r="D34" s="385">
        <v>2026</v>
      </c>
      <c r="E34" s="385">
        <v>2027</v>
      </c>
      <c r="F34" s="385">
        <v>2028</v>
      </c>
    </row>
    <row r="35" spans="1:9" ht="16.5" thickBot="1" x14ac:dyDescent="0.3">
      <c r="A35" s="357"/>
      <c r="B35" s="1577"/>
      <c r="C35" s="384" t="s">
        <v>17</v>
      </c>
      <c r="D35" s="384" t="s">
        <v>18</v>
      </c>
      <c r="E35" s="384" t="s">
        <v>18</v>
      </c>
      <c r="F35" s="384" t="s">
        <v>18</v>
      </c>
    </row>
    <row r="36" spans="1:9" ht="16.5" thickBot="1" x14ac:dyDescent="0.3">
      <c r="A36" s="357"/>
      <c r="B36" s="374" t="s">
        <v>850</v>
      </c>
      <c r="C36" s="373">
        <v>121549</v>
      </c>
      <c r="D36" s="373">
        <f>D37+D38</f>
        <v>121549</v>
      </c>
      <c r="E36" s="373">
        <f>E37+E38</f>
        <v>121549</v>
      </c>
      <c r="F36" s="373">
        <f>F37+F38</f>
        <v>121549</v>
      </c>
      <c r="H36" s="187"/>
    </row>
    <row r="37" spans="1:9" ht="16.5" thickBot="1" x14ac:dyDescent="0.3">
      <c r="A37" s="357"/>
      <c r="B37" s="372" t="s">
        <v>840</v>
      </c>
      <c r="C37" s="373">
        <v>121549</v>
      </c>
      <c r="D37" s="373">
        <v>121549</v>
      </c>
      <c r="E37" s="373">
        <v>121549</v>
      </c>
      <c r="F37" s="383">
        <v>121549</v>
      </c>
    </row>
    <row r="38" spans="1:9" ht="16.5" thickBot="1" x14ac:dyDescent="0.3">
      <c r="A38" s="357"/>
      <c r="B38" s="372" t="s">
        <v>855</v>
      </c>
      <c r="C38" s="371"/>
      <c r="D38" s="370"/>
      <c r="E38" s="370"/>
      <c r="F38" s="370"/>
    </row>
    <row r="39" spans="1:9" ht="32.25" thickBot="1" x14ac:dyDescent="0.3">
      <c r="A39" s="357"/>
      <c r="B39" s="374" t="s">
        <v>849</v>
      </c>
      <c r="C39" s="373">
        <f>C41+C40</f>
        <v>19130</v>
      </c>
      <c r="D39" s="373">
        <f>D41+D40</f>
        <v>19130</v>
      </c>
      <c r="E39" s="373">
        <f>E41+E40</f>
        <v>19130</v>
      </c>
      <c r="F39" s="373">
        <f>F41+F40</f>
        <v>19130</v>
      </c>
    </row>
    <row r="40" spans="1:9" ht="16.5" thickBot="1" x14ac:dyDescent="0.3">
      <c r="A40" s="357"/>
      <c r="B40" s="372" t="s">
        <v>840</v>
      </c>
      <c r="C40" s="373">
        <v>19130</v>
      </c>
      <c r="D40" s="373">
        <v>19130</v>
      </c>
      <c r="E40" s="373">
        <v>19130</v>
      </c>
      <c r="F40" s="373">
        <v>19130</v>
      </c>
    </row>
    <row r="41" spans="1:9" ht="16.5" thickBot="1" x14ac:dyDescent="0.3">
      <c r="A41" s="357"/>
      <c r="B41" s="372" t="s">
        <v>855</v>
      </c>
      <c r="C41" s="371"/>
      <c r="D41" s="373"/>
      <c r="E41" s="373"/>
      <c r="F41" s="373"/>
      <c r="G41" s="187"/>
    </row>
    <row r="42" spans="1:9" ht="16.5" thickBot="1" x14ac:dyDescent="0.3">
      <c r="A42" s="357"/>
      <c r="B42" s="374" t="s">
        <v>848</v>
      </c>
      <c r="C42" s="373">
        <f>C44+C43</f>
        <v>2000</v>
      </c>
      <c r="D42" s="373">
        <f>D44+D43</f>
        <v>2000</v>
      </c>
      <c r="E42" s="373">
        <f>E44+E43</f>
        <v>2000</v>
      </c>
      <c r="F42" s="373">
        <f>F44+F43</f>
        <v>2000</v>
      </c>
      <c r="I42" s="187"/>
    </row>
    <row r="43" spans="1:9" ht="16.5" thickBot="1" x14ac:dyDescent="0.3">
      <c r="A43" s="357"/>
      <c r="B43" s="372" t="s">
        <v>840</v>
      </c>
      <c r="C43" s="371">
        <v>2000</v>
      </c>
      <c r="D43" s="373">
        <v>2000</v>
      </c>
      <c r="E43" s="373">
        <v>2000</v>
      </c>
      <c r="F43" s="373">
        <v>2000</v>
      </c>
    </row>
    <row r="44" spans="1:9" ht="16.5" thickBot="1" x14ac:dyDescent="0.3">
      <c r="A44" s="357"/>
      <c r="B44" s="372" t="s">
        <v>855</v>
      </c>
      <c r="C44" s="371"/>
      <c r="D44" s="373"/>
      <c r="E44" s="373"/>
      <c r="F44" s="373"/>
    </row>
    <row r="45" spans="1:9" ht="24.75" customHeight="1" thickBot="1" x14ac:dyDescent="0.3">
      <c r="A45" s="357"/>
      <c r="B45" s="374" t="s">
        <v>847</v>
      </c>
      <c r="C45" s="371"/>
      <c r="D45" s="373"/>
      <c r="E45" s="373"/>
      <c r="F45" s="373"/>
    </row>
    <row r="46" spans="1:9" ht="16.5" thickBot="1" x14ac:dyDescent="0.3">
      <c r="A46" s="357"/>
      <c r="B46" s="372" t="s">
        <v>840</v>
      </c>
      <c r="C46" s="371"/>
      <c r="D46" s="373"/>
      <c r="E46" s="373"/>
      <c r="F46" s="373"/>
    </row>
    <row r="47" spans="1:9" ht="12.75" customHeight="1" thickBot="1" x14ac:dyDescent="0.3">
      <c r="A47" s="357"/>
      <c r="B47" s="372" t="s">
        <v>855</v>
      </c>
      <c r="C47" s="371"/>
      <c r="D47" s="373"/>
      <c r="E47" s="373"/>
      <c r="F47" s="373"/>
    </row>
    <row r="48" spans="1:9" ht="15" customHeight="1" thickBot="1" x14ac:dyDescent="0.3">
      <c r="A48" s="357"/>
      <c r="B48" s="374" t="s">
        <v>846</v>
      </c>
      <c r="C48" s="371"/>
      <c r="D48" s="373"/>
      <c r="E48" s="373"/>
      <c r="F48" s="373"/>
    </row>
    <row r="49" spans="1:12" ht="16.5" thickBot="1" x14ac:dyDescent="0.3">
      <c r="A49" s="357"/>
      <c r="B49" s="372" t="s">
        <v>840</v>
      </c>
      <c r="C49" s="371"/>
      <c r="D49" s="373"/>
      <c r="E49" s="373"/>
      <c r="F49" s="373"/>
    </row>
    <row r="50" spans="1:12" ht="16.5" thickBot="1" x14ac:dyDescent="0.3">
      <c r="A50" s="357"/>
      <c r="B50" s="372" t="s">
        <v>855</v>
      </c>
      <c r="C50" s="371"/>
      <c r="D50" s="373"/>
      <c r="E50" s="373"/>
      <c r="F50" s="373"/>
    </row>
    <row r="51" spans="1:12" ht="16.5" thickBot="1" x14ac:dyDescent="0.3">
      <c r="A51" s="357"/>
      <c r="B51" s="374" t="s">
        <v>845</v>
      </c>
      <c r="C51" s="371"/>
      <c r="D51" s="373"/>
      <c r="E51" s="373"/>
      <c r="F51" s="373"/>
    </row>
    <row r="52" spans="1:12" ht="16.5" thickBot="1" x14ac:dyDescent="0.3">
      <c r="A52" s="357"/>
      <c r="B52" s="372" t="s">
        <v>840</v>
      </c>
      <c r="C52" s="371"/>
      <c r="D52" s="373"/>
      <c r="E52" s="373"/>
      <c r="F52" s="373"/>
      <c r="H52" s="187"/>
      <c r="I52" s="187"/>
      <c r="J52" s="187"/>
      <c r="K52" s="187"/>
      <c r="L52" s="187"/>
    </row>
    <row r="53" spans="1:12" ht="16.5" thickBot="1" x14ac:dyDescent="0.3">
      <c r="A53" s="357"/>
      <c r="B53" s="372" t="s">
        <v>855</v>
      </c>
      <c r="C53" s="371"/>
      <c r="D53" s="373"/>
      <c r="E53" s="373"/>
      <c r="F53" s="373"/>
    </row>
    <row r="54" spans="1:12" ht="32.25" thickBot="1" x14ac:dyDescent="0.3">
      <c r="A54" s="357"/>
      <c r="B54" s="374" t="s">
        <v>844</v>
      </c>
      <c r="C54" s="371"/>
      <c r="D54" s="373"/>
      <c r="E54" s="373"/>
      <c r="F54" s="373"/>
    </row>
    <row r="55" spans="1:12" ht="15.75" customHeight="1" thickBot="1" x14ac:dyDescent="0.3">
      <c r="A55" s="357"/>
      <c r="B55" s="372" t="s">
        <v>840</v>
      </c>
      <c r="C55" s="371"/>
      <c r="D55" s="400"/>
      <c r="E55" s="400"/>
      <c r="F55" s="400"/>
    </row>
    <row r="56" spans="1:12" ht="12.75" customHeight="1" thickBot="1" x14ac:dyDescent="0.3">
      <c r="A56" s="357"/>
      <c r="B56" s="372" t="s">
        <v>855</v>
      </c>
      <c r="C56" s="371"/>
      <c r="D56" s="401"/>
      <c r="E56" s="400"/>
      <c r="F56" s="400"/>
    </row>
    <row r="57" spans="1:12" ht="36.75" customHeight="1" thickBot="1" x14ac:dyDescent="0.3">
      <c r="A57" s="357"/>
      <c r="B57" s="382" t="s">
        <v>873</v>
      </c>
      <c r="C57" s="371">
        <f>C54+C51+C48+C45+C42+C39+C36</f>
        <v>142679</v>
      </c>
      <c r="D57" s="399">
        <f>D54+D51+D48+D45+D42+D39+D36</f>
        <v>142679</v>
      </c>
      <c r="E57" s="371">
        <f>E54+E51+E48+E45+E42+E39+E36</f>
        <v>142679</v>
      </c>
      <c r="F57" s="371">
        <f>F54+F51+F48+F45+F42+F39+F36</f>
        <v>142679</v>
      </c>
    </row>
    <row r="58" spans="1:12" ht="22.5" customHeight="1" thickBot="1" x14ac:dyDescent="0.3">
      <c r="A58" s="357"/>
      <c r="B58" s="369" t="s">
        <v>836</v>
      </c>
      <c r="C58" s="368">
        <f>IF(C57-C28=0,0,"Error")</f>
        <v>0</v>
      </c>
      <c r="D58" s="368">
        <f>IF(D57-D28=0,0,"Error")</f>
        <v>0</v>
      </c>
      <c r="E58" s="368">
        <f>IF(E57-E28=0,0,"Error")</f>
        <v>0</v>
      </c>
      <c r="F58" s="368">
        <f>IF(F57-F28=0,0,"Error")</f>
        <v>0</v>
      </c>
    </row>
    <row r="59" spans="1:12" ht="54" customHeight="1" thickBot="1" x14ac:dyDescent="0.3">
      <c r="A59" s="357"/>
      <c r="B59" s="410" t="s">
        <v>908</v>
      </c>
      <c r="C59" s="2311" t="s">
        <v>2325</v>
      </c>
      <c r="D59" s="2312"/>
      <c r="E59" s="2312"/>
      <c r="F59" s="2313"/>
    </row>
    <row r="60" spans="1:12" ht="34.5" customHeight="1" thickBot="1" x14ac:dyDescent="0.3">
      <c r="A60" s="357"/>
      <c r="B60" s="1564" t="s">
        <v>906</v>
      </c>
      <c r="C60" s="1565"/>
      <c r="D60" s="1565"/>
      <c r="E60" s="1565"/>
      <c r="F60" s="1566"/>
    </row>
    <row r="61" spans="1:12" ht="33.75" customHeight="1" thickBot="1" x14ac:dyDescent="0.3">
      <c r="A61" s="357"/>
      <c r="B61" s="406" t="s">
        <v>2324</v>
      </c>
      <c r="C61" s="1192"/>
      <c r="D61" s="413"/>
      <c r="E61" s="413"/>
      <c r="F61" s="413"/>
    </row>
    <row r="62" spans="1:12" ht="16.5" thickBot="1" x14ac:dyDescent="0.3">
      <c r="A62" s="357"/>
      <c r="B62" s="1581" t="s">
        <v>2327</v>
      </c>
      <c r="C62" s="1582"/>
      <c r="D62" s="1582"/>
      <c r="E62" s="1582"/>
      <c r="F62" s="1583"/>
    </row>
    <row r="63" spans="1:12" ht="16.5" thickBot="1" x14ac:dyDescent="0.3">
      <c r="A63" s="357"/>
      <c r="B63" s="1584" t="s">
        <v>901</v>
      </c>
      <c r="C63" s="1585"/>
      <c r="D63" s="1585"/>
      <c r="E63" s="1585"/>
      <c r="F63" s="1586"/>
    </row>
    <row r="64" spans="1:12" ht="23.25" customHeight="1" thickBot="1" x14ac:dyDescent="0.3">
      <c r="A64" s="357"/>
      <c r="B64" s="396" t="s">
        <v>2326</v>
      </c>
      <c r="C64" s="1587" t="s">
        <v>2324</v>
      </c>
      <c r="D64" s="1574"/>
      <c r="E64" s="1574"/>
      <c r="F64" s="1575"/>
    </row>
    <row r="65" spans="1:8" ht="58.5" customHeight="1" thickBot="1" x14ac:dyDescent="0.3">
      <c r="A65" s="357"/>
      <c r="B65" s="402" t="s">
        <v>863</v>
      </c>
      <c r="C65" s="1588" t="s">
        <v>2325</v>
      </c>
      <c r="D65" s="1589"/>
      <c r="E65" s="1589"/>
      <c r="F65" s="1590"/>
    </row>
    <row r="66" spans="1:8" ht="26.25" customHeight="1" thickBot="1" x14ac:dyDescent="0.3">
      <c r="A66" s="357"/>
      <c r="B66" s="313" t="s">
        <v>37</v>
      </c>
      <c r="C66" s="1591" t="s">
        <v>2324</v>
      </c>
      <c r="D66" s="1592"/>
      <c r="E66" s="1592"/>
      <c r="F66" s="1593"/>
    </row>
    <row r="67" spans="1:8" ht="26.25" customHeight="1" x14ac:dyDescent="0.25">
      <c r="A67" s="357"/>
      <c r="B67" s="1576"/>
      <c r="C67" s="385">
        <v>2025</v>
      </c>
      <c r="D67" s="385">
        <v>2026</v>
      </c>
      <c r="E67" s="385">
        <v>2027</v>
      </c>
      <c r="F67" s="385">
        <v>2028</v>
      </c>
    </row>
    <row r="68" spans="1:8" ht="22.5" customHeight="1" thickBot="1" x14ac:dyDescent="0.3">
      <c r="A68" s="357"/>
      <c r="B68" s="1577"/>
      <c r="C68" s="384" t="s">
        <v>17</v>
      </c>
      <c r="D68" s="384" t="s">
        <v>18</v>
      </c>
      <c r="E68" s="384" t="s">
        <v>18</v>
      </c>
      <c r="F68" s="384" t="s">
        <v>18</v>
      </c>
      <c r="H68" s="576"/>
    </row>
    <row r="69" spans="1:8" s="175" customFormat="1" ht="15.75" customHeight="1" thickBot="1" x14ac:dyDescent="0.3">
      <c r="A69" s="415"/>
      <c r="B69" s="313" t="s">
        <v>39</v>
      </c>
      <c r="C69" s="1191">
        <v>200</v>
      </c>
      <c r="D69" s="859">
        <v>250</v>
      </c>
      <c r="E69" s="859">
        <v>300</v>
      </c>
      <c r="F69" s="859">
        <v>350</v>
      </c>
    </row>
    <row r="70" spans="1:8" ht="16.5" thickBot="1" x14ac:dyDescent="0.3">
      <c r="A70" s="357"/>
      <c r="B70" s="313" t="s">
        <v>861</v>
      </c>
      <c r="C70" s="388">
        <f>C99</f>
        <v>15550</v>
      </c>
      <c r="D70" s="388">
        <f>D99</f>
        <v>15550</v>
      </c>
      <c r="E70" s="388">
        <f>E99</f>
        <v>15550</v>
      </c>
      <c r="F70" s="388">
        <f>F99</f>
        <v>15550</v>
      </c>
    </row>
    <row r="71" spans="1:8" ht="15.75" customHeight="1" thickBot="1" x14ac:dyDescent="0.3">
      <c r="A71" s="357"/>
      <c r="B71" s="313" t="s">
        <v>860</v>
      </c>
      <c r="C71" s="388">
        <f>C70/C69</f>
        <v>77.75</v>
      </c>
      <c r="D71" s="388">
        <f>D70/D69</f>
        <v>62.2</v>
      </c>
      <c r="E71" s="388">
        <f>E70/E69</f>
        <v>51.833333333333336</v>
      </c>
      <c r="F71" s="388">
        <f>F70/F69</f>
        <v>44.428571428571431</v>
      </c>
    </row>
    <row r="72" spans="1:8" ht="16.5" thickBot="1" x14ac:dyDescent="0.3">
      <c r="A72" s="357"/>
      <c r="B72" s="313" t="s">
        <v>859</v>
      </c>
      <c r="C72" s="387" t="s">
        <v>884</v>
      </c>
      <c r="D72" s="386">
        <f t="shared" ref="D72:F74" si="1">D69/C69-1</f>
        <v>0.25</v>
      </c>
      <c r="E72" s="386">
        <f t="shared" si="1"/>
        <v>0.19999999999999996</v>
      </c>
      <c r="F72" s="386">
        <f t="shared" si="1"/>
        <v>0.16666666666666674</v>
      </c>
    </row>
    <row r="73" spans="1:8" ht="32.25" thickBot="1" x14ac:dyDescent="0.3">
      <c r="A73" s="357"/>
      <c r="B73" s="313" t="s">
        <v>858</v>
      </c>
      <c r="C73" s="387" t="s">
        <v>884</v>
      </c>
      <c r="D73" s="386">
        <f t="shared" si="1"/>
        <v>0</v>
      </c>
      <c r="E73" s="386">
        <f t="shared" si="1"/>
        <v>0</v>
      </c>
      <c r="F73" s="386">
        <f t="shared" si="1"/>
        <v>0</v>
      </c>
    </row>
    <row r="74" spans="1:8" ht="32.25" thickBot="1" x14ac:dyDescent="0.3">
      <c r="A74" s="357"/>
      <c r="B74" s="313" t="s">
        <v>55</v>
      </c>
      <c r="C74" s="387" t="s">
        <v>884</v>
      </c>
      <c r="D74" s="386">
        <f t="shared" si="1"/>
        <v>-0.19999999999999996</v>
      </c>
      <c r="E74" s="386">
        <f t="shared" si="1"/>
        <v>-0.16666666666666663</v>
      </c>
      <c r="F74" s="386">
        <f t="shared" si="1"/>
        <v>-0.1428571428571429</v>
      </c>
    </row>
    <row r="75" spans="1:8" ht="16.5" thickBot="1" x14ac:dyDescent="0.3">
      <c r="A75" s="357"/>
      <c r="B75" s="1567" t="s">
        <v>1565</v>
      </c>
      <c r="C75" s="1568"/>
      <c r="D75" s="1568"/>
      <c r="E75" s="1568"/>
      <c r="F75" s="1569"/>
    </row>
    <row r="76" spans="1:8" ht="15.75" x14ac:dyDescent="0.25">
      <c r="A76" s="357"/>
      <c r="B76" s="1576"/>
      <c r="C76" s="385">
        <v>2025</v>
      </c>
      <c r="D76" s="385">
        <v>2026</v>
      </c>
      <c r="E76" s="385">
        <v>2027</v>
      </c>
      <c r="F76" s="385">
        <v>2028</v>
      </c>
    </row>
    <row r="77" spans="1:8" ht="20.25" customHeight="1" thickBot="1" x14ac:dyDescent="0.3">
      <c r="A77" s="357"/>
      <c r="B77" s="1577"/>
      <c r="C77" s="384" t="s">
        <v>17</v>
      </c>
      <c r="D77" s="384" t="s">
        <v>18</v>
      </c>
      <c r="E77" s="384" t="s">
        <v>18</v>
      </c>
      <c r="F77" s="384" t="s">
        <v>18</v>
      </c>
    </row>
    <row r="78" spans="1:8" ht="23.25" customHeight="1" thickBot="1" x14ac:dyDescent="0.3">
      <c r="A78" s="357"/>
      <c r="B78" s="374" t="s">
        <v>850</v>
      </c>
      <c r="C78" s="373"/>
      <c r="D78" s="373"/>
      <c r="E78" s="373"/>
      <c r="F78" s="373"/>
    </row>
    <row r="79" spans="1:8" ht="16.5" thickBot="1" x14ac:dyDescent="0.3">
      <c r="A79" s="357"/>
      <c r="B79" s="372" t="s">
        <v>840</v>
      </c>
      <c r="C79" s="371"/>
      <c r="D79" s="373"/>
      <c r="E79" s="373"/>
      <c r="F79" s="373"/>
    </row>
    <row r="80" spans="1:8" ht="16.5" thickBot="1" x14ac:dyDescent="0.3">
      <c r="A80" s="357"/>
      <c r="B80" s="372" t="s">
        <v>855</v>
      </c>
      <c r="C80" s="371"/>
      <c r="D80" s="370"/>
      <c r="E80" s="370"/>
      <c r="F80" s="370"/>
    </row>
    <row r="81" spans="1:8" ht="15.75" customHeight="1" thickBot="1" x14ac:dyDescent="0.3">
      <c r="A81" s="357"/>
      <c r="B81" s="374" t="s">
        <v>849</v>
      </c>
      <c r="C81" s="373"/>
      <c r="D81" s="373"/>
      <c r="E81" s="373"/>
      <c r="F81" s="373"/>
    </row>
    <row r="82" spans="1:8" ht="16.5" thickBot="1" x14ac:dyDescent="0.3">
      <c r="A82" s="357"/>
      <c r="B82" s="372" t="s">
        <v>840</v>
      </c>
      <c r="C82" s="373"/>
      <c r="D82" s="373"/>
      <c r="E82" s="373"/>
      <c r="F82" s="373"/>
    </row>
    <row r="83" spans="1:8" ht="16.5" thickBot="1" x14ac:dyDescent="0.3">
      <c r="A83" s="357"/>
      <c r="B83" s="372" t="s">
        <v>855</v>
      </c>
      <c r="C83" s="371"/>
      <c r="D83" s="373"/>
      <c r="E83" s="373"/>
      <c r="F83" s="373"/>
    </row>
    <row r="84" spans="1:8" s="175" customFormat="1" ht="16.5" thickBot="1" x14ac:dyDescent="0.3">
      <c r="A84" s="415"/>
      <c r="B84" s="807" t="s">
        <v>848</v>
      </c>
      <c r="C84" s="383">
        <f xml:space="preserve"> C86+C85</f>
        <v>15550</v>
      </c>
      <c r="D84" s="383">
        <f xml:space="preserve"> D86+D85</f>
        <v>15550</v>
      </c>
      <c r="E84" s="383">
        <f xml:space="preserve"> E86+E85</f>
        <v>15550</v>
      </c>
      <c r="F84" s="383">
        <f xml:space="preserve"> F86+F85</f>
        <v>15550</v>
      </c>
    </row>
    <row r="85" spans="1:8" s="175" customFormat="1" ht="16.5" thickBot="1" x14ac:dyDescent="0.3">
      <c r="A85" s="415"/>
      <c r="B85" s="806" t="s">
        <v>840</v>
      </c>
      <c r="C85" s="399">
        <v>15550</v>
      </c>
      <c r="D85" s="383">
        <v>15550</v>
      </c>
      <c r="E85" s="383">
        <v>15550</v>
      </c>
      <c r="F85" s="383">
        <v>15550</v>
      </c>
    </row>
    <row r="86" spans="1:8" ht="16.5" thickBot="1" x14ac:dyDescent="0.3">
      <c r="A86" s="357"/>
      <c r="B86" s="372" t="s">
        <v>855</v>
      </c>
      <c r="C86" s="371"/>
      <c r="D86" s="373"/>
      <c r="E86" s="373"/>
      <c r="F86" s="373"/>
    </row>
    <row r="87" spans="1:8" ht="16.5" thickBot="1" x14ac:dyDescent="0.3">
      <c r="A87" s="357"/>
      <c r="B87" s="374" t="s">
        <v>847</v>
      </c>
      <c r="C87" s="371"/>
      <c r="D87" s="373"/>
      <c r="E87" s="373"/>
      <c r="F87" s="373"/>
    </row>
    <row r="88" spans="1:8" ht="37.5" hidden="1" customHeight="1" x14ac:dyDescent="0.25">
      <c r="A88" s="357"/>
      <c r="B88" s="372" t="s">
        <v>840</v>
      </c>
      <c r="C88" s="371"/>
      <c r="D88" s="373"/>
      <c r="E88" s="373"/>
      <c r="F88" s="373"/>
    </row>
    <row r="89" spans="1:8" ht="51" customHeight="1" thickBot="1" x14ac:dyDescent="0.3">
      <c r="A89" s="357"/>
      <c r="B89" s="372" t="s">
        <v>855</v>
      </c>
      <c r="C89" s="371"/>
      <c r="D89" s="373"/>
      <c r="E89" s="373"/>
      <c r="F89" s="373"/>
    </row>
    <row r="90" spans="1:8" ht="32.25" thickBot="1" x14ac:dyDescent="0.3">
      <c r="A90" s="357"/>
      <c r="B90" s="374" t="s">
        <v>846</v>
      </c>
      <c r="C90" s="371"/>
      <c r="D90" s="373"/>
      <c r="E90" s="373"/>
      <c r="F90" s="373"/>
      <c r="G90" s="187"/>
      <c r="H90" s="187"/>
    </row>
    <row r="91" spans="1:8" ht="16.5" thickBot="1" x14ac:dyDescent="0.3">
      <c r="A91" s="357"/>
      <c r="B91" s="372" t="s">
        <v>840</v>
      </c>
      <c r="C91" s="371"/>
      <c r="D91" s="373"/>
      <c r="E91" s="373"/>
      <c r="F91" s="373"/>
    </row>
    <row r="92" spans="1:8" ht="16.5" thickBot="1" x14ac:dyDescent="0.3">
      <c r="A92" s="357"/>
      <c r="B92" s="372" t="s">
        <v>855</v>
      </c>
      <c r="C92" s="371"/>
      <c r="D92" s="373"/>
      <c r="E92" s="373"/>
      <c r="F92" s="373"/>
    </row>
    <row r="93" spans="1:8" ht="24.75" customHeight="1" thickBot="1" x14ac:dyDescent="0.3">
      <c r="A93" s="357"/>
      <c r="B93" s="374" t="s">
        <v>845</v>
      </c>
      <c r="C93" s="371"/>
      <c r="D93" s="373"/>
      <c r="E93" s="373"/>
      <c r="F93" s="373"/>
    </row>
    <row r="94" spans="1:8" ht="15.75" customHeight="1" thickBot="1" x14ac:dyDescent="0.3">
      <c r="A94" s="357"/>
      <c r="B94" s="372" t="s">
        <v>840</v>
      </c>
      <c r="C94" s="371"/>
      <c r="D94" s="373"/>
      <c r="E94" s="373"/>
      <c r="F94" s="373"/>
    </row>
    <row r="95" spans="1:8" ht="16.5" thickBot="1" x14ac:dyDescent="0.3">
      <c r="A95" s="357"/>
      <c r="B95" s="372" t="s">
        <v>855</v>
      </c>
      <c r="C95" s="371"/>
      <c r="D95" s="373"/>
      <c r="E95" s="373"/>
      <c r="F95" s="373"/>
    </row>
    <row r="96" spans="1:8" ht="32.25" thickBot="1" x14ac:dyDescent="0.3">
      <c r="A96" s="357"/>
      <c r="B96" s="374" t="s">
        <v>844</v>
      </c>
      <c r="C96" s="371"/>
      <c r="D96" s="373"/>
      <c r="E96" s="373"/>
      <c r="F96" s="373"/>
    </row>
    <row r="97" spans="1:6" ht="16.5" thickBot="1" x14ac:dyDescent="0.3">
      <c r="A97" s="357"/>
      <c r="B97" s="372" t="s">
        <v>840</v>
      </c>
      <c r="C97" s="371"/>
      <c r="D97" s="400"/>
      <c r="E97" s="400"/>
      <c r="F97" s="400"/>
    </row>
    <row r="98" spans="1:6" ht="16.5" thickBot="1" x14ac:dyDescent="0.3">
      <c r="A98" s="357"/>
      <c r="B98" s="372" t="s">
        <v>855</v>
      </c>
      <c r="C98" s="371"/>
      <c r="D98" s="401"/>
      <c r="E98" s="400"/>
      <c r="F98" s="400"/>
    </row>
    <row r="99" spans="1:6" s="175" customFormat="1" ht="32.25" thickBot="1" x14ac:dyDescent="0.3">
      <c r="A99" s="415"/>
      <c r="B99" s="1190" t="s">
        <v>873</v>
      </c>
      <c r="C99" s="399">
        <f>C96+C93+C90+C87+C84+C81+C78</f>
        <v>15550</v>
      </c>
      <c r="D99" s="399">
        <f>D96+D93+D90+D87+D84+D81+D78</f>
        <v>15550</v>
      </c>
      <c r="E99" s="399">
        <f>E96+E93+E90+E87+E84+E81+E78</f>
        <v>15550</v>
      </c>
      <c r="F99" s="399">
        <f>F96+F93+F90+F87+F84+F81+F78</f>
        <v>15550</v>
      </c>
    </row>
    <row r="100" spans="1:6" ht="16.5" thickBot="1" x14ac:dyDescent="0.3">
      <c r="A100" s="357"/>
      <c r="B100" s="369" t="s">
        <v>836</v>
      </c>
      <c r="C100" s="368">
        <f>IF(C99-C70=0,0,"Error")</f>
        <v>0</v>
      </c>
      <c r="D100" s="368">
        <f>IF(D99-D70=0,0,"Error")</f>
        <v>0</v>
      </c>
      <c r="E100" s="368">
        <f>IF(E99-E70=0,0,"Error")</f>
        <v>0</v>
      </c>
      <c r="F100" s="368">
        <f>IF(F99-F70=0,0,"Error")</f>
        <v>0</v>
      </c>
    </row>
    <row r="101" spans="1:6" ht="16.5" thickBot="1" x14ac:dyDescent="0.3">
      <c r="B101" s="1584" t="s">
        <v>894</v>
      </c>
      <c r="C101" s="1585"/>
      <c r="D101" s="1585"/>
      <c r="E101" s="1585"/>
      <c r="F101" s="1586"/>
    </row>
    <row r="102" spans="1:6" ht="16.5" thickBot="1" x14ac:dyDescent="0.3">
      <c r="B102" s="1584" t="s">
        <v>893</v>
      </c>
      <c r="C102" s="1585"/>
      <c r="D102" s="1585"/>
      <c r="E102" s="1585"/>
      <c r="F102" s="1586"/>
    </row>
    <row r="103" spans="1:6" ht="32.25" thickBot="1" x14ac:dyDescent="0.3">
      <c r="B103" s="397" t="s">
        <v>1314</v>
      </c>
      <c r="C103" s="1594" t="s">
        <v>2323</v>
      </c>
      <c r="D103" s="1597"/>
      <c r="E103" s="1595"/>
      <c r="F103" s="1596"/>
    </row>
    <row r="104" spans="1:6" ht="48" thickBot="1" x14ac:dyDescent="0.3">
      <c r="B104" s="396" t="s">
        <v>880</v>
      </c>
      <c r="C104" s="395" t="s">
        <v>2323</v>
      </c>
      <c r="D104" s="394" t="s">
        <v>864</v>
      </c>
      <c r="E104" s="1598" t="s">
        <v>2070</v>
      </c>
      <c r="F104" s="1599"/>
    </row>
    <row r="105" spans="1:6" ht="16.5" thickBot="1" x14ac:dyDescent="0.3">
      <c r="B105" s="393"/>
      <c r="C105" s="1594"/>
      <c r="D105" s="1600"/>
      <c r="E105" s="1595"/>
      <c r="F105" s="1596"/>
    </row>
    <row r="106" spans="1:6" ht="16.5" thickBot="1" x14ac:dyDescent="0.3">
      <c r="B106" s="313" t="s">
        <v>863</v>
      </c>
      <c r="C106" s="1564"/>
      <c r="D106" s="1565"/>
      <c r="E106" s="1565"/>
      <c r="F106" s="1566"/>
    </row>
    <row r="107" spans="1:6" ht="16.5" thickBot="1" x14ac:dyDescent="0.3">
      <c r="B107" s="313" t="s">
        <v>37</v>
      </c>
      <c r="C107" s="1591"/>
      <c r="D107" s="1592"/>
      <c r="E107" s="1592"/>
      <c r="F107" s="1593"/>
    </row>
    <row r="108" spans="1:6" ht="15.75" x14ac:dyDescent="0.25">
      <c r="B108" s="1576"/>
      <c r="C108" s="385">
        <v>2025</v>
      </c>
      <c r="D108" s="385">
        <v>2026</v>
      </c>
      <c r="E108" s="385">
        <v>2027</v>
      </c>
      <c r="F108" s="385">
        <v>2028</v>
      </c>
    </row>
    <row r="109" spans="1:6" ht="16.5" thickBot="1" x14ac:dyDescent="0.3">
      <c r="B109" s="1577"/>
      <c r="C109" s="384" t="s">
        <v>17</v>
      </c>
      <c r="D109" s="384" t="s">
        <v>18</v>
      </c>
      <c r="E109" s="384" t="s">
        <v>18</v>
      </c>
      <c r="F109" s="384" t="s">
        <v>18</v>
      </c>
    </row>
    <row r="110" spans="1:6" ht="16.5" thickBot="1" x14ac:dyDescent="0.3">
      <c r="B110" s="313" t="s">
        <v>39</v>
      </c>
      <c r="C110" s="388">
        <v>8</v>
      </c>
      <c r="D110" s="388">
        <v>2</v>
      </c>
      <c r="E110" s="388">
        <v>2</v>
      </c>
      <c r="F110" s="388">
        <v>2</v>
      </c>
    </row>
    <row r="111" spans="1:6" ht="16.5" thickBot="1" x14ac:dyDescent="0.3">
      <c r="B111" s="313" t="s">
        <v>861</v>
      </c>
      <c r="C111" s="388">
        <f>C129</f>
        <v>4000</v>
      </c>
      <c r="D111" s="388">
        <f>D129</f>
        <v>1000</v>
      </c>
      <c r="E111" s="388">
        <f>E129</f>
        <v>1000</v>
      </c>
      <c r="F111" s="388">
        <f>F129</f>
        <v>1000</v>
      </c>
    </row>
    <row r="112" spans="1:6" ht="32.25" thickBot="1" x14ac:dyDescent="0.3">
      <c r="B112" s="313" t="s">
        <v>860</v>
      </c>
      <c r="C112" s="388">
        <f>C111/C110</f>
        <v>500</v>
      </c>
      <c r="D112" s="388">
        <f>D111/D110</f>
        <v>500</v>
      </c>
      <c r="E112" s="388">
        <f>E111/E110</f>
        <v>500</v>
      </c>
      <c r="F112" s="388">
        <f>F111/F110</f>
        <v>500</v>
      </c>
    </row>
    <row r="113" spans="1:6" ht="16.5" thickBot="1" x14ac:dyDescent="0.3">
      <c r="B113" s="313" t="s">
        <v>859</v>
      </c>
      <c r="C113" s="387" t="s">
        <v>884</v>
      </c>
      <c r="D113" s="386">
        <f t="shared" ref="D113:F115" si="2">D110/C110-1</f>
        <v>-0.75</v>
      </c>
      <c r="E113" s="386">
        <f t="shared" si="2"/>
        <v>0</v>
      </c>
      <c r="F113" s="386">
        <f t="shared" si="2"/>
        <v>0</v>
      </c>
    </row>
    <row r="114" spans="1:6" ht="32.25" thickBot="1" x14ac:dyDescent="0.3">
      <c r="B114" s="313" t="s">
        <v>858</v>
      </c>
      <c r="C114" s="387" t="s">
        <v>884</v>
      </c>
      <c r="D114" s="386">
        <f t="shared" si="2"/>
        <v>-0.75</v>
      </c>
      <c r="E114" s="386">
        <f t="shared" si="2"/>
        <v>0</v>
      </c>
      <c r="F114" s="386">
        <f t="shared" si="2"/>
        <v>0</v>
      </c>
    </row>
    <row r="115" spans="1:6" ht="32.25" thickBot="1" x14ac:dyDescent="0.3">
      <c r="B115" s="313" t="s">
        <v>55</v>
      </c>
      <c r="C115" s="387" t="s">
        <v>884</v>
      </c>
      <c r="D115" s="386">
        <f t="shared" si="2"/>
        <v>0</v>
      </c>
      <c r="E115" s="386">
        <f t="shared" si="2"/>
        <v>0</v>
      </c>
      <c r="F115" s="386">
        <f t="shared" si="2"/>
        <v>0</v>
      </c>
    </row>
    <row r="116" spans="1:6" ht="16.5" thickBot="1" x14ac:dyDescent="0.3">
      <c r="A116" s="1601"/>
      <c r="B116" s="1567" t="s">
        <v>1565</v>
      </c>
      <c r="C116" s="1568"/>
      <c r="D116" s="1568"/>
      <c r="E116" s="1568"/>
      <c r="F116" s="1569"/>
    </row>
    <row r="117" spans="1:6" ht="15.75" x14ac:dyDescent="0.25">
      <c r="A117" s="1601"/>
      <c r="B117" s="1576"/>
      <c r="C117" s="385">
        <v>2025</v>
      </c>
      <c r="D117" s="385">
        <v>2026</v>
      </c>
      <c r="E117" s="385">
        <v>2027</v>
      </c>
      <c r="F117" s="385">
        <v>2028</v>
      </c>
    </row>
    <row r="118" spans="1:6" ht="16.5" thickBot="1" x14ac:dyDescent="0.3">
      <c r="A118" s="1601"/>
      <c r="B118" s="1577"/>
      <c r="C118" s="384" t="s">
        <v>17</v>
      </c>
      <c r="D118" s="384" t="s">
        <v>18</v>
      </c>
      <c r="E118" s="384" t="s">
        <v>18</v>
      </c>
      <c r="F118" s="384" t="s">
        <v>18</v>
      </c>
    </row>
    <row r="119" spans="1:6" ht="32.25" thickBot="1" x14ac:dyDescent="0.3">
      <c r="B119" s="374" t="s">
        <v>875</v>
      </c>
      <c r="C119" s="373"/>
      <c r="D119" s="373"/>
      <c r="E119" s="373"/>
      <c r="F119" s="373"/>
    </row>
    <row r="120" spans="1:6" ht="16.5" thickBot="1" x14ac:dyDescent="0.3">
      <c r="B120" s="372" t="s">
        <v>840</v>
      </c>
      <c r="C120" s="373"/>
      <c r="D120" s="373"/>
      <c r="E120" s="373"/>
      <c r="F120" s="373"/>
    </row>
    <row r="121" spans="1:6" ht="16.5" thickBot="1" x14ac:dyDescent="0.3">
      <c r="B121" s="372" t="s">
        <v>839</v>
      </c>
      <c r="C121" s="371"/>
      <c r="D121" s="370"/>
      <c r="E121" s="370"/>
      <c r="F121" s="370"/>
    </row>
    <row r="122" spans="1:6" ht="16.5" thickBot="1" x14ac:dyDescent="0.3">
      <c r="B122" s="372" t="s">
        <v>838</v>
      </c>
      <c r="C122" s="373"/>
      <c r="D122" s="373"/>
      <c r="E122" s="373"/>
      <c r="F122" s="373"/>
    </row>
    <row r="123" spans="1:6" ht="16.5" thickBot="1" x14ac:dyDescent="0.3">
      <c r="B123" s="372" t="s">
        <v>837</v>
      </c>
      <c r="C123" s="371"/>
      <c r="D123" s="370"/>
      <c r="E123" s="370"/>
      <c r="F123" s="370"/>
    </row>
    <row r="124" spans="1:6" ht="16.5" thickBot="1" x14ac:dyDescent="0.3">
      <c r="B124" s="374" t="s">
        <v>874</v>
      </c>
      <c r="C124" s="371"/>
      <c r="D124" s="371"/>
      <c r="E124" s="371"/>
      <c r="F124" s="371"/>
    </row>
    <row r="125" spans="1:6" ht="16.5" thickBot="1" x14ac:dyDescent="0.3">
      <c r="B125" s="372" t="s">
        <v>840</v>
      </c>
      <c r="C125" s="373">
        <v>4000</v>
      </c>
      <c r="D125" s="383">
        <v>1000</v>
      </c>
      <c r="E125" s="373">
        <v>1000</v>
      </c>
      <c r="F125" s="373">
        <v>1000</v>
      </c>
    </row>
    <row r="126" spans="1:6" ht="16.5" thickBot="1" x14ac:dyDescent="0.3">
      <c r="B126" s="372" t="s">
        <v>839</v>
      </c>
      <c r="C126" s="371"/>
      <c r="D126" s="370"/>
      <c r="E126" s="370"/>
      <c r="F126" s="370"/>
    </row>
    <row r="127" spans="1:6" ht="16.5" thickBot="1" x14ac:dyDescent="0.3">
      <c r="B127" s="372" t="s">
        <v>838</v>
      </c>
      <c r="C127" s="373"/>
      <c r="D127" s="373"/>
      <c r="E127" s="373"/>
      <c r="F127" s="373"/>
    </row>
    <row r="128" spans="1:6" ht="16.5" thickBot="1" x14ac:dyDescent="0.3">
      <c r="B128" s="372" t="s">
        <v>837</v>
      </c>
      <c r="C128" s="371"/>
      <c r="D128" s="370"/>
      <c r="E128" s="370"/>
      <c r="F128" s="370"/>
    </row>
    <row r="129" spans="2:6" ht="32.25" thickBot="1" x14ac:dyDescent="0.3">
      <c r="B129" s="382" t="s">
        <v>873</v>
      </c>
      <c r="C129" s="371">
        <f>C125+C126+C127+C128</f>
        <v>4000</v>
      </c>
      <c r="D129" s="371">
        <f>D125+D126+D127+D128</f>
        <v>1000</v>
      </c>
      <c r="E129" s="371">
        <f>E125+E126+E127+E128</f>
        <v>1000</v>
      </c>
      <c r="F129" s="371">
        <f>F125+F126+F127+F128</f>
        <v>1000</v>
      </c>
    </row>
    <row r="130" spans="2:6" ht="32.25" thickBot="1" x14ac:dyDescent="0.3">
      <c r="B130" s="398" t="s">
        <v>949</v>
      </c>
      <c r="C130" s="1594"/>
      <c r="D130" s="1595"/>
      <c r="E130" s="1595"/>
      <c r="F130" s="1596"/>
    </row>
    <row r="131" spans="2:6" ht="48" thickBot="1" x14ac:dyDescent="0.3">
      <c r="B131" s="381" t="s">
        <v>852</v>
      </c>
      <c r="C131" s="380">
        <f>C111+C70+C28</f>
        <v>162229</v>
      </c>
      <c r="D131" s="380">
        <f>D111+D70+D28</f>
        <v>159229</v>
      </c>
      <c r="E131" s="380">
        <f>E111+E70+E28</f>
        <v>159229</v>
      </c>
      <c r="F131" s="380">
        <f>F111+F70+F28</f>
        <v>159229</v>
      </c>
    </row>
    <row r="132" spans="2:6" ht="48" thickBot="1" x14ac:dyDescent="0.3">
      <c r="B132" s="379" t="s">
        <v>851</v>
      </c>
      <c r="C132" s="378">
        <f>C129+C99+C57</f>
        <v>162229</v>
      </c>
      <c r="D132" s="378">
        <f>D129+D99+D57</f>
        <v>159229</v>
      </c>
      <c r="E132" s="378">
        <f>E129+E99+E57</f>
        <v>159229</v>
      </c>
      <c r="F132" s="378">
        <f>F129+F99+F57</f>
        <v>159229</v>
      </c>
    </row>
    <row r="133" spans="2:6" ht="16.5" thickBot="1" x14ac:dyDescent="0.3">
      <c r="B133" s="374" t="s">
        <v>850</v>
      </c>
      <c r="C133" s="375">
        <f>C134+C135</f>
        <v>121549</v>
      </c>
      <c r="D133" s="377">
        <f>D134+D135</f>
        <v>121549</v>
      </c>
      <c r="E133" s="377">
        <f>E134+E135</f>
        <v>121549</v>
      </c>
      <c r="F133" s="377">
        <f>F134+F135</f>
        <v>121549</v>
      </c>
    </row>
    <row r="134" spans="2:6" ht="16.5" thickBot="1" x14ac:dyDescent="0.3">
      <c r="B134" s="372" t="s">
        <v>840</v>
      </c>
      <c r="C134" s="371">
        <f t="shared" ref="C134:F135" si="3">C37</f>
        <v>121549</v>
      </c>
      <c r="D134" s="371">
        <f t="shared" si="3"/>
        <v>121549</v>
      </c>
      <c r="E134" s="371">
        <f t="shared" si="3"/>
        <v>121549</v>
      </c>
      <c r="F134" s="371">
        <f t="shared" si="3"/>
        <v>121549</v>
      </c>
    </row>
    <row r="135" spans="2:6" ht="16.5" thickBot="1" x14ac:dyDescent="0.3">
      <c r="B135" s="372" t="s">
        <v>843</v>
      </c>
      <c r="C135" s="371">
        <f t="shared" si="3"/>
        <v>0</v>
      </c>
      <c r="D135" s="371">
        <f t="shared" si="3"/>
        <v>0</v>
      </c>
      <c r="E135" s="371">
        <f t="shared" si="3"/>
        <v>0</v>
      </c>
      <c r="F135" s="371">
        <f t="shared" si="3"/>
        <v>0</v>
      </c>
    </row>
    <row r="136" spans="2:6" ht="32.25" thickBot="1" x14ac:dyDescent="0.3">
      <c r="B136" s="374" t="s">
        <v>849</v>
      </c>
      <c r="C136" s="375">
        <f>C137+C138</f>
        <v>19130</v>
      </c>
      <c r="D136" s="375">
        <f>D137+D138</f>
        <v>19130</v>
      </c>
      <c r="E136" s="375">
        <f>E137+E138</f>
        <v>19130</v>
      </c>
      <c r="F136" s="375">
        <f>F137+F138</f>
        <v>19130</v>
      </c>
    </row>
    <row r="137" spans="2:6" ht="16.5" thickBot="1" x14ac:dyDescent="0.3">
      <c r="B137" s="372" t="s">
        <v>840</v>
      </c>
      <c r="C137" s="373">
        <f>+C40</f>
        <v>19130</v>
      </c>
      <c r="D137" s="373">
        <f>+D40</f>
        <v>19130</v>
      </c>
      <c r="E137" s="373">
        <f>+E40</f>
        <v>19130</v>
      </c>
      <c r="F137" s="373">
        <f>+F40</f>
        <v>19130</v>
      </c>
    </row>
    <row r="138" spans="2:6" ht="16.5" thickBot="1" x14ac:dyDescent="0.3">
      <c r="B138" s="372" t="s">
        <v>843</v>
      </c>
      <c r="C138" s="371"/>
      <c r="D138" s="371"/>
      <c r="E138" s="371"/>
      <c r="F138" s="371"/>
    </row>
    <row r="139" spans="2:6" ht="16.5" thickBot="1" x14ac:dyDescent="0.3">
      <c r="B139" s="374" t="s">
        <v>848</v>
      </c>
      <c r="C139" s="375">
        <v>17750</v>
      </c>
      <c r="D139" s="375">
        <f>D140+D141</f>
        <v>17550</v>
      </c>
      <c r="E139" s="375">
        <f>E140+E141</f>
        <v>17550</v>
      </c>
      <c r="F139" s="375">
        <f>F140+F141</f>
        <v>17550</v>
      </c>
    </row>
    <row r="140" spans="2:6" ht="16.5" thickBot="1" x14ac:dyDescent="0.3">
      <c r="B140" s="372" t="s">
        <v>840</v>
      </c>
      <c r="C140" s="375">
        <v>17750</v>
      </c>
      <c r="D140" s="371">
        <f>+D85+D43</f>
        <v>17550</v>
      </c>
      <c r="E140" s="371">
        <f>+E85+E43</f>
        <v>17550</v>
      </c>
      <c r="F140" s="371">
        <f>+F85+F43</f>
        <v>17550</v>
      </c>
    </row>
    <row r="141" spans="2:6" ht="16.5" thickBot="1" x14ac:dyDescent="0.3">
      <c r="B141" s="372" t="s">
        <v>843</v>
      </c>
      <c r="C141" s="371"/>
      <c r="D141" s="371"/>
      <c r="E141" s="371"/>
      <c r="F141" s="371"/>
    </row>
    <row r="142" spans="2:6" ht="16.5" thickBot="1" x14ac:dyDescent="0.3">
      <c r="B142" s="374" t="s">
        <v>847</v>
      </c>
      <c r="C142" s="375">
        <f>C143+C144</f>
        <v>0</v>
      </c>
      <c r="D142" s="375">
        <f>D143+D144</f>
        <v>0</v>
      </c>
      <c r="E142" s="375">
        <f>E143+E144</f>
        <v>0</v>
      </c>
      <c r="F142" s="375">
        <f>F143+F144</f>
        <v>0</v>
      </c>
    </row>
    <row r="143" spans="2:6" ht="16.5" thickBot="1" x14ac:dyDescent="0.3">
      <c r="B143" s="372" t="s">
        <v>840</v>
      </c>
      <c r="C143" s="373">
        <f t="shared" ref="C143:F144" si="4">C46</f>
        <v>0</v>
      </c>
      <c r="D143" s="373">
        <f t="shared" si="4"/>
        <v>0</v>
      </c>
      <c r="E143" s="373">
        <f t="shared" si="4"/>
        <v>0</v>
      </c>
      <c r="F143" s="373">
        <f t="shared" si="4"/>
        <v>0</v>
      </c>
    </row>
    <row r="144" spans="2:6" ht="16.5" thickBot="1" x14ac:dyDescent="0.3">
      <c r="B144" s="372" t="s">
        <v>843</v>
      </c>
      <c r="C144" s="373">
        <f t="shared" si="4"/>
        <v>0</v>
      </c>
      <c r="D144" s="373">
        <f t="shared" si="4"/>
        <v>0</v>
      </c>
      <c r="E144" s="373">
        <f t="shared" si="4"/>
        <v>0</v>
      </c>
      <c r="F144" s="373">
        <f t="shared" si="4"/>
        <v>0</v>
      </c>
    </row>
    <row r="145" spans="2:8" ht="32.25" thickBot="1" x14ac:dyDescent="0.3">
      <c r="B145" s="374" t="s">
        <v>846</v>
      </c>
      <c r="C145" s="375">
        <f>C146+C147</f>
        <v>0</v>
      </c>
      <c r="D145" s="375">
        <f>D146+D147</f>
        <v>0</v>
      </c>
      <c r="E145" s="375">
        <f>E146+E147</f>
        <v>0</v>
      </c>
      <c r="F145" s="375">
        <f>F146+F147</f>
        <v>0</v>
      </c>
    </row>
    <row r="146" spans="2:8" ht="16.5" thickBot="1" x14ac:dyDescent="0.3">
      <c r="B146" s="372" t="s">
        <v>840</v>
      </c>
      <c r="C146" s="373">
        <f t="shared" ref="C146:F147" si="5">C49</f>
        <v>0</v>
      </c>
      <c r="D146" s="373">
        <f t="shared" si="5"/>
        <v>0</v>
      </c>
      <c r="E146" s="373">
        <f t="shared" si="5"/>
        <v>0</v>
      </c>
      <c r="F146" s="373">
        <f t="shared" si="5"/>
        <v>0</v>
      </c>
    </row>
    <row r="147" spans="2:8" ht="16.5" thickBot="1" x14ac:dyDescent="0.3">
      <c r="B147" s="372" t="s">
        <v>843</v>
      </c>
      <c r="C147" s="373">
        <f t="shared" si="5"/>
        <v>0</v>
      </c>
      <c r="D147" s="373">
        <f t="shared" si="5"/>
        <v>0</v>
      </c>
      <c r="E147" s="373">
        <f t="shared" si="5"/>
        <v>0</v>
      </c>
      <c r="F147" s="373">
        <f t="shared" si="5"/>
        <v>0</v>
      </c>
    </row>
    <row r="148" spans="2:8" ht="16.5" thickBot="1" x14ac:dyDescent="0.3">
      <c r="B148" s="374" t="s">
        <v>845</v>
      </c>
      <c r="C148" s="373">
        <f>C149+C150</f>
        <v>0</v>
      </c>
      <c r="D148" s="373">
        <f>D149+D150</f>
        <v>0</v>
      </c>
      <c r="E148" s="373">
        <f>E149+E150</f>
        <v>0</v>
      </c>
      <c r="F148" s="373">
        <f>F149+F150</f>
        <v>0</v>
      </c>
    </row>
    <row r="149" spans="2:8" ht="16.5" thickBot="1" x14ac:dyDescent="0.3">
      <c r="B149" s="372" t="s">
        <v>840</v>
      </c>
      <c r="C149" s="373">
        <f t="shared" ref="C149:F150" si="6">C52</f>
        <v>0</v>
      </c>
      <c r="D149" s="373">
        <f t="shared" si="6"/>
        <v>0</v>
      </c>
      <c r="E149" s="373">
        <f t="shared" si="6"/>
        <v>0</v>
      </c>
      <c r="F149" s="373">
        <f t="shared" si="6"/>
        <v>0</v>
      </c>
    </row>
    <row r="150" spans="2:8" ht="16.5" thickBot="1" x14ac:dyDescent="0.3">
      <c r="B150" s="372" t="s">
        <v>843</v>
      </c>
      <c r="C150" s="373">
        <f t="shared" si="6"/>
        <v>0</v>
      </c>
      <c r="D150" s="373">
        <f t="shared" si="6"/>
        <v>0</v>
      </c>
      <c r="E150" s="373">
        <f t="shared" si="6"/>
        <v>0</v>
      </c>
      <c r="F150" s="373">
        <f t="shared" si="6"/>
        <v>0</v>
      </c>
    </row>
    <row r="151" spans="2:8" ht="32.25" thickBot="1" x14ac:dyDescent="0.3">
      <c r="B151" s="374" t="s">
        <v>844</v>
      </c>
      <c r="C151" s="373">
        <f>C152+C153</f>
        <v>0</v>
      </c>
      <c r="D151" s="373">
        <f>D152+D153</f>
        <v>0</v>
      </c>
      <c r="E151" s="373">
        <f>E152+E153</f>
        <v>0</v>
      </c>
      <c r="F151" s="373">
        <f>F152+F153</f>
        <v>0</v>
      </c>
      <c r="H151" s="154" t="s">
        <v>1682</v>
      </c>
    </row>
    <row r="152" spans="2:8" ht="16.5" thickBot="1" x14ac:dyDescent="0.3">
      <c r="B152" s="372" t="s">
        <v>840</v>
      </c>
      <c r="C152" s="373">
        <f t="shared" ref="C152:F153" si="7">C55</f>
        <v>0</v>
      </c>
      <c r="D152" s="373">
        <f t="shared" si="7"/>
        <v>0</v>
      </c>
      <c r="E152" s="373">
        <f t="shared" si="7"/>
        <v>0</v>
      </c>
      <c r="F152" s="373">
        <f t="shared" si="7"/>
        <v>0</v>
      </c>
    </row>
    <row r="153" spans="2:8" ht="16.5" thickBot="1" x14ac:dyDescent="0.3">
      <c r="B153" s="372" t="s">
        <v>843</v>
      </c>
      <c r="C153" s="373">
        <f t="shared" si="7"/>
        <v>0</v>
      </c>
      <c r="D153" s="373">
        <f t="shared" si="7"/>
        <v>0</v>
      </c>
      <c r="E153" s="373">
        <f t="shared" si="7"/>
        <v>0</v>
      </c>
      <c r="F153" s="373">
        <f t="shared" si="7"/>
        <v>0</v>
      </c>
    </row>
    <row r="154" spans="2:8" ht="32.25" thickBot="1" x14ac:dyDescent="0.3">
      <c r="B154" s="374" t="s">
        <v>842</v>
      </c>
      <c r="C154" s="373">
        <f>C155+C156</f>
        <v>0</v>
      </c>
      <c r="D154" s="373">
        <f>D155+D156</f>
        <v>0</v>
      </c>
      <c r="E154" s="373">
        <f>E155+E156</f>
        <v>0</v>
      </c>
      <c r="F154" s="373">
        <f>F155+F156</f>
        <v>0</v>
      </c>
    </row>
    <row r="155" spans="2:8" ht="16.5" thickBot="1" x14ac:dyDescent="0.3">
      <c r="B155" s="372" t="s">
        <v>840</v>
      </c>
      <c r="C155" s="373">
        <v>0</v>
      </c>
      <c r="D155" s="373">
        <v>0</v>
      </c>
      <c r="E155" s="373">
        <v>0</v>
      </c>
      <c r="F155" s="373">
        <v>0</v>
      </c>
    </row>
    <row r="156" spans="2:8" ht="16.5" thickBot="1" x14ac:dyDescent="0.3">
      <c r="B156" s="372" t="s">
        <v>839</v>
      </c>
      <c r="C156" s="371"/>
      <c r="D156" s="370"/>
      <c r="E156" s="370"/>
      <c r="F156" s="370"/>
    </row>
    <row r="157" spans="2:8" ht="16.5" thickBot="1" x14ac:dyDescent="0.3">
      <c r="B157" s="372" t="s">
        <v>838</v>
      </c>
      <c r="C157" s="373"/>
      <c r="D157" s="373"/>
      <c r="E157" s="373"/>
      <c r="F157" s="373"/>
    </row>
    <row r="158" spans="2:8" ht="16.5" thickBot="1" x14ac:dyDescent="0.3">
      <c r="B158" s="372" t="s">
        <v>837</v>
      </c>
      <c r="C158" s="371"/>
      <c r="D158" s="370"/>
      <c r="E158" s="370"/>
      <c r="F158" s="370"/>
    </row>
    <row r="159" spans="2:8" ht="16.5" thickBot="1" x14ac:dyDescent="0.3">
      <c r="B159" s="374" t="s">
        <v>841</v>
      </c>
      <c r="C159" s="373">
        <f>C160+C161</f>
        <v>4000</v>
      </c>
      <c r="D159" s="373">
        <f>D160+D161</f>
        <v>1000</v>
      </c>
      <c r="E159" s="373">
        <f>E160+E161</f>
        <v>1000</v>
      </c>
      <c r="F159" s="373">
        <f>F160+F161</f>
        <v>1000</v>
      </c>
    </row>
    <row r="160" spans="2:8" ht="16.5" thickBot="1" x14ac:dyDescent="0.3">
      <c r="B160" s="372" t="s">
        <v>840</v>
      </c>
      <c r="C160" s="373">
        <f>+C125</f>
        <v>4000</v>
      </c>
      <c r="D160" s="373">
        <f>+D125</f>
        <v>1000</v>
      </c>
      <c r="E160" s="373">
        <f>+E125</f>
        <v>1000</v>
      </c>
      <c r="F160" s="373">
        <f>+F125</f>
        <v>1000</v>
      </c>
    </row>
    <row r="161" spans="2:6" ht="16.5" thickBot="1" x14ac:dyDescent="0.3">
      <c r="B161" s="372" t="s">
        <v>839</v>
      </c>
      <c r="C161" s="371"/>
      <c r="D161" s="370"/>
      <c r="E161" s="370"/>
      <c r="F161" s="370"/>
    </row>
    <row r="162" spans="2:6" ht="16.5" thickBot="1" x14ac:dyDescent="0.3">
      <c r="B162" s="372" t="s">
        <v>838</v>
      </c>
      <c r="C162" s="373"/>
      <c r="D162" s="373"/>
      <c r="E162" s="373"/>
      <c r="F162" s="373"/>
    </row>
    <row r="163" spans="2:6" ht="16.5" thickBot="1" x14ac:dyDescent="0.3">
      <c r="B163" s="372" t="s">
        <v>837</v>
      </c>
      <c r="C163" s="371"/>
      <c r="D163" s="370"/>
      <c r="E163" s="370"/>
      <c r="F163" s="370"/>
    </row>
    <row r="164" spans="2:6" ht="16.5" thickBot="1" x14ac:dyDescent="0.3">
      <c r="B164" s="369" t="s">
        <v>836</v>
      </c>
      <c r="C164" s="368">
        <f>IF(C132-C131=0,0,"Error")</f>
        <v>0</v>
      </c>
      <c r="D164" s="368">
        <f>IF(D132-D131=0,0,"Error")</f>
        <v>0</v>
      </c>
      <c r="E164" s="368">
        <f>IF(E132-E131=0,0,"Error")</f>
        <v>0</v>
      </c>
      <c r="F164" s="368">
        <f>IF(F132-F131=0,0,"Error")</f>
        <v>0</v>
      </c>
    </row>
    <row r="165" spans="2:6" ht="16.5" thickBot="1" x14ac:dyDescent="0.3">
      <c r="B165" s="367"/>
      <c r="C165" s="366"/>
      <c r="D165" s="366"/>
      <c r="E165" s="366"/>
      <c r="F165" s="366"/>
    </row>
    <row r="166" spans="2:6" ht="15.75" x14ac:dyDescent="0.25">
      <c r="B166" s="365" t="s">
        <v>191</v>
      </c>
      <c r="C166" s="364" t="s">
        <v>2322</v>
      </c>
      <c r="D166" s="1602" t="s">
        <v>832</v>
      </c>
      <c r="E166" s="365" t="s">
        <v>191</v>
      </c>
      <c r="F166" s="364" t="s">
        <v>2321</v>
      </c>
    </row>
    <row r="167" spans="2:6" ht="15.75" x14ac:dyDescent="0.25">
      <c r="B167" s="363" t="s">
        <v>830</v>
      </c>
      <c r="C167" s="362"/>
      <c r="D167" s="1603"/>
      <c r="E167" s="363" t="s">
        <v>830</v>
      </c>
      <c r="F167" s="362"/>
    </row>
    <row r="168" spans="2:6" ht="16.5" thickBot="1" x14ac:dyDescent="0.3">
      <c r="B168" s="361" t="s">
        <v>196</v>
      </c>
      <c r="C168" s="570"/>
      <c r="D168" s="1604"/>
      <c r="E168" s="361" t="s">
        <v>196</v>
      </c>
      <c r="F168" s="570"/>
    </row>
    <row r="169" spans="2:6" ht="16.5" thickBot="1" x14ac:dyDescent="0.3">
      <c r="B169" s="358"/>
      <c r="C169" s="360"/>
      <c r="D169" s="359"/>
      <c r="E169" s="358"/>
      <c r="F169" s="358"/>
    </row>
    <row r="170" spans="2:6" ht="16.5" thickBot="1" x14ac:dyDescent="0.3">
      <c r="B170" s="1605" t="s">
        <v>827</v>
      </c>
      <c r="C170" s="1606"/>
      <c r="D170" s="1606"/>
      <c r="E170" s="1606"/>
      <c r="F170" s="1607"/>
    </row>
    <row r="202" ht="15.75" customHeight="1" x14ac:dyDescent="0.25"/>
  </sheetData>
  <mergeCells count="43">
    <mergeCell ref="B8:F8"/>
    <mergeCell ref="B9:F11"/>
    <mergeCell ref="C12:F12"/>
    <mergeCell ref="B13:B14"/>
    <mergeCell ref="A2:F2"/>
    <mergeCell ref="B3:F3"/>
    <mergeCell ref="C5:F5"/>
    <mergeCell ref="C6:F6"/>
    <mergeCell ref="C7:F7"/>
    <mergeCell ref="C17:F17"/>
    <mergeCell ref="B18:F18"/>
    <mergeCell ref="C64:F64"/>
    <mergeCell ref="B21:F21"/>
    <mergeCell ref="C22:F22"/>
    <mergeCell ref="C23:F23"/>
    <mergeCell ref="C24:F24"/>
    <mergeCell ref="B25:B26"/>
    <mergeCell ref="B33:F33"/>
    <mergeCell ref="B34:B35"/>
    <mergeCell ref="B20:F20"/>
    <mergeCell ref="C59:F59"/>
    <mergeCell ref="B60:F60"/>
    <mergeCell ref="B62:F62"/>
    <mergeCell ref="B63:F63"/>
    <mergeCell ref="C107:F107"/>
    <mergeCell ref="C65:F65"/>
    <mergeCell ref="C66:F66"/>
    <mergeCell ref="B67:B68"/>
    <mergeCell ref="B75:F75"/>
    <mergeCell ref="B76:B77"/>
    <mergeCell ref="C106:F106"/>
    <mergeCell ref="B101:F101"/>
    <mergeCell ref="B102:F102"/>
    <mergeCell ref="C103:F103"/>
    <mergeCell ref="E104:F104"/>
    <mergeCell ref="C105:F105"/>
    <mergeCell ref="B170:F170"/>
    <mergeCell ref="B108:B109"/>
    <mergeCell ref="A116:A118"/>
    <mergeCell ref="B116:F116"/>
    <mergeCell ref="B117:B118"/>
    <mergeCell ref="C130:F130"/>
    <mergeCell ref="D166:D168"/>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L485"/>
  <sheetViews>
    <sheetView topLeftCell="A438" zoomScale="90" zoomScaleNormal="90" workbookViewId="0">
      <selection activeCell="G9" sqref="G9"/>
    </sheetView>
  </sheetViews>
  <sheetFormatPr defaultColWidth="9.140625" defaultRowHeight="15.75" x14ac:dyDescent="0.25"/>
  <cols>
    <col min="1" max="1" width="7" style="357" customWidth="1"/>
    <col min="2" max="2" width="28.7109375" style="357" customWidth="1"/>
    <col min="3" max="3" width="27.5703125" style="357" customWidth="1"/>
    <col min="4" max="4" width="24.85546875" style="357" customWidth="1"/>
    <col min="5" max="5" width="21.7109375" style="357" customWidth="1"/>
    <col min="6" max="6" width="33.42578125" style="357" customWidth="1"/>
    <col min="7" max="7" width="60" style="357" customWidth="1"/>
    <col min="8" max="8" width="26.42578125" style="357" customWidth="1"/>
    <col min="9" max="9" width="9.140625" style="357"/>
    <col min="10" max="10" width="53.85546875" style="357" customWidth="1"/>
    <col min="11" max="11" width="9.140625" style="357"/>
    <col min="12" max="12" width="11.140625" style="357" bestFit="1" customWidth="1"/>
    <col min="13" max="16384" width="9.140625" style="357"/>
  </cols>
  <sheetData>
    <row r="2" spans="1:6" ht="18" customHeight="1" x14ac:dyDescent="0.25">
      <c r="A2" s="2341" t="s">
        <v>922</v>
      </c>
      <c r="B2" s="2341"/>
      <c r="C2" s="2341"/>
      <c r="D2" s="2341"/>
      <c r="E2" s="2341"/>
      <c r="F2" s="2341"/>
    </row>
    <row r="3" spans="1:6" x14ac:dyDescent="0.25">
      <c r="A3" s="420"/>
      <c r="B3" s="1559" t="s">
        <v>1582</v>
      </c>
      <c r="C3" s="1559"/>
      <c r="D3" s="1559"/>
      <c r="E3" s="1559"/>
      <c r="F3" s="1559"/>
    </row>
    <row r="4" spans="1:6" ht="16.5" thickBot="1" x14ac:dyDescent="0.3"/>
    <row r="5" spans="1:6" ht="32.25" thickBot="1" x14ac:dyDescent="0.3">
      <c r="B5" s="419" t="s">
        <v>6</v>
      </c>
      <c r="C5" s="1560" t="s">
        <v>2374</v>
      </c>
      <c r="D5" s="1560"/>
      <c r="E5" s="1560"/>
      <c r="F5" s="1560"/>
    </row>
    <row r="6" spans="1:6" ht="16.5" thickBot="1" x14ac:dyDescent="0.3">
      <c r="B6" s="419" t="s">
        <v>8</v>
      </c>
      <c r="C6" s="1561" t="s">
        <v>2373</v>
      </c>
      <c r="D6" s="1562"/>
      <c r="E6" s="1562"/>
      <c r="F6" s="1563"/>
    </row>
    <row r="7" spans="1:6" ht="32.25" thickBot="1" x14ac:dyDescent="0.3">
      <c r="B7" s="419" t="s">
        <v>10</v>
      </c>
      <c r="C7" s="1564" t="s">
        <v>919</v>
      </c>
      <c r="D7" s="1565"/>
      <c r="E7" s="1565"/>
      <c r="F7" s="1566"/>
    </row>
    <row r="8" spans="1:6" ht="20.25" customHeight="1" thickBot="1" x14ac:dyDescent="0.3">
      <c r="B8" s="1555" t="s">
        <v>12</v>
      </c>
      <c r="C8" s="1556"/>
      <c r="D8" s="1556"/>
      <c r="E8" s="1556"/>
      <c r="F8" s="1557"/>
    </row>
    <row r="9" spans="1:6" ht="68.25" customHeight="1" thickBot="1" x14ac:dyDescent="0.3">
      <c r="B9" s="1570" t="s">
        <v>2372</v>
      </c>
      <c r="C9" s="1571"/>
      <c r="D9" s="1571"/>
      <c r="E9" s="1571"/>
      <c r="F9" s="1572"/>
    </row>
    <row r="10" spans="1:6" ht="23.25" hidden="1" customHeight="1" thickBot="1" x14ac:dyDescent="0.3">
      <c r="B10" s="1570"/>
      <c r="C10" s="1571"/>
      <c r="D10" s="1571"/>
      <c r="E10" s="1571"/>
      <c r="F10" s="1572"/>
    </row>
    <row r="11" spans="1:6" ht="16.5" hidden="1" thickBot="1" x14ac:dyDescent="0.3">
      <c r="B11" s="1570"/>
      <c r="C11" s="1571"/>
      <c r="D11" s="1571"/>
      <c r="E11" s="1571"/>
      <c r="F11" s="1572"/>
    </row>
    <row r="12" spans="1:6" ht="378.75" customHeight="1" thickBot="1" x14ac:dyDescent="0.3">
      <c r="B12" s="1236" t="s">
        <v>14</v>
      </c>
      <c r="C12" s="1573" t="s">
        <v>2371</v>
      </c>
      <c r="D12" s="1574"/>
      <c r="E12" s="1574"/>
      <c r="F12" s="1575"/>
    </row>
    <row r="13" spans="1:6" ht="17.25" customHeight="1" x14ac:dyDescent="0.25">
      <c r="B13" s="2323" t="s">
        <v>1578</v>
      </c>
      <c r="C13" s="392">
        <v>2025</v>
      </c>
      <c r="D13" s="392">
        <v>2026</v>
      </c>
      <c r="E13" s="392">
        <v>2027</v>
      </c>
      <c r="F13" s="392">
        <v>2028</v>
      </c>
    </row>
    <row r="14" spans="1:6" ht="28.5" customHeight="1" thickBot="1" x14ac:dyDescent="0.3">
      <c r="B14" s="2324"/>
      <c r="C14" s="417" t="s">
        <v>17</v>
      </c>
      <c r="D14" s="417" t="s">
        <v>18</v>
      </c>
      <c r="E14" s="417" t="s">
        <v>18</v>
      </c>
      <c r="F14" s="417" t="s">
        <v>18</v>
      </c>
    </row>
    <row r="15" spans="1:6" ht="48" customHeight="1" thickBot="1" x14ac:dyDescent="0.3">
      <c r="B15" s="614" t="s">
        <v>2370</v>
      </c>
      <c r="C15" s="1202">
        <v>600</v>
      </c>
      <c r="D15" s="1202">
        <v>600</v>
      </c>
      <c r="E15" s="1202">
        <v>600</v>
      </c>
      <c r="F15" s="1202">
        <v>600</v>
      </c>
    </row>
    <row r="16" spans="1:6" ht="63.75" customHeight="1" thickBot="1" x14ac:dyDescent="0.3">
      <c r="B16" s="1237" t="s">
        <v>2369</v>
      </c>
      <c r="C16" s="1235">
        <v>270</v>
      </c>
      <c r="D16" s="1235">
        <f>D15*75%</f>
        <v>450</v>
      </c>
      <c r="E16" s="1235">
        <f>E15*75%</f>
        <v>450</v>
      </c>
      <c r="F16" s="1235">
        <f>F15*75%</f>
        <v>450</v>
      </c>
    </row>
    <row r="17" spans="1:7" ht="63" customHeight="1" thickBot="1" x14ac:dyDescent="0.3">
      <c r="B17" s="614" t="s">
        <v>2368</v>
      </c>
      <c r="C17" s="1201">
        <v>26</v>
      </c>
      <c r="D17" s="1201">
        <v>30</v>
      </c>
      <c r="E17" s="1201">
        <v>32</v>
      </c>
      <c r="F17" s="1201">
        <v>34</v>
      </c>
    </row>
    <row r="18" spans="1:7" ht="67.5" customHeight="1" thickBot="1" x14ac:dyDescent="0.3">
      <c r="B18" s="614" t="s">
        <v>2367</v>
      </c>
      <c r="C18" s="1201">
        <v>27634</v>
      </c>
      <c r="D18" s="1201">
        <v>28000</v>
      </c>
      <c r="E18" s="1201">
        <v>29000</v>
      </c>
      <c r="F18" s="1201">
        <v>30000</v>
      </c>
    </row>
    <row r="19" spans="1:7" ht="65.25" customHeight="1" thickBot="1" x14ac:dyDescent="0.3">
      <c r="B19" s="1238" t="s">
        <v>2366</v>
      </c>
      <c r="C19" s="1223">
        <f>+C18*0.5</f>
        <v>13817</v>
      </c>
      <c r="D19" s="1223">
        <f>+D18*0.5</f>
        <v>14000</v>
      </c>
      <c r="E19" s="1223">
        <f>+E18*0.5</f>
        <v>14500</v>
      </c>
      <c r="F19" s="1223">
        <f>+F18*0.5</f>
        <v>15000</v>
      </c>
      <c r="G19" s="1213"/>
    </row>
    <row r="20" spans="1:7" ht="56.25" customHeight="1" thickBot="1" x14ac:dyDescent="0.3">
      <c r="B20" s="614" t="s">
        <v>2365</v>
      </c>
      <c r="C20" s="1200">
        <v>6</v>
      </c>
      <c r="D20" s="1200">
        <v>6</v>
      </c>
      <c r="E20" s="1200">
        <v>6</v>
      </c>
      <c r="F20" s="1200">
        <v>7</v>
      </c>
    </row>
    <row r="21" spans="1:7" ht="53.25" customHeight="1" thickBot="1" x14ac:dyDescent="0.3">
      <c r="B21" s="614" t="s">
        <v>2364</v>
      </c>
      <c r="C21" s="1200">
        <v>33987</v>
      </c>
      <c r="D21" s="1200">
        <v>35000</v>
      </c>
      <c r="E21" s="1200">
        <v>37000</v>
      </c>
      <c r="F21" s="1200">
        <v>40000</v>
      </c>
    </row>
    <row r="22" spans="1:7" ht="53.25" customHeight="1" thickBot="1" x14ac:dyDescent="0.3">
      <c r="B22" s="1238" t="s">
        <v>2363</v>
      </c>
      <c r="C22" s="1242">
        <v>17605</v>
      </c>
      <c r="D22" s="1242">
        <v>17500</v>
      </c>
      <c r="E22" s="1242">
        <v>18500</v>
      </c>
      <c r="F22" s="1242">
        <v>20000</v>
      </c>
    </row>
    <row r="23" spans="1:7" ht="80.25" customHeight="1" thickBot="1" x14ac:dyDescent="0.3">
      <c r="B23" s="614" t="s">
        <v>2362</v>
      </c>
      <c r="C23" s="1200">
        <v>1250</v>
      </c>
      <c r="D23" s="1200">
        <v>1300</v>
      </c>
      <c r="E23" s="1200">
        <v>1400</v>
      </c>
      <c r="F23" s="1200">
        <v>1500</v>
      </c>
    </row>
    <row r="24" spans="1:7" ht="72.75" customHeight="1" thickBot="1" x14ac:dyDescent="0.3">
      <c r="B24" s="1238" t="s">
        <v>2361</v>
      </c>
      <c r="C24" s="1200">
        <f>C23*70%</f>
        <v>875</v>
      </c>
      <c r="D24" s="1200">
        <f>D23*70%</f>
        <v>909.99999999999989</v>
      </c>
      <c r="E24" s="1200">
        <f>E23*70%</f>
        <v>979.99999999999989</v>
      </c>
      <c r="F24" s="1200">
        <f>F23*70%</f>
        <v>1050</v>
      </c>
    </row>
    <row r="25" spans="1:7" ht="62.25" customHeight="1" thickBot="1" x14ac:dyDescent="0.3">
      <c r="A25" s="415"/>
      <c r="B25" s="614" t="s">
        <v>2360</v>
      </c>
      <c r="C25" s="1200">
        <v>60</v>
      </c>
      <c r="D25" s="1200">
        <v>80</v>
      </c>
      <c r="E25" s="1200">
        <v>90</v>
      </c>
      <c r="F25" s="1200">
        <v>100</v>
      </c>
    </row>
    <row r="26" spans="1:7" ht="42.75" customHeight="1" thickBot="1" x14ac:dyDescent="0.3">
      <c r="A26" s="415"/>
      <c r="B26" s="1238" t="s">
        <v>2359</v>
      </c>
      <c r="C26" s="1241">
        <v>35</v>
      </c>
      <c r="D26" s="1241">
        <v>45</v>
      </c>
      <c r="E26" s="1241">
        <v>50</v>
      </c>
      <c r="F26" s="1241">
        <v>60</v>
      </c>
    </row>
    <row r="27" spans="1:7" ht="59.25" customHeight="1" x14ac:dyDescent="0.25">
      <c r="B27" s="1239" t="s">
        <v>2358</v>
      </c>
      <c r="C27" s="1199">
        <v>1000</v>
      </c>
      <c r="D27" s="1199">
        <v>2000</v>
      </c>
      <c r="E27" s="1199">
        <v>2500</v>
      </c>
      <c r="F27" s="1199">
        <v>3000</v>
      </c>
      <c r="G27" s="1198"/>
    </row>
    <row r="28" spans="1:7" ht="59.25" customHeight="1" x14ac:dyDescent="0.25">
      <c r="B28" s="1240" t="s">
        <v>2357</v>
      </c>
      <c r="C28" s="1235">
        <v>600</v>
      </c>
      <c r="D28" s="1235">
        <v>1100</v>
      </c>
      <c r="E28" s="1235">
        <v>1300</v>
      </c>
      <c r="F28" s="1235">
        <v>1700</v>
      </c>
    </row>
    <row r="29" spans="1:7" ht="16.5" thickBot="1" x14ac:dyDescent="0.3">
      <c r="B29" s="2325" t="s">
        <v>912</v>
      </c>
      <c r="C29" s="2326"/>
      <c r="D29" s="2326"/>
      <c r="E29" s="2326"/>
      <c r="F29" s="2327"/>
    </row>
    <row r="30" spans="1:7" ht="16.5" thickBot="1" x14ac:dyDescent="0.3">
      <c r="B30" s="1581" t="s">
        <v>989</v>
      </c>
      <c r="C30" s="1582"/>
      <c r="D30" s="1582"/>
      <c r="E30" s="1582"/>
      <c r="F30" s="1583"/>
    </row>
    <row r="31" spans="1:7" ht="21.75" customHeight="1" thickBot="1" x14ac:dyDescent="0.3">
      <c r="B31" s="1584" t="s">
        <v>901</v>
      </c>
      <c r="C31" s="1585"/>
      <c r="D31" s="1585"/>
      <c r="E31" s="1585"/>
      <c r="F31" s="1586"/>
    </row>
    <row r="32" spans="1:7" ht="19.5" customHeight="1" thickBot="1" x14ac:dyDescent="0.3">
      <c r="B32" s="396" t="s">
        <v>898</v>
      </c>
      <c r="C32" s="1587" t="s">
        <v>2356</v>
      </c>
      <c r="D32" s="1574"/>
      <c r="E32" s="1574"/>
      <c r="F32" s="1575"/>
    </row>
    <row r="33" spans="2:6" ht="58.5" customHeight="1" thickBot="1" x14ac:dyDescent="0.3">
      <c r="B33" s="402" t="s">
        <v>863</v>
      </c>
      <c r="C33" s="1588" t="s">
        <v>2355</v>
      </c>
      <c r="D33" s="1589"/>
      <c r="E33" s="1589"/>
      <c r="F33" s="1590"/>
    </row>
    <row r="34" spans="2:6" ht="16.5" thickBot="1" x14ac:dyDescent="0.3">
      <c r="B34" s="313" t="s">
        <v>37</v>
      </c>
      <c r="C34" s="1591" t="s">
        <v>2354</v>
      </c>
      <c r="D34" s="1592"/>
      <c r="E34" s="1592"/>
      <c r="F34" s="1593"/>
    </row>
    <row r="35" spans="2:6" x14ac:dyDescent="0.25">
      <c r="B35" s="1576"/>
    </row>
    <row r="36" spans="2:6" ht="16.5" thickBot="1" x14ac:dyDescent="0.3">
      <c r="B36" s="1577"/>
      <c r="C36" s="384" t="s">
        <v>17</v>
      </c>
      <c r="D36" s="384" t="s">
        <v>18</v>
      </c>
      <c r="E36" s="384" t="s">
        <v>18</v>
      </c>
      <c r="F36" s="384" t="s">
        <v>18</v>
      </c>
    </row>
    <row r="37" spans="2:6" ht="16.5" thickBot="1" x14ac:dyDescent="0.3">
      <c r="B37" s="313" t="s">
        <v>39</v>
      </c>
      <c r="C37" s="743">
        <v>80</v>
      </c>
      <c r="D37" s="743">
        <v>80</v>
      </c>
      <c r="E37" s="743">
        <v>80</v>
      </c>
      <c r="F37" s="743">
        <v>80</v>
      </c>
    </row>
    <row r="38" spans="2:6" ht="16.5" thickBot="1" x14ac:dyDescent="0.3">
      <c r="B38" s="313" t="s">
        <v>861</v>
      </c>
      <c r="C38" s="388">
        <f>C67</f>
        <v>231854000</v>
      </c>
      <c r="D38" s="388">
        <f>D67</f>
        <v>231854000</v>
      </c>
      <c r="E38" s="388">
        <f>E67</f>
        <v>231854000</v>
      </c>
      <c r="F38" s="388">
        <f>F67</f>
        <v>228854000</v>
      </c>
    </row>
    <row r="39" spans="2:6" ht="26.25" customHeight="1" thickBot="1" x14ac:dyDescent="0.3">
      <c r="B39" s="313" t="s">
        <v>860</v>
      </c>
      <c r="C39" s="388">
        <f>C38/C37</f>
        <v>2898175</v>
      </c>
      <c r="D39" s="388">
        <f>D38/D37</f>
        <v>2898175</v>
      </c>
      <c r="E39" s="388">
        <f>E38/E37</f>
        <v>2898175</v>
      </c>
      <c r="F39" s="388">
        <f>F38/F37</f>
        <v>2860675</v>
      </c>
    </row>
    <row r="40" spans="2:6" ht="21" customHeight="1" thickBot="1" x14ac:dyDescent="0.3">
      <c r="B40" s="313" t="s">
        <v>859</v>
      </c>
      <c r="C40" s="387" t="s">
        <v>884</v>
      </c>
      <c r="D40" s="386">
        <f t="shared" ref="D40:F42" si="0">D37/C37-1</f>
        <v>0</v>
      </c>
      <c r="E40" s="386">
        <f t="shared" si="0"/>
        <v>0</v>
      </c>
      <c r="F40" s="386">
        <f t="shared" si="0"/>
        <v>0</v>
      </c>
    </row>
    <row r="41" spans="2:6" ht="39.75" customHeight="1" thickBot="1" x14ac:dyDescent="0.3">
      <c r="B41" s="313" t="s">
        <v>858</v>
      </c>
      <c r="C41" s="387" t="s">
        <v>884</v>
      </c>
      <c r="D41" s="386">
        <f t="shared" si="0"/>
        <v>0</v>
      </c>
      <c r="E41" s="386">
        <f t="shared" si="0"/>
        <v>0</v>
      </c>
      <c r="F41" s="386">
        <f t="shared" si="0"/>
        <v>-1.2939177240849808E-2</v>
      </c>
    </row>
    <row r="42" spans="2:6" ht="32.25" thickBot="1" x14ac:dyDescent="0.3">
      <c r="B42" s="313" t="s">
        <v>55</v>
      </c>
      <c r="C42" s="387" t="s">
        <v>884</v>
      </c>
      <c r="D42" s="386">
        <f t="shared" si="0"/>
        <v>0</v>
      </c>
      <c r="E42" s="386">
        <f t="shared" si="0"/>
        <v>0</v>
      </c>
      <c r="F42" s="386">
        <f t="shared" si="0"/>
        <v>-1.2939177240849808E-2</v>
      </c>
    </row>
    <row r="43" spans="2:6" ht="27" customHeight="1" thickBot="1" x14ac:dyDescent="0.3">
      <c r="B43" s="1567" t="s">
        <v>1565</v>
      </c>
      <c r="C43" s="1568"/>
      <c r="D43" s="1568"/>
      <c r="E43" s="1568"/>
      <c r="F43" s="1569"/>
    </row>
    <row r="44" spans="2:6" x14ac:dyDescent="0.25">
      <c r="B44" s="1576"/>
      <c r="C44" s="385">
        <v>2025</v>
      </c>
      <c r="D44" s="385">
        <v>2026</v>
      </c>
      <c r="E44" s="385">
        <v>2027</v>
      </c>
      <c r="F44" s="385">
        <v>2028</v>
      </c>
    </row>
    <row r="45" spans="2:6" ht="16.5" thickBot="1" x14ac:dyDescent="0.3">
      <c r="B45" s="1577"/>
      <c r="C45" s="1219" t="s">
        <v>17</v>
      </c>
      <c r="D45" s="1219" t="s">
        <v>18</v>
      </c>
      <c r="E45" s="1219" t="s">
        <v>18</v>
      </c>
      <c r="F45" s="1219" t="s">
        <v>18</v>
      </c>
    </row>
    <row r="46" spans="2:6" ht="16.5" thickBot="1" x14ac:dyDescent="0.3">
      <c r="B46" s="374" t="s">
        <v>850</v>
      </c>
      <c r="C46" s="373">
        <f>SUM(C47:C48)</f>
        <v>38049000</v>
      </c>
      <c r="D46" s="373">
        <f>SUM(D47:D48)</f>
        <v>38049000</v>
      </c>
      <c r="E46" s="373">
        <f>SUM(E47:E48)</f>
        <v>38049000</v>
      </c>
      <c r="F46" s="373">
        <f>SUM(F47:F48)</f>
        <v>38049000</v>
      </c>
    </row>
    <row r="47" spans="2:6" ht="16.5" thickBot="1" x14ac:dyDescent="0.3">
      <c r="B47" s="372" t="s">
        <v>840</v>
      </c>
      <c r="C47" s="399">
        <v>38049000</v>
      </c>
      <c r="D47" s="399">
        <v>38049000</v>
      </c>
      <c r="E47" s="399">
        <v>38049000</v>
      </c>
      <c r="F47" s="399">
        <v>38049000</v>
      </c>
    </row>
    <row r="48" spans="2:6" ht="16.5" thickBot="1" x14ac:dyDescent="0.3">
      <c r="B48" s="372" t="s">
        <v>855</v>
      </c>
      <c r="C48" s="371"/>
      <c r="D48" s="370"/>
      <c r="E48" s="370"/>
      <c r="F48" s="370"/>
    </row>
    <row r="49" spans="2:7" ht="32.25" thickBot="1" x14ac:dyDescent="0.3">
      <c r="B49" s="374" t="s">
        <v>849</v>
      </c>
      <c r="C49" s="373">
        <f>SUM(C50:C51)</f>
        <v>6935000</v>
      </c>
      <c r="D49" s="373">
        <f>SUM(D50:D51)</f>
        <v>6935000</v>
      </c>
      <c r="E49" s="373">
        <f>SUM(E50:E51)</f>
        <v>6935000</v>
      </c>
      <c r="F49" s="373">
        <f>SUM(F50:F51)</f>
        <v>6935000</v>
      </c>
    </row>
    <row r="50" spans="2:7" ht="16.5" thickBot="1" x14ac:dyDescent="0.3">
      <c r="B50" s="372" t="s">
        <v>840</v>
      </c>
      <c r="C50" s="399">
        <v>6935000</v>
      </c>
      <c r="D50" s="399">
        <v>6935000</v>
      </c>
      <c r="E50" s="399">
        <v>6935000</v>
      </c>
      <c r="F50" s="399">
        <v>6935000</v>
      </c>
    </row>
    <row r="51" spans="2:7" ht="16.5" thickBot="1" x14ac:dyDescent="0.3">
      <c r="B51" s="372" t="s">
        <v>855</v>
      </c>
      <c r="C51" s="371"/>
      <c r="D51" s="373"/>
      <c r="E51" s="373"/>
      <c r="F51" s="373"/>
    </row>
    <row r="52" spans="2:7" ht="16.5" thickBot="1" x14ac:dyDescent="0.3">
      <c r="B52" s="374" t="s">
        <v>848</v>
      </c>
      <c r="C52" s="373">
        <f>SUM(C53:C54)</f>
        <v>27270000</v>
      </c>
      <c r="D52" s="373">
        <f>SUM(D53:D54)</f>
        <v>7270000</v>
      </c>
      <c r="E52" s="373">
        <f>SUM(E53:E54)</f>
        <v>7270000</v>
      </c>
      <c r="F52" s="373">
        <f>SUM(F53:F54)</f>
        <v>7270000</v>
      </c>
    </row>
    <row r="53" spans="2:7" ht="16.5" thickBot="1" x14ac:dyDescent="0.3">
      <c r="B53" s="372" t="s">
        <v>840</v>
      </c>
      <c r="C53" s="371">
        <v>27270000</v>
      </c>
      <c r="D53" s="371">
        <v>7270000</v>
      </c>
      <c r="E53" s="371">
        <v>7270000</v>
      </c>
      <c r="F53" s="371">
        <v>7270000</v>
      </c>
    </row>
    <row r="54" spans="2:7" ht="16.5" thickBot="1" x14ac:dyDescent="0.3">
      <c r="B54" s="372" t="s">
        <v>855</v>
      </c>
      <c r="C54" s="371"/>
      <c r="D54" s="373"/>
      <c r="E54" s="373"/>
      <c r="F54" s="373"/>
    </row>
    <row r="55" spans="2:7" ht="24.75" customHeight="1" thickBot="1" x14ac:dyDescent="0.3">
      <c r="B55" s="374" t="s">
        <v>847</v>
      </c>
      <c r="C55" s="371"/>
      <c r="D55" s="373"/>
      <c r="E55" s="373"/>
      <c r="F55" s="373"/>
    </row>
    <row r="56" spans="2:7" ht="16.5" thickBot="1" x14ac:dyDescent="0.3">
      <c r="B56" s="372" t="s">
        <v>840</v>
      </c>
      <c r="C56" s="371"/>
      <c r="D56" s="373"/>
      <c r="E56" s="373"/>
      <c r="F56" s="373"/>
    </row>
    <row r="57" spans="2:7" ht="12.75" customHeight="1" thickBot="1" x14ac:dyDescent="0.3">
      <c r="B57" s="372" t="s">
        <v>855</v>
      </c>
      <c r="C57" s="371"/>
      <c r="D57" s="373"/>
      <c r="E57" s="373"/>
      <c r="F57" s="373"/>
    </row>
    <row r="58" spans="2:7" ht="58.5" customHeight="1" thickBot="1" x14ac:dyDescent="0.3">
      <c r="B58" s="374" t="s">
        <v>846</v>
      </c>
      <c r="C58" s="371">
        <f>SUM(C59:C60)</f>
        <v>139200000</v>
      </c>
      <c r="D58" s="371">
        <f>SUM(D59:D60)</f>
        <v>159200000</v>
      </c>
      <c r="E58" s="371">
        <f>SUM(E59:E60)</f>
        <v>159200000</v>
      </c>
      <c r="F58" s="371">
        <f>SUM(F59:F60)</f>
        <v>156200000</v>
      </c>
      <c r="G58" s="1197"/>
    </row>
    <row r="59" spans="2:7" ht="16.5" thickBot="1" x14ac:dyDescent="0.3">
      <c r="B59" s="372" t="s">
        <v>840</v>
      </c>
      <c r="C59" s="371">
        <v>139200000</v>
      </c>
      <c r="D59" s="371">
        <v>159200000</v>
      </c>
      <c r="E59" s="371">
        <v>159200000</v>
      </c>
      <c r="F59" s="371">
        <v>156200000</v>
      </c>
    </row>
    <row r="60" spans="2:7" ht="16.5" thickBot="1" x14ac:dyDescent="0.3">
      <c r="B60" s="372" t="s">
        <v>855</v>
      </c>
      <c r="C60" s="371"/>
      <c r="D60" s="373"/>
      <c r="E60" s="373"/>
      <c r="F60" s="373"/>
    </row>
    <row r="61" spans="2:7" ht="16.5" thickBot="1" x14ac:dyDescent="0.3">
      <c r="B61" s="374" t="s">
        <v>845</v>
      </c>
      <c r="C61" s="371">
        <f>SUM(C62:C63)</f>
        <v>20400000</v>
      </c>
      <c r="D61" s="371">
        <f>SUM(D62:D63)</f>
        <v>20400000</v>
      </c>
      <c r="E61" s="371">
        <f>SUM(E62:E63)</f>
        <v>20400000</v>
      </c>
      <c r="F61" s="371">
        <f>SUM(F62:F63)</f>
        <v>20400000</v>
      </c>
    </row>
    <row r="62" spans="2:7" ht="16.5" thickBot="1" x14ac:dyDescent="0.3">
      <c r="B62" s="372" t="s">
        <v>840</v>
      </c>
      <c r="C62" s="371">
        <v>20400000</v>
      </c>
      <c r="D62" s="373">
        <v>20400000</v>
      </c>
      <c r="E62" s="373">
        <v>20400000</v>
      </c>
      <c r="F62" s="373">
        <v>20400000</v>
      </c>
    </row>
    <row r="63" spans="2:7" ht="16.5" thickBot="1" x14ac:dyDescent="0.3">
      <c r="B63" s="372" t="s">
        <v>855</v>
      </c>
      <c r="C63" s="371"/>
      <c r="D63" s="373"/>
      <c r="E63" s="373"/>
      <c r="F63" s="373"/>
    </row>
    <row r="64" spans="2:7" ht="32.25" thickBot="1" x14ac:dyDescent="0.3">
      <c r="B64" s="374" t="s">
        <v>844</v>
      </c>
      <c r="C64" s="371"/>
      <c r="D64" s="373"/>
      <c r="E64" s="373"/>
      <c r="F64" s="373"/>
    </row>
    <row r="65" spans="2:6" ht="15.75" customHeight="1" thickBot="1" x14ac:dyDescent="0.3">
      <c r="B65" s="372" t="s">
        <v>840</v>
      </c>
      <c r="C65" s="371"/>
      <c r="D65" s="400"/>
      <c r="E65" s="400"/>
      <c r="F65" s="400"/>
    </row>
    <row r="66" spans="2:6" ht="12.75" customHeight="1" thickBot="1" x14ac:dyDescent="0.3">
      <c r="B66" s="372" t="s">
        <v>855</v>
      </c>
      <c r="C66" s="371"/>
      <c r="D66" s="401"/>
      <c r="E66" s="400"/>
      <c r="F66" s="400"/>
    </row>
    <row r="67" spans="2:6" ht="68.25" customHeight="1" thickBot="1" x14ac:dyDescent="0.3">
      <c r="B67" s="382" t="s">
        <v>873</v>
      </c>
      <c r="C67" s="371">
        <f>C64+C61+C58+C55+C52+C49+C46</f>
        <v>231854000</v>
      </c>
      <c r="D67" s="399">
        <f>D64+D61+D58+D55+D52+D49+D46</f>
        <v>231854000</v>
      </c>
      <c r="E67" s="371">
        <f>E64+E61+E58+E55+E52+E49+E46</f>
        <v>231854000</v>
      </c>
      <c r="F67" s="371">
        <f>F64+F61+F58+F55+F52+F49+F46</f>
        <v>228854000</v>
      </c>
    </row>
    <row r="68" spans="2:6" ht="22.5" customHeight="1" thickBot="1" x14ac:dyDescent="0.3">
      <c r="B68" s="369" t="s">
        <v>836</v>
      </c>
      <c r="C68" s="368">
        <f>IF(C67-C38=0,0,"Error")</f>
        <v>0</v>
      </c>
      <c r="D68" s="368">
        <f>IF(D67-D38=0,0,"Error")</f>
        <v>0</v>
      </c>
      <c r="E68" s="368">
        <f>IF(E67-E38=0,0,"Error")</f>
        <v>0</v>
      </c>
      <c r="F68" s="368">
        <f>IF(F67-F38=0,0,"Error")</f>
        <v>0</v>
      </c>
    </row>
    <row r="69" spans="2:6" ht="22.5" customHeight="1" thickBot="1" x14ac:dyDescent="0.3">
      <c r="B69" s="1581" t="s">
        <v>2327</v>
      </c>
      <c r="C69" s="1582"/>
      <c r="D69" s="1582"/>
      <c r="E69" s="1582"/>
      <c r="F69" s="1583"/>
    </row>
    <row r="70" spans="2:6" ht="22.5" customHeight="1" thickBot="1" x14ac:dyDescent="0.3">
      <c r="B70" s="1584" t="s">
        <v>901</v>
      </c>
      <c r="C70" s="1585"/>
      <c r="D70" s="1585"/>
      <c r="E70" s="1585"/>
      <c r="F70" s="1586"/>
    </row>
    <row r="71" spans="2:6" ht="22.5" customHeight="1" thickBot="1" x14ac:dyDescent="0.3">
      <c r="B71" s="396" t="s">
        <v>963</v>
      </c>
      <c r="C71" s="1587" t="s">
        <v>2353</v>
      </c>
      <c r="D71" s="1574"/>
      <c r="E71" s="1574"/>
      <c r="F71" s="1575"/>
    </row>
    <row r="72" spans="2:6" ht="44.25" customHeight="1" thickBot="1" x14ac:dyDescent="0.3">
      <c r="B72" s="402" t="s">
        <v>863</v>
      </c>
      <c r="C72" s="1588" t="s">
        <v>2352</v>
      </c>
      <c r="D72" s="1589"/>
      <c r="E72" s="1589"/>
      <c r="F72" s="1590"/>
    </row>
    <row r="73" spans="2:6" ht="22.5" customHeight="1" thickBot="1" x14ac:dyDescent="0.3">
      <c r="B73" s="313" t="s">
        <v>37</v>
      </c>
      <c r="C73" s="1591"/>
      <c r="D73" s="1592"/>
      <c r="E73" s="1592"/>
      <c r="F73" s="1593"/>
    </row>
    <row r="74" spans="2:6" ht="22.5" customHeight="1" x14ac:dyDescent="0.25">
      <c r="B74" s="1576"/>
      <c r="C74" s="385">
        <v>2025</v>
      </c>
      <c r="D74" s="385">
        <v>2026</v>
      </c>
      <c r="E74" s="385">
        <v>2027</v>
      </c>
      <c r="F74" s="385">
        <v>2028</v>
      </c>
    </row>
    <row r="75" spans="2:6" ht="22.5" customHeight="1" thickBot="1" x14ac:dyDescent="0.3">
      <c r="B75" s="1577"/>
      <c r="C75" s="384" t="s">
        <v>17</v>
      </c>
      <c r="D75" s="384" t="s">
        <v>18</v>
      </c>
      <c r="E75" s="384" t="s">
        <v>18</v>
      </c>
      <c r="F75" s="384" t="s">
        <v>18</v>
      </c>
    </row>
    <row r="76" spans="2:6" ht="22.5" customHeight="1" thickBot="1" x14ac:dyDescent="0.3">
      <c r="B76" s="313" t="s">
        <v>39</v>
      </c>
      <c r="C76" s="1212">
        <v>600</v>
      </c>
      <c r="D76" s="1212">
        <v>600</v>
      </c>
      <c r="E76" s="1212">
        <v>600</v>
      </c>
      <c r="F76" s="1212">
        <v>600</v>
      </c>
    </row>
    <row r="77" spans="2:6" ht="22.5" customHeight="1" thickBot="1" x14ac:dyDescent="0.3">
      <c r="B77" s="313" t="s">
        <v>861</v>
      </c>
      <c r="C77" s="388">
        <f>C106</f>
        <v>1000000</v>
      </c>
      <c r="D77" s="388">
        <f>D106</f>
        <v>1000000</v>
      </c>
      <c r="E77" s="388">
        <f>E106</f>
        <v>1000000</v>
      </c>
      <c r="F77" s="388">
        <f>F106</f>
        <v>1000000</v>
      </c>
    </row>
    <row r="78" spans="2:6" ht="22.5" customHeight="1" thickBot="1" x14ac:dyDescent="0.3">
      <c r="B78" s="313" t="s">
        <v>860</v>
      </c>
      <c r="C78" s="388">
        <f>C77/C76</f>
        <v>1666.6666666666667</v>
      </c>
      <c r="D78" s="388">
        <f>D77/D76</f>
        <v>1666.6666666666667</v>
      </c>
      <c r="E78" s="388">
        <f>E77/E76</f>
        <v>1666.6666666666667</v>
      </c>
      <c r="F78" s="388">
        <f>F77/F76</f>
        <v>1666.6666666666667</v>
      </c>
    </row>
    <row r="79" spans="2:6" ht="22.5" customHeight="1" thickBot="1" x14ac:dyDescent="0.3">
      <c r="B79" s="313" t="s">
        <v>859</v>
      </c>
      <c r="C79" s="387" t="s">
        <v>884</v>
      </c>
      <c r="D79" s="386">
        <f t="shared" ref="D79:F81" si="1">D76/C76-1</f>
        <v>0</v>
      </c>
      <c r="E79" s="386">
        <f t="shared" si="1"/>
        <v>0</v>
      </c>
      <c r="F79" s="386">
        <f t="shared" si="1"/>
        <v>0</v>
      </c>
    </row>
    <row r="80" spans="2:6" ht="22.5" customHeight="1" thickBot="1" x14ac:dyDescent="0.3">
      <c r="B80" s="313" t="s">
        <v>858</v>
      </c>
      <c r="C80" s="387" t="s">
        <v>884</v>
      </c>
      <c r="D80" s="386">
        <f t="shared" si="1"/>
        <v>0</v>
      </c>
      <c r="E80" s="386">
        <f t="shared" si="1"/>
        <v>0</v>
      </c>
      <c r="F80" s="386">
        <f t="shared" si="1"/>
        <v>0</v>
      </c>
    </row>
    <row r="81" spans="2:6" ht="22.5" customHeight="1" thickBot="1" x14ac:dyDescent="0.3">
      <c r="B81" s="313" t="s">
        <v>55</v>
      </c>
      <c r="C81" s="387" t="s">
        <v>884</v>
      </c>
      <c r="D81" s="386">
        <f t="shared" si="1"/>
        <v>0</v>
      </c>
      <c r="E81" s="386">
        <f t="shared" si="1"/>
        <v>0</v>
      </c>
      <c r="F81" s="386">
        <f t="shared" si="1"/>
        <v>0</v>
      </c>
    </row>
    <row r="82" spans="2:6" ht="22.5" customHeight="1" thickBot="1" x14ac:dyDescent="0.3">
      <c r="B82" s="1567" t="s">
        <v>1560</v>
      </c>
      <c r="C82" s="1568"/>
      <c r="D82" s="1568"/>
      <c r="E82" s="1568"/>
      <c r="F82" s="1569"/>
    </row>
    <row r="83" spans="2:6" ht="22.5" customHeight="1" x14ac:dyDescent="0.25">
      <c r="B83" s="1576"/>
      <c r="C83" s="385">
        <v>2025</v>
      </c>
      <c r="D83" s="385">
        <v>2026</v>
      </c>
      <c r="E83" s="385">
        <v>2027</v>
      </c>
      <c r="F83" s="385">
        <v>2028</v>
      </c>
    </row>
    <row r="84" spans="2:6" ht="22.5" customHeight="1" thickBot="1" x14ac:dyDescent="0.3">
      <c r="B84" s="1577"/>
      <c r="C84" s="384" t="s">
        <v>17</v>
      </c>
      <c r="D84" s="384" t="s">
        <v>18</v>
      </c>
      <c r="E84" s="384" t="s">
        <v>18</v>
      </c>
      <c r="F84" s="384" t="s">
        <v>18</v>
      </c>
    </row>
    <row r="85" spans="2:6" ht="22.5" customHeight="1" thickBot="1" x14ac:dyDescent="0.3">
      <c r="B85" s="374" t="s">
        <v>850</v>
      </c>
      <c r="C85" s="373">
        <f>SUM(C86:C87)</f>
        <v>0</v>
      </c>
      <c r="D85" s="373">
        <f>SUM(D86:D87)</f>
        <v>0</v>
      </c>
      <c r="E85" s="373">
        <f>SUM(E86:E87)</f>
        <v>0</v>
      </c>
      <c r="F85" s="373">
        <f>SUM(F86:F87)</f>
        <v>0</v>
      </c>
    </row>
    <row r="86" spans="2:6" ht="22.5" customHeight="1" thickBot="1" x14ac:dyDescent="0.3">
      <c r="B86" s="372" t="s">
        <v>840</v>
      </c>
      <c r="C86" s="399"/>
      <c r="D86" s="371"/>
      <c r="E86" s="371"/>
      <c r="F86" s="371"/>
    </row>
    <row r="87" spans="2:6" ht="22.5" customHeight="1" thickBot="1" x14ac:dyDescent="0.3">
      <c r="B87" s="372" t="s">
        <v>855</v>
      </c>
      <c r="C87" s="371"/>
      <c r="D87" s="370"/>
      <c r="E87" s="370"/>
      <c r="F87" s="370"/>
    </row>
    <row r="88" spans="2:6" ht="22.5" customHeight="1" thickBot="1" x14ac:dyDescent="0.3">
      <c r="B88" s="374" t="s">
        <v>849</v>
      </c>
      <c r="C88" s="373">
        <f>SUM(C89:C90)</f>
        <v>0</v>
      </c>
      <c r="D88" s="373">
        <f>SUM(D89:D90)</f>
        <v>0</v>
      </c>
      <c r="E88" s="373">
        <f>SUM(E89:E90)</f>
        <v>0</v>
      </c>
      <c r="F88" s="373">
        <f>SUM(F89:F90)</f>
        <v>0</v>
      </c>
    </row>
    <row r="89" spans="2:6" ht="22.5" customHeight="1" thickBot="1" x14ac:dyDescent="0.3">
      <c r="B89" s="372" t="s">
        <v>840</v>
      </c>
      <c r="C89" s="399"/>
      <c r="D89" s="373"/>
      <c r="E89" s="373"/>
      <c r="F89" s="373"/>
    </row>
    <row r="90" spans="2:6" ht="22.5" customHeight="1" thickBot="1" x14ac:dyDescent="0.3">
      <c r="B90" s="372" t="s">
        <v>855</v>
      </c>
      <c r="C90" s="371"/>
      <c r="D90" s="373"/>
      <c r="E90" s="373"/>
      <c r="F90" s="373"/>
    </row>
    <row r="91" spans="2:6" ht="22.5" customHeight="1" thickBot="1" x14ac:dyDescent="0.3">
      <c r="B91" s="374" t="s">
        <v>848</v>
      </c>
      <c r="C91" s="373">
        <f>SUM(C92:C93)</f>
        <v>0</v>
      </c>
      <c r="D91" s="373">
        <f>SUM(D92:D93)</f>
        <v>0</v>
      </c>
      <c r="E91" s="373">
        <f>SUM(E92:E93)</f>
        <v>0</v>
      </c>
      <c r="F91" s="373">
        <f>SUM(F92:F93)</f>
        <v>0</v>
      </c>
    </row>
    <row r="92" spans="2:6" ht="22.5" customHeight="1" thickBot="1" x14ac:dyDescent="0.3">
      <c r="B92" s="372" t="s">
        <v>840</v>
      </c>
      <c r="C92" s="371"/>
      <c r="D92" s="373"/>
      <c r="E92" s="373"/>
      <c r="F92" s="373"/>
    </row>
    <row r="93" spans="2:6" ht="22.5" customHeight="1" thickBot="1" x14ac:dyDescent="0.3">
      <c r="B93" s="372" t="s">
        <v>855</v>
      </c>
      <c r="C93" s="371"/>
      <c r="D93" s="373"/>
      <c r="E93" s="373"/>
      <c r="F93" s="373"/>
    </row>
    <row r="94" spans="2:6" ht="22.5" customHeight="1" thickBot="1" x14ac:dyDescent="0.3">
      <c r="B94" s="374" t="s">
        <v>847</v>
      </c>
      <c r="C94" s="371"/>
      <c r="D94" s="373"/>
      <c r="E94" s="373"/>
      <c r="F94" s="373"/>
    </row>
    <row r="95" spans="2:6" ht="22.5" customHeight="1" thickBot="1" x14ac:dyDescent="0.3">
      <c r="B95" s="372" t="s">
        <v>840</v>
      </c>
      <c r="C95" s="371"/>
      <c r="D95" s="373"/>
      <c r="E95" s="373"/>
      <c r="F95" s="373"/>
    </row>
    <row r="96" spans="2:6" ht="22.5" customHeight="1" thickBot="1" x14ac:dyDescent="0.3">
      <c r="B96" s="372" t="s">
        <v>855</v>
      </c>
      <c r="C96" s="371"/>
      <c r="D96" s="373"/>
      <c r="E96" s="373"/>
      <c r="F96" s="373"/>
    </row>
    <row r="97" spans="2:6" ht="22.5" customHeight="1" thickBot="1" x14ac:dyDescent="0.3">
      <c r="B97" s="374" t="s">
        <v>846</v>
      </c>
      <c r="C97" s="371">
        <f>SUM(C98:C99)</f>
        <v>1000000</v>
      </c>
      <c r="D97" s="371">
        <f>SUM(D98:D99)</f>
        <v>1000000</v>
      </c>
      <c r="E97" s="371">
        <f>SUM(E98:E99)</f>
        <v>1000000</v>
      </c>
      <c r="F97" s="371">
        <f>SUM(F98:F99)</f>
        <v>1000000</v>
      </c>
    </row>
    <row r="98" spans="2:6" ht="22.5" customHeight="1" thickBot="1" x14ac:dyDescent="0.3">
      <c r="B98" s="372" t="s">
        <v>840</v>
      </c>
      <c r="C98" s="371">
        <v>1000000</v>
      </c>
      <c r="D98" s="371">
        <v>1000000</v>
      </c>
      <c r="E98" s="371">
        <v>1000000</v>
      </c>
      <c r="F98" s="371">
        <v>1000000</v>
      </c>
    </row>
    <row r="99" spans="2:6" ht="22.5" customHeight="1" thickBot="1" x14ac:dyDescent="0.3">
      <c r="B99" s="372" t="s">
        <v>855</v>
      </c>
      <c r="C99" s="371"/>
      <c r="D99" s="373"/>
      <c r="E99" s="373"/>
      <c r="F99" s="373"/>
    </row>
    <row r="100" spans="2:6" ht="22.5" customHeight="1" thickBot="1" x14ac:dyDescent="0.3">
      <c r="B100" s="374" t="s">
        <v>845</v>
      </c>
      <c r="C100" s="371">
        <f>SUM(C101:C102)</f>
        <v>0</v>
      </c>
      <c r="D100" s="371">
        <f>SUM(D101:D102)</f>
        <v>0</v>
      </c>
      <c r="E100" s="371">
        <f>SUM(E101:E102)</f>
        <v>0</v>
      </c>
      <c r="F100" s="371">
        <f>SUM(F101:F102)</f>
        <v>0</v>
      </c>
    </row>
    <row r="101" spans="2:6" ht="22.5" customHeight="1" thickBot="1" x14ac:dyDescent="0.3">
      <c r="B101" s="372" t="s">
        <v>840</v>
      </c>
      <c r="C101" s="371">
        <v>0</v>
      </c>
      <c r="D101" s="373">
        <v>0</v>
      </c>
      <c r="E101" s="373">
        <v>0</v>
      </c>
      <c r="F101" s="373">
        <v>0</v>
      </c>
    </row>
    <row r="102" spans="2:6" ht="22.5" customHeight="1" thickBot="1" x14ac:dyDescent="0.3">
      <c r="B102" s="372" t="s">
        <v>855</v>
      </c>
      <c r="C102" s="371"/>
      <c r="D102" s="373"/>
      <c r="E102" s="373"/>
      <c r="F102" s="373"/>
    </row>
    <row r="103" spans="2:6" ht="22.5" customHeight="1" thickBot="1" x14ac:dyDescent="0.3">
      <c r="B103" s="374" t="s">
        <v>844</v>
      </c>
      <c r="C103" s="371"/>
      <c r="D103" s="373"/>
      <c r="E103" s="373"/>
      <c r="F103" s="373"/>
    </row>
    <row r="104" spans="2:6" ht="22.5" customHeight="1" thickBot="1" x14ac:dyDescent="0.3">
      <c r="B104" s="372" t="s">
        <v>840</v>
      </c>
      <c r="C104" s="371"/>
      <c r="D104" s="400"/>
      <c r="E104" s="400"/>
      <c r="F104" s="400"/>
    </row>
    <row r="105" spans="2:6" ht="22.5" customHeight="1" thickBot="1" x14ac:dyDescent="0.3">
      <c r="B105" s="1195" t="s">
        <v>855</v>
      </c>
      <c r="C105" s="371"/>
      <c r="D105" s="401"/>
      <c r="E105" s="400"/>
      <c r="F105" s="400"/>
    </row>
    <row r="106" spans="2:6" ht="35.25" customHeight="1" thickBot="1" x14ac:dyDescent="0.3">
      <c r="B106" s="1196" t="s">
        <v>958</v>
      </c>
      <c r="C106" s="371">
        <f>C103+C100+C97+C94+C91+C88+C85</f>
        <v>1000000</v>
      </c>
      <c r="D106" s="399">
        <f>D103+D100+D97+D94+D91+D88+D85</f>
        <v>1000000</v>
      </c>
      <c r="E106" s="371">
        <f>E103+E100+E97+E94+E91+E88+E85</f>
        <v>1000000</v>
      </c>
      <c r="F106" s="371">
        <f>F103+F100+F97+F94+F91+F88+F85</f>
        <v>1000000</v>
      </c>
    </row>
    <row r="107" spans="2:6" ht="22.5" customHeight="1" thickBot="1" x14ac:dyDescent="0.3">
      <c r="B107" s="369" t="s">
        <v>836</v>
      </c>
      <c r="C107" s="368">
        <f>IF(C106-C77=0,0,"Error")</f>
        <v>0</v>
      </c>
      <c r="D107" s="368">
        <f>IF(D106-D77=0,0,"Error")</f>
        <v>0</v>
      </c>
      <c r="E107" s="368">
        <f>IF(E106-E77=0,0,"Error")</f>
        <v>0</v>
      </c>
      <c r="F107" s="368">
        <f>IF(F106-F77=0,0,"Error")</f>
        <v>0</v>
      </c>
    </row>
    <row r="108" spans="2:6" ht="22.5" customHeight="1" thickBot="1" x14ac:dyDescent="0.3">
      <c r="B108" s="1581" t="s">
        <v>989</v>
      </c>
      <c r="C108" s="1582"/>
      <c r="D108" s="1582"/>
      <c r="E108" s="1582"/>
      <c r="F108" s="1583"/>
    </row>
    <row r="109" spans="2:6" ht="22.5" customHeight="1" thickBot="1" x14ac:dyDescent="0.3">
      <c r="B109" s="1584" t="s">
        <v>901</v>
      </c>
      <c r="C109" s="1585"/>
      <c r="D109" s="1585"/>
      <c r="E109" s="1585"/>
      <c r="F109" s="1586"/>
    </row>
    <row r="110" spans="2:6" ht="22.5" customHeight="1" thickBot="1" x14ac:dyDescent="0.3">
      <c r="B110" s="396" t="s">
        <v>866</v>
      </c>
      <c r="C110" s="1587" t="s">
        <v>2351</v>
      </c>
      <c r="D110" s="1574"/>
      <c r="E110" s="1574"/>
      <c r="F110" s="1575"/>
    </row>
    <row r="111" spans="2:6" ht="22.5" customHeight="1" thickBot="1" x14ac:dyDescent="0.3">
      <c r="B111" s="402" t="s">
        <v>863</v>
      </c>
      <c r="C111" s="1588"/>
      <c r="D111" s="1589"/>
      <c r="E111" s="1589"/>
      <c r="F111" s="1590"/>
    </row>
    <row r="112" spans="2:6" ht="22.5" customHeight="1" thickBot="1" x14ac:dyDescent="0.3">
      <c r="B112" s="313" t="s">
        <v>37</v>
      </c>
      <c r="C112" s="1591"/>
      <c r="D112" s="1592"/>
      <c r="E112" s="1592"/>
      <c r="F112" s="1593"/>
    </row>
    <row r="113" spans="2:6" ht="22.5" customHeight="1" x14ac:dyDescent="0.25">
      <c r="B113" s="1576"/>
      <c r="C113" s="385">
        <v>2025</v>
      </c>
      <c r="D113" s="385">
        <v>2026</v>
      </c>
      <c r="E113" s="385">
        <v>2027</v>
      </c>
      <c r="F113" s="385">
        <v>2028</v>
      </c>
    </row>
    <row r="114" spans="2:6" ht="22.5" customHeight="1" thickBot="1" x14ac:dyDescent="0.3">
      <c r="B114" s="1577"/>
      <c r="C114" s="384" t="s">
        <v>17</v>
      </c>
      <c r="D114" s="384" t="s">
        <v>18</v>
      </c>
      <c r="E114" s="384" t="s">
        <v>18</v>
      </c>
      <c r="F114" s="384" t="s">
        <v>18</v>
      </c>
    </row>
    <row r="115" spans="2:6" ht="22.5" customHeight="1" thickBot="1" x14ac:dyDescent="0.3">
      <c r="B115" s="313" t="s">
        <v>39</v>
      </c>
      <c r="C115" s="1212">
        <v>1</v>
      </c>
      <c r="D115" s="1212">
        <v>1</v>
      </c>
      <c r="E115" s="1212">
        <v>1</v>
      </c>
      <c r="F115" s="1212">
        <v>1</v>
      </c>
    </row>
    <row r="116" spans="2:6" ht="22.5" customHeight="1" thickBot="1" x14ac:dyDescent="0.3">
      <c r="B116" s="313" t="s">
        <v>861</v>
      </c>
      <c r="C116" s="388">
        <f>C145</f>
        <v>500000</v>
      </c>
      <c r="D116" s="388">
        <f>D145</f>
        <v>500000</v>
      </c>
      <c r="E116" s="388">
        <f>E145</f>
        <v>500000</v>
      </c>
      <c r="F116" s="388">
        <f>F145</f>
        <v>500000</v>
      </c>
    </row>
    <row r="117" spans="2:6" ht="22.5" customHeight="1" thickBot="1" x14ac:dyDescent="0.3">
      <c r="B117" s="313" t="s">
        <v>860</v>
      </c>
      <c r="C117" s="388">
        <f>C116/C115</f>
        <v>500000</v>
      </c>
      <c r="D117" s="388">
        <f>D116/D115</f>
        <v>500000</v>
      </c>
      <c r="E117" s="388">
        <f>E116/E115</f>
        <v>500000</v>
      </c>
      <c r="F117" s="388">
        <f>F116/F115</f>
        <v>500000</v>
      </c>
    </row>
    <row r="118" spans="2:6" ht="22.5" customHeight="1" thickBot="1" x14ac:dyDescent="0.3">
      <c r="B118" s="313" t="s">
        <v>859</v>
      </c>
      <c r="C118" s="387" t="s">
        <v>884</v>
      </c>
      <c r="D118" s="386">
        <f t="shared" ref="D118:F120" si="2">D115/C115-1</f>
        <v>0</v>
      </c>
      <c r="E118" s="386">
        <f t="shared" si="2"/>
        <v>0</v>
      </c>
      <c r="F118" s="386">
        <f t="shared" si="2"/>
        <v>0</v>
      </c>
    </row>
    <row r="119" spans="2:6" ht="22.5" customHeight="1" thickBot="1" x14ac:dyDescent="0.3">
      <c r="B119" s="313" t="s">
        <v>858</v>
      </c>
      <c r="C119" s="387" t="s">
        <v>884</v>
      </c>
      <c r="D119" s="386">
        <f t="shared" si="2"/>
        <v>0</v>
      </c>
      <c r="E119" s="386">
        <f t="shared" si="2"/>
        <v>0</v>
      </c>
      <c r="F119" s="386">
        <f t="shared" si="2"/>
        <v>0</v>
      </c>
    </row>
    <row r="120" spans="2:6" ht="22.5" customHeight="1" thickBot="1" x14ac:dyDescent="0.3">
      <c r="B120" s="313" t="s">
        <v>55</v>
      </c>
      <c r="C120" s="387" t="s">
        <v>884</v>
      </c>
      <c r="D120" s="386">
        <f t="shared" si="2"/>
        <v>0</v>
      </c>
      <c r="E120" s="386">
        <f t="shared" si="2"/>
        <v>0</v>
      </c>
      <c r="F120" s="386">
        <f t="shared" si="2"/>
        <v>0</v>
      </c>
    </row>
    <row r="121" spans="2:6" ht="22.5" customHeight="1" thickBot="1" x14ac:dyDescent="0.3">
      <c r="B121" s="1567" t="s">
        <v>1962</v>
      </c>
      <c r="C121" s="1568"/>
      <c r="D121" s="1568"/>
      <c r="E121" s="1568"/>
      <c r="F121" s="1569"/>
    </row>
    <row r="122" spans="2:6" ht="22.5" customHeight="1" x14ac:dyDescent="0.25">
      <c r="B122" s="1576"/>
      <c r="C122" s="385">
        <v>2025</v>
      </c>
      <c r="D122" s="385">
        <v>2026</v>
      </c>
      <c r="E122" s="385">
        <v>2027</v>
      </c>
      <c r="F122" s="385">
        <v>2028</v>
      </c>
    </row>
    <row r="123" spans="2:6" ht="22.5" customHeight="1" thickBot="1" x14ac:dyDescent="0.3">
      <c r="B123" s="1577"/>
      <c r="C123" s="384" t="s">
        <v>17</v>
      </c>
      <c r="D123" s="384" t="s">
        <v>18</v>
      </c>
      <c r="E123" s="384" t="s">
        <v>18</v>
      </c>
      <c r="F123" s="384" t="s">
        <v>18</v>
      </c>
    </row>
    <row r="124" spans="2:6" ht="22.5" customHeight="1" thickBot="1" x14ac:dyDescent="0.3">
      <c r="B124" s="374" t="s">
        <v>850</v>
      </c>
      <c r="C124" s="373">
        <f>SUM(C125:C126)</f>
        <v>0</v>
      </c>
      <c r="D124" s="373">
        <f>SUM(D125:D126)</f>
        <v>0</v>
      </c>
      <c r="E124" s="373">
        <f>SUM(E125:E126)</f>
        <v>0</v>
      </c>
      <c r="F124" s="373">
        <f>SUM(F125:F126)</f>
        <v>0</v>
      </c>
    </row>
    <row r="125" spans="2:6" ht="22.5" customHeight="1" thickBot="1" x14ac:dyDescent="0.3">
      <c r="B125" s="372" t="s">
        <v>840</v>
      </c>
      <c r="C125" s="399"/>
      <c r="D125" s="371"/>
      <c r="E125" s="371"/>
      <c r="F125" s="371"/>
    </row>
    <row r="126" spans="2:6" ht="22.5" customHeight="1" thickBot="1" x14ac:dyDescent="0.3">
      <c r="B126" s="372" t="s">
        <v>855</v>
      </c>
      <c r="C126" s="371"/>
      <c r="D126" s="370"/>
      <c r="E126" s="370"/>
      <c r="F126" s="370"/>
    </row>
    <row r="127" spans="2:6" ht="22.5" customHeight="1" thickBot="1" x14ac:dyDescent="0.3">
      <c r="B127" s="374" t="s">
        <v>849</v>
      </c>
      <c r="C127" s="373">
        <f>SUM(C128:C129)</f>
        <v>0</v>
      </c>
      <c r="D127" s="373">
        <f>SUM(D128:D129)</f>
        <v>0</v>
      </c>
      <c r="E127" s="373">
        <f>SUM(E128:E129)</f>
        <v>0</v>
      </c>
      <c r="F127" s="373">
        <f>SUM(F128:F129)</f>
        <v>0</v>
      </c>
    </row>
    <row r="128" spans="2:6" ht="22.5" customHeight="1" thickBot="1" x14ac:dyDescent="0.3">
      <c r="B128" s="372" t="s">
        <v>840</v>
      </c>
      <c r="C128" s="399"/>
      <c r="D128" s="373"/>
      <c r="E128" s="373"/>
      <c r="F128" s="373"/>
    </row>
    <row r="129" spans="2:6" ht="22.5" customHeight="1" thickBot="1" x14ac:dyDescent="0.3">
      <c r="B129" s="372" t="s">
        <v>855</v>
      </c>
      <c r="C129" s="371"/>
      <c r="D129" s="373"/>
      <c r="E129" s="373"/>
      <c r="F129" s="373"/>
    </row>
    <row r="130" spans="2:6" ht="22.5" customHeight="1" thickBot="1" x14ac:dyDescent="0.3">
      <c r="B130" s="374" t="s">
        <v>848</v>
      </c>
      <c r="C130" s="373">
        <f>SUM(C131:C132)</f>
        <v>0</v>
      </c>
      <c r="D130" s="373">
        <f>SUM(D131:D132)</f>
        <v>0</v>
      </c>
      <c r="E130" s="373">
        <f>SUM(E131:E132)</f>
        <v>0</v>
      </c>
      <c r="F130" s="373">
        <f>SUM(F131:F132)</f>
        <v>0</v>
      </c>
    </row>
    <row r="131" spans="2:6" ht="22.5" customHeight="1" thickBot="1" x14ac:dyDescent="0.3">
      <c r="B131" s="372" t="s">
        <v>840</v>
      </c>
      <c r="C131" s="371"/>
      <c r="D131" s="373"/>
      <c r="E131" s="373"/>
      <c r="F131" s="373"/>
    </row>
    <row r="132" spans="2:6" ht="22.5" customHeight="1" thickBot="1" x14ac:dyDescent="0.3">
      <c r="B132" s="372" t="s">
        <v>855</v>
      </c>
      <c r="C132" s="371"/>
      <c r="D132" s="373"/>
      <c r="E132" s="373"/>
      <c r="F132" s="373"/>
    </row>
    <row r="133" spans="2:6" ht="22.5" customHeight="1" thickBot="1" x14ac:dyDescent="0.3">
      <c r="B133" s="374" t="s">
        <v>847</v>
      </c>
      <c r="C133" s="371"/>
      <c r="D133" s="373"/>
      <c r="E133" s="373"/>
      <c r="F133" s="373"/>
    </row>
    <row r="134" spans="2:6" ht="22.5" customHeight="1" thickBot="1" x14ac:dyDescent="0.3">
      <c r="B134" s="372" t="s">
        <v>840</v>
      </c>
      <c r="C134" s="371"/>
      <c r="D134" s="373"/>
      <c r="E134" s="373"/>
      <c r="F134" s="373"/>
    </row>
    <row r="135" spans="2:6" ht="22.5" customHeight="1" thickBot="1" x14ac:dyDescent="0.3">
      <c r="B135" s="372" t="s">
        <v>855</v>
      </c>
      <c r="C135" s="371"/>
      <c r="D135" s="373"/>
      <c r="E135" s="373"/>
      <c r="F135" s="373"/>
    </row>
    <row r="136" spans="2:6" ht="22.5" customHeight="1" thickBot="1" x14ac:dyDescent="0.3">
      <c r="B136" s="374" t="s">
        <v>846</v>
      </c>
      <c r="C136" s="371">
        <f>SUM(C137:C138)</f>
        <v>500000</v>
      </c>
      <c r="D136" s="371">
        <f>SUM(D137:D138)</f>
        <v>500000</v>
      </c>
      <c r="E136" s="371">
        <f>SUM(E137:E138)</f>
        <v>500000</v>
      </c>
      <c r="F136" s="371">
        <f>SUM(F137:F138)</f>
        <v>500000</v>
      </c>
    </row>
    <row r="137" spans="2:6" ht="22.5" customHeight="1" thickBot="1" x14ac:dyDescent="0.3">
      <c r="B137" s="372" t="s">
        <v>840</v>
      </c>
      <c r="C137" s="371">
        <v>500000</v>
      </c>
      <c r="D137" s="371">
        <v>500000</v>
      </c>
      <c r="E137" s="371">
        <v>500000</v>
      </c>
      <c r="F137" s="371">
        <v>500000</v>
      </c>
    </row>
    <row r="138" spans="2:6" ht="22.5" customHeight="1" thickBot="1" x14ac:dyDescent="0.3">
      <c r="B138" s="372" t="s">
        <v>855</v>
      </c>
      <c r="C138" s="371"/>
      <c r="D138" s="373"/>
      <c r="E138" s="373"/>
      <c r="F138" s="373"/>
    </row>
    <row r="139" spans="2:6" ht="22.5" customHeight="1" thickBot="1" x14ac:dyDescent="0.3">
      <c r="B139" s="374" t="s">
        <v>845</v>
      </c>
      <c r="C139" s="371">
        <f>SUM(C140:C141)</f>
        <v>0</v>
      </c>
      <c r="D139" s="371">
        <f>SUM(D140:D141)</f>
        <v>0</v>
      </c>
      <c r="E139" s="371">
        <f>SUM(E140:E141)</f>
        <v>0</v>
      </c>
      <c r="F139" s="371">
        <f>SUM(F140:F141)</f>
        <v>0</v>
      </c>
    </row>
    <row r="140" spans="2:6" ht="22.5" customHeight="1" thickBot="1" x14ac:dyDescent="0.3">
      <c r="B140" s="372" t="s">
        <v>840</v>
      </c>
      <c r="C140" s="371"/>
      <c r="D140" s="373"/>
      <c r="E140" s="373"/>
      <c r="F140" s="373"/>
    </row>
    <row r="141" spans="2:6" ht="22.5" customHeight="1" thickBot="1" x14ac:dyDescent="0.3">
      <c r="B141" s="372" t="s">
        <v>855</v>
      </c>
      <c r="C141" s="371"/>
      <c r="D141" s="373"/>
      <c r="E141" s="373"/>
      <c r="F141" s="373"/>
    </row>
    <row r="142" spans="2:6" ht="22.5" customHeight="1" thickBot="1" x14ac:dyDescent="0.3">
      <c r="B142" s="374" t="s">
        <v>844</v>
      </c>
      <c r="C142" s="371"/>
      <c r="D142" s="373"/>
      <c r="E142" s="373"/>
      <c r="F142" s="373"/>
    </row>
    <row r="143" spans="2:6" ht="22.5" customHeight="1" thickBot="1" x14ac:dyDescent="0.3">
      <c r="B143" s="372" t="s">
        <v>840</v>
      </c>
      <c r="C143" s="371"/>
      <c r="D143" s="400"/>
      <c r="E143" s="400"/>
      <c r="F143" s="400"/>
    </row>
    <row r="144" spans="2:6" ht="22.5" customHeight="1" thickBot="1" x14ac:dyDescent="0.3">
      <c r="B144" s="372" t="s">
        <v>855</v>
      </c>
      <c r="C144" s="371"/>
      <c r="D144" s="401"/>
      <c r="E144" s="400"/>
      <c r="F144" s="400"/>
    </row>
    <row r="145" spans="2:6" ht="22.5" customHeight="1" thickBot="1" x14ac:dyDescent="0.3">
      <c r="B145" s="382" t="s">
        <v>950</v>
      </c>
      <c r="C145" s="371">
        <f>C142+C139+C136+C133+C130+C127+C124</f>
        <v>500000</v>
      </c>
      <c r="D145" s="399">
        <f>D142+D139+D136+D133+D130+D127+D124</f>
        <v>500000</v>
      </c>
      <c r="E145" s="371">
        <f>E142+E139+E136+E133+E130+E127+E124</f>
        <v>500000</v>
      </c>
      <c r="F145" s="371">
        <f>F142+F139+F136+F133+F130+F127+F124</f>
        <v>500000</v>
      </c>
    </row>
    <row r="146" spans="2:6" ht="22.5" customHeight="1" thickBot="1" x14ac:dyDescent="0.3">
      <c r="B146" s="369" t="s">
        <v>836</v>
      </c>
      <c r="C146" s="368">
        <f>IF(C145-C116=0,0,"Error")</f>
        <v>0</v>
      </c>
      <c r="D146" s="368">
        <f>IF(D145-D116=0,0,"Error")</f>
        <v>0</v>
      </c>
      <c r="E146" s="368">
        <f>IF(E145-E116=0,0,"Error")</f>
        <v>0</v>
      </c>
      <c r="F146" s="368">
        <f>IF(F145-F116=0,0,"Error")</f>
        <v>0</v>
      </c>
    </row>
    <row r="147" spans="2:6" ht="16.5" thickBot="1" x14ac:dyDescent="0.3">
      <c r="B147" s="1584" t="s">
        <v>894</v>
      </c>
      <c r="C147" s="1585"/>
      <c r="D147" s="1585"/>
      <c r="E147" s="1585"/>
      <c r="F147" s="1586"/>
    </row>
    <row r="148" spans="2:6" ht="34.5" customHeight="1" thickBot="1" x14ac:dyDescent="0.3">
      <c r="B148" s="1584" t="s">
        <v>893</v>
      </c>
      <c r="C148" s="1585"/>
      <c r="D148" s="1585"/>
      <c r="E148" s="1585"/>
      <c r="F148" s="1586"/>
    </row>
    <row r="149" spans="2:6" ht="33.75" customHeight="1" thickBot="1" x14ac:dyDescent="0.3">
      <c r="B149" s="397" t="s">
        <v>1314</v>
      </c>
      <c r="C149" s="1594" t="s">
        <v>2350</v>
      </c>
      <c r="D149" s="1595"/>
      <c r="E149" s="1595"/>
      <c r="F149" s="1596"/>
    </row>
    <row r="150" spans="2:6" ht="32.25" thickBot="1" x14ac:dyDescent="0.3">
      <c r="B150" s="396" t="s">
        <v>880</v>
      </c>
      <c r="C150" s="395"/>
      <c r="D150" s="394" t="s">
        <v>864</v>
      </c>
      <c r="E150" s="2021"/>
      <c r="F150" s="1599"/>
    </row>
    <row r="151" spans="2:6" ht="16.5" thickBot="1" x14ac:dyDescent="0.3">
      <c r="B151" s="393"/>
      <c r="C151" s="1594"/>
      <c r="D151" s="1595"/>
      <c r="E151" s="1595"/>
      <c r="F151" s="1596"/>
    </row>
    <row r="152" spans="2:6" ht="23.25" customHeight="1" thickBot="1" x14ac:dyDescent="0.3">
      <c r="B152" s="313" t="s">
        <v>863</v>
      </c>
      <c r="C152" s="1564"/>
      <c r="D152" s="1565"/>
      <c r="E152" s="1565"/>
      <c r="F152" s="1566"/>
    </row>
    <row r="153" spans="2:6" ht="18" customHeight="1" thickBot="1" x14ac:dyDescent="0.3">
      <c r="B153" s="313" t="s">
        <v>37</v>
      </c>
      <c r="C153" s="1591"/>
      <c r="D153" s="1592"/>
      <c r="E153" s="1592"/>
      <c r="F153" s="1593"/>
    </row>
    <row r="154" spans="2:6" ht="26.25" customHeight="1" x14ac:dyDescent="0.25">
      <c r="B154" s="1576"/>
      <c r="C154" s="385">
        <v>2025</v>
      </c>
      <c r="D154" s="385">
        <v>2026</v>
      </c>
      <c r="E154" s="385">
        <v>2027</v>
      </c>
      <c r="F154" s="385">
        <v>2028</v>
      </c>
    </row>
    <row r="155" spans="2:6" ht="26.25" customHeight="1" thickBot="1" x14ac:dyDescent="0.3">
      <c r="B155" s="1577"/>
      <c r="C155" s="384" t="s">
        <v>17</v>
      </c>
      <c r="D155" s="384" t="s">
        <v>18</v>
      </c>
      <c r="E155" s="384" t="s">
        <v>18</v>
      </c>
      <c r="F155" s="384" t="s">
        <v>18</v>
      </c>
    </row>
    <row r="156" spans="2:6" ht="22.5" customHeight="1" thickBot="1" x14ac:dyDescent="0.3">
      <c r="B156" s="313" t="s">
        <v>39</v>
      </c>
      <c r="C156" s="388">
        <v>15</v>
      </c>
      <c r="D156" s="388">
        <v>10</v>
      </c>
      <c r="E156" s="388">
        <v>10</v>
      </c>
      <c r="F156" s="388">
        <v>10</v>
      </c>
    </row>
    <row r="157" spans="2:6" ht="15.75" customHeight="1" thickBot="1" x14ac:dyDescent="0.3">
      <c r="B157" s="313" t="s">
        <v>861</v>
      </c>
      <c r="C157" s="388">
        <v>3396910</v>
      </c>
      <c r="D157" s="388">
        <f>D175</f>
        <v>2000000</v>
      </c>
      <c r="E157" s="388">
        <f>E175</f>
        <v>2000000</v>
      </c>
      <c r="F157" s="388">
        <f>F175</f>
        <v>2000000</v>
      </c>
    </row>
    <row r="158" spans="2:6" ht="16.5" thickBot="1" x14ac:dyDescent="0.3">
      <c r="B158" s="313" t="s">
        <v>860</v>
      </c>
      <c r="C158" s="388"/>
      <c r="D158" s="388"/>
      <c r="E158" s="388"/>
      <c r="F158" s="388"/>
    </row>
    <row r="159" spans="2:6" ht="15.75" customHeight="1" thickBot="1" x14ac:dyDescent="0.3">
      <c r="B159" s="313" t="s">
        <v>859</v>
      </c>
      <c r="C159" s="387" t="s">
        <v>884</v>
      </c>
      <c r="D159" s="386">
        <f t="shared" ref="D159:F161" si="3">D156/C156-1</f>
        <v>-0.33333333333333337</v>
      </c>
      <c r="E159" s="386">
        <f t="shared" si="3"/>
        <v>0</v>
      </c>
      <c r="F159" s="386">
        <f t="shared" si="3"/>
        <v>0</v>
      </c>
    </row>
    <row r="160" spans="2:6" ht="16.5" thickBot="1" x14ac:dyDescent="0.3">
      <c r="B160" s="313" t="s">
        <v>858</v>
      </c>
      <c r="C160" s="387" t="s">
        <v>884</v>
      </c>
      <c r="D160" s="386">
        <f t="shared" si="3"/>
        <v>-0.41122961750532105</v>
      </c>
      <c r="E160" s="386">
        <f t="shared" si="3"/>
        <v>0</v>
      </c>
      <c r="F160" s="386">
        <f t="shared" si="3"/>
        <v>0</v>
      </c>
    </row>
    <row r="161" spans="2:6" ht="32.25" thickBot="1" x14ac:dyDescent="0.3">
      <c r="B161" s="313" t="s">
        <v>55</v>
      </c>
      <c r="C161" s="387" t="s">
        <v>884</v>
      </c>
      <c r="D161" s="386" t="e">
        <f t="shared" si="3"/>
        <v>#DIV/0!</v>
      </c>
      <c r="E161" s="386" t="e">
        <f t="shared" si="3"/>
        <v>#DIV/0!</v>
      </c>
      <c r="F161" s="386" t="e">
        <f t="shared" si="3"/>
        <v>#DIV/0!</v>
      </c>
    </row>
    <row r="162" spans="2:6" ht="16.5" thickBot="1" x14ac:dyDescent="0.3">
      <c r="B162" s="1567" t="s">
        <v>1565</v>
      </c>
      <c r="C162" s="1568"/>
      <c r="D162" s="1568"/>
      <c r="E162" s="1568"/>
      <c r="F162" s="1569"/>
    </row>
    <row r="163" spans="2:6" x14ac:dyDescent="0.25">
      <c r="B163" s="1576"/>
      <c r="C163" s="385">
        <v>2024</v>
      </c>
      <c r="D163" s="385">
        <v>2025</v>
      </c>
      <c r="E163" s="385">
        <v>2026</v>
      </c>
      <c r="F163" s="385">
        <v>2027</v>
      </c>
    </row>
    <row r="164" spans="2:6" ht="16.5" thickBot="1" x14ac:dyDescent="0.3">
      <c r="B164" s="1577"/>
      <c r="C164" s="384" t="s">
        <v>17</v>
      </c>
      <c r="D164" s="384" t="s">
        <v>18</v>
      </c>
      <c r="E164" s="384" t="s">
        <v>18</v>
      </c>
      <c r="F164" s="384" t="s">
        <v>18</v>
      </c>
    </row>
    <row r="165" spans="2:6" ht="20.25" customHeight="1" thickBot="1" x14ac:dyDescent="0.3">
      <c r="B165" s="374" t="s">
        <v>875</v>
      </c>
      <c r="C165" s="373">
        <f>SUM(C166:C169)</f>
        <v>0</v>
      </c>
      <c r="D165" s="373">
        <f>SUM(D166:D169)</f>
        <v>0</v>
      </c>
      <c r="E165" s="373">
        <f>SUM(E166:E169)</f>
        <v>0</v>
      </c>
      <c r="F165" s="373">
        <f>SUM(F166:F169)</f>
        <v>0</v>
      </c>
    </row>
    <row r="166" spans="2:6" ht="23.25" customHeight="1" thickBot="1" x14ac:dyDescent="0.3">
      <c r="B166" s="372" t="s">
        <v>840</v>
      </c>
      <c r="C166" s="373"/>
      <c r="D166" s="373"/>
      <c r="E166" s="373"/>
      <c r="F166" s="373"/>
    </row>
    <row r="167" spans="2:6" ht="16.5" thickBot="1" x14ac:dyDescent="0.3">
      <c r="B167" s="372" t="s">
        <v>839</v>
      </c>
      <c r="C167" s="371"/>
      <c r="D167" s="370"/>
      <c r="E167" s="370"/>
      <c r="F167" s="370"/>
    </row>
    <row r="168" spans="2:6" ht="16.5" thickBot="1" x14ac:dyDescent="0.3">
      <c r="B168" s="372" t="s">
        <v>838</v>
      </c>
      <c r="C168" s="373"/>
      <c r="D168" s="373"/>
      <c r="E168" s="373"/>
      <c r="F168" s="373"/>
    </row>
    <row r="169" spans="2:6" ht="15.75" customHeight="1" thickBot="1" x14ac:dyDescent="0.3">
      <c r="B169" s="372" t="s">
        <v>837</v>
      </c>
      <c r="C169" s="371"/>
      <c r="D169" s="370"/>
      <c r="E169" s="370"/>
      <c r="F169" s="370"/>
    </row>
    <row r="170" spans="2:6" ht="16.5" thickBot="1" x14ac:dyDescent="0.3">
      <c r="B170" s="374" t="s">
        <v>874</v>
      </c>
      <c r="C170" s="371">
        <f>SUM(C171:C174)</f>
        <v>3396910</v>
      </c>
      <c r="D170" s="371">
        <f>SUM(D171:D174)</f>
        <v>2000000</v>
      </c>
      <c r="E170" s="371">
        <f>SUM(E171:E174)</f>
        <v>2000000</v>
      </c>
      <c r="F170" s="371">
        <f>SUM(F171:F174)</f>
        <v>2000000</v>
      </c>
    </row>
    <row r="171" spans="2:6" ht="16.5" thickBot="1" x14ac:dyDescent="0.3">
      <c r="B171" s="372" t="s">
        <v>840</v>
      </c>
      <c r="C171" s="373">
        <v>3396910</v>
      </c>
      <c r="D171" s="373">
        <v>2000000</v>
      </c>
      <c r="E171" s="373">
        <v>2000000</v>
      </c>
      <c r="F171" s="373">
        <v>2000000</v>
      </c>
    </row>
    <row r="172" spans="2:6" ht="16.5" thickBot="1" x14ac:dyDescent="0.3">
      <c r="B172" s="372" t="s">
        <v>839</v>
      </c>
      <c r="C172" s="371"/>
      <c r="D172" s="370"/>
      <c r="E172" s="370"/>
      <c r="F172" s="370"/>
    </row>
    <row r="173" spans="2:6" ht="16.5" thickBot="1" x14ac:dyDescent="0.3">
      <c r="B173" s="372" t="s">
        <v>838</v>
      </c>
      <c r="C173" s="373"/>
      <c r="D173" s="373"/>
      <c r="E173" s="373"/>
      <c r="F173" s="373"/>
    </row>
    <row r="174" spans="2:6" ht="16.5" thickBot="1" x14ac:dyDescent="0.3">
      <c r="B174" s="1195" t="s">
        <v>837</v>
      </c>
      <c r="C174" s="831"/>
      <c r="D174" s="833"/>
      <c r="E174" s="833"/>
      <c r="F174" s="833"/>
    </row>
    <row r="175" spans="2:6" ht="16.5" thickBot="1" x14ac:dyDescent="0.3">
      <c r="B175" s="1194" t="s">
        <v>873</v>
      </c>
      <c r="C175" s="1193">
        <f>C170+C165</f>
        <v>3396910</v>
      </c>
      <c r="D175" s="1193">
        <f>D170+D165</f>
        <v>2000000</v>
      </c>
      <c r="E175" s="1193">
        <f>E170+E165</f>
        <v>2000000</v>
      </c>
      <c r="F175" s="1193">
        <f>F170+F165</f>
        <v>2000000</v>
      </c>
    </row>
    <row r="176" spans="2:6" ht="32.25" thickBot="1" x14ac:dyDescent="0.3">
      <c r="B176" s="397" t="s">
        <v>1314</v>
      </c>
      <c r="C176" s="1594" t="s">
        <v>2349</v>
      </c>
      <c r="D176" s="1595"/>
      <c r="E176" s="1595"/>
      <c r="F176" s="1596"/>
    </row>
    <row r="177" spans="2:6" ht="32.25" thickBot="1" x14ac:dyDescent="0.3">
      <c r="B177" s="396" t="s">
        <v>872</v>
      </c>
      <c r="C177" s="395"/>
      <c r="D177" s="394" t="s">
        <v>864</v>
      </c>
      <c r="E177" s="2021"/>
      <c r="F177" s="1599"/>
    </row>
    <row r="178" spans="2:6" ht="16.5" thickBot="1" x14ac:dyDescent="0.3">
      <c r="B178" s="393"/>
      <c r="C178" s="1594"/>
      <c r="D178" s="1595"/>
      <c r="E178" s="1595"/>
      <c r="F178" s="1596"/>
    </row>
    <row r="179" spans="2:6" ht="16.5" thickBot="1" x14ac:dyDescent="0.3">
      <c r="B179" s="313" t="s">
        <v>863</v>
      </c>
      <c r="C179" s="1564"/>
      <c r="D179" s="1565"/>
      <c r="E179" s="1565"/>
      <c r="F179" s="1566"/>
    </row>
    <row r="180" spans="2:6" ht="16.5" thickBot="1" x14ac:dyDescent="0.3">
      <c r="B180" s="313" t="s">
        <v>37</v>
      </c>
      <c r="C180" s="1591"/>
      <c r="D180" s="1592"/>
      <c r="E180" s="1592"/>
      <c r="F180" s="1593"/>
    </row>
    <row r="181" spans="2:6" x14ac:dyDescent="0.25">
      <c r="B181" s="1576"/>
      <c r="C181" s="385">
        <v>2025</v>
      </c>
      <c r="D181" s="385">
        <v>2026</v>
      </c>
      <c r="E181" s="385">
        <v>2027</v>
      </c>
      <c r="F181" s="385">
        <v>2028</v>
      </c>
    </row>
    <row r="182" spans="2:6" ht="16.5" thickBot="1" x14ac:dyDescent="0.3">
      <c r="B182" s="1577"/>
      <c r="C182" s="384" t="s">
        <v>17</v>
      </c>
      <c r="D182" s="384" t="s">
        <v>18</v>
      </c>
      <c r="E182" s="384" t="s">
        <v>18</v>
      </c>
      <c r="F182" s="384" t="s">
        <v>18</v>
      </c>
    </row>
    <row r="183" spans="2:6" ht="16.5" thickBot="1" x14ac:dyDescent="0.3">
      <c r="B183" s="313" t="s">
        <v>39</v>
      </c>
      <c r="C183" s="605">
        <v>6</v>
      </c>
      <c r="D183" s="388">
        <v>6</v>
      </c>
      <c r="E183" s="388">
        <v>6</v>
      </c>
      <c r="F183" s="388">
        <v>6</v>
      </c>
    </row>
    <row r="184" spans="2:6" ht="16.5" thickBot="1" x14ac:dyDescent="0.3">
      <c r="B184" s="313" t="s">
        <v>861</v>
      </c>
      <c r="C184" s="605">
        <v>3000000</v>
      </c>
      <c r="D184" s="388">
        <f>D202</f>
        <v>48000000</v>
      </c>
      <c r="E184" s="388">
        <f>E202</f>
        <v>48000000</v>
      </c>
      <c r="F184" s="388">
        <f>F202</f>
        <v>48000000</v>
      </c>
    </row>
    <row r="185" spans="2:6" ht="16.5" thickBot="1" x14ac:dyDescent="0.3">
      <c r="B185" s="313" t="s">
        <v>860</v>
      </c>
      <c r="C185" s="388">
        <f>C184/C183</f>
        <v>500000</v>
      </c>
      <c r="D185" s="388">
        <f>D184/D183</f>
        <v>8000000</v>
      </c>
      <c r="E185" s="388">
        <f>E184/E183</f>
        <v>8000000</v>
      </c>
      <c r="F185" s="388">
        <f>F184/F183</f>
        <v>8000000</v>
      </c>
    </row>
    <row r="186" spans="2:6" ht="16.5" thickBot="1" x14ac:dyDescent="0.3">
      <c r="B186" s="313" t="s">
        <v>859</v>
      </c>
      <c r="C186" s="387" t="s">
        <v>884</v>
      </c>
      <c r="D186" s="386">
        <f t="shared" ref="D186:F188" si="4">D183/C183-1</f>
        <v>0</v>
      </c>
      <c r="E186" s="386">
        <f t="shared" si="4"/>
        <v>0</v>
      </c>
      <c r="F186" s="386">
        <f t="shared" si="4"/>
        <v>0</v>
      </c>
    </row>
    <row r="187" spans="2:6" ht="16.5" thickBot="1" x14ac:dyDescent="0.3">
      <c r="B187" s="313" t="s">
        <v>858</v>
      </c>
      <c r="C187" s="387" t="s">
        <v>884</v>
      </c>
      <c r="D187" s="386">
        <f t="shared" si="4"/>
        <v>15</v>
      </c>
      <c r="E187" s="386">
        <f t="shared" si="4"/>
        <v>0</v>
      </c>
      <c r="F187" s="386">
        <f t="shared" si="4"/>
        <v>0</v>
      </c>
    </row>
    <row r="188" spans="2:6" ht="32.25" thickBot="1" x14ac:dyDescent="0.3">
      <c r="B188" s="313" t="s">
        <v>55</v>
      </c>
      <c r="C188" s="387" t="s">
        <v>884</v>
      </c>
      <c r="D188" s="386">
        <f t="shared" si="4"/>
        <v>15</v>
      </c>
      <c r="E188" s="386">
        <f t="shared" si="4"/>
        <v>0</v>
      </c>
      <c r="F188" s="386">
        <f t="shared" si="4"/>
        <v>0</v>
      </c>
    </row>
    <row r="189" spans="2:6" ht="16.5" thickBot="1" x14ac:dyDescent="0.3">
      <c r="B189" s="1567" t="s">
        <v>1565</v>
      </c>
      <c r="C189" s="1568"/>
      <c r="D189" s="1568"/>
      <c r="E189" s="1568"/>
      <c r="F189" s="1569"/>
    </row>
    <row r="190" spans="2:6" x14ac:dyDescent="0.25">
      <c r="B190" s="1576"/>
      <c r="C190" s="385">
        <v>2025</v>
      </c>
      <c r="D190" s="385">
        <v>2026</v>
      </c>
      <c r="E190" s="385">
        <v>2027</v>
      </c>
      <c r="F190" s="385">
        <v>2028</v>
      </c>
    </row>
    <row r="191" spans="2:6" ht="16.5" thickBot="1" x14ac:dyDescent="0.3">
      <c r="B191" s="1577"/>
      <c r="C191" s="384" t="s">
        <v>17</v>
      </c>
      <c r="D191" s="384" t="s">
        <v>18</v>
      </c>
      <c r="E191" s="384" t="s">
        <v>18</v>
      </c>
      <c r="F191" s="384" t="s">
        <v>18</v>
      </c>
    </row>
    <row r="192" spans="2:6" ht="16.5" thickBot="1" x14ac:dyDescent="0.3">
      <c r="B192" s="374" t="s">
        <v>875</v>
      </c>
      <c r="C192" s="373">
        <f>SUM(C193:C196)</f>
        <v>0</v>
      </c>
      <c r="D192" s="373">
        <f>SUM(D193:D196)</f>
        <v>0</v>
      </c>
      <c r="E192" s="373">
        <f>SUM(E193:E196)</f>
        <v>0</v>
      </c>
      <c r="F192" s="373">
        <f>SUM(F193:F196)</f>
        <v>0</v>
      </c>
    </row>
    <row r="193" spans="2:6" ht="16.5" thickBot="1" x14ac:dyDescent="0.3">
      <c r="B193" s="372" t="s">
        <v>840</v>
      </c>
      <c r="C193" s="373"/>
      <c r="D193" s="373"/>
      <c r="E193" s="373"/>
      <c r="F193" s="373"/>
    </row>
    <row r="194" spans="2:6" ht="16.5" thickBot="1" x14ac:dyDescent="0.3">
      <c r="B194" s="372" t="s">
        <v>839</v>
      </c>
      <c r="C194" s="371"/>
      <c r="D194" s="370"/>
      <c r="E194" s="370"/>
      <c r="F194" s="370"/>
    </row>
    <row r="195" spans="2:6" ht="16.5" thickBot="1" x14ac:dyDescent="0.3">
      <c r="B195" s="372" t="s">
        <v>838</v>
      </c>
      <c r="C195" s="373"/>
      <c r="D195" s="373"/>
      <c r="E195" s="373"/>
      <c r="F195" s="373"/>
    </row>
    <row r="196" spans="2:6" ht="16.5" thickBot="1" x14ac:dyDescent="0.3">
      <c r="B196" s="372" t="s">
        <v>837</v>
      </c>
      <c r="C196" s="371"/>
      <c r="D196" s="370"/>
      <c r="E196" s="370"/>
      <c r="F196" s="370"/>
    </row>
    <row r="197" spans="2:6" ht="16.5" thickBot="1" x14ac:dyDescent="0.3">
      <c r="B197" s="374" t="s">
        <v>874</v>
      </c>
      <c r="C197" s="371">
        <f>SUM(C198:C201)</f>
        <v>3000000</v>
      </c>
      <c r="D197" s="371">
        <f>SUM(D198:D201)</f>
        <v>48000000</v>
      </c>
      <c r="E197" s="371">
        <f>SUM(E198:E201)</f>
        <v>48000000</v>
      </c>
      <c r="F197" s="371">
        <f>SUM(F198:F201)</f>
        <v>48000000</v>
      </c>
    </row>
    <row r="198" spans="2:6" ht="16.5" thickBot="1" x14ac:dyDescent="0.3">
      <c r="B198" s="372" t="s">
        <v>840</v>
      </c>
      <c r="C198" s="373">
        <v>3000000</v>
      </c>
      <c r="D198" s="383">
        <v>48000000</v>
      </c>
      <c r="E198" s="383">
        <v>48000000</v>
      </c>
      <c r="F198" s="383">
        <v>48000000</v>
      </c>
    </row>
    <row r="199" spans="2:6" ht="16.5" thickBot="1" x14ac:dyDescent="0.3">
      <c r="B199" s="372" t="s">
        <v>839</v>
      </c>
      <c r="C199" s="371"/>
      <c r="D199" s="370"/>
      <c r="E199" s="370"/>
      <c r="F199" s="370"/>
    </row>
    <row r="200" spans="2:6" ht="16.5" thickBot="1" x14ac:dyDescent="0.3">
      <c r="B200" s="372" t="s">
        <v>838</v>
      </c>
      <c r="C200" s="373"/>
      <c r="D200" s="373"/>
      <c r="E200" s="373"/>
      <c r="F200" s="373"/>
    </row>
    <row r="201" spans="2:6" ht="16.5" thickBot="1" x14ac:dyDescent="0.3">
      <c r="B201" s="1195" t="s">
        <v>837</v>
      </c>
      <c r="C201" s="831"/>
      <c r="D201" s="833"/>
      <c r="E201" s="833"/>
      <c r="F201" s="833"/>
    </row>
    <row r="202" spans="2:6" ht="16.5" thickBot="1" x14ac:dyDescent="0.3">
      <c r="B202" s="1194" t="s">
        <v>958</v>
      </c>
      <c r="C202" s="1193">
        <f>C198+C192</f>
        <v>3000000</v>
      </c>
      <c r="D202" s="1193">
        <f>D198+D192</f>
        <v>48000000</v>
      </c>
      <c r="E202" s="1193">
        <f>E198+E192</f>
        <v>48000000</v>
      </c>
      <c r="F202" s="1193">
        <f>F198+F192</f>
        <v>48000000</v>
      </c>
    </row>
    <row r="203" spans="2:6" ht="32.25" thickBot="1" x14ac:dyDescent="0.3">
      <c r="B203" s="397" t="s">
        <v>1314</v>
      </c>
      <c r="C203" s="2319" t="s">
        <v>2348</v>
      </c>
      <c r="D203" s="2320"/>
      <c r="E203" s="2320"/>
      <c r="F203" s="2321"/>
    </row>
    <row r="204" spans="2:6" ht="32.25" thickBot="1" x14ac:dyDescent="0.3">
      <c r="B204" s="396" t="s">
        <v>955</v>
      </c>
      <c r="C204" s="395"/>
      <c r="D204" s="394" t="s">
        <v>864</v>
      </c>
      <c r="E204" s="2021"/>
      <c r="F204" s="1599"/>
    </row>
    <row r="205" spans="2:6" ht="16.5" thickBot="1" x14ac:dyDescent="0.3">
      <c r="B205" s="393"/>
      <c r="C205" s="1594"/>
      <c r="D205" s="1595"/>
      <c r="E205" s="1595"/>
      <c r="F205" s="1596"/>
    </row>
    <row r="206" spans="2:6" ht="16.5" thickBot="1" x14ac:dyDescent="0.3">
      <c r="B206" s="313" t="s">
        <v>863</v>
      </c>
      <c r="C206" s="1564"/>
      <c r="D206" s="1565"/>
      <c r="E206" s="1565"/>
      <c r="F206" s="1566"/>
    </row>
    <row r="207" spans="2:6" ht="16.5" thickBot="1" x14ac:dyDescent="0.3">
      <c r="B207" s="313" t="s">
        <v>37</v>
      </c>
      <c r="C207" s="1591"/>
      <c r="D207" s="1592"/>
      <c r="E207" s="1592"/>
      <c r="F207" s="1593"/>
    </row>
    <row r="208" spans="2:6" x14ac:dyDescent="0.25">
      <c r="B208" s="1576"/>
      <c r="C208" s="385">
        <v>2025</v>
      </c>
      <c r="D208" s="385">
        <v>2026</v>
      </c>
      <c r="E208" s="385">
        <v>2027</v>
      </c>
      <c r="F208" s="385">
        <v>2028</v>
      </c>
    </row>
    <row r="209" spans="2:6" ht="16.5" thickBot="1" x14ac:dyDescent="0.3">
      <c r="B209" s="1577"/>
      <c r="C209" s="384" t="s">
        <v>17</v>
      </c>
      <c r="D209" s="384" t="s">
        <v>18</v>
      </c>
      <c r="E209" s="384" t="s">
        <v>18</v>
      </c>
      <c r="F209" s="384" t="s">
        <v>18</v>
      </c>
    </row>
    <row r="210" spans="2:6" ht="16.5" thickBot="1" x14ac:dyDescent="0.3">
      <c r="B210" s="313" t="s">
        <v>39</v>
      </c>
      <c r="C210" s="388">
        <v>1</v>
      </c>
      <c r="D210" s="388">
        <v>0</v>
      </c>
      <c r="E210" s="388">
        <v>0</v>
      </c>
      <c r="F210" s="388">
        <v>0</v>
      </c>
    </row>
    <row r="211" spans="2:6" ht="16.5" thickBot="1" x14ac:dyDescent="0.3">
      <c r="B211" s="313" t="s">
        <v>861</v>
      </c>
      <c r="C211" s="388">
        <f>C229</f>
        <v>8085722</v>
      </c>
      <c r="D211" s="388">
        <f>D229</f>
        <v>0</v>
      </c>
      <c r="E211" s="388">
        <f>E229</f>
        <v>0</v>
      </c>
      <c r="F211" s="388">
        <f>F229</f>
        <v>0</v>
      </c>
    </row>
    <row r="212" spans="2:6" ht="16.5" thickBot="1" x14ac:dyDescent="0.3">
      <c r="B212" s="313" t="s">
        <v>860</v>
      </c>
      <c r="C212" s="388"/>
      <c r="D212" s="388"/>
      <c r="E212" s="388"/>
      <c r="F212" s="388"/>
    </row>
    <row r="213" spans="2:6" ht="16.5" thickBot="1" x14ac:dyDescent="0.3">
      <c r="B213" s="313" t="s">
        <v>859</v>
      </c>
      <c r="C213" s="387" t="s">
        <v>884</v>
      </c>
      <c r="D213" s="386">
        <f t="shared" ref="D213:F215" si="5">D210/C210-1</f>
        <v>-1</v>
      </c>
      <c r="E213" s="386" t="e">
        <f t="shared" si="5"/>
        <v>#DIV/0!</v>
      </c>
      <c r="F213" s="386" t="e">
        <f t="shared" si="5"/>
        <v>#DIV/0!</v>
      </c>
    </row>
    <row r="214" spans="2:6" ht="16.5" thickBot="1" x14ac:dyDescent="0.3">
      <c r="B214" s="313" t="s">
        <v>858</v>
      </c>
      <c r="C214" s="387" t="s">
        <v>884</v>
      </c>
      <c r="D214" s="386">
        <f t="shared" si="5"/>
        <v>-1</v>
      </c>
      <c r="E214" s="386" t="e">
        <f t="shared" si="5"/>
        <v>#DIV/0!</v>
      </c>
      <c r="F214" s="386" t="e">
        <f t="shared" si="5"/>
        <v>#DIV/0!</v>
      </c>
    </row>
    <row r="215" spans="2:6" ht="32.25" thickBot="1" x14ac:dyDescent="0.3">
      <c r="B215" s="313" t="s">
        <v>55</v>
      </c>
      <c r="C215" s="387" t="s">
        <v>884</v>
      </c>
      <c r="D215" s="386" t="e">
        <f t="shared" si="5"/>
        <v>#DIV/0!</v>
      </c>
      <c r="E215" s="386" t="e">
        <f t="shared" si="5"/>
        <v>#DIV/0!</v>
      </c>
      <c r="F215" s="386" t="e">
        <f t="shared" si="5"/>
        <v>#DIV/0!</v>
      </c>
    </row>
    <row r="216" spans="2:6" ht="16.5" customHeight="1" thickBot="1" x14ac:dyDescent="0.3">
      <c r="B216" s="1567" t="s">
        <v>1565</v>
      </c>
      <c r="C216" s="1568"/>
      <c r="D216" s="1568"/>
      <c r="E216" s="1568"/>
      <c r="F216" s="1569"/>
    </row>
    <row r="217" spans="2:6" x14ac:dyDescent="0.25">
      <c r="B217" s="1576"/>
      <c r="C217" s="385">
        <v>2025</v>
      </c>
      <c r="D217" s="385">
        <v>2026</v>
      </c>
      <c r="E217" s="385">
        <v>2027</v>
      </c>
      <c r="F217" s="385">
        <v>2028</v>
      </c>
    </row>
    <row r="218" spans="2:6" ht="16.5" thickBot="1" x14ac:dyDescent="0.3">
      <c r="B218" s="1577"/>
      <c r="C218" s="384" t="s">
        <v>17</v>
      </c>
      <c r="D218" s="384" t="s">
        <v>18</v>
      </c>
      <c r="E218" s="384" t="s">
        <v>18</v>
      </c>
      <c r="F218" s="384" t="s">
        <v>18</v>
      </c>
    </row>
    <row r="219" spans="2:6" ht="16.5" thickBot="1" x14ac:dyDescent="0.3">
      <c r="B219" s="374" t="s">
        <v>875</v>
      </c>
      <c r="C219" s="373">
        <f>SUM(C220:C223)</f>
        <v>0</v>
      </c>
      <c r="D219" s="373">
        <f>SUM(D220:D223)</f>
        <v>0</v>
      </c>
      <c r="E219" s="373">
        <f>SUM(E220:E223)</f>
        <v>0</v>
      </c>
      <c r="F219" s="373">
        <f>SUM(F220:F223)</f>
        <v>0</v>
      </c>
    </row>
    <row r="220" spans="2:6" ht="16.5" thickBot="1" x14ac:dyDescent="0.3">
      <c r="B220" s="372" t="s">
        <v>840</v>
      </c>
      <c r="C220" s="373"/>
      <c r="D220" s="373"/>
      <c r="E220" s="373"/>
      <c r="F220" s="373"/>
    </row>
    <row r="221" spans="2:6" ht="16.5" thickBot="1" x14ac:dyDescent="0.3">
      <c r="B221" s="372" t="s">
        <v>839</v>
      </c>
      <c r="C221" s="371"/>
      <c r="D221" s="370"/>
      <c r="E221" s="370"/>
      <c r="F221" s="370"/>
    </row>
    <row r="222" spans="2:6" ht="16.5" thickBot="1" x14ac:dyDescent="0.3">
      <c r="B222" s="372" t="s">
        <v>838</v>
      </c>
      <c r="C222" s="373"/>
      <c r="D222" s="373"/>
      <c r="E222" s="373"/>
      <c r="F222" s="373"/>
    </row>
    <row r="223" spans="2:6" ht="16.5" thickBot="1" x14ac:dyDescent="0.3">
      <c r="B223" s="372" t="s">
        <v>837</v>
      </c>
      <c r="C223" s="371"/>
      <c r="D223" s="370"/>
      <c r="E223" s="370"/>
      <c r="F223" s="370"/>
    </row>
    <row r="224" spans="2:6" ht="16.5" thickBot="1" x14ac:dyDescent="0.3">
      <c r="B224" s="374" t="s">
        <v>874</v>
      </c>
      <c r="C224" s="371">
        <f>SUM(C225:C228)</f>
        <v>8085722</v>
      </c>
      <c r="D224" s="371">
        <f>SUM(D225:D228)</f>
        <v>0</v>
      </c>
      <c r="E224" s="371">
        <f>SUM(E225:E228)</f>
        <v>0</v>
      </c>
      <c r="F224" s="371">
        <f>SUM(F225:F228)</f>
        <v>0</v>
      </c>
    </row>
    <row r="225" spans="2:6" ht="16.5" thickBot="1" x14ac:dyDescent="0.3">
      <c r="B225" s="372" t="s">
        <v>840</v>
      </c>
      <c r="C225" s="373">
        <v>8085722</v>
      </c>
      <c r="D225" s="383"/>
      <c r="E225" s="383"/>
      <c r="F225" s="383"/>
    </row>
    <row r="226" spans="2:6" ht="16.5" thickBot="1" x14ac:dyDescent="0.3">
      <c r="B226" s="372" t="s">
        <v>839</v>
      </c>
      <c r="C226" s="371"/>
      <c r="D226" s="370"/>
      <c r="E226" s="370"/>
      <c r="F226" s="370"/>
    </row>
    <row r="227" spans="2:6" ht="16.5" thickBot="1" x14ac:dyDescent="0.3">
      <c r="B227" s="372" t="s">
        <v>838</v>
      </c>
      <c r="C227" s="373"/>
      <c r="D227" s="373"/>
      <c r="E227" s="373"/>
      <c r="F227" s="373"/>
    </row>
    <row r="228" spans="2:6" ht="16.5" thickBot="1" x14ac:dyDescent="0.3">
      <c r="B228" s="1195" t="s">
        <v>837</v>
      </c>
      <c r="C228" s="831"/>
      <c r="D228" s="833"/>
      <c r="E228" s="833"/>
      <c r="F228" s="833"/>
    </row>
    <row r="229" spans="2:6" ht="16.5" thickBot="1" x14ac:dyDescent="0.3">
      <c r="B229" s="1194" t="s">
        <v>950</v>
      </c>
      <c r="C229" s="1193">
        <f>C225+C219</f>
        <v>8085722</v>
      </c>
      <c r="D229" s="1193">
        <f>D225+D219</f>
        <v>0</v>
      </c>
      <c r="E229" s="1193">
        <f>E225+E219</f>
        <v>0</v>
      </c>
      <c r="F229" s="1193">
        <f>F225+F219</f>
        <v>0</v>
      </c>
    </row>
    <row r="230" spans="2:6" ht="32.25" thickBot="1" x14ac:dyDescent="0.3">
      <c r="B230" s="397" t="s">
        <v>1314</v>
      </c>
      <c r="C230" s="2319" t="s">
        <v>2347</v>
      </c>
      <c r="D230" s="2320"/>
      <c r="E230" s="2320"/>
      <c r="F230" s="2321"/>
    </row>
    <row r="231" spans="2:6" ht="32.25" thickBot="1" x14ac:dyDescent="0.3">
      <c r="B231" s="396" t="s">
        <v>2346</v>
      </c>
      <c r="C231" s="395"/>
      <c r="D231" s="394" t="s">
        <v>864</v>
      </c>
      <c r="E231" s="2021"/>
      <c r="F231" s="1599"/>
    </row>
    <row r="232" spans="2:6" ht="16.5" thickBot="1" x14ac:dyDescent="0.3">
      <c r="B232" s="393"/>
      <c r="C232" s="1594"/>
      <c r="D232" s="1595"/>
      <c r="E232" s="1595"/>
      <c r="F232" s="1596"/>
    </row>
    <row r="233" spans="2:6" ht="16.5" thickBot="1" x14ac:dyDescent="0.3">
      <c r="B233" s="313" t="s">
        <v>863</v>
      </c>
      <c r="C233" s="1564"/>
      <c r="D233" s="1565"/>
      <c r="E233" s="1565"/>
      <c r="F233" s="1566"/>
    </row>
    <row r="234" spans="2:6" ht="16.5" thickBot="1" x14ac:dyDescent="0.3">
      <c r="B234" s="313" t="s">
        <v>37</v>
      </c>
      <c r="C234" s="1591"/>
      <c r="D234" s="1592"/>
      <c r="E234" s="1592"/>
      <c r="F234" s="1593"/>
    </row>
    <row r="235" spans="2:6" x14ac:dyDescent="0.25">
      <c r="B235" s="1576"/>
      <c r="C235" s="385">
        <v>2025</v>
      </c>
      <c r="D235" s="385">
        <v>2026</v>
      </c>
      <c r="E235" s="385">
        <v>2027</v>
      </c>
      <c r="F235" s="385">
        <v>2028</v>
      </c>
    </row>
    <row r="236" spans="2:6" ht="16.5" thickBot="1" x14ac:dyDescent="0.3">
      <c r="B236" s="1577"/>
      <c r="C236" s="384" t="s">
        <v>17</v>
      </c>
      <c r="D236" s="384" t="s">
        <v>18</v>
      </c>
      <c r="E236" s="384" t="s">
        <v>18</v>
      </c>
      <c r="F236" s="384" t="s">
        <v>18</v>
      </c>
    </row>
    <row r="237" spans="2:6" ht="16.5" thickBot="1" x14ac:dyDescent="0.3">
      <c r="B237" s="313" t="s">
        <v>39</v>
      </c>
      <c r="C237" s="388">
        <v>1</v>
      </c>
      <c r="D237" s="388">
        <v>0</v>
      </c>
      <c r="E237" s="388">
        <v>0</v>
      </c>
      <c r="F237" s="388">
        <v>0</v>
      </c>
    </row>
    <row r="238" spans="2:6" ht="16.5" thickBot="1" x14ac:dyDescent="0.3">
      <c r="B238" s="313" t="s">
        <v>861</v>
      </c>
      <c r="C238" s="388">
        <f>C256</f>
        <v>5166167</v>
      </c>
      <c r="D238" s="388">
        <f>D256</f>
        <v>0</v>
      </c>
      <c r="E238" s="388">
        <f>E256</f>
        <v>0</v>
      </c>
      <c r="F238" s="388">
        <f>F256</f>
        <v>0</v>
      </c>
    </row>
    <row r="239" spans="2:6" ht="16.5" thickBot="1" x14ac:dyDescent="0.3">
      <c r="B239" s="313" t="s">
        <v>860</v>
      </c>
      <c r="C239" s="388"/>
      <c r="D239" s="388"/>
      <c r="E239" s="388"/>
      <c r="F239" s="388"/>
    </row>
    <row r="240" spans="2:6" ht="16.5" thickBot="1" x14ac:dyDescent="0.3">
      <c r="B240" s="313" t="s">
        <v>859</v>
      </c>
      <c r="C240" s="387" t="s">
        <v>884</v>
      </c>
      <c r="D240" s="386">
        <f t="shared" ref="D240:F242" si="6">D237/C237-1</f>
        <v>-1</v>
      </c>
      <c r="E240" s="386" t="e">
        <f t="shared" si="6"/>
        <v>#DIV/0!</v>
      </c>
      <c r="F240" s="386" t="e">
        <f t="shared" si="6"/>
        <v>#DIV/0!</v>
      </c>
    </row>
    <row r="241" spans="2:6" ht="16.5" thickBot="1" x14ac:dyDescent="0.3">
      <c r="B241" s="313" t="s">
        <v>858</v>
      </c>
      <c r="C241" s="387" t="s">
        <v>884</v>
      </c>
      <c r="D241" s="386">
        <f t="shared" si="6"/>
        <v>-1</v>
      </c>
      <c r="E241" s="386" t="e">
        <f t="shared" si="6"/>
        <v>#DIV/0!</v>
      </c>
      <c r="F241" s="386" t="e">
        <f t="shared" si="6"/>
        <v>#DIV/0!</v>
      </c>
    </row>
    <row r="242" spans="2:6" ht="32.25" thickBot="1" x14ac:dyDescent="0.3">
      <c r="B242" s="313" t="s">
        <v>55</v>
      </c>
      <c r="C242" s="387" t="s">
        <v>884</v>
      </c>
      <c r="D242" s="386" t="e">
        <f t="shared" si="6"/>
        <v>#DIV/0!</v>
      </c>
      <c r="E242" s="386" t="e">
        <f t="shared" si="6"/>
        <v>#DIV/0!</v>
      </c>
      <c r="F242" s="386" t="e">
        <f t="shared" si="6"/>
        <v>#DIV/0!</v>
      </c>
    </row>
    <row r="243" spans="2:6" ht="16.5" thickBot="1" x14ac:dyDescent="0.3">
      <c r="B243" s="1567" t="s">
        <v>1565</v>
      </c>
      <c r="C243" s="1568"/>
      <c r="D243" s="1568"/>
      <c r="E243" s="1568"/>
      <c r="F243" s="1569"/>
    </row>
    <row r="244" spans="2:6" x14ac:dyDescent="0.25">
      <c r="B244" s="1576"/>
      <c r="C244" s="385">
        <v>2025</v>
      </c>
      <c r="D244" s="385">
        <v>2026</v>
      </c>
      <c r="E244" s="385">
        <v>2027</v>
      </c>
      <c r="F244" s="385">
        <v>2028</v>
      </c>
    </row>
    <row r="245" spans="2:6" ht="16.5" thickBot="1" x14ac:dyDescent="0.3">
      <c r="B245" s="1577"/>
      <c r="C245" s="384" t="s">
        <v>17</v>
      </c>
      <c r="D245" s="384" t="s">
        <v>18</v>
      </c>
      <c r="E245" s="384" t="s">
        <v>18</v>
      </c>
      <c r="F245" s="384" t="s">
        <v>18</v>
      </c>
    </row>
    <row r="246" spans="2:6" ht="16.5" thickBot="1" x14ac:dyDescent="0.3">
      <c r="B246" s="374" t="s">
        <v>875</v>
      </c>
      <c r="C246" s="373">
        <f>SUM(C247:C250)</f>
        <v>0</v>
      </c>
      <c r="D246" s="373">
        <f>SUM(D247:D250)</f>
        <v>0</v>
      </c>
      <c r="E246" s="373">
        <f>SUM(E247:E250)</f>
        <v>0</v>
      </c>
      <c r="F246" s="373">
        <f>SUM(F247:F250)</f>
        <v>0</v>
      </c>
    </row>
    <row r="247" spans="2:6" ht="16.5" thickBot="1" x14ac:dyDescent="0.3">
      <c r="B247" s="372" t="s">
        <v>840</v>
      </c>
      <c r="C247" s="373"/>
      <c r="D247" s="373"/>
      <c r="E247" s="373"/>
      <c r="F247" s="373"/>
    </row>
    <row r="248" spans="2:6" ht="16.5" thickBot="1" x14ac:dyDescent="0.3">
      <c r="B248" s="372" t="s">
        <v>839</v>
      </c>
      <c r="C248" s="371"/>
      <c r="D248" s="370"/>
      <c r="E248" s="370"/>
      <c r="F248" s="370"/>
    </row>
    <row r="249" spans="2:6" ht="16.5" thickBot="1" x14ac:dyDescent="0.3">
      <c r="B249" s="372" t="s">
        <v>838</v>
      </c>
      <c r="C249" s="373"/>
      <c r="D249" s="373"/>
      <c r="E249" s="373"/>
      <c r="F249" s="373"/>
    </row>
    <row r="250" spans="2:6" ht="16.5" thickBot="1" x14ac:dyDescent="0.3">
      <c r="B250" s="372" t="s">
        <v>837</v>
      </c>
      <c r="C250" s="371"/>
      <c r="D250" s="370"/>
      <c r="E250" s="370"/>
      <c r="F250" s="370"/>
    </row>
    <row r="251" spans="2:6" ht="16.5" thickBot="1" x14ac:dyDescent="0.3">
      <c r="B251" s="374" t="s">
        <v>874</v>
      </c>
      <c r="C251" s="371">
        <f>SUM(C252:C255)</f>
        <v>5166167</v>
      </c>
      <c r="D251" s="371">
        <f>SUM(D252:D255)</f>
        <v>0</v>
      </c>
      <c r="E251" s="371">
        <f>SUM(E252:E255)</f>
        <v>0</v>
      </c>
      <c r="F251" s="371">
        <f>SUM(F252:F255)</f>
        <v>0</v>
      </c>
    </row>
    <row r="252" spans="2:6" ht="16.5" thickBot="1" x14ac:dyDescent="0.3">
      <c r="B252" s="372" t="s">
        <v>840</v>
      </c>
      <c r="C252" s="373">
        <v>5166167</v>
      </c>
      <c r="D252" s="383"/>
      <c r="E252" s="383"/>
      <c r="F252" s="383"/>
    </row>
    <row r="253" spans="2:6" ht="16.5" thickBot="1" x14ac:dyDescent="0.3">
      <c r="B253" s="372" t="s">
        <v>839</v>
      </c>
      <c r="C253" s="371"/>
      <c r="D253" s="370"/>
      <c r="E253" s="370"/>
      <c r="F253" s="370"/>
    </row>
    <row r="254" spans="2:6" ht="16.5" thickBot="1" x14ac:dyDescent="0.3">
      <c r="B254" s="372" t="s">
        <v>838</v>
      </c>
      <c r="C254" s="373"/>
      <c r="D254" s="373"/>
      <c r="E254" s="373"/>
      <c r="F254" s="373"/>
    </row>
    <row r="255" spans="2:6" ht="16.5" thickBot="1" x14ac:dyDescent="0.3">
      <c r="B255" s="1195" t="s">
        <v>837</v>
      </c>
      <c r="C255" s="831"/>
      <c r="D255" s="833"/>
      <c r="E255" s="833"/>
      <c r="F255" s="833"/>
    </row>
    <row r="256" spans="2:6" ht="16.5" thickBot="1" x14ac:dyDescent="0.3">
      <c r="B256" s="1194" t="s">
        <v>1788</v>
      </c>
      <c r="C256" s="1193">
        <f>C252+C246</f>
        <v>5166167</v>
      </c>
      <c r="D256" s="1193">
        <f>D252+D246</f>
        <v>0</v>
      </c>
      <c r="E256" s="1193">
        <f>E252+E246</f>
        <v>0</v>
      </c>
      <c r="F256" s="1193">
        <f>F252+F246</f>
        <v>0</v>
      </c>
    </row>
    <row r="257" spans="2:6" ht="32.25" thickBot="1" x14ac:dyDescent="0.3">
      <c r="B257" s="397" t="s">
        <v>1314</v>
      </c>
      <c r="C257" s="2319" t="s">
        <v>2345</v>
      </c>
      <c r="D257" s="2320"/>
      <c r="E257" s="2320"/>
      <c r="F257" s="2321"/>
    </row>
    <row r="258" spans="2:6" ht="32.25" thickBot="1" x14ac:dyDescent="0.3">
      <c r="B258" s="396" t="s">
        <v>2344</v>
      </c>
      <c r="C258" s="395"/>
      <c r="D258" s="394" t="s">
        <v>864</v>
      </c>
      <c r="E258" s="2021"/>
      <c r="F258" s="1599"/>
    </row>
    <row r="259" spans="2:6" ht="16.5" thickBot="1" x14ac:dyDescent="0.3">
      <c r="B259" s="393"/>
      <c r="C259" s="1594"/>
      <c r="D259" s="1595"/>
      <c r="E259" s="1595"/>
      <c r="F259" s="1596"/>
    </row>
    <row r="260" spans="2:6" ht="16.5" thickBot="1" x14ac:dyDescent="0.3">
      <c r="B260" s="313" t="s">
        <v>863</v>
      </c>
      <c r="C260" s="1564"/>
      <c r="D260" s="1565"/>
      <c r="E260" s="1565"/>
      <c r="F260" s="1566"/>
    </row>
    <row r="261" spans="2:6" ht="16.5" thickBot="1" x14ac:dyDescent="0.3">
      <c r="B261" s="313" t="s">
        <v>37</v>
      </c>
      <c r="C261" s="1591"/>
      <c r="D261" s="1592"/>
      <c r="E261" s="1592"/>
      <c r="F261" s="1593"/>
    </row>
    <row r="262" spans="2:6" x14ac:dyDescent="0.25">
      <c r="B262" s="1576"/>
      <c r="C262" s="385">
        <v>2025</v>
      </c>
      <c r="D262" s="385">
        <v>2026</v>
      </c>
      <c r="E262" s="385">
        <v>2027</v>
      </c>
      <c r="F262" s="385">
        <v>2028</v>
      </c>
    </row>
    <row r="263" spans="2:6" ht="16.5" thickBot="1" x14ac:dyDescent="0.3">
      <c r="B263" s="1577"/>
      <c r="C263" s="384" t="s">
        <v>17</v>
      </c>
      <c r="D263" s="384" t="s">
        <v>18</v>
      </c>
      <c r="E263" s="384" t="s">
        <v>18</v>
      </c>
      <c r="F263" s="384" t="s">
        <v>18</v>
      </c>
    </row>
    <row r="264" spans="2:6" ht="16.5" thickBot="1" x14ac:dyDescent="0.3">
      <c r="B264" s="313" t="s">
        <v>39</v>
      </c>
      <c r="C264" s="388">
        <v>1</v>
      </c>
      <c r="D264" s="388">
        <v>0</v>
      </c>
      <c r="E264" s="388">
        <v>0</v>
      </c>
      <c r="F264" s="388">
        <v>0</v>
      </c>
    </row>
    <row r="265" spans="2:6" ht="16.5" thickBot="1" x14ac:dyDescent="0.3">
      <c r="B265" s="313" t="s">
        <v>861</v>
      </c>
      <c r="C265" s="388">
        <f>C283</f>
        <v>6717262</v>
      </c>
      <c r="D265" s="388">
        <f>D283</f>
        <v>0</v>
      </c>
      <c r="E265" s="388">
        <f>E283</f>
        <v>0</v>
      </c>
      <c r="F265" s="388">
        <f>F283</f>
        <v>0</v>
      </c>
    </row>
    <row r="266" spans="2:6" ht="16.5" thickBot="1" x14ac:dyDescent="0.3">
      <c r="B266" s="313" t="s">
        <v>860</v>
      </c>
      <c r="C266" s="388"/>
      <c r="D266" s="388"/>
      <c r="E266" s="388"/>
      <c r="F266" s="388"/>
    </row>
    <row r="267" spans="2:6" ht="16.5" thickBot="1" x14ac:dyDescent="0.3">
      <c r="B267" s="313" t="s">
        <v>859</v>
      </c>
      <c r="C267" s="387" t="s">
        <v>884</v>
      </c>
      <c r="D267" s="386">
        <f t="shared" ref="D267:F269" si="7">D264/C264-1</f>
        <v>-1</v>
      </c>
      <c r="E267" s="386" t="e">
        <f t="shared" si="7"/>
        <v>#DIV/0!</v>
      </c>
      <c r="F267" s="386" t="e">
        <f t="shared" si="7"/>
        <v>#DIV/0!</v>
      </c>
    </row>
    <row r="268" spans="2:6" ht="16.5" thickBot="1" x14ac:dyDescent="0.3">
      <c r="B268" s="313" t="s">
        <v>858</v>
      </c>
      <c r="C268" s="387" t="s">
        <v>884</v>
      </c>
      <c r="D268" s="386">
        <f t="shared" si="7"/>
        <v>-1</v>
      </c>
      <c r="E268" s="386" t="e">
        <f t="shared" si="7"/>
        <v>#DIV/0!</v>
      </c>
      <c r="F268" s="386" t="e">
        <f t="shared" si="7"/>
        <v>#DIV/0!</v>
      </c>
    </row>
    <row r="269" spans="2:6" ht="32.25" thickBot="1" x14ac:dyDescent="0.3">
      <c r="B269" s="313" t="s">
        <v>55</v>
      </c>
      <c r="C269" s="387" t="s">
        <v>884</v>
      </c>
      <c r="D269" s="386" t="e">
        <f t="shared" si="7"/>
        <v>#DIV/0!</v>
      </c>
      <c r="E269" s="386" t="e">
        <f t="shared" si="7"/>
        <v>#DIV/0!</v>
      </c>
      <c r="F269" s="386" t="e">
        <f t="shared" si="7"/>
        <v>#DIV/0!</v>
      </c>
    </row>
    <row r="270" spans="2:6" ht="16.5" thickBot="1" x14ac:dyDescent="0.3">
      <c r="B270" s="1567" t="s">
        <v>1958</v>
      </c>
      <c r="C270" s="1568"/>
      <c r="D270" s="1568"/>
      <c r="E270" s="1568"/>
      <c r="F270" s="1569"/>
    </row>
    <row r="271" spans="2:6" x14ac:dyDescent="0.25">
      <c r="B271" s="1576"/>
      <c r="C271" s="385">
        <v>2025</v>
      </c>
      <c r="D271" s="385">
        <v>2026</v>
      </c>
      <c r="E271" s="385">
        <v>2027</v>
      </c>
      <c r="F271" s="385">
        <v>2028</v>
      </c>
    </row>
    <row r="272" spans="2:6" ht="16.5" thickBot="1" x14ac:dyDescent="0.3">
      <c r="B272" s="1577"/>
      <c r="C272" s="384" t="s">
        <v>17</v>
      </c>
      <c r="D272" s="384" t="s">
        <v>18</v>
      </c>
      <c r="E272" s="384" t="s">
        <v>18</v>
      </c>
      <c r="F272" s="384" t="s">
        <v>18</v>
      </c>
    </row>
    <row r="273" spans="2:6" ht="16.5" thickBot="1" x14ac:dyDescent="0.3">
      <c r="B273" s="374" t="s">
        <v>875</v>
      </c>
      <c r="C273" s="373">
        <f>SUM(C274:C277)</f>
        <v>0</v>
      </c>
      <c r="D273" s="373">
        <f>SUM(D274:D277)</f>
        <v>0</v>
      </c>
      <c r="E273" s="373">
        <f>SUM(E274:E277)</f>
        <v>0</v>
      </c>
      <c r="F273" s="373">
        <f>SUM(F274:F277)</f>
        <v>0</v>
      </c>
    </row>
    <row r="274" spans="2:6" ht="16.5" thickBot="1" x14ac:dyDescent="0.3">
      <c r="B274" s="372" t="s">
        <v>840</v>
      </c>
      <c r="C274" s="373"/>
      <c r="D274" s="373"/>
      <c r="E274" s="373"/>
      <c r="F274" s="373"/>
    </row>
    <row r="275" spans="2:6" ht="16.5" thickBot="1" x14ac:dyDescent="0.3">
      <c r="B275" s="372" t="s">
        <v>839</v>
      </c>
      <c r="C275" s="371"/>
      <c r="D275" s="370"/>
      <c r="E275" s="370"/>
      <c r="F275" s="370"/>
    </row>
    <row r="276" spans="2:6" ht="16.5" thickBot="1" x14ac:dyDescent="0.3">
      <c r="B276" s="372" t="s">
        <v>838</v>
      </c>
      <c r="C276" s="373"/>
      <c r="D276" s="373"/>
      <c r="E276" s="373"/>
      <c r="F276" s="373"/>
    </row>
    <row r="277" spans="2:6" ht="16.5" thickBot="1" x14ac:dyDescent="0.3">
      <c r="B277" s="372" t="s">
        <v>837</v>
      </c>
      <c r="C277" s="371"/>
      <c r="D277" s="370"/>
      <c r="E277" s="370"/>
      <c r="F277" s="370"/>
    </row>
    <row r="278" spans="2:6" ht="16.5" thickBot="1" x14ac:dyDescent="0.3">
      <c r="B278" s="374" t="s">
        <v>874</v>
      </c>
      <c r="C278" s="371">
        <f>SUM(C279:C282)</f>
        <v>6717262</v>
      </c>
      <c r="D278" s="371">
        <f>SUM(D279:D282)</f>
        <v>0</v>
      </c>
      <c r="E278" s="371">
        <f>SUM(E279:E282)</f>
        <v>0</v>
      </c>
      <c r="F278" s="371">
        <f>SUM(F279:F282)</f>
        <v>0</v>
      </c>
    </row>
    <row r="279" spans="2:6" ht="16.5" thickBot="1" x14ac:dyDescent="0.3">
      <c r="B279" s="372" t="s">
        <v>840</v>
      </c>
      <c r="C279" s="373">
        <v>6717262</v>
      </c>
      <c r="D279" s="383"/>
      <c r="E279" s="383"/>
      <c r="F279" s="383"/>
    </row>
    <row r="280" spans="2:6" ht="16.5" thickBot="1" x14ac:dyDescent="0.3">
      <c r="B280" s="372" t="s">
        <v>839</v>
      </c>
      <c r="C280" s="371"/>
      <c r="D280" s="370"/>
      <c r="E280" s="370"/>
      <c r="F280" s="370"/>
    </row>
    <row r="281" spans="2:6" ht="16.5" thickBot="1" x14ac:dyDescent="0.3">
      <c r="B281" s="372" t="s">
        <v>838</v>
      </c>
      <c r="C281" s="373"/>
      <c r="D281" s="373"/>
      <c r="E281" s="373"/>
      <c r="F281" s="373"/>
    </row>
    <row r="282" spans="2:6" ht="16.5" thickBot="1" x14ac:dyDescent="0.3">
      <c r="B282" s="1195" t="s">
        <v>837</v>
      </c>
      <c r="C282" s="831"/>
      <c r="D282" s="833"/>
      <c r="E282" s="833"/>
      <c r="F282" s="833"/>
    </row>
    <row r="283" spans="2:6" ht="16.5" thickBot="1" x14ac:dyDescent="0.3">
      <c r="B283" s="1194" t="s">
        <v>873</v>
      </c>
      <c r="C283" s="1193">
        <f>C279+C273</f>
        <v>6717262</v>
      </c>
      <c r="D283" s="1193">
        <f>D279+D273</f>
        <v>0</v>
      </c>
      <c r="E283" s="1193">
        <f>E279+E273</f>
        <v>0</v>
      </c>
      <c r="F283" s="1193">
        <f>F279+F273</f>
        <v>0</v>
      </c>
    </row>
    <row r="284" spans="2:6" ht="32.25" thickBot="1" x14ac:dyDescent="0.3">
      <c r="B284" s="397" t="s">
        <v>1314</v>
      </c>
      <c r="C284" s="2322" t="s">
        <v>2343</v>
      </c>
      <c r="D284" s="2320"/>
      <c r="E284" s="2320"/>
      <c r="F284" s="2321"/>
    </row>
    <row r="285" spans="2:6" ht="32.25" thickBot="1" x14ac:dyDescent="0.3">
      <c r="B285" s="396" t="s">
        <v>1953</v>
      </c>
      <c r="C285" s="395"/>
      <c r="D285" s="394" t="s">
        <v>864</v>
      </c>
      <c r="E285" s="2021"/>
      <c r="F285" s="1599"/>
    </row>
    <row r="286" spans="2:6" ht="16.5" thickBot="1" x14ac:dyDescent="0.3">
      <c r="B286" s="393"/>
      <c r="C286" s="1594"/>
      <c r="D286" s="1595"/>
      <c r="E286" s="1595"/>
      <c r="F286" s="1596"/>
    </row>
    <row r="287" spans="2:6" ht="16.5" thickBot="1" x14ac:dyDescent="0.3">
      <c r="B287" s="313" t="s">
        <v>863</v>
      </c>
      <c r="C287" s="1564"/>
      <c r="D287" s="1565"/>
      <c r="E287" s="1565"/>
      <c r="F287" s="1566"/>
    </row>
    <row r="288" spans="2:6" ht="16.5" thickBot="1" x14ac:dyDescent="0.3">
      <c r="B288" s="313" t="s">
        <v>37</v>
      </c>
      <c r="C288" s="1591"/>
      <c r="D288" s="1592"/>
      <c r="E288" s="1592"/>
      <c r="F288" s="1593"/>
    </row>
    <row r="289" spans="2:6" x14ac:dyDescent="0.25">
      <c r="B289" s="1576"/>
      <c r="C289" s="385">
        <v>2025</v>
      </c>
      <c r="D289" s="385">
        <v>2026</v>
      </c>
      <c r="E289" s="385">
        <v>2027</v>
      </c>
      <c r="F289" s="385">
        <v>2028</v>
      </c>
    </row>
    <row r="290" spans="2:6" ht="16.5" thickBot="1" x14ac:dyDescent="0.3">
      <c r="B290" s="1577"/>
      <c r="C290" s="384" t="s">
        <v>17</v>
      </c>
      <c r="D290" s="384" t="s">
        <v>18</v>
      </c>
      <c r="E290" s="384" t="s">
        <v>18</v>
      </c>
      <c r="F290" s="384" t="s">
        <v>18</v>
      </c>
    </row>
    <row r="291" spans="2:6" ht="16.5" thickBot="1" x14ac:dyDescent="0.3">
      <c r="B291" s="313" t="s">
        <v>39</v>
      </c>
      <c r="C291" s="388">
        <v>1</v>
      </c>
      <c r="D291" s="388">
        <v>0</v>
      </c>
      <c r="E291" s="388">
        <v>0</v>
      </c>
      <c r="F291" s="388">
        <v>0</v>
      </c>
    </row>
    <row r="292" spans="2:6" ht="16.5" thickBot="1" x14ac:dyDescent="0.3">
      <c r="B292" s="313" t="s">
        <v>861</v>
      </c>
      <c r="C292" s="388">
        <f>C310</f>
        <v>6575887</v>
      </c>
      <c r="D292" s="388">
        <f>D310</f>
        <v>0</v>
      </c>
      <c r="E292" s="388">
        <f>E310</f>
        <v>0</v>
      </c>
      <c r="F292" s="388">
        <f>F310</f>
        <v>0</v>
      </c>
    </row>
    <row r="293" spans="2:6" ht="16.5" thickBot="1" x14ac:dyDescent="0.3">
      <c r="B293" s="313" t="s">
        <v>860</v>
      </c>
      <c r="C293" s="388"/>
      <c r="D293" s="388"/>
      <c r="E293" s="388"/>
      <c r="F293" s="388"/>
    </row>
    <row r="294" spans="2:6" ht="16.5" thickBot="1" x14ac:dyDescent="0.3">
      <c r="B294" s="313" t="s">
        <v>859</v>
      </c>
      <c r="C294" s="387" t="s">
        <v>884</v>
      </c>
      <c r="D294" s="386">
        <f t="shared" ref="D294:F296" si="8">D291/C291-1</f>
        <v>-1</v>
      </c>
      <c r="E294" s="386" t="e">
        <f t="shared" si="8"/>
        <v>#DIV/0!</v>
      </c>
      <c r="F294" s="386" t="e">
        <f t="shared" si="8"/>
        <v>#DIV/0!</v>
      </c>
    </row>
    <row r="295" spans="2:6" ht="16.5" thickBot="1" x14ac:dyDescent="0.3">
      <c r="B295" s="313" t="s">
        <v>858</v>
      </c>
      <c r="C295" s="387" t="s">
        <v>884</v>
      </c>
      <c r="D295" s="386">
        <f t="shared" si="8"/>
        <v>-1</v>
      </c>
      <c r="E295" s="386" t="e">
        <f t="shared" si="8"/>
        <v>#DIV/0!</v>
      </c>
      <c r="F295" s="386" t="e">
        <f t="shared" si="8"/>
        <v>#DIV/0!</v>
      </c>
    </row>
    <row r="296" spans="2:6" ht="32.25" thickBot="1" x14ac:dyDescent="0.3">
      <c r="B296" s="313" t="s">
        <v>55</v>
      </c>
      <c r="C296" s="387" t="s">
        <v>884</v>
      </c>
      <c r="D296" s="386" t="e">
        <f t="shared" si="8"/>
        <v>#DIV/0!</v>
      </c>
      <c r="E296" s="386" t="e">
        <f t="shared" si="8"/>
        <v>#DIV/0!</v>
      </c>
      <c r="F296" s="386" t="e">
        <f t="shared" si="8"/>
        <v>#DIV/0!</v>
      </c>
    </row>
    <row r="297" spans="2:6" ht="16.5" thickBot="1" x14ac:dyDescent="0.3">
      <c r="B297" s="1567" t="s">
        <v>1958</v>
      </c>
      <c r="C297" s="1568"/>
      <c r="D297" s="1568"/>
      <c r="E297" s="1568"/>
      <c r="F297" s="1569"/>
    </row>
    <row r="298" spans="2:6" x14ac:dyDescent="0.25">
      <c r="B298" s="1576"/>
      <c r="C298" s="385">
        <v>2025</v>
      </c>
      <c r="D298" s="385">
        <v>2026</v>
      </c>
      <c r="E298" s="385">
        <v>2027</v>
      </c>
      <c r="F298" s="385">
        <v>2028</v>
      </c>
    </row>
    <row r="299" spans="2:6" ht="16.5" thickBot="1" x14ac:dyDescent="0.3">
      <c r="B299" s="1577"/>
      <c r="C299" s="384" t="s">
        <v>17</v>
      </c>
      <c r="D299" s="384" t="s">
        <v>18</v>
      </c>
      <c r="E299" s="384" t="s">
        <v>18</v>
      </c>
      <c r="F299" s="384" t="s">
        <v>18</v>
      </c>
    </row>
    <row r="300" spans="2:6" ht="16.5" thickBot="1" x14ac:dyDescent="0.3">
      <c r="B300" s="374" t="s">
        <v>875</v>
      </c>
      <c r="C300" s="373">
        <f>SUM(C301:C304)</f>
        <v>0</v>
      </c>
      <c r="D300" s="373">
        <f>SUM(D301:D304)</f>
        <v>0</v>
      </c>
      <c r="E300" s="373">
        <f>SUM(E301:E304)</f>
        <v>0</v>
      </c>
      <c r="F300" s="373">
        <f>SUM(F301:F304)</f>
        <v>0</v>
      </c>
    </row>
    <row r="301" spans="2:6" ht="16.5" thickBot="1" x14ac:dyDescent="0.3">
      <c r="B301" s="372" t="s">
        <v>840</v>
      </c>
      <c r="C301" s="373"/>
      <c r="D301" s="373"/>
      <c r="E301" s="373"/>
      <c r="F301" s="373"/>
    </row>
    <row r="302" spans="2:6" ht="16.5" thickBot="1" x14ac:dyDescent="0.3">
      <c r="B302" s="372" t="s">
        <v>839</v>
      </c>
      <c r="C302" s="371"/>
      <c r="D302" s="370"/>
      <c r="E302" s="370"/>
      <c r="F302" s="370"/>
    </row>
    <row r="303" spans="2:6" ht="16.5" thickBot="1" x14ac:dyDescent="0.3">
      <c r="B303" s="372" t="s">
        <v>838</v>
      </c>
      <c r="C303" s="373"/>
      <c r="D303" s="373"/>
      <c r="E303" s="373"/>
      <c r="F303" s="373"/>
    </row>
    <row r="304" spans="2:6" ht="16.5" thickBot="1" x14ac:dyDescent="0.3">
      <c r="B304" s="372" t="s">
        <v>837</v>
      </c>
      <c r="C304" s="371"/>
      <c r="D304" s="370"/>
      <c r="E304" s="370"/>
      <c r="F304" s="370"/>
    </row>
    <row r="305" spans="2:6" ht="16.5" thickBot="1" x14ac:dyDescent="0.3">
      <c r="B305" s="374" t="s">
        <v>874</v>
      </c>
      <c r="C305" s="371">
        <f>SUM(C306:C309)</f>
        <v>6575887</v>
      </c>
      <c r="D305" s="371">
        <f>SUM(D306:D309)</f>
        <v>0</v>
      </c>
      <c r="E305" s="371">
        <f>SUM(E306:E309)</f>
        <v>0</v>
      </c>
      <c r="F305" s="371">
        <f>SUM(F306:F309)</f>
        <v>0</v>
      </c>
    </row>
    <row r="306" spans="2:6" ht="16.5" thickBot="1" x14ac:dyDescent="0.3">
      <c r="B306" s="372" t="s">
        <v>840</v>
      </c>
      <c r="C306" s="373">
        <v>6575887</v>
      </c>
      <c r="D306" s="383"/>
      <c r="E306" s="383"/>
      <c r="F306" s="383"/>
    </row>
    <row r="307" spans="2:6" ht="16.5" thickBot="1" x14ac:dyDescent="0.3">
      <c r="B307" s="372" t="s">
        <v>839</v>
      </c>
      <c r="C307" s="371"/>
      <c r="D307" s="370"/>
      <c r="E307" s="370"/>
      <c r="F307" s="370"/>
    </row>
    <row r="308" spans="2:6" ht="16.5" thickBot="1" x14ac:dyDescent="0.3">
      <c r="B308" s="372" t="s">
        <v>838</v>
      </c>
      <c r="C308" s="373"/>
      <c r="D308" s="373"/>
      <c r="E308" s="373"/>
      <c r="F308" s="373"/>
    </row>
    <row r="309" spans="2:6" ht="16.5" thickBot="1" x14ac:dyDescent="0.3">
      <c r="B309" s="1195" t="s">
        <v>837</v>
      </c>
      <c r="C309" s="831"/>
      <c r="D309" s="833"/>
      <c r="E309" s="833"/>
      <c r="F309" s="833"/>
    </row>
    <row r="310" spans="2:6" ht="16.5" thickBot="1" x14ac:dyDescent="0.3">
      <c r="B310" s="1194" t="s">
        <v>873</v>
      </c>
      <c r="C310" s="1193">
        <f>C306+C300</f>
        <v>6575887</v>
      </c>
      <c r="D310" s="1193">
        <f>D306+D300</f>
        <v>0</v>
      </c>
      <c r="E310" s="1193">
        <f>E306+E300</f>
        <v>0</v>
      </c>
      <c r="F310" s="1193">
        <f>F306+F300</f>
        <v>0</v>
      </c>
    </row>
    <row r="311" spans="2:6" ht="32.25" thickBot="1" x14ac:dyDescent="0.3">
      <c r="B311" s="397" t="s">
        <v>1314</v>
      </c>
      <c r="C311" s="2319" t="s">
        <v>2342</v>
      </c>
      <c r="D311" s="2320"/>
      <c r="E311" s="2320"/>
      <c r="F311" s="2321"/>
    </row>
    <row r="312" spans="2:6" ht="32.25" thickBot="1" x14ac:dyDescent="0.3">
      <c r="B312" s="396" t="s">
        <v>1787</v>
      </c>
      <c r="C312" s="395"/>
      <c r="D312" s="394" t="s">
        <v>864</v>
      </c>
      <c r="E312" s="2021"/>
      <c r="F312" s="1599"/>
    </row>
    <row r="313" spans="2:6" ht="16.5" thickBot="1" x14ac:dyDescent="0.3">
      <c r="B313" s="393"/>
      <c r="C313" s="1594"/>
      <c r="D313" s="1595"/>
      <c r="E313" s="1595"/>
      <c r="F313" s="1596"/>
    </row>
    <row r="314" spans="2:6" ht="16.5" thickBot="1" x14ac:dyDescent="0.3">
      <c r="B314" s="313" t="s">
        <v>863</v>
      </c>
      <c r="C314" s="1564"/>
      <c r="D314" s="1565"/>
      <c r="E314" s="1565"/>
      <c r="F314" s="1566"/>
    </row>
    <row r="315" spans="2:6" ht="16.5" thickBot="1" x14ac:dyDescent="0.3">
      <c r="B315" s="313" t="s">
        <v>37</v>
      </c>
      <c r="C315" s="1591"/>
      <c r="D315" s="1592"/>
      <c r="E315" s="1592"/>
      <c r="F315" s="1593"/>
    </row>
    <row r="316" spans="2:6" x14ac:dyDescent="0.25">
      <c r="B316" s="1576"/>
      <c r="C316" s="385">
        <v>2025</v>
      </c>
      <c r="D316" s="385">
        <v>2026</v>
      </c>
      <c r="E316" s="385">
        <v>2027</v>
      </c>
      <c r="F316" s="385">
        <v>2028</v>
      </c>
    </row>
    <row r="317" spans="2:6" ht="16.5" thickBot="1" x14ac:dyDescent="0.3">
      <c r="B317" s="1577"/>
      <c r="C317" s="384" t="s">
        <v>17</v>
      </c>
      <c r="D317" s="384" t="s">
        <v>18</v>
      </c>
      <c r="E317" s="384" t="s">
        <v>18</v>
      </c>
      <c r="F317" s="384" t="s">
        <v>18</v>
      </c>
    </row>
    <row r="318" spans="2:6" ht="16.5" thickBot="1" x14ac:dyDescent="0.3">
      <c r="B318" s="313" t="s">
        <v>39</v>
      </c>
      <c r="C318" s="388">
        <v>1</v>
      </c>
      <c r="D318" s="388">
        <v>0</v>
      </c>
      <c r="E318" s="388">
        <v>0</v>
      </c>
      <c r="F318" s="388">
        <v>0</v>
      </c>
    </row>
    <row r="319" spans="2:6" ht="16.5" thickBot="1" x14ac:dyDescent="0.3">
      <c r="B319" s="313" t="s">
        <v>861</v>
      </c>
      <c r="C319" s="388">
        <f>C337</f>
        <v>8550000</v>
      </c>
      <c r="D319" s="388">
        <f>D337</f>
        <v>0</v>
      </c>
      <c r="E319" s="388">
        <f>E337</f>
        <v>0</v>
      </c>
      <c r="F319" s="388">
        <f>F337</f>
        <v>0</v>
      </c>
    </row>
    <row r="320" spans="2:6" ht="16.5" thickBot="1" x14ac:dyDescent="0.3">
      <c r="B320" s="313" t="s">
        <v>860</v>
      </c>
      <c r="C320" s="388"/>
      <c r="D320" s="388"/>
      <c r="E320" s="388"/>
      <c r="F320" s="388"/>
    </row>
    <row r="321" spans="2:6" ht="16.5" thickBot="1" x14ac:dyDescent="0.3">
      <c r="B321" s="313" t="s">
        <v>859</v>
      </c>
      <c r="C321" s="387" t="s">
        <v>884</v>
      </c>
      <c r="D321" s="386">
        <f t="shared" ref="D321:F323" si="9">D318/C318-1</f>
        <v>-1</v>
      </c>
      <c r="E321" s="386" t="e">
        <f t="shared" si="9"/>
        <v>#DIV/0!</v>
      </c>
      <c r="F321" s="386" t="e">
        <f t="shared" si="9"/>
        <v>#DIV/0!</v>
      </c>
    </row>
    <row r="322" spans="2:6" ht="16.5" thickBot="1" x14ac:dyDescent="0.3">
      <c r="B322" s="313" t="s">
        <v>858</v>
      </c>
      <c r="C322" s="387" t="s">
        <v>884</v>
      </c>
      <c r="D322" s="386">
        <f t="shared" si="9"/>
        <v>-1</v>
      </c>
      <c r="E322" s="386" t="e">
        <f t="shared" si="9"/>
        <v>#DIV/0!</v>
      </c>
      <c r="F322" s="386" t="e">
        <f t="shared" si="9"/>
        <v>#DIV/0!</v>
      </c>
    </row>
    <row r="323" spans="2:6" ht="16.5" customHeight="1" thickBot="1" x14ac:dyDescent="0.3">
      <c r="B323" s="313" t="s">
        <v>55</v>
      </c>
      <c r="C323" s="387" t="s">
        <v>884</v>
      </c>
      <c r="D323" s="386" t="e">
        <f t="shared" si="9"/>
        <v>#DIV/0!</v>
      </c>
      <c r="E323" s="386" t="e">
        <f t="shared" si="9"/>
        <v>#DIV/0!</v>
      </c>
      <c r="F323" s="386" t="e">
        <f t="shared" si="9"/>
        <v>#DIV/0!</v>
      </c>
    </row>
    <row r="324" spans="2:6" ht="16.5" thickBot="1" x14ac:dyDescent="0.3">
      <c r="B324" s="1567" t="s">
        <v>1958</v>
      </c>
      <c r="C324" s="1568"/>
      <c r="D324" s="1568"/>
      <c r="E324" s="1568"/>
      <c r="F324" s="1569"/>
    </row>
    <row r="325" spans="2:6" x14ac:dyDescent="0.25">
      <c r="B325" s="1576"/>
      <c r="C325" s="385">
        <v>2025</v>
      </c>
      <c r="D325" s="385">
        <v>2026</v>
      </c>
      <c r="E325" s="385">
        <v>2027</v>
      </c>
      <c r="F325" s="385">
        <v>2028</v>
      </c>
    </row>
    <row r="326" spans="2:6" ht="16.5" thickBot="1" x14ac:dyDescent="0.3">
      <c r="B326" s="1577"/>
      <c r="C326" s="384" t="s">
        <v>17</v>
      </c>
      <c r="D326" s="384" t="s">
        <v>18</v>
      </c>
      <c r="E326" s="384" t="s">
        <v>18</v>
      </c>
      <c r="F326" s="384" t="s">
        <v>18</v>
      </c>
    </row>
    <row r="327" spans="2:6" ht="16.5" thickBot="1" x14ac:dyDescent="0.3">
      <c r="B327" s="374" t="s">
        <v>875</v>
      </c>
      <c r="C327" s="373">
        <f>SUM(C328:C331)</f>
        <v>0</v>
      </c>
      <c r="D327" s="373">
        <f>SUM(D328:D331)</f>
        <v>0</v>
      </c>
      <c r="E327" s="373">
        <f>SUM(E328:E331)</f>
        <v>0</v>
      </c>
      <c r="F327" s="373">
        <f>SUM(F328:F331)</f>
        <v>0</v>
      </c>
    </row>
    <row r="328" spans="2:6" ht="16.5" thickBot="1" x14ac:dyDescent="0.3">
      <c r="B328" s="372" t="s">
        <v>840</v>
      </c>
      <c r="C328" s="373"/>
      <c r="D328" s="373"/>
      <c r="E328" s="373"/>
      <c r="F328" s="373"/>
    </row>
    <row r="329" spans="2:6" ht="16.5" thickBot="1" x14ac:dyDescent="0.3">
      <c r="B329" s="372" t="s">
        <v>839</v>
      </c>
      <c r="C329" s="371"/>
      <c r="D329" s="370"/>
      <c r="E329" s="370"/>
      <c r="F329" s="370"/>
    </row>
    <row r="330" spans="2:6" ht="16.5" thickBot="1" x14ac:dyDescent="0.3">
      <c r="B330" s="372" t="s">
        <v>838</v>
      </c>
      <c r="C330" s="373"/>
      <c r="D330" s="373"/>
      <c r="E330" s="373"/>
      <c r="F330" s="373"/>
    </row>
    <row r="331" spans="2:6" ht="16.5" thickBot="1" x14ac:dyDescent="0.3">
      <c r="B331" s="372" t="s">
        <v>837</v>
      </c>
      <c r="C331" s="371"/>
      <c r="D331" s="370"/>
      <c r="E331" s="370"/>
      <c r="F331" s="370"/>
    </row>
    <row r="332" spans="2:6" ht="16.5" thickBot="1" x14ac:dyDescent="0.3">
      <c r="B332" s="374" t="s">
        <v>874</v>
      </c>
      <c r="C332" s="371">
        <f>SUM(C333:C336)</f>
        <v>8550000</v>
      </c>
      <c r="D332" s="371">
        <f>SUM(D333:D336)</f>
        <v>0</v>
      </c>
      <c r="E332" s="371">
        <f>SUM(E333:E336)</f>
        <v>0</v>
      </c>
      <c r="F332" s="371">
        <f>SUM(F333:F336)</f>
        <v>0</v>
      </c>
    </row>
    <row r="333" spans="2:6" ht="16.5" thickBot="1" x14ac:dyDescent="0.3">
      <c r="B333" s="372" t="s">
        <v>840</v>
      </c>
      <c r="C333" s="373">
        <v>8550000</v>
      </c>
      <c r="D333" s="383"/>
      <c r="E333" s="383"/>
      <c r="F333" s="383"/>
    </row>
    <row r="334" spans="2:6" ht="16.5" thickBot="1" x14ac:dyDescent="0.3">
      <c r="B334" s="372" t="s">
        <v>839</v>
      </c>
      <c r="C334" s="371"/>
      <c r="D334" s="370"/>
      <c r="E334" s="370"/>
      <c r="F334" s="370"/>
    </row>
    <row r="335" spans="2:6" ht="16.5" thickBot="1" x14ac:dyDescent="0.3">
      <c r="B335" s="372" t="s">
        <v>838</v>
      </c>
      <c r="C335" s="373"/>
      <c r="D335" s="373"/>
      <c r="E335" s="373"/>
      <c r="F335" s="373"/>
    </row>
    <row r="336" spans="2:6" ht="16.5" thickBot="1" x14ac:dyDescent="0.3">
      <c r="B336" s="1195" t="s">
        <v>837</v>
      </c>
      <c r="C336" s="831"/>
      <c r="D336" s="833"/>
      <c r="E336" s="833"/>
      <c r="F336" s="833"/>
    </row>
    <row r="337" spans="2:6" ht="16.5" thickBot="1" x14ac:dyDescent="0.3">
      <c r="B337" s="1194" t="s">
        <v>873</v>
      </c>
      <c r="C337" s="1193">
        <f>C333+C327</f>
        <v>8550000</v>
      </c>
      <c r="D337" s="1193">
        <f>D333+D327</f>
        <v>0</v>
      </c>
      <c r="E337" s="1193">
        <f>E333+E327</f>
        <v>0</v>
      </c>
      <c r="F337" s="1193">
        <f>F333+F327</f>
        <v>0</v>
      </c>
    </row>
    <row r="338" spans="2:6" ht="32.25" thickBot="1" x14ac:dyDescent="0.3">
      <c r="B338" s="397" t="s">
        <v>1314</v>
      </c>
      <c r="C338" s="2319" t="s">
        <v>2341</v>
      </c>
      <c r="D338" s="2320"/>
      <c r="E338" s="2320"/>
      <c r="F338" s="2321"/>
    </row>
    <row r="339" spans="2:6" ht="32.25" thickBot="1" x14ac:dyDescent="0.3">
      <c r="B339" s="396" t="s">
        <v>1781</v>
      </c>
      <c r="C339" s="395"/>
      <c r="D339" s="394" t="s">
        <v>864</v>
      </c>
      <c r="E339" s="2021"/>
      <c r="F339" s="1599"/>
    </row>
    <row r="340" spans="2:6" ht="16.5" thickBot="1" x14ac:dyDescent="0.3">
      <c r="B340" s="393"/>
      <c r="C340" s="1594"/>
      <c r="D340" s="1595"/>
      <c r="E340" s="1595"/>
      <c r="F340" s="1596"/>
    </row>
    <row r="341" spans="2:6" ht="16.5" thickBot="1" x14ac:dyDescent="0.3">
      <c r="B341" s="313" t="s">
        <v>863</v>
      </c>
      <c r="C341" s="1564"/>
      <c r="D341" s="1565"/>
      <c r="E341" s="1565"/>
      <c r="F341" s="1566"/>
    </row>
    <row r="342" spans="2:6" ht="16.5" thickBot="1" x14ac:dyDescent="0.3">
      <c r="B342" s="313" t="s">
        <v>37</v>
      </c>
      <c r="C342" s="1591"/>
      <c r="D342" s="1592"/>
      <c r="E342" s="1592"/>
      <c r="F342" s="1593"/>
    </row>
    <row r="343" spans="2:6" x14ac:dyDescent="0.25">
      <c r="B343" s="1576"/>
      <c r="C343" s="385">
        <v>2025</v>
      </c>
      <c r="D343" s="385">
        <v>2026</v>
      </c>
      <c r="E343" s="385">
        <v>2027</v>
      </c>
      <c r="F343" s="385">
        <v>2028</v>
      </c>
    </row>
    <row r="344" spans="2:6" ht="16.5" thickBot="1" x14ac:dyDescent="0.3">
      <c r="B344" s="1577"/>
      <c r="C344" s="384" t="s">
        <v>17</v>
      </c>
      <c r="D344" s="384" t="s">
        <v>18</v>
      </c>
      <c r="E344" s="384" t="s">
        <v>18</v>
      </c>
      <c r="F344" s="384" t="s">
        <v>18</v>
      </c>
    </row>
    <row r="345" spans="2:6" ht="16.5" thickBot="1" x14ac:dyDescent="0.3">
      <c r="B345" s="313" t="s">
        <v>39</v>
      </c>
      <c r="C345" s="388">
        <v>1</v>
      </c>
      <c r="D345" s="388">
        <v>0</v>
      </c>
      <c r="E345" s="388">
        <v>0</v>
      </c>
      <c r="F345" s="388">
        <v>0</v>
      </c>
    </row>
    <row r="346" spans="2:6" ht="16.5" thickBot="1" x14ac:dyDescent="0.3">
      <c r="B346" s="313" t="s">
        <v>861</v>
      </c>
      <c r="C346" s="388">
        <f>C364</f>
        <v>8346126</v>
      </c>
      <c r="D346" s="388">
        <f>D364</f>
        <v>0</v>
      </c>
      <c r="E346" s="388">
        <f>E364</f>
        <v>0</v>
      </c>
      <c r="F346" s="388">
        <f>F364</f>
        <v>0</v>
      </c>
    </row>
    <row r="347" spans="2:6" ht="16.5" thickBot="1" x14ac:dyDescent="0.3">
      <c r="B347" s="313" t="s">
        <v>860</v>
      </c>
      <c r="C347" s="388"/>
      <c r="D347" s="388"/>
      <c r="E347" s="388"/>
      <c r="F347" s="388"/>
    </row>
    <row r="348" spans="2:6" ht="16.5" thickBot="1" x14ac:dyDescent="0.3">
      <c r="B348" s="313" t="s">
        <v>859</v>
      </c>
      <c r="C348" s="387" t="s">
        <v>884</v>
      </c>
      <c r="D348" s="386">
        <f t="shared" ref="D348:F350" si="10">D345/C345-1</f>
        <v>-1</v>
      </c>
      <c r="E348" s="386" t="e">
        <f t="shared" si="10"/>
        <v>#DIV/0!</v>
      </c>
      <c r="F348" s="386" t="e">
        <f t="shared" si="10"/>
        <v>#DIV/0!</v>
      </c>
    </row>
    <row r="349" spans="2:6" ht="16.5" thickBot="1" x14ac:dyDescent="0.3">
      <c r="B349" s="313" t="s">
        <v>858</v>
      </c>
      <c r="C349" s="387" t="s">
        <v>884</v>
      </c>
      <c r="D349" s="386">
        <f t="shared" si="10"/>
        <v>-1</v>
      </c>
      <c r="E349" s="386" t="e">
        <f t="shared" si="10"/>
        <v>#DIV/0!</v>
      </c>
      <c r="F349" s="386" t="e">
        <f t="shared" si="10"/>
        <v>#DIV/0!</v>
      </c>
    </row>
    <row r="350" spans="2:6" ht="32.25" thickBot="1" x14ac:dyDescent="0.3">
      <c r="B350" s="313" t="s">
        <v>55</v>
      </c>
      <c r="C350" s="387" t="s">
        <v>884</v>
      </c>
      <c r="D350" s="386" t="e">
        <f t="shared" si="10"/>
        <v>#DIV/0!</v>
      </c>
      <c r="E350" s="386" t="e">
        <f t="shared" si="10"/>
        <v>#DIV/0!</v>
      </c>
      <c r="F350" s="386" t="e">
        <f t="shared" si="10"/>
        <v>#DIV/0!</v>
      </c>
    </row>
    <row r="351" spans="2:6" ht="16.5" thickBot="1" x14ac:dyDescent="0.3">
      <c r="B351" s="1567" t="s">
        <v>1958</v>
      </c>
      <c r="C351" s="1568"/>
      <c r="D351" s="1568"/>
      <c r="E351" s="1568"/>
      <c r="F351" s="1569"/>
    </row>
    <row r="352" spans="2:6" x14ac:dyDescent="0.25">
      <c r="B352" s="1576"/>
      <c r="C352" s="385">
        <v>2025</v>
      </c>
      <c r="D352" s="385">
        <v>2026</v>
      </c>
      <c r="E352" s="385">
        <v>2027</v>
      </c>
      <c r="F352" s="385">
        <v>2028</v>
      </c>
    </row>
    <row r="353" spans="2:6" ht="16.5" thickBot="1" x14ac:dyDescent="0.3">
      <c r="B353" s="1577"/>
      <c r="C353" s="384" t="s">
        <v>17</v>
      </c>
      <c r="D353" s="384" t="s">
        <v>18</v>
      </c>
      <c r="E353" s="384" t="s">
        <v>18</v>
      </c>
      <c r="F353" s="384" t="s">
        <v>18</v>
      </c>
    </row>
    <row r="354" spans="2:6" ht="16.5" thickBot="1" x14ac:dyDescent="0.3">
      <c r="B354" s="374" t="s">
        <v>875</v>
      </c>
      <c r="C354" s="373">
        <f>SUM(C355:C358)</f>
        <v>0</v>
      </c>
      <c r="D354" s="373">
        <f>SUM(D355:D358)</f>
        <v>0</v>
      </c>
      <c r="E354" s="373">
        <f>SUM(E355:E358)</f>
        <v>0</v>
      </c>
      <c r="F354" s="373">
        <f>SUM(F355:F358)</f>
        <v>0</v>
      </c>
    </row>
    <row r="355" spans="2:6" ht="16.5" thickBot="1" x14ac:dyDescent="0.3">
      <c r="B355" s="372" t="s">
        <v>840</v>
      </c>
      <c r="C355" s="373"/>
      <c r="D355" s="373"/>
      <c r="E355" s="373"/>
      <c r="F355" s="373"/>
    </row>
    <row r="356" spans="2:6" ht="16.5" thickBot="1" x14ac:dyDescent="0.3">
      <c r="B356" s="372" t="s">
        <v>839</v>
      </c>
      <c r="C356" s="371"/>
      <c r="D356" s="370"/>
      <c r="E356" s="370"/>
      <c r="F356" s="370"/>
    </row>
    <row r="357" spans="2:6" ht="16.5" thickBot="1" x14ac:dyDescent="0.3">
      <c r="B357" s="372" t="s">
        <v>838</v>
      </c>
      <c r="C357" s="373"/>
      <c r="D357" s="373"/>
      <c r="E357" s="373"/>
      <c r="F357" s="373"/>
    </row>
    <row r="358" spans="2:6" ht="16.5" thickBot="1" x14ac:dyDescent="0.3">
      <c r="B358" s="372" t="s">
        <v>837</v>
      </c>
      <c r="C358" s="371"/>
      <c r="D358" s="370"/>
      <c r="E358" s="370"/>
      <c r="F358" s="370"/>
    </row>
    <row r="359" spans="2:6" ht="16.5" thickBot="1" x14ac:dyDescent="0.3">
      <c r="B359" s="374" t="s">
        <v>874</v>
      </c>
      <c r="C359" s="371">
        <f>SUM(C360:C363)</f>
        <v>8346126</v>
      </c>
      <c r="D359" s="371">
        <f>SUM(D360:D363)</f>
        <v>0</v>
      </c>
      <c r="E359" s="371">
        <f>SUM(E360:E363)</f>
        <v>0</v>
      </c>
      <c r="F359" s="371">
        <f>SUM(F360:F363)</f>
        <v>0</v>
      </c>
    </row>
    <row r="360" spans="2:6" ht="16.5" thickBot="1" x14ac:dyDescent="0.3">
      <c r="B360" s="372" t="s">
        <v>840</v>
      </c>
      <c r="C360" s="373">
        <v>8346126</v>
      </c>
      <c r="D360" s="383"/>
      <c r="E360" s="383"/>
      <c r="F360" s="383"/>
    </row>
    <row r="361" spans="2:6" ht="16.5" thickBot="1" x14ac:dyDescent="0.3">
      <c r="B361" s="372" t="s">
        <v>839</v>
      </c>
      <c r="C361" s="371"/>
      <c r="D361" s="370"/>
      <c r="E361" s="370"/>
      <c r="F361" s="370"/>
    </row>
    <row r="362" spans="2:6" ht="16.5" thickBot="1" x14ac:dyDescent="0.3">
      <c r="B362" s="372" t="s">
        <v>838</v>
      </c>
      <c r="C362" s="373"/>
      <c r="D362" s="373"/>
      <c r="E362" s="373"/>
      <c r="F362" s="373"/>
    </row>
    <row r="363" spans="2:6" ht="16.5" thickBot="1" x14ac:dyDescent="0.3">
      <c r="B363" s="1195" t="s">
        <v>837</v>
      </c>
      <c r="C363" s="831"/>
      <c r="D363" s="833"/>
      <c r="E363" s="833"/>
      <c r="F363" s="833"/>
    </row>
    <row r="364" spans="2:6" ht="16.5" thickBot="1" x14ac:dyDescent="0.3">
      <c r="B364" s="1194" t="s">
        <v>873</v>
      </c>
      <c r="C364" s="1193">
        <f>C360+C354</f>
        <v>8346126</v>
      </c>
      <c r="D364" s="1193">
        <f>D360+D354</f>
        <v>0</v>
      </c>
      <c r="E364" s="1193">
        <f>E360+E354</f>
        <v>0</v>
      </c>
      <c r="F364" s="1193">
        <f>F360+F354</f>
        <v>0</v>
      </c>
    </row>
    <row r="365" spans="2:6" ht="32.25" thickBot="1" x14ac:dyDescent="0.3">
      <c r="B365" s="397" t="s">
        <v>1314</v>
      </c>
      <c r="C365" s="2319" t="s">
        <v>2340</v>
      </c>
      <c r="D365" s="2320"/>
      <c r="E365" s="2320"/>
      <c r="F365" s="2321"/>
    </row>
    <row r="366" spans="2:6" ht="32.25" thickBot="1" x14ac:dyDescent="0.3">
      <c r="B366" s="396" t="s">
        <v>1775</v>
      </c>
      <c r="C366" s="395"/>
      <c r="D366" s="394" t="s">
        <v>864</v>
      </c>
      <c r="E366" s="2021"/>
      <c r="F366" s="1599"/>
    </row>
    <row r="367" spans="2:6" ht="16.5" thickBot="1" x14ac:dyDescent="0.3">
      <c r="B367" s="393"/>
      <c r="C367" s="1594"/>
      <c r="D367" s="1595"/>
      <c r="E367" s="1595"/>
      <c r="F367" s="1596"/>
    </row>
    <row r="368" spans="2:6" ht="16.5" thickBot="1" x14ac:dyDescent="0.3">
      <c r="B368" s="313" t="s">
        <v>863</v>
      </c>
      <c r="C368" s="1564"/>
      <c r="D368" s="1565"/>
      <c r="E368" s="1565"/>
      <c r="F368" s="1566"/>
    </row>
    <row r="369" spans="2:6" ht="16.5" thickBot="1" x14ac:dyDescent="0.3">
      <c r="B369" s="313" t="s">
        <v>37</v>
      </c>
      <c r="C369" s="1591"/>
      <c r="D369" s="1592"/>
      <c r="E369" s="1592"/>
      <c r="F369" s="1593"/>
    </row>
    <row r="370" spans="2:6" x14ac:dyDescent="0.25">
      <c r="B370" s="1576"/>
      <c r="C370" s="385">
        <v>2025</v>
      </c>
      <c r="D370" s="385">
        <v>2026</v>
      </c>
      <c r="E370" s="385">
        <v>2027</v>
      </c>
      <c r="F370" s="385">
        <v>2028</v>
      </c>
    </row>
    <row r="371" spans="2:6" ht="16.5" thickBot="1" x14ac:dyDescent="0.3">
      <c r="B371" s="1577"/>
      <c r="C371" s="384" t="s">
        <v>17</v>
      </c>
      <c r="D371" s="384" t="s">
        <v>18</v>
      </c>
      <c r="E371" s="384" t="s">
        <v>18</v>
      </c>
      <c r="F371" s="384" t="s">
        <v>18</v>
      </c>
    </row>
    <row r="372" spans="2:6" ht="16.5" thickBot="1" x14ac:dyDescent="0.3">
      <c r="B372" s="313" t="s">
        <v>39</v>
      </c>
      <c r="C372" s="388">
        <v>1</v>
      </c>
      <c r="D372" s="388">
        <v>0</v>
      </c>
      <c r="E372" s="388">
        <v>0</v>
      </c>
      <c r="F372" s="388">
        <v>0</v>
      </c>
    </row>
    <row r="373" spans="2:6" ht="16.5" thickBot="1" x14ac:dyDescent="0.3">
      <c r="B373" s="313" t="s">
        <v>861</v>
      </c>
      <c r="C373" s="388">
        <f>C391</f>
        <v>161926</v>
      </c>
      <c r="D373" s="388">
        <f>D391</f>
        <v>0</v>
      </c>
      <c r="E373" s="388">
        <f>E391</f>
        <v>0</v>
      </c>
      <c r="F373" s="388">
        <f>F391</f>
        <v>0</v>
      </c>
    </row>
    <row r="374" spans="2:6" ht="16.5" thickBot="1" x14ac:dyDescent="0.3">
      <c r="B374" s="313" t="s">
        <v>860</v>
      </c>
      <c r="C374" s="388"/>
      <c r="D374" s="388"/>
      <c r="E374" s="388"/>
      <c r="F374" s="388"/>
    </row>
    <row r="375" spans="2:6" ht="16.5" thickBot="1" x14ac:dyDescent="0.3">
      <c r="B375" s="313" t="s">
        <v>859</v>
      </c>
      <c r="C375" s="387" t="s">
        <v>884</v>
      </c>
      <c r="D375" s="386">
        <f t="shared" ref="D375:F377" si="11">D372/C372-1</f>
        <v>-1</v>
      </c>
      <c r="E375" s="386" t="e">
        <f t="shared" si="11"/>
        <v>#DIV/0!</v>
      </c>
      <c r="F375" s="386" t="e">
        <f t="shared" si="11"/>
        <v>#DIV/0!</v>
      </c>
    </row>
    <row r="376" spans="2:6" ht="16.5" thickBot="1" x14ac:dyDescent="0.3">
      <c r="B376" s="313" t="s">
        <v>858</v>
      </c>
      <c r="C376" s="387" t="s">
        <v>884</v>
      </c>
      <c r="D376" s="386">
        <f t="shared" si="11"/>
        <v>-1</v>
      </c>
      <c r="E376" s="386" t="e">
        <f t="shared" si="11"/>
        <v>#DIV/0!</v>
      </c>
      <c r="F376" s="386" t="e">
        <f t="shared" si="11"/>
        <v>#DIV/0!</v>
      </c>
    </row>
    <row r="377" spans="2:6" ht="32.25" thickBot="1" x14ac:dyDescent="0.3">
      <c r="B377" s="313" t="s">
        <v>55</v>
      </c>
      <c r="C377" s="387" t="s">
        <v>884</v>
      </c>
      <c r="D377" s="386" t="e">
        <f t="shared" si="11"/>
        <v>#DIV/0!</v>
      </c>
      <c r="E377" s="386" t="e">
        <f t="shared" si="11"/>
        <v>#DIV/0!</v>
      </c>
      <c r="F377" s="386" t="e">
        <f t="shared" si="11"/>
        <v>#DIV/0!</v>
      </c>
    </row>
    <row r="378" spans="2:6" ht="16.5" thickBot="1" x14ac:dyDescent="0.3">
      <c r="B378" s="1567" t="s">
        <v>1958</v>
      </c>
      <c r="C378" s="1568"/>
      <c r="D378" s="1568"/>
      <c r="E378" s="1568"/>
      <c r="F378" s="1569"/>
    </row>
    <row r="379" spans="2:6" x14ac:dyDescent="0.25">
      <c r="B379" s="1576"/>
      <c r="C379" s="385">
        <v>2025</v>
      </c>
      <c r="D379" s="385">
        <v>2026</v>
      </c>
      <c r="E379" s="385">
        <v>2027</v>
      </c>
      <c r="F379" s="385">
        <v>2028</v>
      </c>
    </row>
    <row r="380" spans="2:6" ht="16.5" thickBot="1" x14ac:dyDescent="0.3">
      <c r="B380" s="1577"/>
      <c r="C380" s="384" t="s">
        <v>17</v>
      </c>
      <c r="D380" s="384" t="s">
        <v>18</v>
      </c>
      <c r="E380" s="384" t="s">
        <v>18</v>
      </c>
      <c r="F380" s="384" t="s">
        <v>18</v>
      </c>
    </row>
    <row r="381" spans="2:6" ht="16.5" thickBot="1" x14ac:dyDescent="0.3">
      <c r="B381" s="374" t="s">
        <v>875</v>
      </c>
      <c r="C381" s="373">
        <f>SUM(C382:C385)</f>
        <v>0</v>
      </c>
      <c r="D381" s="373">
        <f>SUM(D382:D385)</f>
        <v>0</v>
      </c>
      <c r="E381" s="373">
        <f>SUM(E382:E385)</f>
        <v>0</v>
      </c>
      <c r="F381" s="373">
        <f>SUM(F382:F385)</f>
        <v>0</v>
      </c>
    </row>
    <row r="382" spans="2:6" ht="16.5" thickBot="1" x14ac:dyDescent="0.3">
      <c r="B382" s="372" t="s">
        <v>840</v>
      </c>
      <c r="C382" s="373"/>
      <c r="D382" s="373"/>
      <c r="E382" s="373"/>
      <c r="F382" s="373"/>
    </row>
    <row r="383" spans="2:6" ht="16.5" thickBot="1" x14ac:dyDescent="0.3">
      <c r="B383" s="372" t="s">
        <v>839</v>
      </c>
      <c r="C383" s="371"/>
      <c r="D383" s="370"/>
      <c r="E383" s="370"/>
      <c r="F383" s="370"/>
    </row>
    <row r="384" spans="2:6" ht="16.5" thickBot="1" x14ac:dyDescent="0.3">
      <c r="B384" s="372" t="s">
        <v>838</v>
      </c>
      <c r="C384" s="373"/>
      <c r="D384" s="373"/>
      <c r="E384" s="373"/>
      <c r="F384" s="373"/>
    </row>
    <row r="385" spans="2:6" ht="16.5" thickBot="1" x14ac:dyDescent="0.3">
      <c r="B385" s="372" t="s">
        <v>837</v>
      </c>
      <c r="C385" s="371"/>
      <c r="D385" s="370"/>
      <c r="E385" s="370"/>
      <c r="F385" s="370"/>
    </row>
    <row r="386" spans="2:6" ht="16.5" thickBot="1" x14ac:dyDescent="0.3">
      <c r="B386" s="374" t="s">
        <v>874</v>
      </c>
      <c r="C386" s="371">
        <f>SUM(C387:C390)</f>
        <v>161926</v>
      </c>
      <c r="D386" s="371">
        <f>SUM(D387:D390)</f>
        <v>0</v>
      </c>
      <c r="E386" s="371">
        <f>SUM(E387:E390)</f>
        <v>0</v>
      </c>
      <c r="F386" s="371">
        <f>SUM(F387:F390)</f>
        <v>0</v>
      </c>
    </row>
    <row r="387" spans="2:6" ht="16.5" thickBot="1" x14ac:dyDescent="0.3">
      <c r="B387" s="372" t="s">
        <v>840</v>
      </c>
      <c r="C387" s="373">
        <v>161926</v>
      </c>
      <c r="D387" s="383"/>
      <c r="E387" s="383"/>
      <c r="F387" s="383"/>
    </row>
    <row r="388" spans="2:6" ht="16.5" thickBot="1" x14ac:dyDescent="0.3">
      <c r="B388" s="372" t="s">
        <v>839</v>
      </c>
      <c r="C388" s="371"/>
      <c r="D388" s="370"/>
      <c r="E388" s="370"/>
      <c r="F388" s="370"/>
    </row>
    <row r="389" spans="2:6" ht="16.5" thickBot="1" x14ac:dyDescent="0.3">
      <c r="B389" s="372" t="s">
        <v>838</v>
      </c>
      <c r="C389" s="373"/>
      <c r="D389" s="373"/>
      <c r="E389" s="373"/>
      <c r="F389" s="373"/>
    </row>
    <row r="390" spans="2:6" ht="16.5" thickBot="1" x14ac:dyDescent="0.3">
      <c r="B390" s="1195" t="s">
        <v>837</v>
      </c>
      <c r="C390" s="831"/>
      <c r="D390" s="833"/>
      <c r="E390" s="833"/>
      <c r="F390" s="833"/>
    </row>
    <row r="391" spans="2:6" ht="16.5" thickBot="1" x14ac:dyDescent="0.3">
      <c r="B391" s="1194" t="s">
        <v>873</v>
      </c>
      <c r="C391" s="1193">
        <f>C387+C381</f>
        <v>161926</v>
      </c>
      <c r="D391" s="1193">
        <f>D387+D381</f>
        <v>0</v>
      </c>
      <c r="E391" s="1193">
        <f>E387+E381</f>
        <v>0</v>
      </c>
      <c r="F391" s="1193">
        <f>F387+F381</f>
        <v>0</v>
      </c>
    </row>
    <row r="392" spans="2:6" ht="32.25" thickBot="1" x14ac:dyDescent="0.3">
      <c r="B392" s="397" t="s">
        <v>1314</v>
      </c>
      <c r="C392" s="2319" t="s">
        <v>2339</v>
      </c>
      <c r="D392" s="2320"/>
      <c r="E392" s="2320"/>
      <c r="F392" s="2321"/>
    </row>
    <row r="393" spans="2:6" ht="32.25" thickBot="1" x14ac:dyDescent="0.3">
      <c r="B393" s="396" t="s">
        <v>1934</v>
      </c>
      <c r="C393" s="395"/>
      <c r="D393" s="394" t="s">
        <v>864</v>
      </c>
      <c r="E393" s="2021"/>
      <c r="F393" s="1599"/>
    </row>
    <row r="394" spans="2:6" ht="16.5" thickBot="1" x14ac:dyDescent="0.3">
      <c r="B394" s="393"/>
      <c r="C394" s="1594"/>
      <c r="D394" s="1595"/>
      <c r="E394" s="1595"/>
      <c r="F394" s="1596"/>
    </row>
    <row r="395" spans="2:6" ht="16.5" thickBot="1" x14ac:dyDescent="0.3">
      <c r="B395" s="313" t="s">
        <v>863</v>
      </c>
      <c r="C395" s="1564"/>
      <c r="D395" s="1565"/>
      <c r="E395" s="1565"/>
      <c r="F395" s="1566"/>
    </row>
    <row r="396" spans="2:6" ht="16.5" thickBot="1" x14ac:dyDescent="0.3">
      <c r="B396" s="313" t="s">
        <v>37</v>
      </c>
      <c r="C396" s="1591"/>
      <c r="D396" s="1592"/>
      <c r="E396" s="1592"/>
      <c r="F396" s="1593"/>
    </row>
    <row r="397" spans="2:6" x14ac:dyDescent="0.25">
      <c r="B397" s="1576"/>
      <c r="C397" s="385">
        <v>2025</v>
      </c>
      <c r="D397" s="385">
        <v>2026</v>
      </c>
      <c r="E397" s="385">
        <v>2027</v>
      </c>
      <c r="F397" s="385">
        <v>2028</v>
      </c>
    </row>
    <row r="398" spans="2:6" ht="16.5" thickBot="1" x14ac:dyDescent="0.3">
      <c r="B398" s="1577"/>
      <c r="C398" s="384" t="s">
        <v>17</v>
      </c>
      <c r="D398" s="384" t="s">
        <v>18</v>
      </c>
      <c r="E398" s="384" t="s">
        <v>18</v>
      </c>
      <c r="F398" s="384" t="s">
        <v>18</v>
      </c>
    </row>
    <row r="399" spans="2:6" ht="16.5" thickBot="1" x14ac:dyDescent="0.3">
      <c r="B399" s="313" t="s">
        <v>39</v>
      </c>
      <c r="C399" s="388">
        <v>1</v>
      </c>
      <c r="D399" s="388">
        <v>0</v>
      </c>
      <c r="E399" s="388">
        <v>0</v>
      </c>
      <c r="F399" s="388">
        <v>0</v>
      </c>
    </row>
    <row r="400" spans="2:6" ht="16.5" thickBot="1" x14ac:dyDescent="0.3">
      <c r="B400" s="313" t="s">
        <v>861</v>
      </c>
      <c r="C400" s="388">
        <f>C418</f>
        <v>50000000</v>
      </c>
      <c r="D400" s="388">
        <f>D418</f>
        <v>50000000</v>
      </c>
      <c r="E400" s="388">
        <f>E418</f>
        <v>0</v>
      </c>
      <c r="F400" s="388">
        <f>F418</f>
        <v>0</v>
      </c>
    </row>
    <row r="401" spans="2:6" ht="16.5" thickBot="1" x14ac:dyDescent="0.3">
      <c r="B401" s="313" t="s">
        <v>860</v>
      </c>
      <c r="C401" s="388"/>
      <c r="D401" s="388"/>
      <c r="E401" s="388"/>
      <c r="F401" s="388"/>
    </row>
    <row r="402" spans="2:6" ht="16.5" thickBot="1" x14ac:dyDescent="0.3">
      <c r="B402" s="313" t="s">
        <v>859</v>
      </c>
      <c r="C402" s="387" t="s">
        <v>884</v>
      </c>
      <c r="D402" s="386">
        <f t="shared" ref="D402:F404" si="12">D399/C399-1</f>
        <v>-1</v>
      </c>
      <c r="E402" s="386" t="e">
        <f t="shared" si="12"/>
        <v>#DIV/0!</v>
      </c>
      <c r="F402" s="386" t="e">
        <f t="shared" si="12"/>
        <v>#DIV/0!</v>
      </c>
    </row>
    <row r="403" spans="2:6" ht="16.5" thickBot="1" x14ac:dyDescent="0.3">
      <c r="B403" s="313" t="s">
        <v>858</v>
      </c>
      <c r="C403" s="387" t="s">
        <v>884</v>
      </c>
      <c r="D403" s="386">
        <f t="shared" si="12"/>
        <v>0</v>
      </c>
      <c r="E403" s="386">
        <f t="shared" si="12"/>
        <v>-1</v>
      </c>
      <c r="F403" s="386" t="e">
        <f t="shared" si="12"/>
        <v>#DIV/0!</v>
      </c>
    </row>
    <row r="404" spans="2:6" ht="32.25" thickBot="1" x14ac:dyDescent="0.3">
      <c r="B404" s="313" t="s">
        <v>55</v>
      </c>
      <c r="C404" s="387" t="s">
        <v>884</v>
      </c>
      <c r="D404" s="386" t="e">
        <f t="shared" si="12"/>
        <v>#DIV/0!</v>
      </c>
      <c r="E404" s="386" t="e">
        <f t="shared" si="12"/>
        <v>#DIV/0!</v>
      </c>
      <c r="F404" s="386" t="e">
        <f t="shared" si="12"/>
        <v>#DIV/0!</v>
      </c>
    </row>
    <row r="405" spans="2:6" ht="16.5" thickBot="1" x14ac:dyDescent="0.3">
      <c r="B405" s="1567" t="s">
        <v>1958</v>
      </c>
      <c r="C405" s="1568"/>
      <c r="D405" s="1568"/>
      <c r="E405" s="1568"/>
      <c r="F405" s="1569"/>
    </row>
    <row r="406" spans="2:6" x14ac:dyDescent="0.25">
      <c r="B406" s="1576"/>
      <c r="C406" s="385">
        <v>2025</v>
      </c>
      <c r="D406" s="385">
        <v>2026</v>
      </c>
      <c r="E406" s="385">
        <v>2027</v>
      </c>
      <c r="F406" s="385">
        <v>2028</v>
      </c>
    </row>
    <row r="407" spans="2:6" ht="16.5" thickBot="1" x14ac:dyDescent="0.3">
      <c r="B407" s="1577"/>
      <c r="C407" s="384" t="s">
        <v>17</v>
      </c>
      <c r="D407" s="384" t="s">
        <v>18</v>
      </c>
      <c r="E407" s="384" t="s">
        <v>18</v>
      </c>
      <c r="F407" s="384" t="s">
        <v>18</v>
      </c>
    </row>
    <row r="408" spans="2:6" ht="16.5" thickBot="1" x14ac:dyDescent="0.3">
      <c r="B408" s="374" t="s">
        <v>875</v>
      </c>
      <c r="C408" s="373">
        <f>SUM(C409:C412)</f>
        <v>0</v>
      </c>
      <c r="D408" s="373">
        <f>SUM(D409:D412)</f>
        <v>0</v>
      </c>
      <c r="E408" s="373">
        <f>SUM(E409:E412)</f>
        <v>0</v>
      </c>
      <c r="F408" s="373">
        <f>SUM(F409:F412)</f>
        <v>0</v>
      </c>
    </row>
    <row r="409" spans="2:6" ht="16.5" thickBot="1" x14ac:dyDescent="0.3">
      <c r="B409" s="372" t="s">
        <v>840</v>
      </c>
      <c r="C409" s="373"/>
      <c r="D409" s="373"/>
      <c r="E409" s="373"/>
      <c r="F409" s="373"/>
    </row>
    <row r="410" spans="2:6" ht="16.5" thickBot="1" x14ac:dyDescent="0.3">
      <c r="B410" s="372" t="s">
        <v>839</v>
      </c>
      <c r="C410" s="371"/>
      <c r="D410" s="370"/>
      <c r="E410" s="370"/>
      <c r="F410" s="370"/>
    </row>
    <row r="411" spans="2:6" ht="16.5" thickBot="1" x14ac:dyDescent="0.3">
      <c r="B411" s="372" t="s">
        <v>838</v>
      </c>
      <c r="C411" s="373"/>
      <c r="D411" s="373"/>
      <c r="E411" s="373"/>
      <c r="F411" s="373"/>
    </row>
    <row r="412" spans="2:6" ht="16.5" thickBot="1" x14ac:dyDescent="0.3">
      <c r="B412" s="372" t="s">
        <v>837</v>
      </c>
      <c r="C412" s="371"/>
      <c r="D412" s="370"/>
      <c r="E412" s="370"/>
      <c r="F412" s="370"/>
    </row>
    <row r="413" spans="2:6" ht="16.5" thickBot="1" x14ac:dyDescent="0.3">
      <c r="B413" s="374" t="s">
        <v>874</v>
      </c>
      <c r="C413" s="371">
        <f>SUM(C414:C417)</f>
        <v>50000000</v>
      </c>
      <c r="D413" s="371">
        <f>SUM(D414:D417)</f>
        <v>50000000</v>
      </c>
      <c r="E413" s="371">
        <f>SUM(E414:E417)</f>
        <v>0</v>
      </c>
      <c r="F413" s="371">
        <f>SUM(F414:F417)</f>
        <v>0</v>
      </c>
    </row>
    <row r="414" spans="2:6" ht="16.5" thickBot="1" x14ac:dyDescent="0.3">
      <c r="B414" s="372" t="s">
        <v>840</v>
      </c>
      <c r="C414" s="373">
        <v>0</v>
      </c>
      <c r="D414" s="383"/>
      <c r="E414" s="383"/>
      <c r="F414" s="383"/>
    </row>
    <row r="415" spans="2:6" ht="16.5" thickBot="1" x14ac:dyDescent="0.3">
      <c r="B415" s="372" t="s">
        <v>839</v>
      </c>
      <c r="C415" s="371">
        <v>50000000</v>
      </c>
      <c r="D415" s="371">
        <v>50000000</v>
      </c>
      <c r="E415" s="371"/>
      <c r="F415" s="371"/>
    </row>
    <row r="416" spans="2:6" ht="16.5" thickBot="1" x14ac:dyDescent="0.3">
      <c r="B416" s="372" t="s">
        <v>838</v>
      </c>
      <c r="C416" s="373"/>
      <c r="D416" s="373"/>
      <c r="E416" s="373"/>
      <c r="F416" s="373"/>
    </row>
    <row r="417" spans="2:12" ht="16.5" thickBot="1" x14ac:dyDescent="0.3">
      <c r="B417" s="1195" t="s">
        <v>837</v>
      </c>
      <c r="C417" s="831"/>
      <c r="D417" s="833"/>
      <c r="E417" s="833"/>
      <c r="F417" s="833"/>
    </row>
    <row r="418" spans="2:12" ht="16.5" thickBot="1" x14ac:dyDescent="0.3">
      <c r="B418" s="1194" t="s">
        <v>873</v>
      </c>
      <c r="C418" s="1193">
        <f>C413+C408</f>
        <v>50000000</v>
      </c>
      <c r="D418" s="1193">
        <f>D413+D408</f>
        <v>50000000</v>
      </c>
      <c r="E418" s="1193">
        <f>E413+E408</f>
        <v>0</v>
      </c>
      <c r="F418" s="1193">
        <f>F413+F408</f>
        <v>0</v>
      </c>
    </row>
    <row r="419" spans="2:12" ht="51" customHeight="1" thickBot="1" x14ac:dyDescent="0.3">
      <c r="B419" s="381" t="s">
        <v>852</v>
      </c>
      <c r="C419" s="380">
        <f>C391+C337+C310+C283+C256+C229+C202+C175+C145+C106+C67+C418+C364</f>
        <v>333354000</v>
      </c>
      <c r="D419" s="380">
        <f>D391+D337+D310+D283+D256+D229+D202+D175+D145+D106+D67+D418+D364</f>
        <v>333354000</v>
      </c>
      <c r="E419" s="380">
        <f>E391+E337+E310+E283+E256+E229+E202+E175+E145+E106+E67+E418+E364</f>
        <v>283354000</v>
      </c>
      <c r="F419" s="380">
        <f>F391+F337+F310+F283+F256+F229+F202+F175+F145+F106+F67+F418+F364</f>
        <v>280354000</v>
      </c>
      <c r="G419" s="357" t="s">
        <v>1682</v>
      </c>
    </row>
    <row r="420" spans="2:12" ht="48" thickBot="1" x14ac:dyDescent="0.3">
      <c r="B420" s="379" t="s">
        <v>851</v>
      </c>
      <c r="C420" s="378" t="e">
        <f>C421+C424+C427+C433+C447+C436</f>
        <v>#VALUE!</v>
      </c>
      <c r="D420" s="378">
        <f>D421+D424+D427+D433+D447+D436</f>
        <v>333354000</v>
      </c>
      <c r="E420" s="378">
        <f>E421+E424+E427+E433+E447+E436</f>
        <v>283354000</v>
      </c>
      <c r="F420" s="378">
        <f>F421+F424+F427+F433+F447+F436</f>
        <v>280354000</v>
      </c>
      <c r="L420" s="376" t="e">
        <f>C420-C419</f>
        <v>#VALUE!</v>
      </c>
    </row>
    <row r="421" spans="2:12" ht="16.5" thickBot="1" x14ac:dyDescent="0.3">
      <c r="B421" s="374" t="s">
        <v>850</v>
      </c>
      <c r="C421" s="375">
        <f>C422+C423</f>
        <v>38049000</v>
      </c>
      <c r="D421" s="377">
        <f>D422+D423</f>
        <v>38049000</v>
      </c>
      <c r="E421" s="377">
        <f>E422+E423</f>
        <v>38049000</v>
      </c>
      <c r="F421" s="377">
        <f>F422+F423</f>
        <v>38049000</v>
      </c>
    </row>
    <row r="422" spans="2:12" ht="16.5" thickBot="1" x14ac:dyDescent="0.3">
      <c r="B422" s="372" t="s">
        <v>840</v>
      </c>
      <c r="C422" s="371">
        <f t="shared" ref="C422:F423" si="13">C47</f>
        <v>38049000</v>
      </c>
      <c r="D422" s="371">
        <f t="shared" si="13"/>
        <v>38049000</v>
      </c>
      <c r="E422" s="371">
        <f t="shared" si="13"/>
        <v>38049000</v>
      </c>
      <c r="F422" s="371">
        <f t="shared" si="13"/>
        <v>38049000</v>
      </c>
    </row>
    <row r="423" spans="2:12" ht="24.75" customHeight="1" thickBot="1" x14ac:dyDescent="0.3">
      <c r="B423" s="372" t="s">
        <v>843</v>
      </c>
      <c r="C423" s="371">
        <f t="shared" si="13"/>
        <v>0</v>
      </c>
      <c r="D423" s="371">
        <f t="shared" si="13"/>
        <v>0</v>
      </c>
      <c r="E423" s="371">
        <f t="shared" si="13"/>
        <v>0</v>
      </c>
      <c r="F423" s="371">
        <f t="shared" si="13"/>
        <v>0</v>
      </c>
    </row>
    <row r="424" spans="2:12" ht="15.75" customHeight="1" thickBot="1" x14ac:dyDescent="0.3">
      <c r="B424" s="374" t="s">
        <v>849</v>
      </c>
      <c r="C424" s="375">
        <f>SUM(C425:C426)</f>
        <v>6935000</v>
      </c>
      <c r="D424" s="375">
        <f>SUM(D425:D426)</f>
        <v>6935000</v>
      </c>
      <c r="E424" s="375">
        <f>SUM(E425:E426)</f>
        <v>6935000</v>
      </c>
      <c r="F424" s="375">
        <f>SUM(F425:F426)</f>
        <v>6935000</v>
      </c>
    </row>
    <row r="425" spans="2:12" ht="16.5" thickBot="1" x14ac:dyDescent="0.3">
      <c r="B425" s="372" t="s">
        <v>840</v>
      </c>
      <c r="C425" s="373">
        <f>C50</f>
        <v>6935000</v>
      </c>
      <c r="D425" s="373">
        <f>D50</f>
        <v>6935000</v>
      </c>
      <c r="E425" s="373">
        <f>E50</f>
        <v>6935000</v>
      </c>
      <c r="F425" s="373">
        <f>F50</f>
        <v>6935000</v>
      </c>
    </row>
    <row r="426" spans="2:12" ht="16.5" thickBot="1" x14ac:dyDescent="0.3">
      <c r="B426" s="372" t="s">
        <v>843</v>
      </c>
      <c r="C426" s="371"/>
      <c r="D426" s="371"/>
      <c r="E426" s="371"/>
      <c r="F426" s="371"/>
    </row>
    <row r="427" spans="2:12" ht="16.5" thickBot="1" x14ac:dyDescent="0.3">
      <c r="B427" s="374" t="s">
        <v>848</v>
      </c>
      <c r="C427" s="375">
        <f>SUM(C428:C429)</f>
        <v>27270000</v>
      </c>
      <c r="D427" s="375">
        <f>SUM(D428:D429)</f>
        <v>7270000</v>
      </c>
      <c r="E427" s="375">
        <f>SUM(E428:E429)</f>
        <v>7270000</v>
      </c>
      <c r="F427" s="375">
        <f>SUM(F428:F429)</f>
        <v>7270000</v>
      </c>
    </row>
    <row r="428" spans="2:12" ht="16.5" thickBot="1" x14ac:dyDescent="0.3">
      <c r="B428" s="372" t="s">
        <v>840</v>
      </c>
      <c r="C428" s="371">
        <f>C53</f>
        <v>27270000</v>
      </c>
      <c r="D428" s="371">
        <f>D53</f>
        <v>7270000</v>
      </c>
      <c r="E428" s="371">
        <f>E53</f>
        <v>7270000</v>
      </c>
      <c r="F428" s="371">
        <f>F53</f>
        <v>7270000</v>
      </c>
    </row>
    <row r="429" spans="2:12" ht="16.5" thickBot="1" x14ac:dyDescent="0.3">
      <c r="B429" s="372" t="s">
        <v>843</v>
      </c>
      <c r="C429" s="371"/>
      <c r="D429" s="371"/>
      <c r="E429" s="371"/>
      <c r="F429" s="371"/>
    </row>
    <row r="430" spans="2:12" ht="16.5" thickBot="1" x14ac:dyDescent="0.3">
      <c r="B430" s="374" t="s">
        <v>847</v>
      </c>
      <c r="C430" s="375">
        <f>C431+C432</f>
        <v>0</v>
      </c>
      <c r="D430" s="375">
        <f>D431+D432</f>
        <v>0</v>
      </c>
      <c r="E430" s="375">
        <f>E431+E432</f>
        <v>0</v>
      </c>
      <c r="F430" s="375">
        <f>F431+F432</f>
        <v>0</v>
      </c>
    </row>
    <row r="431" spans="2:12" ht="16.5" thickBot="1" x14ac:dyDescent="0.3">
      <c r="B431" s="372" t="s">
        <v>840</v>
      </c>
      <c r="C431" s="373">
        <f t="shared" ref="C431:F432" si="14">C56</f>
        <v>0</v>
      </c>
      <c r="D431" s="373">
        <f t="shared" si="14"/>
        <v>0</v>
      </c>
      <c r="E431" s="373">
        <f t="shared" si="14"/>
        <v>0</v>
      </c>
      <c r="F431" s="373">
        <f t="shared" si="14"/>
        <v>0</v>
      </c>
    </row>
    <row r="432" spans="2:12" ht="15.75" customHeight="1" thickBot="1" x14ac:dyDescent="0.3">
      <c r="B432" s="372" t="s">
        <v>843</v>
      </c>
      <c r="C432" s="373">
        <f t="shared" si="14"/>
        <v>0</v>
      </c>
      <c r="D432" s="373">
        <f t="shared" si="14"/>
        <v>0</v>
      </c>
      <c r="E432" s="373">
        <f t="shared" si="14"/>
        <v>0</v>
      </c>
      <c r="F432" s="373">
        <f t="shared" si="14"/>
        <v>0</v>
      </c>
    </row>
    <row r="433" spans="2:6" ht="16.5" thickBot="1" x14ac:dyDescent="0.3">
      <c r="B433" s="374" t="s">
        <v>846</v>
      </c>
      <c r="C433" s="375" t="e">
        <f>C434+C435</f>
        <v>#VALUE!</v>
      </c>
      <c r="D433" s="375">
        <f>D434+D435</f>
        <v>160700000</v>
      </c>
      <c r="E433" s="375">
        <f>E434+E435</f>
        <v>160700000</v>
      </c>
      <c r="F433" s="375">
        <f>F434+F435</f>
        <v>157700000</v>
      </c>
    </row>
    <row r="434" spans="2:6" ht="16.5" thickBot="1" x14ac:dyDescent="0.3">
      <c r="B434" s="372" t="s">
        <v>840</v>
      </c>
      <c r="C434" s="373" t="s">
        <v>2338</v>
      </c>
      <c r="D434" s="373">
        <f>D137+D98+D59</f>
        <v>160700000</v>
      </c>
      <c r="E434" s="373">
        <f>E137+E98+E59</f>
        <v>160700000</v>
      </c>
      <c r="F434" s="373">
        <f>F137+F98+F59</f>
        <v>157700000</v>
      </c>
    </row>
    <row r="435" spans="2:6" ht="16.5" thickBot="1" x14ac:dyDescent="0.3">
      <c r="B435" s="372" t="s">
        <v>843</v>
      </c>
      <c r="C435" s="373">
        <f t="shared" ref="C435:F441" si="15">C60</f>
        <v>0</v>
      </c>
      <c r="D435" s="373">
        <f t="shared" si="15"/>
        <v>0</v>
      </c>
      <c r="E435" s="373">
        <f t="shared" si="15"/>
        <v>0</v>
      </c>
      <c r="F435" s="373">
        <f t="shared" si="15"/>
        <v>0</v>
      </c>
    </row>
    <row r="436" spans="2:6" ht="16.5" thickBot="1" x14ac:dyDescent="0.3">
      <c r="B436" s="374" t="s">
        <v>845</v>
      </c>
      <c r="C436" s="375">
        <f t="shared" si="15"/>
        <v>20400000</v>
      </c>
      <c r="D436" s="375">
        <f t="shared" si="15"/>
        <v>20400000</v>
      </c>
      <c r="E436" s="375">
        <f t="shared" si="15"/>
        <v>20400000</v>
      </c>
      <c r="F436" s="375">
        <f t="shared" si="15"/>
        <v>20400000</v>
      </c>
    </row>
    <row r="437" spans="2:6" ht="16.5" thickBot="1" x14ac:dyDescent="0.3">
      <c r="B437" s="372" t="s">
        <v>840</v>
      </c>
      <c r="C437" s="373">
        <f t="shared" si="15"/>
        <v>20400000</v>
      </c>
      <c r="D437" s="373">
        <f t="shared" si="15"/>
        <v>20400000</v>
      </c>
      <c r="E437" s="373">
        <f t="shared" si="15"/>
        <v>20400000</v>
      </c>
      <c r="F437" s="373">
        <f t="shared" si="15"/>
        <v>20400000</v>
      </c>
    </row>
    <row r="438" spans="2:6" ht="16.5" thickBot="1" x14ac:dyDescent="0.3">
      <c r="B438" s="372" t="s">
        <v>843</v>
      </c>
      <c r="C438" s="373">
        <f t="shared" si="15"/>
        <v>0</v>
      </c>
      <c r="D438" s="373">
        <f t="shared" si="15"/>
        <v>0</v>
      </c>
      <c r="E438" s="373">
        <f t="shared" si="15"/>
        <v>0</v>
      </c>
      <c r="F438" s="373">
        <f t="shared" si="15"/>
        <v>0</v>
      </c>
    </row>
    <row r="439" spans="2:6" ht="26.25" customHeight="1" thickBot="1" x14ac:dyDescent="0.3">
      <c r="B439" s="374" t="s">
        <v>844</v>
      </c>
      <c r="C439" s="373">
        <f t="shared" si="15"/>
        <v>0</v>
      </c>
      <c r="D439" s="373">
        <f t="shared" si="15"/>
        <v>0</v>
      </c>
      <c r="E439" s="373">
        <f t="shared" si="15"/>
        <v>0</v>
      </c>
      <c r="F439" s="373">
        <f t="shared" si="15"/>
        <v>0</v>
      </c>
    </row>
    <row r="440" spans="2:6" ht="16.5" thickBot="1" x14ac:dyDescent="0.3">
      <c r="B440" s="372" t="s">
        <v>840</v>
      </c>
      <c r="C440" s="373">
        <f t="shared" si="15"/>
        <v>0</v>
      </c>
      <c r="D440" s="373">
        <f t="shared" si="15"/>
        <v>0</v>
      </c>
      <c r="E440" s="373">
        <f t="shared" si="15"/>
        <v>0</v>
      </c>
      <c r="F440" s="373">
        <f t="shared" si="15"/>
        <v>0</v>
      </c>
    </row>
    <row r="441" spans="2:6" ht="16.5" thickBot="1" x14ac:dyDescent="0.3">
      <c r="B441" s="372" t="s">
        <v>843</v>
      </c>
      <c r="C441" s="373">
        <f t="shared" si="15"/>
        <v>0</v>
      </c>
      <c r="D441" s="373">
        <f t="shared" si="15"/>
        <v>0</v>
      </c>
      <c r="E441" s="373">
        <f t="shared" si="15"/>
        <v>0</v>
      </c>
      <c r="F441" s="373">
        <f t="shared" si="15"/>
        <v>0</v>
      </c>
    </row>
    <row r="442" spans="2:6" ht="16.5" thickBot="1" x14ac:dyDescent="0.3">
      <c r="B442" s="374" t="s">
        <v>842</v>
      </c>
      <c r="C442" s="373">
        <f>C165</f>
        <v>0</v>
      </c>
      <c r="D442" s="373">
        <f>D165</f>
        <v>0</v>
      </c>
      <c r="E442" s="373">
        <f>E165</f>
        <v>0</v>
      </c>
      <c r="F442" s="373">
        <f>F165</f>
        <v>0</v>
      </c>
    </row>
    <row r="443" spans="2:6" ht="15" customHeight="1" thickBot="1" x14ac:dyDescent="0.3">
      <c r="B443" s="372" t="s">
        <v>840</v>
      </c>
      <c r="C443" s="373">
        <v>0</v>
      </c>
      <c r="D443" s="373">
        <v>0</v>
      </c>
      <c r="E443" s="373">
        <v>0</v>
      </c>
      <c r="F443" s="373">
        <v>0</v>
      </c>
    </row>
    <row r="444" spans="2:6" ht="15.75" customHeight="1" thickBot="1" x14ac:dyDescent="0.3">
      <c r="B444" s="372" t="s">
        <v>839</v>
      </c>
      <c r="C444" s="371"/>
      <c r="D444" s="370"/>
      <c r="E444" s="370"/>
      <c r="F444" s="370"/>
    </row>
    <row r="445" spans="2:6" ht="19.5" customHeight="1" thickBot="1" x14ac:dyDescent="0.3">
      <c r="B445" s="372" t="s">
        <v>838</v>
      </c>
      <c r="C445" s="373"/>
      <c r="D445" s="373"/>
      <c r="E445" s="373"/>
      <c r="F445" s="373"/>
    </row>
    <row r="446" spans="2:6" ht="16.5" thickBot="1" x14ac:dyDescent="0.3">
      <c r="B446" s="372" t="s">
        <v>837</v>
      </c>
      <c r="C446" s="371"/>
      <c r="D446" s="370"/>
      <c r="E446" s="370"/>
      <c r="F446" s="370"/>
    </row>
    <row r="447" spans="2:6" ht="16.5" thickBot="1" x14ac:dyDescent="0.3">
      <c r="B447" s="374" t="s">
        <v>841</v>
      </c>
      <c r="C447" s="373">
        <f>SUM(C448:C451)</f>
        <v>100000000</v>
      </c>
      <c r="D447" s="373">
        <f>SUM(D448:D451)</f>
        <v>100000000</v>
      </c>
      <c r="E447" s="373">
        <f>SUM(E448:E451)</f>
        <v>50000000</v>
      </c>
      <c r="F447" s="373">
        <f>SUM(F448:F451)</f>
        <v>50000000</v>
      </c>
    </row>
    <row r="448" spans="2:6" ht="21.75" customHeight="1" thickBot="1" x14ac:dyDescent="0.3">
      <c r="B448" s="372" t="s">
        <v>840</v>
      </c>
      <c r="C448" s="373">
        <f>C387+C333+C306+C279+C252+C225+C198+C171+C364</f>
        <v>50000000</v>
      </c>
      <c r="D448" s="373">
        <f>D387+D333+D306+D279+D252+D225+D198+D171</f>
        <v>50000000</v>
      </c>
      <c r="E448" s="373">
        <f>E387+E333+E306+E279+E252+E225+E198+E171</f>
        <v>50000000</v>
      </c>
      <c r="F448" s="373">
        <f>F387+F333+F306+F279+F252+F225+F198+F171</f>
        <v>50000000</v>
      </c>
    </row>
    <row r="449" spans="1:6" ht="19.5" customHeight="1" thickBot="1" x14ac:dyDescent="0.3">
      <c r="B449" s="372" t="s">
        <v>839</v>
      </c>
      <c r="C449" s="371">
        <v>50000000</v>
      </c>
      <c r="D449" s="371">
        <v>50000000</v>
      </c>
      <c r="E449" s="371"/>
      <c r="F449" s="371"/>
    </row>
    <row r="450" spans="1:6" ht="18" customHeight="1" thickBot="1" x14ac:dyDescent="0.3">
      <c r="B450" s="372" t="s">
        <v>838</v>
      </c>
      <c r="C450" s="373"/>
      <c r="D450" s="373"/>
      <c r="E450" s="373"/>
      <c r="F450" s="373"/>
    </row>
    <row r="451" spans="1:6" ht="16.5" thickBot="1" x14ac:dyDescent="0.3">
      <c r="B451" s="372" t="s">
        <v>837</v>
      </c>
      <c r="C451" s="371"/>
      <c r="D451" s="370"/>
      <c r="E451" s="370"/>
      <c r="F451" s="370"/>
    </row>
    <row r="452" spans="1:6" ht="16.5" thickBot="1" x14ac:dyDescent="0.3">
      <c r="B452" s="369" t="s">
        <v>836</v>
      </c>
      <c r="C452" s="368">
        <v>0</v>
      </c>
      <c r="D452" s="368">
        <f>IF(D420-D419=0,0,"Error")</f>
        <v>0</v>
      </c>
      <c r="E452" s="368">
        <f>IF(E420-E419=0,0,"Error")</f>
        <v>0</v>
      </c>
      <c r="F452" s="368">
        <f>IF(F420-F419=0,0,"Error")</f>
        <v>0</v>
      </c>
    </row>
    <row r="453" spans="1:6" ht="16.5" thickBot="1" x14ac:dyDescent="0.3">
      <c r="B453" s="367"/>
      <c r="C453" s="366"/>
      <c r="D453" s="366"/>
      <c r="E453" s="366"/>
      <c r="F453" s="366"/>
    </row>
    <row r="454" spans="1:6" x14ac:dyDescent="0.25">
      <c r="A454" s="1602" t="s">
        <v>1559</v>
      </c>
      <c r="B454" s="365" t="s">
        <v>191</v>
      </c>
      <c r="C454" s="364" t="s">
        <v>2337</v>
      </c>
      <c r="D454" s="1602" t="s">
        <v>832</v>
      </c>
      <c r="E454" s="365" t="s">
        <v>191</v>
      </c>
      <c r="F454" s="364" t="s">
        <v>2336</v>
      </c>
    </row>
    <row r="455" spans="1:6" ht="38.25" customHeight="1" x14ac:dyDescent="0.25">
      <c r="A455" s="1603"/>
      <c r="B455" s="363" t="s">
        <v>830</v>
      </c>
      <c r="C455" s="362"/>
      <c r="D455" s="1603"/>
      <c r="E455" s="363" t="s">
        <v>830</v>
      </c>
      <c r="F455" s="362"/>
    </row>
    <row r="456" spans="1:6" ht="87.75" customHeight="1" thickBot="1" x14ac:dyDescent="0.3">
      <c r="A456" s="1604"/>
      <c r="B456" s="361" t="s">
        <v>196</v>
      </c>
      <c r="C456" s="570" t="s">
        <v>1333</v>
      </c>
      <c r="D456" s="1604"/>
      <c r="E456" s="361" t="s">
        <v>196</v>
      </c>
      <c r="F456" s="570" t="s">
        <v>1333</v>
      </c>
    </row>
    <row r="457" spans="1:6" ht="48.75" customHeight="1" thickBot="1" x14ac:dyDescent="0.3">
      <c r="A457" s="358"/>
      <c r="B457" s="358"/>
      <c r="C457" s="360"/>
      <c r="D457" s="359"/>
      <c r="E457" s="358"/>
      <c r="F457" s="358"/>
    </row>
    <row r="458" spans="1:6" ht="111.75" customHeight="1" thickBot="1" x14ac:dyDescent="0.3">
      <c r="B458" s="1605" t="s">
        <v>827</v>
      </c>
      <c r="C458" s="1606"/>
      <c r="D458" s="1606"/>
      <c r="E458" s="1606"/>
      <c r="F458" s="1607"/>
    </row>
    <row r="477" spans="1:2" x14ac:dyDescent="0.25">
      <c r="A477" s="2318"/>
      <c r="B477" s="358"/>
    </row>
    <row r="478" spans="1:2" x14ac:dyDescent="0.25">
      <c r="A478" s="2318"/>
      <c r="B478" s="358"/>
    </row>
    <row r="479" spans="1:2" x14ac:dyDescent="0.25">
      <c r="A479" s="2318"/>
      <c r="B479" s="358"/>
    </row>
    <row r="481" spans="2:6" ht="16.5" thickBot="1" x14ac:dyDescent="0.3"/>
    <row r="482" spans="2:6" x14ac:dyDescent="0.25">
      <c r="B482" s="1602"/>
    </row>
    <row r="483" spans="2:6" x14ac:dyDescent="0.25">
      <c r="B483" s="1603"/>
    </row>
    <row r="484" spans="2:6" ht="16.5" thickBot="1" x14ac:dyDescent="0.3">
      <c r="B484" s="1604"/>
    </row>
    <row r="485" spans="2:6" x14ac:dyDescent="0.25">
      <c r="C485" s="358"/>
      <c r="D485" s="360"/>
      <c r="E485" s="359"/>
      <c r="F485" s="358"/>
    </row>
  </sheetData>
  <mergeCells count="121">
    <mergeCell ref="C71:F71"/>
    <mergeCell ref="C176:F176"/>
    <mergeCell ref="C72:F72"/>
    <mergeCell ref="C73:F73"/>
    <mergeCell ref="B74:B75"/>
    <mergeCell ref="A2:F2"/>
    <mergeCell ref="B3:F3"/>
    <mergeCell ref="C5:F5"/>
    <mergeCell ref="C6:F6"/>
    <mergeCell ref="C7:F7"/>
    <mergeCell ref="B8:F8"/>
    <mergeCell ref="B9:F11"/>
    <mergeCell ref="C12:F12"/>
    <mergeCell ref="B13:B14"/>
    <mergeCell ref="B29:F29"/>
    <mergeCell ref="B30:F30"/>
    <mergeCell ref="B31:F31"/>
    <mergeCell ref="C32:F32"/>
    <mergeCell ref="C33:F33"/>
    <mergeCell ref="C34:F34"/>
    <mergeCell ref="B35:B36"/>
    <mergeCell ref="B43:F43"/>
    <mergeCell ref="B44:B45"/>
    <mergeCell ref="B69:F69"/>
    <mergeCell ref="B70:F70"/>
    <mergeCell ref="C257:F257"/>
    <mergeCell ref="E177:F177"/>
    <mergeCell ref="C178:F178"/>
    <mergeCell ref="C179:F179"/>
    <mergeCell ref="B82:F82"/>
    <mergeCell ref="B83:B84"/>
    <mergeCell ref="B108:F108"/>
    <mergeCell ref="B109:F109"/>
    <mergeCell ref="C110:F110"/>
    <mergeCell ref="C111:F111"/>
    <mergeCell ref="C112:F112"/>
    <mergeCell ref="B113:B114"/>
    <mergeCell ref="B121:F121"/>
    <mergeCell ref="B122:B123"/>
    <mergeCell ref="B147:F147"/>
    <mergeCell ref="B148:F148"/>
    <mergeCell ref="C149:F149"/>
    <mergeCell ref="E150:F150"/>
    <mergeCell ref="C151:F151"/>
    <mergeCell ref="C152:F152"/>
    <mergeCell ref="C153:F153"/>
    <mergeCell ref="B154:B155"/>
    <mergeCell ref="B162:F162"/>
    <mergeCell ref="B163:B164"/>
    <mergeCell ref="C338:F338"/>
    <mergeCell ref="E258:F258"/>
    <mergeCell ref="C259:F259"/>
    <mergeCell ref="C260:F260"/>
    <mergeCell ref="C180:F180"/>
    <mergeCell ref="B181:B182"/>
    <mergeCell ref="B189:F189"/>
    <mergeCell ref="B190:B191"/>
    <mergeCell ref="C203:F203"/>
    <mergeCell ref="E204:F204"/>
    <mergeCell ref="C205:F205"/>
    <mergeCell ref="C206:F206"/>
    <mergeCell ref="C207:F207"/>
    <mergeCell ref="B208:B209"/>
    <mergeCell ref="B216:F216"/>
    <mergeCell ref="B217:B218"/>
    <mergeCell ref="C230:F230"/>
    <mergeCell ref="E231:F231"/>
    <mergeCell ref="C232:F232"/>
    <mergeCell ref="C233:F233"/>
    <mergeCell ref="C234:F234"/>
    <mergeCell ref="B235:B236"/>
    <mergeCell ref="B243:F243"/>
    <mergeCell ref="B244:B245"/>
    <mergeCell ref="B397:B398"/>
    <mergeCell ref="E339:F339"/>
    <mergeCell ref="C340:F340"/>
    <mergeCell ref="C341:F341"/>
    <mergeCell ref="C261:F261"/>
    <mergeCell ref="B262:B263"/>
    <mergeCell ref="B270:F270"/>
    <mergeCell ref="B271:B272"/>
    <mergeCell ref="C284:F284"/>
    <mergeCell ref="E285:F285"/>
    <mergeCell ref="C286:F286"/>
    <mergeCell ref="C287:F287"/>
    <mergeCell ref="C288:F288"/>
    <mergeCell ref="B289:B290"/>
    <mergeCell ref="B297:F297"/>
    <mergeCell ref="B298:B299"/>
    <mergeCell ref="C311:F311"/>
    <mergeCell ref="E312:F312"/>
    <mergeCell ref="C313:F313"/>
    <mergeCell ref="C314:F314"/>
    <mergeCell ref="C315:F315"/>
    <mergeCell ref="B316:B317"/>
    <mergeCell ref="B324:F324"/>
    <mergeCell ref="B325:B326"/>
    <mergeCell ref="B482:B484"/>
    <mergeCell ref="B405:F405"/>
    <mergeCell ref="B406:B407"/>
    <mergeCell ref="A454:A456"/>
    <mergeCell ref="D454:D456"/>
    <mergeCell ref="B458:F458"/>
    <mergeCell ref="A477:A479"/>
    <mergeCell ref="C342:F342"/>
    <mergeCell ref="B343:B344"/>
    <mergeCell ref="B351:F351"/>
    <mergeCell ref="B352:B353"/>
    <mergeCell ref="C365:F365"/>
    <mergeCell ref="E366:F366"/>
    <mergeCell ref="C367:F367"/>
    <mergeCell ref="C368:F368"/>
    <mergeCell ref="C369:F369"/>
    <mergeCell ref="B370:B371"/>
    <mergeCell ref="B378:F378"/>
    <mergeCell ref="B379:B380"/>
    <mergeCell ref="C392:F392"/>
    <mergeCell ref="E393:F393"/>
    <mergeCell ref="C394:F394"/>
    <mergeCell ref="C395:F395"/>
    <mergeCell ref="C396:F396"/>
  </mergeCells>
  <printOptions horizontalCentered="1" verticalCentered="1"/>
  <pageMargins left="0.7" right="0.7" top="0.75" bottom="0.75" header="0.3" footer="0.3"/>
  <pageSetup scale="85" orientation="landscape" r:id="rId1"/>
  <rowBreaks count="2" manualBreakCount="2">
    <brk id="50" max="16383" man="1"/>
    <brk id="16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outlinePr summaryBelow="0"/>
  </sheetPr>
  <dimension ref="A1:K240"/>
  <sheetViews>
    <sheetView topLeftCell="A229" workbookViewId="0">
      <selection activeCell="B27" sqref="B27"/>
    </sheetView>
  </sheetViews>
  <sheetFormatPr defaultColWidth="9" defaultRowHeight="15" x14ac:dyDescent="0.25"/>
  <cols>
    <col min="1" max="1" width="11.5703125" style="154" customWidth="1"/>
    <col min="2" max="2" width="8.42578125" style="154" customWidth="1"/>
    <col min="3" max="3" width="24.7109375" style="154" customWidth="1"/>
    <col min="4" max="6" width="13.85546875" style="154" customWidth="1"/>
    <col min="7" max="7" width="14.140625" style="154" customWidth="1"/>
    <col min="8" max="8" width="5.85546875" style="154" customWidth="1"/>
    <col min="9" max="9" width="16" style="154" customWidth="1"/>
    <col min="10" max="10" width="9.42578125" style="154" customWidth="1"/>
    <col min="11" max="11" width="15.28515625" style="154" customWidth="1"/>
    <col min="12" max="16384" width="9" style="154"/>
  </cols>
  <sheetData>
    <row r="1" spans="1:11" ht="20.100000000000001" customHeight="1" x14ac:dyDescent="0.25">
      <c r="A1" s="302"/>
      <c r="B1" s="302"/>
      <c r="C1" s="1287" t="s">
        <v>0</v>
      </c>
      <c r="D1" s="1288"/>
      <c r="E1" s="1288"/>
      <c r="F1" s="1288"/>
      <c r="G1" s="1288"/>
      <c r="H1" s="302"/>
      <c r="I1" s="302"/>
      <c r="J1" s="302"/>
      <c r="K1" s="302"/>
    </row>
    <row r="2" spans="1:11" ht="24.95" customHeight="1" x14ac:dyDescent="0.25">
      <c r="A2" s="302"/>
      <c r="B2" s="302"/>
      <c r="C2" s="1289" t="s">
        <v>1</v>
      </c>
      <c r="D2" s="1290"/>
      <c r="E2" s="1290"/>
      <c r="F2" s="1290"/>
      <c r="G2" s="1290"/>
      <c r="H2" s="302"/>
      <c r="I2" s="302"/>
      <c r="J2" s="302"/>
      <c r="K2" s="302"/>
    </row>
    <row r="3" spans="1:11" ht="14.1" customHeight="1" x14ac:dyDescent="0.25">
      <c r="A3" s="302"/>
      <c r="B3" s="302"/>
      <c r="C3" s="301" t="s">
        <v>2</v>
      </c>
      <c r="D3" s="1291" t="s">
        <v>2797</v>
      </c>
      <c r="E3" s="1292"/>
      <c r="F3" s="1292"/>
      <c r="G3" s="1292"/>
      <c r="H3" s="302"/>
      <c r="I3" s="302"/>
      <c r="J3" s="302"/>
      <c r="K3" s="302"/>
    </row>
    <row r="4" spans="1:11" ht="14.1" customHeight="1" x14ac:dyDescent="0.25">
      <c r="A4" s="302"/>
      <c r="B4" s="302"/>
      <c r="C4" s="301" t="s">
        <v>4</v>
      </c>
      <c r="D4" s="1291" t="s">
        <v>249</v>
      </c>
      <c r="E4" s="1292"/>
      <c r="F4" s="1292"/>
      <c r="G4" s="1292"/>
      <c r="H4" s="302"/>
      <c r="I4" s="302"/>
      <c r="J4" s="302"/>
      <c r="K4" s="302"/>
    </row>
    <row r="5" spans="1:11" ht="14.1" customHeight="1" x14ac:dyDescent="0.25">
      <c r="A5" s="302"/>
      <c r="B5" s="302"/>
      <c r="C5" s="301" t="s">
        <v>6</v>
      </c>
      <c r="D5" s="1291" t="s">
        <v>7</v>
      </c>
      <c r="E5" s="1292"/>
      <c r="F5" s="1292"/>
      <c r="G5" s="1292"/>
      <c r="H5" s="302"/>
      <c r="I5" s="302"/>
      <c r="J5" s="302"/>
      <c r="K5" s="302"/>
    </row>
    <row r="6" spans="1:11" ht="14.1" customHeight="1" x14ac:dyDescent="0.25">
      <c r="A6" s="302"/>
      <c r="B6" s="302"/>
      <c r="C6" s="301" t="s">
        <v>8</v>
      </c>
      <c r="D6" s="1291" t="s">
        <v>9</v>
      </c>
      <c r="E6" s="1292"/>
      <c r="F6" s="1292"/>
      <c r="G6" s="1292"/>
      <c r="H6" s="302"/>
      <c r="I6" s="302"/>
      <c r="J6" s="302"/>
      <c r="K6" s="302"/>
    </row>
    <row r="7" spans="1:11" ht="14.1" customHeight="1" x14ac:dyDescent="0.25">
      <c r="A7" s="302"/>
      <c r="B7" s="302"/>
      <c r="C7" s="301" t="s">
        <v>10</v>
      </c>
      <c r="D7" s="1299" t="s">
        <v>11</v>
      </c>
      <c r="E7" s="1300"/>
      <c r="F7" s="1300"/>
      <c r="G7" s="1300"/>
      <c r="H7" s="302"/>
      <c r="I7" s="302"/>
      <c r="J7" s="302"/>
      <c r="K7" s="302"/>
    </row>
    <row r="8" spans="1:11" ht="14.1" customHeight="1" x14ac:dyDescent="0.25">
      <c r="A8" s="302"/>
      <c r="B8" s="302"/>
      <c r="C8" s="1301" t="s">
        <v>12</v>
      </c>
      <c r="D8" s="1302"/>
      <c r="E8" s="1302"/>
      <c r="F8" s="1302"/>
      <c r="G8" s="1302"/>
      <c r="H8" s="302"/>
      <c r="I8" s="302"/>
      <c r="J8" s="302"/>
      <c r="K8" s="302"/>
    </row>
    <row r="9" spans="1:11" ht="41.1" customHeight="1" x14ac:dyDescent="0.25">
      <c r="A9" s="302"/>
      <c r="B9" s="302"/>
      <c r="C9" s="1303" t="s">
        <v>2796</v>
      </c>
      <c r="D9" s="1304"/>
      <c r="E9" s="1304"/>
      <c r="F9" s="1304"/>
      <c r="G9" s="1304"/>
      <c r="H9" s="302"/>
      <c r="I9" s="302"/>
      <c r="J9" s="302"/>
      <c r="K9" s="302"/>
    </row>
    <row r="10" spans="1:11" ht="33.75" customHeight="1" x14ac:dyDescent="0.25">
      <c r="A10" s="302"/>
      <c r="B10" s="302"/>
      <c r="C10" s="286" t="s">
        <v>14</v>
      </c>
      <c r="D10" s="1305" t="s">
        <v>2795</v>
      </c>
      <c r="E10" s="1306"/>
      <c r="F10" s="1306"/>
      <c r="G10" s="1306"/>
      <c r="H10" s="302"/>
      <c r="I10" s="302"/>
      <c r="J10" s="302"/>
      <c r="K10" s="302"/>
    </row>
    <row r="11" spans="1:11" ht="22.5" x14ac:dyDescent="0.25">
      <c r="A11" s="302"/>
      <c r="B11" s="302"/>
      <c r="C11" s="284" t="s">
        <v>16</v>
      </c>
      <c r="D11" s="300">
        <v>2025</v>
      </c>
      <c r="E11" s="300">
        <v>2026</v>
      </c>
      <c r="F11" s="300">
        <v>2027</v>
      </c>
      <c r="G11" s="300">
        <v>2028</v>
      </c>
      <c r="H11" s="302"/>
      <c r="I11" s="302"/>
      <c r="J11" s="302"/>
      <c r="K11" s="302"/>
    </row>
    <row r="12" spans="1:11" ht="14.1" customHeight="1" x14ac:dyDescent="0.25">
      <c r="A12" s="302"/>
      <c r="B12" s="302"/>
      <c r="C12" s="299"/>
      <c r="D12" s="298" t="s">
        <v>17</v>
      </c>
      <c r="E12" s="298" t="s">
        <v>18</v>
      </c>
      <c r="F12" s="298" t="s">
        <v>18</v>
      </c>
      <c r="G12" s="298" t="s">
        <v>18</v>
      </c>
      <c r="H12" s="302"/>
      <c r="I12" s="302"/>
      <c r="J12" s="302"/>
      <c r="K12" s="302"/>
    </row>
    <row r="13" spans="1:11" ht="41.1" customHeight="1" x14ac:dyDescent="0.25">
      <c r="A13" s="302"/>
      <c r="B13" s="302"/>
      <c r="C13" s="284" t="s">
        <v>2794</v>
      </c>
      <c r="D13" s="295" t="s">
        <v>40</v>
      </c>
      <c r="E13" s="295" t="s">
        <v>517</v>
      </c>
      <c r="F13" s="295" t="s">
        <v>517</v>
      </c>
      <c r="G13" s="295" t="s">
        <v>517</v>
      </c>
      <c r="H13" s="302"/>
      <c r="I13" s="302"/>
      <c r="J13" s="302"/>
      <c r="K13" s="302"/>
    </row>
    <row r="14" spans="1:11" ht="51.95" customHeight="1" x14ac:dyDescent="0.25">
      <c r="A14" s="302"/>
      <c r="B14" s="302"/>
      <c r="C14" s="284" t="s">
        <v>2793</v>
      </c>
      <c r="D14" s="295" t="s">
        <v>40</v>
      </c>
      <c r="E14" s="295" t="s">
        <v>517</v>
      </c>
      <c r="F14" s="295" t="s">
        <v>517</v>
      </c>
      <c r="G14" s="295" t="s">
        <v>517</v>
      </c>
      <c r="H14" s="302"/>
      <c r="I14" s="302"/>
      <c r="J14" s="302"/>
      <c r="K14" s="302"/>
    </row>
    <row r="15" spans="1:11" ht="33" customHeight="1" x14ac:dyDescent="0.25">
      <c r="A15" s="302"/>
      <c r="B15" s="302"/>
      <c r="C15" s="286" t="s">
        <v>24</v>
      </c>
      <c r="D15" s="1305" t="s">
        <v>2792</v>
      </c>
      <c r="E15" s="1306"/>
      <c r="F15" s="1306"/>
      <c r="G15" s="1306"/>
      <c r="H15" s="302"/>
      <c r="I15" s="302"/>
      <c r="J15" s="302"/>
      <c r="K15" s="302"/>
    </row>
    <row r="16" spans="1:11" ht="22.5" x14ac:dyDescent="0.25">
      <c r="A16" s="302"/>
      <c r="B16" s="302"/>
      <c r="C16" s="284" t="s">
        <v>26</v>
      </c>
      <c r="D16" s="300">
        <v>2025</v>
      </c>
      <c r="E16" s="300">
        <v>2026</v>
      </c>
      <c r="F16" s="300">
        <v>2027</v>
      </c>
      <c r="G16" s="300">
        <v>2028</v>
      </c>
      <c r="H16" s="302"/>
      <c r="I16" s="302"/>
      <c r="J16" s="302"/>
      <c r="K16" s="302"/>
    </row>
    <row r="17" spans="1:11" ht="14.1" customHeight="1" x14ac:dyDescent="0.25">
      <c r="A17" s="302"/>
      <c r="B17" s="302"/>
      <c r="C17" s="299"/>
      <c r="D17" s="298" t="s">
        <v>17</v>
      </c>
      <c r="E17" s="298" t="s">
        <v>18</v>
      </c>
      <c r="F17" s="298" t="s">
        <v>18</v>
      </c>
      <c r="G17" s="298" t="s">
        <v>18</v>
      </c>
      <c r="H17" s="302"/>
      <c r="I17" s="302"/>
      <c r="J17" s="302"/>
      <c r="K17" s="302"/>
    </row>
    <row r="18" spans="1:11" ht="14.1" customHeight="1" x14ac:dyDescent="0.25">
      <c r="A18" s="302"/>
      <c r="B18" s="302"/>
      <c r="C18" s="284" t="s">
        <v>2791</v>
      </c>
      <c r="D18" s="295" t="s">
        <v>40</v>
      </c>
      <c r="E18" s="295" t="s">
        <v>517</v>
      </c>
      <c r="F18" s="295" t="s">
        <v>517</v>
      </c>
      <c r="G18" s="295" t="s">
        <v>517</v>
      </c>
      <c r="H18" s="302"/>
      <c r="I18" s="302"/>
      <c r="J18" s="302"/>
      <c r="K18" s="302"/>
    </row>
    <row r="19" spans="1:11" ht="20.100000000000001" customHeight="1" x14ac:dyDescent="0.25">
      <c r="A19" s="302"/>
      <c r="B19" s="302"/>
      <c r="C19" s="284" t="s">
        <v>2790</v>
      </c>
      <c r="D19" s="295" t="s">
        <v>40</v>
      </c>
      <c r="E19" s="295" t="s">
        <v>2788</v>
      </c>
      <c r="F19" s="295" t="s">
        <v>2788</v>
      </c>
      <c r="G19" s="295" t="s">
        <v>2788</v>
      </c>
      <c r="H19" s="302"/>
      <c r="I19" s="302"/>
      <c r="J19" s="302"/>
      <c r="K19" s="302"/>
    </row>
    <row r="20" spans="1:11" ht="20.100000000000001" customHeight="1" x14ac:dyDescent="0.25">
      <c r="A20" s="302"/>
      <c r="B20" s="302"/>
      <c r="C20" s="284" t="s">
        <v>2789</v>
      </c>
      <c r="D20" s="295" t="s">
        <v>40</v>
      </c>
      <c r="E20" s="295" t="s">
        <v>2788</v>
      </c>
      <c r="F20" s="295" t="s">
        <v>2788</v>
      </c>
      <c r="G20" s="295" t="s">
        <v>2788</v>
      </c>
      <c r="H20" s="302"/>
      <c r="I20" s="302"/>
      <c r="J20" s="302"/>
      <c r="K20" s="302"/>
    </row>
    <row r="21" spans="1:11" ht="30.95" customHeight="1" x14ac:dyDescent="0.25">
      <c r="A21" s="302"/>
      <c r="B21" s="302"/>
      <c r="C21" s="284" t="s">
        <v>2787</v>
      </c>
      <c r="D21" s="295" t="s">
        <v>40</v>
      </c>
      <c r="E21" s="295" t="s">
        <v>504</v>
      </c>
      <c r="F21" s="295" t="s">
        <v>504</v>
      </c>
      <c r="G21" s="295" t="s">
        <v>504</v>
      </c>
      <c r="H21" s="302"/>
      <c r="I21" s="302"/>
      <c r="J21" s="302"/>
      <c r="K21" s="302"/>
    </row>
    <row r="22" spans="1:11" ht="14.1" customHeight="1" x14ac:dyDescent="0.25">
      <c r="A22" s="302"/>
      <c r="B22" s="302"/>
      <c r="C22" s="1293" t="s">
        <v>30</v>
      </c>
      <c r="D22" s="1294"/>
      <c r="E22" s="1294"/>
      <c r="F22" s="1294"/>
      <c r="G22" s="1294"/>
      <c r="H22" s="302"/>
      <c r="I22" s="302"/>
      <c r="J22" s="302"/>
      <c r="K22" s="302"/>
    </row>
    <row r="23" spans="1:11" ht="14.1" customHeight="1" x14ac:dyDescent="0.25">
      <c r="A23" s="302"/>
      <c r="B23" s="302"/>
      <c r="C23" s="297" t="s">
        <v>2786</v>
      </c>
      <c r="D23" s="1293" t="s">
        <v>2785</v>
      </c>
      <c r="E23" s="1294"/>
      <c r="F23" s="1294"/>
      <c r="G23" s="1294"/>
      <c r="H23" s="302"/>
      <c r="I23" s="302"/>
      <c r="J23" s="302"/>
      <c r="K23" s="302"/>
    </row>
    <row r="24" spans="1:11" x14ac:dyDescent="0.25">
      <c r="A24" s="302"/>
      <c r="B24" s="302"/>
      <c r="C24" s="296" t="s">
        <v>33</v>
      </c>
      <c r="D24" s="1295" t="s">
        <v>2784</v>
      </c>
      <c r="E24" s="1296"/>
      <c r="F24" s="1296"/>
      <c r="G24" s="1296"/>
      <c r="H24" s="302"/>
      <c r="I24" s="302"/>
      <c r="J24" s="302"/>
      <c r="K24" s="302"/>
    </row>
    <row r="25" spans="1:11" ht="54.95" customHeight="1" x14ac:dyDescent="0.25">
      <c r="A25" s="302"/>
      <c r="B25" s="302"/>
      <c r="C25" s="277" t="s">
        <v>35</v>
      </c>
      <c r="D25" s="1297" t="s">
        <v>2783</v>
      </c>
      <c r="E25" s="1298"/>
      <c r="F25" s="1298"/>
      <c r="G25" s="1298"/>
      <c r="H25" s="302"/>
      <c r="I25" s="302"/>
      <c r="J25" s="302"/>
      <c r="K25" s="302"/>
    </row>
    <row r="26" spans="1:11" x14ac:dyDescent="0.25">
      <c r="A26" s="302"/>
      <c r="B26" s="302"/>
      <c r="C26" s="277" t="s">
        <v>37</v>
      </c>
      <c r="D26" s="1297" t="s">
        <v>2782</v>
      </c>
      <c r="E26" s="1298"/>
      <c r="F26" s="1298"/>
      <c r="G26" s="1298"/>
      <c r="H26" s="302"/>
      <c r="I26" s="302"/>
      <c r="J26" s="302"/>
      <c r="K26" s="302"/>
    </row>
    <row r="27" spans="1:11" ht="15" customHeight="1" x14ac:dyDescent="0.25">
      <c r="A27" s="302"/>
      <c r="B27" s="302"/>
      <c r="C27" s="303"/>
      <c r="D27" s="269">
        <v>2025</v>
      </c>
      <c r="E27" s="269">
        <v>2026</v>
      </c>
      <c r="F27" s="269">
        <v>2027</v>
      </c>
      <c r="G27" s="269">
        <v>2028</v>
      </c>
      <c r="H27" s="302"/>
      <c r="I27" s="302"/>
      <c r="J27" s="302"/>
      <c r="K27" s="302"/>
    </row>
    <row r="28" spans="1:11" ht="15" customHeight="1" x14ac:dyDescent="0.25">
      <c r="A28" s="302"/>
      <c r="B28" s="302"/>
      <c r="C28" s="304"/>
      <c r="D28" s="266" t="s">
        <v>17</v>
      </c>
      <c r="E28" s="266" t="s">
        <v>18</v>
      </c>
      <c r="F28" s="266" t="s">
        <v>18</v>
      </c>
      <c r="G28" s="266" t="s">
        <v>18</v>
      </c>
      <c r="H28" s="302"/>
      <c r="I28" s="302"/>
      <c r="J28" s="302"/>
      <c r="K28" s="302"/>
    </row>
    <row r="29" spans="1:11" ht="14.1" customHeight="1" x14ac:dyDescent="0.25">
      <c r="A29" s="302"/>
      <c r="B29" s="302"/>
      <c r="C29" s="284" t="s">
        <v>39</v>
      </c>
      <c r="D29" s="295" t="s">
        <v>40</v>
      </c>
      <c r="E29" s="295" t="s">
        <v>517</v>
      </c>
      <c r="F29" s="295" t="s">
        <v>517</v>
      </c>
      <c r="G29" s="295" t="s">
        <v>517</v>
      </c>
      <c r="H29" s="302"/>
      <c r="I29" s="302"/>
      <c r="J29" s="302"/>
      <c r="K29" s="302"/>
    </row>
    <row r="30" spans="1:11" ht="14.1" customHeight="1" x14ac:dyDescent="0.25">
      <c r="A30" s="302"/>
      <c r="B30" s="302"/>
      <c r="C30" s="284" t="s">
        <v>41</v>
      </c>
      <c r="D30" s="295" t="s">
        <v>2781</v>
      </c>
      <c r="E30" s="295" t="s">
        <v>2780</v>
      </c>
      <c r="F30" s="295" t="s">
        <v>2780</v>
      </c>
      <c r="G30" s="295" t="s">
        <v>2779</v>
      </c>
      <c r="H30" s="302"/>
      <c r="I30" s="302"/>
      <c r="J30" s="302"/>
      <c r="K30" s="302"/>
    </row>
    <row r="31" spans="1:11" ht="14.1" customHeight="1" x14ac:dyDescent="0.25">
      <c r="A31" s="302"/>
      <c r="B31" s="302"/>
      <c r="C31" s="284" t="s">
        <v>45</v>
      </c>
      <c r="D31" s="295" t="s">
        <v>46</v>
      </c>
      <c r="E31" s="295" t="s">
        <v>2778</v>
      </c>
      <c r="F31" s="295" t="s">
        <v>2778</v>
      </c>
      <c r="G31" s="295" t="s">
        <v>2777</v>
      </c>
      <c r="H31" s="302"/>
      <c r="I31" s="302"/>
      <c r="J31" s="302"/>
      <c r="K31" s="302"/>
    </row>
    <row r="32" spans="1:11" ht="14.1" customHeight="1" x14ac:dyDescent="0.25">
      <c r="A32" s="302"/>
      <c r="B32" s="302"/>
      <c r="C32" s="284" t="s">
        <v>50</v>
      </c>
      <c r="D32" s="295" t="s">
        <v>40</v>
      </c>
      <c r="E32" s="295" t="s">
        <v>40</v>
      </c>
      <c r="F32" s="295" t="s">
        <v>46</v>
      </c>
      <c r="G32" s="295" t="s">
        <v>46</v>
      </c>
      <c r="H32" s="302"/>
      <c r="I32" s="302"/>
      <c r="J32" s="302"/>
      <c r="K32" s="302"/>
    </row>
    <row r="33" spans="1:11" ht="14.1" customHeight="1" x14ac:dyDescent="0.25">
      <c r="A33" s="302"/>
      <c r="B33" s="302"/>
      <c r="C33" s="284" t="s">
        <v>52</v>
      </c>
      <c r="D33" s="295" t="s">
        <v>40</v>
      </c>
      <c r="E33" s="295" t="s">
        <v>1106</v>
      </c>
      <c r="F33" s="295" t="s">
        <v>46</v>
      </c>
      <c r="G33" s="295" t="s">
        <v>2776</v>
      </c>
      <c r="H33" s="302"/>
      <c r="I33" s="302"/>
      <c r="J33" s="302"/>
      <c r="K33" s="302"/>
    </row>
    <row r="34" spans="1:11" ht="14.1" customHeight="1" x14ac:dyDescent="0.25">
      <c r="A34" s="302"/>
      <c r="B34" s="302"/>
      <c r="C34" s="284" t="s">
        <v>55</v>
      </c>
      <c r="D34" s="295" t="s">
        <v>40</v>
      </c>
      <c r="E34" s="295" t="s">
        <v>40</v>
      </c>
      <c r="F34" s="295" t="s">
        <v>46</v>
      </c>
      <c r="G34" s="295" t="s">
        <v>2776</v>
      </c>
      <c r="H34" s="302"/>
      <c r="I34" s="302"/>
      <c r="J34" s="302"/>
      <c r="K34" s="302"/>
    </row>
    <row r="35" spans="1:11" ht="14.1" customHeight="1" x14ac:dyDescent="0.25">
      <c r="A35" s="302"/>
      <c r="B35" s="302"/>
      <c r="C35" s="1307" t="s">
        <v>58</v>
      </c>
      <c r="D35" s="1308"/>
      <c r="E35" s="1308"/>
      <c r="F35" s="1308"/>
      <c r="G35" s="1308"/>
      <c r="H35" s="302"/>
      <c r="I35" s="302"/>
      <c r="J35" s="302"/>
      <c r="K35" s="302"/>
    </row>
    <row r="36" spans="1:11" ht="14.1" customHeight="1" x14ac:dyDescent="0.25">
      <c r="A36" s="302"/>
      <c r="B36" s="302"/>
      <c r="C36" s="303"/>
      <c r="D36" s="269">
        <v>2025</v>
      </c>
      <c r="E36" s="269">
        <v>2026</v>
      </c>
      <c r="F36" s="269">
        <v>2027</v>
      </c>
      <c r="G36" s="269">
        <v>2028</v>
      </c>
      <c r="H36" s="302"/>
      <c r="I36" s="302"/>
      <c r="J36" s="302"/>
      <c r="K36" s="302"/>
    </row>
    <row r="37" spans="1:11" ht="14.1" customHeight="1" x14ac:dyDescent="0.25">
      <c r="A37" s="302"/>
      <c r="B37" s="302"/>
      <c r="C37" s="304"/>
      <c r="D37" s="266" t="s">
        <v>17</v>
      </c>
      <c r="E37" s="266" t="s">
        <v>18</v>
      </c>
      <c r="F37" s="266" t="s">
        <v>18</v>
      </c>
      <c r="G37" s="266" t="s">
        <v>18</v>
      </c>
      <c r="H37" s="302"/>
      <c r="I37" s="302"/>
      <c r="J37" s="302"/>
      <c r="K37" s="302"/>
    </row>
    <row r="38" spans="1:11" ht="14.1" customHeight="1" x14ac:dyDescent="0.25">
      <c r="A38" s="302"/>
      <c r="B38" s="302"/>
      <c r="C38" s="292" t="s">
        <v>59</v>
      </c>
      <c r="D38" s="289">
        <v>0</v>
      </c>
      <c r="E38" s="289">
        <v>22100000</v>
      </c>
      <c r="F38" s="289">
        <v>22100000</v>
      </c>
      <c r="G38" s="289">
        <v>22100000</v>
      </c>
      <c r="H38" s="302"/>
      <c r="I38" s="302"/>
      <c r="J38" s="302"/>
      <c r="K38" s="302"/>
    </row>
    <row r="39" spans="1:11" ht="14.1" customHeight="1" x14ac:dyDescent="0.25">
      <c r="A39" s="302"/>
      <c r="B39" s="302"/>
      <c r="C39" s="292" t="s">
        <v>60</v>
      </c>
      <c r="D39" s="289">
        <v>0</v>
      </c>
      <c r="E39" s="289">
        <v>22100000</v>
      </c>
      <c r="F39" s="289">
        <v>22100000</v>
      </c>
      <c r="G39" s="289">
        <v>22100000</v>
      </c>
      <c r="H39" s="302"/>
      <c r="I39" s="302"/>
      <c r="J39" s="302"/>
      <c r="K39" s="302"/>
    </row>
    <row r="40" spans="1:11" ht="14.1" customHeight="1" x14ac:dyDescent="0.25">
      <c r="A40" s="302"/>
      <c r="B40" s="302"/>
      <c r="C40" s="292" t="s">
        <v>61</v>
      </c>
      <c r="D40" s="289">
        <v>0</v>
      </c>
      <c r="E40" s="289">
        <v>0</v>
      </c>
      <c r="F40" s="289">
        <v>0</v>
      </c>
      <c r="G40" s="289">
        <v>0</v>
      </c>
      <c r="H40" s="302"/>
      <c r="I40" s="302"/>
      <c r="J40" s="302"/>
      <c r="K40" s="302"/>
    </row>
    <row r="41" spans="1:11" ht="14.1" customHeight="1" x14ac:dyDescent="0.25">
      <c r="A41" s="302"/>
      <c r="B41" s="302"/>
      <c r="C41" s="292" t="s">
        <v>62</v>
      </c>
      <c r="D41" s="289">
        <v>0</v>
      </c>
      <c r="E41" s="289">
        <v>4180000</v>
      </c>
      <c r="F41" s="289">
        <v>4180000</v>
      </c>
      <c r="G41" s="289">
        <v>4180000</v>
      </c>
      <c r="H41" s="302"/>
      <c r="I41" s="302"/>
      <c r="J41" s="302"/>
      <c r="K41" s="302"/>
    </row>
    <row r="42" spans="1:11" ht="14.1" customHeight="1" x14ac:dyDescent="0.25">
      <c r="A42" s="302"/>
      <c r="B42" s="302"/>
      <c r="C42" s="292" t="s">
        <v>60</v>
      </c>
      <c r="D42" s="289">
        <v>0</v>
      </c>
      <c r="E42" s="289">
        <v>4180000</v>
      </c>
      <c r="F42" s="289">
        <v>4180000</v>
      </c>
      <c r="G42" s="289">
        <v>4180000</v>
      </c>
      <c r="H42" s="302"/>
      <c r="I42" s="302"/>
      <c r="J42" s="302"/>
      <c r="K42" s="302"/>
    </row>
    <row r="43" spans="1:11" ht="14.1" customHeight="1" x14ac:dyDescent="0.25">
      <c r="A43" s="302"/>
      <c r="B43" s="302"/>
      <c r="C43" s="292" t="s">
        <v>61</v>
      </c>
      <c r="D43" s="289">
        <v>0</v>
      </c>
      <c r="E43" s="289">
        <v>0</v>
      </c>
      <c r="F43" s="289">
        <v>0</v>
      </c>
      <c r="G43" s="289">
        <v>0</v>
      </c>
      <c r="H43" s="302"/>
      <c r="I43" s="302"/>
      <c r="J43" s="302"/>
      <c r="K43" s="302"/>
    </row>
    <row r="44" spans="1:11" ht="14.1" customHeight="1" x14ac:dyDescent="0.25">
      <c r="A44" s="302"/>
      <c r="B44" s="302"/>
      <c r="C44" s="292" t="s">
        <v>63</v>
      </c>
      <c r="D44" s="289">
        <v>0</v>
      </c>
      <c r="E44" s="289">
        <v>3895000</v>
      </c>
      <c r="F44" s="289">
        <v>3895000</v>
      </c>
      <c r="G44" s="289">
        <v>3395000</v>
      </c>
      <c r="H44" s="302"/>
      <c r="I44" s="302"/>
      <c r="J44" s="302"/>
      <c r="K44" s="302"/>
    </row>
    <row r="45" spans="1:11" ht="14.1" customHeight="1" x14ac:dyDescent="0.25">
      <c r="A45" s="302"/>
      <c r="B45" s="302"/>
      <c r="C45" s="292" t="s">
        <v>60</v>
      </c>
      <c r="D45" s="289">
        <v>0</v>
      </c>
      <c r="E45" s="289">
        <v>3895000</v>
      </c>
      <c r="F45" s="289">
        <v>3895000</v>
      </c>
      <c r="G45" s="289">
        <v>3395000</v>
      </c>
      <c r="H45" s="302"/>
      <c r="I45" s="302"/>
      <c r="J45" s="302"/>
      <c r="K45" s="302"/>
    </row>
    <row r="46" spans="1:11" ht="14.1" customHeight="1" x14ac:dyDescent="0.25">
      <c r="A46" s="302"/>
      <c r="B46" s="302"/>
      <c r="C46" s="292" t="s">
        <v>61</v>
      </c>
      <c r="D46" s="289">
        <v>0</v>
      </c>
      <c r="E46" s="289">
        <v>0</v>
      </c>
      <c r="F46" s="289">
        <v>0</v>
      </c>
      <c r="G46" s="289">
        <v>0</v>
      </c>
      <c r="H46" s="302"/>
      <c r="I46" s="302"/>
      <c r="J46" s="302"/>
      <c r="K46" s="302"/>
    </row>
    <row r="47" spans="1:11" ht="14.1" customHeight="1" x14ac:dyDescent="0.25">
      <c r="A47" s="302"/>
      <c r="B47" s="302"/>
      <c r="C47" s="292" t="s">
        <v>64</v>
      </c>
      <c r="D47" s="289">
        <v>0</v>
      </c>
      <c r="E47" s="289">
        <v>0</v>
      </c>
      <c r="F47" s="289">
        <v>0</v>
      </c>
      <c r="G47" s="289">
        <v>0</v>
      </c>
      <c r="H47" s="302"/>
      <c r="I47" s="302"/>
      <c r="J47" s="302"/>
      <c r="K47" s="302"/>
    </row>
    <row r="48" spans="1:11" ht="14.1" customHeight="1" x14ac:dyDescent="0.25">
      <c r="A48" s="302"/>
      <c r="B48" s="302"/>
      <c r="C48" s="292" t="s">
        <v>60</v>
      </c>
      <c r="D48" s="289">
        <v>0</v>
      </c>
      <c r="E48" s="289">
        <v>0</v>
      </c>
      <c r="F48" s="289">
        <v>0</v>
      </c>
      <c r="G48" s="289">
        <v>0</v>
      </c>
      <c r="H48" s="302"/>
      <c r="I48" s="302"/>
      <c r="J48" s="302"/>
      <c r="K48" s="302"/>
    </row>
    <row r="49" spans="1:11" ht="14.1" customHeight="1" x14ac:dyDescent="0.25">
      <c r="A49" s="302"/>
      <c r="B49" s="302"/>
      <c r="C49" s="292" t="s">
        <v>61</v>
      </c>
      <c r="D49" s="289">
        <v>0</v>
      </c>
      <c r="E49" s="289">
        <v>0</v>
      </c>
      <c r="F49" s="289">
        <v>0</v>
      </c>
      <c r="G49" s="289">
        <v>0</v>
      </c>
      <c r="H49" s="302"/>
      <c r="I49" s="302"/>
      <c r="J49" s="302"/>
      <c r="K49" s="302"/>
    </row>
    <row r="50" spans="1:11" ht="14.1" customHeight="1" x14ac:dyDescent="0.25">
      <c r="A50" s="302"/>
      <c r="B50" s="302"/>
      <c r="C50" s="292" t="s">
        <v>65</v>
      </c>
      <c r="D50" s="289">
        <v>0</v>
      </c>
      <c r="E50" s="289">
        <v>103000000</v>
      </c>
      <c r="F50" s="289">
        <v>103000000</v>
      </c>
      <c r="G50" s="289">
        <v>103000000</v>
      </c>
      <c r="H50" s="302"/>
      <c r="I50" s="302"/>
      <c r="J50" s="302"/>
      <c r="K50" s="302"/>
    </row>
    <row r="51" spans="1:11" ht="14.1" customHeight="1" x14ac:dyDescent="0.25">
      <c r="A51" s="302"/>
      <c r="B51" s="302"/>
      <c r="C51" s="292" t="s">
        <v>60</v>
      </c>
      <c r="D51" s="289">
        <v>0</v>
      </c>
      <c r="E51" s="289">
        <v>103000000</v>
      </c>
      <c r="F51" s="289">
        <v>103000000</v>
      </c>
      <c r="G51" s="289">
        <v>103000000</v>
      </c>
      <c r="H51" s="302"/>
      <c r="I51" s="302"/>
      <c r="J51" s="302"/>
      <c r="K51" s="302"/>
    </row>
    <row r="52" spans="1:11" ht="14.1" customHeight="1" x14ac:dyDescent="0.25">
      <c r="A52" s="302"/>
      <c r="B52" s="302"/>
      <c r="C52" s="292" t="s">
        <v>61</v>
      </c>
      <c r="D52" s="289">
        <v>0</v>
      </c>
      <c r="E52" s="289">
        <v>0</v>
      </c>
      <c r="F52" s="289">
        <v>0</v>
      </c>
      <c r="G52" s="289">
        <v>0</v>
      </c>
      <c r="H52" s="302"/>
      <c r="I52" s="302"/>
      <c r="J52" s="302"/>
      <c r="K52" s="302"/>
    </row>
    <row r="53" spans="1:11" ht="14.1" customHeight="1" x14ac:dyDescent="0.25">
      <c r="A53" s="302"/>
      <c r="B53" s="302"/>
      <c r="C53" s="292" t="s">
        <v>66</v>
      </c>
      <c r="D53" s="289">
        <v>0</v>
      </c>
      <c r="E53" s="289">
        <v>0</v>
      </c>
      <c r="F53" s="289">
        <v>0</v>
      </c>
      <c r="G53" s="289">
        <v>0</v>
      </c>
      <c r="H53" s="302"/>
      <c r="I53" s="302"/>
      <c r="J53" s="302"/>
      <c r="K53" s="302"/>
    </row>
    <row r="54" spans="1:11" ht="14.1" customHeight="1" x14ac:dyDescent="0.25">
      <c r="A54" s="302"/>
      <c r="B54" s="302"/>
      <c r="C54" s="292" t="s">
        <v>60</v>
      </c>
      <c r="D54" s="289">
        <v>0</v>
      </c>
      <c r="E54" s="289">
        <v>0</v>
      </c>
      <c r="F54" s="289">
        <v>0</v>
      </c>
      <c r="G54" s="289">
        <v>0</v>
      </c>
      <c r="H54" s="302"/>
      <c r="I54" s="302"/>
      <c r="J54" s="302"/>
      <c r="K54" s="302"/>
    </row>
    <row r="55" spans="1:11" ht="14.1" customHeight="1" x14ac:dyDescent="0.25">
      <c r="A55" s="302"/>
      <c r="B55" s="302"/>
      <c r="C55" s="292" t="s">
        <v>61</v>
      </c>
      <c r="D55" s="289">
        <v>0</v>
      </c>
      <c r="E55" s="289">
        <v>0</v>
      </c>
      <c r="F55" s="289">
        <v>0</v>
      </c>
      <c r="G55" s="289">
        <v>0</v>
      </c>
      <c r="H55" s="302"/>
      <c r="I55" s="302"/>
      <c r="J55" s="302"/>
      <c r="K55" s="302"/>
    </row>
    <row r="56" spans="1:11" ht="14.1" customHeight="1" x14ac:dyDescent="0.25">
      <c r="A56" s="302"/>
      <c r="B56" s="302"/>
      <c r="C56" s="292" t="s">
        <v>67</v>
      </c>
      <c r="D56" s="289">
        <v>0</v>
      </c>
      <c r="E56" s="289">
        <v>0</v>
      </c>
      <c r="F56" s="289">
        <v>0</v>
      </c>
      <c r="G56" s="289">
        <v>0</v>
      </c>
      <c r="H56" s="302"/>
      <c r="I56" s="302"/>
      <c r="J56" s="302"/>
      <c r="K56" s="302"/>
    </row>
    <row r="57" spans="1:11" ht="14.1" customHeight="1" x14ac:dyDescent="0.25">
      <c r="A57" s="302"/>
      <c r="B57" s="302"/>
      <c r="C57" s="292" t="s">
        <v>60</v>
      </c>
      <c r="D57" s="289">
        <v>0</v>
      </c>
      <c r="E57" s="289">
        <v>0</v>
      </c>
      <c r="F57" s="289">
        <v>0</v>
      </c>
      <c r="G57" s="289">
        <v>0</v>
      </c>
      <c r="H57" s="302"/>
      <c r="I57" s="302"/>
      <c r="J57" s="302"/>
      <c r="K57" s="302"/>
    </row>
    <row r="58" spans="1:11" ht="14.1" customHeight="1" x14ac:dyDescent="0.25">
      <c r="A58" s="302"/>
      <c r="B58" s="302"/>
      <c r="C58" s="292" t="s">
        <v>61</v>
      </c>
      <c r="D58" s="289">
        <v>0</v>
      </c>
      <c r="E58" s="289">
        <v>0</v>
      </c>
      <c r="F58" s="289">
        <v>0</v>
      </c>
      <c r="G58" s="289">
        <v>0</v>
      </c>
      <c r="H58" s="302"/>
      <c r="I58" s="302"/>
      <c r="J58" s="302"/>
      <c r="K58" s="302"/>
    </row>
    <row r="59" spans="1:11" ht="14.1" customHeight="1" x14ac:dyDescent="0.25">
      <c r="A59" s="302"/>
      <c r="B59" s="302"/>
      <c r="C59" s="292" t="s">
        <v>68</v>
      </c>
      <c r="D59" s="289">
        <v>0</v>
      </c>
      <c r="E59" s="289">
        <v>0</v>
      </c>
      <c r="F59" s="289">
        <v>0</v>
      </c>
      <c r="G59" s="289">
        <v>0</v>
      </c>
      <c r="H59" s="302"/>
      <c r="I59" s="302"/>
      <c r="J59" s="302"/>
      <c r="K59" s="302"/>
    </row>
    <row r="60" spans="1:11" ht="14.1" customHeight="1" x14ac:dyDescent="0.25">
      <c r="A60" s="302"/>
      <c r="B60" s="302"/>
      <c r="C60" s="292" t="s">
        <v>60</v>
      </c>
      <c r="D60" s="289">
        <v>0</v>
      </c>
      <c r="E60" s="289">
        <v>0</v>
      </c>
      <c r="F60" s="289">
        <v>0</v>
      </c>
      <c r="G60" s="289">
        <v>0</v>
      </c>
      <c r="H60" s="302"/>
      <c r="I60" s="302"/>
      <c r="J60" s="302"/>
      <c r="K60" s="302"/>
    </row>
    <row r="61" spans="1:11" ht="14.1" customHeight="1" x14ac:dyDescent="0.25">
      <c r="A61" s="302"/>
      <c r="B61" s="302"/>
      <c r="C61" s="292" t="s">
        <v>69</v>
      </c>
      <c r="D61" s="289">
        <v>0</v>
      </c>
      <c r="E61" s="289">
        <v>0</v>
      </c>
      <c r="F61" s="289">
        <v>0</v>
      </c>
      <c r="G61" s="289">
        <v>0</v>
      </c>
      <c r="H61" s="302"/>
      <c r="I61" s="302"/>
      <c r="J61" s="302"/>
      <c r="K61" s="302"/>
    </row>
    <row r="62" spans="1:11" ht="14.1" customHeight="1" x14ac:dyDescent="0.25">
      <c r="A62" s="302"/>
      <c r="B62" s="302"/>
      <c r="C62" s="292" t="s">
        <v>70</v>
      </c>
      <c r="D62" s="289">
        <v>0</v>
      </c>
      <c r="E62" s="289">
        <v>0</v>
      </c>
      <c r="F62" s="289">
        <v>0</v>
      </c>
      <c r="G62" s="289">
        <v>0</v>
      </c>
      <c r="H62" s="302"/>
      <c r="I62" s="302"/>
      <c r="J62" s="302"/>
      <c r="K62" s="302"/>
    </row>
    <row r="63" spans="1:11" ht="14.1" customHeight="1" x14ac:dyDescent="0.25">
      <c r="A63" s="302"/>
      <c r="B63" s="302"/>
      <c r="C63" s="292" t="s">
        <v>71</v>
      </c>
      <c r="D63" s="289">
        <v>0</v>
      </c>
      <c r="E63" s="289">
        <v>0</v>
      </c>
      <c r="F63" s="289">
        <v>0</v>
      </c>
      <c r="G63" s="289">
        <v>0</v>
      </c>
      <c r="H63" s="302"/>
      <c r="I63" s="302"/>
      <c r="J63" s="302"/>
      <c r="K63" s="302"/>
    </row>
    <row r="64" spans="1:11" ht="14.1" customHeight="1" x14ac:dyDescent="0.25">
      <c r="A64" s="302"/>
      <c r="B64" s="302"/>
      <c r="C64" s="292" t="s">
        <v>72</v>
      </c>
      <c r="D64" s="289">
        <v>0</v>
      </c>
      <c r="E64" s="289">
        <v>0</v>
      </c>
      <c r="F64" s="289">
        <v>0</v>
      </c>
      <c r="G64" s="289">
        <v>0</v>
      </c>
      <c r="H64" s="302"/>
      <c r="I64" s="302"/>
      <c r="J64" s="302"/>
      <c r="K64" s="302"/>
    </row>
    <row r="65" spans="1:11" ht="14.1" customHeight="1" x14ac:dyDescent="0.25">
      <c r="A65" s="302"/>
      <c r="B65" s="302"/>
      <c r="C65" s="292" t="s">
        <v>73</v>
      </c>
      <c r="D65" s="289">
        <v>0</v>
      </c>
      <c r="E65" s="289">
        <v>0</v>
      </c>
      <c r="F65" s="289">
        <v>0</v>
      </c>
      <c r="G65" s="289">
        <v>0</v>
      </c>
      <c r="H65" s="302"/>
      <c r="I65" s="302"/>
      <c r="J65" s="302"/>
      <c r="K65" s="302"/>
    </row>
    <row r="66" spans="1:11" ht="14.1" customHeight="1" x14ac:dyDescent="0.25">
      <c r="A66" s="302"/>
      <c r="B66" s="302"/>
      <c r="C66" s="292" t="s">
        <v>60</v>
      </c>
      <c r="D66" s="289">
        <v>0</v>
      </c>
      <c r="E66" s="289">
        <v>0</v>
      </c>
      <c r="F66" s="289">
        <v>0</v>
      </c>
      <c r="G66" s="289">
        <v>0</v>
      </c>
      <c r="H66" s="302"/>
      <c r="I66" s="302"/>
      <c r="J66" s="302"/>
      <c r="K66" s="302"/>
    </row>
    <row r="67" spans="1:11" ht="14.1" customHeight="1" x14ac:dyDescent="0.25">
      <c r="A67" s="302"/>
      <c r="B67" s="302"/>
      <c r="C67" s="292" t="s">
        <v>69</v>
      </c>
      <c r="D67" s="289">
        <v>0</v>
      </c>
      <c r="E67" s="289">
        <v>0</v>
      </c>
      <c r="F67" s="289">
        <v>0</v>
      </c>
      <c r="G67" s="289">
        <v>0</v>
      </c>
      <c r="H67" s="302"/>
      <c r="I67" s="302"/>
      <c r="J67" s="302"/>
      <c r="K67" s="302"/>
    </row>
    <row r="68" spans="1:11" ht="14.1" customHeight="1" x14ac:dyDescent="0.25">
      <c r="A68" s="302"/>
      <c r="B68" s="302"/>
      <c r="C68" s="292" t="s">
        <v>70</v>
      </c>
      <c r="D68" s="289">
        <v>0</v>
      </c>
      <c r="E68" s="289">
        <v>0</v>
      </c>
      <c r="F68" s="289">
        <v>0</v>
      </c>
      <c r="G68" s="289">
        <v>0</v>
      </c>
      <c r="H68" s="302"/>
      <c r="I68" s="302"/>
      <c r="J68" s="302"/>
      <c r="K68" s="302"/>
    </row>
    <row r="69" spans="1:11" ht="14.1" customHeight="1" x14ac:dyDescent="0.25">
      <c r="A69" s="302"/>
      <c r="B69" s="302"/>
      <c r="C69" s="292" t="s">
        <v>71</v>
      </c>
      <c r="D69" s="289">
        <v>0</v>
      </c>
      <c r="E69" s="289">
        <v>0</v>
      </c>
      <c r="F69" s="289">
        <v>0</v>
      </c>
      <c r="G69" s="289">
        <v>0</v>
      </c>
      <c r="H69" s="302"/>
      <c r="I69" s="302"/>
      <c r="J69" s="302"/>
      <c r="K69" s="302"/>
    </row>
    <row r="70" spans="1:11" ht="14.1" customHeight="1" x14ac:dyDescent="0.25">
      <c r="A70" s="302"/>
      <c r="B70" s="302"/>
      <c r="C70" s="292" t="s">
        <v>72</v>
      </c>
      <c r="D70" s="289">
        <v>0</v>
      </c>
      <c r="E70" s="289">
        <v>0</v>
      </c>
      <c r="F70" s="289">
        <v>0</v>
      </c>
      <c r="G70" s="289">
        <v>0</v>
      </c>
      <c r="H70" s="302"/>
      <c r="I70" s="302"/>
      <c r="J70" s="302"/>
      <c r="K70" s="302"/>
    </row>
    <row r="71" spans="1:11" ht="14.1" customHeight="1" x14ac:dyDescent="0.25">
      <c r="A71" s="302"/>
      <c r="B71" s="302"/>
      <c r="C71" s="292" t="s">
        <v>74</v>
      </c>
      <c r="D71" s="289">
        <v>0</v>
      </c>
      <c r="E71" s="289">
        <v>0</v>
      </c>
      <c r="F71" s="289">
        <v>0</v>
      </c>
      <c r="G71" s="289">
        <v>0</v>
      </c>
      <c r="H71" s="302"/>
      <c r="I71" s="302"/>
      <c r="J71" s="302"/>
      <c r="K71" s="302"/>
    </row>
    <row r="72" spans="1:11" ht="14.1" customHeight="1" x14ac:dyDescent="0.25">
      <c r="A72" s="302"/>
      <c r="B72" s="302"/>
      <c r="C72" s="292" t="s">
        <v>60</v>
      </c>
      <c r="D72" s="289">
        <v>0</v>
      </c>
      <c r="E72" s="289">
        <v>0</v>
      </c>
      <c r="F72" s="289">
        <v>0</v>
      </c>
      <c r="G72" s="289">
        <v>0</v>
      </c>
      <c r="H72" s="302"/>
      <c r="I72" s="302"/>
      <c r="J72" s="302"/>
      <c r="K72" s="302"/>
    </row>
    <row r="73" spans="1:11" ht="14.1" customHeight="1" x14ac:dyDescent="0.25">
      <c r="A73" s="302"/>
      <c r="B73" s="302"/>
      <c r="C73" s="292" t="s">
        <v>69</v>
      </c>
      <c r="D73" s="289">
        <v>0</v>
      </c>
      <c r="E73" s="289">
        <v>0</v>
      </c>
      <c r="F73" s="289">
        <v>0</v>
      </c>
      <c r="G73" s="289">
        <v>0</v>
      </c>
      <c r="H73" s="302"/>
      <c r="I73" s="302"/>
      <c r="J73" s="302"/>
      <c r="K73" s="302"/>
    </row>
    <row r="74" spans="1:11" ht="14.1" customHeight="1" x14ac:dyDescent="0.25">
      <c r="A74" s="302"/>
      <c r="B74" s="302"/>
      <c r="C74" s="292" t="s">
        <v>70</v>
      </c>
      <c r="D74" s="289">
        <v>0</v>
      </c>
      <c r="E74" s="289">
        <v>0</v>
      </c>
      <c r="F74" s="289">
        <v>0</v>
      </c>
      <c r="G74" s="289">
        <v>0</v>
      </c>
      <c r="H74" s="302"/>
      <c r="I74" s="302"/>
      <c r="J74" s="302"/>
      <c r="K74" s="302"/>
    </row>
    <row r="75" spans="1:11" ht="14.1" customHeight="1" x14ac:dyDescent="0.25">
      <c r="A75" s="302"/>
      <c r="B75" s="302"/>
      <c r="C75" s="292" t="s">
        <v>71</v>
      </c>
      <c r="D75" s="289">
        <v>0</v>
      </c>
      <c r="E75" s="289">
        <v>0</v>
      </c>
      <c r="F75" s="289">
        <v>0</v>
      </c>
      <c r="G75" s="289">
        <v>0</v>
      </c>
      <c r="H75" s="302"/>
      <c r="I75" s="302"/>
      <c r="J75" s="302"/>
      <c r="K75" s="302"/>
    </row>
    <row r="76" spans="1:11" ht="14.1" customHeight="1" x14ac:dyDescent="0.25">
      <c r="A76" s="302"/>
      <c r="B76" s="302"/>
      <c r="C76" s="292" t="s">
        <v>72</v>
      </c>
      <c r="D76" s="289">
        <v>0</v>
      </c>
      <c r="E76" s="289">
        <v>0</v>
      </c>
      <c r="F76" s="289">
        <v>0</v>
      </c>
      <c r="G76" s="289">
        <v>0</v>
      </c>
      <c r="H76" s="302"/>
      <c r="I76" s="302"/>
      <c r="J76" s="302"/>
      <c r="K76" s="302"/>
    </row>
    <row r="77" spans="1:11" ht="14.1" customHeight="1" x14ac:dyDescent="0.25">
      <c r="A77" s="302"/>
      <c r="B77" s="302"/>
      <c r="C77" s="292" t="s">
        <v>75</v>
      </c>
      <c r="D77" s="289">
        <v>0</v>
      </c>
      <c r="E77" s="289">
        <v>0</v>
      </c>
      <c r="F77" s="289">
        <v>0</v>
      </c>
      <c r="G77" s="289">
        <v>0</v>
      </c>
      <c r="H77" s="302"/>
      <c r="I77" s="302"/>
      <c r="J77" s="302"/>
      <c r="K77" s="302"/>
    </row>
    <row r="78" spans="1:11" ht="14.1" customHeight="1" x14ac:dyDescent="0.25">
      <c r="A78" s="302"/>
      <c r="B78" s="302"/>
      <c r="C78" s="292" t="s">
        <v>76</v>
      </c>
      <c r="D78" s="289">
        <v>0</v>
      </c>
      <c r="E78" s="289">
        <v>0</v>
      </c>
      <c r="F78" s="289">
        <v>0</v>
      </c>
      <c r="G78" s="289">
        <v>0</v>
      </c>
      <c r="H78" s="302"/>
      <c r="I78" s="302"/>
      <c r="J78" s="302"/>
      <c r="K78" s="302"/>
    </row>
    <row r="79" spans="1:11" ht="14.1" customHeight="1" x14ac:dyDescent="0.25">
      <c r="A79" s="302"/>
      <c r="B79" s="302"/>
      <c r="C79" s="290" t="s">
        <v>77</v>
      </c>
      <c r="D79" s="289">
        <v>0</v>
      </c>
      <c r="E79" s="289">
        <v>133175000</v>
      </c>
      <c r="F79" s="289">
        <v>133175000</v>
      </c>
      <c r="G79" s="289">
        <v>132675000</v>
      </c>
      <c r="H79" s="302"/>
      <c r="I79" s="302"/>
      <c r="J79" s="302"/>
      <c r="K79" s="302"/>
    </row>
    <row r="80" spans="1:11" x14ac:dyDescent="0.25">
      <c r="A80" s="302"/>
      <c r="B80" s="302"/>
      <c r="C80" s="296" t="s">
        <v>33</v>
      </c>
      <c r="D80" s="1295" t="s">
        <v>2775</v>
      </c>
      <c r="E80" s="1296"/>
      <c r="F80" s="1296"/>
      <c r="G80" s="1296"/>
      <c r="H80" s="302"/>
      <c r="I80" s="302"/>
      <c r="J80" s="302"/>
      <c r="K80" s="302"/>
    </row>
    <row r="81" spans="1:11" ht="36.950000000000003" customHeight="1" x14ac:dyDescent="0.25">
      <c r="A81" s="302"/>
      <c r="B81" s="302"/>
      <c r="C81" s="277" t="s">
        <v>35</v>
      </c>
      <c r="D81" s="1297" t="s">
        <v>2774</v>
      </c>
      <c r="E81" s="1298"/>
      <c r="F81" s="1298"/>
      <c r="G81" s="1298"/>
      <c r="H81" s="302"/>
      <c r="I81" s="302"/>
      <c r="J81" s="302"/>
      <c r="K81" s="302"/>
    </row>
    <row r="82" spans="1:11" x14ac:dyDescent="0.25">
      <c r="A82" s="302"/>
      <c r="B82" s="302"/>
      <c r="C82" s="277" t="s">
        <v>37</v>
      </c>
      <c r="D82" s="1297" t="s">
        <v>2773</v>
      </c>
      <c r="E82" s="1298"/>
      <c r="F82" s="1298"/>
      <c r="G82" s="1298"/>
      <c r="H82" s="302"/>
      <c r="I82" s="302"/>
      <c r="J82" s="302"/>
      <c r="K82" s="302"/>
    </row>
    <row r="83" spans="1:11" ht="15" customHeight="1" x14ac:dyDescent="0.25">
      <c r="A83" s="302"/>
      <c r="B83" s="302"/>
      <c r="C83" s="303"/>
      <c r="D83" s="269">
        <v>2025</v>
      </c>
      <c r="E83" s="269">
        <v>2026</v>
      </c>
      <c r="F83" s="269">
        <v>2027</v>
      </c>
      <c r="G83" s="269">
        <v>2028</v>
      </c>
      <c r="H83" s="302"/>
      <c r="I83" s="302"/>
      <c r="J83" s="302"/>
      <c r="K83" s="302"/>
    </row>
    <row r="84" spans="1:11" ht="15" customHeight="1" x14ac:dyDescent="0.25">
      <c r="A84" s="302"/>
      <c r="B84" s="302"/>
      <c r="C84" s="304"/>
      <c r="D84" s="266" t="s">
        <v>17</v>
      </c>
      <c r="E84" s="266" t="s">
        <v>18</v>
      </c>
      <c r="F84" s="266" t="s">
        <v>18</v>
      </c>
      <c r="G84" s="266" t="s">
        <v>18</v>
      </c>
      <c r="H84" s="302"/>
      <c r="I84" s="302"/>
      <c r="J84" s="302"/>
      <c r="K84" s="302"/>
    </row>
    <row r="85" spans="1:11" ht="14.1" customHeight="1" x14ac:dyDescent="0.25">
      <c r="A85" s="302"/>
      <c r="B85" s="302"/>
      <c r="C85" s="284" t="s">
        <v>39</v>
      </c>
      <c r="D85" s="295" t="s">
        <v>40</v>
      </c>
      <c r="E85" s="295" t="s">
        <v>517</v>
      </c>
      <c r="F85" s="295" t="s">
        <v>517</v>
      </c>
      <c r="G85" s="295" t="s">
        <v>517</v>
      </c>
      <c r="H85" s="302"/>
      <c r="I85" s="302"/>
      <c r="J85" s="302"/>
      <c r="K85" s="302"/>
    </row>
    <row r="86" spans="1:11" ht="14.1" customHeight="1" x14ac:dyDescent="0.25">
      <c r="A86" s="302"/>
      <c r="B86" s="302"/>
      <c r="C86" s="284" t="s">
        <v>41</v>
      </c>
      <c r="D86" s="295" t="s">
        <v>1002</v>
      </c>
      <c r="E86" s="295" t="s">
        <v>1002</v>
      </c>
      <c r="F86" s="295" t="s">
        <v>1002</v>
      </c>
      <c r="G86" s="295" t="s">
        <v>1002</v>
      </c>
      <c r="H86" s="302"/>
      <c r="I86" s="302"/>
      <c r="J86" s="302"/>
      <c r="K86" s="302"/>
    </row>
    <row r="87" spans="1:11" ht="14.1" customHeight="1" x14ac:dyDescent="0.25">
      <c r="A87" s="302"/>
      <c r="B87" s="302"/>
      <c r="C87" s="284" t="s">
        <v>45</v>
      </c>
      <c r="D87" s="295" t="s">
        <v>46</v>
      </c>
      <c r="E87" s="295" t="s">
        <v>2772</v>
      </c>
      <c r="F87" s="295" t="s">
        <v>2772</v>
      </c>
      <c r="G87" s="295" t="s">
        <v>2772</v>
      </c>
      <c r="H87" s="302"/>
      <c r="I87" s="302"/>
      <c r="J87" s="302"/>
      <c r="K87" s="302"/>
    </row>
    <row r="88" spans="1:11" ht="14.1" customHeight="1" x14ac:dyDescent="0.25">
      <c r="A88" s="302"/>
      <c r="B88" s="302"/>
      <c r="C88" s="284" t="s">
        <v>50</v>
      </c>
      <c r="D88" s="295" t="s">
        <v>40</v>
      </c>
      <c r="E88" s="295" t="s">
        <v>40</v>
      </c>
      <c r="F88" s="295" t="s">
        <v>46</v>
      </c>
      <c r="G88" s="295" t="s">
        <v>46</v>
      </c>
      <c r="H88" s="302"/>
      <c r="I88" s="302"/>
      <c r="J88" s="302"/>
      <c r="K88" s="302"/>
    </row>
    <row r="89" spans="1:11" ht="14.1" customHeight="1" x14ac:dyDescent="0.25">
      <c r="A89" s="302"/>
      <c r="B89" s="302"/>
      <c r="C89" s="284" t="s">
        <v>52</v>
      </c>
      <c r="D89" s="295" t="s">
        <v>40</v>
      </c>
      <c r="E89" s="295" t="s">
        <v>46</v>
      </c>
      <c r="F89" s="295" t="s">
        <v>46</v>
      </c>
      <c r="G89" s="295" t="s">
        <v>46</v>
      </c>
      <c r="H89" s="302"/>
      <c r="I89" s="302"/>
      <c r="J89" s="302"/>
      <c r="K89" s="302"/>
    </row>
    <row r="90" spans="1:11" ht="14.1" customHeight="1" x14ac:dyDescent="0.25">
      <c r="A90" s="302"/>
      <c r="B90" s="302"/>
      <c r="C90" s="284" t="s">
        <v>55</v>
      </c>
      <c r="D90" s="295" t="s">
        <v>40</v>
      </c>
      <c r="E90" s="295" t="s">
        <v>40</v>
      </c>
      <c r="F90" s="295" t="s">
        <v>46</v>
      </c>
      <c r="G90" s="295" t="s">
        <v>46</v>
      </c>
      <c r="H90" s="302"/>
      <c r="I90" s="302"/>
      <c r="J90" s="302"/>
      <c r="K90" s="302"/>
    </row>
    <row r="91" spans="1:11" ht="14.1" customHeight="1" x14ac:dyDescent="0.25">
      <c r="A91" s="302"/>
      <c r="B91" s="302"/>
      <c r="C91" s="1307" t="s">
        <v>58</v>
      </c>
      <c r="D91" s="1308"/>
      <c r="E91" s="1308"/>
      <c r="F91" s="1308"/>
      <c r="G91" s="1308"/>
      <c r="H91" s="302"/>
      <c r="I91" s="302"/>
      <c r="J91" s="302"/>
      <c r="K91" s="302"/>
    </row>
    <row r="92" spans="1:11" ht="14.1" customHeight="1" x14ac:dyDescent="0.25">
      <c r="A92" s="302"/>
      <c r="B92" s="302"/>
      <c r="C92" s="303"/>
      <c r="D92" s="269">
        <v>2025</v>
      </c>
      <c r="E92" s="269">
        <v>2026</v>
      </c>
      <c r="F92" s="269">
        <v>2027</v>
      </c>
      <c r="G92" s="269">
        <v>2028</v>
      </c>
      <c r="H92" s="302"/>
      <c r="I92" s="302"/>
      <c r="J92" s="302"/>
      <c r="K92" s="302"/>
    </row>
    <row r="93" spans="1:11" ht="14.1" customHeight="1" x14ac:dyDescent="0.25">
      <c r="A93" s="302"/>
      <c r="B93" s="302"/>
      <c r="C93" s="304"/>
      <c r="D93" s="266" t="s">
        <v>17</v>
      </c>
      <c r="E93" s="266" t="s">
        <v>18</v>
      </c>
      <c r="F93" s="266" t="s">
        <v>18</v>
      </c>
      <c r="G93" s="266" t="s">
        <v>18</v>
      </c>
      <c r="H93" s="302"/>
      <c r="I93" s="302"/>
      <c r="J93" s="302"/>
      <c r="K93" s="302"/>
    </row>
    <row r="94" spans="1:11" ht="14.1" customHeight="1" x14ac:dyDescent="0.25">
      <c r="A94" s="302"/>
      <c r="B94" s="302"/>
      <c r="C94" s="292" t="s">
        <v>59</v>
      </c>
      <c r="D94" s="289">
        <v>0</v>
      </c>
      <c r="E94" s="289">
        <v>0</v>
      </c>
      <c r="F94" s="289">
        <v>0</v>
      </c>
      <c r="G94" s="289">
        <v>0</v>
      </c>
      <c r="H94" s="302"/>
      <c r="I94" s="302"/>
      <c r="J94" s="302"/>
      <c r="K94" s="302"/>
    </row>
    <row r="95" spans="1:11" ht="14.1" customHeight="1" x14ac:dyDescent="0.25">
      <c r="A95" s="302"/>
      <c r="B95" s="302"/>
      <c r="C95" s="292" t="s">
        <v>60</v>
      </c>
      <c r="D95" s="289">
        <v>0</v>
      </c>
      <c r="E95" s="289">
        <v>0</v>
      </c>
      <c r="F95" s="289">
        <v>0</v>
      </c>
      <c r="G95" s="289">
        <v>0</v>
      </c>
      <c r="H95" s="302"/>
      <c r="I95" s="302"/>
      <c r="J95" s="302"/>
      <c r="K95" s="302"/>
    </row>
    <row r="96" spans="1:11" ht="14.1" customHeight="1" x14ac:dyDescent="0.25">
      <c r="A96" s="302"/>
      <c r="B96" s="302"/>
      <c r="C96" s="292" t="s">
        <v>61</v>
      </c>
      <c r="D96" s="289">
        <v>0</v>
      </c>
      <c r="E96" s="289">
        <v>0</v>
      </c>
      <c r="F96" s="289">
        <v>0</v>
      </c>
      <c r="G96" s="289">
        <v>0</v>
      </c>
      <c r="H96" s="302"/>
      <c r="I96" s="302"/>
      <c r="J96" s="302"/>
      <c r="K96" s="302"/>
    </row>
    <row r="97" spans="1:11" ht="14.1" customHeight="1" x14ac:dyDescent="0.25">
      <c r="A97" s="302"/>
      <c r="B97" s="302"/>
      <c r="C97" s="292" t="s">
        <v>62</v>
      </c>
      <c r="D97" s="289">
        <v>0</v>
      </c>
      <c r="E97" s="289">
        <v>0</v>
      </c>
      <c r="F97" s="289">
        <v>0</v>
      </c>
      <c r="G97" s="289">
        <v>0</v>
      </c>
      <c r="H97" s="302"/>
      <c r="I97" s="302"/>
      <c r="J97" s="302"/>
      <c r="K97" s="302"/>
    </row>
    <row r="98" spans="1:11" ht="14.1" customHeight="1" x14ac:dyDescent="0.25">
      <c r="A98" s="302"/>
      <c r="B98" s="302"/>
      <c r="C98" s="292" t="s">
        <v>60</v>
      </c>
      <c r="D98" s="289">
        <v>0</v>
      </c>
      <c r="E98" s="289">
        <v>0</v>
      </c>
      <c r="F98" s="289">
        <v>0</v>
      </c>
      <c r="G98" s="289">
        <v>0</v>
      </c>
      <c r="H98" s="302"/>
      <c r="I98" s="302"/>
      <c r="J98" s="302"/>
      <c r="K98" s="302"/>
    </row>
    <row r="99" spans="1:11" ht="14.1" customHeight="1" x14ac:dyDescent="0.25">
      <c r="A99" s="302"/>
      <c r="B99" s="302"/>
      <c r="C99" s="292" t="s">
        <v>61</v>
      </c>
      <c r="D99" s="289">
        <v>0</v>
      </c>
      <c r="E99" s="289">
        <v>0</v>
      </c>
      <c r="F99" s="289">
        <v>0</v>
      </c>
      <c r="G99" s="289">
        <v>0</v>
      </c>
      <c r="H99" s="302"/>
      <c r="I99" s="302"/>
      <c r="J99" s="302"/>
      <c r="K99" s="302"/>
    </row>
    <row r="100" spans="1:11" ht="14.1" customHeight="1" x14ac:dyDescent="0.25">
      <c r="A100" s="302"/>
      <c r="B100" s="302"/>
      <c r="C100" s="292" t="s">
        <v>63</v>
      </c>
      <c r="D100" s="289">
        <v>0</v>
      </c>
      <c r="E100" s="289">
        <v>2000000</v>
      </c>
      <c r="F100" s="289">
        <v>2000000</v>
      </c>
      <c r="G100" s="289">
        <v>2000000</v>
      </c>
      <c r="H100" s="302"/>
      <c r="I100" s="302"/>
      <c r="J100" s="302"/>
      <c r="K100" s="302"/>
    </row>
    <row r="101" spans="1:11" ht="14.1" customHeight="1" x14ac:dyDescent="0.25">
      <c r="A101" s="302"/>
      <c r="B101" s="302"/>
      <c r="C101" s="292" t="s">
        <v>60</v>
      </c>
      <c r="D101" s="289">
        <v>0</v>
      </c>
      <c r="E101" s="289">
        <v>2000000</v>
      </c>
      <c r="F101" s="289">
        <v>2000000</v>
      </c>
      <c r="G101" s="289">
        <v>2000000</v>
      </c>
      <c r="H101" s="302"/>
      <c r="I101" s="302"/>
      <c r="J101" s="302"/>
      <c r="K101" s="302"/>
    </row>
    <row r="102" spans="1:11" ht="14.1" customHeight="1" x14ac:dyDescent="0.25">
      <c r="A102" s="302"/>
      <c r="B102" s="302"/>
      <c r="C102" s="292" t="s">
        <v>61</v>
      </c>
      <c r="D102" s="289">
        <v>0</v>
      </c>
      <c r="E102" s="289">
        <v>0</v>
      </c>
      <c r="F102" s="289">
        <v>0</v>
      </c>
      <c r="G102" s="289">
        <v>0</v>
      </c>
      <c r="H102" s="302"/>
      <c r="I102" s="302"/>
      <c r="J102" s="302"/>
      <c r="K102" s="302"/>
    </row>
    <row r="103" spans="1:11" ht="14.1" customHeight="1" x14ac:dyDescent="0.25">
      <c r="A103" s="302"/>
      <c r="B103" s="302"/>
      <c r="C103" s="292" t="s">
        <v>64</v>
      </c>
      <c r="D103" s="289">
        <v>0</v>
      </c>
      <c r="E103" s="289">
        <v>0</v>
      </c>
      <c r="F103" s="289">
        <v>0</v>
      </c>
      <c r="G103" s="289">
        <v>0</v>
      </c>
      <c r="H103" s="302"/>
      <c r="I103" s="302"/>
      <c r="J103" s="302"/>
      <c r="K103" s="302"/>
    </row>
    <row r="104" spans="1:11" ht="14.1" customHeight="1" x14ac:dyDescent="0.25">
      <c r="A104" s="302"/>
      <c r="B104" s="302"/>
      <c r="C104" s="292" t="s">
        <v>60</v>
      </c>
      <c r="D104" s="289">
        <v>0</v>
      </c>
      <c r="E104" s="289">
        <v>0</v>
      </c>
      <c r="F104" s="289">
        <v>0</v>
      </c>
      <c r="G104" s="289">
        <v>0</v>
      </c>
      <c r="H104" s="302"/>
      <c r="I104" s="302"/>
      <c r="J104" s="302"/>
      <c r="K104" s="302"/>
    </row>
    <row r="105" spans="1:11" ht="14.1" customHeight="1" x14ac:dyDescent="0.25">
      <c r="A105" s="302"/>
      <c r="B105" s="302"/>
      <c r="C105" s="292" t="s">
        <v>61</v>
      </c>
      <c r="D105" s="289">
        <v>0</v>
      </c>
      <c r="E105" s="289">
        <v>0</v>
      </c>
      <c r="F105" s="289">
        <v>0</v>
      </c>
      <c r="G105" s="289">
        <v>0</v>
      </c>
      <c r="H105" s="302"/>
      <c r="I105" s="302"/>
      <c r="J105" s="302"/>
      <c r="K105" s="302"/>
    </row>
    <row r="106" spans="1:11" ht="14.1" customHeight="1" x14ac:dyDescent="0.25">
      <c r="A106" s="302"/>
      <c r="B106" s="302"/>
      <c r="C106" s="292" t="s">
        <v>65</v>
      </c>
      <c r="D106" s="289">
        <v>0</v>
      </c>
      <c r="E106" s="289">
        <v>0</v>
      </c>
      <c r="F106" s="289">
        <v>0</v>
      </c>
      <c r="G106" s="289">
        <v>0</v>
      </c>
      <c r="H106" s="302"/>
      <c r="I106" s="302"/>
      <c r="J106" s="302"/>
      <c r="K106" s="302"/>
    </row>
    <row r="107" spans="1:11" ht="14.1" customHeight="1" x14ac:dyDescent="0.25">
      <c r="A107" s="302"/>
      <c r="B107" s="302"/>
      <c r="C107" s="292" t="s">
        <v>60</v>
      </c>
      <c r="D107" s="289">
        <v>0</v>
      </c>
      <c r="E107" s="289">
        <v>0</v>
      </c>
      <c r="F107" s="289">
        <v>0</v>
      </c>
      <c r="G107" s="289">
        <v>0</v>
      </c>
      <c r="H107" s="302"/>
      <c r="I107" s="302"/>
      <c r="J107" s="302"/>
      <c r="K107" s="302"/>
    </row>
    <row r="108" spans="1:11" ht="14.1" customHeight="1" x14ac:dyDescent="0.25">
      <c r="A108" s="302"/>
      <c r="B108" s="302"/>
      <c r="C108" s="292" t="s">
        <v>61</v>
      </c>
      <c r="D108" s="289">
        <v>0</v>
      </c>
      <c r="E108" s="289">
        <v>0</v>
      </c>
      <c r="F108" s="289">
        <v>0</v>
      </c>
      <c r="G108" s="289">
        <v>0</v>
      </c>
      <c r="H108" s="302"/>
      <c r="I108" s="302"/>
      <c r="J108" s="302"/>
      <c r="K108" s="302"/>
    </row>
    <row r="109" spans="1:11" ht="14.1" customHeight="1" x14ac:dyDescent="0.25">
      <c r="A109" s="302"/>
      <c r="B109" s="302"/>
      <c r="C109" s="292" t="s">
        <v>66</v>
      </c>
      <c r="D109" s="289">
        <v>0</v>
      </c>
      <c r="E109" s="289">
        <v>0</v>
      </c>
      <c r="F109" s="289">
        <v>0</v>
      </c>
      <c r="G109" s="289">
        <v>0</v>
      </c>
      <c r="H109" s="302"/>
      <c r="I109" s="302"/>
      <c r="J109" s="302"/>
      <c r="K109" s="302"/>
    </row>
    <row r="110" spans="1:11" ht="14.1" customHeight="1" x14ac:dyDescent="0.25">
      <c r="A110" s="302"/>
      <c r="B110" s="302"/>
      <c r="C110" s="292" t="s">
        <v>60</v>
      </c>
      <c r="D110" s="289">
        <v>0</v>
      </c>
      <c r="E110" s="289">
        <v>0</v>
      </c>
      <c r="F110" s="289">
        <v>0</v>
      </c>
      <c r="G110" s="289">
        <v>0</v>
      </c>
      <c r="H110" s="302"/>
      <c r="I110" s="302"/>
      <c r="J110" s="302"/>
      <c r="K110" s="302"/>
    </row>
    <row r="111" spans="1:11" ht="14.1" customHeight="1" x14ac:dyDescent="0.25">
      <c r="A111" s="302"/>
      <c r="B111" s="302"/>
      <c r="C111" s="292" t="s">
        <v>61</v>
      </c>
      <c r="D111" s="289">
        <v>0</v>
      </c>
      <c r="E111" s="289">
        <v>0</v>
      </c>
      <c r="F111" s="289">
        <v>0</v>
      </c>
      <c r="G111" s="289">
        <v>0</v>
      </c>
      <c r="H111" s="302"/>
      <c r="I111" s="302"/>
      <c r="J111" s="302"/>
      <c r="K111" s="302"/>
    </row>
    <row r="112" spans="1:11" ht="14.1" customHeight="1" x14ac:dyDescent="0.25">
      <c r="A112" s="302"/>
      <c r="B112" s="302"/>
      <c r="C112" s="292" t="s">
        <v>67</v>
      </c>
      <c r="D112" s="289">
        <v>0</v>
      </c>
      <c r="E112" s="289">
        <v>0</v>
      </c>
      <c r="F112" s="289">
        <v>0</v>
      </c>
      <c r="G112" s="289">
        <v>0</v>
      </c>
      <c r="H112" s="302"/>
      <c r="I112" s="302"/>
      <c r="J112" s="302"/>
      <c r="K112" s="302"/>
    </row>
    <row r="113" spans="1:11" ht="14.1" customHeight="1" x14ac:dyDescent="0.25">
      <c r="A113" s="302"/>
      <c r="B113" s="302"/>
      <c r="C113" s="292" t="s">
        <v>60</v>
      </c>
      <c r="D113" s="289">
        <v>0</v>
      </c>
      <c r="E113" s="289">
        <v>0</v>
      </c>
      <c r="F113" s="289">
        <v>0</v>
      </c>
      <c r="G113" s="289">
        <v>0</v>
      </c>
      <c r="H113" s="302"/>
      <c r="I113" s="302"/>
      <c r="J113" s="302"/>
      <c r="K113" s="302"/>
    </row>
    <row r="114" spans="1:11" ht="14.1" customHeight="1" x14ac:dyDescent="0.25">
      <c r="A114" s="302"/>
      <c r="B114" s="302"/>
      <c r="C114" s="292" t="s">
        <v>61</v>
      </c>
      <c r="D114" s="289">
        <v>0</v>
      </c>
      <c r="E114" s="289">
        <v>0</v>
      </c>
      <c r="F114" s="289">
        <v>0</v>
      </c>
      <c r="G114" s="289">
        <v>0</v>
      </c>
      <c r="H114" s="302"/>
      <c r="I114" s="302"/>
      <c r="J114" s="302"/>
      <c r="K114" s="302"/>
    </row>
    <row r="115" spans="1:11" ht="14.1" customHeight="1" x14ac:dyDescent="0.25">
      <c r="A115" s="302"/>
      <c r="B115" s="302"/>
      <c r="C115" s="292" t="s">
        <v>68</v>
      </c>
      <c r="D115" s="289">
        <v>0</v>
      </c>
      <c r="E115" s="289">
        <v>0</v>
      </c>
      <c r="F115" s="289">
        <v>0</v>
      </c>
      <c r="G115" s="289">
        <v>0</v>
      </c>
      <c r="H115" s="302"/>
      <c r="I115" s="302"/>
      <c r="J115" s="302"/>
      <c r="K115" s="302"/>
    </row>
    <row r="116" spans="1:11" ht="14.1" customHeight="1" x14ac:dyDescent="0.25">
      <c r="A116" s="302"/>
      <c r="B116" s="302"/>
      <c r="C116" s="292" t="s">
        <v>60</v>
      </c>
      <c r="D116" s="289">
        <v>0</v>
      </c>
      <c r="E116" s="289">
        <v>0</v>
      </c>
      <c r="F116" s="289">
        <v>0</v>
      </c>
      <c r="G116" s="289">
        <v>0</v>
      </c>
      <c r="H116" s="302"/>
      <c r="I116" s="302"/>
      <c r="J116" s="302"/>
      <c r="K116" s="302"/>
    </row>
    <row r="117" spans="1:11" ht="14.1" customHeight="1" x14ac:dyDescent="0.25">
      <c r="A117" s="302"/>
      <c r="B117" s="302"/>
      <c r="C117" s="292" t="s">
        <v>69</v>
      </c>
      <c r="D117" s="289">
        <v>0</v>
      </c>
      <c r="E117" s="289">
        <v>0</v>
      </c>
      <c r="F117" s="289">
        <v>0</v>
      </c>
      <c r="G117" s="289">
        <v>0</v>
      </c>
      <c r="H117" s="302"/>
      <c r="I117" s="302"/>
      <c r="J117" s="302"/>
      <c r="K117" s="302"/>
    </row>
    <row r="118" spans="1:11" ht="14.1" customHeight="1" x14ac:dyDescent="0.25">
      <c r="A118" s="302"/>
      <c r="B118" s="302"/>
      <c r="C118" s="292" t="s">
        <v>70</v>
      </c>
      <c r="D118" s="289">
        <v>0</v>
      </c>
      <c r="E118" s="289">
        <v>0</v>
      </c>
      <c r="F118" s="289">
        <v>0</v>
      </c>
      <c r="G118" s="289">
        <v>0</v>
      </c>
      <c r="H118" s="302"/>
      <c r="I118" s="302"/>
      <c r="J118" s="302"/>
      <c r="K118" s="302"/>
    </row>
    <row r="119" spans="1:11" ht="14.1" customHeight="1" x14ac:dyDescent="0.25">
      <c r="A119" s="302"/>
      <c r="B119" s="302"/>
      <c r="C119" s="292" t="s">
        <v>71</v>
      </c>
      <c r="D119" s="289">
        <v>0</v>
      </c>
      <c r="E119" s="289">
        <v>0</v>
      </c>
      <c r="F119" s="289">
        <v>0</v>
      </c>
      <c r="G119" s="289">
        <v>0</v>
      </c>
      <c r="H119" s="302"/>
      <c r="I119" s="302"/>
      <c r="J119" s="302"/>
      <c r="K119" s="302"/>
    </row>
    <row r="120" spans="1:11" ht="14.1" customHeight="1" x14ac:dyDescent="0.25">
      <c r="A120" s="302"/>
      <c r="B120" s="302"/>
      <c r="C120" s="292" t="s">
        <v>72</v>
      </c>
      <c r="D120" s="289">
        <v>0</v>
      </c>
      <c r="E120" s="289">
        <v>0</v>
      </c>
      <c r="F120" s="289">
        <v>0</v>
      </c>
      <c r="G120" s="289">
        <v>0</v>
      </c>
      <c r="H120" s="302"/>
      <c r="I120" s="302"/>
      <c r="J120" s="302"/>
      <c r="K120" s="302"/>
    </row>
    <row r="121" spans="1:11" ht="14.1" customHeight="1" x14ac:dyDescent="0.25">
      <c r="A121" s="302"/>
      <c r="B121" s="302"/>
      <c r="C121" s="292" t="s">
        <v>73</v>
      </c>
      <c r="D121" s="289">
        <v>0</v>
      </c>
      <c r="E121" s="289">
        <v>0</v>
      </c>
      <c r="F121" s="289">
        <v>0</v>
      </c>
      <c r="G121" s="289">
        <v>0</v>
      </c>
      <c r="H121" s="302"/>
      <c r="I121" s="302"/>
      <c r="J121" s="302"/>
      <c r="K121" s="302"/>
    </row>
    <row r="122" spans="1:11" ht="14.1" customHeight="1" x14ac:dyDescent="0.25">
      <c r="A122" s="302"/>
      <c r="B122" s="302"/>
      <c r="C122" s="292" t="s">
        <v>60</v>
      </c>
      <c r="D122" s="289">
        <v>0</v>
      </c>
      <c r="E122" s="289">
        <v>0</v>
      </c>
      <c r="F122" s="289">
        <v>0</v>
      </c>
      <c r="G122" s="289">
        <v>0</v>
      </c>
      <c r="H122" s="302"/>
      <c r="I122" s="302"/>
      <c r="J122" s="302"/>
      <c r="K122" s="302"/>
    </row>
    <row r="123" spans="1:11" ht="14.1" customHeight="1" x14ac:dyDescent="0.25">
      <c r="A123" s="302"/>
      <c r="B123" s="302"/>
      <c r="C123" s="292" t="s">
        <v>69</v>
      </c>
      <c r="D123" s="289">
        <v>0</v>
      </c>
      <c r="E123" s="289">
        <v>0</v>
      </c>
      <c r="F123" s="289">
        <v>0</v>
      </c>
      <c r="G123" s="289">
        <v>0</v>
      </c>
      <c r="H123" s="302"/>
      <c r="I123" s="302"/>
      <c r="J123" s="302"/>
      <c r="K123" s="302"/>
    </row>
    <row r="124" spans="1:11" ht="14.1" customHeight="1" x14ac:dyDescent="0.25">
      <c r="A124" s="302"/>
      <c r="B124" s="302"/>
      <c r="C124" s="292" t="s">
        <v>70</v>
      </c>
      <c r="D124" s="289">
        <v>0</v>
      </c>
      <c r="E124" s="289">
        <v>0</v>
      </c>
      <c r="F124" s="289">
        <v>0</v>
      </c>
      <c r="G124" s="289">
        <v>0</v>
      </c>
      <c r="H124" s="302"/>
      <c r="I124" s="302"/>
      <c r="J124" s="302"/>
      <c r="K124" s="302"/>
    </row>
    <row r="125" spans="1:11" ht="14.1" customHeight="1" x14ac:dyDescent="0.25">
      <c r="A125" s="302"/>
      <c r="B125" s="302"/>
      <c r="C125" s="292" t="s">
        <v>71</v>
      </c>
      <c r="D125" s="289">
        <v>0</v>
      </c>
      <c r="E125" s="289">
        <v>0</v>
      </c>
      <c r="F125" s="289">
        <v>0</v>
      </c>
      <c r="G125" s="289">
        <v>0</v>
      </c>
      <c r="H125" s="302"/>
      <c r="I125" s="302"/>
      <c r="J125" s="302"/>
      <c r="K125" s="302"/>
    </row>
    <row r="126" spans="1:11" ht="14.1" customHeight="1" x14ac:dyDescent="0.25">
      <c r="A126" s="302"/>
      <c r="B126" s="302"/>
      <c r="C126" s="292" t="s">
        <v>72</v>
      </c>
      <c r="D126" s="289">
        <v>0</v>
      </c>
      <c r="E126" s="289">
        <v>0</v>
      </c>
      <c r="F126" s="289">
        <v>0</v>
      </c>
      <c r="G126" s="289">
        <v>0</v>
      </c>
      <c r="H126" s="302"/>
      <c r="I126" s="302"/>
      <c r="J126" s="302"/>
      <c r="K126" s="302"/>
    </row>
    <row r="127" spans="1:11" ht="14.1" customHeight="1" x14ac:dyDescent="0.25">
      <c r="A127" s="302"/>
      <c r="B127" s="302"/>
      <c r="C127" s="292" t="s">
        <v>74</v>
      </c>
      <c r="D127" s="289">
        <v>0</v>
      </c>
      <c r="E127" s="289">
        <v>0</v>
      </c>
      <c r="F127" s="289">
        <v>0</v>
      </c>
      <c r="G127" s="289">
        <v>0</v>
      </c>
      <c r="H127" s="302"/>
      <c r="I127" s="302"/>
      <c r="J127" s="302"/>
      <c r="K127" s="302"/>
    </row>
    <row r="128" spans="1:11" ht="14.1" customHeight="1" x14ac:dyDescent="0.25">
      <c r="A128" s="302"/>
      <c r="B128" s="302"/>
      <c r="C128" s="292" t="s">
        <v>60</v>
      </c>
      <c r="D128" s="289">
        <v>0</v>
      </c>
      <c r="E128" s="289">
        <v>0</v>
      </c>
      <c r="F128" s="289">
        <v>0</v>
      </c>
      <c r="G128" s="289">
        <v>0</v>
      </c>
      <c r="H128" s="302"/>
      <c r="I128" s="302"/>
      <c r="J128" s="302"/>
      <c r="K128" s="302"/>
    </row>
    <row r="129" spans="1:11" ht="14.1" customHeight="1" x14ac:dyDescent="0.25">
      <c r="A129" s="302"/>
      <c r="B129" s="302"/>
      <c r="C129" s="292" t="s">
        <v>69</v>
      </c>
      <c r="D129" s="289">
        <v>0</v>
      </c>
      <c r="E129" s="289">
        <v>0</v>
      </c>
      <c r="F129" s="289">
        <v>0</v>
      </c>
      <c r="G129" s="289">
        <v>0</v>
      </c>
      <c r="H129" s="302"/>
      <c r="I129" s="302"/>
      <c r="J129" s="302"/>
      <c r="K129" s="302"/>
    </row>
    <row r="130" spans="1:11" ht="14.1" customHeight="1" x14ac:dyDescent="0.25">
      <c r="A130" s="302"/>
      <c r="B130" s="302"/>
      <c r="C130" s="292" t="s">
        <v>70</v>
      </c>
      <c r="D130" s="289">
        <v>0</v>
      </c>
      <c r="E130" s="289">
        <v>0</v>
      </c>
      <c r="F130" s="289">
        <v>0</v>
      </c>
      <c r="G130" s="289">
        <v>0</v>
      </c>
      <c r="H130" s="302"/>
      <c r="I130" s="302"/>
      <c r="J130" s="302"/>
      <c r="K130" s="302"/>
    </row>
    <row r="131" spans="1:11" ht="14.1" customHeight="1" x14ac:dyDescent="0.25">
      <c r="A131" s="302"/>
      <c r="B131" s="302"/>
      <c r="C131" s="292" t="s">
        <v>71</v>
      </c>
      <c r="D131" s="289">
        <v>0</v>
      </c>
      <c r="E131" s="289">
        <v>0</v>
      </c>
      <c r="F131" s="289">
        <v>0</v>
      </c>
      <c r="G131" s="289">
        <v>0</v>
      </c>
      <c r="H131" s="302"/>
      <c r="I131" s="302"/>
      <c r="J131" s="302"/>
      <c r="K131" s="302"/>
    </row>
    <row r="132" spans="1:11" ht="14.1" customHeight="1" x14ac:dyDescent="0.25">
      <c r="A132" s="302"/>
      <c r="B132" s="302"/>
      <c r="C132" s="292" t="s">
        <v>72</v>
      </c>
      <c r="D132" s="289">
        <v>0</v>
      </c>
      <c r="E132" s="289">
        <v>0</v>
      </c>
      <c r="F132" s="289">
        <v>0</v>
      </c>
      <c r="G132" s="289">
        <v>0</v>
      </c>
      <c r="H132" s="302"/>
      <c r="I132" s="302"/>
      <c r="J132" s="302"/>
      <c r="K132" s="302"/>
    </row>
    <row r="133" spans="1:11" ht="14.1" customHeight="1" x14ac:dyDescent="0.25">
      <c r="A133" s="302"/>
      <c r="B133" s="302"/>
      <c r="C133" s="292" t="s">
        <v>75</v>
      </c>
      <c r="D133" s="289">
        <v>0</v>
      </c>
      <c r="E133" s="289">
        <v>0</v>
      </c>
      <c r="F133" s="289">
        <v>0</v>
      </c>
      <c r="G133" s="289">
        <v>0</v>
      </c>
      <c r="H133" s="302"/>
      <c r="I133" s="302"/>
      <c r="J133" s="302"/>
      <c r="K133" s="302"/>
    </row>
    <row r="134" spans="1:11" ht="14.1" customHeight="1" x14ac:dyDescent="0.25">
      <c r="A134" s="302"/>
      <c r="B134" s="302"/>
      <c r="C134" s="292" t="s">
        <v>76</v>
      </c>
      <c r="D134" s="289">
        <v>0</v>
      </c>
      <c r="E134" s="289">
        <v>0</v>
      </c>
      <c r="F134" s="289">
        <v>0</v>
      </c>
      <c r="G134" s="289">
        <v>0</v>
      </c>
      <c r="H134" s="302"/>
      <c r="I134" s="302"/>
      <c r="J134" s="302"/>
      <c r="K134" s="302"/>
    </row>
    <row r="135" spans="1:11" ht="14.1" customHeight="1" x14ac:dyDescent="0.25">
      <c r="A135" s="302"/>
      <c r="B135" s="302"/>
      <c r="C135" s="290" t="s">
        <v>77</v>
      </c>
      <c r="D135" s="289">
        <v>0</v>
      </c>
      <c r="E135" s="289">
        <v>2000000</v>
      </c>
      <c r="F135" s="289">
        <v>2000000</v>
      </c>
      <c r="G135" s="289">
        <v>2000000</v>
      </c>
      <c r="H135" s="302"/>
      <c r="I135" s="302"/>
      <c r="J135" s="302"/>
      <c r="K135" s="302"/>
    </row>
    <row r="136" spans="1:11" ht="14.1" customHeight="1" x14ac:dyDescent="0.25">
      <c r="A136" s="302"/>
      <c r="B136" s="302"/>
      <c r="C136" s="1293" t="s">
        <v>78</v>
      </c>
      <c r="D136" s="1294"/>
      <c r="E136" s="1294"/>
      <c r="F136" s="1294"/>
      <c r="G136" s="1294"/>
      <c r="H136" s="302"/>
      <c r="I136" s="302"/>
      <c r="J136" s="302"/>
      <c r="K136" s="302"/>
    </row>
    <row r="137" spans="1:11" ht="14.1" customHeight="1" x14ac:dyDescent="0.25">
      <c r="A137" s="302"/>
      <c r="B137" s="302"/>
      <c r="C137" s="297" t="s">
        <v>2771</v>
      </c>
      <c r="D137" s="1293" t="s">
        <v>1047</v>
      </c>
      <c r="E137" s="1294"/>
      <c r="F137" s="1294"/>
      <c r="G137" s="1294"/>
      <c r="H137" s="302"/>
      <c r="I137" s="302"/>
      <c r="J137" s="302"/>
      <c r="K137" s="302"/>
    </row>
    <row r="138" spans="1:11" ht="14.1" customHeight="1" x14ac:dyDescent="0.25">
      <c r="A138" s="302"/>
      <c r="B138" s="302"/>
      <c r="C138" s="296" t="s">
        <v>33</v>
      </c>
      <c r="D138" s="1295" t="s">
        <v>2770</v>
      </c>
      <c r="E138" s="1296"/>
      <c r="F138" s="1296"/>
      <c r="G138" s="1296"/>
      <c r="H138" s="302"/>
      <c r="I138" s="302"/>
      <c r="J138" s="302"/>
      <c r="K138" s="302"/>
    </row>
    <row r="139" spans="1:11" ht="14.1" customHeight="1" x14ac:dyDescent="0.25">
      <c r="A139" s="302"/>
      <c r="B139" s="302"/>
      <c r="C139" s="277" t="s">
        <v>35</v>
      </c>
      <c r="D139" s="1297" t="s">
        <v>2769</v>
      </c>
      <c r="E139" s="1298"/>
      <c r="F139" s="1298"/>
      <c r="G139" s="1298"/>
      <c r="H139" s="302"/>
      <c r="I139" s="302"/>
      <c r="J139" s="302"/>
      <c r="K139" s="302"/>
    </row>
    <row r="140" spans="1:11" ht="14.1" customHeight="1" x14ac:dyDescent="0.25">
      <c r="A140" s="302"/>
      <c r="B140" s="302"/>
      <c r="C140" s="277" t="s">
        <v>37</v>
      </c>
      <c r="D140" s="1297" t="s">
        <v>2768</v>
      </c>
      <c r="E140" s="1298"/>
      <c r="F140" s="1298"/>
      <c r="G140" s="1298"/>
      <c r="H140" s="302"/>
      <c r="I140" s="302"/>
      <c r="J140" s="302"/>
      <c r="K140" s="302"/>
    </row>
    <row r="141" spans="1:11" ht="15" customHeight="1" x14ac:dyDescent="0.25">
      <c r="A141" s="302"/>
      <c r="B141" s="302"/>
      <c r="C141" s="303"/>
      <c r="D141" s="269">
        <v>2025</v>
      </c>
      <c r="E141" s="269">
        <v>2026</v>
      </c>
      <c r="F141" s="269">
        <v>2027</v>
      </c>
      <c r="G141" s="269">
        <v>2028</v>
      </c>
      <c r="H141" s="302"/>
      <c r="I141" s="302"/>
      <c r="J141" s="302"/>
      <c r="K141" s="302"/>
    </row>
    <row r="142" spans="1:11" ht="15" customHeight="1" x14ac:dyDescent="0.25">
      <c r="A142" s="302"/>
      <c r="B142" s="302"/>
      <c r="C142" s="304"/>
      <c r="D142" s="266" t="s">
        <v>17</v>
      </c>
      <c r="E142" s="266" t="s">
        <v>18</v>
      </c>
      <c r="F142" s="266" t="s">
        <v>18</v>
      </c>
      <c r="G142" s="266" t="s">
        <v>18</v>
      </c>
      <c r="H142" s="302"/>
      <c r="I142" s="302"/>
      <c r="J142" s="302"/>
      <c r="K142" s="302"/>
    </row>
    <row r="143" spans="1:11" ht="14.1" customHeight="1" x14ac:dyDescent="0.25">
      <c r="A143" s="302"/>
      <c r="B143" s="302"/>
      <c r="C143" s="284" t="s">
        <v>39</v>
      </c>
      <c r="D143" s="295" t="s">
        <v>40</v>
      </c>
      <c r="E143" s="295" t="s">
        <v>317</v>
      </c>
      <c r="F143" s="295" t="s">
        <v>317</v>
      </c>
      <c r="G143" s="295" t="s">
        <v>317</v>
      </c>
      <c r="H143" s="302"/>
      <c r="I143" s="302"/>
      <c r="J143" s="302"/>
      <c r="K143" s="302"/>
    </row>
    <row r="144" spans="1:11" ht="14.1" customHeight="1" x14ac:dyDescent="0.25">
      <c r="A144" s="302"/>
      <c r="B144" s="302"/>
      <c r="C144" s="284" t="s">
        <v>41</v>
      </c>
      <c r="D144" s="295" t="s">
        <v>423</v>
      </c>
      <c r="E144" s="295" t="s">
        <v>423</v>
      </c>
      <c r="F144" s="295" t="s">
        <v>423</v>
      </c>
      <c r="G144" s="295" t="s">
        <v>423</v>
      </c>
      <c r="H144" s="302"/>
      <c r="I144" s="302"/>
      <c r="J144" s="302"/>
      <c r="K144" s="302"/>
    </row>
    <row r="145" spans="1:11" ht="14.1" customHeight="1" x14ac:dyDescent="0.25">
      <c r="A145" s="302"/>
      <c r="B145" s="302"/>
      <c r="C145" s="284" t="s">
        <v>45</v>
      </c>
      <c r="D145" s="295" t="s">
        <v>46</v>
      </c>
      <c r="E145" s="295" t="s">
        <v>136</v>
      </c>
      <c r="F145" s="295" t="s">
        <v>136</v>
      </c>
      <c r="G145" s="295" t="s">
        <v>136</v>
      </c>
      <c r="H145" s="302"/>
      <c r="I145" s="302"/>
      <c r="J145" s="302"/>
      <c r="K145" s="302"/>
    </row>
    <row r="146" spans="1:11" ht="14.1" customHeight="1" x14ac:dyDescent="0.25">
      <c r="A146" s="302"/>
      <c r="B146" s="302"/>
      <c r="C146" s="284" t="s">
        <v>50</v>
      </c>
      <c r="D146" s="295" t="s">
        <v>40</v>
      </c>
      <c r="E146" s="295" t="s">
        <v>40</v>
      </c>
      <c r="F146" s="295" t="s">
        <v>46</v>
      </c>
      <c r="G146" s="295" t="s">
        <v>46</v>
      </c>
      <c r="H146" s="302"/>
      <c r="I146" s="302"/>
      <c r="J146" s="302"/>
      <c r="K146" s="302"/>
    </row>
    <row r="147" spans="1:11" ht="14.1" customHeight="1" x14ac:dyDescent="0.25">
      <c r="A147" s="302"/>
      <c r="B147" s="302"/>
      <c r="C147" s="284" t="s">
        <v>52</v>
      </c>
      <c r="D147" s="295" t="s">
        <v>40</v>
      </c>
      <c r="E147" s="295" t="s">
        <v>46</v>
      </c>
      <c r="F147" s="295" t="s">
        <v>46</v>
      </c>
      <c r="G147" s="295" t="s">
        <v>46</v>
      </c>
      <c r="H147" s="302"/>
      <c r="I147" s="302"/>
      <c r="J147" s="302"/>
      <c r="K147" s="302"/>
    </row>
    <row r="148" spans="1:11" ht="14.1" customHeight="1" x14ac:dyDescent="0.25">
      <c r="A148" s="302"/>
      <c r="B148" s="302"/>
      <c r="C148" s="284" t="s">
        <v>55</v>
      </c>
      <c r="D148" s="295" t="s">
        <v>40</v>
      </c>
      <c r="E148" s="295" t="s">
        <v>40</v>
      </c>
      <c r="F148" s="295" t="s">
        <v>46</v>
      </c>
      <c r="G148" s="295" t="s">
        <v>46</v>
      </c>
      <c r="H148" s="302"/>
      <c r="I148" s="302"/>
      <c r="J148" s="302"/>
      <c r="K148" s="302"/>
    </row>
    <row r="149" spans="1:11" ht="14.1" customHeight="1" x14ac:dyDescent="0.25">
      <c r="A149" s="302"/>
      <c r="B149" s="302"/>
      <c r="C149" s="1307" t="s">
        <v>58</v>
      </c>
      <c r="D149" s="1308"/>
      <c r="E149" s="1308"/>
      <c r="F149" s="1308"/>
      <c r="G149" s="1308"/>
      <c r="H149" s="302"/>
      <c r="I149" s="302"/>
      <c r="J149" s="302"/>
      <c r="K149" s="302"/>
    </row>
    <row r="150" spans="1:11" ht="14.1" customHeight="1" x14ac:dyDescent="0.25">
      <c r="A150" s="302"/>
      <c r="B150" s="302"/>
      <c r="C150" s="303"/>
      <c r="D150" s="269">
        <v>2025</v>
      </c>
      <c r="E150" s="269">
        <v>2026</v>
      </c>
      <c r="F150" s="269">
        <v>2027</v>
      </c>
      <c r="G150" s="269">
        <v>2028</v>
      </c>
      <c r="H150" s="302"/>
      <c r="I150" s="302"/>
      <c r="J150" s="302"/>
      <c r="K150" s="302"/>
    </row>
    <row r="151" spans="1:11" ht="14.1" customHeight="1" x14ac:dyDescent="0.25">
      <c r="A151" s="302"/>
      <c r="B151" s="302"/>
      <c r="C151" s="304"/>
      <c r="D151" s="266" t="s">
        <v>17</v>
      </c>
      <c r="E151" s="266" t="s">
        <v>18</v>
      </c>
      <c r="F151" s="266" t="s">
        <v>18</v>
      </c>
      <c r="G151" s="266" t="s">
        <v>18</v>
      </c>
      <c r="H151" s="302"/>
      <c r="I151" s="302"/>
      <c r="J151" s="302"/>
      <c r="K151" s="302"/>
    </row>
    <row r="152" spans="1:11" ht="14.1" customHeight="1" x14ac:dyDescent="0.25">
      <c r="A152" s="302"/>
      <c r="B152" s="302"/>
      <c r="C152" s="292" t="s">
        <v>59</v>
      </c>
      <c r="D152" s="289">
        <v>0</v>
      </c>
      <c r="E152" s="289">
        <v>0</v>
      </c>
      <c r="F152" s="289">
        <v>0</v>
      </c>
      <c r="G152" s="289">
        <v>0</v>
      </c>
      <c r="H152" s="302"/>
      <c r="I152" s="302"/>
      <c r="J152" s="302"/>
      <c r="K152" s="302"/>
    </row>
    <row r="153" spans="1:11" ht="14.1" customHeight="1" x14ac:dyDescent="0.25">
      <c r="A153" s="302"/>
      <c r="B153" s="302"/>
      <c r="C153" s="292" t="s">
        <v>60</v>
      </c>
      <c r="D153" s="289">
        <v>0</v>
      </c>
      <c r="E153" s="289">
        <v>0</v>
      </c>
      <c r="F153" s="289">
        <v>0</v>
      </c>
      <c r="G153" s="289">
        <v>0</v>
      </c>
      <c r="H153" s="302"/>
      <c r="I153" s="302"/>
      <c r="J153" s="302"/>
      <c r="K153" s="302"/>
    </row>
    <row r="154" spans="1:11" ht="14.1" customHeight="1" x14ac:dyDescent="0.25">
      <c r="A154" s="302"/>
      <c r="B154" s="302"/>
      <c r="C154" s="292" t="s">
        <v>61</v>
      </c>
      <c r="D154" s="289">
        <v>0</v>
      </c>
      <c r="E154" s="289">
        <v>0</v>
      </c>
      <c r="F154" s="289">
        <v>0</v>
      </c>
      <c r="G154" s="289">
        <v>0</v>
      </c>
      <c r="H154" s="302"/>
      <c r="I154" s="302"/>
      <c r="J154" s="302"/>
      <c r="K154" s="302"/>
    </row>
    <row r="155" spans="1:11" ht="14.1" customHeight="1" x14ac:dyDescent="0.25">
      <c r="A155" s="302"/>
      <c r="B155" s="302"/>
      <c r="C155" s="292" t="s">
        <v>62</v>
      </c>
      <c r="D155" s="289">
        <v>0</v>
      </c>
      <c r="E155" s="289">
        <v>0</v>
      </c>
      <c r="F155" s="289">
        <v>0</v>
      </c>
      <c r="G155" s="289">
        <v>0</v>
      </c>
      <c r="H155" s="302"/>
      <c r="I155" s="302"/>
      <c r="J155" s="302"/>
      <c r="K155" s="302"/>
    </row>
    <row r="156" spans="1:11" ht="14.1" customHeight="1" x14ac:dyDescent="0.25">
      <c r="A156" s="302"/>
      <c r="B156" s="302"/>
      <c r="C156" s="292" t="s">
        <v>60</v>
      </c>
      <c r="D156" s="289">
        <v>0</v>
      </c>
      <c r="E156" s="289">
        <v>0</v>
      </c>
      <c r="F156" s="289">
        <v>0</v>
      </c>
      <c r="G156" s="289">
        <v>0</v>
      </c>
      <c r="H156" s="302"/>
      <c r="I156" s="302"/>
      <c r="J156" s="302"/>
      <c r="K156" s="302"/>
    </row>
    <row r="157" spans="1:11" ht="14.1" customHeight="1" x14ac:dyDescent="0.25">
      <c r="A157" s="302"/>
      <c r="B157" s="302"/>
      <c r="C157" s="292" t="s">
        <v>61</v>
      </c>
      <c r="D157" s="289">
        <v>0</v>
      </c>
      <c r="E157" s="289">
        <v>0</v>
      </c>
      <c r="F157" s="289">
        <v>0</v>
      </c>
      <c r="G157" s="289">
        <v>0</v>
      </c>
      <c r="H157" s="302"/>
      <c r="I157" s="302"/>
      <c r="J157" s="302"/>
      <c r="K157" s="302"/>
    </row>
    <row r="158" spans="1:11" ht="14.1" customHeight="1" x14ac:dyDescent="0.25">
      <c r="A158" s="302"/>
      <c r="B158" s="302"/>
      <c r="C158" s="292" t="s">
        <v>63</v>
      </c>
      <c r="D158" s="289">
        <v>0</v>
      </c>
      <c r="E158" s="289">
        <v>0</v>
      </c>
      <c r="F158" s="289">
        <v>0</v>
      </c>
      <c r="G158" s="289">
        <v>0</v>
      </c>
      <c r="H158" s="302"/>
      <c r="I158" s="302"/>
      <c r="J158" s="302"/>
      <c r="K158" s="302"/>
    </row>
    <row r="159" spans="1:11" ht="14.1" customHeight="1" x14ac:dyDescent="0.25">
      <c r="A159" s="302"/>
      <c r="B159" s="302"/>
      <c r="C159" s="292" t="s">
        <v>60</v>
      </c>
      <c r="D159" s="289">
        <v>0</v>
      </c>
      <c r="E159" s="289">
        <v>0</v>
      </c>
      <c r="F159" s="289">
        <v>0</v>
      </c>
      <c r="G159" s="289">
        <v>0</v>
      </c>
      <c r="H159" s="302"/>
      <c r="I159" s="302"/>
      <c r="J159" s="302"/>
      <c r="K159" s="302"/>
    </row>
    <row r="160" spans="1:11" ht="14.1" customHeight="1" x14ac:dyDescent="0.25">
      <c r="A160" s="302"/>
      <c r="B160" s="302"/>
      <c r="C160" s="292" t="s">
        <v>61</v>
      </c>
      <c r="D160" s="289">
        <v>0</v>
      </c>
      <c r="E160" s="289">
        <v>0</v>
      </c>
      <c r="F160" s="289">
        <v>0</v>
      </c>
      <c r="G160" s="289">
        <v>0</v>
      </c>
      <c r="H160" s="302"/>
      <c r="I160" s="302"/>
      <c r="J160" s="302"/>
      <c r="K160" s="302"/>
    </row>
    <row r="161" spans="1:11" ht="14.1" customHeight="1" x14ac:dyDescent="0.25">
      <c r="A161" s="302"/>
      <c r="B161" s="302"/>
      <c r="C161" s="292" t="s">
        <v>64</v>
      </c>
      <c r="D161" s="289">
        <v>0</v>
      </c>
      <c r="E161" s="289">
        <v>0</v>
      </c>
      <c r="F161" s="289">
        <v>0</v>
      </c>
      <c r="G161" s="289">
        <v>0</v>
      </c>
      <c r="H161" s="302"/>
      <c r="I161" s="302"/>
      <c r="J161" s="302"/>
      <c r="K161" s="302"/>
    </row>
    <row r="162" spans="1:11" ht="14.1" customHeight="1" x14ac:dyDescent="0.25">
      <c r="A162" s="302"/>
      <c r="B162" s="302"/>
      <c r="C162" s="292" t="s">
        <v>60</v>
      </c>
      <c r="D162" s="289">
        <v>0</v>
      </c>
      <c r="E162" s="289">
        <v>0</v>
      </c>
      <c r="F162" s="289">
        <v>0</v>
      </c>
      <c r="G162" s="289">
        <v>0</v>
      </c>
      <c r="H162" s="302"/>
      <c r="I162" s="302"/>
      <c r="J162" s="302"/>
      <c r="K162" s="302"/>
    </row>
    <row r="163" spans="1:11" ht="14.1" customHeight="1" x14ac:dyDescent="0.25">
      <c r="A163" s="302"/>
      <c r="B163" s="302"/>
      <c r="C163" s="292" t="s">
        <v>61</v>
      </c>
      <c r="D163" s="289">
        <v>0</v>
      </c>
      <c r="E163" s="289">
        <v>0</v>
      </c>
      <c r="F163" s="289">
        <v>0</v>
      </c>
      <c r="G163" s="289">
        <v>0</v>
      </c>
      <c r="H163" s="302"/>
      <c r="I163" s="302"/>
      <c r="J163" s="302"/>
      <c r="K163" s="302"/>
    </row>
    <row r="164" spans="1:11" ht="14.1" customHeight="1" x14ac:dyDescent="0.25">
      <c r="A164" s="302"/>
      <c r="B164" s="302"/>
      <c r="C164" s="292" t="s">
        <v>65</v>
      </c>
      <c r="D164" s="289">
        <v>0</v>
      </c>
      <c r="E164" s="289">
        <v>0</v>
      </c>
      <c r="F164" s="289">
        <v>0</v>
      </c>
      <c r="G164" s="289">
        <v>0</v>
      </c>
      <c r="H164" s="302"/>
      <c r="I164" s="302"/>
      <c r="J164" s="302"/>
      <c r="K164" s="302"/>
    </row>
    <row r="165" spans="1:11" ht="14.1" customHeight="1" x14ac:dyDescent="0.25">
      <c r="A165" s="302"/>
      <c r="B165" s="302"/>
      <c r="C165" s="292" t="s">
        <v>60</v>
      </c>
      <c r="D165" s="289">
        <v>0</v>
      </c>
      <c r="E165" s="289">
        <v>0</v>
      </c>
      <c r="F165" s="289">
        <v>0</v>
      </c>
      <c r="G165" s="289">
        <v>0</v>
      </c>
      <c r="H165" s="302"/>
      <c r="I165" s="302"/>
      <c r="J165" s="302"/>
      <c r="K165" s="302"/>
    </row>
    <row r="166" spans="1:11" ht="14.1" customHeight="1" x14ac:dyDescent="0.25">
      <c r="A166" s="302"/>
      <c r="B166" s="302"/>
      <c r="C166" s="292" t="s">
        <v>61</v>
      </c>
      <c r="D166" s="289">
        <v>0</v>
      </c>
      <c r="E166" s="289">
        <v>0</v>
      </c>
      <c r="F166" s="289">
        <v>0</v>
      </c>
      <c r="G166" s="289">
        <v>0</v>
      </c>
      <c r="H166" s="302"/>
      <c r="I166" s="302"/>
      <c r="J166" s="302"/>
      <c r="K166" s="302"/>
    </row>
    <row r="167" spans="1:11" ht="14.1" customHeight="1" x14ac:dyDescent="0.25">
      <c r="A167" s="302"/>
      <c r="B167" s="302"/>
      <c r="C167" s="292" t="s">
        <v>66</v>
      </c>
      <c r="D167" s="289">
        <v>0</v>
      </c>
      <c r="E167" s="289">
        <v>0</v>
      </c>
      <c r="F167" s="289">
        <v>0</v>
      </c>
      <c r="G167" s="289">
        <v>0</v>
      </c>
      <c r="H167" s="302"/>
      <c r="I167" s="302"/>
      <c r="J167" s="302"/>
      <c r="K167" s="302"/>
    </row>
    <row r="168" spans="1:11" ht="14.1" customHeight="1" x14ac:dyDescent="0.25">
      <c r="A168" s="302"/>
      <c r="B168" s="302"/>
      <c r="C168" s="292" t="s">
        <v>60</v>
      </c>
      <c r="D168" s="289">
        <v>0</v>
      </c>
      <c r="E168" s="289">
        <v>0</v>
      </c>
      <c r="F168" s="289">
        <v>0</v>
      </c>
      <c r="G168" s="289">
        <v>0</v>
      </c>
      <c r="H168" s="302"/>
      <c r="I168" s="302"/>
      <c r="J168" s="302"/>
      <c r="K168" s="302"/>
    </row>
    <row r="169" spans="1:11" ht="14.1" customHeight="1" x14ac:dyDescent="0.25">
      <c r="A169" s="302"/>
      <c r="B169" s="302"/>
      <c r="C169" s="292" t="s">
        <v>61</v>
      </c>
      <c r="D169" s="289">
        <v>0</v>
      </c>
      <c r="E169" s="289">
        <v>0</v>
      </c>
      <c r="F169" s="289">
        <v>0</v>
      </c>
      <c r="G169" s="289">
        <v>0</v>
      </c>
      <c r="H169" s="302"/>
      <c r="I169" s="302"/>
      <c r="J169" s="302"/>
      <c r="K169" s="302"/>
    </row>
    <row r="170" spans="1:11" ht="14.1" customHeight="1" x14ac:dyDescent="0.25">
      <c r="A170" s="302"/>
      <c r="B170" s="302"/>
      <c r="C170" s="292" t="s">
        <v>67</v>
      </c>
      <c r="D170" s="289">
        <v>0</v>
      </c>
      <c r="E170" s="289">
        <v>0</v>
      </c>
      <c r="F170" s="289">
        <v>0</v>
      </c>
      <c r="G170" s="289">
        <v>0</v>
      </c>
      <c r="H170" s="302"/>
      <c r="I170" s="302"/>
      <c r="J170" s="302"/>
      <c r="K170" s="302"/>
    </row>
    <row r="171" spans="1:11" ht="14.1" customHeight="1" x14ac:dyDescent="0.25">
      <c r="A171" s="302"/>
      <c r="B171" s="302"/>
      <c r="C171" s="292" t="s">
        <v>60</v>
      </c>
      <c r="D171" s="289">
        <v>0</v>
      </c>
      <c r="E171" s="289">
        <v>0</v>
      </c>
      <c r="F171" s="289">
        <v>0</v>
      </c>
      <c r="G171" s="289">
        <v>0</v>
      </c>
      <c r="H171" s="302"/>
      <c r="I171" s="302"/>
      <c r="J171" s="302"/>
      <c r="K171" s="302"/>
    </row>
    <row r="172" spans="1:11" ht="14.1" customHeight="1" x14ac:dyDescent="0.25">
      <c r="A172" s="302"/>
      <c r="B172" s="302"/>
      <c r="C172" s="292" t="s">
        <v>61</v>
      </c>
      <c r="D172" s="289">
        <v>0</v>
      </c>
      <c r="E172" s="289">
        <v>0</v>
      </c>
      <c r="F172" s="289">
        <v>0</v>
      </c>
      <c r="G172" s="289">
        <v>0</v>
      </c>
      <c r="H172" s="302"/>
      <c r="I172" s="302"/>
      <c r="J172" s="302"/>
      <c r="K172" s="302"/>
    </row>
    <row r="173" spans="1:11" ht="14.1" customHeight="1" x14ac:dyDescent="0.25">
      <c r="A173" s="302"/>
      <c r="B173" s="302"/>
      <c r="C173" s="292" t="s">
        <v>68</v>
      </c>
      <c r="D173" s="289">
        <v>0</v>
      </c>
      <c r="E173" s="289">
        <v>0</v>
      </c>
      <c r="F173" s="289">
        <v>0</v>
      </c>
      <c r="G173" s="289">
        <v>0</v>
      </c>
      <c r="H173" s="302"/>
      <c r="I173" s="302"/>
      <c r="J173" s="302"/>
      <c r="K173" s="302"/>
    </row>
    <row r="174" spans="1:11" ht="14.1" customHeight="1" x14ac:dyDescent="0.25">
      <c r="A174" s="302"/>
      <c r="B174" s="302"/>
      <c r="C174" s="292" t="s">
        <v>60</v>
      </c>
      <c r="D174" s="289">
        <v>0</v>
      </c>
      <c r="E174" s="289">
        <v>0</v>
      </c>
      <c r="F174" s="289">
        <v>0</v>
      </c>
      <c r="G174" s="289">
        <v>0</v>
      </c>
      <c r="H174" s="302"/>
      <c r="I174" s="302"/>
      <c r="J174" s="302"/>
      <c r="K174" s="302"/>
    </row>
    <row r="175" spans="1:11" ht="14.1" customHeight="1" x14ac:dyDescent="0.25">
      <c r="A175" s="302"/>
      <c r="B175" s="302"/>
      <c r="C175" s="292" t="s">
        <v>69</v>
      </c>
      <c r="D175" s="289">
        <v>0</v>
      </c>
      <c r="E175" s="289">
        <v>0</v>
      </c>
      <c r="F175" s="289">
        <v>0</v>
      </c>
      <c r="G175" s="289">
        <v>0</v>
      </c>
      <c r="H175" s="302"/>
      <c r="I175" s="302"/>
      <c r="J175" s="302"/>
      <c r="K175" s="302"/>
    </row>
    <row r="176" spans="1:11" ht="14.1" customHeight="1" x14ac:dyDescent="0.25">
      <c r="A176" s="302"/>
      <c r="B176" s="302"/>
      <c r="C176" s="292" t="s">
        <v>70</v>
      </c>
      <c r="D176" s="289">
        <v>0</v>
      </c>
      <c r="E176" s="289">
        <v>0</v>
      </c>
      <c r="F176" s="289">
        <v>0</v>
      </c>
      <c r="G176" s="289">
        <v>0</v>
      </c>
      <c r="H176" s="302"/>
      <c r="I176" s="302"/>
      <c r="J176" s="302"/>
      <c r="K176" s="302"/>
    </row>
    <row r="177" spans="1:11" ht="14.1" customHeight="1" x14ac:dyDescent="0.25">
      <c r="A177" s="302"/>
      <c r="B177" s="302"/>
      <c r="C177" s="292" t="s">
        <v>71</v>
      </c>
      <c r="D177" s="289">
        <v>0</v>
      </c>
      <c r="E177" s="289">
        <v>0</v>
      </c>
      <c r="F177" s="289">
        <v>0</v>
      </c>
      <c r="G177" s="289">
        <v>0</v>
      </c>
      <c r="H177" s="302"/>
      <c r="I177" s="302"/>
      <c r="J177" s="302"/>
      <c r="K177" s="302"/>
    </row>
    <row r="178" spans="1:11" ht="14.1" customHeight="1" x14ac:dyDescent="0.25">
      <c r="A178" s="302"/>
      <c r="B178" s="302"/>
      <c r="C178" s="292" t="s">
        <v>72</v>
      </c>
      <c r="D178" s="289">
        <v>0</v>
      </c>
      <c r="E178" s="289">
        <v>0</v>
      </c>
      <c r="F178" s="289">
        <v>0</v>
      </c>
      <c r="G178" s="289">
        <v>0</v>
      </c>
      <c r="H178" s="302"/>
      <c r="I178" s="302"/>
      <c r="J178" s="302"/>
      <c r="K178" s="302"/>
    </row>
    <row r="179" spans="1:11" ht="14.1" customHeight="1" x14ac:dyDescent="0.25">
      <c r="A179" s="302"/>
      <c r="B179" s="302"/>
      <c r="C179" s="292" t="s">
        <v>73</v>
      </c>
      <c r="D179" s="289">
        <v>0</v>
      </c>
      <c r="E179" s="289">
        <v>1000000</v>
      </c>
      <c r="F179" s="289">
        <v>1000000</v>
      </c>
      <c r="G179" s="289">
        <v>1000000</v>
      </c>
      <c r="H179" s="302"/>
      <c r="I179" s="302"/>
      <c r="J179" s="302"/>
      <c r="K179" s="302"/>
    </row>
    <row r="180" spans="1:11" ht="14.1" customHeight="1" x14ac:dyDescent="0.25">
      <c r="A180" s="302"/>
      <c r="B180" s="302"/>
      <c r="C180" s="292" t="s">
        <v>60</v>
      </c>
      <c r="D180" s="289">
        <v>0</v>
      </c>
      <c r="E180" s="289">
        <v>1000000</v>
      </c>
      <c r="F180" s="289">
        <v>1000000</v>
      </c>
      <c r="G180" s="289">
        <v>1000000</v>
      </c>
      <c r="H180" s="302"/>
      <c r="I180" s="302"/>
      <c r="J180" s="302"/>
      <c r="K180" s="302"/>
    </row>
    <row r="181" spans="1:11" ht="14.1" customHeight="1" x14ac:dyDescent="0.25">
      <c r="A181" s="302"/>
      <c r="B181" s="302"/>
      <c r="C181" s="292" t="s">
        <v>69</v>
      </c>
      <c r="D181" s="289">
        <v>0</v>
      </c>
      <c r="E181" s="289">
        <v>0</v>
      </c>
      <c r="F181" s="289">
        <v>0</v>
      </c>
      <c r="G181" s="289">
        <v>0</v>
      </c>
      <c r="H181" s="302"/>
      <c r="I181" s="302"/>
      <c r="J181" s="302"/>
      <c r="K181" s="302"/>
    </row>
    <row r="182" spans="1:11" ht="14.1" customHeight="1" x14ac:dyDescent="0.25">
      <c r="A182" s="302"/>
      <c r="B182" s="302"/>
      <c r="C182" s="292" t="s">
        <v>70</v>
      </c>
      <c r="D182" s="289">
        <v>0</v>
      </c>
      <c r="E182" s="289">
        <v>0</v>
      </c>
      <c r="F182" s="289">
        <v>0</v>
      </c>
      <c r="G182" s="289">
        <v>0</v>
      </c>
      <c r="H182" s="302"/>
      <c r="I182" s="302"/>
      <c r="J182" s="302"/>
      <c r="K182" s="302"/>
    </row>
    <row r="183" spans="1:11" ht="14.1" customHeight="1" x14ac:dyDescent="0.25">
      <c r="A183" s="302"/>
      <c r="B183" s="302"/>
      <c r="C183" s="292" t="s">
        <v>71</v>
      </c>
      <c r="D183" s="289">
        <v>0</v>
      </c>
      <c r="E183" s="289">
        <v>0</v>
      </c>
      <c r="F183" s="289">
        <v>0</v>
      </c>
      <c r="G183" s="289">
        <v>0</v>
      </c>
      <c r="H183" s="302"/>
      <c r="I183" s="302"/>
      <c r="J183" s="302"/>
      <c r="K183" s="302"/>
    </row>
    <row r="184" spans="1:11" ht="14.1" customHeight="1" x14ac:dyDescent="0.25">
      <c r="A184" s="302"/>
      <c r="B184" s="302"/>
      <c r="C184" s="292" t="s">
        <v>72</v>
      </c>
      <c r="D184" s="289">
        <v>0</v>
      </c>
      <c r="E184" s="289">
        <v>0</v>
      </c>
      <c r="F184" s="289">
        <v>0</v>
      </c>
      <c r="G184" s="289">
        <v>0</v>
      </c>
      <c r="H184" s="302"/>
      <c r="I184" s="302"/>
      <c r="J184" s="302"/>
      <c r="K184" s="302"/>
    </row>
    <row r="185" spans="1:11" ht="14.1" customHeight="1" x14ac:dyDescent="0.25">
      <c r="A185" s="302"/>
      <c r="B185" s="302"/>
      <c r="C185" s="292" t="s">
        <v>74</v>
      </c>
      <c r="D185" s="289">
        <v>0</v>
      </c>
      <c r="E185" s="289">
        <v>0</v>
      </c>
      <c r="F185" s="289">
        <v>0</v>
      </c>
      <c r="G185" s="289">
        <v>0</v>
      </c>
      <c r="H185" s="302"/>
      <c r="I185" s="302"/>
      <c r="J185" s="302"/>
      <c r="K185" s="302"/>
    </row>
    <row r="186" spans="1:11" ht="14.1" customHeight="1" x14ac:dyDescent="0.25">
      <c r="A186" s="302"/>
      <c r="B186" s="302"/>
      <c r="C186" s="292" t="s">
        <v>60</v>
      </c>
      <c r="D186" s="289">
        <v>0</v>
      </c>
      <c r="E186" s="289">
        <v>0</v>
      </c>
      <c r="F186" s="289">
        <v>0</v>
      </c>
      <c r="G186" s="289">
        <v>0</v>
      </c>
      <c r="H186" s="302"/>
      <c r="I186" s="302"/>
      <c r="J186" s="302"/>
      <c r="K186" s="302"/>
    </row>
    <row r="187" spans="1:11" ht="14.1" customHeight="1" x14ac:dyDescent="0.25">
      <c r="A187" s="302"/>
      <c r="B187" s="302"/>
      <c r="C187" s="292" t="s">
        <v>69</v>
      </c>
      <c r="D187" s="289">
        <v>0</v>
      </c>
      <c r="E187" s="289">
        <v>0</v>
      </c>
      <c r="F187" s="289">
        <v>0</v>
      </c>
      <c r="G187" s="289">
        <v>0</v>
      </c>
      <c r="H187" s="302"/>
      <c r="I187" s="302"/>
      <c r="J187" s="302"/>
      <c r="K187" s="302"/>
    </row>
    <row r="188" spans="1:11" ht="14.1" customHeight="1" x14ac:dyDescent="0.25">
      <c r="A188" s="302"/>
      <c r="B188" s="302"/>
      <c r="C188" s="292" t="s">
        <v>70</v>
      </c>
      <c r="D188" s="289">
        <v>0</v>
      </c>
      <c r="E188" s="289">
        <v>0</v>
      </c>
      <c r="F188" s="289">
        <v>0</v>
      </c>
      <c r="G188" s="289">
        <v>0</v>
      </c>
      <c r="H188" s="302"/>
      <c r="I188" s="302"/>
      <c r="J188" s="302"/>
      <c r="K188" s="302"/>
    </row>
    <row r="189" spans="1:11" ht="14.1" customHeight="1" x14ac:dyDescent="0.25">
      <c r="A189" s="302"/>
      <c r="B189" s="302"/>
      <c r="C189" s="292" t="s">
        <v>71</v>
      </c>
      <c r="D189" s="289">
        <v>0</v>
      </c>
      <c r="E189" s="289">
        <v>0</v>
      </c>
      <c r="F189" s="289">
        <v>0</v>
      </c>
      <c r="G189" s="289">
        <v>0</v>
      </c>
      <c r="H189" s="302"/>
      <c r="I189" s="302"/>
      <c r="J189" s="302"/>
      <c r="K189" s="302"/>
    </row>
    <row r="190" spans="1:11" ht="14.1" customHeight="1" x14ac:dyDescent="0.25">
      <c r="A190" s="302"/>
      <c r="B190" s="302"/>
      <c r="C190" s="292" t="s">
        <v>72</v>
      </c>
      <c r="D190" s="289">
        <v>0</v>
      </c>
      <c r="E190" s="289">
        <v>0</v>
      </c>
      <c r="F190" s="289">
        <v>0</v>
      </c>
      <c r="G190" s="289">
        <v>0</v>
      </c>
      <c r="H190" s="302"/>
      <c r="I190" s="302"/>
      <c r="J190" s="302"/>
      <c r="K190" s="302"/>
    </row>
    <row r="191" spans="1:11" ht="14.1" customHeight="1" x14ac:dyDescent="0.25">
      <c r="A191" s="302"/>
      <c r="B191" s="302"/>
      <c r="C191" s="292" t="s">
        <v>75</v>
      </c>
      <c r="D191" s="289">
        <v>0</v>
      </c>
      <c r="E191" s="289">
        <v>0</v>
      </c>
      <c r="F191" s="289">
        <v>0</v>
      </c>
      <c r="G191" s="289">
        <v>0</v>
      </c>
      <c r="H191" s="302"/>
      <c r="I191" s="302"/>
      <c r="J191" s="302"/>
      <c r="K191" s="302"/>
    </row>
    <row r="192" spans="1:11" ht="14.1" customHeight="1" x14ac:dyDescent="0.25">
      <c r="A192" s="302"/>
      <c r="B192" s="302"/>
      <c r="C192" s="292" t="s">
        <v>76</v>
      </c>
      <c r="D192" s="289">
        <v>0</v>
      </c>
      <c r="E192" s="289">
        <v>0</v>
      </c>
      <c r="F192" s="289">
        <v>0</v>
      </c>
      <c r="G192" s="289">
        <v>0</v>
      </c>
      <c r="H192" s="302"/>
      <c r="I192" s="302"/>
      <c r="J192" s="302"/>
      <c r="K192" s="302"/>
    </row>
    <row r="193" spans="1:11" ht="14.1" customHeight="1" x14ac:dyDescent="0.25">
      <c r="A193" s="302"/>
      <c r="B193" s="302"/>
      <c r="C193" s="290" t="s">
        <v>77</v>
      </c>
      <c r="D193" s="289">
        <v>0</v>
      </c>
      <c r="E193" s="289">
        <v>1000000</v>
      </c>
      <c r="F193" s="289">
        <v>1000000</v>
      </c>
      <c r="G193" s="289">
        <v>1000000</v>
      </c>
      <c r="H193" s="302"/>
      <c r="I193" s="302"/>
      <c r="J193" s="302"/>
      <c r="K193" s="302"/>
    </row>
    <row r="194" spans="1:11" ht="15" customHeight="1" x14ac:dyDescent="0.25">
      <c r="A194" s="302"/>
      <c r="B194" s="302"/>
      <c r="C194" s="288" t="s">
        <v>40</v>
      </c>
      <c r="D194" s="287" t="s">
        <v>40</v>
      </c>
      <c r="E194" s="287" t="s">
        <v>40</v>
      </c>
      <c r="F194" s="287" t="s">
        <v>40</v>
      </c>
      <c r="G194" s="287" t="s">
        <v>40</v>
      </c>
      <c r="H194" s="302"/>
      <c r="I194" s="302"/>
      <c r="J194" s="302"/>
      <c r="K194" s="302"/>
    </row>
    <row r="195" spans="1:11" ht="15" customHeight="1" x14ac:dyDescent="0.25">
      <c r="A195" s="302"/>
      <c r="B195" s="302"/>
      <c r="C195" s="286" t="s">
        <v>188</v>
      </c>
      <c r="D195" s="256">
        <v>0</v>
      </c>
      <c r="E195" s="256">
        <v>136175000</v>
      </c>
      <c r="F195" s="256">
        <v>136175000</v>
      </c>
      <c r="G195" s="256">
        <v>135675000</v>
      </c>
      <c r="H195" s="302"/>
      <c r="I195" s="302"/>
      <c r="J195" s="302"/>
      <c r="K195" s="302"/>
    </row>
    <row r="196" spans="1:11" ht="15" customHeight="1" x14ac:dyDescent="0.25">
      <c r="A196" s="302"/>
      <c r="B196" s="302"/>
      <c r="C196" s="284" t="s">
        <v>59</v>
      </c>
      <c r="D196" s="283">
        <v>0</v>
      </c>
      <c r="E196" s="283">
        <v>22100000</v>
      </c>
      <c r="F196" s="283">
        <v>22100000</v>
      </c>
      <c r="G196" s="283">
        <v>22100000</v>
      </c>
      <c r="H196" s="302"/>
      <c r="I196" s="302"/>
      <c r="J196" s="302"/>
      <c r="K196" s="302"/>
    </row>
    <row r="197" spans="1:11" ht="15" customHeight="1" x14ac:dyDescent="0.25">
      <c r="A197" s="302"/>
      <c r="B197" s="302"/>
      <c r="C197" s="284" t="s">
        <v>60</v>
      </c>
      <c r="D197" s="283">
        <v>0</v>
      </c>
      <c r="E197" s="283">
        <v>22100000</v>
      </c>
      <c r="F197" s="283">
        <v>22100000</v>
      </c>
      <c r="G197" s="283">
        <v>22100000</v>
      </c>
      <c r="H197" s="302"/>
      <c r="I197" s="302"/>
      <c r="J197" s="302"/>
      <c r="K197" s="302"/>
    </row>
    <row r="198" spans="1:11" ht="15" customHeight="1" x14ac:dyDescent="0.25">
      <c r="A198" s="302"/>
      <c r="B198" s="302"/>
      <c r="C198" s="284" t="s">
        <v>61</v>
      </c>
      <c r="D198" s="283">
        <v>0</v>
      </c>
      <c r="E198" s="283">
        <v>0</v>
      </c>
      <c r="F198" s="283">
        <v>0</v>
      </c>
      <c r="G198" s="283">
        <v>0</v>
      </c>
      <c r="H198" s="302"/>
      <c r="I198" s="302"/>
      <c r="J198" s="302"/>
      <c r="K198" s="302"/>
    </row>
    <row r="199" spans="1:11" ht="15" customHeight="1" x14ac:dyDescent="0.25">
      <c r="A199" s="302"/>
      <c r="B199" s="302"/>
      <c r="C199" s="284" t="s">
        <v>62</v>
      </c>
      <c r="D199" s="283">
        <v>0</v>
      </c>
      <c r="E199" s="283">
        <v>4180000</v>
      </c>
      <c r="F199" s="283">
        <v>4180000</v>
      </c>
      <c r="G199" s="283">
        <v>4180000</v>
      </c>
      <c r="H199" s="302"/>
      <c r="I199" s="302"/>
      <c r="J199" s="302"/>
      <c r="K199" s="302"/>
    </row>
    <row r="200" spans="1:11" ht="15" customHeight="1" x14ac:dyDescent="0.25">
      <c r="A200" s="302"/>
      <c r="B200" s="302"/>
      <c r="C200" s="284" t="s">
        <v>60</v>
      </c>
      <c r="D200" s="283">
        <v>0</v>
      </c>
      <c r="E200" s="283">
        <v>4180000</v>
      </c>
      <c r="F200" s="283">
        <v>4180000</v>
      </c>
      <c r="G200" s="283">
        <v>4180000</v>
      </c>
      <c r="H200" s="302"/>
      <c r="I200" s="302"/>
      <c r="J200" s="302"/>
      <c r="K200" s="302"/>
    </row>
    <row r="201" spans="1:11" ht="15" customHeight="1" x14ac:dyDescent="0.25">
      <c r="A201" s="302"/>
      <c r="B201" s="302"/>
      <c r="C201" s="284" t="s">
        <v>61</v>
      </c>
      <c r="D201" s="283">
        <v>0</v>
      </c>
      <c r="E201" s="283">
        <v>0</v>
      </c>
      <c r="F201" s="283">
        <v>0</v>
      </c>
      <c r="G201" s="283">
        <v>0</v>
      </c>
      <c r="H201" s="302"/>
      <c r="I201" s="302"/>
      <c r="J201" s="302"/>
      <c r="K201" s="302"/>
    </row>
    <row r="202" spans="1:11" ht="15" customHeight="1" x14ac:dyDescent="0.25">
      <c r="A202" s="302"/>
      <c r="B202" s="302"/>
      <c r="C202" s="284" t="s">
        <v>63</v>
      </c>
      <c r="D202" s="283">
        <v>0</v>
      </c>
      <c r="E202" s="283">
        <v>5895000</v>
      </c>
      <c r="F202" s="283">
        <v>5895000</v>
      </c>
      <c r="G202" s="283">
        <v>5395000</v>
      </c>
      <c r="H202" s="302"/>
      <c r="I202" s="302"/>
      <c r="J202" s="302"/>
      <c r="K202" s="302"/>
    </row>
    <row r="203" spans="1:11" ht="15" customHeight="1" x14ac:dyDescent="0.25">
      <c r="A203" s="302"/>
      <c r="B203" s="302"/>
      <c r="C203" s="284" t="s">
        <v>60</v>
      </c>
      <c r="D203" s="283">
        <v>0</v>
      </c>
      <c r="E203" s="283">
        <v>5895000</v>
      </c>
      <c r="F203" s="283">
        <v>5895000</v>
      </c>
      <c r="G203" s="283">
        <v>5395000</v>
      </c>
      <c r="H203" s="302"/>
      <c r="I203" s="302"/>
      <c r="J203" s="302"/>
      <c r="K203" s="302"/>
    </row>
    <row r="204" spans="1:11" ht="15" customHeight="1" x14ac:dyDescent="0.25">
      <c r="A204" s="302"/>
      <c r="B204" s="302"/>
      <c r="C204" s="284" t="s">
        <v>61</v>
      </c>
      <c r="D204" s="283">
        <v>0</v>
      </c>
      <c r="E204" s="283">
        <v>0</v>
      </c>
      <c r="F204" s="283">
        <v>0</v>
      </c>
      <c r="G204" s="283">
        <v>0</v>
      </c>
      <c r="H204" s="302"/>
      <c r="I204" s="302"/>
      <c r="J204" s="302"/>
      <c r="K204" s="302"/>
    </row>
    <row r="205" spans="1:11" ht="15" customHeight="1" x14ac:dyDescent="0.25">
      <c r="A205" s="302"/>
      <c r="B205" s="302"/>
      <c r="C205" s="284" t="s">
        <v>64</v>
      </c>
      <c r="D205" s="283">
        <v>0</v>
      </c>
      <c r="E205" s="283">
        <v>0</v>
      </c>
      <c r="F205" s="283">
        <v>0</v>
      </c>
      <c r="G205" s="283">
        <v>0</v>
      </c>
      <c r="H205" s="302"/>
      <c r="I205" s="302"/>
      <c r="J205" s="302"/>
      <c r="K205" s="302"/>
    </row>
    <row r="206" spans="1:11" ht="15" customHeight="1" x14ac:dyDescent="0.25">
      <c r="A206" s="302"/>
      <c r="B206" s="302"/>
      <c r="C206" s="284" t="s">
        <v>60</v>
      </c>
      <c r="D206" s="283">
        <v>0</v>
      </c>
      <c r="E206" s="283">
        <v>0</v>
      </c>
      <c r="F206" s="283">
        <v>0</v>
      </c>
      <c r="G206" s="283">
        <v>0</v>
      </c>
      <c r="H206" s="302"/>
      <c r="I206" s="302"/>
      <c r="J206" s="302"/>
      <c r="K206" s="302"/>
    </row>
    <row r="207" spans="1:11" ht="15" customHeight="1" x14ac:dyDescent="0.25">
      <c r="A207" s="302"/>
      <c r="B207" s="302"/>
      <c r="C207" s="284" t="s">
        <v>61</v>
      </c>
      <c r="D207" s="283">
        <v>0</v>
      </c>
      <c r="E207" s="283">
        <v>0</v>
      </c>
      <c r="F207" s="283">
        <v>0</v>
      </c>
      <c r="G207" s="283">
        <v>0</v>
      </c>
      <c r="H207" s="302"/>
      <c r="I207" s="302"/>
      <c r="J207" s="302"/>
      <c r="K207" s="302"/>
    </row>
    <row r="208" spans="1:11" ht="20.100000000000001" customHeight="1" x14ac:dyDescent="0.25">
      <c r="A208" s="302"/>
      <c r="B208" s="302"/>
      <c r="C208" s="284" t="s">
        <v>189</v>
      </c>
      <c r="D208" s="285">
        <v>0</v>
      </c>
      <c r="E208" s="285">
        <v>103000000</v>
      </c>
      <c r="F208" s="285">
        <v>103000000</v>
      </c>
      <c r="G208" s="285">
        <v>103000000</v>
      </c>
      <c r="H208" s="302"/>
      <c r="I208" s="302"/>
      <c r="J208" s="302"/>
      <c r="K208" s="302"/>
    </row>
    <row r="209" spans="1:11" ht="15" customHeight="1" x14ac:dyDescent="0.25">
      <c r="A209" s="302"/>
      <c r="B209" s="302"/>
      <c r="C209" s="284" t="s">
        <v>60</v>
      </c>
      <c r="D209" s="283">
        <v>0</v>
      </c>
      <c r="E209" s="283">
        <v>103000000</v>
      </c>
      <c r="F209" s="283">
        <v>103000000</v>
      </c>
      <c r="G209" s="283">
        <v>103000000</v>
      </c>
      <c r="H209" s="302"/>
      <c r="I209" s="302"/>
      <c r="J209" s="302"/>
      <c r="K209" s="302"/>
    </row>
    <row r="210" spans="1:11" ht="15" customHeight="1" x14ac:dyDescent="0.25">
      <c r="A210" s="302"/>
      <c r="B210" s="302"/>
      <c r="C210" s="284" t="s">
        <v>61</v>
      </c>
      <c r="D210" s="283">
        <v>0</v>
      </c>
      <c r="E210" s="283">
        <v>0</v>
      </c>
      <c r="F210" s="283">
        <v>0</v>
      </c>
      <c r="G210" s="283">
        <v>0</v>
      </c>
      <c r="H210" s="302"/>
      <c r="I210" s="302"/>
      <c r="J210" s="302"/>
      <c r="K210" s="302"/>
    </row>
    <row r="211" spans="1:11" ht="15" customHeight="1" x14ac:dyDescent="0.25">
      <c r="A211" s="302"/>
      <c r="B211" s="302"/>
      <c r="C211" s="284" t="s">
        <v>66</v>
      </c>
      <c r="D211" s="283">
        <v>0</v>
      </c>
      <c r="E211" s="283">
        <v>0</v>
      </c>
      <c r="F211" s="283">
        <v>0</v>
      </c>
      <c r="G211" s="283">
        <v>0</v>
      </c>
      <c r="H211" s="302"/>
      <c r="I211" s="302"/>
      <c r="J211" s="302"/>
      <c r="K211" s="302"/>
    </row>
    <row r="212" spans="1:11" ht="15" customHeight="1" x14ac:dyDescent="0.25">
      <c r="A212" s="302"/>
      <c r="B212" s="302"/>
      <c r="C212" s="284" t="s">
        <v>60</v>
      </c>
      <c r="D212" s="283">
        <v>0</v>
      </c>
      <c r="E212" s="283">
        <v>0</v>
      </c>
      <c r="F212" s="283">
        <v>0</v>
      </c>
      <c r="G212" s="283">
        <v>0</v>
      </c>
      <c r="H212" s="302"/>
      <c r="I212" s="302"/>
      <c r="J212" s="302"/>
      <c r="K212" s="302"/>
    </row>
    <row r="213" spans="1:11" ht="15" customHeight="1" x14ac:dyDescent="0.25">
      <c r="A213" s="302"/>
      <c r="B213" s="302"/>
      <c r="C213" s="284" t="s">
        <v>61</v>
      </c>
      <c r="D213" s="283">
        <v>0</v>
      </c>
      <c r="E213" s="283">
        <v>0</v>
      </c>
      <c r="F213" s="283">
        <v>0</v>
      </c>
      <c r="G213" s="283">
        <v>0</v>
      </c>
      <c r="H213" s="302"/>
      <c r="I213" s="302"/>
      <c r="J213" s="302"/>
      <c r="K213" s="302"/>
    </row>
    <row r="214" spans="1:11" ht="15" customHeight="1" x14ac:dyDescent="0.25">
      <c r="A214" s="302"/>
      <c r="B214" s="302"/>
      <c r="C214" s="284" t="s">
        <v>67</v>
      </c>
      <c r="D214" s="283">
        <v>0</v>
      </c>
      <c r="E214" s="283">
        <v>0</v>
      </c>
      <c r="F214" s="283">
        <v>0</v>
      </c>
      <c r="G214" s="283">
        <v>0</v>
      </c>
      <c r="H214" s="302"/>
      <c r="I214" s="302"/>
      <c r="J214" s="302"/>
      <c r="K214" s="302"/>
    </row>
    <row r="215" spans="1:11" ht="15" customHeight="1" x14ac:dyDescent="0.25">
      <c r="A215" s="302"/>
      <c r="B215" s="302"/>
      <c r="C215" s="284" t="s">
        <v>60</v>
      </c>
      <c r="D215" s="283">
        <v>0</v>
      </c>
      <c r="E215" s="283">
        <v>0</v>
      </c>
      <c r="F215" s="283">
        <v>0</v>
      </c>
      <c r="G215" s="283">
        <v>0</v>
      </c>
      <c r="H215" s="302"/>
      <c r="I215" s="302"/>
      <c r="J215" s="302"/>
      <c r="K215" s="302"/>
    </row>
    <row r="216" spans="1:11" ht="15" customHeight="1" x14ac:dyDescent="0.25">
      <c r="A216" s="302"/>
      <c r="B216" s="302"/>
      <c r="C216" s="284" t="s">
        <v>61</v>
      </c>
      <c r="D216" s="283">
        <v>0</v>
      </c>
      <c r="E216" s="283">
        <v>0</v>
      </c>
      <c r="F216" s="283">
        <v>0</v>
      </c>
      <c r="G216" s="283">
        <v>0</v>
      </c>
      <c r="H216" s="302"/>
      <c r="I216" s="302"/>
      <c r="J216" s="302"/>
      <c r="K216" s="302"/>
    </row>
    <row r="217" spans="1:11" ht="15" customHeight="1" x14ac:dyDescent="0.25">
      <c r="A217" s="302"/>
      <c r="B217" s="302"/>
      <c r="C217" s="284" t="s">
        <v>68</v>
      </c>
      <c r="D217" s="283">
        <v>0</v>
      </c>
      <c r="E217" s="283">
        <v>0</v>
      </c>
      <c r="F217" s="283">
        <v>0</v>
      </c>
      <c r="G217" s="283">
        <v>0</v>
      </c>
      <c r="H217" s="302"/>
      <c r="I217" s="302"/>
      <c r="J217" s="302"/>
      <c r="K217" s="302"/>
    </row>
    <row r="218" spans="1:11" ht="15" customHeight="1" x14ac:dyDescent="0.25">
      <c r="A218" s="302"/>
      <c r="B218" s="302"/>
      <c r="C218" s="284" t="s">
        <v>60</v>
      </c>
      <c r="D218" s="283">
        <v>0</v>
      </c>
      <c r="E218" s="283">
        <v>0</v>
      </c>
      <c r="F218" s="283">
        <v>0</v>
      </c>
      <c r="G218" s="283">
        <v>0</v>
      </c>
      <c r="H218" s="302"/>
      <c r="I218" s="302"/>
      <c r="J218" s="302"/>
      <c r="K218" s="302"/>
    </row>
    <row r="219" spans="1:11" ht="15" customHeight="1" x14ac:dyDescent="0.25">
      <c r="A219" s="302"/>
      <c r="B219" s="302"/>
      <c r="C219" s="284" t="s">
        <v>69</v>
      </c>
      <c r="D219" s="283">
        <v>0</v>
      </c>
      <c r="E219" s="283">
        <v>0</v>
      </c>
      <c r="F219" s="283">
        <v>0</v>
      </c>
      <c r="G219" s="283">
        <v>0</v>
      </c>
      <c r="H219" s="302"/>
      <c r="I219" s="302"/>
      <c r="J219" s="302"/>
      <c r="K219" s="302"/>
    </row>
    <row r="220" spans="1:11" ht="15" customHeight="1" x14ac:dyDescent="0.25">
      <c r="A220" s="302"/>
      <c r="B220" s="302"/>
      <c r="C220" s="284" t="s">
        <v>70</v>
      </c>
      <c r="D220" s="283">
        <v>0</v>
      </c>
      <c r="E220" s="283">
        <v>0</v>
      </c>
      <c r="F220" s="283">
        <v>0</v>
      </c>
      <c r="G220" s="283">
        <v>0</v>
      </c>
      <c r="H220" s="302"/>
      <c r="I220" s="302"/>
      <c r="J220" s="302"/>
      <c r="K220" s="302"/>
    </row>
    <row r="221" spans="1:11" ht="15" customHeight="1" x14ac:dyDescent="0.25">
      <c r="A221" s="302"/>
      <c r="B221" s="302"/>
      <c r="C221" s="284" t="s">
        <v>71</v>
      </c>
      <c r="D221" s="283">
        <v>0</v>
      </c>
      <c r="E221" s="283">
        <v>0</v>
      </c>
      <c r="F221" s="283">
        <v>0</v>
      </c>
      <c r="G221" s="283">
        <v>0</v>
      </c>
      <c r="H221" s="302"/>
      <c r="I221" s="302"/>
      <c r="J221" s="302"/>
      <c r="K221" s="302"/>
    </row>
    <row r="222" spans="1:11" ht="15" customHeight="1" x14ac:dyDescent="0.25">
      <c r="A222" s="302"/>
      <c r="B222" s="302"/>
      <c r="C222" s="284" t="s">
        <v>72</v>
      </c>
      <c r="D222" s="283">
        <v>0</v>
      </c>
      <c r="E222" s="283">
        <v>0</v>
      </c>
      <c r="F222" s="283">
        <v>0</v>
      </c>
      <c r="G222" s="283">
        <v>0</v>
      </c>
      <c r="H222" s="302"/>
      <c r="I222" s="302"/>
      <c r="J222" s="302"/>
      <c r="K222" s="302"/>
    </row>
    <row r="223" spans="1:11" ht="15" customHeight="1" x14ac:dyDescent="0.25">
      <c r="A223" s="302"/>
      <c r="B223" s="302"/>
      <c r="C223" s="284" t="s">
        <v>73</v>
      </c>
      <c r="D223" s="283">
        <v>0</v>
      </c>
      <c r="E223" s="283">
        <v>1000000</v>
      </c>
      <c r="F223" s="283">
        <v>1000000</v>
      </c>
      <c r="G223" s="283">
        <v>1000000</v>
      </c>
      <c r="H223" s="302"/>
      <c r="I223" s="302"/>
      <c r="J223" s="302"/>
      <c r="K223" s="302"/>
    </row>
    <row r="224" spans="1:11" ht="15" customHeight="1" x14ac:dyDescent="0.25">
      <c r="A224" s="302"/>
      <c r="B224" s="302"/>
      <c r="C224" s="284" t="s">
        <v>60</v>
      </c>
      <c r="D224" s="283">
        <v>0</v>
      </c>
      <c r="E224" s="283">
        <v>1000000</v>
      </c>
      <c r="F224" s="283">
        <v>1000000</v>
      </c>
      <c r="G224" s="283">
        <v>1000000</v>
      </c>
      <c r="H224" s="302"/>
      <c r="I224" s="302"/>
      <c r="J224" s="302"/>
      <c r="K224" s="302"/>
    </row>
    <row r="225" spans="1:11" ht="15" customHeight="1" x14ac:dyDescent="0.25">
      <c r="A225" s="302"/>
      <c r="B225" s="302"/>
      <c r="C225" s="284" t="s">
        <v>69</v>
      </c>
      <c r="D225" s="283">
        <v>0</v>
      </c>
      <c r="E225" s="283">
        <v>0</v>
      </c>
      <c r="F225" s="283">
        <v>0</v>
      </c>
      <c r="G225" s="283">
        <v>0</v>
      </c>
      <c r="H225" s="302"/>
      <c r="I225" s="302"/>
      <c r="J225" s="302"/>
      <c r="K225" s="302"/>
    </row>
    <row r="226" spans="1:11" ht="15" customHeight="1" x14ac:dyDescent="0.25">
      <c r="A226" s="302"/>
      <c r="B226" s="302"/>
      <c r="C226" s="284" t="s">
        <v>70</v>
      </c>
      <c r="D226" s="283">
        <v>0</v>
      </c>
      <c r="E226" s="283">
        <v>0</v>
      </c>
      <c r="F226" s="283">
        <v>0</v>
      </c>
      <c r="G226" s="283">
        <v>0</v>
      </c>
      <c r="H226" s="302"/>
      <c r="I226" s="302"/>
      <c r="J226" s="302"/>
      <c r="K226" s="302"/>
    </row>
    <row r="227" spans="1:11" ht="15" customHeight="1" x14ac:dyDescent="0.25">
      <c r="A227" s="302"/>
      <c r="B227" s="302"/>
      <c r="C227" s="284" t="s">
        <v>71</v>
      </c>
      <c r="D227" s="283">
        <v>0</v>
      </c>
      <c r="E227" s="283">
        <v>0</v>
      </c>
      <c r="F227" s="283">
        <v>0</v>
      </c>
      <c r="G227" s="283">
        <v>0</v>
      </c>
      <c r="H227" s="302"/>
      <c r="I227" s="302"/>
      <c r="J227" s="302"/>
      <c r="K227" s="302"/>
    </row>
    <row r="228" spans="1:11" ht="15" customHeight="1" x14ac:dyDescent="0.25">
      <c r="A228" s="302"/>
      <c r="B228" s="302"/>
      <c r="C228" s="284" t="s">
        <v>72</v>
      </c>
      <c r="D228" s="283">
        <v>0</v>
      </c>
      <c r="E228" s="283">
        <v>0</v>
      </c>
      <c r="F228" s="283">
        <v>0</v>
      </c>
      <c r="G228" s="283">
        <v>0</v>
      </c>
      <c r="H228" s="302"/>
      <c r="I228" s="302"/>
      <c r="J228" s="302"/>
      <c r="K228" s="302"/>
    </row>
    <row r="229" spans="1:11" ht="15" customHeight="1" x14ac:dyDescent="0.25">
      <c r="A229" s="302"/>
      <c r="B229" s="302"/>
      <c r="C229" s="284" t="s">
        <v>74</v>
      </c>
      <c r="D229" s="283">
        <v>0</v>
      </c>
      <c r="E229" s="283">
        <v>0</v>
      </c>
      <c r="F229" s="283">
        <v>0</v>
      </c>
      <c r="G229" s="283">
        <v>0</v>
      </c>
      <c r="H229" s="302"/>
      <c r="I229" s="302"/>
      <c r="J229" s="302"/>
      <c r="K229" s="302"/>
    </row>
    <row r="230" spans="1:11" ht="15" customHeight="1" x14ac:dyDescent="0.25">
      <c r="A230" s="302"/>
      <c r="B230" s="302"/>
      <c r="C230" s="284" t="s">
        <v>60</v>
      </c>
      <c r="D230" s="283">
        <v>0</v>
      </c>
      <c r="E230" s="283">
        <v>0</v>
      </c>
      <c r="F230" s="283">
        <v>0</v>
      </c>
      <c r="G230" s="283">
        <v>0</v>
      </c>
      <c r="H230" s="302"/>
      <c r="I230" s="302"/>
      <c r="J230" s="302"/>
      <c r="K230" s="302"/>
    </row>
    <row r="231" spans="1:11" ht="15" customHeight="1" x14ac:dyDescent="0.25">
      <c r="A231" s="302"/>
      <c r="B231" s="302"/>
      <c r="C231" s="284" t="s">
        <v>69</v>
      </c>
      <c r="D231" s="283">
        <v>0</v>
      </c>
      <c r="E231" s="283">
        <v>0</v>
      </c>
      <c r="F231" s="283">
        <v>0</v>
      </c>
      <c r="G231" s="283">
        <v>0</v>
      </c>
      <c r="H231" s="302"/>
      <c r="I231" s="302"/>
      <c r="J231" s="302"/>
      <c r="K231" s="302"/>
    </row>
    <row r="232" spans="1:11" ht="15" customHeight="1" x14ac:dyDescent="0.25">
      <c r="A232" s="302"/>
      <c r="B232" s="302"/>
      <c r="C232" s="284" t="s">
        <v>70</v>
      </c>
      <c r="D232" s="283">
        <v>0</v>
      </c>
      <c r="E232" s="283">
        <v>0</v>
      </c>
      <c r="F232" s="283">
        <v>0</v>
      </c>
      <c r="G232" s="283">
        <v>0</v>
      </c>
      <c r="H232" s="302"/>
      <c r="I232" s="302"/>
      <c r="J232" s="302"/>
      <c r="K232" s="302"/>
    </row>
    <row r="233" spans="1:11" ht="15" customHeight="1" x14ac:dyDescent="0.25">
      <c r="A233" s="302"/>
      <c r="B233" s="302"/>
      <c r="C233" s="284" t="s">
        <v>71</v>
      </c>
      <c r="D233" s="283">
        <v>0</v>
      </c>
      <c r="E233" s="283">
        <v>0</v>
      </c>
      <c r="F233" s="283">
        <v>0</v>
      </c>
      <c r="G233" s="283">
        <v>0</v>
      </c>
      <c r="H233" s="302"/>
      <c r="I233" s="302"/>
      <c r="J233" s="302"/>
      <c r="K233" s="302"/>
    </row>
    <row r="234" spans="1:11" ht="15" customHeight="1" x14ac:dyDescent="0.25">
      <c r="A234" s="302"/>
      <c r="B234" s="302"/>
      <c r="C234" s="284" t="s">
        <v>72</v>
      </c>
      <c r="D234" s="283">
        <v>0</v>
      </c>
      <c r="E234" s="283">
        <v>0</v>
      </c>
      <c r="F234" s="283">
        <v>0</v>
      </c>
      <c r="G234" s="283">
        <v>0</v>
      </c>
      <c r="H234" s="302"/>
      <c r="I234" s="302"/>
      <c r="J234" s="302"/>
      <c r="K234" s="302"/>
    </row>
    <row r="235" spans="1:11" ht="15" customHeight="1" x14ac:dyDescent="0.25">
      <c r="A235" s="302"/>
      <c r="B235" s="302"/>
      <c r="C235" s="284" t="s">
        <v>75</v>
      </c>
      <c r="D235" s="283">
        <v>0</v>
      </c>
      <c r="E235" s="283">
        <v>0</v>
      </c>
      <c r="F235" s="283">
        <v>0</v>
      </c>
      <c r="G235" s="283">
        <v>0</v>
      </c>
      <c r="H235" s="302"/>
      <c r="I235" s="302"/>
      <c r="J235" s="302"/>
      <c r="K235" s="302"/>
    </row>
    <row r="236" spans="1:11" ht="15" customHeight="1" x14ac:dyDescent="0.25">
      <c r="A236" s="302"/>
      <c r="B236" s="302"/>
      <c r="C236" s="284" t="s">
        <v>76</v>
      </c>
      <c r="D236" s="283">
        <v>0</v>
      </c>
      <c r="E236" s="283">
        <v>0</v>
      </c>
      <c r="F236" s="283">
        <v>0</v>
      </c>
      <c r="G236" s="283">
        <v>0</v>
      </c>
      <c r="H236" s="302"/>
      <c r="I236" s="302"/>
      <c r="J236" s="302"/>
      <c r="K236" s="302"/>
    </row>
    <row r="237" spans="1:11" ht="20.100000000000001" customHeight="1" x14ac:dyDescent="0.25">
      <c r="A237" s="302"/>
      <c r="B237" s="302"/>
      <c r="C237" s="282" t="s">
        <v>40</v>
      </c>
      <c r="D237" s="302"/>
      <c r="E237" s="302"/>
      <c r="F237" s="302"/>
      <c r="G237" s="302"/>
      <c r="H237" s="302"/>
      <c r="I237" s="302"/>
      <c r="J237" s="302"/>
      <c r="K237" s="302"/>
    </row>
    <row r="238" spans="1:11" ht="20.100000000000001" customHeight="1" x14ac:dyDescent="0.25">
      <c r="A238" s="281" t="s">
        <v>190</v>
      </c>
      <c r="B238" s="277" t="s">
        <v>191</v>
      </c>
      <c r="C238" s="277" t="s">
        <v>40</v>
      </c>
      <c r="D238" s="302"/>
      <c r="E238" s="280" t="s">
        <v>40</v>
      </c>
      <c r="F238" s="277" t="s">
        <v>191</v>
      </c>
      <c r="G238" s="277" t="s">
        <v>40</v>
      </c>
      <c r="H238" s="241" t="s">
        <v>40</v>
      </c>
      <c r="I238" s="280" t="s">
        <v>40</v>
      </c>
      <c r="J238" s="277" t="s">
        <v>191</v>
      </c>
      <c r="K238" s="277" t="s">
        <v>40</v>
      </c>
    </row>
    <row r="239" spans="1:11" ht="20.100000000000001" customHeight="1" x14ac:dyDescent="0.25">
      <c r="A239" s="239" t="s">
        <v>192</v>
      </c>
      <c r="B239" s="277" t="s">
        <v>193</v>
      </c>
      <c r="C239" s="277" t="s">
        <v>40</v>
      </c>
      <c r="D239" s="302"/>
      <c r="E239" s="239" t="s">
        <v>194</v>
      </c>
      <c r="F239" s="277" t="s">
        <v>193</v>
      </c>
      <c r="G239" s="277" t="s">
        <v>40</v>
      </c>
      <c r="H239" s="302"/>
      <c r="I239" s="239" t="s">
        <v>195</v>
      </c>
      <c r="J239" s="277" t="s">
        <v>193</v>
      </c>
      <c r="K239" s="277" t="s">
        <v>40</v>
      </c>
    </row>
    <row r="240" spans="1:11" ht="20.100000000000001" customHeight="1" x14ac:dyDescent="0.25">
      <c r="A240" s="278" t="s">
        <v>40</v>
      </c>
      <c r="B240" s="277" t="s">
        <v>196</v>
      </c>
      <c r="C240" s="277" t="s">
        <v>40</v>
      </c>
      <c r="D240" s="302"/>
      <c r="E240" s="278" t="s">
        <v>40</v>
      </c>
      <c r="F240" s="277" t="s">
        <v>196</v>
      </c>
      <c r="G240" s="277" t="s">
        <v>40</v>
      </c>
      <c r="H240" s="302"/>
      <c r="I240" s="278" t="s">
        <v>40</v>
      </c>
      <c r="J240" s="277" t="s">
        <v>196</v>
      </c>
      <c r="K240" s="277" t="s">
        <v>40</v>
      </c>
    </row>
  </sheetData>
  <mergeCells count="27">
    <mergeCell ref="C8:G8"/>
    <mergeCell ref="C9:G9"/>
    <mergeCell ref="D10:G10"/>
    <mergeCell ref="C35:G35"/>
    <mergeCell ref="D80:G80"/>
    <mergeCell ref="D81:G81"/>
    <mergeCell ref="D82:G82"/>
    <mergeCell ref="C1:G1"/>
    <mergeCell ref="C2:G2"/>
    <mergeCell ref="D3:G3"/>
    <mergeCell ref="D4:G4"/>
    <mergeCell ref="D5:G5"/>
    <mergeCell ref="D6:G6"/>
    <mergeCell ref="D15:G15"/>
    <mergeCell ref="C22:G22"/>
    <mergeCell ref="D23:G23"/>
    <mergeCell ref="D24:G24"/>
    <mergeCell ref="D25:G25"/>
    <mergeCell ref="D26:G26"/>
    <mergeCell ref="D7:G7"/>
    <mergeCell ref="D140:G140"/>
    <mergeCell ref="C149:G149"/>
    <mergeCell ref="C91:G91"/>
    <mergeCell ref="C136:G136"/>
    <mergeCell ref="D137:G137"/>
    <mergeCell ref="D138:G138"/>
    <mergeCell ref="D139:G139"/>
  </mergeCells>
  <pageMargins left="0" right="0" top="0" bottom="0" header="0" footer="0"/>
  <pageSetup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G179"/>
  <sheetViews>
    <sheetView topLeftCell="A21" zoomScale="110" zoomScaleNormal="110" workbookViewId="0">
      <selection activeCell="D29" sqref="D29"/>
    </sheetView>
  </sheetViews>
  <sheetFormatPr defaultColWidth="9" defaultRowHeight="15" x14ac:dyDescent="0.25"/>
  <cols>
    <col min="1" max="1" width="9" style="154"/>
    <col min="2" max="2" width="34.140625" style="154" customWidth="1"/>
    <col min="3" max="3" width="32.140625" style="154" customWidth="1"/>
    <col min="4" max="4" width="30.5703125" style="154" customWidth="1"/>
    <col min="5" max="5" width="35.85546875" style="154" customWidth="1"/>
    <col min="6" max="6" width="32.28515625" style="154" customWidth="1"/>
    <col min="7" max="7" width="49.42578125" style="154" customWidth="1"/>
    <col min="8" max="16384" width="9" style="154"/>
  </cols>
  <sheetData>
    <row r="2" spans="1:7" x14ac:dyDescent="0.25">
      <c r="A2" s="1422" t="s">
        <v>922</v>
      </c>
      <c r="B2" s="1422"/>
      <c r="C2" s="1422"/>
      <c r="D2" s="1422"/>
      <c r="E2" s="1422"/>
      <c r="F2" s="1422"/>
      <c r="G2" s="1422"/>
    </row>
    <row r="3" spans="1:7" x14ac:dyDescent="0.25">
      <c r="A3" s="226"/>
      <c r="B3" s="2216" t="s">
        <v>1285</v>
      </c>
      <c r="C3" s="2216"/>
      <c r="D3" s="2216"/>
      <c r="E3" s="2216"/>
      <c r="F3" s="2216"/>
      <c r="G3" s="226"/>
    </row>
    <row r="4" spans="1:7" ht="15.75" thickBot="1" x14ac:dyDescent="0.3">
      <c r="D4" s="154">
        <v>0</v>
      </c>
    </row>
    <row r="5" spans="1:7" ht="15.75" thickBot="1" x14ac:dyDescent="0.3">
      <c r="B5" s="305" t="s">
        <v>6</v>
      </c>
      <c r="C5" s="2221" t="s">
        <v>1286</v>
      </c>
      <c r="D5" s="2221"/>
      <c r="E5" s="2221"/>
      <c r="F5" s="2221"/>
    </row>
    <row r="6" spans="1:7" ht="15.75" thickBot="1" x14ac:dyDescent="0.3">
      <c r="B6" s="305" t="s">
        <v>8</v>
      </c>
      <c r="C6" s="2046" t="s">
        <v>1287</v>
      </c>
      <c r="D6" s="2047"/>
      <c r="E6" s="2047"/>
      <c r="F6" s="2048"/>
    </row>
    <row r="7" spans="1:7" ht="15.75" thickBot="1" x14ac:dyDescent="0.3">
      <c r="B7" s="305" t="s">
        <v>10</v>
      </c>
      <c r="C7" s="2049" t="s">
        <v>919</v>
      </c>
      <c r="D7" s="2050"/>
      <c r="E7" s="2050"/>
      <c r="F7" s="2051"/>
    </row>
    <row r="8" spans="1:7" ht="15.75" thickBot="1" x14ac:dyDescent="0.3">
      <c r="B8" s="2139" t="s">
        <v>12</v>
      </c>
      <c r="C8" s="2140"/>
      <c r="D8" s="2140"/>
      <c r="E8" s="2140"/>
      <c r="F8" s="2141"/>
    </row>
    <row r="9" spans="1:7" ht="15.75" thickBot="1" x14ac:dyDescent="0.3">
      <c r="B9" s="1672" t="s">
        <v>1288</v>
      </c>
      <c r="C9" s="1673"/>
      <c r="D9" s="1673"/>
      <c r="E9" s="1673"/>
      <c r="F9" s="1674"/>
    </row>
    <row r="10" spans="1:7" ht="15.75" thickBot="1" x14ac:dyDescent="0.3">
      <c r="B10" s="1672"/>
      <c r="C10" s="1673"/>
      <c r="D10" s="1673"/>
      <c r="E10" s="1673"/>
      <c r="F10" s="1674"/>
    </row>
    <row r="11" spans="1:7" ht="94.5" customHeight="1" thickBot="1" x14ac:dyDescent="0.3">
      <c r="B11" s="1672"/>
      <c r="C11" s="1673"/>
      <c r="D11" s="1673"/>
      <c r="E11" s="1673"/>
      <c r="F11" s="1674"/>
    </row>
    <row r="12" spans="1:7" ht="47.25" customHeight="1" thickBot="1" x14ac:dyDescent="0.3">
      <c r="B12" s="306" t="s">
        <v>14</v>
      </c>
      <c r="C12" s="2230" t="s">
        <v>1289</v>
      </c>
      <c r="D12" s="2231"/>
      <c r="E12" s="2231"/>
      <c r="F12" s="2232"/>
    </row>
    <row r="13" spans="1:7" x14ac:dyDescent="0.25">
      <c r="B13" s="2148" t="s">
        <v>16</v>
      </c>
      <c r="C13" s="307">
        <v>2025</v>
      </c>
      <c r="D13" s="307">
        <v>2026</v>
      </c>
      <c r="E13" s="307">
        <v>2027</v>
      </c>
      <c r="F13" s="307">
        <v>2028</v>
      </c>
    </row>
    <row r="14" spans="1:7" ht="15.75" thickBot="1" x14ac:dyDescent="0.3">
      <c r="B14" s="2149"/>
      <c r="C14" s="308" t="s">
        <v>17</v>
      </c>
      <c r="D14" s="308" t="s">
        <v>18</v>
      </c>
      <c r="E14" s="308" t="s">
        <v>18</v>
      </c>
      <c r="F14" s="308" t="s">
        <v>18</v>
      </c>
    </row>
    <row r="15" spans="1:7" ht="44.25" customHeight="1" thickBot="1" x14ac:dyDescent="0.3">
      <c r="B15" s="309" t="s">
        <v>1290</v>
      </c>
      <c r="C15" s="310">
        <v>0.85</v>
      </c>
      <c r="D15" s="310">
        <v>0.87</v>
      </c>
      <c r="E15" s="310">
        <v>0.9</v>
      </c>
      <c r="F15" s="310">
        <v>0.9</v>
      </c>
    </row>
    <row r="16" spans="1:7" ht="15.75" thickBot="1" x14ac:dyDescent="0.3">
      <c r="B16" s="311" t="s">
        <v>1291</v>
      </c>
      <c r="C16" s="2342" t="s">
        <v>1292</v>
      </c>
      <c r="D16" s="2343"/>
      <c r="E16" s="2343"/>
      <c r="F16" s="2344"/>
    </row>
    <row r="17" spans="2:6" ht="15.75" thickBot="1" x14ac:dyDescent="0.3">
      <c r="B17" s="312" t="s">
        <v>1293</v>
      </c>
      <c r="C17" s="2342" t="s">
        <v>1294</v>
      </c>
      <c r="D17" s="2343"/>
      <c r="E17" s="2343"/>
      <c r="F17" s="2344"/>
    </row>
    <row r="18" spans="2:6" ht="15.75" thickBot="1" x14ac:dyDescent="0.3">
      <c r="B18" s="312" t="s">
        <v>1295</v>
      </c>
      <c r="C18" s="2342" t="s">
        <v>1296</v>
      </c>
      <c r="D18" s="2343"/>
      <c r="E18" s="2343"/>
      <c r="F18" s="2344"/>
    </row>
    <row r="19" spans="2:6" ht="29.25" customHeight="1" thickBot="1" x14ac:dyDescent="0.3">
      <c r="B19" s="312" t="s">
        <v>1297</v>
      </c>
      <c r="C19" s="2342" t="s">
        <v>1298</v>
      </c>
      <c r="D19" s="2343"/>
      <c r="E19" s="2343"/>
      <c r="F19" s="2344"/>
    </row>
    <row r="20" spans="2:6" ht="15.75" thickBot="1" x14ac:dyDescent="0.3">
      <c r="B20" s="312" t="s">
        <v>1299</v>
      </c>
      <c r="C20" s="2342" t="s">
        <v>1300</v>
      </c>
      <c r="D20" s="2343"/>
      <c r="E20" s="2343"/>
      <c r="F20" s="2344"/>
    </row>
    <row r="21" spans="2:6" ht="38.25" customHeight="1" thickBot="1" x14ac:dyDescent="0.3">
      <c r="B21" s="2132" t="s">
        <v>1301</v>
      </c>
      <c r="C21" s="2133"/>
      <c r="D21" s="2133"/>
      <c r="E21" s="2133"/>
      <c r="F21" s="2134"/>
    </row>
    <row r="22" spans="2:6" ht="57" thickBot="1" x14ac:dyDescent="0.3">
      <c r="B22" s="2345" t="s">
        <v>1302</v>
      </c>
      <c r="C22" s="2346">
        <v>0.85</v>
      </c>
      <c r="D22" s="2346">
        <v>0.9</v>
      </c>
      <c r="E22" s="2346">
        <v>0.93</v>
      </c>
      <c r="F22" s="2346">
        <v>0.95</v>
      </c>
    </row>
    <row r="23" spans="2:6" ht="34.5" thickBot="1" x14ac:dyDescent="0.3">
      <c r="B23" s="2345" t="s">
        <v>1303</v>
      </c>
      <c r="C23" s="2346">
        <v>0.8</v>
      </c>
      <c r="D23" s="2346">
        <v>0.85</v>
      </c>
      <c r="E23" s="2346">
        <v>0.9</v>
      </c>
      <c r="F23" s="2346">
        <v>0.9</v>
      </c>
    </row>
    <row r="24" spans="2:6" ht="45.75" thickBot="1" x14ac:dyDescent="0.3">
      <c r="B24" s="2345" t="s">
        <v>1304</v>
      </c>
      <c r="C24" s="2346">
        <v>0.87</v>
      </c>
      <c r="D24" s="2346">
        <v>0.87</v>
      </c>
      <c r="E24" s="2346">
        <v>0.9</v>
      </c>
      <c r="F24" s="2346">
        <v>0.9</v>
      </c>
    </row>
    <row r="25" spans="2:6" ht="16.5" thickBot="1" x14ac:dyDescent="0.3">
      <c r="B25" s="314"/>
      <c r="C25" s="315"/>
      <c r="D25" s="315" t="s">
        <v>1305</v>
      </c>
      <c r="E25" s="315"/>
      <c r="F25" s="315"/>
    </row>
    <row r="26" spans="2:6" ht="45.75" thickBot="1" x14ac:dyDescent="0.3">
      <c r="B26" s="2345" t="s">
        <v>1306</v>
      </c>
      <c r="C26" s="2345">
        <v>0.8</v>
      </c>
      <c r="D26" s="2345">
        <v>0.85</v>
      </c>
      <c r="E26" s="2345">
        <v>0.9</v>
      </c>
      <c r="F26" s="2345">
        <v>0.9</v>
      </c>
    </row>
    <row r="27" spans="2:6" ht="30" customHeight="1" thickBot="1" x14ac:dyDescent="0.3">
      <c r="B27" s="2345" t="s">
        <v>1307</v>
      </c>
      <c r="C27" s="2345">
        <v>0.3</v>
      </c>
      <c r="D27" s="2345">
        <v>0.3</v>
      </c>
      <c r="E27" s="2345">
        <v>0.35</v>
      </c>
      <c r="F27" s="2345">
        <v>0.4</v>
      </c>
    </row>
    <row r="28" spans="2:6" ht="34.5" thickBot="1" x14ac:dyDescent="0.3">
      <c r="B28" s="2345" t="s">
        <v>1308</v>
      </c>
      <c r="C28" s="2345">
        <v>0.75</v>
      </c>
      <c r="D28" s="2345">
        <v>0.8</v>
      </c>
      <c r="E28" s="2345">
        <v>0.85</v>
      </c>
      <c r="F28" s="2345">
        <v>0.9</v>
      </c>
    </row>
    <row r="29" spans="2:6" ht="16.5" thickBot="1" x14ac:dyDescent="0.3">
      <c r="B29" s="314"/>
      <c r="C29" s="315"/>
      <c r="D29" s="316"/>
      <c r="E29" s="316"/>
      <c r="F29" s="316"/>
    </row>
    <row r="30" spans="2:6" ht="15.75" thickBot="1" x14ac:dyDescent="0.3">
      <c r="B30" s="2233" t="s">
        <v>1309</v>
      </c>
      <c r="C30" s="2234"/>
      <c r="D30" s="2234"/>
      <c r="E30" s="2234"/>
      <c r="F30" s="2235"/>
    </row>
    <row r="31" spans="2:6" ht="15.75" thickBot="1" x14ac:dyDescent="0.3">
      <c r="B31" s="2156" t="s">
        <v>1310</v>
      </c>
      <c r="C31" s="2157"/>
      <c r="D31" s="2157"/>
      <c r="E31" s="2157"/>
      <c r="F31" s="2158"/>
    </row>
    <row r="32" spans="2:6" ht="15.75" thickBot="1" x14ac:dyDescent="0.3">
      <c r="B32" s="318" t="s">
        <v>898</v>
      </c>
      <c r="C32" s="2159" t="s">
        <v>1311</v>
      </c>
      <c r="D32" s="2160"/>
      <c r="E32" s="2160"/>
      <c r="F32" s="2161"/>
    </row>
    <row r="33" spans="2:6" ht="15" customHeight="1" thickBot="1" x14ac:dyDescent="0.3">
      <c r="B33" s="309" t="s">
        <v>863</v>
      </c>
      <c r="C33" s="1416" t="s">
        <v>1312</v>
      </c>
      <c r="D33" s="1417"/>
      <c r="E33" s="1417"/>
      <c r="F33" s="1418"/>
    </row>
    <row r="34" spans="2:6" ht="15.75" thickBot="1" x14ac:dyDescent="0.3">
      <c r="B34" s="309" t="s">
        <v>37</v>
      </c>
      <c r="C34" s="2162"/>
      <c r="D34" s="2163"/>
      <c r="E34" s="2163"/>
      <c r="F34" s="2164"/>
    </row>
    <row r="35" spans="2:6" x14ac:dyDescent="0.25">
      <c r="B35" s="2148"/>
      <c r="C35" s="319">
        <v>2024</v>
      </c>
      <c r="D35" s="319">
        <v>2025</v>
      </c>
      <c r="E35" s="319">
        <v>2026</v>
      </c>
      <c r="F35" s="319">
        <v>2027</v>
      </c>
    </row>
    <row r="36" spans="2:6" ht="15.75" thickBot="1" x14ac:dyDescent="0.3">
      <c r="B36" s="2149"/>
      <c r="C36" s="320" t="s">
        <v>17</v>
      </c>
      <c r="D36" s="320" t="s">
        <v>18</v>
      </c>
      <c r="E36" s="320" t="s">
        <v>18</v>
      </c>
      <c r="F36" s="320" t="s">
        <v>18</v>
      </c>
    </row>
    <row r="37" spans="2:6" ht="15.75" thickBot="1" x14ac:dyDescent="0.3">
      <c r="B37" s="309" t="s">
        <v>39</v>
      </c>
      <c r="C37" s="321">
        <v>1700</v>
      </c>
      <c r="D37" s="321">
        <v>1900</v>
      </c>
      <c r="E37" s="321">
        <v>1950</v>
      </c>
      <c r="F37" s="321">
        <v>2000</v>
      </c>
    </row>
    <row r="38" spans="2:6" ht="15.75" thickBot="1" x14ac:dyDescent="0.3">
      <c r="B38" s="309" t="s">
        <v>861</v>
      </c>
      <c r="C38" s="321">
        <v>160700</v>
      </c>
      <c r="D38" s="321">
        <v>161700</v>
      </c>
      <c r="E38" s="321">
        <v>161700</v>
      </c>
      <c r="F38" s="321">
        <v>162700</v>
      </c>
    </row>
    <row r="39" spans="2:6" ht="15.75" thickBot="1" x14ac:dyDescent="0.3">
      <c r="B39" s="309" t="s">
        <v>860</v>
      </c>
      <c r="C39" s="321">
        <f>C38/C37</f>
        <v>94.529411764705884</v>
      </c>
      <c r="D39" s="321">
        <f t="shared" ref="D39:F39" si="0">D38/D37</f>
        <v>85.10526315789474</v>
      </c>
      <c r="E39" s="321">
        <f t="shared" si="0"/>
        <v>82.92307692307692</v>
      </c>
      <c r="F39" s="321">
        <f t="shared" si="0"/>
        <v>81.349999999999994</v>
      </c>
    </row>
    <row r="40" spans="2:6" ht="15.75" thickBot="1" x14ac:dyDescent="0.3">
      <c r="B40" s="309" t="s">
        <v>859</v>
      </c>
      <c r="C40" s="322" t="s">
        <v>884</v>
      </c>
      <c r="D40" s="323">
        <f>D37/C37-1</f>
        <v>0.11764705882352944</v>
      </c>
      <c r="E40" s="323">
        <f t="shared" ref="E40:F42" si="1">E37/D37-1</f>
        <v>2.6315789473684292E-2</v>
      </c>
      <c r="F40" s="323">
        <f t="shared" si="1"/>
        <v>2.564102564102555E-2</v>
      </c>
    </row>
    <row r="41" spans="2:6" ht="15.75" thickBot="1" x14ac:dyDescent="0.3">
      <c r="B41" s="309" t="s">
        <v>858</v>
      </c>
      <c r="C41" s="322" t="s">
        <v>884</v>
      </c>
      <c r="D41" s="323">
        <f>D38/C38-1</f>
        <v>6.2227753578096845E-3</v>
      </c>
      <c r="E41" s="323">
        <f t="shared" si="1"/>
        <v>0</v>
      </c>
      <c r="F41" s="323">
        <f t="shared" si="1"/>
        <v>6.1842918985777207E-3</v>
      </c>
    </row>
    <row r="42" spans="2:6" ht="15.75" thickBot="1" x14ac:dyDescent="0.3">
      <c r="B42" s="309" t="s">
        <v>55</v>
      </c>
      <c r="C42" s="322" t="s">
        <v>884</v>
      </c>
      <c r="D42" s="323">
        <f>D39/C39-1</f>
        <v>-9.969541152195982E-2</v>
      </c>
      <c r="E42" s="323">
        <f t="shared" si="1"/>
        <v>-2.5641025641025661E-2</v>
      </c>
      <c r="F42" s="323">
        <f t="shared" si="1"/>
        <v>-1.8970315398886828E-2</v>
      </c>
    </row>
    <row r="43" spans="2:6" ht="15.75" thickBot="1" x14ac:dyDescent="0.3">
      <c r="B43" s="2153" t="s">
        <v>1313</v>
      </c>
      <c r="C43" s="2154"/>
      <c r="D43" s="2154"/>
      <c r="E43" s="2154"/>
      <c r="F43" s="2155"/>
    </row>
    <row r="44" spans="2:6" x14ac:dyDescent="0.25">
      <c r="B44" s="2148"/>
      <c r="C44" s="319">
        <v>2024</v>
      </c>
      <c r="D44" s="319">
        <v>2025</v>
      </c>
      <c r="E44" s="319">
        <v>2026</v>
      </c>
      <c r="F44" s="319">
        <v>2027</v>
      </c>
    </row>
    <row r="45" spans="2:6" ht="15.75" thickBot="1" x14ac:dyDescent="0.3">
      <c r="B45" s="2149"/>
      <c r="C45" s="320" t="s">
        <v>17</v>
      </c>
      <c r="D45" s="320" t="s">
        <v>18</v>
      </c>
      <c r="E45" s="320" t="s">
        <v>18</v>
      </c>
      <c r="F45" s="320" t="s">
        <v>18</v>
      </c>
    </row>
    <row r="46" spans="2:6" ht="15.75" thickBot="1" x14ac:dyDescent="0.3">
      <c r="B46" s="324" t="s">
        <v>850</v>
      </c>
      <c r="C46" s="325">
        <v>110140</v>
      </c>
      <c r="D46" s="325">
        <v>110140</v>
      </c>
      <c r="E46" s="325">
        <v>110140</v>
      </c>
      <c r="F46" s="325">
        <v>110140</v>
      </c>
    </row>
    <row r="47" spans="2:6" ht="15.75" thickBot="1" x14ac:dyDescent="0.3">
      <c r="B47" s="326" t="s">
        <v>840</v>
      </c>
      <c r="C47" s="327">
        <v>110140</v>
      </c>
      <c r="D47" s="327">
        <v>110140</v>
      </c>
      <c r="E47" s="327">
        <v>110140</v>
      </c>
      <c r="F47" s="327">
        <v>110140</v>
      </c>
    </row>
    <row r="48" spans="2:6" ht="15.75" thickBot="1" x14ac:dyDescent="0.3">
      <c r="B48" s="326" t="s">
        <v>855</v>
      </c>
      <c r="C48" s="328"/>
      <c r="D48" s="328"/>
      <c r="E48" s="328"/>
      <c r="F48" s="328"/>
    </row>
    <row r="49" spans="2:6" ht="15.75" thickBot="1" x14ac:dyDescent="0.3">
      <c r="B49" s="324" t="s">
        <v>849</v>
      </c>
      <c r="C49" s="325">
        <v>17330</v>
      </c>
      <c r="D49" s="325">
        <v>17330</v>
      </c>
      <c r="E49" s="325">
        <v>17330</v>
      </c>
      <c r="F49" s="325">
        <v>17330</v>
      </c>
    </row>
    <row r="50" spans="2:6" ht="15.75" thickBot="1" x14ac:dyDescent="0.3">
      <c r="B50" s="326" t="s">
        <v>840</v>
      </c>
      <c r="C50" s="327">
        <v>17330</v>
      </c>
      <c r="D50" s="327">
        <v>17330</v>
      </c>
      <c r="E50" s="327">
        <v>17330</v>
      </c>
      <c r="F50" s="327">
        <v>17330</v>
      </c>
    </row>
    <row r="51" spans="2:6" ht="15.75" thickBot="1" x14ac:dyDescent="0.3">
      <c r="B51" s="326" t="s">
        <v>855</v>
      </c>
      <c r="C51" s="328"/>
      <c r="D51" s="325"/>
      <c r="E51" s="325"/>
      <c r="F51" s="325"/>
    </row>
    <row r="52" spans="2:6" ht="15.75" thickBot="1" x14ac:dyDescent="0.3">
      <c r="B52" s="324" t="s">
        <v>848</v>
      </c>
      <c r="C52" s="328">
        <v>32840</v>
      </c>
      <c r="D52" s="325">
        <v>33840</v>
      </c>
      <c r="E52" s="325">
        <v>33840</v>
      </c>
      <c r="F52" s="325">
        <v>34840</v>
      </c>
    </row>
    <row r="53" spans="2:6" ht="15.75" thickBot="1" x14ac:dyDescent="0.3">
      <c r="B53" s="326" t="s">
        <v>840</v>
      </c>
      <c r="C53" s="327">
        <v>32840</v>
      </c>
      <c r="D53" s="325">
        <v>33840</v>
      </c>
      <c r="E53" s="329">
        <v>33840</v>
      </c>
      <c r="F53" s="329">
        <v>34840</v>
      </c>
    </row>
    <row r="54" spans="2:6" ht="15.75" thickBot="1" x14ac:dyDescent="0.3">
      <c r="B54" s="326" t="s">
        <v>855</v>
      </c>
      <c r="C54" s="328"/>
      <c r="D54" s="325"/>
      <c r="E54" s="325"/>
      <c r="F54" s="325"/>
    </row>
    <row r="55" spans="2:6" ht="15.75" thickBot="1" x14ac:dyDescent="0.3">
      <c r="B55" s="324" t="s">
        <v>847</v>
      </c>
      <c r="C55" s="328"/>
      <c r="D55" s="325"/>
      <c r="E55" s="325"/>
      <c r="F55" s="325"/>
    </row>
    <row r="56" spans="2:6" ht="15.75" thickBot="1" x14ac:dyDescent="0.3">
      <c r="B56" s="326" t="s">
        <v>840</v>
      </c>
      <c r="C56" s="328"/>
      <c r="D56" s="325"/>
      <c r="E56" s="325"/>
      <c r="F56" s="325"/>
    </row>
    <row r="57" spans="2:6" ht="15.75" thickBot="1" x14ac:dyDescent="0.3">
      <c r="B57" s="326" t="s">
        <v>855</v>
      </c>
      <c r="C57" s="328"/>
      <c r="D57" s="325"/>
      <c r="E57" s="325"/>
      <c r="F57" s="325"/>
    </row>
    <row r="58" spans="2:6" ht="15.75" thickBot="1" x14ac:dyDescent="0.3">
      <c r="B58" s="324" t="s">
        <v>846</v>
      </c>
      <c r="C58" s="328"/>
      <c r="D58" s="325"/>
      <c r="E58" s="325"/>
      <c r="F58" s="325"/>
    </row>
    <row r="59" spans="2:6" ht="15.75" thickBot="1" x14ac:dyDescent="0.3">
      <c r="B59" s="326" t="s">
        <v>840</v>
      </c>
      <c r="C59" s="328"/>
      <c r="D59" s="325"/>
      <c r="E59" s="325"/>
      <c r="F59" s="325"/>
    </row>
    <row r="60" spans="2:6" ht="15.75" thickBot="1" x14ac:dyDescent="0.3">
      <c r="B60" s="326" t="s">
        <v>855</v>
      </c>
      <c r="C60" s="328"/>
      <c r="D60" s="325"/>
      <c r="E60" s="325"/>
      <c r="F60" s="325"/>
    </row>
    <row r="61" spans="2:6" ht="15.75" thickBot="1" x14ac:dyDescent="0.3">
      <c r="B61" s="324" t="s">
        <v>845</v>
      </c>
      <c r="C61" s="328">
        <f>C62+C63</f>
        <v>150</v>
      </c>
      <c r="D61" s="325">
        <f t="shared" ref="D61" si="2">D62+D63</f>
        <v>150</v>
      </c>
      <c r="E61" s="325">
        <v>150</v>
      </c>
      <c r="F61" s="325">
        <v>150</v>
      </c>
    </row>
    <row r="62" spans="2:6" ht="15.75" thickBot="1" x14ac:dyDescent="0.3">
      <c r="B62" s="326" t="s">
        <v>840</v>
      </c>
      <c r="C62" s="327">
        <v>150</v>
      </c>
      <c r="D62" s="325">
        <v>150</v>
      </c>
      <c r="E62" s="329">
        <v>150</v>
      </c>
      <c r="F62" s="329">
        <v>150</v>
      </c>
    </row>
    <row r="63" spans="2:6" ht="15.75" thickBot="1" x14ac:dyDescent="0.3">
      <c r="B63" s="326" t="s">
        <v>855</v>
      </c>
      <c r="C63" s="328"/>
      <c r="D63" s="325"/>
      <c r="E63" s="325"/>
      <c r="F63" s="325"/>
    </row>
    <row r="64" spans="2:6" ht="15.75" thickBot="1" x14ac:dyDescent="0.3">
      <c r="B64" s="324" t="s">
        <v>844</v>
      </c>
      <c r="C64" s="325">
        <f t="shared" ref="C64:F64" si="3">C65+C66</f>
        <v>240</v>
      </c>
      <c r="D64" s="325">
        <f t="shared" si="3"/>
        <v>240</v>
      </c>
      <c r="E64" s="325">
        <f t="shared" si="3"/>
        <v>240</v>
      </c>
      <c r="F64" s="325">
        <f t="shared" si="3"/>
        <v>240</v>
      </c>
    </row>
    <row r="65" spans="2:6" ht="15.75" thickBot="1" x14ac:dyDescent="0.3">
      <c r="B65" s="326" t="s">
        <v>840</v>
      </c>
      <c r="C65" s="328">
        <v>240</v>
      </c>
      <c r="D65" s="330">
        <v>240</v>
      </c>
      <c r="E65" s="330">
        <v>240</v>
      </c>
      <c r="F65" s="330">
        <v>240</v>
      </c>
    </row>
    <row r="66" spans="2:6" ht="15.75" thickBot="1" x14ac:dyDescent="0.3">
      <c r="B66" s="326" t="s">
        <v>855</v>
      </c>
      <c r="C66" s="328"/>
      <c r="D66" s="331"/>
      <c r="E66" s="332"/>
      <c r="F66" s="332"/>
    </row>
    <row r="67" spans="2:6" ht="15.75" thickBot="1" x14ac:dyDescent="0.3">
      <c r="B67" s="333" t="s">
        <v>873</v>
      </c>
      <c r="C67" s="328">
        <f>C64+C61+C58+C55+C52+C49+C46</f>
        <v>160700</v>
      </c>
      <c r="D67" s="328">
        <f>D64+D61+D58+D55+D52+D49+D46</f>
        <v>161700</v>
      </c>
      <c r="E67" s="328">
        <f t="shared" ref="E67:F67" si="4">E64+E61+E58+E55+E52+E49+E46</f>
        <v>161700</v>
      </c>
      <c r="F67" s="328">
        <f t="shared" si="4"/>
        <v>162700</v>
      </c>
    </row>
    <row r="68" spans="2:6" ht="15.75" thickBot="1" x14ac:dyDescent="0.3">
      <c r="B68" s="334" t="s">
        <v>836</v>
      </c>
      <c r="C68" s="335">
        <f>IF(C67-C38=0,0,"Error")</f>
        <v>0</v>
      </c>
      <c r="D68" s="335">
        <f t="shared" ref="D68:F68" si="5">IF(D67-D38=0,0,"Error")</f>
        <v>0</v>
      </c>
      <c r="E68" s="335">
        <f t="shared" si="5"/>
        <v>0</v>
      </c>
      <c r="F68" s="335">
        <f t="shared" si="5"/>
        <v>0</v>
      </c>
    </row>
    <row r="69" spans="2:6" ht="15.75" thickBot="1" x14ac:dyDescent="0.3">
      <c r="B69" s="2156" t="s">
        <v>78</v>
      </c>
      <c r="C69" s="2157"/>
      <c r="D69" s="2157"/>
      <c r="E69" s="2157"/>
      <c r="F69" s="2158"/>
    </row>
    <row r="70" spans="2:6" ht="15.75" thickBot="1" x14ac:dyDescent="0.3">
      <c r="B70" s="2156" t="s">
        <v>881</v>
      </c>
      <c r="C70" s="2157"/>
      <c r="D70" s="2157"/>
      <c r="E70" s="2157"/>
      <c r="F70" s="2158"/>
    </row>
    <row r="71" spans="2:6" ht="15.75" thickBot="1" x14ac:dyDescent="0.3">
      <c r="B71" s="318" t="s">
        <v>1314</v>
      </c>
      <c r="C71" s="2328"/>
      <c r="D71" s="2329"/>
      <c r="E71" s="2329"/>
      <c r="F71" s="2330"/>
    </row>
    <row r="72" spans="2:6" ht="15.75" thickBot="1" x14ac:dyDescent="0.3">
      <c r="B72" s="318" t="s">
        <v>1315</v>
      </c>
      <c r="C72" s="336" t="s">
        <v>1316</v>
      </c>
      <c r="D72" s="337" t="s">
        <v>864</v>
      </c>
      <c r="E72" s="2331" t="s">
        <v>1317</v>
      </c>
      <c r="F72" s="2332"/>
    </row>
    <row r="73" spans="2:6" ht="15.75" thickBot="1" x14ac:dyDescent="0.3">
      <c r="B73" s="338"/>
      <c r="C73" s="2166"/>
      <c r="D73" s="2167"/>
      <c r="E73" s="2168"/>
      <c r="F73" s="2169"/>
    </row>
    <row r="74" spans="2:6" ht="15.75" thickBot="1" x14ac:dyDescent="0.3">
      <c r="B74" s="309" t="s">
        <v>863</v>
      </c>
      <c r="C74" s="2205" t="s">
        <v>1318</v>
      </c>
      <c r="D74" s="2206"/>
      <c r="E74" s="2206"/>
      <c r="F74" s="2207"/>
    </row>
    <row r="75" spans="2:6" ht="15.75" thickBot="1" x14ac:dyDescent="0.3">
      <c r="B75" s="309" t="s">
        <v>37</v>
      </c>
      <c r="C75" s="2178" t="s">
        <v>1319</v>
      </c>
      <c r="D75" s="2333"/>
      <c r="E75" s="2333"/>
      <c r="F75" s="2334"/>
    </row>
    <row r="76" spans="2:6" x14ac:dyDescent="0.25">
      <c r="B76" s="2148"/>
      <c r="C76" s="319">
        <v>2025</v>
      </c>
      <c r="D76" s="319">
        <v>2026</v>
      </c>
      <c r="E76" s="319">
        <v>2027</v>
      </c>
      <c r="F76" s="319">
        <v>2028</v>
      </c>
    </row>
    <row r="77" spans="2:6" ht="15.75" thickBot="1" x14ac:dyDescent="0.3">
      <c r="B77" s="2149"/>
      <c r="C77" s="320" t="s">
        <v>17</v>
      </c>
      <c r="D77" s="320" t="s">
        <v>18</v>
      </c>
      <c r="E77" s="320" t="s">
        <v>18</v>
      </c>
      <c r="F77" s="320" t="s">
        <v>18</v>
      </c>
    </row>
    <row r="78" spans="2:6" ht="15.75" thickBot="1" x14ac:dyDescent="0.3">
      <c r="B78" s="309" t="s">
        <v>39</v>
      </c>
      <c r="C78" s="321">
        <v>1</v>
      </c>
      <c r="D78" s="321">
        <v>0</v>
      </c>
      <c r="E78" s="321">
        <v>0</v>
      </c>
      <c r="F78" s="321">
        <v>0</v>
      </c>
    </row>
    <row r="79" spans="2:6" ht="15.75" thickBot="1" x14ac:dyDescent="0.3">
      <c r="B79" s="309" t="s">
        <v>861</v>
      </c>
      <c r="C79" s="321">
        <v>8000</v>
      </c>
      <c r="D79" s="321">
        <v>0</v>
      </c>
      <c r="E79" s="321">
        <v>0</v>
      </c>
      <c r="F79" s="321">
        <v>0</v>
      </c>
    </row>
    <row r="80" spans="2:6" ht="15.75" thickBot="1" x14ac:dyDescent="0.3">
      <c r="B80" s="309" t="s">
        <v>860</v>
      </c>
      <c r="C80" s="321">
        <v>8000</v>
      </c>
      <c r="D80" s="321" t="e">
        <f t="shared" ref="D80:F80" si="6">D79/D78</f>
        <v>#DIV/0!</v>
      </c>
      <c r="E80" s="321" t="e">
        <f t="shared" si="6"/>
        <v>#DIV/0!</v>
      </c>
      <c r="F80" s="321" t="e">
        <f t="shared" si="6"/>
        <v>#DIV/0!</v>
      </c>
    </row>
    <row r="81" spans="2:6" ht="15.75" thickBot="1" x14ac:dyDescent="0.3">
      <c r="B81" s="309" t="s">
        <v>859</v>
      </c>
      <c r="C81" s="322" t="s">
        <v>884</v>
      </c>
      <c r="D81" s="323">
        <f>D78/C78-1</f>
        <v>-1</v>
      </c>
      <c r="E81" s="323" t="e">
        <f t="shared" ref="E81:F83" si="7">E78/D78-1</f>
        <v>#DIV/0!</v>
      </c>
      <c r="F81" s="323" t="e">
        <f t="shared" si="7"/>
        <v>#DIV/0!</v>
      </c>
    </row>
    <row r="82" spans="2:6" ht="15.75" thickBot="1" x14ac:dyDescent="0.3">
      <c r="B82" s="309" t="s">
        <v>858</v>
      </c>
      <c r="C82" s="322" t="s">
        <v>884</v>
      </c>
      <c r="D82" s="323">
        <f>D79/C79-1</f>
        <v>-1</v>
      </c>
      <c r="E82" s="323" t="e">
        <f t="shared" si="7"/>
        <v>#DIV/0!</v>
      </c>
      <c r="F82" s="323" t="e">
        <f t="shared" si="7"/>
        <v>#DIV/0!</v>
      </c>
    </row>
    <row r="83" spans="2:6" x14ac:dyDescent="0.25">
      <c r="B83" s="339" t="s">
        <v>55</v>
      </c>
      <c r="C83" s="340" t="s">
        <v>884</v>
      </c>
      <c r="D83" s="341" t="e">
        <f>D80/C80-1</f>
        <v>#DIV/0!</v>
      </c>
      <c r="E83" s="341" t="e">
        <f t="shared" si="7"/>
        <v>#DIV/0!</v>
      </c>
      <c r="F83" s="341" t="e">
        <f t="shared" si="7"/>
        <v>#DIV/0!</v>
      </c>
    </row>
    <row r="84" spans="2:6" ht="15.75" thickBot="1" x14ac:dyDescent="0.3">
      <c r="B84" s="342"/>
      <c r="C84" s="343"/>
      <c r="D84" s="344"/>
      <c r="E84" s="344"/>
      <c r="F84" s="344"/>
    </row>
    <row r="85" spans="2:6" ht="15.75" thickBot="1" x14ac:dyDescent="0.3">
      <c r="B85" s="2156" t="s">
        <v>78</v>
      </c>
      <c r="C85" s="2157"/>
      <c r="D85" s="2157"/>
      <c r="E85" s="2157"/>
      <c r="F85" s="2158"/>
    </row>
    <row r="86" spans="2:6" ht="15.75" thickBot="1" x14ac:dyDescent="0.3">
      <c r="B86" s="2156" t="s">
        <v>881</v>
      </c>
      <c r="C86" s="2157"/>
      <c r="D86" s="2157"/>
      <c r="E86" s="2157"/>
      <c r="F86" s="2158"/>
    </row>
    <row r="87" spans="2:6" ht="15.75" thickBot="1" x14ac:dyDescent="0.3">
      <c r="B87" s="318" t="s">
        <v>1314</v>
      </c>
      <c r="C87" s="2328"/>
      <c r="D87" s="2329"/>
      <c r="E87" s="2329"/>
      <c r="F87" s="2330"/>
    </row>
    <row r="88" spans="2:6" ht="15.75" thickBot="1" x14ac:dyDescent="0.3">
      <c r="B88" s="318" t="s">
        <v>1315</v>
      </c>
      <c r="C88" s="336" t="s">
        <v>1316</v>
      </c>
      <c r="D88" s="337" t="s">
        <v>864</v>
      </c>
      <c r="E88" s="2331" t="s">
        <v>1320</v>
      </c>
      <c r="F88" s="2332"/>
    </row>
    <row r="89" spans="2:6" ht="15.75" thickBot="1" x14ac:dyDescent="0.3">
      <c r="B89" s="338"/>
      <c r="C89" s="2166"/>
      <c r="D89" s="2167"/>
      <c r="E89" s="2168"/>
      <c r="F89" s="2169"/>
    </row>
    <row r="90" spans="2:6" ht="15.75" thickBot="1" x14ac:dyDescent="0.3">
      <c r="B90" s="309" t="s">
        <v>863</v>
      </c>
      <c r="C90" s="2205" t="s">
        <v>1321</v>
      </c>
      <c r="D90" s="2206"/>
      <c r="E90" s="2206"/>
      <c r="F90" s="2207"/>
    </row>
    <row r="91" spans="2:6" ht="15.75" thickBot="1" x14ac:dyDescent="0.3">
      <c r="B91" s="309" t="s">
        <v>37</v>
      </c>
      <c r="C91" s="2178" t="s">
        <v>1322</v>
      </c>
      <c r="D91" s="2333"/>
      <c r="E91" s="2333"/>
      <c r="F91" s="2334"/>
    </row>
    <row r="92" spans="2:6" x14ac:dyDescent="0.25">
      <c r="B92" s="2148"/>
      <c r="C92" s="319">
        <v>2025</v>
      </c>
      <c r="D92" s="319">
        <v>2026</v>
      </c>
      <c r="E92" s="319">
        <v>2027</v>
      </c>
      <c r="F92" s="319">
        <v>2028</v>
      </c>
    </row>
    <row r="93" spans="2:6" ht="15.75" thickBot="1" x14ac:dyDescent="0.3">
      <c r="B93" s="2149"/>
      <c r="C93" s="320" t="s">
        <v>17</v>
      </c>
      <c r="D93" s="320" t="s">
        <v>18</v>
      </c>
      <c r="E93" s="320" t="s">
        <v>18</v>
      </c>
      <c r="F93" s="320" t="s">
        <v>18</v>
      </c>
    </row>
    <row r="94" spans="2:6" ht="15.75" thickBot="1" x14ac:dyDescent="0.3">
      <c r="B94" s="324" t="s">
        <v>875</v>
      </c>
      <c r="C94" s="325">
        <f>C95+C96+C97+C98</f>
        <v>0</v>
      </c>
      <c r="D94" s="325">
        <f t="shared" ref="D94:F94" si="8">D95+D96+D97+D98</f>
        <v>0</v>
      </c>
      <c r="E94" s="325">
        <f t="shared" si="8"/>
        <v>0</v>
      </c>
      <c r="F94" s="325">
        <f t="shared" si="8"/>
        <v>0</v>
      </c>
    </row>
    <row r="95" spans="2:6" ht="15.75" thickBot="1" x14ac:dyDescent="0.3">
      <c r="B95" s="326" t="s">
        <v>840</v>
      </c>
      <c r="C95" s="325"/>
      <c r="D95" s="325">
        <v>0</v>
      </c>
      <c r="E95" s="325">
        <v>0</v>
      </c>
      <c r="F95" s="325">
        <v>0</v>
      </c>
    </row>
    <row r="96" spans="2:6" ht="15.75" thickBot="1" x14ac:dyDescent="0.3">
      <c r="B96" s="326" t="s">
        <v>854</v>
      </c>
      <c r="C96" s="325"/>
      <c r="D96" s="325"/>
      <c r="E96" s="325"/>
      <c r="F96" s="325"/>
    </row>
    <row r="97" spans="2:6" ht="15.75" thickBot="1" x14ac:dyDescent="0.3">
      <c r="B97" s="326" t="s">
        <v>838</v>
      </c>
      <c r="C97" s="325"/>
      <c r="D97" s="325"/>
      <c r="E97" s="325"/>
      <c r="F97" s="325"/>
    </row>
    <row r="98" spans="2:6" ht="15.75" thickBot="1" x14ac:dyDescent="0.3">
      <c r="B98" s="326" t="s">
        <v>837</v>
      </c>
      <c r="C98" s="325"/>
      <c r="D98" s="325"/>
      <c r="E98" s="325"/>
      <c r="F98" s="325"/>
    </row>
    <row r="99" spans="2:6" ht="15.75" thickBot="1" x14ac:dyDescent="0.3">
      <c r="B99" s="324" t="s">
        <v>874</v>
      </c>
      <c r="C99" s="328">
        <f>C100+C101+C102+C103</f>
        <v>8000</v>
      </c>
      <c r="D99" s="328">
        <f t="shared" ref="D99:F99" si="9">D100+D101+D102+D103</f>
        <v>0</v>
      </c>
      <c r="E99" s="328">
        <f t="shared" si="9"/>
        <v>0</v>
      </c>
      <c r="F99" s="328">
        <f t="shared" si="9"/>
        <v>0</v>
      </c>
    </row>
    <row r="100" spans="2:6" ht="15.75" thickBot="1" x14ac:dyDescent="0.3">
      <c r="B100" s="326" t="s">
        <v>840</v>
      </c>
      <c r="C100" s="328">
        <v>8000</v>
      </c>
      <c r="D100" s="325"/>
      <c r="E100" s="325"/>
      <c r="F100" s="325"/>
    </row>
    <row r="101" spans="2:6" ht="15.75" thickBot="1" x14ac:dyDescent="0.3">
      <c r="B101" s="326" t="s">
        <v>854</v>
      </c>
      <c r="C101" s="328"/>
      <c r="D101" s="325"/>
      <c r="E101" s="325"/>
      <c r="F101" s="325"/>
    </row>
    <row r="102" spans="2:6" ht="15.75" thickBot="1" x14ac:dyDescent="0.3">
      <c r="B102" s="326" t="s">
        <v>838</v>
      </c>
      <c r="C102" s="328"/>
      <c r="D102" s="325"/>
      <c r="E102" s="325"/>
      <c r="F102" s="325"/>
    </row>
    <row r="103" spans="2:6" ht="15.75" thickBot="1" x14ac:dyDescent="0.3">
      <c r="B103" s="326" t="s">
        <v>837</v>
      </c>
      <c r="C103" s="328"/>
      <c r="D103" s="325"/>
      <c r="E103" s="325"/>
      <c r="F103" s="325"/>
    </row>
    <row r="104" spans="2:6" ht="15.75" customHeight="1" x14ac:dyDescent="0.25">
      <c r="B104" s="345" t="s">
        <v>873</v>
      </c>
      <c r="C104" s="346">
        <f>C94+C99</f>
        <v>8000</v>
      </c>
      <c r="D104" s="346">
        <f t="shared" ref="D104:F104" si="10">D94+D99</f>
        <v>0</v>
      </c>
      <c r="E104" s="346">
        <f t="shared" si="10"/>
        <v>0</v>
      </c>
      <c r="F104" s="346">
        <f t="shared" si="10"/>
        <v>0</v>
      </c>
    </row>
    <row r="105" spans="2:6" ht="15.75" customHeight="1" thickBot="1" x14ac:dyDescent="0.3">
      <c r="B105" s="347"/>
      <c r="C105" s="348"/>
      <c r="D105" s="348"/>
      <c r="E105" s="348"/>
      <c r="F105" s="348"/>
    </row>
    <row r="106" spans="2:6" ht="15.75" customHeight="1" thickBot="1" x14ac:dyDescent="0.3">
      <c r="B106" s="2156" t="s">
        <v>78</v>
      </c>
      <c r="C106" s="2157"/>
      <c r="D106" s="2157"/>
      <c r="E106" s="2157"/>
      <c r="F106" s="2158"/>
    </row>
    <row r="107" spans="2:6" ht="15.75" customHeight="1" thickBot="1" x14ac:dyDescent="0.3">
      <c r="B107" s="2156" t="s">
        <v>881</v>
      </c>
      <c r="C107" s="2157"/>
      <c r="D107" s="2157"/>
      <c r="E107" s="2157"/>
      <c r="F107" s="2158"/>
    </row>
    <row r="108" spans="2:6" ht="15.75" customHeight="1" thickBot="1" x14ac:dyDescent="0.3">
      <c r="B108" s="318" t="s">
        <v>1314</v>
      </c>
      <c r="C108" s="2328"/>
      <c r="D108" s="2329"/>
      <c r="E108" s="2329"/>
      <c r="F108" s="2330"/>
    </row>
    <row r="109" spans="2:6" ht="41.25" customHeight="1" thickBot="1" x14ac:dyDescent="0.3">
      <c r="B109" s="318" t="s">
        <v>1323</v>
      </c>
      <c r="C109" s="336" t="s">
        <v>1324</v>
      </c>
      <c r="D109" s="337" t="s">
        <v>864</v>
      </c>
      <c r="E109" s="2331" t="s">
        <v>1325</v>
      </c>
      <c r="F109" s="2332"/>
    </row>
    <row r="110" spans="2:6" ht="15.75" customHeight="1" thickBot="1" x14ac:dyDescent="0.3">
      <c r="B110" s="338"/>
      <c r="C110" s="2166"/>
      <c r="D110" s="2167"/>
      <c r="E110" s="2168"/>
      <c r="F110" s="2169"/>
    </row>
    <row r="111" spans="2:6" ht="15.75" customHeight="1" thickBot="1" x14ac:dyDescent="0.3">
      <c r="B111" s="309" t="s">
        <v>863</v>
      </c>
      <c r="C111" s="2205" t="s">
        <v>1326</v>
      </c>
      <c r="D111" s="2206"/>
      <c r="E111" s="2206"/>
      <c r="F111" s="2207"/>
    </row>
    <row r="112" spans="2:6" ht="15.75" customHeight="1" thickBot="1" x14ac:dyDescent="0.3">
      <c r="B112" s="309" t="s">
        <v>37</v>
      </c>
      <c r="C112" s="2178" t="s">
        <v>1319</v>
      </c>
      <c r="D112" s="2333"/>
      <c r="E112" s="2333"/>
      <c r="F112" s="2334"/>
    </row>
    <row r="113" spans="2:6" ht="15.75" customHeight="1" x14ac:dyDescent="0.25">
      <c r="B113" s="2148"/>
      <c r="C113" s="319">
        <v>2025</v>
      </c>
      <c r="D113" s="319">
        <v>2026</v>
      </c>
      <c r="E113" s="319">
        <v>2027</v>
      </c>
      <c r="F113" s="319">
        <v>2028</v>
      </c>
    </row>
    <row r="114" spans="2:6" ht="15.75" customHeight="1" thickBot="1" x14ac:dyDescent="0.3">
      <c r="B114" s="2149"/>
      <c r="C114" s="320" t="s">
        <v>17</v>
      </c>
      <c r="D114" s="320" t="s">
        <v>18</v>
      </c>
      <c r="E114" s="320" t="s">
        <v>18</v>
      </c>
      <c r="F114" s="320" t="s">
        <v>18</v>
      </c>
    </row>
    <row r="115" spans="2:6" ht="15.75" customHeight="1" thickBot="1" x14ac:dyDescent="0.3">
      <c r="B115" s="309" t="s">
        <v>39</v>
      </c>
      <c r="C115" s="321">
        <v>10</v>
      </c>
      <c r="D115" s="321">
        <v>11</v>
      </c>
      <c r="E115" s="321">
        <v>12</v>
      </c>
      <c r="F115" s="321">
        <v>13</v>
      </c>
    </row>
    <row r="116" spans="2:6" ht="15.75" customHeight="1" thickBot="1" x14ac:dyDescent="0.3">
      <c r="B116" s="309" t="s">
        <v>861</v>
      </c>
      <c r="C116" s="321">
        <v>1000</v>
      </c>
      <c r="D116" s="321">
        <v>1000</v>
      </c>
      <c r="E116" s="321">
        <v>1000</v>
      </c>
      <c r="F116" s="321">
        <v>1000</v>
      </c>
    </row>
    <row r="117" spans="2:6" ht="15.75" customHeight="1" thickBot="1" x14ac:dyDescent="0.3">
      <c r="B117" s="309" t="s">
        <v>860</v>
      </c>
      <c r="C117" s="321">
        <f t="shared" ref="C117:F117" si="11">C116/C115</f>
        <v>100</v>
      </c>
      <c r="D117" s="321">
        <f t="shared" si="11"/>
        <v>90.909090909090907</v>
      </c>
      <c r="E117" s="321">
        <f t="shared" si="11"/>
        <v>83.333333333333329</v>
      </c>
      <c r="F117" s="321">
        <f t="shared" si="11"/>
        <v>76.92307692307692</v>
      </c>
    </row>
    <row r="118" spans="2:6" ht="15.75" customHeight="1" thickBot="1" x14ac:dyDescent="0.3">
      <c r="B118" s="309" t="s">
        <v>859</v>
      </c>
      <c r="C118" s="322" t="s">
        <v>884</v>
      </c>
      <c r="D118" s="323">
        <f>D115/C115-1</f>
        <v>0.10000000000000009</v>
      </c>
      <c r="E118" s="323">
        <f t="shared" ref="E118:F120" si="12">E115/D115-1</f>
        <v>9.0909090909090828E-2</v>
      </c>
      <c r="F118" s="323">
        <f t="shared" si="12"/>
        <v>8.3333333333333259E-2</v>
      </c>
    </row>
    <row r="119" spans="2:6" ht="15.75" customHeight="1" thickBot="1" x14ac:dyDescent="0.3">
      <c r="B119" s="309" t="s">
        <v>858</v>
      </c>
      <c r="C119" s="322" t="s">
        <v>884</v>
      </c>
      <c r="D119" s="323">
        <f>D116/C116-1</f>
        <v>0</v>
      </c>
      <c r="E119" s="323">
        <f t="shared" si="12"/>
        <v>0</v>
      </c>
      <c r="F119" s="323">
        <f t="shared" si="12"/>
        <v>0</v>
      </c>
    </row>
    <row r="120" spans="2:6" ht="15.75" customHeight="1" x14ac:dyDescent="0.25">
      <c r="B120" s="339" t="s">
        <v>55</v>
      </c>
      <c r="C120" s="340" t="s">
        <v>884</v>
      </c>
      <c r="D120" s="341">
        <f>D117/C117-1</f>
        <v>-9.0909090909090939E-2</v>
      </c>
      <c r="E120" s="341">
        <f t="shared" si="12"/>
        <v>-8.333333333333337E-2</v>
      </c>
      <c r="F120" s="341">
        <f t="shared" si="12"/>
        <v>-7.6923076923076872E-2</v>
      </c>
    </row>
    <row r="121" spans="2:6" ht="48.75" customHeight="1" thickBot="1" x14ac:dyDescent="0.3">
      <c r="B121" s="342"/>
      <c r="C121" s="343"/>
      <c r="D121" s="344"/>
      <c r="E121" s="344"/>
      <c r="F121" s="344"/>
    </row>
    <row r="122" spans="2:6" ht="15.75" customHeight="1" thickBot="1" x14ac:dyDescent="0.3">
      <c r="B122" s="338"/>
      <c r="C122" s="2166"/>
      <c r="D122" s="2167"/>
      <c r="E122" s="2168"/>
      <c r="F122" s="2169"/>
    </row>
    <row r="123" spans="2:6" ht="15.75" customHeight="1" thickBot="1" x14ac:dyDescent="0.3">
      <c r="B123" s="309" t="s">
        <v>863</v>
      </c>
      <c r="C123" s="2205" t="s">
        <v>1327</v>
      </c>
      <c r="D123" s="2206"/>
      <c r="E123" s="2206"/>
      <c r="F123" s="2207"/>
    </row>
    <row r="124" spans="2:6" ht="15.75" customHeight="1" thickBot="1" x14ac:dyDescent="0.3">
      <c r="B124" s="309" t="s">
        <v>37</v>
      </c>
      <c r="C124" s="2178" t="s">
        <v>1328</v>
      </c>
      <c r="D124" s="2333"/>
      <c r="E124" s="2333"/>
      <c r="F124" s="2334"/>
    </row>
    <row r="125" spans="2:6" ht="15.75" customHeight="1" x14ac:dyDescent="0.25">
      <c r="B125" s="2148"/>
      <c r="C125" s="319">
        <v>2025</v>
      </c>
      <c r="D125" s="319">
        <v>2026</v>
      </c>
      <c r="E125" s="319">
        <v>2027</v>
      </c>
      <c r="F125" s="319">
        <v>2028</v>
      </c>
    </row>
    <row r="126" spans="2:6" ht="15.75" customHeight="1" thickBot="1" x14ac:dyDescent="0.3">
      <c r="B126" s="2149"/>
      <c r="C126" s="320" t="s">
        <v>17</v>
      </c>
      <c r="D126" s="320" t="s">
        <v>18</v>
      </c>
      <c r="E126" s="320" t="s">
        <v>18</v>
      </c>
      <c r="F126" s="320" t="s">
        <v>18</v>
      </c>
    </row>
    <row r="127" spans="2:6" ht="15.75" customHeight="1" thickBot="1" x14ac:dyDescent="0.3">
      <c r="B127" s="324" t="s">
        <v>875</v>
      </c>
      <c r="C127" s="325">
        <f>C128+C129+C130+C131</f>
        <v>0</v>
      </c>
      <c r="D127" s="325">
        <f t="shared" ref="D127:F127" si="13">D128+D129+D130+D131</f>
        <v>0</v>
      </c>
      <c r="E127" s="325">
        <f t="shared" si="13"/>
        <v>0</v>
      </c>
      <c r="F127" s="325">
        <f t="shared" si="13"/>
        <v>0</v>
      </c>
    </row>
    <row r="128" spans="2:6" ht="15.75" customHeight="1" thickBot="1" x14ac:dyDescent="0.3">
      <c r="B128" s="326" t="s">
        <v>840</v>
      </c>
      <c r="C128" s="325"/>
      <c r="D128" s="325">
        <v>0</v>
      </c>
      <c r="E128" s="325">
        <v>0</v>
      </c>
      <c r="F128" s="325">
        <v>0</v>
      </c>
    </row>
    <row r="129" spans="2:6" ht="15.75" customHeight="1" thickBot="1" x14ac:dyDescent="0.3">
      <c r="B129" s="326" t="s">
        <v>854</v>
      </c>
      <c r="C129" s="325"/>
      <c r="D129" s="325"/>
      <c r="E129" s="325"/>
      <c r="F129" s="325"/>
    </row>
    <row r="130" spans="2:6" ht="15.75" customHeight="1" thickBot="1" x14ac:dyDescent="0.3">
      <c r="B130" s="326" t="s">
        <v>838</v>
      </c>
      <c r="C130" s="325"/>
      <c r="D130" s="325"/>
      <c r="E130" s="325"/>
      <c r="F130" s="325"/>
    </row>
    <row r="131" spans="2:6" ht="15.75" customHeight="1" thickBot="1" x14ac:dyDescent="0.3">
      <c r="B131" s="326" t="s">
        <v>837</v>
      </c>
      <c r="C131" s="325"/>
      <c r="D131" s="325"/>
      <c r="E131" s="325"/>
      <c r="F131" s="325"/>
    </row>
    <row r="132" spans="2:6" ht="15.75" customHeight="1" thickBot="1" x14ac:dyDescent="0.3">
      <c r="B132" s="324" t="s">
        <v>874</v>
      </c>
      <c r="C132" s="328">
        <f>C133+C134+C135+C136</f>
        <v>1000</v>
      </c>
      <c r="D132" s="328">
        <f t="shared" ref="D132:F132" si="14">D133+D134+D135+D136</f>
        <v>1000</v>
      </c>
      <c r="E132" s="328">
        <f t="shared" si="14"/>
        <v>1000</v>
      </c>
      <c r="F132" s="328">
        <f t="shared" si="14"/>
        <v>1000</v>
      </c>
    </row>
    <row r="133" spans="2:6" ht="15.75" thickBot="1" x14ac:dyDescent="0.3">
      <c r="B133" s="326" t="s">
        <v>840</v>
      </c>
      <c r="C133" s="328">
        <v>1000</v>
      </c>
      <c r="D133" s="325">
        <v>1000</v>
      </c>
      <c r="E133" s="325">
        <v>1000</v>
      </c>
      <c r="F133" s="325">
        <v>1000</v>
      </c>
    </row>
    <row r="134" spans="2:6" ht="15.75" thickBot="1" x14ac:dyDescent="0.3">
      <c r="B134" s="326" t="s">
        <v>854</v>
      </c>
      <c r="C134" s="328"/>
      <c r="D134" s="325"/>
      <c r="E134" s="325"/>
      <c r="F134" s="325"/>
    </row>
    <row r="135" spans="2:6" ht="48.75" customHeight="1" x14ac:dyDescent="0.25">
      <c r="B135" s="349" t="s">
        <v>838</v>
      </c>
      <c r="C135" s="346"/>
      <c r="D135" s="350"/>
      <c r="E135" s="350"/>
      <c r="F135" s="350"/>
    </row>
    <row r="136" spans="2:6" ht="24.75" customHeight="1" x14ac:dyDescent="0.25">
      <c r="B136" s="351" t="s">
        <v>837</v>
      </c>
      <c r="C136" s="348"/>
      <c r="D136" s="352"/>
      <c r="E136" s="352"/>
      <c r="F136" s="352"/>
    </row>
    <row r="137" spans="2:6" ht="24.75" customHeight="1" x14ac:dyDescent="0.25">
      <c r="B137" s="347" t="s">
        <v>958</v>
      </c>
      <c r="C137" s="348">
        <f>C127+C132</f>
        <v>1000</v>
      </c>
      <c r="D137" s="348">
        <f t="shared" ref="D137:F137" si="15">D127+D132</f>
        <v>1000</v>
      </c>
      <c r="E137" s="348">
        <f t="shared" si="15"/>
        <v>1000</v>
      </c>
      <c r="F137" s="348">
        <f t="shared" si="15"/>
        <v>1000</v>
      </c>
    </row>
    <row r="138" spans="2:6" ht="15.75" thickBot="1" x14ac:dyDescent="0.3">
      <c r="B138" s="333"/>
      <c r="C138" s="328"/>
      <c r="D138" s="328"/>
      <c r="E138" s="328"/>
      <c r="F138" s="328"/>
    </row>
    <row r="139" spans="2:6" ht="15.75" thickBot="1" x14ac:dyDescent="0.3">
      <c r="B139" s="333"/>
      <c r="C139" s="328"/>
      <c r="D139" s="328"/>
      <c r="E139" s="328"/>
      <c r="F139" s="328"/>
    </row>
    <row r="140" spans="2:6" ht="24.75" thickBot="1" x14ac:dyDescent="0.3">
      <c r="B140" s="1243" t="s">
        <v>852</v>
      </c>
      <c r="C140" s="1244">
        <v>169700</v>
      </c>
      <c r="D140" s="1244">
        <v>162700</v>
      </c>
      <c r="E140" s="1244">
        <v>162700</v>
      </c>
      <c r="F140" s="1244">
        <v>163700</v>
      </c>
    </row>
    <row r="141" spans="2:6" ht="24.75" thickBot="1" x14ac:dyDescent="0.3">
      <c r="B141" s="1243" t="s">
        <v>851</v>
      </c>
      <c r="C141" s="1244">
        <v>169700</v>
      </c>
      <c r="D141" s="1244">
        <f>D142+D145+D148+D157+D160+D168</f>
        <v>162700</v>
      </c>
      <c r="E141" s="1244">
        <f>E142+E145+E148+E157+E160+E168</f>
        <v>162700</v>
      </c>
      <c r="F141" s="1244">
        <f>F142+F145+F148+F157+F160+F168</f>
        <v>163700</v>
      </c>
    </row>
    <row r="142" spans="2:6" ht="15.75" thickBot="1" x14ac:dyDescent="0.3">
      <c r="B142" s="324" t="s">
        <v>850</v>
      </c>
      <c r="C142" s="353">
        <f>C143</f>
        <v>110140</v>
      </c>
      <c r="D142" s="353">
        <f t="shared" ref="D142:F142" si="16">D143</f>
        <v>110140</v>
      </c>
      <c r="E142" s="353">
        <f t="shared" si="16"/>
        <v>110140</v>
      </c>
      <c r="F142" s="353">
        <f t="shared" si="16"/>
        <v>110140</v>
      </c>
    </row>
    <row r="143" spans="2:6" ht="15.75" thickBot="1" x14ac:dyDescent="0.3">
      <c r="B143" s="326" t="s">
        <v>840</v>
      </c>
      <c r="C143" s="328">
        <v>110140</v>
      </c>
      <c r="D143" s="328">
        <v>110140</v>
      </c>
      <c r="E143" s="328">
        <v>110140</v>
      </c>
      <c r="F143" s="328">
        <v>110140</v>
      </c>
    </row>
    <row r="144" spans="2:6" ht="15.75" thickBot="1" x14ac:dyDescent="0.3">
      <c r="B144" s="326" t="s">
        <v>843</v>
      </c>
      <c r="C144" s="328">
        <v>110140</v>
      </c>
      <c r="D144" s="328">
        <v>110140</v>
      </c>
      <c r="E144" s="328">
        <v>110140</v>
      </c>
      <c r="F144" s="328">
        <v>110140</v>
      </c>
    </row>
    <row r="145" spans="2:6" ht="15.75" thickBot="1" x14ac:dyDescent="0.3">
      <c r="B145" s="324" t="s">
        <v>849</v>
      </c>
      <c r="C145" s="353">
        <f>C146</f>
        <v>17330</v>
      </c>
      <c r="D145" s="353">
        <f t="shared" ref="D145:F145" si="17">D146</f>
        <v>17330</v>
      </c>
      <c r="E145" s="353">
        <f t="shared" si="17"/>
        <v>17330</v>
      </c>
      <c r="F145" s="353">
        <f t="shared" si="17"/>
        <v>17330</v>
      </c>
    </row>
    <row r="146" spans="2:6" ht="15.75" thickBot="1" x14ac:dyDescent="0.3">
      <c r="B146" s="326" t="s">
        <v>840</v>
      </c>
      <c r="C146" s="325">
        <v>17330</v>
      </c>
      <c r="D146" s="325">
        <v>17330</v>
      </c>
      <c r="E146" s="325">
        <v>17330</v>
      </c>
      <c r="F146" s="325">
        <v>17330</v>
      </c>
    </row>
    <row r="147" spans="2:6" ht="15.75" thickBot="1" x14ac:dyDescent="0.3">
      <c r="B147" s="326" t="s">
        <v>843</v>
      </c>
      <c r="C147" s="328"/>
      <c r="D147" s="328"/>
      <c r="E147" s="328"/>
      <c r="F147" s="328"/>
    </row>
    <row r="148" spans="2:6" ht="15.75" thickBot="1" x14ac:dyDescent="0.3">
      <c r="B148" s="324" t="s">
        <v>848</v>
      </c>
      <c r="C148" s="353">
        <f>C149</f>
        <v>32840</v>
      </c>
      <c r="D148" s="353">
        <f t="shared" ref="D148:F148" si="18">D149</f>
        <v>33840</v>
      </c>
      <c r="E148" s="353">
        <f t="shared" si="18"/>
        <v>33840</v>
      </c>
      <c r="F148" s="353">
        <f t="shared" si="18"/>
        <v>34840</v>
      </c>
    </row>
    <row r="149" spans="2:6" ht="15.75" thickBot="1" x14ac:dyDescent="0.3">
      <c r="B149" s="326" t="s">
        <v>840</v>
      </c>
      <c r="C149" s="328">
        <v>32840</v>
      </c>
      <c r="D149" s="328">
        <v>33840</v>
      </c>
      <c r="E149" s="328">
        <v>33840</v>
      </c>
      <c r="F149" s="328">
        <v>34840</v>
      </c>
    </row>
    <row r="150" spans="2:6" ht="15.75" thickBot="1" x14ac:dyDescent="0.3">
      <c r="B150" s="326" t="s">
        <v>843</v>
      </c>
      <c r="C150" s="328">
        <v>0</v>
      </c>
      <c r="D150" s="328">
        <v>0</v>
      </c>
      <c r="E150" s="328">
        <v>0</v>
      </c>
      <c r="F150" s="328">
        <v>0</v>
      </c>
    </row>
    <row r="151" spans="2:6" ht="15.75" thickBot="1" x14ac:dyDescent="0.3">
      <c r="B151" s="324" t="s">
        <v>847</v>
      </c>
      <c r="C151" s="353"/>
      <c r="D151" s="353"/>
      <c r="E151" s="353"/>
      <c r="F151" s="353"/>
    </row>
    <row r="152" spans="2:6" ht="15.75" thickBot="1" x14ac:dyDescent="0.3">
      <c r="B152" s="326" t="s">
        <v>840</v>
      </c>
      <c r="C152" s="325"/>
      <c r="D152" s="325"/>
      <c r="E152" s="325"/>
      <c r="F152" s="325"/>
    </row>
    <row r="153" spans="2:6" ht="15.75" thickBot="1" x14ac:dyDescent="0.3">
      <c r="B153" s="326" t="s">
        <v>843</v>
      </c>
      <c r="C153" s="328"/>
      <c r="D153" s="328"/>
      <c r="E153" s="328"/>
      <c r="F153" s="328"/>
    </row>
    <row r="154" spans="2:6" ht="15.75" thickBot="1" x14ac:dyDescent="0.3">
      <c r="B154" s="324" t="s">
        <v>846</v>
      </c>
      <c r="C154" s="353">
        <f>C155+C156</f>
        <v>0</v>
      </c>
      <c r="D154" s="353">
        <f t="shared" ref="D154:F154" si="19">D155+D156</f>
        <v>0</v>
      </c>
      <c r="E154" s="353">
        <f t="shared" si="19"/>
        <v>0</v>
      </c>
      <c r="F154" s="353">
        <f t="shared" si="19"/>
        <v>0</v>
      </c>
    </row>
    <row r="155" spans="2:6" ht="15.75" thickBot="1" x14ac:dyDescent="0.3">
      <c r="B155" s="326" t="s">
        <v>840</v>
      </c>
      <c r="C155" s="325"/>
      <c r="D155" s="325"/>
      <c r="E155" s="325"/>
      <c r="F155" s="325"/>
    </row>
    <row r="156" spans="2:6" ht="15.75" thickBot="1" x14ac:dyDescent="0.3">
      <c r="B156" s="326" t="s">
        <v>843</v>
      </c>
      <c r="C156" s="328"/>
      <c r="D156" s="328"/>
      <c r="E156" s="328"/>
      <c r="F156" s="328"/>
    </row>
    <row r="157" spans="2:6" ht="15.75" thickBot="1" x14ac:dyDescent="0.3">
      <c r="B157" s="324" t="s">
        <v>845</v>
      </c>
      <c r="C157" s="353">
        <f>C158</f>
        <v>150</v>
      </c>
      <c r="D157" s="353">
        <f t="shared" ref="D157:F157" si="20">D158</f>
        <v>150</v>
      </c>
      <c r="E157" s="353">
        <f t="shared" si="20"/>
        <v>150</v>
      </c>
      <c r="F157" s="353">
        <f t="shared" si="20"/>
        <v>150</v>
      </c>
    </row>
    <row r="158" spans="2:6" ht="15.75" thickBot="1" x14ac:dyDescent="0.3">
      <c r="B158" s="326" t="s">
        <v>840</v>
      </c>
      <c r="C158" s="325">
        <v>150</v>
      </c>
      <c r="D158" s="325">
        <v>150</v>
      </c>
      <c r="E158" s="325">
        <v>150</v>
      </c>
      <c r="F158" s="325">
        <v>150</v>
      </c>
    </row>
    <row r="159" spans="2:6" ht="15.75" thickBot="1" x14ac:dyDescent="0.3">
      <c r="B159" s="326" t="s">
        <v>843</v>
      </c>
      <c r="C159" s="328"/>
      <c r="D159" s="328"/>
      <c r="E159" s="328"/>
      <c r="F159" s="328"/>
    </row>
    <row r="160" spans="2:6" ht="15.75" thickBot="1" x14ac:dyDescent="0.3">
      <c r="B160" s="324" t="s">
        <v>844</v>
      </c>
      <c r="C160" s="353">
        <f>C161</f>
        <v>240</v>
      </c>
      <c r="D160" s="353">
        <f t="shared" ref="D160:F160" si="21">D161</f>
        <v>240</v>
      </c>
      <c r="E160" s="353">
        <f t="shared" si="21"/>
        <v>240</v>
      </c>
      <c r="F160" s="353">
        <f t="shared" si="21"/>
        <v>240</v>
      </c>
    </row>
    <row r="161" spans="1:6" ht="15.75" thickBot="1" x14ac:dyDescent="0.3">
      <c r="B161" s="326" t="s">
        <v>840</v>
      </c>
      <c r="C161" s="325">
        <v>240</v>
      </c>
      <c r="D161" s="325">
        <v>240</v>
      </c>
      <c r="E161" s="325">
        <v>240</v>
      </c>
      <c r="F161" s="325">
        <v>240</v>
      </c>
    </row>
    <row r="162" spans="1:6" ht="15.75" thickBot="1" x14ac:dyDescent="0.3">
      <c r="B162" s="326" t="s">
        <v>843</v>
      </c>
      <c r="C162" s="328"/>
      <c r="D162" s="328"/>
      <c r="E162" s="328"/>
      <c r="F162" s="328"/>
    </row>
    <row r="163" spans="1:6" ht="15.75" thickBot="1" x14ac:dyDescent="0.3">
      <c r="B163" s="324" t="s">
        <v>842</v>
      </c>
      <c r="C163" s="353">
        <f>C1866</f>
        <v>0</v>
      </c>
      <c r="D163" s="353">
        <v>0</v>
      </c>
      <c r="E163" s="353">
        <v>0</v>
      </c>
      <c r="F163" s="353">
        <v>0</v>
      </c>
    </row>
    <row r="164" spans="1:6" ht="15.75" thickBot="1" x14ac:dyDescent="0.3">
      <c r="B164" s="326" t="s">
        <v>840</v>
      </c>
      <c r="C164" s="325">
        <f>C136</f>
        <v>0</v>
      </c>
      <c r="D164" s="325">
        <f>D136</f>
        <v>0</v>
      </c>
      <c r="E164" s="325">
        <f>E136</f>
        <v>0</v>
      </c>
      <c r="F164" s="325">
        <f>F136</f>
        <v>0</v>
      </c>
    </row>
    <row r="165" spans="1:6" ht="15.75" thickBot="1" x14ac:dyDescent="0.3">
      <c r="B165" s="326" t="s">
        <v>839</v>
      </c>
      <c r="C165" s="325">
        <f>C166</f>
        <v>0</v>
      </c>
      <c r="D165" s="325">
        <f t="shared" ref="D165:F165" si="22">D166</f>
        <v>0</v>
      </c>
      <c r="E165" s="325">
        <f t="shared" si="22"/>
        <v>0</v>
      </c>
      <c r="F165" s="325">
        <f t="shared" si="22"/>
        <v>0</v>
      </c>
    </row>
    <row r="166" spans="1:6" ht="15.75" thickBot="1" x14ac:dyDescent="0.3">
      <c r="B166" s="326" t="s">
        <v>838</v>
      </c>
      <c r="C166" s="325"/>
      <c r="D166" s="325"/>
      <c r="E166" s="325"/>
      <c r="F166" s="325"/>
    </row>
    <row r="167" spans="1:6" ht="15.75" thickBot="1" x14ac:dyDescent="0.3">
      <c r="B167" s="326" t="s">
        <v>837</v>
      </c>
      <c r="C167" s="325"/>
      <c r="D167" s="325"/>
      <c r="E167" s="325"/>
      <c r="F167" s="325"/>
    </row>
    <row r="168" spans="1:6" ht="15.75" thickBot="1" x14ac:dyDescent="0.3">
      <c r="B168" s="324" t="s">
        <v>841</v>
      </c>
      <c r="C168" s="353">
        <v>9000</v>
      </c>
      <c r="D168" s="353">
        <v>1000</v>
      </c>
      <c r="E168" s="353">
        <v>1000</v>
      </c>
      <c r="F168" s="353">
        <v>1000</v>
      </c>
    </row>
    <row r="169" spans="1:6" ht="15.75" thickBot="1" x14ac:dyDescent="0.3">
      <c r="B169" s="326" t="s">
        <v>840</v>
      </c>
      <c r="C169" s="325">
        <v>9000</v>
      </c>
      <c r="D169" s="325">
        <v>1000</v>
      </c>
      <c r="E169" s="325">
        <v>1000</v>
      </c>
      <c r="F169" s="325">
        <v>1000</v>
      </c>
    </row>
    <row r="170" spans="1:6" ht="15.75" thickBot="1" x14ac:dyDescent="0.3">
      <c r="B170" s="326" t="s">
        <v>839</v>
      </c>
      <c r="C170" s="325">
        <v>0</v>
      </c>
      <c r="D170" s="325">
        <v>0</v>
      </c>
      <c r="E170" s="325">
        <v>0</v>
      </c>
      <c r="F170" s="325">
        <v>0</v>
      </c>
    </row>
    <row r="171" spans="1:6" ht="15.75" thickBot="1" x14ac:dyDescent="0.3">
      <c r="B171" s="326" t="s">
        <v>838</v>
      </c>
      <c r="C171" s="325">
        <v>0</v>
      </c>
      <c r="D171" s="325">
        <v>0</v>
      </c>
      <c r="E171" s="325">
        <v>0</v>
      </c>
      <c r="F171" s="325">
        <v>0</v>
      </c>
    </row>
    <row r="172" spans="1:6" ht="15.75" thickBot="1" x14ac:dyDescent="0.3">
      <c r="B172" s="326" t="s">
        <v>837</v>
      </c>
      <c r="C172" s="325">
        <v>0</v>
      </c>
      <c r="D172" s="325">
        <v>0</v>
      </c>
      <c r="E172" s="325">
        <v>0</v>
      </c>
      <c r="F172" s="325">
        <v>0</v>
      </c>
    </row>
    <row r="173" spans="1:6" ht="15.75" thickBot="1" x14ac:dyDescent="0.3">
      <c r="B173" s="334" t="s">
        <v>836</v>
      </c>
      <c r="C173" s="335">
        <f>IF(C141-C140=0,0,"Error")</f>
        <v>0</v>
      </c>
      <c r="D173" s="335">
        <f t="shared" ref="D173:F173" si="23">IF(D141-D140=0,0,"Error")</f>
        <v>0</v>
      </c>
      <c r="E173" s="335">
        <f t="shared" si="23"/>
        <v>0</v>
      </c>
      <c r="F173" s="335">
        <f t="shared" si="23"/>
        <v>0</v>
      </c>
    </row>
    <row r="174" spans="1:6" ht="15.75" thickBot="1" x14ac:dyDescent="0.3">
      <c r="B174" s="354"/>
      <c r="C174" s="355"/>
      <c r="D174" s="355"/>
      <c r="E174" s="355"/>
      <c r="F174" s="355"/>
    </row>
    <row r="175" spans="1:6" x14ac:dyDescent="0.25">
      <c r="A175" s="166" t="s">
        <v>191</v>
      </c>
      <c r="B175" s="167" t="s">
        <v>1329</v>
      </c>
      <c r="D175" s="1493" t="s">
        <v>1330</v>
      </c>
      <c r="E175" s="166" t="s">
        <v>191</v>
      </c>
      <c r="F175" s="167" t="s">
        <v>1331</v>
      </c>
    </row>
    <row r="176" spans="1:6" x14ac:dyDescent="0.25">
      <c r="A176" s="164" t="s">
        <v>830</v>
      </c>
      <c r="B176" s="163" t="s">
        <v>1332</v>
      </c>
      <c r="D176" s="1494"/>
      <c r="E176" s="164" t="s">
        <v>830</v>
      </c>
      <c r="F176" s="163"/>
    </row>
    <row r="177" spans="1:6" ht="15.75" thickBot="1" x14ac:dyDescent="0.3">
      <c r="A177" s="162" t="s">
        <v>196</v>
      </c>
      <c r="B177" s="161" t="s">
        <v>1333</v>
      </c>
      <c r="D177" s="1495"/>
      <c r="E177" s="162" t="s">
        <v>196</v>
      </c>
      <c r="F177" s="161" t="s">
        <v>1333</v>
      </c>
    </row>
    <row r="178" spans="1:6" ht="15.75" thickBot="1" x14ac:dyDescent="0.3">
      <c r="A178" s="159"/>
      <c r="B178" s="159"/>
      <c r="C178" s="356"/>
      <c r="D178" s="157"/>
      <c r="E178" s="159"/>
      <c r="F178" s="159"/>
    </row>
    <row r="179" spans="1:6" ht="15.75" thickBot="1" x14ac:dyDescent="0.3">
      <c r="B179" s="1701" t="s">
        <v>827</v>
      </c>
      <c r="C179" s="2179"/>
      <c r="D179" s="2179"/>
      <c r="E179" s="2179"/>
      <c r="F179" s="2180"/>
    </row>
  </sheetData>
  <mergeCells count="53">
    <mergeCell ref="B179:F179"/>
    <mergeCell ref="C108:F108"/>
    <mergeCell ref="E109:F109"/>
    <mergeCell ref="C110:F110"/>
    <mergeCell ref="C111:F111"/>
    <mergeCell ref="C112:F112"/>
    <mergeCell ref="B113:B114"/>
    <mergeCell ref="C122:F122"/>
    <mergeCell ref="C123:F123"/>
    <mergeCell ref="C124:F124"/>
    <mergeCell ref="B125:B126"/>
    <mergeCell ref="D175:D177"/>
    <mergeCell ref="B107:F107"/>
    <mergeCell ref="C75:F75"/>
    <mergeCell ref="B76:B77"/>
    <mergeCell ref="B85:F85"/>
    <mergeCell ref="B86:F86"/>
    <mergeCell ref="C87:F87"/>
    <mergeCell ref="E88:F88"/>
    <mergeCell ref="C89:F89"/>
    <mergeCell ref="C90:F90"/>
    <mergeCell ref="C91:F91"/>
    <mergeCell ref="B92:B93"/>
    <mergeCell ref="B106:F106"/>
    <mergeCell ref="C74:F74"/>
    <mergeCell ref="C32:F32"/>
    <mergeCell ref="C33:F33"/>
    <mergeCell ref="C34:F34"/>
    <mergeCell ref="B35:B36"/>
    <mergeCell ref="B43:F43"/>
    <mergeCell ref="B44:B45"/>
    <mergeCell ref="B69:F69"/>
    <mergeCell ref="B70:F70"/>
    <mergeCell ref="C71:F71"/>
    <mergeCell ref="E72:F72"/>
    <mergeCell ref="C73:F73"/>
    <mergeCell ref="B31:F31"/>
    <mergeCell ref="B9:F11"/>
    <mergeCell ref="C12:F12"/>
    <mergeCell ref="B13:B14"/>
    <mergeCell ref="C16:F16"/>
    <mergeCell ref="C17:F17"/>
    <mergeCell ref="C18:F18"/>
    <mergeCell ref="C19:F19"/>
    <mergeCell ref="C20:F20"/>
    <mergeCell ref="B21:F21"/>
    <mergeCell ref="B30:F30"/>
    <mergeCell ref="B8:F8"/>
    <mergeCell ref="A2:G2"/>
    <mergeCell ref="B3:F3"/>
    <mergeCell ref="C5:F5"/>
    <mergeCell ref="C6:F6"/>
    <mergeCell ref="C7:F7"/>
  </mergeCells>
  <pageMargins left="0.7" right="0.7" top="0.75" bottom="0.75" header="0.3" footer="0.3"/>
  <pageSetup paperSize="9" orientation="landscape" horizontalDpi="4294967294" verticalDpi="4294967294"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outlinePr summaryBelow="0"/>
  </sheetPr>
  <dimension ref="A1:K242"/>
  <sheetViews>
    <sheetView topLeftCell="A194" workbookViewId="0"/>
  </sheetViews>
  <sheetFormatPr defaultColWidth="9.140625" defaultRowHeight="15" x14ac:dyDescent="0.25"/>
  <cols>
    <col min="1" max="1" width="13.28515625" style="31" customWidth="1"/>
    <col min="2" max="2" width="9.7109375" style="31" customWidth="1"/>
    <col min="3" max="3" width="28.28515625" style="31" customWidth="1"/>
    <col min="4" max="6" width="15.85546875" style="31" customWidth="1"/>
    <col min="7" max="7" width="16.140625" style="31" customWidth="1"/>
    <col min="8" max="8" width="6.7109375" style="31" customWidth="1"/>
    <col min="9" max="9" width="18.28515625" style="31" customWidth="1"/>
    <col min="10" max="10" width="10.7109375" style="31" customWidth="1"/>
    <col min="11" max="11" width="17.42578125" style="31" customWidth="1"/>
    <col min="12" max="16384" width="9.140625" style="31"/>
  </cols>
  <sheetData>
    <row r="1" spans="1:11" ht="20.100000000000001" customHeight="1" x14ac:dyDescent="0.25">
      <c r="A1" s="34"/>
      <c r="B1" s="34"/>
      <c r="C1" s="1311" t="s">
        <v>0</v>
      </c>
      <c r="D1" s="1312"/>
      <c r="E1" s="1312"/>
      <c r="F1" s="1312"/>
      <c r="G1" s="1312"/>
      <c r="H1" s="34"/>
      <c r="I1" s="34"/>
      <c r="J1" s="34"/>
      <c r="K1" s="34"/>
    </row>
    <row r="2" spans="1:11" ht="24.95" customHeight="1" x14ac:dyDescent="0.25">
      <c r="A2" s="34"/>
      <c r="B2" s="34"/>
      <c r="C2" s="1313" t="s">
        <v>1</v>
      </c>
      <c r="D2" s="1314"/>
      <c r="E2" s="1314"/>
      <c r="F2" s="1314"/>
      <c r="G2" s="1314"/>
      <c r="H2" s="34"/>
      <c r="I2" s="34"/>
      <c r="J2" s="34"/>
      <c r="K2" s="34"/>
    </row>
    <row r="3" spans="1:11" ht="14.1" customHeight="1" x14ac:dyDescent="0.25">
      <c r="A3" s="34"/>
      <c r="B3" s="34"/>
      <c r="C3" s="60" t="s">
        <v>2</v>
      </c>
      <c r="D3" s="1315" t="s">
        <v>826</v>
      </c>
      <c r="E3" s="1316"/>
      <c r="F3" s="1316"/>
      <c r="G3" s="1316"/>
      <c r="H3" s="34"/>
      <c r="I3" s="34"/>
      <c r="J3" s="34"/>
      <c r="K3" s="34"/>
    </row>
    <row r="4" spans="1:11" ht="14.1" customHeight="1" x14ac:dyDescent="0.25">
      <c r="A4" s="34"/>
      <c r="B4" s="34"/>
      <c r="C4" s="60" t="s">
        <v>4</v>
      </c>
      <c r="D4" s="1315" t="s">
        <v>104</v>
      </c>
      <c r="E4" s="1316"/>
      <c r="F4" s="1316"/>
      <c r="G4" s="1316"/>
      <c r="H4" s="34"/>
      <c r="I4" s="34"/>
      <c r="J4" s="34"/>
      <c r="K4" s="34"/>
    </row>
    <row r="5" spans="1:11" ht="14.1" customHeight="1" x14ac:dyDescent="0.25">
      <c r="A5" s="34"/>
      <c r="B5" s="34"/>
      <c r="C5" s="60" t="s">
        <v>6</v>
      </c>
      <c r="D5" s="1315" t="s">
        <v>7</v>
      </c>
      <c r="E5" s="1316"/>
      <c r="F5" s="1316"/>
      <c r="G5" s="1316"/>
      <c r="H5" s="34"/>
      <c r="I5" s="34"/>
      <c r="J5" s="34"/>
      <c r="K5" s="34"/>
    </row>
    <row r="6" spans="1:11" ht="14.1" customHeight="1" x14ac:dyDescent="0.25">
      <c r="A6" s="34"/>
      <c r="B6" s="34"/>
      <c r="C6" s="60" t="s">
        <v>8</v>
      </c>
      <c r="D6" s="1315" t="s">
        <v>9</v>
      </c>
      <c r="E6" s="1316"/>
      <c r="F6" s="1316"/>
      <c r="G6" s="1316"/>
      <c r="H6" s="34"/>
      <c r="I6" s="34"/>
      <c r="J6" s="34"/>
      <c r="K6" s="34"/>
    </row>
    <row r="7" spans="1:11" ht="14.1" customHeight="1" x14ac:dyDescent="0.25">
      <c r="A7" s="34"/>
      <c r="B7" s="34"/>
      <c r="C7" s="60" t="s">
        <v>10</v>
      </c>
      <c r="D7" s="1317" t="s">
        <v>11</v>
      </c>
      <c r="E7" s="1318"/>
      <c r="F7" s="1318"/>
      <c r="G7" s="1318"/>
      <c r="H7" s="34"/>
      <c r="I7" s="34"/>
      <c r="J7" s="34"/>
      <c r="K7" s="34"/>
    </row>
    <row r="8" spans="1:11" ht="14.1" customHeight="1" x14ac:dyDescent="0.25">
      <c r="A8" s="34"/>
      <c r="B8" s="34"/>
      <c r="C8" s="1319" t="s">
        <v>12</v>
      </c>
      <c r="D8" s="1320"/>
      <c r="E8" s="1320"/>
      <c r="F8" s="1320"/>
      <c r="G8" s="1320"/>
      <c r="H8" s="34"/>
      <c r="I8" s="34"/>
      <c r="J8" s="34"/>
      <c r="K8" s="34"/>
    </row>
    <row r="9" spans="1:11" ht="41.1" customHeight="1" x14ac:dyDescent="0.25">
      <c r="A9" s="34"/>
      <c r="B9" s="34"/>
      <c r="C9" s="1321" t="s">
        <v>825</v>
      </c>
      <c r="D9" s="1322"/>
      <c r="E9" s="1322"/>
      <c r="F9" s="1322"/>
      <c r="G9" s="1322"/>
      <c r="H9" s="34"/>
      <c r="I9" s="34"/>
      <c r="J9" s="34"/>
      <c r="K9" s="34"/>
    </row>
    <row r="10" spans="1:11" ht="65.099999999999994" customHeight="1" x14ac:dyDescent="0.25">
      <c r="A10" s="34"/>
      <c r="B10" s="34"/>
      <c r="C10" s="44" t="s">
        <v>14</v>
      </c>
      <c r="D10" s="1323" t="s">
        <v>824</v>
      </c>
      <c r="E10" s="1324"/>
      <c r="F10" s="1324"/>
      <c r="G10" s="1324"/>
      <c r="H10" s="34"/>
      <c r="I10" s="34"/>
      <c r="J10" s="34"/>
      <c r="K10" s="34"/>
    </row>
    <row r="11" spans="1:11" ht="27.95" customHeight="1" x14ac:dyDescent="0.25">
      <c r="A11" s="34"/>
      <c r="B11" s="34"/>
      <c r="C11" s="41" t="s">
        <v>16</v>
      </c>
      <c r="D11" s="59">
        <v>2025</v>
      </c>
      <c r="E11" s="59">
        <v>2026</v>
      </c>
      <c r="F11" s="59">
        <v>2027</v>
      </c>
      <c r="G11" s="59">
        <v>2028</v>
      </c>
      <c r="H11" s="34"/>
      <c r="I11" s="34"/>
      <c r="J11" s="34"/>
      <c r="K11" s="34"/>
    </row>
    <row r="12" spans="1:11" ht="14.1" customHeight="1" x14ac:dyDescent="0.25">
      <c r="A12" s="34"/>
      <c r="B12" s="34"/>
      <c r="C12" s="58"/>
      <c r="D12" s="57" t="s">
        <v>17</v>
      </c>
      <c r="E12" s="57" t="s">
        <v>18</v>
      </c>
      <c r="F12" s="57" t="s">
        <v>18</v>
      </c>
      <c r="G12" s="57" t="s">
        <v>18</v>
      </c>
      <c r="H12" s="34"/>
      <c r="I12" s="34"/>
      <c r="J12" s="34"/>
      <c r="K12" s="34"/>
    </row>
    <row r="13" spans="1:11" ht="51.95" customHeight="1" x14ac:dyDescent="0.25">
      <c r="A13" s="34"/>
      <c r="B13" s="34"/>
      <c r="C13" s="41" t="s">
        <v>823</v>
      </c>
      <c r="D13" s="54" t="s">
        <v>575</v>
      </c>
      <c r="E13" s="54" t="s">
        <v>446</v>
      </c>
      <c r="F13" s="54" t="s">
        <v>446</v>
      </c>
      <c r="G13" s="54" t="s">
        <v>446</v>
      </c>
      <c r="H13" s="34"/>
      <c r="I13" s="34"/>
      <c r="J13" s="34"/>
      <c r="K13" s="34"/>
    </row>
    <row r="14" spans="1:11" ht="42.95" customHeight="1" x14ac:dyDescent="0.25">
      <c r="A14" s="34"/>
      <c r="B14" s="34"/>
      <c r="C14" s="44" t="s">
        <v>24</v>
      </c>
      <c r="D14" s="1323" t="s">
        <v>822</v>
      </c>
      <c r="E14" s="1324"/>
      <c r="F14" s="1324"/>
      <c r="G14" s="1324"/>
      <c r="H14" s="34"/>
      <c r="I14" s="34"/>
      <c r="J14" s="34"/>
      <c r="K14" s="34"/>
    </row>
    <row r="15" spans="1:11" ht="27.95" customHeight="1" x14ac:dyDescent="0.25">
      <c r="A15" s="34"/>
      <c r="B15" s="34"/>
      <c r="C15" s="41" t="s">
        <v>26</v>
      </c>
      <c r="D15" s="59">
        <v>2025</v>
      </c>
      <c r="E15" s="59">
        <v>2026</v>
      </c>
      <c r="F15" s="59">
        <v>2027</v>
      </c>
      <c r="G15" s="59">
        <v>2028</v>
      </c>
      <c r="H15" s="34"/>
      <c r="I15" s="34"/>
      <c r="J15" s="34"/>
      <c r="K15" s="34"/>
    </row>
    <row r="16" spans="1:11" ht="14.1" customHeight="1" x14ac:dyDescent="0.25">
      <c r="A16" s="34"/>
      <c r="B16" s="34"/>
      <c r="C16" s="58"/>
      <c r="D16" s="57" t="s">
        <v>17</v>
      </c>
      <c r="E16" s="57" t="s">
        <v>18</v>
      </c>
      <c r="F16" s="57" t="s">
        <v>18</v>
      </c>
      <c r="G16" s="57" t="s">
        <v>18</v>
      </c>
      <c r="H16" s="34"/>
      <c r="I16" s="34"/>
      <c r="J16" s="34"/>
      <c r="K16" s="34"/>
    </row>
    <row r="17" spans="1:11" ht="30.95" customHeight="1" x14ac:dyDescent="0.25">
      <c r="A17" s="34"/>
      <c r="B17" s="34"/>
      <c r="C17" s="41" t="s">
        <v>482</v>
      </c>
      <c r="D17" s="54" t="s">
        <v>444</v>
      </c>
      <c r="E17" s="54" t="s">
        <v>242</v>
      </c>
      <c r="F17" s="54" t="s">
        <v>242</v>
      </c>
      <c r="G17" s="54" t="s">
        <v>242</v>
      </c>
      <c r="H17" s="34"/>
      <c r="I17" s="34"/>
      <c r="J17" s="34"/>
      <c r="K17" s="34"/>
    </row>
    <row r="18" spans="1:11" ht="14.1" customHeight="1" x14ac:dyDescent="0.25">
      <c r="A18" s="34"/>
      <c r="B18" s="34"/>
      <c r="C18" s="1309" t="s">
        <v>30</v>
      </c>
      <c r="D18" s="1310"/>
      <c r="E18" s="1310"/>
      <c r="F18" s="1310"/>
      <c r="G18" s="1310"/>
      <c r="H18" s="34"/>
      <c r="I18" s="34"/>
      <c r="J18" s="34"/>
      <c r="K18" s="34"/>
    </row>
    <row r="19" spans="1:11" ht="14.1" customHeight="1" x14ac:dyDescent="0.25">
      <c r="A19" s="34"/>
      <c r="B19" s="34"/>
      <c r="C19" s="56" t="s">
        <v>808</v>
      </c>
      <c r="D19" s="1309" t="s">
        <v>807</v>
      </c>
      <c r="E19" s="1310"/>
      <c r="F19" s="1310"/>
      <c r="G19" s="1310"/>
      <c r="H19" s="34"/>
      <c r="I19" s="34"/>
      <c r="J19" s="34"/>
      <c r="K19" s="34"/>
    </row>
    <row r="20" spans="1:11" ht="14.1" customHeight="1" x14ac:dyDescent="0.25">
      <c r="A20" s="34"/>
      <c r="B20" s="34"/>
      <c r="C20" s="55" t="s">
        <v>33</v>
      </c>
      <c r="D20" s="1325" t="s">
        <v>821</v>
      </c>
      <c r="E20" s="1326"/>
      <c r="F20" s="1326"/>
      <c r="G20" s="1326"/>
      <c r="H20" s="34"/>
      <c r="I20" s="34"/>
      <c r="J20" s="34"/>
      <c r="K20" s="34"/>
    </row>
    <row r="21" spans="1:11" ht="14.1" customHeight="1" x14ac:dyDescent="0.25">
      <c r="A21" s="34"/>
      <c r="B21" s="34"/>
      <c r="C21" s="32" t="s">
        <v>35</v>
      </c>
      <c r="D21" s="1327" t="s">
        <v>820</v>
      </c>
      <c r="E21" s="1328"/>
      <c r="F21" s="1328"/>
      <c r="G21" s="1328"/>
      <c r="H21" s="34"/>
      <c r="I21" s="34"/>
      <c r="J21" s="34"/>
      <c r="K21" s="34"/>
    </row>
    <row r="22" spans="1:11" ht="14.1" customHeight="1" x14ac:dyDescent="0.25">
      <c r="A22" s="34"/>
      <c r="B22" s="34"/>
      <c r="C22" s="32" t="s">
        <v>37</v>
      </c>
      <c r="D22" s="1327" t="s">
        <v>419</v>
      </c>
      <c r="E22" s="1328"/>
      <c r="F22" s="1328"/>
      <c r="G22" s="1328"/>
      <c r="H22" s="34"/>
      <c r="I22" s="34"/>
      <c r="J22" s="34"/>
      <c r="K22" s="34"/>
    </row>
    <row r="23" spans="1:11" ht="15" customHeight="1" x14ac:dyDescent="0.25">
      <c r="A23" s="34"/>
      <c r="B23" s="34"/>
      <c r="C23" s="53"/>
      <c r="D23" s="52">
        <v>2025</v>
      </c>
      <c r="E23" s="52">
        <v>2026</v>
      </c>
      <c r="F23" s="52">
        <v>2027</v>
      </c>
      <c r="G23" s="52">
        <v>2028</v>
      </c>
      <c r="H23" s="34"/>
      <c r="I23" s="34"/>
      <c r="J23" s="34"/>
      <c r="K23" s="34"/>
    </row>
    <row r="24" spans="1:11" ht="15" customHeight="1" x14ac:dyDescent="0.25">
      <c r="A24" s="34"/>
      <c r="B24" s="34"/>
      <c r="C24" s="51"/>
      <c r="D24" s="50" t="s">
        <v>17</v>
      </c>
      <c r="E24" s="50" t="s">
        <v>18</v>
      </c>
      <c r="F24" s="50" t="s">
        <v>18</v>
      </c>
      <c r="G24" s="50" t="s">
        <v>18</v>
      </c>
      <c r="H24" s="34"/>
      <c r="I24" s="34"/>
      <c r="J24" s="34"/>
      <c r="K24" s="34"/>
    </row>
    <row r="25" spans="1:11" ht="14.1" customHeight="1" x14ac:dyDescent="0.25">
      <c r="A25" s="34"/>
      <c r="B25" s="34"/>
      <c r="C25" s="41" t="s">
        <v>39</v>
      </c>
      <c r="D25" s="54" t="s">
        <v>40</v>
      </c>
      <c r="E25" s="54" t="s">
        <v>819</v>
      </c>
      <c r="F25" s="54" t="s">
        <v>819</v>
      </c>
      <c r="G25" s="54" t="s">
        <v>819</v>
      </c>
      <c r="H25" s="34"/>
      <c r="I25" s="34"/>
      <c r="J25" s="34"/>
      <c r="K25" s="34"/>
    </row>
    <row r="26" spans="1:11" ht="14.1" customHeight="1" x14ac:dyDescent="0.25">
      <c r="A26" s="34"/>
      <c r="B26" s="34"/>
      <c r="C26" s="41" t="s">
        <v>41</v>
      </c>
      <c r="D26" s="54" t="s">
        <v>818</v>
      </c>
      <c r="E26" s="54" t="s">
        <v>817</v>
      </c>
      <c r="F26" s="54" t="s">
        <v>817</v>
      </c>
      <c r="G26" s="54" t="s">
        <v>816</v>
      </c>
      <c r="H26" s="34"/>
      <c r="I26" s="34"/>
      <c r="J26" s="34"/>
      <c r="K26" s="34"/>
    </row>
    <row r="27" spans="1:11" ht="14.1" customHeight="1" x14ac:dyDescent="0.25">
      <c r="A27" s="34"/>
      <c r="B27" s="34"/>
      <c r="C27" s="41" t="s">
        <v>45</v>
      </c>
      <c r="D27" s="54" t="s">
        <v>46</v>
      </c>
      <c r="E27" s="54" t="s">
        <v>815</v>
      </c>
      <c r="F27" s="54" t="s">
        <v>815</v>
      </c>
      <c r="G27" s="54" t="s">
        <v>814</v>
      </c>
      <c r="H27" s="34"/>
      <c r="I27" s="34"/>
      <c r="J27" s="34"/>
      <c r="K27" s="34"/>
    </row>
    <row r="28" spans="1:11" ht="14.1" customHeight="1" x14ac:dyDescent="0.25">
      <c r="A28" s="34"/>
      <c r="B28" s="34"/>
      <c r="C28" s="41" t="s">
        <v>50</v>
      </c>
      <c r="D28" s="54" t="s">
        <v>40</v>
      </c>
      <c r="E28" s="54" t="s">
        <v>40</v>
      </c>
      <c r="F28" s="54" t="s">
        <v>46</v>
      </c>
      <c r="G28" s="54" t="s">
        <v>46</v>
      </c>
      <c r="H28" s="34"/>
      <c r="I28" s="34"/>
      <c r="J28" s="34"/>
      <c r="K28" s="34"/>
    </row>
    <row r="29" spans="1:11" ht="14.1" customHeight="1" x14ac:dyDescent="0.25">
      <c r="A29" s="34"/>
      <c r="B29" s="34"/>
      <c r="C29" s="41" t="s">
        <v>52</v>
      </c>
      <c r="D29" s="54" t="s">
        <v>40</v>
      </c>
      <c r="E29" s="54" t="s">
        <v>813</v>
      </c>
      <c r="F29" s="54" t="s">
        <v>46</v>
      </c>
      <c r="G29" s="54" t="s">
        <v>812</v>
      </c>
      <c r="H29" s="34"/>
      <c r="I29" s="34"/>
      <c r="J29" s="34"/>
      <c r="K29" s="34"/>
    </row>
    <row r="30" spans="1:11" ht="14.1" customHeight="1" x14ac:dyDescent="0.25">
      <c r="A30" s="34"/>
      <c r="B30" s="34"/>
      <c r="C30" s="41" t="s">
        <v>55</v>
      </c>
      <c r="D30" s="54" t="s">
        <v>40</v>
      </c>
      <c r="E30" s="54" t="s">
        <v>40</v>
      </c>
      <c r="F30" s="54" t="s">
        <v>46</v>
      </c>
      <c r="G30" s="54" t="s">
        <v>812</v>
      </c>
      <c r="H30" s="34"/>
      <c r="I30" s="34"/>
      <c r="J30" s="34"/>
      <c r="K30" s="34"/>
    </row>
    <row r="31" spans="1:11" ht="14.1" customHeight="1" x14ac:dyDescent="0.25">
      <c r="A31" s="34"/>
      <c r="B31" s="34"/>
      <c r="C31" s="1329" t="s">
        <v>58</v>
      </c>
      <c r="D31" s="1330"/>
      <c r="E31" s="1330"/>
      <c r="F31" s="1330"/>
      <c r="G31" s="1330"/>
      <c r="H31" s="34"/>
      <c r="I31" s="34"/>
      <c r="J31" s="34"/>
      <c r="K31" s="34"/>
    </row>
    <row r="32" spans="1:11" ht="14.1" customHeight="1" x14ac:dyDescent="0.25">
      <c r="A32" s="34"/>
      <c r="B32" s="34"/>
      <c r="C32" s="53"/>
      <c r="D32" s="52">
        <v>2025</v>
      </c>
      <c r="E32" s="52">
        <v>2026</v>
      </c>
      <c r="F32" s="52">
        <v>2027</v>
      </c>
      <c r="G32" s="52">
        <v>2028</v>
      </c>
      <c r="H32" s="34"/>
      <c r="I32" s="34"/>
      <c r="J32" s="34"/>
      <c r="K32" s="34"/>
    </row>
    <row r="33" spans="1:11" ht="14.1" customHeight="1" x14ac:dyDescent="0.25">
      <c r="A33" s="34"/>
      <c r="B33" s="34"/>
      <c r="C33" s="51"/>
      <c r="D33" s="50" t="s">
        <v>17</v>
      </c>
      <c r="E33" s="50" t="s">
        <v>18</v>
      </c>
      <c r="F33" s="50" t="s">
        <v>18</v>
      </c>
      <c r="G33" s="50" t="s">
        <v>18</v>
      </c>
      <c r="H33" s="34"/>
      <c r="I33" s="34"/>
      <c r="J33" s="34"/>
      <c r="K33" s="34"/>
    </row>
    <row r="34" spans="1:11" ht="14.1" customHeight="1" x14ac:dyDescent="0.25">
      <c r="A34" s="34"/>
      <c r="B34" s="34"/>
      <c r="C34" s="49" t="s">
        <v>59</v>
      </c>
      <c r="D34" s="47">
        <v>0</v>
      </c>
      <c r="E34" s="47">
        <v>79180000</v>
      </c>
      <c r="F34" s="47">
        <v>79180000</v>
      </c>
      <c r="G34" s="47">
        <v>79180000</v>
      </c>
      <c r="H34" s="34"/>
      <c r="I34" s="34"/>
      <c r="J34" s="34"/>
      <c r="K34" s="34"/>
    </row>
    <row r="35" spans="1:11" ht="14.1" customHeight="1" x14ac:dyDescent="0.25">
      <c r="A35" s="34"/>
      <c r="B35" s="34"/>
      <c r="C35" s="49" t="s">
        <v>60</v>
      </c>
      <c r="D35" s="47">
        <v>0</v>
      </c>
      <c r="E35" s="47">
        <v>79180000</v>
      </c>
      <c r="F35" s="47">
        <v>79180000</v>
      </c>
      <c r="G35" s="47">
        <v>79180000</v>
      </c>
      <c r="H35" s="34"/>
      <c r="I35" s="34"/>
      <c r="J35" s="34"/>
      <c r="K35" s="34"/>
    </row>
    <row r="36" spans="1:11" ht="14.1" customHeight="1" x14ac:dyDescent="0.25">
      <c r="A36" s="34"/>
      <c r="B36" s="34"/>
      <c r="C36" s="49" t="s">
        <v>61</v>
      </c>
      <c r="D36" s="47">
        <v>0</v>
      </c>
      <c r="E36" s="47">
        <v>0</v>
      </c>
      <c r="F36" s="47">
        <v>0</v>
      </c>
      <c r="G36" s="47">
        <v>0</v>
      </c>
      <c r="H36" s="34"/>
      <c r="I36" s="34"/>
      <c r="J36" s="34"/>
      <c r="K36" s="34"/>
    </row>
    <row r="37" spans="1:11" ht="14.1" customHeight="1" x14ac:dyDescent="0.25">
      <c r="A37" s="34"/>
      <c r="B37" s="34"/>
      <c r="C37" s="49" t="s">
        <v>62</v>
      </c>
      <c r="D37" s="47">
        <v>0</v>
      </c>
      <c r="E37" s="47">
        <v>13218000</v>
      </c>
      <c r="F37" s="47">
        <v>13218000</v>
      </c>
      <c r="G37" s="47">
        <v>13218000</v>
      </c>
      <c r="H37" s="34"/>
      <c r="I37" s="34"/>
      <c r="J37" s="34"/>
      <c r="K37" s="34"/>
    </row>
    <row r="38" spans="1:11" ht="14.1" customHeight="1" x14ac:dyDescent="0.25">
      <c r="A38" s="34"/>
      <c r="B38" s="34"/>
      <c r="C38" s="49" t="s">
        <v>60</v>
      </c>
      <c r="D38" s="47">
        <v>0</v>
      </c>
      <c r="E38" s="47">
        <v>13218000</v>
      </c>
      <c r="F38" s="47">
        <v>13218000</v>
      </c>
      <c r="G38" s="47">
        <v>13218000</v>
      </c>
      <c r="H38" s="34"/>
      <c r="I38" s="34"/>
      <c r="J38" s="34"/>
      <c r="K38" s="34"/>
    </row>
    <row r="39" spans="1:11" ht="14.1" customHeight="1" x14ac:dyDescent="0.25">
      <c r="A39" s="34"/>
      <c r="B39" s="34"/>
      <c r="C39" s="49" t="s">
        <v>61</v>
      </c>
      <c r="D39" s="47">
        <v>0</v>
      </c>
      <c r="E39" s="47">
        <v>0</v>
      </c>
      <c r="F39" s="47">
        <v>0</v>
      </c>
      <c r="G39" s="47">
        <v>0</v>
      </c>
      <c r="H39" s="34"/>
      <c r="I39" s="34"/>
      <c r="J39" s="34"/>
      <c r="K39" s="34"/>
    </row>
    <row r="40" spans="1:11" ht="14.1" customHeight="1" x14ac:dyDescent="0.25">
      <c r="A40" s="34"/>
      <c r="B40" s="34"/>
      <c r="C40" s="49" t="s">
        <v>63</v>
      </c>
      <c r="D40" s="47">
        <v>0</v>
      </c>
      <c r="E40" s="47">
        <v>17200000</v>
      </c>
      <c r="F40" s="47">
        <v>17200000</v>
      </c>
      <c r="G40" s="47">
        <v>19500000</v>
      </c>
      <c r="H40" s="34"/>
      <c r="I40" s="34"/>
      <c r="J40" s="34"/>
      <c r="K40" s="34"/>
    </row>
    <row r="41" spans="1:11" ht="14.1" customHeight="1" x14ac:dyDescent="0.25">
      <c r="A41" s="34"/>
      <c r="B41" s="34"/>
      <c r="C41" s="49" t="s">
        <v>60</v>
      </c>
      <c r="D41" s="47">
        <v>0</v>
      </c>
      <c r="E41" s="47">
        <v>17200000</v>
      </c>
      <c r="F41" s="47">
        <v>17200000</v>
      </c>
      <c r="G41" s="47">
        <v>19500000</v>
      </c>
      <c r="H41" s="34"/>
      <c r="I41" s="34"/>
      <c r="J41" s="34"/>
      <c r="K41" s="34"/>
    </row>
    <row r="42" spans="1:11" ht="14.1" customHeight="1" x14ac:dyDescent="0.25">
      <c r="A42" s="34"/>
      <c r="B42" s="34"/>
      <c r="C42" s="49" t="s">
        <v>61</v>
      </c>
      <c r="D42" s="47">
        <v>0</v>
      </c>
      <c r="E42" s="47">
        <v>0</v>
      </c>
      <c r="F42" s="47">
        <v>0</v>
      </c>
      <c r="G42" s="47">
        <v>0</v>
      </c>
      <c r="H42" s="34"/>
      <c r="I42" s="34"/>
      <c r="J42" s="34"/>
      <c r="K42" s="34"/>
    </row>
    <row r="43" spans="1:11" ht="14.1" customHeight="1" x14ac:dyDescent="0.25">
      <c r="A43" s="34"/>
      <c r="B43" s="34"/>
      <c r="C43" s="49" t="s">
        <v>64</v>
      </c>
      <c r="D43" s="47">
        <v>0</v>
      </c>
      <c r="E43" s="47">
        <v>0</v>
      </c>
      <c r="F43" s="47">
        <v>0</v>
      </c>
      <c r="G43" s="47">
        <v>0</v>
      </c>
      <c r="H43" s="34"/>
      <c r="I43" s="34"/>
      <c r="J43" s="34"/>
      <c r="K43" s="34"/>
    </row>
    <row r="44" spans="1:11" ht="14.1" customHeight="1" x14ac:dyDescent="0.25">
      <c r="A44" s="34"/>
      <c r="B44" s="34"/>
      <c r="C44" s="49" t="s">
        <v>60</v>
      </c>
      <c r="D44" s="47">
        <v>0</v>
      </c>
      <c r="E44" s="47">
        <v>0</v>
      </c>
      <c r="F44" s="47">
        <v>0</v>
      </c>
      <c r="G44" s="47">
        <v>0</v>
      </c>
      <c r="H44" s="34"/>
      <c r="I44" s="34"/>
      <c r="J44" s="34"/>
      <c r="K44" s="34"/>
    </row>
    <row r="45" spans="1:11" ht="14.1" customHeight="1" x14ac:dyDescent="0.25">
      <c r="A45" s="34"/>
      <c r="B45" s="34"/>
      <c r="C45" s="49" t="s">
        <v>61</v>
      </c>
      <c r="D45" s="47">
        <v>0</v>
      </c>
      <c r="E45" s="47">
        <v>0</v>
      </c>
      <c r="F45" s="47">
        <v>0</v>
      </c>
      <c r="G45" s="47">
        <v>0</v>
      </c>
      <c r="H45" s="34"/>
      <c r="I45" s="34"/>
      <c r="J45" s="34"/>
      <c r="K45" s="34"/>
    </row>
    <row r="46" spans="1:11" ht="14.1" customHeight="1" x14ac:dyDescent="0.25">
      <c r="A46" s="34"/>
      <c r="B46" s="34"/>
      <c r="C46" s="49" t="s">
        <v>65</v>
      </c>
      <c r="D46" s="47">
        <v>0</v>
      </c>
      <c r="E46" s="47">
        <v>0</v>
      </c>
      <c r="F46" s="47">
        <v>0</v>
      </c>
      <c r="G46" s="47">
        <v>0</v>
      </c>
      <c r="H46" s="34"/>
      <c r="I46" s="34"/>
      <c r="J46" s="34"/>
      <c r="K46" s="34"/>
    </row>
    <row r="47" spans="1:11" ht="14.1" customHeight="1" x14ac:dyDescent="0.25">
      <c r="A47" s="34"/>
      <c r="B47" s="34"/>
      <c r="C47" s="49" t="s">
        <v>60</v>
      </c>
      <c r="D47" s="47">
        <v>0</v>
      </c>
      <c r="E47" s="47">
        <v>0</v>
      </c>
      <c r="F47" s="47">
        <v>0</v>
      </c>
      <c r="G47" s="47">
        <v>0</v>
      </c>
      <c r="H47" s="34"/>
      <c r="I47" s="34"/>
      <c r="J47" s="34"/>
      <c r="K47" s="34"/>
    </row>
    <row r="48" spans="1:11" ht="14.1" customHeight="1" x14ac:dyDescent="0.25">
      <c r="A48" s="34"/>
      <c r="B48" s="34"/>
      <c r="C48" s="49" t="s">
        <v>61</v>
      </c>
      <c r="D48" s="47">
        <v>0</v>
      </c>
      <c r="E48" s="47">
        <v>0</v>
      </c>
      <c r="F48" s="47">
        <v>0</v>
      </c>
      <c r="G48" s="47">
        <v>0</v>
      </c>
      <c r="H48" s="34"/>
      <c r="I48" s="34"/>
      <c r="J48" s="34"/>
      <c r="K48" s="34"/>
    </row>
    <row r="49" spans="1:11" ht="14.1" customHeight="1" x14ac:dyDescent="0.25">
      <c r="A49" s="34"/>
      <c r="B49" s="34"/>
      <c r="C49" s="49" t="s">
        <v>66</v>
      </c>
      <c r="D49" s="47">
        <v>0</v>
      </c>
      <c r="E49" s="47">
        <v>0</v>
      </c>
      <c r="F49" s="47">
        <v>0</v>
      </c>
      <c r="G49" s="47">
        <v>0</v>
      </c>
      <c r="H49" s="34"/>
      <c r="I49" s="34"/>
      <c r="J49" s="34"/>
      <c r="K49" s="34"/>
    </row>
    <row r="50" spans="1:11" ht="14.1" customHeight="1" x14ac:dyDescent="0.25">
      <c r="A50" s="34"/>
      <c r="B50" s="34"/>
      <c r="C50" s="49" t="s">
        <v>60</v>
      </c>
      <c r="D50" s="47">
        <v>0</v>
      </c>
      <c r="E50" s="47">
        <v>0</v>
      </c>
      <c r="F50" s="47">
        <v>0</v>
      </c>
      <c r="G50" s="47">
        <v>0</v>
      </c>
      <c r="H50" s="34"/>
      <c r="I50" s="34"/>
      <c r="J50" s="34"/>
      <c r="K50" s="34"/>
    </row>
    <row r="51" spans="1:11" ht="14.1" customHeight="1" x14ac:dyDescent="0.25">
      <c r="A51" s="34"/>
      <c r="B51" s="34"/>
      <c r="C51" s="49" t="s">
        <v>61</v>
      </c>
      <c r="D51" s="47">
        <v>0</v>
      </c>
      <c r="E51" s="47">
        <v>0</v>
      </c>
      <c r="F51" s="47">
        <v>0</v>
      </c>
      <c r="G51" s="47">
        <v>0</v>
      </c>
      <c r="H51" s="34"/>
      <c r="I51" s="34"/>
      <c r="J51" s="34"/>
      <c r="K51" s="34"/>
    </row>
    <row r="52" spans="1:11" ht="14.1" customHeight="1" x14ac:dyDescent="0.25">
      <c r="A52" s="34"/>
      <c r="B52" s="34"/>
      <c r="C52" s="49" t="s">
        <v>67</v>
      </c>
      <c r="D52" s="47">
        <v>0</v>
      </c>
      <c r="E52" s="47">
        <v>0</v>
      </c>
      <c r="F52" s="47">
        <v>0</v>
      </c>
      <c r="G52" s="47">
        <v>0</v>
      </c>
      <c r="H52" s="34"/>
      <c r="I52" s="34"/>
      <c r="J52" s="34"/>
      <c r="K52" s="34"/>
    </row>
    <row r="53" spans="1:11" ht="14.1" customHeight="1" x14ac:dyDescent="0.25">
      <c r="A53" s="34"/>
      <c r="B53" s="34"/>
      <c r="C53" s="49" t="s">
        <v>60</v>
      </c>
      <c r="D53" s="47">
        <v>0</v>
      </c>
      <c r="E53" s="47">
        <v>0</v>
      </c>
      <c r="F53" s="47">
        <v>0</v>
      </c>
      <c r="G53" s="47">
        <v>0</v>
      </c>
      <c r="H53" s="34"/>
      <c r="I53" s="34"/>
      <c r="J53" s="34"/>
      <c r="K53" s="34"/>
    </row>
    <row r="54" spans="1:11" ht="14.1" customHeight="1" x14ac:dyDescent="0.25">
      <c r="A54" s="34"/>
      <c r="B54" s="34"/>
      <c r="C54" s="49" t="s">
        <v>61</v>
      </c>
      <c r="D54" s="47">
        <v>0</v>
      </c>
      <c r="E54" s="47">
        <v>0</v>
      </c>
      <c r="F54" s="47">
        <v>0</v>
      </c>
      <c r="G54" s="47">
        <v>0</v>
      </c>
      <c r="H54" s="34"/>
      <c r="I54" s="34"/>
      <c r="J54" s="34"/>
      <c r="K54" s="34"/>
    </row>
    <row r="55" spans="1:11" ht="14.1" customHeight="1" x14ac:dyDescent="0.25">
      <c r="A55" s="34"/>
      <c r="B55" s="34"/>
      <c r="C55" s="49" t="s">
        <v>68</v>
      </c>
      <c r="D55" s="47">
        <v>0</v>
      </c>
      <c r="E55" s="47">
        <v>0</v>
      </c>
      <c r="F55" s="47">
        <v>0</v>
      </c>
      <c r="G55" s="47">
        <v>0</v>
      </c>
      <c r="H55" s="34"/>
      <c r="I55" s="34"/>
      <c r="J55" s="34"/>
      <c r="K55" s="34"/>
    </row>
    <row r="56" spans="1:11" ht="14.1" customHeight="1" x14ac:dyDescent="0.25">
      <c r="A56" s="34"/>
      <c r="B56" s="34"/>
      <c r="C56" s="49" t="s">
        <v>60</v>
      </c>
      <c r="D56" s="47">
        <v>0</v>
      </c>
      <c r="E56" s="47">
        <v>0</v>
      </c>
      <c r="F56" s="47">
        <v>0</v>
      </c>
      <c r="G56" s="47">
        <v>0</v>
      </c>
      <c r="H56" s="34"/>
      <c r="I56" s="34"/>
      <c r="J56" s="34"/>
      <c r="K56" s="34"/>
    </row>
    <row r="57" spans="1:11" ht="14.1" customHeight="1" x14ac:dyDescent="0.25">
      <c r="A57" s="34"/>
      <c r="B57" s="34"/>
      <c r="C57" s="49" t="s">
        <v>69</v>
      </c>
      <c r="D57" s="47">
        <v>0</v>
      </c>
      <c r="E57" s="47">
        <v>0</v>
      </c>
      <c r="F57" s="47">
        <v>0</v>
      </c>
      <c r="G57" s="47">
        <v>0</v>
      </c>
      <c r="H57" s="34"/>
      <c r="I57" s="34"/>
      <c r="J57" s="34"/>
      <c r="K57" s="34"/>
    </row>
    <row r="58" spans="1:11" ht="14.1" customHeight="1" x14ac:dyDescent="0.25">
      <c r="A58" s="34"/>
      <c r="B58" s="34"/>
      <c r="C58" s="49" t="s">
        <v>70</v>
      </c>
      <c r="D58" s="47">
        <v>0</v>
      </c>
      <c r="E58" s="47">
        <v>0</v>
      </c>
      <c r="F58" s="47">
        <v>0</v>
      </c>
      <c r="G58" s="47">
        <v>0</v>
      </c>
      <c r="H58" s="34"/>
      <c r="I58" s="34"/>
      <c r="J58" s="34"/>
      <c r="K58" s="34"/>
    </row>
    <row r="59" spans="1:11" ht="14.1" customHeight="1" x14ac:dyDescent="0.25">
      <c r="A59" s="34"/>
      <c r="B59" s="34"/>
      <c r="C59" s="49" t="s">
        <v>71</v>
      </c>
      <c r="D59" s="47">
        <v>0</v>
      </c>
      <c r="E59" s="47">
        <v>0</v>
      </c>
      <c r="F59" s="47">
        <v>0</v>
      </c>
      <c r="G59" s="47">
        <v>0</v>
      </c>
      <c r="H59" s="34"/>
      <c r="I59" s="34"/>
      <c r="J59" s="34"/>
      <c r="K59" s="34"/>
    </row>
    <row r="60" spans="1:11" ht="14.1" customHeight="1" x14ac:dyDescent="0.25">
      <c r="A60" s="34"/>
      <c r="B60" s="34"/>
      <c r="C60" s="49" t="s">
        <v>72</v>
      </c>
      <c r="D60" s="47">
        <v>0</v>
      </c>
      <c r="E60" s="47">
        <v>0</v>
      </c>
      <c r="F60" s="47">
        <v>0</v>
      </c>
      <c r="G60" s="47">
        <v>0</v>
      </c>
      <c r="H60" s="34"/>
      <c r="I60" s="34"/>
      <c r="J60" s="34"/>
      <c r="K60" s="34"/>
    </row>
    <row r="61" spans="1:11" ht="14.1" customHeight="1" x14ac:dyDescent="0.25">
      <c r="A61" s="34"/>
      <c r="B61" s="34"/>
      <c r="C61" s="49" t="s">
        <v>73</v>
      </c>
      <c r="D61" s="47">
        <v>0</v>
      </c>
      <c r="E61" s="47">
        <v>0</v>
      </c>
      <c r="F61" s="47">
        <v>0</v>
      </c>
      <c r="G61" s="47">
        <v>0</v>
      </c>
      <c r="H61" s="34"/>
      <c r="I61" s="34"/>
      <c r="J61" s="34"/>
      <c r="K61" s="34"/>
    </row>
    <row r="62" spans="1:11" ht="14.1" customHeight="1" x14ac:dyDescent="0.25">
      <c r="A62" s="34"/>
      <c r="B62" s="34"/>
      <c r="C62" s="49" t="s">
        <v>60</v>
      </c>
      <c r="D62" s="47">
        <v>0</v>
      </c>
      <c r="E62" s="47">
        <v>0</v>
      </c>
      <c r="F62" s="47">
        <v>0</v>
      </c>
      <c r="G62" s="47">
        <v>0</v>
      </c>
      <c r="H62" s="34"/>
      <c r="I62" s="34"/>
      <c r="J62" s="34"/>
      <c r="K62" s="34"/>
    </row>
    <row r="63" spans="1:11" ht="14.1" customHeight="1" x14ac:dyDescent="0.25">
      <c r="A63" s="34"/>
      <c r="B63" s="34"/>
      <c r="C63" s="49" t="s">
        <v>69</v>
      </c>
      <c r="D63" s="47">
        <v>0</v>
      </c>
      <c r="E63" s="47">
        <v>0</v>
      </c>
      <c r="F63" s="47">
        <v>0</v>
      </c>
      <c r="G63" s="47">
        <v>0</v>
      </c>
      <c r="H63" s="34"/>
      <c r="I63" s="34"/>
      <c r="J63" s="34"/>
      <c r="K63" s="34"/>
    </row>
    <row r="64" spans="1:11" ht="14.1" customHeight="1" x14ac:dyDescent="0.25">
      <c r="A64" s="34"/>
      <c r="B64" s="34"/>
      <c r="C64" s="49" t="s">
        <v>70</v>
      </c>
      <c r="D64" s="47">
        <v>0</v>
      </c>
      <c r="E64" s="47">
        <v>0</v>
      </c>
      <c r="F64" s="47">
        <v>0</v>
      </c>
      <c r="G64" s="47">
        <v>0</v>
      </c>
      <c r="H64" s="34"/>
      <c r="I64" s="34"/>
      <c r="J64" s="34"/>
      <c r="K64" s="34"/>
    </row>
    <row r="65" spans="1:11" ht="14.1" customHeight="1" x14ac:dyDescent="0.25">
      <c r="A65" s="34"/>
      <c r="B65" s="34"/>
      <c r="C65" s="49" t="s">
        <v>71</v>
      </c>
      <c r="D65" s="47">
        <v>0</v>
      </c>
      <c r="E65" s="47">
        <v>0</v>
      </c>
      <c r="F65" s="47">
        <v>0</v>
      </c>
      <c r="G65" s="47">
        <v>0</v>
      </c>
      <c r="H65" s="34"/>
      <c r="I65" s="34"/>
      <c r="J65" s="34"/>
      <c r="K65" s="34"/>
    </row>
    <row r="66" spans="1:11" ht="14.1" customHeight="1" x14ac:dyDescent="0.25">
      <c r="A66" s="34"/>
      <c r="B66" s="34"/>
      <c r="C66" s="49" t="s">
        <v>72</v>
      </c>
      <c r="D66" s="47">
        <v>0</v>
      </c>
      <c r="E66" s="47">
        <v>0</v>
      </c>
      <c r="F66" s="47">
        <v>0</v>
      </c>
      <c r="G66" s="47">
        <v>0</v>
      </c>
      <c r="H66" s="34"/>
      <c r="I66" s="34"/>
      <c r="J66" s="34"/>
      <c r="K66" s="34"/>
    </row>
    <row r="67" spans="1:11" ht="14.1" customHeight="1" x14ac:dyDescent="0.25">
      <c r="A67" s="34"/>
      <c r="B67" s="34"/>
      <c r="C67" s="49" t="s">
        <v>74</v>
      </c>
      <c r="D67" s="47">
        <v>0</v>
      </c>
      <c r="E67" s="47">
        <v>0</v>
      </c>
      <c r="F67" s="47">
        <v>0</v>
      </c>
      <c r="G67" s="47">
        <v>0</v>
      </c>
      <c r="H67" s="34"/>
      <c r="I67" s="34"/>
      <c r="J67" s="34"/>
      <c r="K67" s="34"/>
    </row>
    <row r="68" spans="1:11" ht="14.1" customHeight="1" x14ac:dyDescent="0.25">
      <c r="A68" s="34"/>
      <c r="B68" s="34"/>
      <c r="C68" s="49" t="s">
        <v>60</v>
      </c>
      <c r="D68" s="47">
        <v>0</v>
      </c>
      <c r="E68" s="47">
        <v>0</v>
      </c>
      <c r="F68" s="47">
        <v>0</v>
      </c>
      <c r="G68" s="47">
        <v>0</v>
      </c>
      <c r="H68" s="34"/>
      <c r="I68" s="34"/>
      <c r="J68" s="34"/>
      <c r="K68" s="34"/>
    </row>
    <row r="69" spans="1:11" ht="14.1" customHeight="1" x14ac:dyDescent="0.25">
      <c r="A69" s="34"/>
      <c r="B69" s="34"/>
      <c r="C69" s="49" t="s">
        <v>69</v>
      </c>
      <c r="D69" s="47">
        <v>0</v>
      </c>
      <c r="E69" s="47">
        <v>0</v>
      </c>
      <c r="F69" s="47">
        <v>0</v>
      </c>
      <c r="G69" s="47">
        <v>0</v>
      </c>
      <c r="H69" s="34"/>
      <c r="I69" s="34"/>
      <c r="J69" s="34"/>
      <c r="K69" s="34"/>
    </row>
    <row r="70" spans="1:11" ht="14.1" customHeight="1" x14ac:dyDescent="0.25">
      <c r="A70" s="34"/>
      <c r="B70" s="34"/>
      <c r="C70" s="49" t="s">
        <v>70</v>
      </c>
      <c r="D70" s="47">
        <v>0</v>
      </c>
      <c r="E70" s="47">
        <v>0</v>
      </c>
      <c r="F70" s="47">
        <v>0</v>
      </c>
      <c r="G70" s="47">
        <v>0</v>
      </c>
      <c r="H70" s="34"/>
      <c r="I70" s="34"/>
      <c r="J70" s="34"/>
      <c r="K70" s="34"/>
    </row>
    <row r="71" spans="1:11" ht="14.1" customHeight="1" x14ac:dyDescent="0.25">
      <c r="A71" s="34"/>
      <c r="B71" s="34"/>
      <c r="C71" s="49" t="s">
        <v>71</v>
      </c>
      <c r="D71" s="47">
        <v>0</v>
      </c>
      <c r="E71" s="47">
        <v>0</v>
      </c>
      <c r="F71" s="47">
        <v>0</v>
      </c>
      <c r="G71" s="47">
        <v>0</v>
      </c>
      <c r="H71" s="34"/>
      <c r="I71" s="34"/>
      <c r="J71" s="34"/>
      <c r="K71" s="34"/>
    </row>
    <row r="72" spans="1:11" ht="14.1" customHeight="1" x14ac:dyDescent="0.25">
      <c r="A72" s="34"/>
      <c r="B72" s="34"/>
      <c r="C72" s="49" t="s">
        <v>72</v>
      </c>
      <c r="D72" s="47">
        <v>0</v>
      </c>
      <c r="E72" s="47">
        <v>0</v>
      </c>
      <c r="F72" s="47">
        <v>0</v>
      </c>
      <c r="G72" s="47">
        <v>0</v>
      </c>
      <c r="H72" s="34"/>
      <c r="I72" s="34"/>
      <c r="J72" s="34"/>
      <c r="K72" s="34"/>
    </row>
    <row r="73" spans="1:11" ht="14.1" customHeight="1" x14ac:dyDescent="0.25">
      <c r="A73" s="34"/>
      <c r="B73" s="34"/>
      <c r="C73" s="49" t="s">
        <v>75</v>
      </c>
      <c r="D73" s="47">
        <v>0</v>
      </c>
      <c r="E73" s="47">
        <v>0</v>
      </c>
      <c r="F73" s="47">
        <v>0</v>
      </c>
      <c r="G73" s="47">
        <v>0</v>
      </c>
      <c r="H73" s="34"/>
      <c r="I73" s="34"/>
      <c r="J73" s="34"/>
      <c r="K73" s="34"/>
    </row>
    <row r="74" spans="1:11" ht="14.1" customHeight="1" x14ac:dyDescent="0.25">
      <c r="A74" s="34"/>
      <c r="B74" s="34"/>
      <c r="C74" s="49" t="s">
        <v>76</v>
      </c>
      <c r="D74" s="47">
        <v>0</v>
      </c>
      <c r="E74" s="47">
        <v>0</v>
      </c>
      <c r="F74" s="47">
        <v>0</v>
      </c>
      <c r="G74" s="47">
        <v>0</v>
      </c>
      <c r="H74" s="34"/>
      <c r="I74" s="34"/>
      <c r="J74" s="34"/>
      <c r="K74" s="34"/>
    </row>
    <row r="75" spans="1:11" ht="14.1" customHeight="1" x14ac:dyDescent="0.25">
      <c r="A75" s="34"/>
      <c r="B75" s="34"/>
      <c r="C75" s="48" t="s">
        <v>77</v>
      </c>
      <c r="D75" s="47">
        <v>0</v>
      </c>
      <c r="E75" s="47">
        <v>109598000</v>
      </c>
      <c r="F75" s="47">
        <v>109598000</v>
      </c>
      <c r="G75" s="47">
        <v>111898000</v>
      </c>
      <c r="H75" s="34"/>
      <c r="I75" s="34"/>
      <c r="J75" s="34"/>
      <c r="K75" s="34"/>
    </row>
    <row r="76" spans="1:11" ht="68.099999999999994" customHeight="1" x14ac:dyDescent="0.25">
      <c r="A76" s="34"/>
      <c r="B76" s="34"/>
      <c r="C76" s="44" t="s">
        <v>24</v>
      </c>
      <c r="D76" s="1323" t="s">
        <v>811</v>
      </c>
      <c r="E76" s="1324"/>
      <c r="F76" s="1324"/>
      <c r="G76" s="1324"/>
      <c r="H76" s="34"/>
      <c r="I76" s="34"/>
      <c r="J76" s="34"/>
      <c r="K76" s="34"/>
    </row>
    <row r="77" spans="1:11" ht="27.95" customHeight="1" x14ac:dyDescent="0.25">
      <c r="A77" s="34"/>
      <c r="B77" s="34"/>
      <c r="C77" s="41" t="s">
        <v>26</v>
      </c>
      <c r="D77" s="59">
        <v>2025</v>
      </c>
      <c r="E77" s="59">
        <v>2026</v>
      </c>
      <c r="F77" s="59">
        <v>2027</v>
      </c>
      <c r="G77" s="59">
        <v>2028</v>
      </c>
      <c r="H77" s="34"/>
      <c r="I77" s="34"/>
      <c r="J77" s="34"/>
      <c r="K77" s="34"/>
    </row>
    <row r="78" spans="1:11" ht="14.1" customHeight="1" x14ac:dyDescent="0.25">
      <c r="A78" s="34"/>
      <c r="B78" s="34"/>
      <c r="C78" s="58"/>
      <c r="D78" s="57" t="s">
        <v>17</v>
      </c>
      <c r="E78" s="57" t="s">
        <v>18</v>
      </c>
      <c r="F78" s="57" t="s">
        <v>18</v>
      </c>
      <c r="G78" s="57" t="s">
        <v>18</v>
      </c>
      <c r="H78" s="34"/>
      <c r="I78" s="34"/>
      <c r="J78" s="34"/>
      <c r="K78" s="34"/>
    </row>
    <row r="79" spans="1:11" ht="41.1" customHeight="1" x14ac:dyDescent="0.25">
      <c r="A79" s="34"/>
      <c r="B79" s="34"/>
      <c r="C79" s="41" t="s">
        <v>810</v>
      </c>
      <c r="D79" s="54" t="s">
        <v>809</v>
      </c>
      <c r="E79" s="54" t="s">
        <v>446</v>
      </c>
      <c r="F79" s="54" t="s">
        <v>446</v>
      </c>
      <c r="G79" s="54" t="s">
        <v>446</v>
      </c>
      <c r="H79" s="34"/>
      <c r="I79" s="34"/>
      <c r="J79" s="34"/>
      <c r="K79" s="34"/>
    </row>
    <row r="80" spans="1:11" ht="14.1" customHeight="1" x14ac:dyDescent="0.25">
      <c r="A80" s="34"/>
      <c r="B80" s="34"/>
      <c r="C80" s="1309" t="s">
        <v>30</v>
      </c>
      <c r="D80" s="1310"/>
      <c r="E80" s="1310"/>
      <c r="F80" s="1310"/>
      <c r="G80" s="1310"/>
      <c r="H80" s="34"/>
      <c r="I80" s="34"/>
      <c r="J80" s="34"/>
      <c r="K80" s="34"/>
    </row>
    <row r="81" spans="1:11" ht="14.1" customHeight="1" x14ac:dyDescent="0.25">
      <c r="A81" s="34"/>
      <c r="B81" s="34"/>
      <c r="C81" s="56" t="s">
        <v>808</v>
      </c>
      <c r="D81" s="1309" t="s">
        <v>807</v>
      </c>
      <c r="E81" s="1310"/>
      <c r="F81" s="1310"/>
      <c r="G81" s="1310"/>
      <c r="H81" s="34"/>
      <c r="I81" s="34"/>
      <c r="J81" s="34"/>
      <c r="K81" s="34"/>
    </row>
    <row r="82" spans="1:11" ht="14.1" customHeight="1" x14ac:dyDescent="0.25">
      <c r="A82" s="34"/>
      <c r="B82" s="34"/>
      <c r="C82" s="55" t="s">
        <v>33</v>
      </c>
      <c r="D82" s="1325" t="s">
        <v>806</v>
      </c>
      <c r="E82" s="1326"/>
      <c r="F82" s="1326"/>
      <c r="G82" s="1326"/>
      <c r="H82" s="34"/>
      <c r="I82" s="34"/>
      <c r="J82" s="34"/>
      <c r="K82" s="34"/>
    </row>
    <row r="83" spans="1:11" ht="14.1" customHeight="1" x14ac:dyDescent="0.25">
      <c r="A83" s="34"/>
      <c r="B83" s="34"/>
      <c r="C83" s="32" t="s">
        <v>35</v>
      </c>
      <c r="D83" s="1327" t="s">
        <v>805</v>
      </c>
      <c r="E83" s="1328"/>
      <c r="F83" s="1328"/>
      <c r="G83" s="1328"/>
      <c r="H83" s="34"/>
      <c r="I83" s="34"/>
      <c r="J83" s="34"/>
      <c r="K83" s="34"/>
    </row>
    <row r="84" spans="1:11" ht="14.1" customHeight="1" x14ac:dyDescent="0.25">
      <c r="A84" s="34"/>
      <c r="B84" s="34"/>
      <c r="C84" s="32" t="s">
        <v>37</v>
      </c>
      <c r="D84" s="1327" t="s">
        <v>83</v>
      </c>
      <c r="E84" s="1328"/>
      <c r="F84" s="1328"/>
      <c r="G84" s="1328"/>
      <c r="H84" s="34"/>
      <c r="I84" s="34"/>
      <c r="J84" s="34"/>
      <c r="K84" s="34"/>
    </row>
    <row r="85" spans="1:11" ht="15" customHeight="1" x14ac:dyDescent="0.25">
      <c r="A85" s="34"/>
      <c r="B85" s="34"/>
      <c r="C85" s="53"/>
      <c r="D85" s="52">
        <v>2025</v>
      </c>
      <c r="E85" s="52">
        <v>2026</v>
      </c>
      <c r="F85" s="52">
        <v>2027</v>
      </c>
      <c r="G85" s="52">
        <v>2028</v>
      </c>
      <c r="H85" s="34"/>
      <c r="I85" s="34"/>
      <c r="J85" s="34"/>
      <c r="K85" s="34"/>
    </row>
    <row r="86" spans="1:11" ht="15" customHeight="1" x14ac:dyDescent="0.25">
      <c r="A86" s="34"/>
      <c r="B86" s="34"/>
      <c r="C86" s="51"/>
      <c r="D86" s="50" t="s">
        <v>17</v>
      </c>
      <c r="E86" s="50" t="s">
        <v>18</v>
      </c>
      <c r="F86" s="50" t="s">
        <v>18</v>
      </c>
      <c r="G86" s="50" t="s">
        <v>18</v>
      </c>
      <c r="H86" s="34"/>
      <c r="I86" s="34"/>
      <c r="J86" s="34"/>
      <c r="K86" s="34"/>
    </row>
    <row r="87" spans="1:11" ht="14.1" customHeight="1" x14ac:dyDescent="0.25">
      <c r="A87" s="34"/>
      <c r="B87" s="34"/>
      <c r="C87" s="41" t="s">
        <v>39</v>
      </c>
      <c r="D87" s="54" t="s">
        <v>40</v>
      </c>
      <c r="E87" s="54" t="s">
        <v>151</v>
      </c>
      <c r="F87" s="54" t="s">
        <v>151</v>
      </c>
      <c r="G87" s="54" t="s">
        <v>151</v>
      </c>
      <c r="H87" s="34"/>
      <c r="I87" s="34"/>
      <c r="J87" s="34"/>
      <c r="K87" s="34"/>
    </row>
    <row r="88" spans="1:11" ht="14.1" customHeight="1" x14ac:dyDescent="0.25">
      <c r="A88" s="34"/>
      <c r="B88" s="34"/>
      <c r="C88" s="41" t="s">
        <v>41</v>
      </c>
      <c r="D88" s="54" t="s">
        <v>804</v>
      </c>
      <c r="E88" s="54" t="s">
        <v>804</v>
      </c>
      <c r="F88" s="54" t="s">
        <v>804</v>
      </c>
      <c r="G88" s="54" t="s">
        <v>46</v>
      </c>
      <c r="H88" s="34"/>
      <c r="I88" s="34"/>
      <c r="J88" s="34"/>
      <c r="K88" s="34"/>
    </row>
    <row r="89" spans="1:11" ht="14.1" customHeight="1" x14ac:dyDescent="0.25">
      <c r="A89" s="34"/>
      <c r="B89" s="34"/>
      <c r="C89" s="41" t="s">
        <v>45</v>
      </c>
      <c r="D89" s="54" t="s">
        <v>46</v>
      </c>
      <c r="E89" s="54" t="s">
        <v>804</v>
      </c>
      <c r="F89" s="54" t="s">
        <v>804</v>
      </c>
      <c r="G89" s="54" t="s">
        <v>46</v>
      </c>
      <c r="H89" s="34"/>
      <c r="I89" s="34"/>
      <c r="J89" s="34"/>
      <c r="K89" s="34"/>
    </row>
    <row r="90" spans="1:11" ht="14.1" customHeight="1" x14ac:dyDescent="0.25">
      <c r="A90" s="34"/>
      <c r="B90" s="34"/>
      <c r="C90" s="41" t="s">
        <v>50</v>
      </c>
      <c r="D90" s="54" t="s">
        <v>40</v>
      </c>
      <c r="E90" s="54" t="s">
        <v>40</v>
      </c>
      <c r="F90" s="54" t="s">
        <v>46</v>
      </c>
      <c r="G90" s="54" t="s">
        <v>46</v>
      </c>
      <c r="H90" s="34"/>
      <c r="I90" s="34"/>
      <c r="J90" s="34"/>
      <c r="K90" s="34"/>
    </row>
    <row r="91" spans="1:11" ht="14.1" customHeight="1" x14ac:dyDescent="0.25">
      <c r="A91" s="34"/>
      <c r="B91" s="34"/>
      <c r="C91" s="41" t="s">
        <v>52</v>
      </c>
      <c r="D91" s="54" t="s">
        <v>40</v>
      </c>
      <c r="E91" s="54" t="s">
        <v>46</v>
      </c>
      <c r="F91" s="54" t="s">
        <v>46</v>
      </c>
      <c r="G91" s="54" t="s">
        <v>137</v>
      </c>
      <c r="H91" s="34"/>
      <c r="I91" s="34"/>
      <c r="J91" s="34"/>
      <c r="K91" s="34"/>
    </row>
    <row r="92" spans="1:11" ht="14.1" customHeight="1" x14ac:dyDescent="0.25">
      <c r="A92" s="34"/>
      <c r="B92" s="34"/>
      <c r="C92" s="41" t="s">
        <v>55</v>
      </c>
      <c r="D92" s="54" t="s">
        <v>40</v>
      </c>
      <c r="E92" s="54" t="s">
        <v>40</v>
      </c>
      <c r="F92" s="54" t="s">
        <v>46</v>
      </c>
      <c r="G92" s="54" t="s">
        <v>137</v>
      </c>
      <c r="H92" s="34"/>
      <c r="I92" s="34"/>
      <c r="J92" s="34"/>
      <c r="K92" s="34"/>
    </row>
    <row r="93" spans="1:11" ht="14.1" customHeight="1" x14ac:dyDescent="0.25">
      <c r="A93" s="34"/>
      <c r="B93" s="34"/>
      <c r="C93" s="1329" t="s">
        <v>58</v>
      </c>
      <c r="D93" s="1330"/>
      <c r="E93" s="1330"/>
      <c r="F93" s="1330"/>
      <c r="G93" s="1330"/>
      <c r="H93" s="34"/>
      <c r="I93" s="34"/>
      <c r="J93" s="34"/>
      <c r="K93" s="34"/>
    </row>
    <row r="94" spans="1:11" ht="14.1" customHeight="1" x14ac:dyDescent="0.25">
      <c r="A94" s="34"/>
      <c r="B94" s="34"/>
      <c r="C94" s="53"/>
      <c r="D94" s="52">
        <v>2025</v>
      </c>
      <c r="E94" s="52">
        <v>2026</v>
      </c>
      <c r="F94" s="52">
        <v>2027</v>
      </c>
      <c r="G94" s="52">
        <v>2028</v>
      </c>
      <c r="H94" s="34"/>
      <c r="I94" s="34"/>
      <c r="J94" s="34"/>
      <c r="K94" s="34"/>
    </row>
    <row r="95" spans="1:11" ht="14.1" customHeight="1" x14ac:dyDescent="0.25">
      <c r="A95" s="34"/>
      <c r="B95" s="34"/>
      <c r="C95" s="51"/>
      <c r="D95" s="50" t="s">
        <v>17</v>
      </c>
      <c r="E95" s="50" t="s">
        <v>18</v>
      </c>
      <c r="F95" s="50" t="s">
        <v>18</v>
      </c>
      <c r="G95" s="50" t="s">
        <v>18</v>
      </c>
      <c r="H95" s="34"/>
      <c r="I95" s="34"/>
      <c r="J95" s="34"/>
      <c r="K95" s="34"/>
    </row>
    <row r="96" spans="1:11" ht="14.1" customHeight="1" x14ac:dyDescent="0.25">
      <c r="A96" s="34"/>
      <c r="B96" s="34"/>
      <c r="C96" s="49" t="s">
        <v>59</v>
      </c>
      <c r="D96" s="47">
        <v>0</v>
      </c>
      <c r="E96" s="47">
        <v>0</v>
      </c>
      <c r="F96" s="47">
        <v>0</v>
      </c>
      <c r="G96" s="47">
        <v>0</v>
      </c>
      <c r="H96" s="34"/>
      <c r="I96" s="34"/>
      <c r="J96" s="34"/>
      <c r="K96" s="34"/>
    </row>
    <row r="97" spans="1:11" ht="14.1" customHeight="1" x14ac:dyDescent="0.25">
      <c r="A97" s="34"/>
      <c r="B97" s="34"/>
      <c r="C97" s="49" t="s">
        <v>60</v>
      </c>
      <c r="D97" s="47">
        <v>0</v>
      </c>
      <c r="E97" s="47">
        <v>0</v>
      </c>
      <c r="F97" s="47">
        <v>0</v>
      </c>
      <c r="G97" s="47">
        <v>0</v>
      </c>
      <c r="H97" s="34"/>
      <c r="I97" s="34"/>
      <c r="J97" s="34"/>
      <c r="K97" s="34"/>
    </row>
    <row r="98" spans="1:11" ht="14.1" customHeight="1" x14ac:dyDescent="0.25">
      <c r="A98" s="34"/>
      <c r="B98" s="34"/>
      <c r="C98" s="49" t="s">
        <v>61</v>
      </c>
      <c r="D98" s="47">
        <v>0</v>
      </c>
      <c r="E98" s="47">
        <v>0</v>
      </c>
      <c r="F98" s="47">
        <v>0</v>
      </c>
      <c r="G98" s="47">
        <v>0</v>
      </c>
      <c r="H98" s="34"/>
      <c r="I98" s="34"/>
      <c r="J98" s="34"/>
      <c r="K98" s="34"/>
    </row>
    <row r="99" spans="1:11" ht="14.1" customHeight="1" x14ac:dyDescent="0.25">
      <c r="A99" s="34"/>
      <c r="B99" s="34"/>
      <c r="C99" s="49" t="s">
        <v>62</v>
      </c>
      <c r="D99" s="47">
        <v>0</v>
      </c>
      <c r="E99" s="47">
        <v>0</v>
      </c>
      <c r="F99" s="47">
        <v>0</v>
      </c>
      <c r="G99" s="47">
        <v>0</v>
      </c>
      <c r="H99" s="34"/>
      <c r="I99" s="34"/>
      <c r="J99" s="34"/>
      <c r="K99" s="34"/>
    </row>
    <row r="100" spans="1:11" ht="14.1" customHeight="1" x14ac:dyDescent="0.25">
      <c r="A100" s="34"/>
      <c r="B100" s="34"/>
      <c r="C100" s="49" t="s">
        <v>60</v>
      </c>
      <c r="D100" s="47">
        <v>0</v>
      </c>
      <c r="E100" s="47">
        <v>0</v>
      </c>
      <c r="F100" s="47">
        <v>0</v>
      </c>
      <c r="G100" s="47">
        <v>0</v>
      </c>
      <c r="H100" s="34"/>
      <c r="I100" s="34"/>
      <c r="J100" s="34"/>
      <c r="K100" s="34"/>
    </row>
    <row r="101" spans="1:11" ht="14.1" customHeight="1" x14ac:dyDescent="0.25">
      <c r="A101" s="34"/>
      <c r="B101" s="34"/>
      <c r="C101" s="49" t="s">
        <v>61</v>
      </c>
      <c r="D101" s="47">
        <v>0</v>
      </c>
      <c r="E101" s="47">
        <v>0</v>
      </c>
      <c r="F101" s="47">
        <v>0</v>
      </c>
      <c r="G101" s="47">
        <v>0</v>
      </c>
      <c r="H101" s="34"/>
      <c r="I101" s="34"/>
      <c r="J101" s="34"/>
      <c r="K101" s="34"/>
    </row>
    <row r="102" spans="1:11" ht="14.1" customHeight="1" x14ac:dyDescent="0.25">
      <c r="A102" s="34"/>
      <c r="B102" s="34"/>
      <c r="C102" s="49" t="s">
        <v>63</v>
      </c>
      <c r="D102" s="47">
        <v>0</v>
      </c>
      <c r="E102" s="47">
        <v>3800000</v>
      </c>
      <c r="F102" s="47">
        <v>3800000</v>
      </c>
      <c r="G102" s="47">
        <v>0</v>
      </c>
      <c r="H102" s="34"/>
      <c r="I102" s="34"/>
      <c r="J102" s="34"/>
      <c r="K102" s="34"/>
    </row>
    <row r="103" spans="1:11" ht="14.1" customHeight="1" x14ac:dyDescent="0.25">
      <c r="A103" s="34"/>
      <c r="B103" s="34"/>
      <c r="C103" s="49" t="s">
        <v>60</v>
      </c>
      <c r="D103" s="47">
        <v>0</v>
      </c>
      <c r="E103" s="47">
        <v>3800000</v>
      </c>
      <c r="F103" s="47">
        <v>3800000</v>
      </c>
      <c r="G103" s="47">
        <v>0</v>
      </c>
      <c r="H103" s="34"/>
      <c r="I103" s="34"/>
      <c r="J103" s="34"/>
      <c r="K103" s="34"/>
    </row>
    <row r="104" spans="1:11" ht="14.1" customHeight="1" x14ac:dyDescent="0.25">
      <c r="A104" s="34"/>
      <c r="B104" s="34"/>
      <c r="C104" s="49" t="s">
        <v>61</v>
      </c>
      <c r="D104" s="47">
        <v>0</v>
      </c>
      <c r="E104" s="47">
        <v>0</v>
      </c>
      <c r="F104" s="47">
        <v>0</v>
      </c>
      <c r="G104" s="47">
        <v>0</v>
      </c>
      <c r="H104" s="34"/>
      <c r="I104" s="34"/>
      <c r="J104" s="34"/>
      <c r="K104" s="34"/>
    </row>
    <row r="105" spans="1:11" ht="14.1" customHeight="1" x14ac:dyDescent="0.25">
      <c r="A105" s="34"/>
      <c r="B105" s="34"/>
      <c r="C105" s="49" t="s">
        <v>64</v>
      </c>
      <c r="D105" s="47">
        <v>0</v>
      </c>
      <c r="E105" s="47">
        <v>0</v>
      </c>
      <c r="F105" s="47">
        <v>0</v>
      </c>
      <c r="G105" s="47">
        <v>0</v>
      </c>
      <c r="H105" s="34"/>
      <c r="I105" s="34"/>
      <c r="J105" s="34"/>
      <c r="K105" s="34"/>
    </row>
    <row r="106" spans="1:11" ht="14.1" customHeight="1" x14ac:dyDescent="0.25">
      <c r="A106" s="34"/>
      <c r="B106" s="34"/>
      <c r="C106" s="49" t="s">
        <v>60</v>
      </c>
      <c r="D106" s="47">
        <v>0</v>
      </c>
      <c r="E106" s="47">
        <v>0</v>
      </c>
      <c r="F106" s="47">
        <v>0</v>
      </c>
      <c r="G106" s="47">
        <v>0</v>
      </c>
      <c r="H106" s="34"/>
      <c r="I106" s="34"/>
      <c r="J106" s="34"/>
      <c r="K106" s="34"/>
    </row>
    <row r="107" spans="1:11" ht="14.1" customHeight="1" x14ac:dyDescent="0.25">
      <c r="A107" s="34"/>
      <c r="B107" s="34"/>
      <c r="C107" s="49" t="s">
        <v>61</v>
      </c>
      <c r="D107" s="47">
        <v>0</v>
      </c>
      <c r="E107" s="47">
        <v>0</v>
      </c>
      <c r="F107" s="47">
        <v>0</v>
      </c>
      <c r="G107" s="47">
        <v>0</v>
      </c>
      <c r="H107" s="34"/>
      <c r="I107" s="34"/>
      <c r="J107" s="34"/>
      <c r="K107" s="34"/>
    </row>
    <row r="108" spans="1:11" ht="14.1" customHeight="1" x14ac:dyDescent="0.25">
      <c r="A108" s="34"/>
      <c r="B108" s="34"/>
      <c r="C108" s="49" t="s">
        <v>65</v>
      </c>
      <c r="D108" s="47">
        <v>0</v>
      </c>
      <c r="E108" s="47">
        <v>0</v>
      </c>
      <c r="F108" s="47">
        <v>0</v>
      </c>
      <c r="G108" s="47">
        <v>0</v>
      </c>
      <c r="H108" s="34"/>
      <c r="I108" s="34"/>
      <c r="J108" s="34"/>
      <c r="K108" s="34"/>
    </row>
    <row r="109" spans="1:11" ht="14.1" customHeight="1" x14ac:dyDescent="0.25">
      <c r="A109" s="34"/>
      <c r="B109" s="34"/>
      <c r="C109" s="49" t="s">
        <v>60</v>
      </c>
      <c r="D109" s="47">
        <v>0</v>
      </c>
      <c r="E109" s="47">
        <v>0</v>
      </c>
      <c r="F109" s="47">
        <v>0</v>
      </c>
      <c r="G109" s="47">
        <v>0</v>
      </c>
      <c r="H109" s="34"/>
      <c r="I109" s="34"/>
      <c r="J109" s="34"/>
      <c r="K109" s="34"/>
    </row>
    <row r="110" spans="1:11" ht="14.1" customHeight="1" x14ac:dyDescent="0.25">
      <c r="A110" s="34"/>
      <c r="B110" s="34"/>
      <c r="C110" s="49" t="s">
        <v>61</v>
      </c>
      <c r="D110" s="47">
        <v>0</v>
      </c>
      <c r="E110" s="47">
        <v>0</v>
      </c>
      <c r="F110" s="47">
        <v>0</v>
      </c>
      <c r="G110" s="47">
        <v>0</v>
      </c>
      <c r="H110" s="34"/>
      <c r="I110" s="34"/>
      <c r="J110" s="34"/>
      <c r="K110" s="34"/>
    </row>
    <row r="111" spans="1:11" ht="14.1" customHeight="1" x14ac:dyDescent="0.25">
      <c r="A111" s="34"/>
      <c r="B111" s="34"/>
      <c r="C111" s="49" t="s">
        <v>66</v>
      </c>
      <c r="D111" s="47">
        <v>0</v>
      </c>
      <c r="E111" s="47">
        <v>0</v>
      </c>
      <c r="F111" s="47">
        <v>0</v>
      </c>
      <c r="G111" s="47">
        <v>0</v>
      </c>
      <c r="H111" s="34"/>
      <c r="I111" s="34"/>
      <c r="J111" s="34"/>
      <c r="K111" s="34"/>
    </row>
    <row r="112" spans="1:11" ht="14.1" customHeight="1" x14ac:dyDescent="0.25">
      <c r="A112" s="34"/>
      <c r="B112" s="34"/>
      <c r="C112" s="49" t="s">
        <v>60</v>
      </c>
      <c r="D112" s="47">
        <v>0</v>
      </c>
      <c r="E112" s="47">
        <v>0</v>
      </c>
      <c r="F112" s="47">
        <v>0</v>
      </c>
      <c r="G112" s="47">
        <v>0</v>
      </c>
      <c r="H112" s="34"/>
      <c r="I112" s="34"/>
      <c r="J112" s="34"/>
      <c r="K112" s="34"/>
    </row>
    <row r="113" spans="1:11" ht="14.1" customHeight="1" x14ac:dyDescent="0.25">
      <c r="A113" s="34"/>
      <c r="B113" s="34"/>
      <c r="C113" s="49" t="s">
        <v>61</v>
      </c>
      <c r="D113" s="47">
        <v>0</v>
      </c>
      <c r="E113" s="47">
        <v>0</v>
      </c>
      <c r="F113" s="47">
        <v>0</v>
      </c>
      <c r="G113" s="47">
        <v>0</v>
      </c>
      <c r="H113" s="34"/>
      <c r="I113" s="34"/>
      <c r="J113" s="34"/>
      <c r="K113" s="34"/>
    </row>
    <row r="114" spans="1:11" ht="14.1" customHeight="1" x14ac:dyDescent="0.25">
      <c r="A114" s="34"/>
      <c r="B114" s="34"/>
      <c r="C114" s="49" t="s">
        <v>67</v>
      </c>
      <c r="D114" s="47">
        <v>0</v>
      </c>
      <c r="E114" s="47">
        <v>0</v>
      </c>
      <c r="F114" s="47">
        <v>0</v>
      </c>
      <c r="G114" s="47">
        <v>0</v>
      </c>
      <c r="H114" s="34"/>
      <c r="I114" s="34"/>
      <c r="J114" s="34"/>
      <c r="K114" s="34"/>
    </row>
    <row r="115" spans="1:11" ht="14.1" customHeight="1" x14ac:dyDescent="0.25">
      <c r="A115" s="34"/>
      <c r="B115" s="34"/>
      <c r="C115" s="49" t="s">
        <v>60</v>
      </c>
      <c r="D115" s="47">
        <v>0</v>
      </c>
      <c r="E115" s="47">
        <v>0</v>
      </c>
      <c r="F115" s="47">
        <v>0</v>
      </c>
      <c r="G115" s="47">
        <v>0</v>
      </c>
      <c r="H115" s="34"/>
      <c r="I115" s="34"/>
      <c r="J115" s="34"/>
      <c r="K115" s="34"/>
    </row>
    <row r="116" spans="1:11" ht="14.1" customHeight="1" x14ac:dyDescent="0.25">
      <c r="A116" s="34"/>
      <c r="B116" s="34"/>
      <c r="C116" s="49" t="s">
        <v>61</v>
      </c>
      <c r="D116" s="47">
        <v>0</v>
      </c>
      <c r="E116" s="47">
        <v>0</v>
      </c>
      <c r="F116" s="47">
        <v>0</v>
      </c>
      <c r="G116" s="47">
        <v>0</v>
      </c>
      <c r="H116" s="34"/>
      <c r="I116" s="34"/>
      <c r="J116" s="34"/>
      <c r="K116" s="34"/>
    </row>
    <row r="117" spans="1:11" ht="14.1" customHeight="1" x14ac:dyDescent="0.25">
      <c r="A117" s="34"/>
      <c r="B117" s="34"/>
      <c r="C117" s="49" t="s">
        <v>68</v>
      </c>
      <c r="D117" s="47">
        <v>0</v>
      </c>
      <c r="E117" s="47">
        <v>0</v>
      </c>
      <c r="F117" s="47">
        <v>0</v>
      </c>
      <c r="G117" s="47">
        <v>0</v>
      </c>
      <c r="H117" s="34"/>
      <c r="I117" s="34"/>
      <c r="J117" s="34"/>
      <c r="K117" s="34"/>
    </row>
    <row r="118" spans="1:11" ht="14.1" customHeight="1" x14ac:dyDescent="0.25">
      <c r="A118" s="34"/>
      <c r="B118" s="34"/>
      <c r="C118" s="49" t="s">
        <v>60</v>
      </c>
      <c r="D118" s="47">
        <v>0</v>
      </c>
      <c r="E118" s="47">
        <v>0</v>
      </c>
      <c r="F118" s="47">
        <v>0</v>
      </c>
      <c r="G118" s="47">
        <v>0</v>
      </c>
      <c r="H118" s="34"/>
      <c r="I118" s="34"/>
      <c r="J118" s="34"/>
      <c r="K118" s="34"/>
    </row>
    <row r="119" spans="1:11" ht="14.1" customHeight="1" x14ac:dyDescent="0.25">
      <c r="A119" s="34"/>
      <c r="B119" s="34"/>
      <c r="C119" s="49" t="s">
        <v>69</v>
      </c>
      <c r="D119" s="47">
        <v>0</v>
      </c>
      <c r="E119" s="47">
        <v>0</v>
      </c>
      <c r="F119" s="47">
        <v>0</v>
      </c>
      <c r="G119" s="47">
        <v>0</v>
      </c>
      <c r="H119" s="34"/>
      <c r="I119" s="34"/>
      <c r="J119" s="34"/>
      <c r="K119" s="34"/>
    </row>
    <row r="120" spans="1:11" ht="14.1" customHeight="1" x14ac:dyDescent="0.25">
      <c r="A120" s="34"/>
      <c r="B120" s="34"/>
      <c r="C120" s="49" t="s">
        <v>70</v>
      </c>
      <c r="D120" s="47">
        <v>0</v>
      </c>
      <c r="E120" s="47">
        <v>0</v>
      </c>
      <c r="F120" s="47">
        <v>0</v>
      </c>
      <c r="G120" s="47">
        <v>0</v>
      </c>
      <c r="H120" s="34"/>
      <c r="I120" s="34"/>
      <c r="J120" s="34"/>
      <c r="K120" s="34"/>
    </row>
    <row r="121" spans="1:11" ht="14.1" customHeight="1" x14ac:dyDescent="0.25">
      <c r="A121" s="34"/>
      <c r="B121" s="34"/>
      <c r="C121" s="49" t="s">
        <v>71</v>
      </c>
      <c r="D121" s="47">
        <v>0</v>
      </c>
      <c r="E121" s="47">
        <v>0</v>
      </c>
      <c r="F121" s="47">
        <v>0</v>
      </c>
      <c r="G121" s="47">
        <v>0</v>
      </c>
      <c r="H121" s="34"/>
      <c r="I121" s="34"/>
      <c r="J121" s="34"/>
      <c r="K121" s="34"/>
    </row>
    <row r="122" spans="1:11" ht="14.1" customHeight="1" x14ac:dyDescent="0.25">
      <c r="A122" s="34"/>
      <c r="B122" s="34"/>
      <c r="C122" s="49" t="s">
        <v>72</v>
      </c>
      <c r="D122" s="47">
        <v>0</v>
      </c>
      <c r="E122" s="47">
        <v>0</v>
      </c>
      <c r="F122" s="47">
        <v>0</v>
      </c>
      <c r="G122" s="47">
        <v>0</v>
      </c>
      <c r="H122" s="34"/>
      <c r="I122" s="34"/>
      <c r="J122" s="34"/>
      <c r="K122" s="34"/>
    </row>
    <row r="123" spans="1:11" ht="14.1" customHeight="1" x14ac:dyDescent="0.25">
      <c r="A123" s="34"/>
      <c r="B123" s="34"/>
      <c r="C123" s="49" t="s">
        <v>73</v>
      </c>
      <c r="D123" s="47">
        <v>0</v>
      </c>
      <c r="E123" s="47">
        <v>0</v>
      </c>
      <c r="F123" s="47">
        <v>0</v>
      </c>
      <c r="G123" s="47">
        <v>0</v>
      </c>
      <c r="H123" s="34"/>
      <c r="I123" s="34"/>
      <c r="J123" s="34"/>
      <c r="K123" s="34"/>
    </row>
    <row r="124" spans="1:11" ht="14.1" customHeight="1" x14ac:dyDescent="0.25">
      <c r="A124" s="34"/>
      <c r="B124" s="34"/>
      <c r="C124" s="49" t="s">
        <v>60</v>
      </c>
      <c r="D124" s="47">
        <v>0</v>
      </c>
      <c r="E124" s="47">
        <v>0</v>
      </c>
      <c r="F124" s="47">
        <v>0</v>
      </c>
      <c r="G124" s="47">
        <v>0</v>
      </c>
      <c r="H124" s="34"/>
      <c r="I124" s="34"/>
      <c r="J124" s="34"/>
      <c r="K124" s="34"/>
    </row>
    <row r="125" spans="1:11" ht="14.1" customHeight="1" x14ac:dyDescent="0.25">
      <c r="A125" s="34"/>
      <c r="B125" s="34"/>
      <c r="C125" s="49" t="s">
        <v>69</v>
      </c>
      <c r="D125" s="47">
        <v>0</v>
      </c>
      <c r="E125" s="47">
        <v>0</v>
      </c>
      <c r="F125" s="47">
        <v>0</v>
      </c>
      <c r="G125" s="47">
        <v>0</v>
      </c>
      <c r="H125" s="34"/>
      <c r="I125" s="34"/>
      <c r="J125" s="34"/>
      <c r="K125" s="34"/>
    </row>
    <row r="126" spans="1:11" ht="14.1" customHeight="1" x14ac:dyDescent="0.25">
      <c r="A126" s="34"/>
      <c r="B126" s="34"/>
      <c r="C126" s="49" t="s">
        <v>70</v>
      </c>
      <c r="D126" s="47">
        <v>0</v>
      </c>
      <c r="E126" s="47">
        <v>0</v>
      </c>
      <c r="F126" s="47">
        <v>0</v>
      </c>
      <c r="G126" s="47">
        <v>0</v>
      </c>
      <c r="H126" s="34"/>
      <c r="I126" s="34"/>
      <c r="J126" s="34"/>
      <c r="K126" s="34"/>
    </row>
    <row r="127" spans="1:11" ht="14.1" customHeight="1" x14ac:dyDescent="0.25">
      <c r="A127" s="34"/>
      <c r="B127" s="34"/>
      <c r="C127" s="49" t="s">
        <v>71</v>
      </c>
      <c r="D127" s="47">
        <v>0</v>
      </c>
      <c r="E127" s="47">
        <v>0</v>
      </c>
      <c r="F127" s="47">
        <v>0</v>
      </c>
      <c r="G127" s="47">
        <v>0</v>
      </c>
      <c r="H127" s="34"/>
      <c r="I127" s="34"/>
      <c r="J127" s="34"/>
      <c r="K127" s="34"/>
    </row>
    <row r="128" spans="1:11" ht="14.1" customHeight="1" x14ac:dyDescent="0.25">
      <c r="A128" s="34"/>
      <c r="B128" s="34"/>
      <c r="C128" s="49" t="s">
        <v>72</v>
      </c>
      <c r="D128" s="47">
        <v>0</v>
      </c>
      <c r="E128" s="47">
        <v>0</v>
      </c>
      <c r="F128" s="47">
        <v>0</v>
      </c>
      <c r="G128" s="47">
        <v>0</v>
      </c>
      <c r="H128" s="34"/>
      <c r="I128" s="34"/>
      <c r="J128" s="34"/>
      <c r="K128" s="34"/>
    </row>
    <row r="129" spans="1:11" ht="14.1" customHeight="1" x14ac:dyDescent="0.25">
      <c r="A129" s="34"/>
      <c r="B129" s="34"/>
      <c r="C129" s="49" t="s">
        <v>74</v>
      </c>
      <c r="D129" s="47">
        <v>0</v>
      </c>
      <c r="E129" s="47">
        <v>0</v>
      </c>
      <c r="F129" s="47">
        <v>0</v>
      </c>
      <c r="G129" s="47">
        <v>0</v>
      </c>
      <c r="H129" s="34"/>
      <c r="I129" s="34"/>
      <c r="J129" s="34"/>
      <c r="K129" s="34"/>
    </row>
    <row r="130" spans="1:11" ht="14.1" customHeight="1" x14ac:dyDescent="0.25">
      <c r="A130" s="34"/>
      <c r="B130" s="34"/>
      <c r="C130" s="49" t="s">
        <v>60</v>
      </c>
      <c r="D130" s="47">
        <v>0</v>
      </c>
      <c r="E130" s="47">
        <v>0</v>
      </c>
      <c r="F130" s="47">
        <v>0</v>
      </c>
      <c r="G130" s="47">
        <v>0</v>
      </c>
      <c r="H130" s="34"/>
      <c r="I130" s="34"/>
      <c r="J130" s="34"/>
      <c r="K130" s="34"/>
    </row>
    <row r="131" spans="1:11" ht="14.1" customHeight="1" x14ac:dyDescent="0.25">
      <c r="A131" s="34"/>
      <c r="B131" s="34"/>
      <c r="C131" s="49" t="s">
        <v>69</v>
      </c>
      <c r="D131" s="47">
        <v>0</v>
      </c>
      <c r="E131" s="47">
        <v>0</v>
      </c>
      <c r="F131" s="47">
        <v>0</v>
      </c>
      <c r="G131" s="47">
        <v>0</v>
      </c>
      <c r="H131" s="34"/>
      <c r="I131" s="34"/>
      <c r="J131" s="34"/>
      <c r="K131" s="34"/>
    </row>
    <row r="132" spans="1:11" ht="14.1" customHeight="1" x14ac:dyDescent="0.25">
      <c r="A132" s="34"/>
      <c r="B132" s="34"/>
      <c r="C132" s="49" t="s">
        <v>70</v>
      </c>
      <c r="D132" s="47">
        <v>0</v>
      </c>
      <c r="E132" s="47">
        <v>0</v>
      </c>
      <c r="F132" s="47">
        <v>0</v>
      </c>
      <c r="G132" s="47">
        <v>0</v>
      </c>
      <c r="H132" s="34"/>
      <c r="I132" s="34"/>
      <c r="J132" s="34"/>
      <c r="K132" s="34"/>
    </row>
    <row r="133" spans="1:11" ht="14.1" customHeight="1" x14ac:dyDescent="0.25">
      <c r="A133" s="34"/>
      <c r="B133" s="34"/>
      <c r="C133" s="49" t="s">
        <v>71</v>
      </c>
      <c r="D133" s="47">
        <v>0</v>
      </c>
      <c r="E133" s="47">
        <v>0</v>
      </c>
      <c r="F133" s="47">
        <v>0</v>
      </c>
      <c r="G133" s="47">
        <v>0</v>
      </c>
      <c r="H133" s="34"/>
      <c r="I133" s="34"/>
      <c r="J133" s="34"/>
      <c r="K133" s="34"/>
    </row>
    <row r="134" spans="1:11" ht="14.1" customHeight="1" x14ac:dyDescent="0.25">
      <c r="A134" s="34"/>
      <c r="B134" s="34"/>
      <c r="C134" s="49" t="s">
        <v>72</v>
      </c>
      <c r="D134" s="47">
        <v>0</v>
      </c>
      <c r="E134" s="47">
        <v>0</v>
      </c>
      <c r="F134" s="47">
        <v>0</v>
      </c>
      <c r="G134" s="47">
        <v>0</v>
      </c>
      <c r="H134" s="34"/>
      <c r="I134" s="34"/>
      <c r="J134" s="34"/>
      <c r="K134" s="34"/>
    </row>
    <row r="135" spans="1:11" ht="14.1" customHeight="1" x14ac:dyDescent="0.25">
      <c r="A135" s="34"/>
      <c r="B135" s="34"/>
      <c r="C135" s="49" t="s">
        <v>75</v>
      </c>
      <c r="D135" s="47">
        <v>0</v>
      </c>
      <c r="E135" s="47">
        <v>0</v>
      </c>
      <c r="F135" s="47">
        <v>0</v>
      </c>
      <c r="G135" s="47">
        <v>0</v>
      </c>
      <c r="H135" s="34"/>
      <c r="I135" s="34"/>
      <c r="J135" s="34"/>
      <c r="K135" s="34"/>
    </row>
    <row r="136" spans="1:11" ht="14.1" customHeight="1" x14ac:dyDescent="0.25">
      <c r="A136" s="34"/>
      <c r="B136" s="34"/>
      <c r="C136" s="49" t="s">
        <v>76</v>
      </c>
      <c r="D136" s="47">
        <v>0</v>
      </c>
      <c r="E136" s="47">
        <v>0</v>
      </c>
      <c r="F136" s="47">
        <v>0</v>
      </c>
      <c r="G136" s="47">
        <v>0</v>
      </c>
      <c r="H136" s="34"/>
      <c r="I136" s="34"/>
      <c r="J136" s="34"/>
      <c r="K136" s="34"/>
    </row>
    <row r="137" spans="1:11" ht="14.1" customHeight="1" x14ac:dyDescent="0.25">
      <c r="A137" s="34"/>
      <c r="B137" s="34"/>
      <c r="C137" s="48" t="s">
        <v>77</v>
      </c>
      <c r="D137" s="47">
        <v>0</v>
      </c>
      <c r="E137" s="47">
        <v>3800000</v>
      </c>
      <c r="F137" s="47">
        <v>3800000</v>
      </c>
      <c r="G137" s="47">
        <v>0</v>
      </c>
      <c r="H137" s="34"/>
      <c r="I137" s="34"/>
      <c r="J137" s="34"/>
      <c r="K137" s="34"/>
    </row>
    <row r="138" spans="1:11" ht="14.1" customHeight="1" x14ac:dyDescent="0.25">
      <c r="A138" s="34"/>
      <c r="B138" s="34"/>
      <c r="C138" s="1309" t="s">
        <v>78</v>
      </c>
      <c r="D138" s="1310"/>
      <c r="E138" s="1310"/>
      <c r="F138" s="1310"/>
      <c r="G138" s="1310"/>
      <c r="H138" s="34"/>
      <c r="I138" s="34"/>
      <c r="J138" s="34"/>
      <c r="K138" s="34"/>
    </row>
    <row r="139" spans="1:11" ht="14.1" customHeight="1" x14ac:dyDescent="0.25">
      <c r="A139" s="34"/>
      <c r="B139" s="34"/>
      <c r="C139" s="56" t="s">
        <v>803</v>
      </c>
      <c r="D139" s="1309" t="s">
        <v>361</v>
      </c>
      <c r="E139" s="1310"/>
      <c r="F139" s="1310"/>
      <c r="G139" s="1310"/>
      <c r="H139" s="34"/>
      <c r="I139" s="34"/>
      <c r="J139" s="34"/>
      <c r="K139" s="34"/>
    </row>
    <row r="140" spans="1:11" ht="14.1" customHeight="1" x14ac:dyDescent="0.25">
      <c r="A140" s="34"/>
      <c r="B140" s="34"/>
      <c r="C140" s="55" t="s">
        <v>33</v>
      </c>
      <c r="D140" s="1325" t="s">
        <v>802</v>
      </c>
      <c r="E140" s="1326"/>
      <c r="F140" s="1326"/>
      <c r="G140" s="1326"/>
      <c r="H140" s="34"/>
      <c r="I140" s="34"/>
      <c r="J140" s="34"/>
      <c r="K140" s="34"/>
    </row>
    <row r="141" spans="1:11" ht="14.1" customHeight="1" x14ac:dyDescent="0.25">
      <c r="A141" s="34"/>
      <c r="B141" s="34"/>
      <c r="C141" s="32" t="s">
        <v>35</v>
      </c>
      <c r="D141" s="1327" t="s">
        <v>801</v>
      </c>
      <c r="E141" s="1328"/>
      <c r="F141" s="1328"/>
      <c r="G141" s="1328"/>
      <c r="H141" s="34"/>
      <c r="I141" s="34"/>
      <c r="J141" s="34"/>
      <c r="K141" s="34"/>
    </row>
    <row r="142" spans="1:11" ht="14.1" customHeight="1" x14ac:dyDescent="0.25">
      <c r="A142" s="34"/>
      <c r="B142" s="34"/>
      <c r="C142" s="32" t="s">
        <v>37</v>
      </c>
      <c r="D142" s="1327" t="s">
        <v>800</v>
      </c>
      <c r="E142" s="1328"/>
      <c r="F142" s="1328"/>
      <c r="G142" s="1328"/>
      <c r="H142" s="34"/>
      <c r="I142" s="34"/>
      <c r="J142" s="34"/>
      <c r="K142" s="34"/>
    </row>
    <row r="143" spans="1:11" ht="15" customHeight="1" x14ac:dyDescent="0.25">
      <c r="A143" s="34"/>
      <c r="B143" s="34"/>
      <c r="C143" s="53"/>
      <c r="D143" s="52">
        <v>2025</v>
      </c>
      <c r="E143" s="52">
        <v>2026</v>
      </c>
      <c r="F143" s="52">
        <v>2027</v>
      </c>
      <c r="G143" s="52">
        <v>2028</v>
      </c>
      <c r="H143" s="34"/>
      <c r="I143" s="34"/>
      <c r="J143" s="34"/>
      <c r="K143" s="34"/>
    </row>
    <row r="144" spans="1:11" ht="15" customHeight="1" x14ac:dyDescent="0.25">
      <c r="A144" s="34"/>
      <c r="B144" s="34"/>
      <c r="C144" s="51"/>
      <c r="D144" s="50" t="s">
        <v>17</v>
      </c>
      <c r="E144" s="50" t="s">
        <v>18</v>
      </c>
      <c r="F144" s="50" t="s">
        <v>18</v>
      </c>
      <c r="G144" s="50" t="s">
        <v>18</v>
      </c>
      <c r="H144" s="34"/>
      <c r="I144" s="34"/>
      <c r="J144" s="34"/>
      <c r="K144" s="34"/>
    </row>
    <row r="145" spans="1:11" ht="14.1" customHeight="1" x14ac:dyDescent="0.25">
      <c r="A145" s="34"/>
      <c r="B145" s="34"/>
      <c r="C145" s="41" t="s">
        <v>39</v>
      </c>
      <c r="D145" s="54" t="s">
        <v>40</v>
      </c>
      <c r="E145" s="54" t="s">
        <v>133</v>
      </c>
      <c r="F145" s="54" t="s">
        <v>133</v>
      </c>
      <c r="G145" s="54" t="s">
        <v>133</v>
      </c>
      <c r="H145" s="34"/>
      <c r="I145" s="34"/>
      <c r="J145" s="34"/>
      <c r="K145" s="34"/>
    </row>
    <row r="146" spans="1:11" ht="14.1" customHeight="1" x14ac:dyDescent="0.25">
      <c r="A146" s="34"/>
      <c r="B146" s="34"/>
      <c r="C146" s="41" t="s">
        <v>41</v>
      </c>
      <c r="D146" s="54" t="s">
        <v>166</v>
      </c>
      <c r="E146" s="54" t="s">
        <v>423</v>
      </c>
      <c r="F146" s="54" t="s">
        <v>423</v>
      </c>
      <c r="G146" s="54" t="s">
        <v>423</v>
      </c>
      <c r="H146" s="34"/>
      <c r="I146" s="34"/>
      <c r="J146" s="34"/>
      <c r="K146" s="34"/>
    </row>
    <row r="147" spans="1:11" ht="14.1" customHeight="1" x14ac:dyDescent="0.25">
      <c r="A147" s="34"/>
      <c r="B147" s="34"/>
      <c r="C147" s="41" t="s">
        <v>45</v>
      </c>
      <c r="D147" s="54" t="s">
        <v>46</v>
      </c>
      <c r="E147" s="54" t="s">
        <v>799</v>
      </c>
      <c r="F147" s="54" t="s">
        <v>799</v>
      </c>
      <c r="G147" s="54" t="s">
        <v>799</v>
      </c>
      <c r="H147" s="34"/>
      <c r="I147" s="34"/>
      <c r="J147" s="34"/>
      <c r="K147" s="34"/>
    </row>
    <row r="148" spans="1:11" ht="14.1" customHeight="1" x14ac:dyDescent="0.25">
      <c r="A148" s="34"/>
      <c r="B148" s="34"/>
      <c r="C148" s="41" t="s">
        <v>50</v>
      </c>
      <c r="D148" s="54" t="s">
        <v>40</v>
      </c>
      <c r="E148" s="54" t="s">
        <v>40</v>
      </c>
      <c r="F148" s="54" t="s">
        <v>46</v>
      </c>
      <c r="G148" s="54" t="s">
        <v>46</v>
      </c>
      <c r="H148" s="34"/>
      <c r="I148" s="34"/>
      <c r="J148" s="34"/>
      <c r="K148" s="34"/>
    </row>
    <row r="149" spans="1:11" ht="14.1" customHeight="1" x14ac:dyDescent="0.25">
      <c r="A149" s="34"/>
      <c r="B149" s="34"/>
      <c r="C149" s="41" t="s">
        <v>52</v>
      </c>
      <c r="D149" s="54" t="s">
        <v>40</v>
      </c>
      <c r="E149" s="54" t="s">
        <v>798</v>
      </c>
      <c r="F149" s="54" t="s">
        <v>46</v>
      </c>
      <c r="G149" s="54" t="s">
        <v>46</v>
      </c>
      <c r="H149" s="34"/>
      <c r="I149" s="34"/>
      <c r="J149" s="34"/>
      <c r="K149" s="34"/>
    </row>
    <row r="150" spans="1:11" ht="14.1" customHeight="1" x14ac:dyDescent="0.25">
      <c r="A150" s="34"/>
      <c r="B150" s="34"/>
      <c r="C150" s="41" t="s">
        <v>55</v>
      </c>
      <c r="D150" s="54" t="s">
        <v>40</v>
      </c>
      <c r="E150" s="54" t="s">
        <v>40</v>
      </c>
      <c r="F150" s="54" t="s">
        <v>46</v>
      </c>
      <c r="G150" s="54" t="s">
        <v>46</v>
      </c>
      <c r="H150" s="34"/>
      <c r="I150" s="34"/>
      <c r="J150" s="34"/>
      <c r="K150" s="34"/>
    </row>
    <row r="151" spans="1:11" ht="14.1" customHeight="1" x14ac:dyDescent="0.25">
      <c r="A151" s="34"/>
      <c r="B151" s="34"/>
      <c r="C151" s="1329" t="s">
        <v>58</v>
      </c>
      <c r="D151" s="1330"/>
      <c r="E151" s="1330"/>
      <c r="F151" s="1330"/>
      <c r="G151" s="1330"/>
      <c r="H151" s="34"/>
      <c r="I151" s="34"/>
      <c r="J151" s="34"/>
      <c r="K151" s="34"/>
    </row>
    <row r="152" spans="1:11" ht="14.1" customHeight="1" x14ac:dyDescent="0.25">
      <c r="A152" s="34"/>
      <c r="B152" s="34"/>
      <c r="C152" s="53"/>
      <c r="D152" s="52">
        <v>2025</v>
      </c>
      <c r="E152" s="52">
        <v>2026</v>
      </c>
      <c r="F152" s="52">
        <v>2027</v>
      </c>
      <c r="G152" s="52">
        <v>2028</v>
      </c>
      <c r="H152" s="34"/>
      <c r="I152" s="34"/>
      <c r="J152" s="34"/>
      <c r="K152" s="34"/>
    </row>
    <row r="153" spans="1:11" ht="14.1" customHeight="1" x14ac:dyDescent="0.25">
      <c r="A153" s="34"/>
      <c r="B153" s="34"/>
      <c r="C153" s="51"/>
      <c r="D153" s="50" t="s">
        <v>17</v>
      </c>
      <c r="E153" s="50" t="s">
        <v>18</v>
      </c>
      <c r="F153" s="50" t="s">
        <v>18</v>
      </c>
      <c r="G153" s="50" t="s">
        <v>18</v>
      </c>
      <c r="H153" s="34"/>
      <c r="I153" s="34"/>
      <c r="J153" s="34"/>
      <c r="K153" s="34"/>
    </row>
    <row r="154" spans="1:11" ht="14.1" customHeight="1" x14ac:dyDescent="0.25">
      <c r="A154" s="34"/>
      <c r="B154" s="34"/>
      <c r="C154" s="49" t="s">
        <v>59</v>
      </c>
      <c r="D154" s="47">
        <v>0</v>
      </c>
      <c r="E154" s="47">
        <v>0</v>
      </c>
      <c r="F154" s="47">
        <v>0</v>
      </c>
      <c r="G154" s="47">
        <v>0</v>
      </c>
      <c r="H154" s="34"/>
      <c r="I154" s="34"/>
      <c r="J154" s="34"/>
      <c r="K154" s="34"/>
    </row>
    <row r="155" spans="1:11" ht="14.1" customHeight="1" x14ac:dyDescent="0.25">
      <c r="A155" s="34"/>
      <c r="B155" s="34"/>
      <c r="C155" s="49" t="s">
        <v>60</v>
      </c>
      <c r="D155" s="47">
        <v>0</v>
      </c>
      <c r="E155" s="47">
        <v>0</v>
      </c>
      <c r="F155" s="47">
        <v>0</v>
      </c>
      <c r="G155" s="47">
        <v>0</v>
      </c>
      <c r="H155" s="34"/>
      <c r="I155" s="34"/>
      <c r="J155" s="34"/>
      <c r="K155" s="34"/>
    </row>
    <row r="156" spans="1:11" ht="14.1" customHeight="1" x14ac:dyDescent="0.25">
      <c r="A156" s="34"/>
      <c r="B156" s="34"/>
      <c r="C156" s="49" t="s">
        <v>61</v>
      </c>
      <c r="D156" s="47">
        <v>0</v>
      </c>
      <c r="E156" s="47">
        <v>0</v>
      </c>
      <c r="F156" s="47">
        <v>0</v>
      </c>
      <c r="G156" s="47">
        <v>0</v>
      </c>
      <c r="H156" s="34"/>
      <c r="I156" s="34"/>
      <c r="J156" s="34"/>
      <c r="K156" s="34"/>
    </row>
    <row r="157" spans="1:11" ht="14.1" customHeight="1" x14ac:dyDescent="0.25">
      <c r="A157" s="34"/>
      <c r="B157" s="34"/>
      <c r="C157" s="49" t="s">
        <v>62</v>
      </c>
      <c r="D157" s="47">
        <v>0</v>
      </c>
      <c r="E157" s="47">
        <v>0</v>
      </c>
      <c r="F157" s="47">
        <v>0</v>
      </c>
      <c r="G157" s="47">
        <v>0</v>
      </c>
      <c r="H157" s="34"/>
      <c r="I157" s="34"/>
      <c r="J157" s="34"/>
      <c r="K157" s="34"/>
    </row>
    <row r="158" spans="1:11" ht="14.1" customHeight="1" x14ac:dyDescent="0.25">
      <c r="A158" s="34"/>
      <c r="B158" s="34"/>
      <c r="C158" s="49" t="s">
        <v>60</v>
      </c>
      <c r="D158" s="47">
        <v>0</v>
      </c>
      <c r="E158" s="47">
        <v>0</v>
      </c>
      <c r="F158" s="47">
        <v>0</v>
      </c>
      <c r="G158" s="47">
        <v>0</v>
      </c>
      <c r="H158" s="34"/>
      <c r="I158" s="34"/>
      <c r="J158" s="34"/>
      <c r="K158" s="34"/>
    </row>
    <row r="159" spans="1:11" ht="14.1" customHeight="1" x14ac:dyDescent="0.25">
      <c r="A159" s="34"/>
      <c r="B159" s="34"/>
      <c r="C159" s="49" t="s">
        <v>61</v>
      </c>
      <c r="D159" s="47">
        <v>0</v>
      </c>
      <c r="E159" s="47">
        <v>0</v>
      </c>
      <c r="F159" s="47">
        <v>0</v>
      </c>
      <c r="G159" s="47">
        <v>0</v>
      </c>
      <c r="H159" s="34"/>
      <c r="I159" s="34"/>
      <c r="J159" s="34"/>
      <c r="K159" s="34"/>
    </row>
    <row r="160" spans="1:11" ht="14.1" customHeight="1" x14ac:dyDescent="0.25">
      <c r="A160" s="34"/>
      <c r="B160" s="34"/>
      <c r="C160" s="49" t="s">
        <v>63</v>
      </c>
      <c r="D160" s="47">
        <v>0</v>
      </c>
      <c r="E160" s="47">
        <v>0</v>
      </c>
      <c r="F160" s="47">
        <v>0</v>
      </c>
      <c r="G160" s="47">
        <v>0</v>
      </c>
      <c r="H160" s="34"/>
      <c r="I160" s="34"/>
      <c r="J160" s="34"/>
      <c r="K160" s="34"/>
    </row>
    <row r="161" spans="1:11" ht="14.1" customHeight="1" x14ac:dyDescent="0.25">
      <c r="A161" s="34"/>
      <c r="B161" s="34"/>
      <c r="C161" s="49" t="s">
        <v>60</v>
      </c>
      <c r="D161" s="47">
        <v>0</v>
      </c>
      <c r="E161" s="47">
        <v>0</v>
      </c>
      <c r="F161" s="47">
        <v>0</v>
      </c>
      <c r="G161" s="47">
        <v>0</v>
      </c>
      <c r="H161" s="34"/>
      <c r="I161" s="34"/>
      <c r="J161" s="34"/>
      <c r="K161" s="34"/>
    </row>
    <row r="162" spans="1:11" ht="14.1" customHeight="1" x14ac:dyDescent="0.25">
      <c r="A162" s="34"/>
      <c r="B162" s="34"/>
      <c r="C162" s="49" t="s">
        <v>61</v>
      </c>
      <c r="D162" s="47">
        <v>0</v>
      </c>
      <c r="E162" s="47">
        <v>0</v>
      </c>
      <c r="F162" s="47">
        <v>0</v>
      </c>
      <c r="G162" s="47">
        <v>0</v>
      </c>
      <c r="H162" s="34"/>
      <c r="I162" s="34"/>
      <c r="J162" s="34"/>
      <c r="K162" s="34"/>
    </row>
    <row r="163" spans="1:11" ht="14.1" customHeight="1" x14ac:dyDescent="0.25">
      <c r="A163" s="34"/>
      <c r="B163" s="34"/>
      <c r="C163" s="49" t="s">
        <v>64</v>
      </c>
      <c r="D163" s="47">
        <v>0</v>
      </c>
      <c r="E163" s="47">
        <v>0</v>
      </c>
      <c r="F163" s="47">
        <v>0</v>
      </c>
      <c r="G163" s="47">
        <v>0</v>
      </c>
      <c r="H163" s="34"/>
      <c r="I163" s="34"/>
      <c r="J163" s="34"/>
      <c r="K163" s="34"/>
    </row>
    <row r="164" spans="1:11" ht="14.1" customHeight="1" x14ac:dyDescent="0.25">
      <c r="A164" s="34"/>
      <c r="B164" s="34"/>
      <c r="C164" s="49" t="s">
        <v>60</v>
      </c>
      <c r="D164" s="47">
        <v>0</v>
      </c>
      <c r="E164" s="47">
        <v>0</v>
      </c>
      <c r="F164" s="47">
        <v>0</v>
      </c>
      <c r="G164" s="47">
        <v>0</v>
      </c>
      <c r="H164" s="34"/>
      <c r="I164" s="34"/>
      <c r="J164" s="34"/>
      <c r="K164" s="34"/>
    </row>
    <row r="165" spans="1:11" ht="14.1" customHeight="1" x14ac:dyDescent="0.25">
      <c r="A165" s="34"/>
      <c r="B165" s="34"/>
      <c r="C165" s="49" t="s">
        <v>61</v>
      </c>
      <c r="D165" s="47">
        <v>0</v>
      </c>
      <c r="E165" s="47">
        <v>0</v>
      </c>
      <c r="F165" s="47">
        <v>0</v>
      </c>
      <c r="G165" s="47">
        <v>0</v>
      </c>
      <c r="H165" s="34"/>
      <c r="I165" s="34"/>
      <c r="J165" s="34"/>
      <c r="K165" s="34"/>
    </row>
    <row r="166" spans="1:11" ht="14.1" customHeight="1" x14ac:dyDescent="0.25">
      <c r="A166" s="34"/>
      <c r="B166" s="34"/>
      <c r="C166" s="49" t="s">
        <v>65</v>
      </c>
      <c r="D166" s="47">
        <v>0</v>
      </c>
      <c r="E166" s="47">
        <v>0</v>
      </c>
      <c r="F166" s="47">
        <v>0</v>
      </c>
      <c r="G166" s="47">
        <v>0</v>
      </c>
      <c r="H166" s="34"/>
      <c r="I166" s="34"/>
      <c r="J166" s="34"/>
      <c r="K166" s="34"/>
    </row>
    <row r="167" spans="1:11" ht="14.1" customHeight="1" x14ac:dyDescent="0.25">
      <c r="A167" s="34"/>
      <c r="B167" s="34"/>
      <c r="C167" s="49" t="s">
        <v>60</v>
      </c>
      <c r="D167" s="47">
        <v>0</v>
      </c>
      <c r="E167" s="47">
        <v>0</v>
      </c>
      <c r="F167" s="47">
        <v>0</v>
      </c>
      <c r="G167" s="47">
        <v>0</v>
      </c>
      <c r="H167" s="34"/>
      <c r="I167" s="34"/>
      <c r="J167" s="34"/>
      <c r="K167" s="34"/>
    </row>
    <row r="168" spans="1:11" ht="14.1" customHeight="1" x14ac:dyDescent="0.25">
      <c r="A168" s="34"/>
      <c r="B168" s="34"/>
      <c r="C168" s="49" t="s">
        <v>61</v>
      </c>
      <c r="D168" s="47">
        <v>0</v>
      </c>
      <c r="E168" s="47">
        <v>0</v>
      </c>
      <c r="F168" s="47">
        <v>0</v>
      </c>
      <c r="G168" s="47">
        <v>0</v>
      </c>
      <c r="H168" s="34"/>
      <c r="I168" s="34"/>
      <c r="J168" s="34"/>
      <c r="K168" s="34"/>
    </row>
    <row r="169" spans="1:11" ht="14.1" customHeight="1" x14ac:dyDescent="0.25">
      <c r="A169" s="34"/>
      <c r="B169" s="34"/>
      <c r="C169" s="49" t="s">
        <v>66</v>
      </c>
      <c r="D169" s="47">
        <v>0</v>
      </c>
      <c r="E169" s="47">
        <v>0</v>
      </c>
      <c r="F169" s="47">
        <v>0</v>
      </c>
      <c r="G169" s="47">
        <v>0</v>
      </c>
      <c r="H169" s="34"/>
      <c r="I169" s="34"/>
      <c r="J169" s="34"/>
      <c r="K169" s="34"/>
    </row>
    <row r="170" spans="1:11" ht="14.1" customHeight="1" x14ac:dyDescent="0.25">
      <c r="A170" s="34"/>
      <c r="B170" s="34"/>
      <c r="C170" s="49" t="s">
        <v>60</v>
      </c>
      <c r="D170" s="47">
        <v>0</v>
      </c>
      <c r="E170" s="47">
        <v>0</v>
      </c>
      <c r="F170" s="47">
        <v>0</v>
      </c>
      <c r="G170" s="47">
        <v>0</v>
      </c>
      <c r="H170" s="34"/>
      <c r="I170" s="34"/>
      <c r="J170" s="34"/>
      <c r="K170" s="34"/>
    </row>
    <row r="171" spans="1:11" ht="14.1" customHeight="1" x14ac:dyDescent="0.25">
      <c r="A171" s="34"/>
      <c r="B171" s="34"/>
      <c r="C171" s="49" t="s">
        <v>61</v>
      </c>
      <c r="D171" s="47">
        <v>0</v>
      </c>
      <c r="E171" s="47">
        <v>0</v>
      </c>
      <c r="F171" s="47">
        <v>0</v>
      </c>
      <c r="G171" s="47">
        <v>0</v>
      </c>
      <c r="H171" s="34"/>
      <c r="I171" s="34"/>
      <c r="J171" s="34"/>
      <c r="K171" s="34"/>
    </row>
    <row r="172" spans="1:11" ht="14.1" customHeight="1" x14ac:dyDescent="0.25">
      <c r="A172" s="34"/>
      <c r="B172" s="34"/>
      <c r="C172" s="49" t="s">
        <v>67</v>
      </c>
      <c r="D172" s="47">
        <v>0</v>
      </c>
      <c r="E172" s="47">
        <v>0</v>
      </c>
      <c r="F172" s="47">
        <v>0</v>
      </c>
      <c r="G172" s="47">
        <v>0</v>
      </c>
      <c r="H172" s="34"/>
      <c r="I172" s="34"/>
      <c r="J172" s="34"/>
      <c r="K172" s="34"/>
    </row>
    <row r="173" spans="1:11" ht="14.1" customHeight="1" x14ac:dyDescent="0.25">
      <c r="A173" s="34"/>
      <c r="B173" s="34"/>
      <c r="C173" s="49" t="s">
        <v>60</v>
      </c>
      <c r="D173" s="47">
        <v>0</v>
      </c>
      <c r="E173" s="47">
        <v>0</v>
      </c>
      <c r="F173" s="47">
        <v>0</v>
      </c>
      <c r="G173" s="47">
        <v>0</v>
      </c>
      <c r="H173" s="34"/>
      <c r="I173" s="34"/>
      <c r="J173" s="34"/>
      <c r="K173" s="34"/>
    </row>
    <row r="174" spans="1:11" ht="14.1" customHeight="1" x14ac:dyDescent="0.25">
      <c r="A174" s="34"/>
      <c r="B174" s="34"/>
      <c r="C174" s="49" t="s">
        <v>61</v>
      </c>
      <c r="D174" s="47">
        <v>0</v>
      </c>
      <c r="E174" s="47">
        <v>0</v>
      </c>
      <c r="F174" s="47">
        <v>0</v>
      </c>
      <c r="G174" s="47">
        <v>0</v>
      </c>
      <c r="H174" s="34"/>
      <c r="I174" s="34"/>
      <c r="J174" s="34"/>
      <c r="K174" s="34"/>
    </row>
    <row r="175" spans="1:11" ht="14.1" customHeight="1" x14ac:dyDescent="0.25">
      <c r="A175" s="34"/>
      <c r="B175" s="34"/>
      <c r="C175" s="49" t="s">
        <v>68</v>
      </c>
      <c r="D175" s="47">
        <v>0</v>
      </c>
      <c r="E175" s="47">
        <v>0</v>
      </c>
      <c r="F175" s="47">
        <v>0</v>
      </c>
      <c r="G175" s="47">
        <v>0</v>
      </c>
      <c r="H175" s="34"/>
      <c r="I175" s="34"/>
      <c r="J175" s="34"/>
      <c r="K175" s="34"/>
    </row>
    <row r="176" spans="1:11" ht="14.1" customHeight="1" x14ac:dyDescent="0.25">
      <c r="A176" s="34"/>
      <c r="B176" s="34"/>
      <c r="C176" s="49" t="s">
        <v>60</v>
      </c>
      <c r="D176" s="47">
        <v>0</v>
      </c>
      <c r="E176" s="47">
        <v>0</v>
      </c>
      <c r="F176" s="47">
        <v>0</v>
      </c>
      <c r="G176" s="47">
        <v>0</v>
      </c>
      <c r="H176" s="34"/>
      <c r="I176" s="34"/>
      <c r="J176" s="34"/>
      <c r="K176" s="34"/>
    </row>
    <row r="177" spans="1:11" ht="14.1" customHeight="1" x14ac:dyDescent="0.25">
      <c r="A177" s="34"/>
      <c r="B177" s="34"/>
      <c r="C177" s="49" t="s">
        <v>69</v>
      </c>
      <c r="D177" s="47">
        <v>0</v>
      </c>
      <c r="E177" s="47">
        <v>0</v>
      </c>
      <c r="F177" s="47">
        <v>0</v>
      </c>
      <c r="G177" s="47">
        <v>0</v>
      </c>
      <c r="H177" s="34"/>
      <c r="I177" s="34"/>
      <c r="J177" s="34"/>
      <c r="K177" s="34"/>
    </row>
    <row r="178" spans="1:11" ht="14.1" customHeight="1" x14ac:dyDescent="0.25">
      <c r="A178" s="34"/>
      <c r="B178" s="34"/>
      <c r="C178" s="49" t="s">
        <v>70</v>
      </c>
      <c r="D178" s="47">
        <v>0</v>
      </c>
      <c r="E178" s="47">
        <v>0</v>
      </c>
      <c r="F178" s="47">
        <v>0</v>
      </c>
      <c r="G178" s="47">
        <v>0</v>
      </c>
      <c r="H178" s="34"/>
      <c r="I178" s="34"/>
      <c r="J178" s="34"/>
      <c r="K178" s="34"/>
    </row>
    <row r="179" spans="1:11" ht="14.1" customHeight="1" x14ac:dyDescent="0.25">
      <c r="A179" s="34"/>
      <c r="B179" s="34"/>
      <c r="C179" s="49" t="s">
        <v>71</v>
      </c>
      <c r="D179" s="47">
        <v>0</v>
      </c>
      <c r="E179" s="47">
        <v>0</v>
      </c>
      <c r="F179" s="47">
        <v>0</v>
      </c>
      <c r="G179" s="47">
        <v>0</v>
      </c>
      <c r="H179" s="34"/>
      <c r="I179" s="34"/>
      <c r="J179" s="34"/>
      <c r="K179" s="34"/>
    </row>
    <row r="180" spans="1:11" ht="14.1" customHeight="1" x14ac:dyDescent="0.25">
      <c r="A180" s="34"/>
      <c r="B180" s="34"/>
      <c r="C180" s="49" t="s">
        <v>72</v>
      </c>
      <c r="D180" s="47">
        <v>0</v>
      </c>
      <c r="E180" s="47">
        <v>0</v>
      </c>
      <c r="F180" s="47">
        <v>0</v>
      </c>
      <c r="G180" s="47">
        <v>0</v>
      </c>
      <c r="H180" s="34"/>
      <c r="I180" s="34"/>
      <c r="J180" s="34"/>
      <c r="K180" s="34"/>
    </row>
    <row r="181" spans="1:11" ht="14.1" customHeight="1" x14ac:dyDescent="0.25">
      <c r="A181" s="34"/>
      <c r="B181" s="34"/>
      <c r="C181" s="49" t="s">
        <v>73</v>
      </c>
      <c r="D181" s="47">
        <v>0</v>
      </c>
      <c r="E181" s="47">
        <v>1000000</v>
      </c>
      <c r="F181" s="47">
        <v>1000000</v>
      </c>
      <c r="G181" s="47">
        <v>1000000</v>
      </c>
      <c r="H181" s="34"/>
      <c r="I181" s="34"/>
      <c r="J181" s="34"/>
      <c r="K181" s="34"/>
    </row>
    <row r="182" spans="1:11" ht="14.1" customHeight="1" x14ac:dyDescent="0.25">
      <c r="A182" s="34"/>
      <c r="B182" s="34"/>
      <c r="C182" s="49" t="s">
        <v>60</v>
      </c>
      <c r="D182" s="47">
        <v>0</v>
      </c>
      <c r="E182" s="47">
        <v>1000000</v>
      </c>
      <c r="F182" s="47">
        <v>1000000</v>
      </c>
      <c r="G182" s="47">
        <v>1000000</v>
      </c>
      <c r="H182" s="34"/>
      <c r="I182" s="34"/>
      <c r="J182" s="34"/>
      <c r="K182" s="34"/>
    </row>
    <row r="183" spans="1:11" ht="14.1" customHeight="1" x14ac:dyDescent="0.25">
      <c r="A183" s="34"/>
      <c r="B183" s="34"/>
      <c r="C183" s="49" t="s">
        <v>69</v>
      </c>
      <c r="D183" s="47">
        <v>0</v>
      </c>
      <c r="E183" s="47">
        <v>0</v>
      </c>
      <c r="F183" s="47">
        <v>0</v>
      </c>
      <c r="G183" s="47">
        <v>0</v>
      </c>
      <c r="H183" s="34"/>
      <c r="I183" s="34"/>
      <c r="J183" s="34"/>
      <c r="K183" s="34"/>
    </row>
    <row r="184" spans="1:11" ht="14.1" customHeight="1" x14ac:dyDescent="0.25">
      <c r="A184" s="34"/>
      <c r="B184" s="34"/>
      <c r="C184" s="49" t="s">
        <v>70</v>
      </c>
      <c r="D184" s="47">
        <v>0</v>
      </c>
      <c r="E184" s="47">
        <v>0</v>
      </c>
      <c r="F184" s="47">
        <v>0</v>
      </c>
      <c r="G184" s="47">
        <v>0</v>
      </c>
      <c r="H184" s="34"/>
      <c r="I184" s="34"/>
      <c r="J184" s="34"/>
      <c r="K184" s="34"/>
    </row>
    <row r="185" spans="1:11" ht="14.1" customHeight="1" x14ac:dyDescent="0.25">
      <c r="A185" s="34"/>
      <c r="B185" s="34"/>
      <c r="C185" s="49" t="s">
        <v>71</v>
      </c>
      <c r="D185" s="47">
        <v>0</v>
      </c>
      <c r="E185" s="47">
        <v>0</v>
      </c>
      <c r="F185" s="47">
        <v>0</v>
      </c>
      <c r="G185" s="47">
        <v>0</v>
      </c>
      <c r="H185" s="34"/>
      <c r="I185" s="34"/>
      <c r="J185" s="34"/>
      <c r="K185" s="34"/>
    </row>
    <row r="186" spans="1:11" ht="14.1" customHeight="1" x14ac:dyDescent="0.25">
      <c r="A186" s="34"/>
      <c r="B186" s="34"/>
      <c r="C186" s="49" t="s">
        <v>72</v>
      </c>
      <c r="D186" s="47">
        <v>0</v>
      </c>
      <c r="E186" s="47">
        <v>0</v>
      </c>
      <c r="F186" s="47">
        <v>0</v>
      </c>
      <c r="G186" s="47">
        <v>0</v>
      </c>
      <c r="H186" s="34"/>
      <c r="I186" s="34"/>
      <c r="J186" s="34"/>
      <c r="K186" s="34"/>
    </row>
    <row r="187" spans="1:11" ht="14.1" customHeight="1" x14ac:dyDescent="0.25">
      <c r="A187" s="34"/>
      <c r="B187" s="34"/>
      <c r="C187" s="49" t="s">
        <v>74</v>
      </c>
      <c r="D187" s="47">
        <v>0</v>
      </c>
      <c r="E187" s="47">
        <v>0</v>
      </c>
      <c r="F187" s="47">
        <v>0</v>
      </c>
      <c r="G187" s="47">
        <v>0</v>
      </c>
      <c r="H187" s="34"/>
      <c r="I187" s="34"/>
      <c r="J187" s="34"/>
      <c r="K187" s="34"/>
    </row>
    <row r="188" spans="1:11" ht="14.1" customHeight="1" x14ac:dyDescent="0.25">
      <c r="A188" s="34"/>
      <c r="B188" s="34"/>
      <c r="C188" s="49" t="s">
        <v>60</v>
      </c>
      <c r="D188" s="47">
        <v>0</v>
      </c>
      <c r="E188" s="47">
        <v>0</v>
      </c>
      <c r="F188" s="47">
        <v>0</v>
      </c>
      <c r="G188" s="47">
        <v>0</v>
      </c>
      <c r="H188" s="34"/>
      <c r="I188" s="34"/>
      <c r="J188" s="34"/>
      <c r="K188" s="34"/>
    </row>
    <row r="189" spans="1:11" ht="14.1" customHeight="1" x14ac:dyDescent="0.25">
      <c r="A189" s="34"/>
      <c r="B189" s="34"/>
      <c r="C189" s="49" t="s">
        <v>69</v>
      </c>
      <c r="D189" s="47">
        <v>0</v>
      </c>
      <c r="E189" s="47">
        <v>0</v>
      </c>
      <c r="F189" s="47">
        <v>0</v>
      </c>
      <c r="G189" s="47">
        <v>0</v>
      </c>
      <c r="H189" s="34"/>
      <c r="I189" s="34"/>
      <c r="J189" s="34"/>
      <c r="K189" s="34"/>
    </row>
    <row r="190" spans="1:11" ht="14.1" customHeight="1" x14ac:dyDescent="0.25">
      <c r="A190" s="34"/>
      <c r="B190" s="34"/>
      <c r="C190" s="49" t="s">
        <v>70</v>
      </c>
      <c r="D190" s="47">
        <v>0</v>
      </c>
      <c r="E190" s="47">
        <v>0</v>
      </c>
      <c r="F190" s="47">
        <v>0</v>
      </c>
      <c r="G190" s="47">
        <v>0</v>
      </c>
      <c r="H190" s="34"/>
      <c r="I190" s="34"/>
      <c r="J190" s="34"/>
      <c r="K190" s="34"/>
    </row>
    <row r="191" spans="1:11" ht="14.1" customHeight="1" x14ac:dyDescent="0.25">
      <c r="A191" s="34"/>
      <c r="B191" s="34"/>
      <c r="C191" s="49" t="s">
        <v>71</v>
      </c>
      <c r="D191" s="47">
        <v>0</v>
      </c>
      <c r="E191" s="47">
        <v>0</v>
      </c>
      <c r="F191" s="47">
        <v>0</v>
      </c>
      <c r="G191" s="47">
        <v>0</v>
      </c>
      <c r="H191" s="34"/>
      <c r="I191" s="34"/>
      <c r="J191" s="34"/>
      <c r="K191" s="34"/>
    </row>
    <row r="192" spans="1:11" ht="14.1" customHeight="1" x14ac:dyDescent="0.25">
      <c r="A192" s="34"/>
      <c r="B192" s="34"/>
      <c r="C192" s="49" t="s">
        <v>72</v>
      </c>
      <c r="D192" s="47">
        <v>0</v>
      </c>
      <c r="E192" s="47">
        <v>0</v>
      </c>
      <c r="F192" s="47">
        <v>0</v>
      </c>
      <c r="G192" s="47">
        <v>0</v>
      </c>
      <c r="H192" s="34"/>
      <c r="I192" s="34"/>
      <c r="J192" s="34"/>
      <c r="K192" s="34"/>
    </row>
    <row r="193" spans="1:11" ht="14.1" customHeight="1" x14ac:dyDescent="0.25">
      <c r="A193" s="34"/>
      <c r="B193" s="34"/>
      <c r="C193" s="49" t="s">
        <v>75</v>
      </c>
      <c r="D193" s="47">
        <v>0</v>
      </c>
      <c r="E193" s="47">
        <v>0</v>
      </c>
      <c r="F193" s="47">
        <v>0</v>
      </c>
      <c r="G193" s="47">
        <v>0</v>
      </c>
      <c r="H193" s="34"/>
      <c r="I193" s="34"/>
      <c r="J193" s="34"/>
      <c r="K193" s="34"/>
    </row>
    <row r="194" spans="1:11" ht="14.1" customHeight="1" x14ac:dyDescent="0.25">
      <c r="A194" s="34"/>
      <c r="B194" s="34"/>
      <c r="C194" s="49" t="s">
        <v>76</v>
      </c>
      <c r="D194" s="47">
        <v>0</v>
      </c>
      <c r="E194" s="47">
        <v>0</v>
      </c>
      <c r="F194" s="47">
        <v>0</v>
      </c>
      <c r="G194" s="47">
        <v>0</v>
      </c>
      <c r="H194" s="34"/>
      <c r="I194" s="34"/>
      <c r="J194" s="34"/>
      <c r="K194" s="34"/>
    </row>
    <row r="195" spans="1:11" ht="14.1" customHeight="1" x14ac:dyDescent="0.25">
      <c r="A195" s="34"/>
      <c r="B195" s="34"/>
      <c r="C195" s="48" t="s">
        <v>77</v>
      </c>
      <c r="D195" s="47">
        <v>0</v>
      </c>
      <c r="E195" s="47">
        <v>1000000</v>
      </c>
      <c r="F195" s="47">
        <v>1000000</v>
      </c>
      <c r="G195" s="47">
        <v>1000000</v>
      </c>
      <c r="H195" s="34"/>
      <c r="I195" s="34"/>
      <c r="J195" s="34"/>
      <c r="K195" s="34"/>
    </row>
    <row r="196" spans="1:11" ht="15" customHeight="1" x14ac:dyDescent="0.25">
      <c r="A196" s="34"/>
      <c r="B196" s="34"/>
      <c r="C196" s="46" t="s">
        <v>40</v>
      </c>
      <c r="D196" s="45" t="s">
        <v>40</v>
      </c>
      <c r="E196" s="45" t="s">
        <v>40</v>
      </c>
      <c r="F196" s="45" t="s">
        <v>40</v>
      </c>
      <c r="G196" s="45" t="s">
        <v>40</v>
      </c>
      <c r="H196" s="34"/>
      <c r="I196" s="34"/>
      <c r="J196" s="34"/>
      <c r="K196" s="34"/>
    </row>
    <row r="197" spans="1:11" ht="15" customHeight="1" x14ac:dyDescent="0.25">
      <c r="A197" s="34"/>
      <c r="B197" s="34"/>
      <c r="C197" s="44" t="s">
        <v>188</v>
      </c>
      <c r="D197" s="43">
        <v>0</v>
      </c>
      <c r="E197" s="43">
        <v>114398000</v>
      </c>
      <c r="F197" s="43">
        <v>114398000</v>
      </c>
      <c r="G197" s="43">
        <v>112898000</v>
      </c>
      <c r="H197" s="34"/>
      <c r="I197" s="34"/>
      <c r="J197" s="34"/>
      <c r="K197" s="34"/>
    </row>
    <row r="198" spans="1:11" ht="15" customHeight="1" x14ac:dyDescent="0.25">
      <c r="A198" s="34"/>
      <c r="B198" s="34"/>
      <c r="C198" s="41" t="s">
        <v>59</v>
      </c>
      <c r="D198" s="40">
        <v>0</v>
      </c>
      <c r="E198" s="40">
        <v>79180000</v>
      </c>
      <c r="F198" s="40">
        <v>79180000</v>
      </c>
      <c r="G198" s="40">
        <v>79180000</v>
      </c>
      <c r="H198" s="34"/>
      <c r="I198" s="34"/>
      <c r="J198" s="34"/>
      <c r="K198" s="34"/>
    </row>
    <row r="199" spans="1:11" ht="15" customHeight="1" x14ac:dyDescent="0.25">
      <c r="A199" s="34"/>
      <c r="B199" s="34"/>
      <c r="C199" s="41" t="s">
        <v>60</v>
      </c>
      <c r="D199" s="40">
        <v>0</v>
      </c>
      <c r="E199" s="40">
        <v>79180000</v>
      </c>
      <c r="F199" s="40">
        <v>79180000</v>
      </c>
      <c r="G199" s="40">
        <v>79180000</v>
      </c>
      <c r="H199" s="34"/>
      <c r="I199" s="34"/>
      <c r="J199" s="34"/>
      <c r="K199" s="34"/>
    </row>
    <row r="200" spans="1:11" ht="15" customHeight="1" x14ac:dyDescent="0.25">
      <c r="A200" s="34"/>
      <c r="B200" s="34"/>
      <c r="C200" s="41" t="s">
        <v>61</v>
      </c>
      <c r="D200" s="40">
        <v>0</v>
      </c>
      <c r="E200" s="40">
        <v>0</v>
      </c>
      <c r="F200" s="40">
        <v>0</v>
      </c>
      <c r="G200" s="40">
        <v>0</v>
      </c>
      <c r="H200" s="34"/>
      <c r="I200" s="34"/>
      <c r="J200" s="34"/>
      <c r="K200" s="34"/>
    </row>
    <row r="201" spans="1:11" ht="15" customHeight="1" x14ac:dyDescent="0.25">
      <c r="A201" s="34"/>
      <c r="B201" s="34"/>
      <c r="C201" s="41" t="s">
        <v>62</v>
      </c>
      <c r="D201" s="40">
        <v>0</v>
      </c>
      <c r="E201" s="40">
        <v>13218000</v>
      </c>
      <c r="F201" s="40">
        <v>13218000</v>
      </c>
      <c r="G201" s="40">
        <v>13218000</v>
      </c>
      <c r="H201" s="34"/>
      <c r="I201" s="34"/>
      <c r="J201" s="34"/>
      <c r="K201" s="34"/>
    </row>
    <row r="202" spans="1:11" ht="15" customHeight="1" x14ac:dyDescent="0.25">
      <c r="A202" s="34"/>
      <c r="B202" s="34"/>
      <c r="C202" s="41" t="s">
        <v>60</v>
      </c>
      <c r="D202" s="40">
        <v>0</v>
      </c>
      <c r="E202" s="40">
        <v>13218000</v>
      </c>
      <c r="F202" s="40">
        <v>13218000</v>
      </c>
      <c r="G202" s="40">
        <v>13218000</v>
      </c>
      <c r="H202" s="34"/>
      <c r="I202" s="34"/>
      <c r="J202" s="34"/>
      <c r="K202" s="34"/>
    </row>
    <row r="203" spans="1:11" ht="15" customHeight="1" x14ac:dyDescent="0.25">
      <c r="A203" s="34"/>
      <c r="B203" s="34"/>
      <c r="C203" s="41" t="s">
        <v>61</v>
      </c>
      <c r="D203" s="40">
        <v>0</v>
      </c>
      <c r="E203" s="40">
        <v>0</v>
      </c>
      <c r="F203" s="40">
        <v>0</v>
      </c>
      <c r="G203" s="40">
        <v>0</v>
      </c>
      <c r="H203" s="34"/>
      <c r="I203" s="34"/>
      <c r="J203" s="34"/>
      <c r="K203" s="34"/>
    </row>
    <row r="204" spans="1:11" ht="15" customHeight="1" x14ac:dyDescent="0.25">
      <c r="A204" s="34"/>
      <c r="B204" s="34"/>
      <c r="C204" s="41" t="s">
        <v>63</v>
      </c>
      <c r="D204" s="40">
        <v>0</v>
      </c>
      <c r="E204" s="40">
        <v>21000000</v>
      </c>
      <c r="F204" s="40">
        <v>21000000</v>
      </c>
      <c r="G204" s="40">
        <v>19500000</v>
      </c>
      <c r="H204" s="34"/>
      <c r="I204" s="34"/>
      <c r="J204" s="34"/>
      <c r="K204" s="34"/>
    </row>
    <row r="205" spans="1:11" ht="15" customHeight="1" x14ac:dyDescent="0.25">
      <c r="A205" s="34"/>
      <c r="B205" s="34"/>
      <c r="C205" s="41" t="s">
        <v>60</v>
      </c>
      <c r="D205" s="40">
        <v>0</v>
      </c>
      <c r="E205" s="40">
        <v>21000000</v>
      </c>
      <c r="F205" s="40">
        <v>21000000</v>
      </c>
      <c r="G205" s="40">
        <v>19500000</v>
      </c>
      <c r="H205" s="34"/>
      <c r="I205" s="34"/>
      <c r="J205" s="34"/>
      <c r="K205" s="34"/>
    </row>
    <row r="206" spans="1:11" ht="15" customHeight="1" x14ac:dyDescent="0.25">
      <c r="A206" s="34"/>
      <c r="B206" s="34"/>
      <c r="C206" s="41" t="s">
        <v>61</v>
      </c>
      <c r="D206" s="40">
        <v>0</v>
      </c>
      <c r="E206" s="40">
        <v>0</v>
      </c>
      <c r="F206" s="40">
        <v>0</v>
      </c>
      <c r="G206" s="40">
        <v>0</v>
      </c>
      <c r="H206" s="34"/>
      <c r="I206" s="34"/>
      <c r="J206" s="34"/>
      <c r="K206" s="34"/>
    </row>
    <row r="207" spans="1:11" ht="15" customHeight="1" x14ac:dyDescent="0.25">
      <c r="A207" s="34"/>
      <c r="B207" s="34"/>
      <c r="C207" s="41" t="s">
        <v>64</v>
      </c>
      <c r="D207" s="40">
        <v>0</v>
      </c>
      <c r="E207" s="40">
        <v>0</v>
      </c>
      <c r="F207" s="40">
        <v>0</v>
      </c>
      <c r="G207" s="40">
        <v>0</v>
      </c>
      <c r="H207" s="34"/>
      <c r="I207" s="34"/>
      <c r="J207" s="34"/>
      <c r="K207" s="34"/>
    </row>
    <row r="208" spans="1:11" ht="15" customHeight="1" x14ac:dyDescent="0.25">
      <c r="A208" s="34"/>
      <c r="B208" s="34"/>
      <c r="C208" s="41" t="s">
        <v>60</v>
      </c>
      <c r="D208" s="40">
        <v>0</v>
      </c>
      <c r="E208" s="40">
        <v>0</v>
      </c>
      <c r="F208" s="40">
        <v>0</v>
      </c>
      <c r="G208" s="40">
        <v>0</v>
      </c>
      <c r="H208" s="34"/>
      <c r="I208" s="34"/>
      <c r="J208" s="34"/>
      <c r="K208" s="34"/>
    </row>
    <row r="209" spans="1:11" ht="15" customHeight="1" x14ac:dyDescent="0.25">
      <c r="A209" s="34"/>
      <c r="B209" s="34"/>
      <c r="C209" s="41" t="s">
        <v>61</v>
      </c>
      <c r="D209" s="40">
        <v>0</v>
      </c>
      <c r="E209" s="40">
        <v>0</v>
      </c>
      <c r="F209" s="40">
        <v>0</v>
      </c>
      <c r="G209" s="40">
        <v>0</v>
      </c>
      <c r="H209" s="34"/>
      <c r="I209" s="34"/>
      <c r="J209" s="34"/>
      <c r="K209" s="34"/>
    </row>
    <row r="210" spans="1:11" ht="20.100000000000001" customHeight="1" x14ac:dyDescent="0.25">
      <c r="A210" s="34"/>
      <c r="B210" s="34"/>
      <c r="C210" s="41" t="s">
        <v>189</v>
      </c>
      <c r="D210" s="42">
        <v>0</v>
      </c>
      <c r="E210" s="42">
        <v>0</v>
      </c>
      <c r="F210" s="42">
        <v>0</v>
      </c>
      <c r="G210" s="42">
        <v>0</v>
      </c>
      <c r="H210" s="34"/>
      <c r="I210" s="34"/>
      <c r="J210" s="34"/>
      <c r="K210" s="34"/>
    </row>
    <row r="211" spans="1:11" ht="15" customHeight="1" x14ac:dyDescent="0.25">
      <c r="A211" s="34"/>
      <c r="B211" s="34"/>
      <c r="C211" s="41" t="s">
        <v>60</v>
      </c>
      <c r="D211" s="40">
        <v>0</v>
      </c>
      <c r="E211" s="40">
        <v>0</v>
      </c>
      <c r="F211" s="40">
        <v>0</v>
      </c>
      <c r="G211" s="40">
        <v>0</v>
      </c>
      <c r="H211" s="34"/>
      <c r="I211" s="34"/>
      <c r="J211" s="34"/>
      <c r="K211" s="34"/>
    </row>
    <row r="212" spans="1:11" ht="15" customHeight="1" x14ac:dyDescent="0.25">
      <c r="A212" s="34"/>
      <c r="B212" s="34"/>
      <c r="C212" s="41" t="s">
        <v>61</v>
      </c>
      <c r="D212" s="40">
        <v>0</v>
      </c>
      <c r="E212" s="40">
        <v>0</v>
      </c>
      <c r="F212" s="40">
        <v>0</v>
      </c>
      <c r="G212" s="40">
        <v>0</v>
      </c>
      <c r="H212" s="34"/>
      <c r="I212" s="34"/>
      <c r="J212" s="34"/>
      <c r="K212" s="34"/>
    </row>
    <row r="213" spans="1:11" ht="15" customHeight="1" x14ac:dyDescent="0.25">
      <c r="A213" s="34"/>
      <c r="B213" s="34"/>
      <c r="C213" s="41" t="s">
        <v>66</v>
      </c>
      <c r="D213" s="40">
        <v>0</v>
      </c>
      <c r="E213" s="40">
        <v>0</v>
      </c>
      <c r="F213" s="40">
        <v>0</v>
      </c>
      <c r="G213" s="40">
        <v>0</v>
      </c>
      <c r="H213" s="34"/>
      <c r="I213" s="34"/>
      <c r="J213" s="34"/>
      <c r="K213" s="34"/>
    </row>
    <row r="214" spans="1:11" ht="15" customHeight="1" x14ac:dyDescent="0.25">
      <c r="A214" s="34"/>
      <c r="B214" s="34"/>
      <c r="C214" s="41" t="s">
        <v>60</v>
      </c>
      <c r="D214" s="40">
        <v>0</v>
      </c>
      <c r="E214" s="40">
        <v>0</v>
      </c>
      <c r="F214" s="40">
        <v>0</v>
      </c>
      <c r="G214" s="40">
        <v>0</v>
      </c>
      <c r="H214" s="34"/>
      <c r="I214" s="34"/>
      <c r="J214" s="34"/>
      <c r="K214" s="34"/>
    </row>
    <row r="215" spans="1:11" ht="15" customHeight="1" x14ac:dyDescent="0.25">
      <c r="A215" s="34"/>
      <c r="B215" s="34"/>
      <c r="C215" s="41" t="s">
        <v>61</v>
      </c>
      <c r="D215" s="40">
        <v>0</v>
      </c>
      <c r="E215" s="40">
        <v>0</v>
      </c>
      <c r="F215" s="40">
        <v>0</v>
      </c>
      <c r="G215" s="40">
        <v>0</v>
      </c>
      <c r="H215" s="34"/>
      <c r="I215" s="34"/>
      <c r="J215" s="34"/>
      <c r="K215" s="34"/>
    </row>
    <row r="216" spans="1:11" ht="15" customHeight="1" x14ac:dyDescent="0.25">
      <c r="A216" s="34"/>
      <c r="B216" s="34"/>
      <c r="C216" s="41" t="s">
        <v>67</v>
      </c>
      <c r="D216" s="40">
        <v>0</v>
      </c>
      <c r="E216" s="40">
        <v>0</v>
      </c>
      <c r="F216" s="40">
        <v>0</v>
      </c>
      <c r="G216" s="40">
        <v>0</v>
      </c>
      <c r="H216" s="34"/>
      <c r="I216" s="34"/>
      <c r="J216" s="34"/>
      <c r="K216" s="34"/>
    </row>
    <row r="217" spans="1:11" ht="15" customHeight="1" x14ac:dyDescent="0.25">
      <c r="A217" s="34"/>
      <c r="B217" s="34"/>
      <c r="C217" s="41" t="s">
        <v>60</v>
      </c>
      <c r="D217" s="40">
        <v>0</v>
      </c>
      <c r="E217" s="40">
        <v>0</v>
      </c>
      <c r="F217" s="40">
        <v>0</v>
      </c>
      <c r="G217" s="40">
        <v>0</v>
      </c>
      <c r="H217" s="34"/>
      <c r="I217" s="34"/>
      <c r="J217" s="34"/>
      <c r="K217" s="34"/>
    </row>
    <row r="218" spans="1:11" ht="15" customHeight="1" x14ac:dyDescent="0.25">
      <c r="A218" s="34"/>
      <c r="B218" s="34"/>
      <c r="C218" s="41" t="s">
        <v>61</v>
      </c>
      <c r="D218" s="40">
        <v>0</v>
      </c>
      <c r="E218" s="40">
        <v>0</v>
      </c>
      <c r="F218" s="40">
        <v>0</v>
      </c>
      <c r="G218" s="40">
        <v>0</v>
      </c>
      <c r="H218" s="34"/>
      <c r="I218" s="34"/>
      <c r="J218" s="34"/>
      <c r="K218" s="34"/>
    </row>
    <row r="219" spans="1:11" ht="15" customHeight="1" x14ac:dyDescent="0.25">
      <c r="A219" s="34"/>
      <c r="B219" s="34"/>
      <c r="C219" s="41" t="s">
        <v>68</v>
      </c>
      <c r="D219" s="40">
        <v>0</v>
      </c>
      <c r="E219" s="40">
        <v>0</v>
      </c>
      <c r="F219" s="40">
        <v>0</v>
      </c>
      <c r="G219" s="40">
        <v>0</v>
      </c>
      <c r="H219" s="34"/>
      <c r="I219" s="34"/>
      <c r="J219" s="34"/>
      <c r="K219" s="34"/>
    </row>
    <row r="220" spans="1:11" ht="15" customHeight="1" x14ac:dyDescent="0.25">
      <c r="A220" s="34"/>
      <c r="B220" s="34"/>
      <c r="C220" s="41" t="s">
        <v>60</v>
      </c>
      <c r="D220" s="40">
        <v>0</v>
      </c>
      <c r="E220" s="40">
        <v>0</v>
      </c>
      <c r="F220" s="40">
        <v>0</v>
      </c>
      <c r="G220" s="40">
        <v>0</v>
      </c>
      <c r="H220" s="34"/>
      <c r="I220" s="34"/>
      <c r="J220" s="34"/>
      <c r="K220" s="34"/>
    </row>
    <row r="221" spans="1:11" ht="15" customHeight="1" x14ac:dyDescent="0.25">
      <c r="A221" s="34"/>
      <c r="B221" s="34"/>
      <c r="C221" s="41" t="s">
        <v>69</v>
      </c>
      <c r="D221" s="40">
        <v>0</v>
      </c>
      <c r="E221" s="40">
        <v>0</v>
      </c>
      <c r="F221" s="40">
        <v>0</v>
      </c>
      <c r="G221" s="40">
        <v>0</v>
      </c>
      <c r="H221" s="34"/>
      <c r="I221" s="34"/>
      <c r="J221" s="34"/>
      <c r="K221" s="34"/>
    </row>
    <row r="222" spans="1:11" ht="15" customHeight="1" x14ac:dyDescent="0.25">
      <c r="A222" s="34"/>
      <c r="B222" s="34"/>
      <c r="C222" s="41" t="s">
        <v>70</v>
      </c>
      <c r="D222" s="40">
        <v>0</v>
      </c>
      <c r="E222" s="40">
        <v>0</v>
      </c>
      <c r="F222" s="40">
        <v>0</v>
      </c>
      <c r="G222" s="40">
        <v>0</v>
      </c>
      <c r="H222" s="34"/>
      <c r="I222" s="34"/>
      <c r="J222" s="34"/>
      <c r="K222" s="34"/>
    </row>
    <row r="223" spans="1:11" ht="15" customHeight="1" x14ac:dyDescent="0.25">
      <c r="A223" s="34"/>
      <c r="B223" s="34"/>
      <c r="C223" s="41" t="s">
        <v>71</v>
      </c>
      <c r="D223" s="40">
        <v>0</v>
      </c>
      <c r="E223" s="40">
        <v>0</v>
      </c>
      <c r="F223" s="40">
        <v>0</v>
      </c>
      <c r="G223" s="40">
        <v>0</v>
      </c>
      <c r="H223" s="34"/>
      <c r="I223" s="34"/>
      <c r="J223" s="34"/>
      <c r="K223" s="34"/>
    </row>
    <row r="224" spans="1:11" ht="15" customHeight="1" x14ac:dyDescent="0.25">
      <c r="A224" s="34"/>
      <c r="B224" s="34"/>
      <c r="C224" s="41" t="s">
        <v>72</v>
      </c>
      <c r="D224" s="40">
        <v>0</v>
      </c>
      <c r="E224" s="40">
        <v>0</v>
      </c>
      <c r="F224" s="40">
        <v>0</v>
      </c>
      <c r="G224" s="40">
        <v>0</v>
      </c>
      <c r="H224" s="34"/>
      <c r="I224" s="34"/>
      <c r="J224" s="34"/>
      <c r="K224" s="34"/>
    </row>
    <row r="225" spans="1:11" ht="15" customHeight="1" x14ac:dyDescent="0.25">
      <c r="A225" s="34"/>
      <c r="B225" s="34"/>
      <c r="C225" s="41" t="s">
        <v>73</v>
      </c>
      <c r="D225" s="40">
        <v>0</v>
      </c>
      <c r="E225" s="40">
        <v>1000000</v>
      </c>
      <c r="F225" s="40">
        <v>1000000</v>
      </c>
      <c r="G225" s="40">
        <v>1000000</v>
      </c>
      <c r="H225" s="34"/>
      <c r="I225" s="34"/>
      <c r="J225" s="34"/>
      <c r="K225" s="34"/>
    </row>
    <row r="226" spans="1:11" ht="15" customHeight="1" x14ac:dyDescent="0.25">
      <c r="A226" s="34"/>
      <c r="B226" s="34"/>
      <c r="C226" s="41" t="s">
        <v>60</v>
      </c>
      <c r="D226" s="40">
        <v>0</v>
      </c>
      <c r="E226" s="40">
        <v>1000000</v>
      </c>
      <c r="F226" s="40">
        <v>1000000</v>
      </c>
      <c r="G226" s="40">
        <v>1000000</v>
      </c>
      <c r="H226" s="34"/>
      <c r="I226" s="34"/>
      <c r="J226" s="34"/>
      <c r="K226" s="34"/>
    </row>
    <row r="227" spans="1:11" ht="15" customHeight="1" x14ac:dyDescent="0.25">
      <c r="A227" s="34"/>
      <c r="B227" s="34"/>
      <c r="C227" s="41" t="s">
        <v>69</v>
      </c>
      <c r="D227" s="40">
        <v>0</v>
      </c>
      <c r="E227" s="40">
        <v>0</v>
      </c>
      <c r="F227" s="40">
        <v>0</v>
      </c>
      <c r="G227" s="40">
        <v>0</v>
      </c>
      <c r="H227" s="34"/>
      <c r="I227" s="34"/>
      <c r="J227" s="34"/>
      <c r="K227" s="34"/>
    </row>
    <row r="228" spans="1:11" ht="15" customHeight="1" x14ac:dyDescent="0.25">
      <c r="A228" s="34"/>
      <c r="B228" s="34"/>
      <c r="C228" s="41" t="s">
        <v>70</v>
      </c>
      <c r="D228" s="40">
        <v>0</v>
      </c>
      <c r="E228" s="40">
        <v>0</v>
      </c>
      <c r="F228" s="40">
        <v>0</v>
      </c>
      <c r="G228" s="40">
        <v>0</v>
      </c>
      <c r="H228" s="34"/>
      <c r="I228" s="34"/>
      <c r="J228" s="34"/>
      <c r="K228" s="34"/>
    </row>
    <row r="229" spans="1:11" ht="15" customHeight="1" x14ac:dyDescent="0.25">
      <c r="A229" s="34"/>
      <c r="B229" s="34"/>
      <c r="C229" s="41" t="s">
        <v>71</v>
      </c>
      <c r="D229" s="40">
        <v>0</v>
      </c>
      <c r="E229" s="40">
        <v>0</v>
      </c>
      <c r="F229" s="40">
        <v>0</v>
      </c>
      <c r="G229" s="40">
        <v>0</v>
      </c>
      <c r="H229" s="34"/>
      <c r="I229" s="34"/>
      <c r="J229" s="34"/>
      <c r="K229" s="34"/>
    </row>
    <row r="230" spans="1:11" ht="15" customHeight="1" x14ac:dyDescent="0.25">
      <c r="A230" s="34"/>
      <c r="B230" s="34"/>
      <c r="C230" s="41" t="s">
        <v>72</v>
      </c>
      <c r="D230" s="40">
        <v>0</v>
      </c>
      <c r="E230" s="40">
        <v>0</v>
      </c>
      <c r="F230" s="40">
        <v>0</v>
      </c>
      <c r="G230" s="40">
        <v>0</v>
      </c>
      <c r="H230" s="34"/>
      <c r="I230" s="34"/>
      <c r="J230" s="34"/>
      <c r="K230" s="34"/>
    </row>
    <row r="231" spans="1:11" ht="15" customHeight="1" x14ac:dyDescent="0.25">
      <c r="A231" s="34"/>
      <c r="B231" s="34"/>
      <c r="C231" s="41" t="s">
        <v>74</v>
      </c>
      <c r="D231" s="40">
        <v>0</v>
      </c>
      <c r="E231" s="40">
        <v>0</v>
      </c>
      <c r="F231" s="40">
        <v>0</v>
      </c>
      <c r="G231" s="40">
        <v>0</v>
      </c>
      <c r="H231" s="34"/>
      <c r="I231" s="34"/>
      <c r="J231" s="34"/>
      <c r="K231" s="34"/>
    </row>
    <row r="232" spans="1:11" ht="15" customHeight="1" x14ac:dyDescent="0.25">
      <c r="A232" s="34"/>
      <c r="B232" s="34"/>
      <c r="C232" s="41" t="s">
        <v>60</v>
      </c>
      <c r="D232" s="40">
        <v>0</v>
      </c>
      <c r="E232" s="40">
        <v>0</v>
      </c>
      <c r="F232" s="40">
        <v>0</v>
      </c>
      <c r="G232" s="40">
        <v>0</v>
      </c>
      <c r="H232" s="34"/>
      <c r="I232" s="34"/>
      <c r="J232" s="34"/>
      <c r="K232" s="34"/>
    </row>
    <row r="233" spans="1:11" ht="15" customHeight="1" x14ac:dyDescent="0.25">
      <c r="A233" s="34"/>
      <c r="B233" s="34"/>
      <c r="C233" s="41" t="s">
        <v>69</v>
      </c>
      <c r="D233" s="40">
        <v>0</v>
      </c>
      <c r="E233" s="40">
        <v>0</v>
      </c>
      <c r="F233" s="40">
        <v>0</v>
      </c>
      <c r="G233" s="40">
        <v>0</v>
      </c>
      <c r="H233" s="34"/>
      <c r="I233" s="34"/>
      <c r="J233" s="34"/>
      <c r="K233" s="34"/>
    </row>
    <row r="234" spans="1:11" ht="15" customHeight="1" x14ac:dyDescent="0.25">
      <c r="A234" s="34"/>
      <c r="B234" s="34"/>
      <c r="C234" s="41" t="s">
        <v>70</v>
      </c>
      <c r="D234" s="40">
        <v>0</v>
      </c>
      <c r="E234" s="40">
        <v>0</v>
      </c>
      <c r="F234" s="40">
        <v>0</v>
      </c>
      <c r="G234" s="40">
        <v>0</v>
      </c>
      <c r="H234" s="34"/>
      <c r="I234" s="34"/>
      <c r="J234" s="34"/>
      <c r="K234" s="34"/>
    </row>
    <row r="235" spans="1:11" ht="15" customHeight="1" x14ac:dyDescent="0.25">
      <c r="A235" s="34"/>
      <c r="B235" s="34"/>
      <c r="C235" s="41" t="s">
        <v>71</v>
      </c>
      <c r="D235" s="40">
        <v>0</v>
      </c>
      <c r="E235" s="40">
        <v>0</v>
      </c>
      <c r="F235" s="40">
        <v>0</v>
      </c>
      <c r="G235" s="40">
        <v>0</v>
      </c>
      <c r="H235" s="34"/>
      <c r="I235" s="34"/>
      <c r="J235" s="34"/>
      <c r="K235" s="34"/>
    </row>
    <row r="236" spans="1:11" ht="15" customHeight="1" x14ac:dyDescent="0.25">
      <c r="A236" s="34"/>
      <c r="B236" s="34"/>
      <c r="C236" s="41" t="s">
        <v>72</v>
      </c>
      <c r="D236" s="40">
        <v>0</v>
      </c>
      <c r="E236" s="40">
        <v>0</v>
      </c>
      <c r="F236" s="40">
        <v>0</v>
      </c>
      <c r="G236" s="40">
        <v>0</v>
      </c>
      <c r="H236" s="34"/>
      <c r="I236" s="34"/>
      <c r="J236" s="34"/>
      <c r="K236" s="34"/>
    </row>
    <row r="237" spans="1:11" ht="15" customHeight="1" x14ac:dyDescent="0.25">
      <c r="A237" s="34"/>
      <c r="B237" s="34"/>
      <c r="C237" s="41" t="s">
        <v>75</v>
      </c>
      <c r="D237" s="40">
        <v>0</v>
      </c>
      <c r="E237" s="40">
        <v>0</v>
      </c>
      <c r="F237" s="40">
        <v>0</v>
      </c>
      <c r="G237" s="40">
        <v>0</v>
      </c>
      <c r="H237" s="34"/>
      <c r="I237" s="34"/>
      <c r="J237" s="34"/>
      <c r="K237" s="34"/>
    </row>
    <row r="238" spans="1:11" ht="15" customHeight="1" x14ac:dyDescent="0.25">
      <c r="A238" s="34"/>
      <c r="B238" s="34"/>
      <c r="C238" s="41" t="s">
        <v>76</v>
      </c>
      <c r="D238" s="40">
        <v>0</v>
      </c>
      <c r="E238" s="40">
        <v>0</v>
      </c>
      <c r="F238" s="40">
        <v>0</v>
      </c>
      <c r="G238" s="40">
        <v>0</v>
      </c>
      <c r="H238" s="34"/>
      <c r="I238" s="34"/>
      <c r="J238" s="34"/>
      <c r="K238" s="34"/>
    </row>
    <row r="239" spans="1:11" ht="20.100000000000001" customHeight="1" x14ac:dyDescent="0.25">
      <c r="A239" s="34"/>
      <c r="B239" s="34"/>
      <c r="C239" s="39" t="s">
        <v>40</v>
      </c>
      <c r="D239" s="34"/>
      <c r="E239" s="34"/>
      <c r="F239" s="34"/>
      <c r="G239" s="34"/>
      <c r="H239" s="34"/>
      <c r="I239" s="34"/>
      <c r="J239" s="34"/>
      <c r="K239" s="34"/>
    </row>
    <row r="240" spans="1:11" ht="20.100000000000001" customHeight="1" x14ac:dyDescent="0.25">
      <c r="A240" s="38" t="s">
        <v>190</v>
      </c>
      <c r="B240" s="32" t="s">
        <v>191</v>
      </c>
      <c r="C240" s="32" t="s">
        <v>40</v>
      </c>
      <c r="D240" s="34"/>
      <c r="E240" s="36" t="s">
        <v>40</v>
      </c>
      <c r="F240" s="32" t="s">
        <v>191</v>
      </c>
      <c r="G240" s="32" t="s">
        <v>40</v>
      </c>
      <c r="H240" s="37" t="s">
        <v>40</v>
      </c>
      <c r="I240" s="36" t="s">
        <v>40</v>
      </c>
      <c r="J240" s="32" t="s">
        <v>191</v>
      </c>
      <c r="K240" s="32" t="s">
        <v>40</v>
      </c>
    </row>
    <row r="241" spans="1:11" ht="20.100000000000001" customHeight="1" x14ac:dyDescent="0.25">
      <c r="A241" s="35" t="s">
        <v>192</v>
      </c>
      <c r="B241" s="32" t="s">
        <v>193</v>
      </c>
      <c r="C241" s="32" t="s">
        <v>40</v>
      </c>
      <c r="D241" s="34"/>
      <c r="E241" s="35" t="s">
        <v>194</v>
      </c>
      <c r="F241" s="32" t="s">
        <v>193</v>
      </c>
      <c r="G241" s="32" t="s">
        <v>40</v>
      </c>
      <c r="H241" s="34"/>
      <c r="I241" s="35" t="s">
        <v>195</v>
      </c>
      <c r="J241" s="32" t="s">
        <v>193</v>
      </c>
      <c r="K241" s="32" t="s">
        <v>40</v>
      </c>
    </row>
    <row r="242" spans="1:11" ht="20.100000000000001" customHeight="1" x14ac:dyDescent="0.25">
      <c r="A242" s="33" t="s">
        <v>40</v>
      </c>
      <c r="B242" s="32" t="s">
        <v>196</v>
      </c>
      <c r="C242" s="32" t="s">
        <v>40</v>
      </c>
      <c r="D242" s="34"/>
      <c r="E242" s="33" t="s">
        <v>40</v>
      </c>
      <c r="F242" s="32" t="s">
        <v>196</v>
      </c>
      <c r="G242" s="32" t="s">
        <v>40</v>
      </c>
      <c r="H242" s="34"/>
      <c r="I242" s="33" t="s">
        <v>40</v>
      </c>
      <c r="J242" s="32" t="s">
        <v>196</v>
      </c>
      <c r="K242" s="32" t="s">
        <v>40</v>
      </c>
    </row>
  </sheetData>
  <mergeCells count="30">
    <mergeCell ref="D6:G6"/>
    <mergeCell ref="D7:G7"/>
    <mergeCell ref="C8:G8"/>
    <mergeCell ref="C9:G9"/>
    <mergeCell ref="D10:G10"/>
    <mergeCell ref="C1:G1"/>
    <mergeCell ref="C2:G2"/>
    <mergeCell ref="D3:G3"/>
    <mergeCell ref="D4:G4"/>
    <mergeCell ref="D5:G5"/>
    <mergeCell ref="D22:G22"/>
    <mergeCell ref="C31:G31"/>
    <mergeCell ref="D76:G76"/>
    <mergeCell ref="C80:G80"/>
    <mergeCell ref="D81:G81"/>
    <mergeCell ref="D14:G14"/>
    <mergeCell ref="C18:G18"/>
    <mergeCell ref="D19:G19"/>
    <mergeCell ref="D20:G20"/>
    <mergeCell ref="D21:G21"/>
    <mergeCell ref="D139:G139"/>
    <mergeCell ref="D140:G140"/>
    <mergeCell ref="D141:G141"/>
    <mergeCell ref="D142:G142"/>
    <mergeCell ref="C151:G151"/>
    <mergeCell ref="D82:G82"/>
    <mergeCell ref="D83:G83"/>
    <mergeCell ref="D84:G84"/>
    <mergeCell ref="C93:G93"/>
    <mergeCell ref="C138:G138"/>
  </mergeCells>
  <pageMargins left="0" right="0" top="0" bottom="0" header="0" footer="0"/>
  <pageSetup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heetPr>
  <dimension ref="A1:K300"/>
  <sheetViews>
    <sheetView topLeftCell="A262" workbookViewId="0"/>
  </sheetViews>
  <sheetFormatPr defaultColWidth="9" defaultRowHeight="15" x14ac:dyDescent="0.25"/>
  <cols>
    <col min="1" max="1" width="11.5703125" style="154" customWidth="1"/>
    <col min="2" max="2" width="8.42578125" style="154" customWidth="1"/>
    <col min="3" max="3" width="24.7109375" style="154" customWidth="1"/>
    <col min="4" max="6" width="13.85546875" style="154" customWidth="1"/>
    <col min="7" max="7" width="14.140625" style="154" customWidth="1"/>
    <col min="8" max="8" width="5.85546875" style="154" customWidth="1"/>
    <col min="9" max="9" width="16" style="154" customWidth="1"/>
    <col min="10" max="10" width="9.42578125" style="154" customWidth="1"/>
    <col min="11" max="11" width="15.28515625" style="154" customWidth="1"/>
    <col min="12" max="16384" width="9" style="154"/>
  </cols>
  <sheetData>
    <row r="1" spans="1:11" ht="20.100000000000001" customHeight="1" x14ac:dyDescent="0.25">
      <c r="A1" s="279"/>
      <c r="B1" s="279"/>
      <c r="C1" s="1287" t="s">
        <v>0</v>
      </c>
      <c r="D1" s="1288"/>
      <c r="E1" s="1288"/>
      <c r="F1" s="1288"/>
      <c r="G1" s="1288"/>
      <c r="H1" s="279"/>
      <c r="I1" s="279"/>
      <c r="J1" s="279"/>
      <c r="K1" s="279"/>
    </row>
    <row r="2" spans="1:11" ht="24.95" customHeight="1" x14ac:dyDescent="0.25">
      <c r="A2" s="279"/>
      <c r="B2" s="279"/>
      <c r="C2" s="1289" t="s">
        <v>1</v>
      </c>
      <c r="D2" s="1290"/>
      <c r="E2" s="1290"/>
      <c r="F2" s="1290"/>
      <c r="G2" s="1290"/>
      <c r="H2" s="279"/>
      <c r="I2" s="279"/>
      <c r="J2" s="279"/>
      <c r="K2" s="279"/>
    </row>
    <row r="3" spans="1:11" ht="14.1" customHeight="1" x14ac:dyDescent="0.25">
      <c r="A3" s="279"/>
      <c r="B3" s="279"/>
      <c r="C3" s="301" t="s">
        <v>2</v>
      </c>
      <c r="D3" s="1291" t="s">
        <v>1382</v>
      </c>
      <c r="E3" s="1292"/>
      <c r="F3" s="1292"/>
      <c r="G3" s="1292"/>
      <c r="H3" s="279"/>
      <c r="I3" s="279"/>
      <c r="J3" s="279"/>
      <c r="K3" s="279"/>
    </row>
    <row r="4" spans="1:11" ht="14.1" customHeight="1" x14ac:dyDescent="0.25">
      <c r="A4" s="279"/>
      <c r="B4" s="279"/>
      <c r="C4" s="301" t="s">
        <v>4</v>
      </c>
      <c r="D4" s="1291" t="s">
        <v>1381</v>
      </c>
      <c r="E4" s="1292"/>
      <c r="F4" s="1292"/>
      <c r="G4" s="1292"/>
      <c r="H4" s="279"/>
      <c r="I4" s="279"/>
      <c r="J4" s="279"/>
      <c r="K4" s="279"/>
    </row>
    <row r="5" spans="1:11" ht="14.1" customHeight="1" x14ac:dyDescent="0.25">
      <c r="A5" s="279"/>
      <c r="B5" s="279"/>
      <c r="C5" s="301" t="s">
        <v>6</v>
      </c>
      <c r="D5" s="1291" t="s">
        <v>7</v>
      </c>
      <c r="E5" s="1292"/>
      <c r="F5" s="1292"/>
      <c r="G5" s="1292"/>
      <c r="H5" s="279"/>
      <c r="I5" s="279"/>
      <c r="J5" s="279"/>
      <c r="K5" s="279"/>
    </row>
    <row r="6" spans="1:11" ht="14.1" customHeight="1" x14ac:dyDescent="0.25">
      <c r="A6" s="279"/>
      <c r="B6" s="279"/>
      <c r="C6" s="301" t="s">
        <v>8</v>
      </c>
      <c r="D6" s="1291" t="s">
        <v>9</v>
      </c>
      <c r="E6" s="1292"/>
      <c r="F6" s="1292"/>
      <c r="G6" s="1292"/>
      <c r="H6" s="279"/>
      <c r="I6" s="279"/>
      <c r="J6" s="279"/>
      <c r="K6" s="279"/>
    </row>
    <row r="7" spans="1:11" ht="14.1" customHeight="1" x14ac:dyDescent="0.25">
      <c r="A7" s="279"/>
      <c r="B7" s="279"/>
      <c r="C7" s="301" t="s">
        <v>10</v>
      </c>
      <c r="D7" s="1299" t="s">
        <v>11</v>
      </c>
      <c r="E7" s="1300"/>
      <c r="F7" s="1300"/>
      <c r="G7" s="1300"/>
      <c r="H7" s="279"/>
      <c r="I7" s="279"/>
      <c r="J7" s="279"/>
      <c r="K7" s="279"/>
    </row>
    <row r="8" spans="1:11" ht="14.1" customHeight="1" x14ac:dyDescent="0.25">
      <c r="A8" s="279"/>
      <c r="B8" s="279"/>
      <c r="C8" s="1301" t="s">
        <v>12</v>
      </c>
      <c r="D8" s="1302"/>
      <c r="E8" s="1302"/>
      <c r="F8" s="1302"/>
      <c r="G8" s="1302"/>
      <c r="H8" s="279"/>
      <c r="I8" s="279"/>
      <c r="J8" s="279"/>
      <c r="K8" s="279"/>
    </row>
    <row r="9" spans="1:11" ht="72.95" customHeight="1" x14ac:dyDescent="0.25">
      <c r="A9" s="279"/>
      <c r="B9" s="279"/>
      <c r="C9" s="1303" t="s">
        <v>1380</v>
      </c>
      <c r="D9" s="1304"/>
      <c r="E9" s="1304"/>
      <c r="F9" s="1304"/>
      <c r="G9" s="1304"/>
      <c r="H9" s="279"/>
      <c r="I9" s="279"/>
      <c r="J9" s="279"/>
      <c r="K9" s="279"/>
    </row>
    <row r="10" spans="1:11" ht="99.95" customHeight="1" x14ac:dyDescent="0.25">
      <c r="A10" s="279"/>
      <c r="B10" s="279"/>
      <c r="C10" s="286" t="s">
        <v>14</v>
      </c>
      <c r="D10" s="1305" t="s">
        <v>1379</v>
      </c>
      <c r="E10" s="1306"/>
      <c r="F10" s="1306"/>
      <c r="G10" s="1306"/>
      <c r="H10" s="279"/>
      <c r="I10" s="279"/>
      <c r="J10" s="279"/>
      <c r="K10" s="279"/>
    </row>
    <row r="11" spans="1:11" ht="27.95" customHeight="1" x14ac:dyDescent="0.25">
      <c r="A11" s="279"/>
      <c r="B11" s="279"/>
      <c r="C11" s="284" t="s">
        <v>16</v>
      </c>
      <c r="D11" s="300">
        <v>2025</v>
      </c>
      <c r="E11" s="300">
        <v>2026</v>
      </c>
      <c r="F11" s="300">
        <v>2027</v>
      </c>
      <c r="G11" s="300">
        <v>2028</v>
      </c>
      <c r="H11" s="279"/>
      <c r="I11" s="279"/>
      <c r="J11" s="279"/>
      <c r="K11" s="279"/>
    </row>
    <row r="12" spans="1:11" ht="14.1" customHeight="1" x14ac:dyDescent="0.25">
      <c r="A12" s="279"/>
      <c r="B12" s="279"/>
      <c r="C12" s="299"/>
      <c r="D12" s="298" t="s">
        <v>17</v>
      </c>
      <c r="E12" s="298" t="s">
        <v>18</v>
      </c>
      <c r="F12" s="298" t="s">
        <v>18</v>
      </c>
      <c r="G12" s="298" t="s">
        <v>18</v>
      </c>
      <c r="H12" s="279"/>
      <c r="I12" s="279"/>
      <c r="J12" s="279"/>
      <c r="K12" s="279"/>
    </row>
    <row r="13" spans="1:11" ht="78.75" customHeight="1" x14ac:dyDescent="0.25">
      <c r="A13" s="279"/>
      <c r="B13" s="279"/>
      <c r="C13" s="284" t="s">
        <v>1378</v>
      </c>
      <c r="D13" s="295" t="s">
        <v>564</v>
      </c>
      <c r="E13" s="295" t="s">
        <v>564</v>
      </c>
      <c r="F13" s="295" t="s">
        <v>564</v>
      </c>
      <c r="G13" s="295" t="s">
        <v>564</v>
      </c>
      <c r="H13" s="279"/>
      <c r="I13" s="279"/>
      <c r="J13" s="279"/>
      <c r="K13" s="279"/>
    </row>
    <row r="14" spans="1:11" ht="57.75" customHeight="1" x14ac:dyDescent="0.25">
      <c r="A14" s="279"/>
      <c r="B14" s="279"/>
      <c r="C14" s="286" t="s">
        <v>24</v>
      </c>
      <c r="D14" s="1305" t="s">
        <v>1377</v>
      </c>
      <c r="E14" s="1306"/>
      <c r="F14" s="1306"/>
      <c r="G14" s="1306"/>
      <c r="H14" s="279"/>
      <c r="I14" s="279"/>
      <c r="J14" s="279"/>
      <c r="K14" s="279"/>
    </row>
    <row r="15" spans="1:11" ht="27.95" customHeight="1" x14ac:dyDescent="0.25">
      <c r="A15" s="279"/>
      <c r="B15" s="279"/>
      <c r="C15" s="284" t="s">
        <v>26</v>
      </c>
      <c r="D15" s="300">
        <v>2025</v>
      </c>
      <c r="E15" s="300">
        <v>2026</v>
      </c>
      <c r="F15" s="300">
        <v>2027</v>
      </c>
      <c r="G15" s="300">
        <v>2028</v>
      </c>
      <c r="H15" s="279"/>
      <c r="I15" s="279"/>
      <c r="J15" s="279"/>
      <c r="K15" s="279"/>
    </row>
    <row r="16" spans="1:11" ht="14.1" customHeight="1" x14ac:dyDescent="0.25">
      <c r="A16" s="279"/>
      <c r="B16" s="279"/>
      <c r="C16" s="299"/>
      <c r="D16" s="298" t="s">
        <v>17</v>
      </c>
      <c r="E16" s="298" t="s">
        <v>18</v>
      </c>
      <c r="F16" s="298" t="s">
        <v>18</v>
      </c>
      <c r="G16" s="298" t="s">
        <v>18</v>
      </c>
      <c r="H16" s="279"/>
      <c r="I16" s="279"/>
      <c r="J16" s="279"/>
      <c r="K16" s="279"/>
    </row>
    <row r="17" spans="1:11" ht="14.1" customHeight="1" x14ac:dyDescent="0.25">
      <c r="A17" s="279"/>
      <c r="B17" s="279"/>
      <c r="C17" s="284" t="s">
        <v>1376</v>
      </c>
      <c r="D17" s="295" t="s">
        <v>791</v>
      </c>
      <c r="E17" s="295" t="s">
        <v>791</v>
      </c>
      <c r="F17" s="295" t="s">
        <v>791</v>
      </c>
      <c r="G17" s="295" t="s">
        <v>791</v>
      </c>
      <c r="H17" s="279"/>
      <c r="I17" s="279"/>
      <c r="J17" s="279"/>
      <c r="K17" s="279"/>
    </row>
    <row r="18" spans="1:11" ht="14.1" customHeight="1" x14ac:dyDescent="0.25">
      <c r="A18" s="279"/>
      <c r="B18" s="279"/>
      <c r="C18" s="284" t="s">
        <v>1375</v>
      </c>
      <c r="D18" s="295" t="s">
        <v>1374</v>
      </c>
      <c r="E18" s="295" t="s">
        <v>1374</v>
      </c>
      <c r="F18" s="295" t="s">
        <v>1374</v>
      </c>
      <c r="G18" s="295" t="s">
        <v>1374</v>
      </c>
      <c r="H18" s="279"/>
      <c r="I18" s="279"/>
      <c r="J18" s="279"/>
      <c r="K18" s="279"/>
    </row>
    <row r="19" spans="1:11" ht="14.1" customHeight="1" x14ac:dyDescent="0.25">
      <c r="A19" s="279"/>
      <c r="B19" s="279"/>
      <c r="C19" s="284" t="s">
        <v>1373</v>
      </c>
      <c r="D19" s="295" t="s">
        <v>1372</v>
      </c>
      <c r="E19" s="295" t="s">
        <v>1372</v>
      </c>
      <c r="F19" s="295" t="s">
        <v>1372</v>
      </c>
      <c r="G19" s="295" t="s">
        <v>1372</v>
      </c>
      <c r="H19" s="279"/>
      <c r="I19" s="279"/>
      <c r="J19" s="279"/>
      <c r="K19" s="279"/>
    </row>
    <row r="20" spans="1:11" ht="20.100000000000001" customHeight="1" x14ac:dyDescent="0.25">
      <c r="A20" s="279"/>
      <c r="B20" s="279"/>
      <c r="C20" s="284" t="s">
        <v>1371</v>
      </c>
      <c r="D20" s="295" t="s">
        <v>1370</v>
      </c>
      <c r="E20" s="295" t="s">
        <v>1370</v>
      </c>
      <c r="F20" s="295" t="s">
        <v>1370</v>
      </c>
      <c r="G20" s="295" t="s">
        <v>1370</v>
      </c>
      <c r="H20" s="279"/>
      <c r="I20" s="279"/>
      <c r="J20" s="279"/>
      <c r="K20" s="279"/>
    </row>
    <row r="21" spans="1:11" ht="72.95" customHeight="1" x14ac:dyDescent="0.25">
      <c r="A21" s="279"/>
      <c r="B21" s="279"/>
      <c r="C21" s="284" t="s">
        <v>1369</v>
      </c>
      <c r="D21" s="295" t="s">
        <v>775</v>
      </c>
      <c r="E21" s="295" t="s">
        <v>775</v>
      </c>
      <c r="F21" s="295" t="s">
        <v>775</v>
      </c>
      <c r="G21" s="295" t="s">
        <v>775</v>
      </c>
      <c r="H21" s="279"/>
      <c r="I21" s="279"/>
      <c r="J21" s="279"/>
      <c r="K21" s="279"/>
    </row>
    <row r="22" spans="1:11" ht="14.1" customHeight="1" x14ac:dyDescent="0.25">
      <c r="A22" s="279"/>
      <c r="B22" s="279"/>
      <c r="C22" s="284" t="s">
        <v>1368</v>
      </c>
      <c r="D22" s="295" t="s">
        <v>789</v>
      </c>
      <c r="E22" s="295" t="s">
        <v>789</v>
      </c>
      <c r="F22" s="295" t="s">
        <v>789</v>
      </c>
      <c r="G22" s="295" t="s">
        <v>789</v>
      </c>
      <c r="H22" s="279"/>
      <c r="I22" s="279"/>
      <c r="J22" s="279"/>
      <c r="K22" s="279"/>
    </row>
    <row r="23" spans="1:11" ht="30.95" customHeight="1" x14ac:dyDescent="0.25">
      <c r="A23" s="279"/>
      <c r="B23" s="279"/>
      <c r="C23" s="284" t="s">
        <v>1367</v>
      </c>
      <c r="D23" s="295" t="s">
        <v>787</v>
      </c>
      <c r="E23" s="295" t="s">
        <v>787</v>
      </c>
      <c r="F23" s="295" t="s">
        <v>787</v>
      </c>
      <c r="G23" s="295" t="s">
        <v>787</v>
      </c>
      <c r="H23" s="279"/>
      <c r="I23" s="279"/>
      <c r="J23" s="279"/>
      <c r="K23" s="279"/>
    </row>
    <row r="24" spans="1:11" ht="14.1" customHeight="1" x14ac:dyDescent="0.25">
      <c r="A24" s="279"/>
      <c r="B24" s="279"/>
      <c r="C24" s="284" t="s">
        <v>1366</v>
      </c>
      <c r="D24" s="295" t="s">
        <v>1365</v>
      </c>
      <c r="E24" s="295" t="s">
        <v>1365</v>
      </c>
      <c r="F24" s="295" t="s">
        <v>1365</v>
      </c>
      <c r="G24" s="295" t="s">
        <v>1365</v>
      </c>
      <c r="H24" s="279"/>
      <c r="I24" s="279"/>
      <c r="J24" s="279"/>
      <c r="K24" s="279"/>
    </row>
    <row r="25" spans="1:11" ht="30.95" customHeight="1" x14ac:dyDescent="0.25">
      <c r="A25" s="279"/>
      <c r="B25" s="279"/>
      <c r="C25" s="284" t="s">
        <v>1364</v>
      </c>
      <c r="D25" s="295" t="s">
        <v>1363</v>
      </c>
      <c r="E25" s="295" t="s">
        <v>1363</v>
      </c>
      <c r="F25" s="295" t="s">
        <v>1363</v>
      </c>
      <c r="G25" s="295" t="s">
        <v>1363</v>
      </c>
      <c r="H25" s="279"/>
      <c r="I25" s="279"/>
      <c r="J25" s="279"/>
      <c r="K25" s="279"/>
    </row>
    <row r="26" spans="1:11" ht="14.1" customHeight="1" x14ac:dyDescent="0.25">
      <c r="A26" s="279"/>
      <c r="B26" s="279"/>
      <c r="C26" s="1293" t="s">
        <v>30</v>
      </c>
      <c r="D26" s="1294"/>
      <c r="E26" s="1294"/>
      <c r="F26" s="1294"/>
      <c r="G26" s="1294"/>
      <c r="H26" s="279"/>
      <c r="I26" s="279"/>
      <c r="J26" s="279"/>
      <c r="K26" s="279"/>
    </row>
    <row r="27" spans="1:11" ht="14.1" customHeight="1" x14ac:dyDescent="0.25">
      <c r="A27" s="279"/>
      <c r="B27" s="279"/>
      <c r="C27" s="297" t="s">
        <v>1362</v>
      </c>
      <c r="D27" s="1293" t="s">
        <v>1361</v>
      </c>
      <c r="E27" s="1294"/>
      <c r="F27" s="1294"/>
      <c r="G27" s="1294"/>
      <c r="H27" s="279"/>
      <c r="I27" s="279"/>
      <c r="J27" s="279"/>
      <c r="K27" s="279"/>
    </row>
    <row r="28" spans="1:11" ht="41.1" customHeight="1" x14ac:dyDescent="0.25">
      <c r="A28" s="279"/>
      <c r="B28" s="279"/>
      <c r="C28" s="296" t="s">
        <v>33</v>
      </c>
      <c r="D28" s="1295" t="s">
        <v>1360</v>
      </c>
      <c r="E28" s="1296"/>
      <c r="F28" s="1296"/>
      <c r="G28" s="1296"/>
      <c r="H28" s="279"/>
      <c r="I28" s="279"/>
      <c r="J28" s="279"/>
      <c r="K28" s="279"/>
    </row>
    <row r="29" spans="1:11" ht="41.1" customHeight="1" x14ac:dyDescent="0.25">
      <c r="A29" s="279"/>
      <c r="B29" s="279"/>
      <c r="C29" s="277" t="s">
        <v>35</v>
      </c>
      <c r="D29" s="1297" t="s">
        <v>1359</v>
      </c>
      <c r="E29" s="1298"/>
      <c r="F29" s="1298"/>
      <c r="G29" s="1298"/>
      <c r="H29" s="279"/>
      <c r="I29" s="279"/>
      <c r="J29" s="279"/>
      <c r="K29" s="279"/>
    </row>
    <row r="30" spans="1:11" ht="41.1" customHeight="1" x14ac:dyDescent="0.25">
      <c r="A30" s="279"/>
      <c r="B30" s="279"/>
      <c r="C30" s="277" t="s">
        <v>37</v>
      </c>
      <c r="D30" s="1297" t="s">
        <v>1345</v>
      </c>
      <c r="E30" s="1298"/>
      <c r="F30" s="1298"/>
      <c r="G30" s="1298"/>
      <c r="H30" s="279"/>
      <c r="I30" s="279"/>
      <c r="J30" s="279"/>
      <c r="K30" s="279"/>
    </row>
    <row r="31" spans="1:11" ht="15" customHeight="1" x14ac:dyDescent="0.25">
      <c r="A31" s="279"/>
      <c r="B31" s="279"/>
      <c r="C31" s="294"/>
      <c r="D31" s="269">
        <v>2025</v>
      </c>
      <c r="E31" s="269">
        <v>2026</v>
      </c>
      <c r="F31" s="269">
        <v>2027</v>
      </c>
      <c r="G31" s="269">
        <v>2028</v>
      </c>
      <c r="H31" s="279"/>
      <c r="I31" s="279"/>
      <c r="J31" s="279"/>
      <c r="K31" s="279"/>
    </row>
    <row r="32" spans="1:11" ht="15" customHeight="1" x14ac:dyDescent="0.25">
      <c r="A32" s="279"/>
      <c r="B32" s="279"/>
      <c r="C32" s="293"/>
      <c r="D32" s="266" t="s">
        <v>17</v>
      </c>
      <c r="E32" s="266" t="s">
        <v>18</v>
      </c>
      <c r="F32" s="266" t="s">
        <v>18</v>
      </c>
      <c r="G32" s="266" t="s">
        <v>18</v>
      </c>
      <c r="H32" s="279"/>
      <c r="I32" s="279"/>
      <c r="J32" s="279"/>
      <c r="K32" s="279"/>
    </row>
    <row r="33" spans="1:11" ht="14.1" customHeight="1" x14ac:dyDescent="0.25">
      <c r="A33" s="279"/>
      <c r="B33" s="279"/>
      <c r="C33" s="284" t="s">
        <v>39</v>
      </c>
      <c r="D33" s="295" t="s">
        <v>40</v>
      </c>
      <c r="E33" s="295" t="s">
        <v>1358</v>
      </c>
      <c r="F33" s="295" t="s">
        <v>1358</v>
      </c>
      <c r="G33" s="295" t="s">
        <v>1358</v>
      </c>
      <c r="H33" s="279"/>
      <c r="I33" s="279"/>
      <c r="J33" s="279"/>
      <c r="K33" s="279"/>
    </row>
    <row r="34" spans="1:11" ht="14.1" customHeight="1" x14ac:dyDescent="0.25">
      <c r="A34" s="279"/>
      <c r="B34" s="279"/>
      <c r="C34" s="284" t="s">
        <v>41</v>
      </c>
      <c r="D34" s="295" t="s">
        <v>1357</v>
      </c>
      <c r="E34" s="295" t="s">
        <v>1356</v>
      </c>
      <c r="F34" s="295" t="s">
        <v>1355</v>
      </c>
      <c r="G34" s="295" t="s">
        <v>1354</v>
      </c>
      <c r="H34" s="279"/>
      <c r="I34" s="279"/>
      <c r="J34" s="279"/>
      <c r="K34" s="279"/>
    </row>
    <row r="35" spans="1:11" ht="14.1" customHeight="1" x14ac:dyDescent="0.25">
      <c r="A35" s="279"/>
      <c r="B35" s="279"/>
      <c r="C35" s="284" t="s">
        <v>45</v>
      </c>
      <c r="D35" s="295" t="s">
        <v>46</v>
      </c>
      <c r="E35" s="295" t="s">
        <v>1353</v>
      </c>
      <c r="F35" s="295" t="s">
        <v>1352</v>
      </c>
      <c r="G35" s="295" t="s">
        <v>1351</v>
      </c>
      <c r="H35" s="279"/>
      <c r="I35" s="279"/>
      <c r="J35" s="279"/>
      <c r="K35" s="279"/>
    </row>
    <row r="36" spans="1:11" ht="14.1" customHeight="1" x14ac:dyDescent="0.25">
      <c r="A36" s="279"/>
      <c r="B36" s="279"/>
      <c r="C36" s="284" t="s">
        <v>50</v>
      </c>
      <c r="D36" s="295" t="s">
        <v>40</v>
      </c>
      <c r="E36" s="295" t="s">
        <v>40</v>
      </c>
      <c r="F36" s="295" t="s">
        <v>46</v>
      </c>
      <c r="G36" s="295" t="s">
        <v>46</v>
      </c>
      <c r="H36" s="279"/>
      <c r="I36" s="279"/>
      <c r="J36" s="279"/>
      <c r="K36" s="279"/>
    </row>
    <row r="37" spans="1:11" ht="14.1" customHeight="1" x14ac:dyDescent="0.25">
      <c r="A37" s="279"/>
      <c r="B37" s="279"/>
      <c r="C37" s="284" t="s">
        <v>52</v>
      </c>
      <c r="D37" s="295" t="s">
        <v>40</v>
      </c>
      <c r="E37" s="295" t="s">
        <v>1350</v>
      </c>
      <c r="F37" s="295" t="s">
        <v>1349</v>
      </c>
      <c r="G37" s="295" t="s">
        <v>1348</v>
      </c>
      <c r="H37" s="279"/>
      <c r="I37" s="279"/>
      <c r="J37" s="279"/>
      <c r="K37" s="279"/>
    </row>
    <row r="38" spans="1:11" ht="14.1" customHeight="1" x14ac:dyDescent="0.25">
      <c r="A38" s="279"/>
      <c r="B38" s="279"/>
      <c r="C38" s="284" t="s">
        <v>55</v>
      </c>
      <c r="D38" s="295" t="s">
        <v>40</v>
      </c>
      <c r="E38" s="295" t="s">
        <v>40</v>
      </c>
      <c r="F38" s="295" t="s">
        <v>1349</v>
      </c>
      <c r="G38" s="295" t="s">
        <v>1348</v>
      </c>
      <c r="H38" s="279"/>
      <c r="I38" s="279"/>
      <c r="J38" s="279"/>
      <c r="K38" s="279"/>
    </row>
    <row r="39" spans="1:11" ht="14.1" customHeight="1" x14ac:dyDescent="0.25">
      <c r="A39" s="279"/>
      <c r="B39" s="279"/>
      <c r="C39" s="1307" t="s">
        <v>58</v>
      </c>
      <c r="D39" s="1308"/>
      <c r="E39" s="1308"/>
      <c r="F39" s="1308"/>
      <c r="G39" s="1308"/>
      <c r="H39" s="279"/>
      <c r="I39" s="279"/>
      <c r="J39" s="279"/>
      <c r="K39" s="279"/>
    </row>
    <row r="40" spans="1:11" ht="14.1" customHeight="1" x14ac:dyDescent="0.25">
      <c r="A40" s="279"/>
      <c r="B40" s="279"/>
      <c r="C40" s="294"/>
      <c r="D40" s="269">
        <v>2025</v>
      </c>
      <c r="E40" s="269">
        <v>2026</v>
      </c>
      <c r="F40" s="269">
        <v>2027</v>
      </c>
      <c r="G40" s="269">
        <v>2028</v>
      </c>
      <c r="H40" s="279"/>
      <c r="I40" s="279"/>
      <c r="J40" s="279"/>
      <c r="K40" s="279"/>
    </row>
    <row r="41" spans="1:11" ht="14.1" customHeight="1" x14ac:dyDescent="0.25">
      <c r="A41" s="279"/>
      <c r="B41" s="279"/>
      <c r="C41" s="293"/>
      <c r="D41" s="266" t="s">
        <v>17</v>
      </c>
      <c r="E41" s="266" t="s">
        <v>18</v>
      </c>
      <c r="F41" s="266" t="s">
        <v>18</v>
      </c>
      <c r="G41" s="266" t="s">
        <v>18</v>
      </c>
      <c r="H41" s="279"/>
      <c r="I41" s="279"/>
      <c r="J41" s="279"/>
      <c r="K41" s="279"/>
    </row>
    <row r="42" spans="1:11" ht="14.1" customHeight="1" x14ac:dyDescent="0.25">
      <c r="A42" s="279"/>
      <c r="B42" s="279"/>
      <c r="C42" s="292" t="s">
        <v>59</v>
      </c>
      <c r="D42" s="289">
        <v>0</v>
      </c>
      <c r="E42" s="289">
        <v>51758000</v>
      </c>
      <c r="F42" s="289">
        <v>51758000</v>
      </c>
      <c r="G42" s="289">
        <v>51758000</v>
      </c>
      <c r="H42" s="279"/>
      <c r="I42" s="279"/>
      <c r="J42" s="279"/>
      <c r="K42" s="279"/>
    </row>
    <row r="43" spans="1:11" ht="14.1" customHeight="1" x14ac:dyDescent="0.25">
      <c r="A43" s="279"/>
      <c r="B43" s="279"/>
      <c r="C43" s="292" t="s">
        <v>60</v>
      </c>
      <c r="D43" s="289">
        <v>0</v>
      </c>
      <c r="E43" s="289">
        <v>51758000</v>
      </c>
      <c r="F43" s="289">
        <v>51758000</v>
      </c>
      <c r="G43" s="289">
        <v>51758000</v>
      </c>
      <c r="H43" s="279"/>
      <c r="I43" s="279"/>
      <c r="J43" s="279"/>
      <c r="K43" s="279"/>
    </row>
    <row r="44" spans="1:11" ht="14.1" customHeight="1" x14ac:dyDescent="0.25">
      <c r="A44" s="279"/>
      <c r="B44" s="279"/>
      <c r="C44" s="292" t="s">
        <v>61</v>
      </c>
      <c r="D44" s="289">
        <v>0</v>
      </c>
      <c r="E44" s="289">
        <v>0</v>
      </c>
      <c r="F44" s="289">
        <v>0</v>
      </c>
      <c r="G44" s="289">
        <v>0</v>
      </c>
      <c r="H44" s="279"/>
      <c r="I44" s="279"/>
      <c r="J44" s="279"/>
      <c r="K44" s="279"/>
    </row>
    <row r="45" spans="1:11" ht="14.1" customHeight="1" x14ac:dyDescent="0.25">
      <c r="A45" s="279"/>
      <c r="B45" s="279"/>
      <c r="C45" s="292" t="s">
        <v>62</v>
      </c>
      <c r="D45" s="289">
        <v>0</v>
      </c>
      <c r="E45" s="289">
        <v>8972000</v>
      </c>
      <c r="F45" s="289">
        <v>8972000</v>
      </c>
      <c r="G45" s="289">
        <v>8972000</v>
      </c>
      <c r="H45" s="279"/>
      <c r="I45" s="279"/>
      <c r="J45" s="279"/>
      <c r="K45" s="279"/>
    </row>
    <row r="46" spans="1:11" ht="14.1" customHeight="1" x14ac:dyDescent="0.25">
      <c r="A46" s="279"/>
      <c r="B46" s="279"/>
      <c r="C46" s="292" t="s">
        <v>60</v>
      </c>
      <c r="D46" s="289">
        <v>0</v>
      </c>
      <c r="E46" s="289">
        <v>8972000</v>
      </c>
      <c r="F46" s="289">
        <v>8972000</v>
      </c>
      <c r="G46" s="289">
        <v>8972000</v>
      </c>
      <c r="H46" s="279"/>
      <c r="I46" s="279"/>
      <c r="J46" s="279"/>
      <c r="K46" s="279"/>
    </row>
    <row r="47" spans="1:11" ht="14.1" customHeight="1" x14ac:dyDescent="0.25">
      <c r="A47" s="279"/>
      <c r="B47" s="279"/>
      <c r="C47" s="292" t="s">
        <v>61</v>
      </c>
      <c r="D47" s="289">
        <v>0</v>
      </c>
      <c r="E47" s="289">
        <v>0</v>
      </c>
      <c r="F47" s="289">
        <v>0</v>
      </c>
      <c r="G47" s="289">
        <v>0</v>
      </c>
      <c r="H47" s="279"/>
      <c r="I47" s="279"/>
      <c r="J47" s="279"/>
      <c r="K47" s="279"/>
    </row>
    <row r="48" spans="1:11" ht="14.1" customHeight="1" x14ac:dyDescent="0.25">
      <c r="A48" s="279"/>
      <c r="B48" s="279"/>
      <c r="C48" s="292" t="s">
        <v>63</v>
      </c>
      <c r="D48" s="289">
        <v>0</v>
      </c>
      <c r="E48" s="289">
        <v>7880000</v>
      </c>
      <c r="F48" s="289">
        <v>8380000</v>
      </c>
      <c r="G48" s="289">
        <v>8880000</v>
      </c>
      <c r="H48" s="279"/>
      <c r="I48" s="279"/>
      <c r="J48" s="279"/>
      <c r="K48" s="279"/>
    </row>
    <row r="49" spans="1:11" ht="14.1" customHeight="1" x14ac:dyDescent="0.25">
      <c r="A49" s="279"/>
      <c r="B49" s="279"/>
      <c r="C49" s="292" t="s">
        <v>60</v>
      </c>
      <c r="D49" s="289">
        <v>0</v>
      </c>
      <c r="E49" s="289">
        <v>7880000</v>
      </c>
      <c r="F49" s="289">
        <v>8380000</v>
      </c>
      <c r="G49" s="289">
        <v>8880000</v>
      </c>
      <c r="H49" s="279"/>
      <c r="I49" s="279"/>
      <c r="J49" s="279"/>
      <c r="K49" s="279"/>
    </row>
    <row r="50" spans="1:11" ht="14.1" customHeight="1" x14ac:dyDescent="0.25">
      <c r="A50" s="279"/>
      <c r="B50" s="279"/>
      <c r="C50" s="292" t="s">
        <v>61</v>
      </c>
      <c r="D50" s="289">
        <v>0</v>
      </c>
      <c r="E50" s="289">
        <v>0</v>
      </c>
      <c r="F50" s="289">
        <v>0</v>
      </c>
      <c r="G50" s="289">
        <v>0</v>
      </c>
      <c r="H50" s="279"/>
      <c r="I50" s="279"/>
      <c r="J50" s="279"/>
      <c r="K50" s="279"/>
    </row>
    <row r="51" spans="1:11" ht="14.1" customHeight="1" x14ac:dyDescent="0.25">
      <c r="A51" s="279"/>
      <c r="B51" s="279"/>
      <c r="C51" s="292" t="s">
        <v>64</v>
      </c>
      <c r="D51" s="289">
        <v>0</v>
      </c>
      <c r="E51" s="289">
        <v>0</v>
      </c>
      <c r="F51" s="289">
        <v>0</v>
      </c>
      <c r="G51" s="289">
        <v>0</v>
      </c>
      <c r="H51" s="279"/>
      <c r="I51" s="279"/>
      <c r="J51" s="279"/>
      <c r="K51" s="279"/>
    </row>
    <row r="52" spans="1:11" ht="14.1" customHeight="1" x14ac:dyDescent="0.25">
      <c r="A52" s="279"/>
      <c r="B52" s="279"/>
      <c r="C52" s="292" t="s">
        <v>60</v>
      </c>
      <c r="D52" s="289">
        <v>0</v>
      </c>
      <c r="E52" s="289">
        <v>0</v>
      </c>
      <c r="F52" s="289">
        <v>0</v>
      </c>
      <c r="G52" s="289">
        <v>0</v>
      </c>
      <c r="H52" s="279"/>
      <c r="I52" s="279"/>
      <c r="J52" s="279"/>
      <c r="K52" s="279"/>
    </row>
    <row r="53" spans="1:11" ht="14.1" customHeight="1" x14ac:dyDescent="0.25">
      <c r="A53" s="279"/>
      <c r="B53" s="279"/>
      <c r="C53" s="292" t="s">
        <v>61</v>
      </c>
      <c r="D53" s="289">
        <v>0</v>
      </c>
      <c r="E53" s="289">
        <v>0</v>
      </c>
      <c r="F53" s="289">
        <v>0</v>
      </c>
      <c r="G53" s="289">
        <v>0</v>
      </c>
      <c r="H53" s="279"/>
      <c r="I53" s="279"/>
      <c r="J53" s="279"/>
      <c r="K53" s="279"/>
    </row>
    <row r="54" spans="1:11" ht="14.1" customHeight="1" x14ac:dyDescent="0.25">
      <c r="A54" s="279"/>
      <c r="B54" s="279"/>
      <c r="C54" s="292" t="s">
        <v>65</v>
      </c>
      <c r="D54" s="289">
        <v>0</v>
      </c>
      <c r="E54" s="289">
        <v>0</v>
      </c>
      <c r="F54" s="289">
        <v>0</v>
      </c>
      <c r="G54" s="289">
        <v>0</v>
      </c>
      <c r="H54" s="279"/>
      <c r="I54" s="279"/>
      <c r="J54" s="279"/>
      <c r="K54" s="279"/>
    </row>
    <row r="55" spans="1:11" ht="14.1" customHeight="1" x14ac:dyDescent="0.25">
      <c r="A55" s="279"/>
      <c r="B55" s="279"/>
      <c r="C55" s="292" t="s">
        <v>60</v>
      </c>
      <c r="D55" s="289">
        <v>0</v>
      </c>
      <c r="E55" s="289">
        <v>0</v>
      </c>
      <c r="F55" s="289">
        <v>0</v>
      </c>
      <c r="G55" s="289">
        <v>0</v>
      </c>
      <c r="H55" s="279"/>
      <c r="I55" s="279"/>
      <c r="J55" s="279"/>
      <c r="K55" s="279"/>
    </row>
    <row r="56" spans="1:11" ht="14.1" customHeight="1" x14ac:dyDescent="0.25">
      <c r="A56" s="279"/>
      <c r="B56" s="279"/>
      <c r="C56" s="292" t="s">
        <v>61</v>
      </c>
      <c r="D56" s="289">
        <v>0</v>
      </c>
      <c r="E56" s="289">
        <v>0</v>
      </c>
      <c r="F56" s="289">
        <v>0</v>
      </c>
      <c r="G56" s="289">
        <v>0</v>
      </c>
      <c r="H56" s="279"/>
      <c r="I56" s="279"/>
      <c r="J56" s="279"/>
      <c r="K56" s="279"/>
    </row>
    <row r="57" spans="1:11" ht="14.1" customHeight="1" x14ac:dyDescent="0.25">
      <c r="A57" s="279"/>
      <c r="B57" s="279"/>
      <c r="C57" s="292" t="s">
        <v>66</v>
      </c>
      <c r="D57" s="289">
        <v>0</v>
      </c>
      <c r="E57" s="289">
        <v>0</v>
      </c>
      <c r="F57" s="289">
        <v>0</v>
      </c>
      <c r="G57" s="289">
        <v>0</v>
      </c>
      <c r="H57" s="279"/>
      <c r="I57" s="279"/>
      <c r="J57" s="279"/>
      <c r="K57" s="279"/>
    </row>
    <row r="58" spans="1:11" ht="14.1" customHeight="1" x14ac:dyDescent="0.25">
      <c r="A58" s="279"/>
      <c r="B58" s="279"/>
      <c r="C58" s="292" t="s">
        <v>60</v>
      </c>
      <c r="D58" s="289">
        <v>0</v>
      </c>
      <c r="E58" s="289">
        <v>0</v>
      </c>
      <c r="F58" s="289">
        <v>0</v>
      </c>
      <c r="G58" s="289">
        <v>0</v>
      </c>
      <c r="H58" s="279"/>
      <c r="I58" s="279"/>
      <c r="J58" s="279"/>
      <c r="K58" s="279"/>
    </row>
    <row r="59" spans="1:11" ht="14.1" customHeight="1" x14ac:dyDescent="0.25">
      <c r="A59" s="279"/>
      <c r="B59" s="279"/>
      <c r="C59" s="292" t="s">
        <v>61</v>
      </c>
      <c r="D59" s="289">
        <v>0</v>
      </c>
      <c r="E59" s="289">
        <v>0</v>
      </c>
      <c r="F59" s="289">
        <v>0</v>
      </c>
      <c r="G59" s="289">
        <v>0</v>
      </c>
      <c r="H59" s="279"/>
      <c r="I59" s="279"/>
      <c r="J59" s="279"/>
      <c r="K59" s="279"/>
    </row>
    <row r="60" spans="1:11" ht="14.1" customHeight="1" x14ac:dyDescent="0.25">
      <c r="A60" s="279"/>
      <c r="B60" s="279"/>
      <c r="C60" s="292" t="s">
        <v>67</v>
      </c>
      <c r="D60" s="289">
        <v>0</v>
      </c>
      <c r="E60" s="289">
        <v>240000</v>
      </c>
      <c r="F60" s="289">
        <v>240000</v>
      </c>
      <c r="G60" s="289">
        <v>240000</v>
      </c>
      <c r="H60" s="279"/>
      <c r="I60" s="279"/>
      <c r="J60" s="279"/>
      <c r="K60" s="279"/>
    </row>
    <row r="61" spans="1:11" ht="14.1" customHeight="1" x14ac:dyDescent="0.25">
      <c r="A61" s="279"/>
      <c r="B61" s="279"/>
      <c r="C61" s="292" t="s">
        <v>60</v>
      </c>
      <c r="D61" s="289">
        <v>0</v>
      </c>
      <c r="E61" s="289">
        <v>240000</v>
      </c>
      <c r="F61" s="289">
        <v>240000</v>
      </c>
      <c r="G61" s="289">
        <v>240000</v>
      </c>
      <c r="H61" s="279"/>
      <c r="I61" s="279"/>
      <c r="J61" s="279"/>
      <c r="K61" s="279"/>
    </row>
    <row r="62" spans="1:11" ht="14.1" customHeight="1" x14ac:dyDescent="0.25">
      <c r="A62" s="279"/>
      <c r="B62" s="279"/>
      <c r="C62" s="292" t="s">
        <v>61</v>
      </c>
      <c r="D62" s="289">
        <v>0</v>
      </c>
      <c r="E62" s="289">
        <v>0</v>
      </c>
      <c r="F62" s="289">
        <v>0</v>
      </c>
      <c r="G62" s="289">
        <v>0</v>
      </c>
      <c r="H62" s="279"/>
      <c r="I62" s="279"/>
      <c r="J62" s="279"/>
      <c r="K62" s="279"/>
    </row>
    <row r="63" spans="1:11" ht="14.1" customHeight="1" x14ac:dyDescent="0.25">
      <c r="A63" s="279"/>
      <c r="B63" s="279"/>
      <c r="C63" s="292" t="s">
        <v>68</v>
      </c>
      <c r="D63" s="289">
        <v>0</v>
      </c>
      <c r="E63" s="289">
        <v>0</v>
      </c>
      <c r="F63" s="289">
        <v>0</v>
      </c>
      <c r="G63" s="289">
        <v>0</v>
      </c>
      <c r="H63" s="279"/>
      <c r="I63" s="279"/>
      <c r="J63" s="279"/>
      <c r="K63" s="279"/>
    </row>
    <row r="64" spans="1:11" ht="14.1" customHeight="1" x14ac:dyDescent="0.25">
      <c r="A64" s="279"/>
      <c r="B64" s="279"/>
      <c r="C64" s="292" t="s">
        <v>60</v>
      </c>
      <c r="D64" s="289">
        <v>0</v>
      </c>
      <c r="E64" s="289">
        <v>0</v>
      </c>
      <c r="F64" s="289">
        <v>0</v>
      </c>
      <c r="G64" s="289">
        <v>0</v>
      </c>
      <c r="H64" s="279"/>
      <c r="I64" s="279"/>
      <c r="J64" s="279"/>
      <c r="K64" s="279"/>
    </row>
    <row r="65" spans="1:11" ht="14.1" customHeight="1" x14ac:dyDescent="0.25">
      <c r="A65" s="279"/>
      <c r="B65" s="279"/>
      <c r="C65" s="292" t="s">
        <v>69</v>
      </c>
      <c r="D65" s="289">
        <v>0</v>
      </c>
      <c r="E65" s="289">
        <v>0</v>
      </c>
      <c r="F65" s="289">
        <v>0</v>
      </c>
      <c r="G65" s="289">
        <v>0</v>
      </c>
      <c r="H65" s="279"/>
      <c r="I65" s="279"/>
      <c r="J65" s="279"/>
      <c r="K65" s="279"/>
    </row>
    <row r="66" spans="1:11" ht="14.1" customHeight="1" x14ac:dyDescent="0.25">
      <c r="A66" s="279"/>
      <c r="B66" s="279"/>
      <c r="C66" s="292" t="s">
        <v>70</v>
      </c>
      <c r="D66" s="289">
        <v>0</v>
      </c>
      <c r="E66" s="289">
        <v>0</v>
      </c>
      <c r="F66" s="289">
        <v>0</v>
      </c>
      <c r="G66" s="289">
        <v>0</v>
      </c>
      <c r="H66" s="279"/>
      <c r="I66" s="279"/>
      <c r="J66" s="279"/>
      <c r="K66" s="279"/>
    </row>
    <row r="67" spans="1:11" ht="14.1" customHeight="1" x14ac:dyDescent="0.25">
      <c r="A67" s="279"/>
      <c r="B67" s="279"/>
      <c r="C67" s="292" t="s">
        <v>71</v>
      </c>
      <c r="D67" s="289">
        <v>0</v>
      </c>
      <c r="E67" s="289">
        <v>0</v>
      </c>
      <c r="F67" s="289">
        <v>0</v>
      </c>
      <c r="G67" s="289">
        <v>0</v>
      </c>
      <c r="H67" s="279"/>
      <c r="I67" s="279"/>
      <c r="J67" s="279"/>
      <c r="K67" s="279"/>
    </row>
    <row r="68" spans="1:11" ht="14.1" customHeight="1" x14ac:dyDescent="0.25">
      <c r="A68" s="279"/>
      <c r="B68" s="279"/>
      <c r="C68" s="292" t="s">
        <v>72</v>
      </c>
      <c r="D68" s="289">
        <v>0</v>
      </c>
      <c r="E68" s="289">
        <v>0</v>
      </c>
      <c r="F68" s="289">
        <v>0</v>
      </c>
      <c r="G68" s="289">
        <v>0</v>
      </c>
      <c r="H68" s="279"/>
      <c r="I68" s="279"/>
      <c r="J68" s="279"/>
      <c r="K68" s="279"/>
    </row>
    <row r="69" spans="1:11" ht="14.1" customHeight="1" x14ac:dyDescent="0.25">
      <c r="A69" s="279"/>
      <c r="B69" s="279"/>
      <c r="C69" s="292" t="s">
        <v>73</v>
      </c>
      <c r="D69" s="289">
        <v>0</v>
      </c>
      <c r="E69" s="289">
        <v>0</v>
      </c>
      <c r="F69" s="289">
        <v>0</v>
      </c>
      <c r="G69" s="289">
        <v>0</v>
      </c>
      <c r="H69" s="279"/>
      <c r="I69" s="279"/>
      <c r="J69" s="279"/>
      <c r="K69" s="279"/>
    </row>
    <row r="70" spans="1:11" ht="14.1" customHeight="1" x14ac:dyDescent="0.25">
      <c r="A70" s="279"/>
      <c r="B70" s="279"/>
      <c r="C70" s="292" t="s">
        <v>60</v>
      </c>
      <c r="D70" s="289">
        <v>0</v>
      </c>
      <c r="E70" s="289">
        <v>0</v>
      </c>
      <c r="F70" s="289">
        <v>0</v>
      </c>
      <c r="G70" s="289">
        <v>0</v>
      </c>
      <c r="H70" s="279"/>
      <c r="I70" s="279"/>
      <c r="J70" s="279"/>
      <c r="K70" s="279"/>
    </row>
    <row r="71" spans="1:11" ht="14.1" customHeight="1" x14ac:dyDescent="0.25">
      <c r="A71" s="279"/>
      <c r="B71" s="279"/>
      <c r="C71" s="292" t="s">
        <v>69</v>
      </c>
      <c r="D71" s="289">
        <v>0</v>
      </c>
      <c r="E71" s="289">
        <v>0</v>
      </c>
      <c r="F71" s="289">
        <v>0</v>
      </c>
      <c r="G71" s="289">
        <v>0</v>
      </c>
      <c r="H71" s="279"/>
      <c r="I71" s="279"/>
      <c r="J71" s="279"/>
      <c r="K71" s="279"/>
    </row>
    <row r="72" spans="1:11" ht="14.1" customHeight="1" x14ac:dyDescent="0.25">
      <c r="A72" s="279"/>
      <c r="B72" s="279"/>
      <c r="C72" s="292" t="s">
        <v>70</v>
      </c>
      <c r="D72" s="289">
        <v>0</v>
      </c>
      <c r="E72" s="289">
        <v>0</v>
      </c>
      <c r="F72" s="289">
        <v>0</v>
      </c>
      <c r="G72" s="289">
        <v>0</v>
      </c>
      <c r="H72" s="279"/>
      <c r="I72" s="279"/>
      <c r="J72" s="279"/>
      <c r="K72" s="279"/>
    </row>
    <row r="73" spans="1:11" ht="14.1" customHeight="1" x14ac:dyDescent="0.25">
      <c r="A73" s="279"/>
      <c r="B73" s="279"/>
      <c r="C73" s="292" t="s">
        <v>71</v>
      </c>
      <c r="D73" s="289">
        <v>0</v>
      </c>
      <c r="E73" s="289">
        <v>0</v>
      </c>
      <c r="F73" s="289">
        <v>0</v>
      </c>
      <c r="G73" s="289">
        <v>0</v>
      </c>
      <c r="H73" s="279"/>
      <c r="I73" s="279"/>
      <c r="J73" s="279"/>
      <c r="K73" s="279"/>
    </row>
    <row r="74" spans="1:11" ht="14.1" customHeight="1" x14ac:dyDescent="0.25">
      <c r="A74" s="279"/>
      <c r="B74" s="279"/>
      <c r="C74" s="292" t="s">
        <v>72</v>
      </c>
      <c r="D74" s="289">
        <v>0</v>
      </c>
      <c r="E74" s="289">
        <v>0</v>
      </c>
      <c r="F74" s="289">
        <v>0</v>
      </c>
      <c r="G74" s="289">
        <v>0</v>
      </c>
      <c r="H74" s="279"/>
      <c r="I74" s="279"/>
      <c r="J74" s="279"/>
      <c r="K74" s="279"/>
    </row>
    <row r="75" spans="1:11" ht="14.1" customHeight="1" x14ac:dyDescent="0.25">
      <c r="A75" s="279"/>
      <c r="B75" s="279"/>
      <c r="C75" s="292" t="s">
        <v>74</v>
      </c>
      <c r="D75" s="289">
        <v>0</v>
      </c>
      <c r="E75" s="289">
        <v>0</v>
      </c>
      <c r="F75" s="289">
        <v>0</v>
      </c>
      <c r="G75" s="289">
        <v>0</v>
      </c>
      <c r="H75" s="279"/>
      <c r="I75" s="279"/>
      <c r="J75" s="279"/>
      <c r="K75" s="279"/>
    </row>
    <row r="76" spans="1:11" ht="14.1" customHeight="1" x14ac:dyDescent="0.25">
      <c r="A76" s="279"/>
      <c r="B76" s="279"/>
      <c r="C76" s="292" t="s">
        <v>60</v>
      </c>
      <c r="D76" s="289">
        <v>0</v>
      </c>
      <c r="E76" s="289">
        <v>0</v>
      </c>
      <c r="F76" s="289">
        <v>0</v>
      </c>
      <c r="G76" s="289">
        <v>0</v>
      </c>
      <c r="H76" s="279"/>
      <c r="I76" s="279"/>
      <c r="J76" s="279"/>
      <c r="K76" s="279"/>
    </row>
    <row r="77" spans="1:11" ht="14.1" customHeight="1" x14ac:dyDescent="0.25">
      <c r="A77" s="279"/>
      <c r="B77" s="279"/>
      <c r="C77" s="292" t="s">
        <v>69</v>
      </c>
      <c r="D77" s="289">
        <v>0</v>
      </c>
      <c r="E77" s="289">
        <v>0</v>
      </c>
      <c r="F77" s="289">
        <v>0</v>
      </c>
      <c r="G77" s="289">
        <v>0</v>
      </c>
      <c r="H77" s="279"/>
      <c r="I77" s="279"/>
      <c r="J77" s="279"/>
      <c r="K77" s="279"/>
    </row>
    <row r="78" spans="1:11" ht="14.1" customHeight="1" x14ac:dyDescent="0.25">
      <c r="A78" s="279"/>
      <c r="B78" s="279"/>
      <c r="C78" s="292" t="s">
        <v>70</v>
      </c>
      <c r="D78" s="289">
        <v>0</v>
      </c>
      <c r="E78" s="289">
        <v>0</v>
      </c>
      <c r="F78" s="289">
        <v>0</v>
      </c>
      <c r="G78" s="289">
        <v>0</v>
      </c>
      <c r="H78" s="279"/>
      <c r="I78" s="279"/>
      <c r="J78" s="279"/>
      <c r="K78" s="279"/>
    </row>
    <row r="79" spans="1:11" ht="14.1" customHeight="1" x14ac:dyDescent="0.25">
      <c r="A79" s="279"/>
      <c r="B79" s="279"/>
      <c r="C79" s="292" t="s">
        <v>71</v>
      </c>
      <c r="D79" s="289">
        <v>0</v>
      </c>
      <c r="E79" s="289">
        <v>0</v>
      </c>
      <c r="F79" s="289">
        <v>0</v>
      </c>
      <c r="G79" s="289">
        <v>0</v>
      </c>
      <c r="H79" s="279"/>
      <c r="I79" s="279"/>
      <c r="J79" s="279"/>
      <c r="K79" s="279"/>
    </row>
    <row r="80" spans="1:11" ht="14.1" customHeight="1" x14ac:dyDescent="0.25">
      <c r="A80" s="279"/>
      <c r="B80" s="279"/>
      <c r="C80" s="292" t="s">
        <v>72</v>
      </c>
      <c r="D80" s="289">
        <v>0</v>
      </c>
      <c r="E80" s="289">
        <v>0</v>
      </c>
      <c r="F80" s="289">
        <v>0</v>
      </c>
      <c r="G80" s="289">
        <v>0</v>
      </c>
      <c r="H80" s="279"/>
      <c r="I80" s="279"/>
      <c r="J80" s="279"/>
      <c r="K80" s="279"/>
    </row>
    <row r="81" spans="1:11" ht="14.1" customHeight="1" x14ac:dyDescent="0.25">
      <c r="A81" s="279"/>
      <c r="B81" s="279"/>
      <c r="C81" s="292" t="s">
        <v>75</v>
      </c>
      <c r="D81" s="289">
        <v>0</v>
      </c>
      <c r="E81" s="289">
        <v>0</v>
      </c>
      <c r="F81" s="289">
        <v>0</v>
      </c>
      <c r="G81" s="289">
        <v>0</v>
      </c>
      <c r="H81" s="279"/>
      <c r="I81" s="279"/>
      <c r="J81" s="279"/>
      <c r="K81" s="279"/>
    </row>
    <row r="82" spans="1:11" ht="14.1" customHeight="1" x14ac:dyDescent="0.25">
      <c r="A82" s="279"/>
      <c r="B82" s="279"/>
      <c r="C82" s="292" t="s">
        <v>76</v>
      </c>
      <c r="D82" s="289">
        <v>0</v>
      </c>
      <c r="E82" s="289">
        <v>0</v>
      </c>
      <c r="F82" s="289">
        <v>0</v>
      </c>
      <c r="G82" s="289">
        <v>0</v>
      </c>
      <c r="H82" s="279"/>
      <c r="I82" s="279"/>
      <c r="J82" s="279"/>
      <c r="K82" s="279"/>
    </row>
    <row r="83" spans="1:11" ht="14.1" customHeight="1" x14ac:dyDescent="0.25">
      <c r="A83" s="279"/>
      <c r="B83" s="279"/>
      <c r="C83" s="290" t="s">
        <v>77</v>
      </c>
      <c r="D83" s="289">
        <v>0</v>
      </c>
      <c r="E83" s="289">
        <v>68850000</v>
      </c>
      <c r="F83" s="289">
        <v>69350000</v>
      </c>
      <c r="G83" s="289">
        <v>69850000</v>
      </c>
      <c r="H83" s="279"/>
      <c r="I83" s="279"/>
      <c r="J83" s="279"/>
      <c r="K83" s="279"/>
    </row>
    <row r="84" spans="1:11" ht="18" customHeight="1" x14ac:dyDescent="0.25">
      <c r="A84" s="279"/>
      <c r="B84" s="279"/>
      <c r="C84" s="296" t="s">
        <v>33</v>
      </c>
      <c r="D84" s="1295" t="s">
        <v>1347</v>
      </c>
      <c r="E84" s="1296"/>
      <c r="F84" s="1296"/>
      <c r="G84" s="1296"/>
      <c r="H84" s="279"/>
      <c r="I84" s="279"/>
      <c r="J84" s="279"/>
      <c r="K84" s="279"/>
    </row>
    <row r="85" spans="1:11" ht="18" customHeight="1" x14ac:dyDescent="0.25">
      <c r="A85" s="279"/>
      <c r="B85" s="279"/>
      <c r="C85" s="277" t="s">
        <v>35</v>
      </c>
      <c r="D85" s="1297" t="s">
        <v>1346</v>
      </c>
      <c r="E85" s="1298"/>
      <c r="F85" s="1298"/>
      <c r="G85" s="1298"/>
      <c r="H85" s="279"/>
      <c r="I85" s="279"/>
      <c r="J85" s="279"/>
      <c r="K85" s="279"/>
    </row>
    <row r="86" spans="1:11" ht="18" customHeight="1" x14ac:dyDescent="0.25">
      <c r="A86" s="279"/>
      <c r="B86" s="279"/>
      <c r="C86" s="277" t="s">
        <v>37</v>
      </c>
      <c r="D86" s="1297" t="s">
        <v>1345</v>
      </c>
      <c r="E86" s="1298"/>
      <c r="F86" s="1298"/>
      <c r="G86" s="1298"/>
      <c r="H86" s="279"/>
      <c r="I86" s="279"/>
      <c r="J86" s="279"/>
      <c r="K86" s="279"/>
    </row>
    <row r="87" spans="1:11" ht="15" customHeight="1" x14ac:dyDescent="0.25">
      <c r="A87" s="279"/>
      <c r="B87" s="279"/>
      <c r="C87" s="294"/>
      <c r="D87" s="269">
        <v>2025</v>
      </c>
      <c r="E87" s="269">
        <v>2026</v>
      </c>
      <c r="F87" s="269">
        <v>2027</v>
      </c>
      <c r="G87" s="269">
        <v>2028</v>
      </c>
      <c r="H87" s="279"/>
      <c r="I87" s="279"/>
      <c r="J87" s="279"/>
      <c r="K87" s="279"/>
    </row>
    <row r="88" spans="1:11" ht="15" customHeight="1" x14ac:dyDescent="0.25">
      <c r="A88" s="279"/>
      <c r="B88" s="279"/>
      <c r="C88" s="293"/>
      <c r="D88" s="266" t="s">
        <v>17</v>
      </c>
      <c r="E88" s="266" t="s">
        <v>18</v>
      </c>
      <c r="F88" s="266" t="s">
        <v>18</v>
      </c>
      <c r="G88" s="266" t="s">
        <v>18</v>
      </c>
      <c r="H88" s="279"/>
      <c r="I88" s="279"/>
      <c r="J88" s="279"/>
      <c r="K88" s="279"/>
    </row>
    <row r="89" spans="1:11" ht="14.1" customHeight="1" x14ac:dyDescent="0.25">
      <c r="A89" s="279"/>
      <c r="B89" s="279"/>
      <c r="C89" s="284" t="s">
        <v>39</v>
      </c>
      <c r="D89" s="295" t="s">
        <v>40</v>
      </c>
      <c r="E89" s="295" t="s">
        <v>1344</v>
      </c>
      <c r="F89" s="295" t="s">
        <v>1344</v>
      </c>
      <c r="G89" s="295" t="s">
        <v>1344</v>
      </c>
      <c r="H89" s="279"/>
      <c r="I89" s="279"/>
      <c r="J89" s="279"/>
      <c r="K89" s="279"/>
    </row>
    <row r="90" spans="1:11" ht="14.1" customHeight="1" x14ac:dyDescent="0.25">
      <c r="A90" s="279"/>
      <c r="B90" s="279"/>
      <c r="C90" s="284" t="s">
        <v>41</v>
      </c>
      <c r="D90" s="295" t="s">
        <v>166</v>
      </c>
      <c r="E90" s="295" t="s">
        <v>166</v>
      </c>
      <c r="F90" s="295" t="s">
        <v>166</v>
      </c>
      <c r="G90" s="295" t="s">
        <v>166</v>
      </c>
      <c r="H90" s="279"/>
      <c r="I90" s="279"/>
      <c r="J90" s="279"/>
      <c r="K90" s="279"/>
    </row>
    <row r="91" spans="1:11" ht="14.1" customHeight="1" x14ac:dyDescent="0.25">
      <c r="A91" s="279"/>
      <c r="B91" s="279"/>
      <c r="C91" s="284" t="s">
        <v>45</v>
      </c>
      <c r="D91" s="295" t="s">
        <v>46</v>
      </c>
      <c r="E91" s="295" t="s">
        <v>1343</v>
      </c>
      <c r="F91" s="295" t="s">
        <v>1343</v>
      </c>
      <c r="G91" s="295" t="s">
        <v>1343</v>
      </c>
      <c r="H91" s="279"/>
      <c r="I91" s="279"/>
      <c r="J91" s="279"/>
      <c r="K91" s="279"/>
    </row>
    <row r="92" spans="1:11" ht="14.1" customHeight="1" x14ac:dyDescent="0.25">
      <c r="A92" s="279"/>
      <c r="B92" s="279"/>
      <c r="C92" s="284" t="s">
        <v>50</v>
      </c>
      <c r="D92" s="295" t="s">
        <v>40</v>
      </c>
      <c r="E92" s="295" t="s">
        <v>40</v>
      </c>
      <c r="F92" s="295" t="s">
        <v>46</v>
      </c>
      <c r="G92" s="295" t="s">
        <v>46</v>
      </c>
      <c r="H92" s="279"/>
      <c r="I92" s="279"/>
      <c r="J92" s="279"/>
      <c r="K92" s="279"/>
    </row>
    <row r="93" spans="1:11" ht="14.1" customHeight="1" x14ac:dyDescent="0.25">
      <c r="A93" s="279"/>
      <c r="B93" s="279"/>
      <c r="C93" s="284" t="s">
        <v>52</v>
      </c>
      <c r="D93" s="295" t="s">
        <v>40</v>
      </c>
      <c r="E93" s="295" t="s">
        <v>46</v>
      </c>
      <c r="F93" s="295" t="s">
        <v>46</v>
      </c>
      <c r="G93" s="295" t="s">
        <v>46</v>
      </c>
      <c r="H93" s="279"/>
      <c r="I93" s="279"/>
      <c r="J93" s="279"/>
      <c r="K93" s="279"/>
    </row>
    <row r="94" spans="1:11" ht="14.1" customHeight="1" x14ac:dyDescent="0.25">
      <c r="A94" s="279"/>
      <c r="B94" s="279"/>
      <c r="C94" s="284" t="s">
        <v>55</v>
      </c>
      <c r="D94" s="295" t="s">
        <v>40</v>
      </c>
      <c r="E94" s="295" t="s">
        <v>40</v>
      </c>
      <c r="F94" s="295" t="s">
        <v>46</v>
      </c>
      <c r="G94" s="295" t="s">
        <v>46</v>
      </c>
      <c r="H94" s="279"/>
      <c r="I94" s="279"/>
      <c r="J94" s="279"/>
      <c r="K94" s="279"/>
    </row>
    <row r="95" spans="1:11" ht="14.1" customHeight="1" x14ac:dyDescent="0.25">
      <c r="A95" s="279"/>
      <c r="B95" s="279"/>
      <c r="C95" s="1307" t="s">
        <v>58</v>
      </c>
      <c r="D95" s="1308"/>
      <c r="E95" s="1308"/>
      <c r="F95" s="1308"/>
      <c r="G95" s="1308"/>
      <c r="H95" s="279"/>
      <c r="I95" s="279"/>
      <c r="J95" s="279"/>
      <c r="K95" s="279"/>
    </row>
    <row r="96" spans="1:11" ht="14.1" customHeight="1" x14ac:dyDescent="0.25">
      <c r="A96" s="279"/>
      <c r="B96" s="279"/>
      <c r="C96" s="294"/>
      <c r="D96" s="269">
        <v>2025</v>
      </c>
      <c r="E96" s="269">
        <v>2026</v>
      </c>
      <c r="F96" s="269">
        <v>2027</v>
      </c>
      <c r="G96" s="269">
        <v>2028</v>
      </c>
      <c r="H96" s="279"/>
      <c r="I96" s="279"/>
      <c r="J96" s="279"/>
      <c r="K96" s="279"/>
    </row>
    <row r="97" spans="1:11" ht="14.1" customHeight="1" x14ac:dyDescent="0.25">
      <c r="A97" s="279"/>
      <c r="B97" s="279"/>
      <c r="C97" s="293"/>
      <c r="D97" s="266" t="s">
        <v>17</v>
      </c>
      <c r="E97" s="266" t="s">
        <v>18</v>
      </c>
      <c r="F97" s="266" t="s">
        <v>18</v>
      </c>
      <c r="G97" s="266" t="s">
        <v>18</v>
      </c>
      <c r="H97" s="279"/>
      <c r="I97" s="279"/>
      <c r="J97" s="279"/>
      <c r="K97" s="279"/>
    </row>
    <row r="98" spans="1:11" ht="14.1" customHeight="1" x14ac:dyDescent="0.25">
      <c r="A98" s="279"/>
      <c r="B98" s="279"/>
      <c r="C98" s="292" t="s">
        <v>59</v>
      </c>
      <c r="D98" s="289">
        <v>0</v>
      </c>
      <c r="E98" s="289">
        <v>0</v>
      </c>
      <c r="F98" s="289">
        <v>0</v>
      </c>
      <c r="G98" s="289">
        <v>0</v>
      </c>
      <c r="H98" s="279"/>
      <c r="I98" s="279"/>
      <c r="J98" s="279"/>
      <c r="K98" s="279"/>
    </row>
    <row r="99" spans="1:11" ht="14.1" customHeight="1" x14ac:dyDescent="0.25">
      <c r="A99" s="279"/>
      <c r="B99" s="279"/>
      <c r="C99" s="292" t="s">
        <v>60</v>
      </c>
      <c r="D99" s="289">
        <v>0</v>
      </c>
      <c r="E99" s="289">
        <v>0</v>
      </c>
      <c r="F99" s="289">
        <v>0</v>
      </c>
      <c r="G99" s="289">
        <v>0</v>
      </c>
      <c r="H99" s="279"/>
      <c r="I99" s="279"/>
      <c r="J99" s="279"/>
      <c r="K99" s="279"/>
    </row>
    <row r="100" spans="1:11" ht="14.1" customHeight="1" x14ac:dyDescent="0.25">
      <c r="A100" s="279"/>
      <c r="B100" s="279"/>
      <c r="C100" s="292" t="s">
        <v>61</v>
      </c>
      <c r="D100" s="289">
        <v>0</v>
      </c>
      <c r="E100" s="289">
        <v>0</v>
      </c>
      <c r="F100" s="289">
        <v>0</v>
      </c>
      <c r="G100" s="289">
        <v>0</v>
      </c>
      <c r="H100" s="279"/>
      <c r="I100" s="279"/>
      <c r="J100" s="279"/>
      <c r="K100" s="279"/>
    </row>
    <row r="101" spans="1:11" ht="14.1" customHeight="1" x14ac:dyDescent="0.25">
      <c r="A101" s="279"/>
      <c r="B101" s="279"/>
      <c r="C101" s="292" t="s">
        <v>62</v>
      </c>
      <c r="D101" s="289">
        <v>0</v>
      </c>
      <c r="E101" s="289">
        <v>0</v>
      </c>
      <c r="F101" s="289">
        <v>0</v>
      </c>
      <c r="G101" s="289">
        <v>0</v>
      </c>
      <c r="H101" s="279"/>
      <c r="I101" s="279"/>
      <c r="J101" s="279"/>
      <c r="K101" s="279"/>
    </row>
    <row r="102" spans="1:11" ht="14.1" customHeight="1" x14ac:dyDescent="0.25">
      <c r="A102" s="279"/>
      <c r="B102" s="279"/>
      <c r="C102" s="292" t="s">
        <v>60</v>
      </c>
      <c r="D102" s="289">
        <v>0</v>
      </c>
      <c r="E102" s="289">
        <v>0</v>
      </c>
      <c r="F102" s="289">
        <v>0</v>
      </c>
      <c r="G102" s="289">
        <v>0</v>
      </c>
      <c r="H102" s="279"/>
      <c r="I102" s="279"/>
      <c r="J102" s="279"/>
      <c r="K102" s="279"/>
    </row>
    <row r="103" spans="1:11" ht="14.1" customHeight="1" x14ac:dyDescent="0.25">
      <c r="A103" s="279"/>
      <c r="B103" s="279"/>
      <c r="C103" s="292" t="s">
        <v>61</v>
      </c>
      <c r="D103" s="289">
        <v>0</v>
      </c>
      <c r="E103" s="289">
        <v>0</v>
      </c>
      <c r="F103" s="289">
        <v>0</v>
      </c>
      <c r="G103" s="289">
        <v>0</v>
      </c>
      <c r="H103" s="279"/>
      <c r="I103" s="279"/>
      <c r="J103" s="279"/>
      <c r="K103" s="279"/>
    </row>
    <row r="104" spans="1:11" ht="14.1" customHeight="1" x14ac:dyDescent="0.25">
      <c r="A104" s="279"/>
      <c r="B104" s="279"/>
      <c r="C104" s="292" t="s">
        <v>63</v>
      </c>
      <c r="D104" s="289">
        <v>0</v>
      </c>
      <c r="E104" s="289">
        <v>5000000</v>
      </c>
      <c r="F104" s="289">
        <v>5000000</v>
      </c>
      <c r="G104" s="289">
        <v>5000000</v>
      </c>
      <c r="H104" s="279"/>
      <c r="I104" s="279"/>
      <c r="J104" s="279"/>
      <c r="K104" s="279"/>
    </row>
    <row r="105" spans="1:11" ht="14.1" customHeight="1" x14ac:dyDescent="0.25">
      <c r="A105" s="279"/>
      <c r="B105" s="279"/>
      <c r="C105" s="292" t="s">
        <v>60</v>
      </c>
      <c r="D105" s="289">
        <v>0</v>
      </c>
      <c r="E105" s="289">
        <v>5000000</v>
      </c>
      <c r="F105" s="289">
        <v>5000000</v>
      </c>
      <c r="G105" s="289">
        <v>5000000</v>
      </c>
      <c r="H105" s="279"/>
      <c r="I105" s="279"/>
      <c r="J105" s="279"/>
      <c r="K105" s="279"/>
    </row>
    <row r="106" spans="1:11" ht="14.1" customHeight="1" x14ac:dyDescent="0.25">
      <c r="A106" s="279"/>
      <c r="B106" s="279"/>
      <c r="C106" s="292" t="s">
        <v>61</v>
      </c>
      <c r="D106" s="289">
        <v>0</v>
      </c>
      <c r="E106" s="289">
        <v>0</v>
      </c>
      <c r="F106" s="289">
        <v>0</v>
      </c>
      <c r="G106" s="289">
        <v>0</v>
      </c>
      <c r="H106" s="279"/>
      <c r="I106" s="279"/>
      <c r="J106" s="279"/>
      <c r="K106" s="279"/>
    </row>
    <row r="107" spans="1:11" ht="14.1" customHeight="1" x14ac:dyDescent="0.25">
      <c r="A107" s="279"/>
      <c r="B107" s="279"/>
      <c r="C107" s="292" t="s">
        <v>64</v>
      </c>
      <c r="D107" s="289">
        <v>0</v>
      </c>
      <c r="E107" s="289">
        <v>0</v>
      </c>
      <c r="F107" s="289">
        <v>0</v>
      </c>
      <c r="G107" s="289">
        <v>0</v>
      </c>
      <c r="H107" s="279"/>
      <c r="I107" s="279"/>
      <c r="J107" s="279"/>
      <c r="K107" s="279"/>
    </row>
    <row r="108" spans="1:11" ht="14.1" customHeight="1" x14ac:dyDescent="0.25">
      <c r="A108" s="279"/>
      <c r="B108" s="279"/>
      <c r="C108" s="292" t="s">
        <v>60</v>
      </c>
      <c r="D108" s="289">
        <v>0</v>
      </c>
      <c r="E108" s="289">
        <v>0</v>
      </c>
      <c r="F108" s="289">
        <v>0</v>
      </c>
      <c r="G108" s="289">
        <v>0</v>
      </c>
      <c r="H108" s="279"/>
      <c r="I108" s="279"/>
      <c r="J108" s="279"/>
      <c r="K108" s="279"/>
    </row>
    <row r="109" spans="1:11" ht="14.1" customHeight="1" x14ac:dyDescent="0.25">
      <c r="A109" s="279"/>
      <c r="B109" s="279"/>
      <c r="C109" s="292" t="s">
        <v>61</v>
      </c>
      <c r="D109" s="289">
        <v>0</v>
      </c>
      <c r="E109" s="289">
        <v>0</v>
      </c>
      <c r="F109" s="289">
        <v>0</v>
      </c>
      <c r="G109" s="289">
        <v>0</v>
      </c>
      <c r="H109" s="279"/>
      <c r="I109" s="279"/>
      <c r="J109" s="279"/>
      <c r="K109" s="279"/>
    </row>
    <row r="110" spans="1:11" ht="14.1" customHeight="1" x14ac:dyDescent="0.25">
      <c r="A110" s="279"/>
      <c r="B110" s="279"/>
      <c r="C110" s="292" t="s">
        <v>65</v>
      </c>
      <c r="D110" s="289">
        <v>0</v>
      </c>
      <c r="E110" s="289">
        <v>0</v>
      </c>
      <c r="F110" s="289">
        <v>0</v>
      </c>
      <c r="G110" s="289">
        <v>0</v>
      </c>
      <c r="H110" s="279"/>
      <c r="I110" s="279"/>
      <c r="J110" s="279"/>
      <c r="K110" s="279"/>
    </row>
    <row r="111" spans="1:11" ht="14.1" customHeight="1" x14ac:dyDescent="0.25">
      <c r="A111" s="279"/>
      <c r="B111" s="279"/>
      <c r="C111" s="292" t="s">
        <v>60</v>
      </c>
      <c r="D111" s="289">
        <v>0</v>
      </c>
      <c r="E111" s="289">
        <v>0</v>
      </c>
      <c r="F111" s="289">
        <v>0</v>
      </c>
      <c r="G111" s="289">
        <v>0</v>
      </c>
      <c r="H111" s="279"/>
      <c r="I111" s="279"/>
      <c r="J111" s="279"/>
      <c r="K111" s="279"/>
    </row>
    <row r="112" spans="1:11" ht="14.1" customHeight="1" x14ac:dyDescent="0.25">
      <c r="A112" s="279"/>
      <c r="B112" s="279"/>
      <c r="C112" s="292" t="s">
        <v>61</v>
      </c>
      <c r="D112" s="289">
        <v>0</v>
      </c>
      <c r="E112" s="289">
        <v>0</v>
      </c>
      <c r="F112" s="289">
        <v>0</v>
      </c>
      <c r="G112" s="289">
        <v>0</v>
      </c>
      <c r="H112" s="279"/>
      <c r="I112" s="279"/>
      <c r="J112" s="279"/>
      <c r="K112" s="279"/>
    </row>
    <row r="113" spans="1:11" ht="14.1" customHeight="1" x14ac:dyDescent="0.25">
      <c r="A113" s="279"/>
      <c r="B113" s="279"/>
      <c r="C113" s="292" t="s">
        <v>66</v>
      </c>
      <c r="D113" s="289">
        <v>0</v>
      </c>
      <c r="E113" s="289">
        <v>0</v>
      </c>
      <c r="F113" s="289">
        <v>0</v>
      </c>
      <c r="G113" s="289">
        <v>0</v>
      </c>
      <c r="H113" s="279"/>
      <c r="I113" s="279"/>
      <c r="J113" s="279"/>
      <c r="K113" s="279"/>
    </row>
    <row r="114" spans="1:11" ht="14.1" customHeight="1" x14ac:dyDescent="0.25">
      <c r="A114" s="279"/>
      <c r="B114" s="279"/>
      <c r="C114" s="292" t="s">
        <v>60</v>
      </c>
      <c r="D114" s="289">
        <v>0</v>
      </c>
      <c r="E114" s="289">
        <v>0</v>
      </c>
      <c r="F114" s="289">
        <v>0</v>
      </c>
      <c r="G114" s="289">
        <v>0</v>
      </c>
      <c r="H114" s="279"/>
      <c r="I114" s="279"/>
      <c r="J114" s="279"/>
      <c r="K114" s="279"/>
    </row>
    <row r="115" spans="1:11" ht="14.1" customHeight="1" x14ac:dyDescent="0.25">
      <c r="A115" s="279"/>
      <c r="B115" s="279"/>
      <c r="C115" s="292" t="s">
        <v>61</v>
      </c>
      <c r="D115" s="289">
        <v>0</v>
      </c>
      <c r="E115" s="289">
        <v>0</v>
      </c>
      <c r="F115" s="289">
        <v>0</v>
      </c>
      <c r="G115" s="289">
        <v>0</v>
      </c>
      <c r="H115" s="279"/>
      <c r="I115" s="279"/>
      <c r="J115" s="279"/>
      <c r="K115" s="279"/>
    </row>
    <row r="116" spans="1:11" ht="14.1" customHeight="1" x14ac:dyDescent="0.25">
      <c r="A116" s="279"/>
      <c r="B116" s="279"/>
      <c r="C116" s="292" t="s">
        <v>67</v>
      </c>
      <c r="D116" s="289">
        <v>0</v>
      </c>
      <c r="E116" s="289">
        <v>0</v>
      </c>
      <c r="F116" s="289">
        <v>0</v>
      </c>
      <c r="G116" s="289">
        <v>0</v>
      </c>
      <c r="H116" s="279"/>
      <c r="I116" s="279"/>
      <c r="J116" s="279"/>
      <c r="K116" s="279"/>
    </row>
    <row r="117" spans="1:11" ht="14.1" customHeight="1" x14ac:dyDescent="0.25">
      <c r="A117" s="279"/>
      <c r="B117" s="279"/>
      <c r="C117" s="292" t="s">
        <v>60</v>
      </c>
      <c r="D117" s="289">
        <v>0</v>
      </c>
      <c r="E117" s="289">
        <v>0</v>
      </c>
      <c r="F117" s="289">
        <v>0</v>
      </c>
      <c r="G117" s="289">
        <v>0</v>
      </c>
      <c r="H117" s="279"/>
      <c r="I117" s="279"/>
      <c r="J117" s="279"/>
      <c r="K117" s="279"/>
    </row>
    <row r="118" spans="1:11" ht="14.1" customHeight="1" x14ac:dyDescent="0.25">
      <c r="A118" s="279"/>
      <c r="B118" s="279"/>
      <c r="C118" s="292" t="s">
        <v>61</v>
      </c>
      <c r="D118" s="289">
        <v>0</v>
      </c>
      <c r="E118" s="289">
        <v>0</v>
      </c>
      <c r="F118" s="289">
        <v>0</v>
      </c>
      <c r="G118" s="289">
        <v>0</v>
      </c>
      <c r="H118" s="279"/>
      <c r="I118" s="279"/>
      <c r="J118" s="279"/>
      <c r="K118" s="279"/>
    </row>
    <row r="119" spans="1:11" ht="14.1" customHeight="1" x14ac:dyDescent="0.25">
      <c r="A119" s="279"/>
      <c r="B119" s="279"/>
      <c r="C119" s="292" t="s">
        <v>68</v>
      </c>
      <c r="D119" s="289">
        <v>0</v>
      </c>
      <c r="E119" s="289">
        <v>0</v>
      </c>
      <c r="F119" s="289">
        <v>0</v>
      </c>
      <c r="G119" s="289">
        <v>0</v>
      </c>
      <c r="H119" s="279"/>
      <c r="I119" s="279"/>
      <c r="J119" s="279"/>
      <c r="K119" s="279"/>
    </row>
    <row r="120" spans="1:11" ht="14.1" customHeight="1" x14ac:dyDescent="0.25">
      <c r="A120" s="279"/>
      <c r="B120" s="279"/>
      <c r="C120" s="292" t="s">
        <v>60</v>
      </c>
      <c r="D120" s="289">
        <v>0</v>
      </c>
      <c r="E120" s="289">
        <v>0</v>
      </c>
      <c r="F120" s="289">
        <v>0</v>
      </c>
      <c r="G120" s="289">
        <v>0</v>
      </c>
      <c r="H120" s="279"/>
      <c r="I120" s="279"/>
      <c r="J120" s="279"/>
      <c r="K120" s="279"/>
    </row>
    <row r="121" spans="1:11" ht="14.1" customHeight="1" x14ac:dyDescent="0.25">
      <c r="A121" s="279"/>
      <c r="B121" s="279"/>
      <c r="C121" s="292" t="s">
        <v>69</v>
      </c>
      <c r="D121" s="289">
        <v>0</v>
      </c>
      <c r="E121" s="289">
        <v>0</v>
      </c>
      <c r="F121" s="289">
        <v>0</v>
      </c>
      <c r="G121" s="289">
        <v>0</v>
      </c>
      <c r="H121" s="279"/>
      <c r="I121" s="279"/>
      <c r="J121" s="279"/>
      <c r="K121" s="279"/>
    </row>
    <row r="122" spans="1:11" ht="14.1" customHeight="1" x14ac:dyDescent="0.25">
      <c r="A122" s="279"/>
      <c r="B122" s="279"/>
      <c r="C122" s="292" t="s">
        <v>70</v>
      </c>
      <c r="D122" s="289">
        <v>0</v>
      </c>
      <c r="E122" s="289">
        <v>0</v>
      </c>
      <c r="F122" s="289">
        <v>0</v>
      </c>
      <c r="G122" s="289">
        <v>0</v>
      </c>
      <c r="H122" s="279"/>
      <c r="I122" s="279"/>
      <c r="J122" s="279"/>
      <c r="K122" s="279"/>
    </row>
    <row r="123" spans="1:11" ht="14.1" customHeight="1" x14ac:dyDescent="0.25">
      <c r="A123" s="279"/>
      <c r="B123" s="279"/>
      <c r="C123" s="292" t="s">
        <v>71</v>
      </c>
      <c r="D123" s="289">
        <v>0</v>
      </c>
      <c r="E123" s="289">
        <v>0</v>
      </c>
      <c r="F123" s="289">
        <v>0</v>
      </c>
      <c r="G123" s="289">
        <v>0</v>
      </c>
      <c r="H123" s="279"/>
      <c r="I123" s="279"/>
      <c r="J123" s="279"/>
      <c r="K123" s="279"/>
    </row>
    <row r="124" spans="1:11" ht="14.1" customHeight="1" x14ac:dyDescent="0.25">
      <c r="A124" s="279"/>
      <c r="B124" s="279"/>
      <c r="C124" s="292" t="s">
        <v>72</v>
      </c>
      <c r="D124" s="289">
        <v>0</v>
      </c>
      <c r="E124" s="289">
        <v>0</v>
      </c>
      <c r="F124" s="289">
        <v>0</v>
      </c>
      <c r="G124" s="289">
        <v>0</v>
      </c>
      <c r="H124" s="279"/>
      <c r="I124" s="279"/>
      <c r="J124" s="279"/>
      <c r="K124" s="279"/>
    </row>
    <row r="125" spans="1:11" ht="14.1" customHeight="1" x14ac:dyDescent="0.25">
      <c r="A125" s="279"/>
      <c r="B125" s="279"/>
      <c r="C125" s="292" t="s">
        <v>73</v>
      </c>
      <c r="D125" s="289">
        <v>0</v>
      </c>
      <c r="E125" s="289">
        <v>0</v>
      </c>
      <c r="F125" s="289">
        <v>0</v>
      </c>
      <c r="G125" s="289">
        <v>0</v>
      </c>
      <c r="H125" s="279"/>
      <c r="I125" s="279"/>
      <c r="J125" s="279"/>
      <c r="K125" s="279"/>
    </row>
    <row r="126" spans="1:11" ht="14.1" customHeight="1" x14ac:dyDescent="0.25">
      <c r="A126" s="279"/>
      <c r="B126" s="279"/>
      <c r="C126" s="292" t="s">
        <v>60</v>
      </c>
      <c r="D126" s="289">
        <v>0</v>
      </c>
      <c r="E126" s="289">
        <v>0</v>
      </c>
      <c r="F126" s="289">
        <v>0</v>
      </c>
      <c r="G126" s="289">
        <v>0</v>
      </c>
      <c r="H126" s="279"/>
      <c r="I126" s="279"/>
      <c r="J126" s="279"/>
      <c r="K126" s="279"/>
    </row>
    <row r="127" spans="1:11" ht="14.1" customHeight="1" x14ac:dyDescent="0.25">
      <c r="A127" s="279"/>
      <c r="B127" s="279"/>
      <c r="C127" s="292" t="s">
        <v>69</v>
      </c>
      <c r="D127" s="289">
        <v>0</v>
      </c>
      <c r="E127" s="289">
        <v>0</v>
      </c>
      <c r="F127" s="289">
        <v>0</v>
      </c>
      <c r="G127" s="289">
        <v>0</v>
      </c>
      <c r="H127" s="279"/>
      <c r="I127" s="279"/>
      <c r="J127" s="279"/>
      <c r="K127" s="279"/>
    </row>
    <row r="128" spans="1:11" ht="14.1" customHeight="1" x14ac:dyDescent="0.25">
      <c r="A128" s="279"/>
      <c r="B128" s="279"/>
      <c r="C128" s="292" t="s">
        <v>70</v>
      </c>
      <c r="D128" s="289">
        <v>0</v>
      </c>
      <c r="E128" s="289">
        <v>0</v>
      </c>
      <c r="F128" s="289">
        <v>0</v>
      </c>
      <c r="G128" s="289">
        <v>0</v>
      </c>
      <c r="H128" s="279"/>
      <c r="I128" s="279"/>
      <c r="J128" s="279"/>
      <c r="K128" s="279"/>
    </row>
    <row r="129" spans="1:11" ht="14.1" customHeight="1" x14ac:dyDescent="0.25">
      <c r="A129" s="279"/>
      <c r="B129" s="279"/>
      <c r="C129" s="292" t="s">
        <v>71</v>
      </c>
      <c r="D129" s="289">
        <v>0</v>
      </c>
      <c r="E129" s="289">
        <v>0</v>
      </c>
      <c r="F129" s="289">
        <v>0</v>
      </c>
      <c r="G129" s="289">
        <v>0</v>
      </c>
      <c r="H129" s="279"/>
      <c r="I129" s="279"/>
      <c r="J129" s="279"/>
      <c r="K129" s="279"/>
    </row>
    <row r="130" spans="1:11" ht="14.1" customHeight="1" x14ac:dyDescent="0.25">
      <c r="A130" s="279"/>
      <c r="B130" s="279"/>
      <c r="C130" s="292" t="s">
        <v>72</v>
      </c>
      <c r="D130" s="289">
        <v>0</v>
      </c>
      <c r="E130" s="289">
        <v>0</v>
      </c>
      <c r="F130" s="289">
        <v>0</v>
      </c>
      <c r="G130" s="289">
        <v>0</v>
      </c>
      <c r="H130" s="279"/>
      <c r="I130" s="279"/>
      <c r="J130" s="279"/>
      <c r="K130" s="279"/>
    </row>
    <row r="131" spans="1:11" ht="14.1" customHeight="1" x14ac:dyDescent="0.25">
      <c r="A131" s="279"/>
      <c r="B131" s="279"/>
      <c r="C131" s="292" t="s">
        <v>74</v>
      </c>
      <c r="D131" s="289">
        <v>0</v>
      </c>
      <c r="E131" s="289">
        <v>0</v>
      </c>
      <c r="F131" s="289">
        <v>0</v>
      </c>
      <c r="G131" s="289">
        <v>0</v>
      </c>
      <c r="H131" s="279"/>
      <c r="I131" s="279"/>
      <c r="J131" s="279"/>
      <c r="K131" s="279"/>
    </row>
    <row r="132" spans="1:11" ht="14.1" customHeight="1" x14ac:dyDescent="0.25">
      <c r="A132" s="279"/>
      <c r="B132" s="279"/>
      <c r="C132" s="292" t="s">
        <v>60</v>
      </c>
      <c r="D132" s="289">
        <v>0</v>
      </c>
      <c r="E132" s="289">
        <v>0</v>
      </c>
      <c r="F132" s="289">
        <v>0</v>
      </c>
      <c r="G132" s="289">
        <v>0</v>
      </c>
      <c r="H132" s="279"/>
      <c r="I132" s="279"/>
      <c r="J132" s="279"/>
      <c r="K132" s="279"/>
    </row>
    <row r="133" spans="1:11" ht="14.1" customHeight="1" x14ac:dyDescent="0.25">
      <c r="A133" s="279"/>
      <c r="B133" s="279"/>
      <c r="C133" s="292" t="s">
        <v>69</v>
      </c>
      <c r="D133" s="289">
        <v>0</v>
      </c>
      <c r="E133" s="289">
        <v>0</v>
      </c>
      <c r="F133" s="289">
        <v>0</v>
      </c>
      <c r="G133" s="289">
        <v>0</v>
      </c>
      <c r="H133" s="279"/>
      <c r="I133" s="279"/>
      <c r="J133" s="279"/>
      <c r="K133" s="279"/>
    </row>
    <row r="134" spans="1:11" ht="14.1" customHeight="1" x14ac:dyDescent="0.25">
      <c r="A134" s="279"/>
      <c r="B134" s="279"/>
      <c r="C134" s="292" t="s">
        <v>70</v>
      </c>
      <c r="D134" s="289">
        <v>0</v>
      </c>
      <c r="E134" s="289">
        <v>0</v>
      </c>
      <c r="F134" s="289">
        <v>0</v>
      </c>
      <c r="G134" s="289">
        <v>0</v>
      </c>
      <c r="H134" s="279"/>
      <c r="I134" s="279"/>
      <c r="J134" s="279"/>
      <c r="K134" s="279"/>
    </row>
    <row r="135" spans="1:11" ht="14.1" customHeight="1" x14ac:dyDescent="0.25">
      <c r="A135" s="279"/>
      <c r="B135" s="279"/>
      <c r="C135" s="292" t="s">
        <v>71</v>
      </c>
      <c r="D135" s="289">
        <v>0</v>
      </c>
      <c r="E135" s="289">
        <v>0</v>
      </c>
      <c r="F135" s="289">
        <v>0</v>
      </c>
      <c r="G135" s="289">
        <v>0</v>
      </c>
      <c r="H135" s="279"/>
      <c r="I135" s="279"/>
      <c r="J135" s="279"/>
      <c r="K135" s="279"/>
    </row>
    <row r="136" spans="1:11" ht="14.1" customHeight="1" x14ac:dyDescent="0.25">
      <c r="A136" s="279"/>
      <c r="B136" s="279"/>
      <c r="C136" s="292" t="s">
        <v>72</v>
      </c>
      <c r="D136" s="289">
        <v>0</v>
      </c>
      <c r="E136" s="289">
        <v>0</v>
      </c>
      <c r="F136" s="289">
        <v>0</v>
      </c>
      <c r="G136" s="289">
        <v>0</v>
      </c>
      <c r="H136" s="279"/>
      <c r="I136" s="279"/>
      <c r="J136" s="279"/>
      <c r="K136" s="279"/>
    </row>
    <row r="137" spans="1:11" ht="14.1" customHeight="1" x14ac:dyDescent="0.25">
      <c r="A137" s="279"/>
      <c r="B137" s="279"/>
      <c r="C137" s="292" t="s">
        <v>75</v>
      </c>
      <c r="D137" s="289">
        <v>0</v>
      </c>
      <c r="E137" s="289">
        <v>0</v>
      </c>
      <c r="F137" s="289">
        <v>0</v>
      </c>
      <c r="G137" s="289">
        <v>0</v>
      </c>
      <c r="H137" s="279"/>
      <c r="I137" s="279"/>
      <c r="J137" s="279"/>
      <c r="K137" s="279"/>
    </row>
    <row r="138" spans="1:11" ht="14.1" customHeight="1" x14ac:dyDescent="0.25">
      <c r="A138" s="279"/>
      <c r="B138" s="279"/>
      <c r="C138" s="292" t="s">
        <v>76</v>
      </c>
      <c r="D138" s="289">
        <v>0</v>
      </c>
      <c r="E138" s="289">
        <v>0</v>
      </c>
      <c r="F138" s="289">
        <v>0</v>
      </c>
      <c r="G138" s="289">
        <v>0</v>
      </c>
      <c r="H138" s="279"/>
      <c r="I138" s="279"/>
      <c r="J138" s="279"/>
      <c r="K138" s="279"/>
    </row>
    <row r="139" spans="1:11" ht="14.1" customHeight="1" x14ac:dyDescent="0.25">
      <c r="A139" s="279"/>
      <c r="B139" s="279"/>
      <c r="C139" s="290" t="s">
        <v>77</v>
      </c>
      <c r="D139" s="289">
        <v>0</v>
      </c>
      <c r="E139" s="289">
        <v>5000000</v>
      </c>
      <c r="F139" s="289">
        <v>5000000</v>
      </c>
      <c r="G139" s="289">
        <v>5000000</v>
      </c>
      <c r="H139" s="279"/>
      <c r="I139" s="279"/>
      <c r="J139" s="279"/>
      <c r="K139" s="279"/>
    </row>
    <row r="140" spans="1:11" ht="14.1" customHeight="1" x14ac:dyDescent="0.25">
      <c r="A140" s="279"/>
      <c r="B140" s="279"/>
      <c r="C140" s="1293" t="s">
        <v>78</v>
      </c>
      <c r="D140" s="1294"/>
      <c r="E140" s="1294"/>
      <c r="F140" s="1294"/>
      <c r="G140" s="1294"/>
      <c r="H140" s="279"/>
      <c r="I140" s="279"/>
      <c r="J140" s="279"/>
      <c r="K140" s="279"/>
    </row>
    <row r="141" spans="1:11" ht="14.1" customHeight="1" x14ac:dyDescent="0.25">
      <c r="A141" s="279"/>
      <c r="B141" s="279"/>
      <c r="C141" s="297" t="s">
        <v>1342</v>
      </c>
      <c r="D141" s="1293" t="s">
        <v>1047</v>
      </c>
      <c r="E141" s="1294"/>
      <c r="F141" s="1294"/>
      <c r="G141" s="1294"/>
      <c r="H141" s="279"/>
      <c r="I141" s="279"/>
      <c r="J141" s="279"/>
      <c r="K141" s="279"/>
    </row>
    <row r="142" spans="1:11" ht="14.1" customHeight="1" x14ac:dyDescent="0.25">
      <c r="A142" s="279"/>
      <c r="B142" s="279"/>
      <c r="C142" s="296" t="s">
        <v>33</v>
      </c>
      <c r="D142" s="1295" t="s">
        <v>1341</v>
      </c>
      <c r="E142" s="1296"/>
      <c r="F142" s="1296"/>
      <c r="G142" s="1296"/>
      <c r="H142" s="279"/>
      <c r="I142" s="279"/>
      <c r="J142" s="279"/>
      <c r="K142" s="279"/>
    </row>
    <row r="143" spans="1:11" ht="14.1" customHeight="1" x14ac:dyDescent="0.25">
      <c r="A143" s="279"/>
      <c r="B143" s="279"/>
      <c r="C143" s="277" t="s">
        <v>35</v>
      </c>
      <c r="D143" s="1297" t="s">
        <v>1340</v>
      </c>
      <c r="E143" s="1298"/>
      <c r="F143" s="1298"/>
      <c r="G143" s="1298"/>
      <c r="H143" s="279"/>
      <c r="I143" s="279"/>
      <c r="J143" s="279"/>
      <c r="K143" s="279"/>
    </row>
    <row r="144" spans="1:11" ht="14.1" customHeight="1" x14ac:dyDescent="0.25">
      <c r="A144" s="279"/>
      <c r="B144" s="279"/>
      <c r="C144" s="277" t="s">
        <v>37</v>
      </c>
      <c r="D144" s="1297" t="s">
        <v>1339</v>
      </c>
      <c r="E144" s="1298"/>
      <c r="F144" s="1298"/>
      <c r="G144" s="1298"/>
      <c r="H144" s="279"/>
      <c r="I144" s="279"/>
      <c r="J144" s="279"/>
      <c r="K144" s="279"/>
    </row>
    <row r="145" spans="1:11" ht="15" customHeight="1" x14ac:dyDescent="0.25">
      <c r="A145" s="279"/>
      <c r="B145" s="279"/>
      <c r="C145" s="294"/>
      <c r="D145" s="269">
        <v>2025</v>
      </c>
      <c r="E145" s="269">
        <v>2026</v>
      </c>
      <c r="F145" s="269">
        <v>2027</v>
      </c>
      <c r="G145" s="269">
        <v>2028</v>
      </c>
      <c r="H145" s="279"/>
      <c r="I145" s="279"/>
      <c r="J145" s="279"/>
      <c r="K145" s="279"/>
    </row>
    <row r="146" spans="1:11" ht="15" customHeight="1" x14ac:dyDescent="0.25">
      <c r="A146" s="279"/>
      <c r="B146" s="279"/>
      <c r="C146" s="293"/>
      <c r="D146" s="266" t="s">
        <v>17</v>
      </c>
      <c r="E146" s="266" t="s">
        <v>18</v>
      </c>
      <c r="F146" s="266" t="s">
        <v>18</v>
      </c>
      <c r="G146" s="266" t="s">
        <v>18</v>
      </c>
      <c r="H146" s="279"/>
      <c r="I146" s="279"/>
      <c r="J146" s="279"/>
      <c r="K146" s="279"/>
    </row>
    <row r="147" spans="1:11" ht="14.1" customHeight="1" x14ac:dyDescent="0.25">
      <c r="A147" s="279"/>
      <c r="B147" s="279"/>
      <c r="C147" s="284" t="s">
        <v>39</v>
      </c>
      <c r="D147" s="295" t="s">
        <v>40</v>
      </c>
      <c r="E147" s="295" t="s">
        <v>1338</v>
      </c>
      <c r="F147" s="295" t="s">
        <v>1338</v>
      </c>
      <c r="G147" s="295" t="s">
        <v>1338</v>
      </c>
      <c r="H147" s="279"/>
      <c r="I147" s="279"/>
      <c r="J147" s="279"/>
      <c r="K147" s="279"/>
    </row>
    <row r="148" spans="1:11" ht="14.1" customHeight="1" x14ac:dyDescent="0.25">
      <c r="A148" s="279"/>
      <c r="B148" s="279"/>
      <c r="C148" s="284" t="s">
        <v>41</v>
      </c>
      <c r="D148" s="295" t="s">
        <v>46</v>
      </c>
      <c r="E148" s="295" t="s">
        <v>1038</v>
      </c>
      <c r="F148" s="295" t="s">
        <v>1038</v>
      </c>
      <c r="G148" s="295" t="s">
        <v>1038</v>
      </c>
      <c r="H148" s="279"/>
      <c r="I148" s="279"/>
      <c r="J148" s="279"/>
      <c r="K148" s="279"/>
    </row>
    <row r="149" spans="1:11" ht="14.1" customHeight="1" x14ac:dyDescent="0.25">
      <c r="A149" s="279"/>
      <c r="B149" s="279"/>
      <c r="C149" s="284" t="s">
        <v>45</v>
      </c>
      <c r="D149" s="295" t="s">
        <v>46</v>
      </c>
      <c r="E149" s="295" t="s">
        <v>136</v>
      </c>
      <c r="F149" s="295" t="s">
        <v>136</v>
      </c>
      <c r="G149" s="295" t="s">
        <v>136</v>
      </c>
      <c r="H149" s="279"/>
      <c r="I149" s="279"/>
      <c r="J149" s="279"/>
      <c r="K149" s="279"/>
    </row>
    <row r="150" spans="1:11" ht="14.1" customHeight="1" x14ac:dyDescent="0.25">
      <c r="A150" s="279"/>
      <c r="B150" s="279"/>
      <c r="C150" s="284" t="s">
        <v>50</v>
      </c>
      <c r="D150" s="295" t="s">
        <v>40</v>
      </c>
      <c r="E150" s="295" t="s">
        <v>40</v>
      </c>
      <c r="F150" s="295" t="s">
        <v>46</v>
      </c>
      <c r="G150" s="295" t="s">
        <v>46</v>
      </c>
      <c r="H150" s="279"/>
      <c r="I150" s="279"/>
      <c r="J150" s="279"/>
      <c r="K150" s="279"/>
    </row>
    <row r="151" spans="1:11" ht="14.1" customHeight="1" x14ac:dyDescent="0.25">
      <c r="A151" s="279"/>
      <c r="B151" s="279"/>
      <c r="C151" s="284" t="s">
        <v>52</v>
      </c>
      <c r="D151" s="295" t="s">
        <v>40</v>
      </c>
      <c r="E151" s="295" t="s">
        <v>40</v>
      </c>
      <c r="F151" s="295" t="s">
        <v>46</v>
      </c>
      <c r="G151" s="295" t="s">
        <v>46</v>
      </c>
      <c r="H151" s="279"/>
      <c r="I151" s="279"/>
      <c r="J151" s="279"/>
      <c r="K151" s="279"/>
    </row>
    <row r="152" spans="1:11" ht="14.1" customHeight="1" x14ac:dyDescent="0.25">
      <c r="A152" s="279"/>
      <c r="B152" s="279"/>
      <c r="C152" s="284" t="s">
        <v>55</v>
      </c>
      <c r="D152" s="295" t="s">
        <v>40</v>
      </c>
      <c r="E152" s="295" t="s">
        <v>40</v>
      </c>
      <c r="F152" s="295" t="s">
        <v>46</v>
      </c>
      <c r="G152" s="295" t="s">
        <v>46</v>
      </c>
      <c r="H152" s="279"/>
      <c r="I152" s="279"/>
      <c r="J152" s="279"/>
      <c r="K152" s="279"/>
    </row>
    <row r="153" spans="1:11" ht="14.1" customHeight="1" x14ac:dyDescent="0.25">
      <c r="A153" s="279"/>
      <c r="B153" s="279"/>
      <c r="C153" s="1307" t="s">
        <v>58</v>
      </c>
      <c r="D153" s="1308"/>
      <c r="E153" s="1308"/>
      <c r="F153" s="1308"/>
      <c r="G153" s="1308"/>
      <c r="H153" s="279"/>
      <c r="I153" s="279"/>
      <c r="J153" s="279"/>
      <c r="K153" s="279"/>
    </row>
    <row r="154" spans="1:11" ht="14.1" customHeight="1" x14ac:dyDescent="0.25">
      <c r="A154" s="279"/>
      <c r="B154" s="279"/>
      <c r="C154" s="294"/>
      <c r="D154" s="269">
        <v>2025</v>
      </c>
      <c r="E154" s="269">
        <v>2026</v>
      </c>
      <c r="F154" s="269">
        <v>2027</v>
      </c>
      <c r="G154" s="269">
        <v>2028</v>
      </c>
      <c r="H154" s="279"/>
      <c r="I154" s="279"/>
      <c r="J154" s="279"/>
      <c r="K154" s="279"/>
    </row>
    <row r="155" spans="1:11" ht="14.1" customHeight="1" x14ac:dyDescent="0.25">
      <c r="A155" s="279"/>
      <c r="B155" s="279"/>
      <c r="C155" s="293"/>
      <c r="D155" s="266" t="s">
        <v>17</v>
      </c>
      <c r="E155" s="266" t="s">
        <v>18</v>
      </c>
      <c r="F155" s="266" t="s">
        <v>18</v>
      </c>
      <c r="G155" s="266" t="s">
        <v>18</v>
      </c>
      <c r="H155" s="279"/>
      <c r="I155" s="279"/>
      <c r="J155" s="279"/>
      <c r="K155" s="279"/>
    </row>
    <row r="156" spans="1:11" ht="14.1" customHeight="1" x14ac:dyDescent="0.25">
      <c r="A156" s="279"/>
      <c r="B156" s="279"/>
      <c r="C156" s="292" t="s">
        <v>59</v>
      </c>
      <c r="D156" s="289">
        <v>0</v>
      </c>
      <c r="E156" s="289">
        <v>0</v>
      </c>
      <c r="F156" s="289">
        <v>0</v>
      </c>
      <c r="G156" s="289">
        <v>0</v>
      </c>
      <c r="H156" s="279"/>
      <c r="I156" s="279"/>
      <c r="J156" s="279"/>
      <c r="K156" s="279"/>
    </row>
    <row r="157" spans="1:11" ht="14.1" customHeight="1" x14ac:dyDescent="0.25">
      <c r="A157" s="279"/>
      <c r="B157" s="279"/>
      <c r="C157" s="292" t="s">
        <v>60</v>
      </c>
      <c r="D157" s="289">
        <v>0</v>
      </c>
      <c r="E157" s="289">
        <v>0</v>
      </c>
      <c r="F157" s="289">
        <v>0</v>
      </c>
      <c r="G157" s="289">
        <v>0</v>
      </c>
      <c r="H157" s="279"/>
      <c r="I157" s="279"/>
      <c r="J157" s="279"/>
      <c r="K157" s="279"/>
    </row>
    <row r="158" spans="1:11" ht="14.1" customHeight="1" x14ac:dyDescent="0.25">
      <c r="A158" s="279"/>
      <c r="B158" s="279"/>
      <c r="C158" s="292" t="s">
        <v>61</v>
      </c>
      <c r="D158" s="289">
        <v>0</v>
      </c>
      <c r="E158" s="289">
        <v>0</v>
      </c>
      <c r="F158" s="289">
        <v>0</v>
      </c>
      <c r="G158" s="289">
        <v>0</v>
      </c>
      <c r="H158" s="279"/>
      <c r="I158" s="279"/>
      <c r="J158" s="279"/>
      <c r="K158" s="279"/>
    </row>
    <row r="159" spans="1:11" ht="14.1" customHeight="1" x14ac:dyDescent="0.25">
      <c r="A159" s="279"/>
      <c r="B159" s="279"/>
      <c r="C159" s="292" t="s">
        <v>62</v>
      </c>
      <c r="D159" s="289">
        <v>0</v>
      </c>
      <c r="E159" s="289">
        <v>0</v>
      </c>
      <c r="F159" s="289">
        <v>0</v>
      </c>
      <c r="G159" s="289">
        <v>0</v>
      </c>
      <c r="H159" s="279"/>
      <c r="I159" s="279"/>
      <c r="J159" s="279"/>
      <c r="K159" s="279"/>
    </row>
    <row r="160" spans="1:11" ht="14.1" customHeight="1" x14ac:dyDescent="0.25">
      <c r="A160" s="279"/>
      <c r="B160" s="279"/>
      <c r="C160" s="292" t="s">
        <v>60</v>
      </c>
      <c r="D160" s="289">
        <v>0</v>
      </c>
      <c r="E160" s="289">
        <v>0</v>
      </c>
      <c r="F160" s="289">
        <v>0</v>
      </c>
      <c r="G160" s="289">
        <v>0</v>
      </c>
      <c r="H160" s="279"/>
      <c r="I160" s="279"/>
      <c r="J160" s="279"/>
      <c r="K160" s="279"/>
    </row>
    <row r="161" spans="1:11" ht="14.1" customHeight="1" x14ac:dyDescent="0.25">
      <c r="A161" s="279"/>
      <c r="B161" s="279"/>
      <c r="C161" s="292" t="s">
        <v>61</v>
      </c>
      <c r="D161" s="289">
        <v>0</v>
      </c>
      <c r="E161" s="289">
        <v>0</v>
      </c>
      <c r="F161" s="289">
        <v>0</v>
      </c>
      <c r="G161" s="289">
        <v>0</v>
      </c>
      <c r="H161" s="279"/>
      <c r="I161" s="279"/>
      <c r="J161" s="279"/>
      <c r="K161" s="279"/>
    </row>
    <row r="162" spans="1:11" ht="14.1" customHeight="1" x14ac:dyDescent="0.25">
      <c r="A162" s="279"/>
      <c r="B162" s="279"/>
      <c r="C162" s="292" t="s">
        <v>63</v>
      </c>
      <c r="D162" s="289">
        <v>0</v>
      </c>
      <c r="E162" s="289">
        <v>0</v>
      </c>
      <c r="F162" s="289">
        <v>0</v>
      </c>
      <c r="G162" s="289">
        <v>0</v>
      </c>
      <c r="H162" s="279"/>
      <c r="I162" s="279"/>
      <c r="J162" s="279"/>
      <c r="K162" s="279"/>
    </row>
    <row r="163" spans="1:11" ht="14.1" customHeight="1" x14ac:dyDescent="0.25">
      <c r="A163" s="279"/>
      <c r="B163" s="279"/>
      <c r="C163" s="292" t="s">
        <v>60</v>
      </c>
      <c r="D163" s="289">
        <v>0</v>
      </c>
      <c r="E163" s="289">
        <v>0</v>
      </c>
      <c r="F163" s="289">
        <v>0</v>
      </c>
      <c r="G163" s="289">
        <v>0</v>
      </c>
      <c r="H163" s="279"/>
      <c r="I163" s="279"/>
      <c r="J163" s="279"/>
      <c r="K163" s="279"/>
    </row>
    <row r="164" spans="1:11" ht="14.1" customHeight="1" x14ac:dyDescent="0.25">
      <c r="A164" s="279"/>
      <c r="B164" s="279"/>
      <c r="C164" s="292" t="s">
        <v>61</v>
      </c>
      <c r="D164" s="289">
        <v>0</v>
      </c>
      <c r="E164" s="289">
        <v>0</v>
      </c>
      <c r="F164" s="289">
        <v>0</v>
      </c>
      <c r="G164" s="289">
        <v>0</v>
      </c>
      <c r="H164" s="279"/>
      <c r="I164" s="279"/>
      <c r="J164" s="279"/>
      <c r="K164" s="279"/>
    </row>
    <row r="165" spans="1:11" ht="14.1" customHeight="1" x14ac:dyDescent="0.25">
      <c r="A165" s="279"/>
      <c r="B165" s="279"/>
      <c r="C165" s="292" t="s">
        <v>64</v>
      </c>
      <c r="D165" s="289">
        <v>0</v>
      </c>
      <c r="E165" s="289">
        <v>0</v>
      </c>
      <c r="F165" s="289">
        <v>0</v>
      </c>
      <c r="G165" s="289">
        <v>0</v>
      </c>
      <c r="H165" s="279"/>
      <c r="I165" s="279"/>
      <c r="J165" s="279"/>
      <c r="K165" s="279"/>
    </row>
    <row r="166" spans="1:11" ht="14.1" customHeight="1" x14ac:dyDescent="0.25">
      <c r="A166" s="279"/>
      <c r="B166" s="279"/>
      <c r="C166" s="292" t="s">
        <v>60</v>
      </c>
      <c r="D166" s="289">
        <v>0</v>
      </c>
      <c r="E166" s="289">
        <v>0</v>
      </c>
      <c r="F166" s="289">
        <v>0</v>
      </c>
      <c r="G166" s="289">
        <v>0</v>
      </c>
      <c r="H166" s="279"/>
      <c r="I166" s="279"/>
      <c r="J166" s="279"/>
      <c r="K166" s="279"/>
    </row>
    <row r="167" spans="1:11" ht="14.1" customHeight="1" x14ac:dyDescent="0.25">
      <c r="A167" s="279"/>
      <c r="B167" s="279"/>
      <c r="C167" s="292" t="s">
        <v>61</v>
      </c>
      <c r="D167" s="289">
        <v>0</v>
      </c>
      <c r="E167" s="289">
        <v>0</v>
      </c>
      <c r="F167" s="289">
        <v>0</v>
      </c>
      <c r="G167" s="289">
        <v>0</v>
      </c>
      <c r="H167" s="279"/>
      <c r="I167" s="279"/>
      <c r="J167" s="279"/>
      <c r="K167" s="279"/>
    </row>
    <row r="168" spans="1:11" ht="14.1" customHeight="1" x14ac:dyDescent="0.25">
      <c r="A168" s="279"/>
      <c r="B168" s="279"/>
      <c r="C168" s="292" t="s">
        <v>65</v>
      </c>
      <c r="D168" s="289">
        <v>0</v>
      </c>
      <c r="E168" s="289">
        <v>0</v>
      </c>
      <c r="F168" s="289">
        <v>0</v>
      </c>
      <c r="G168" s="289">
        <v>0</v>
      </c>
      <c r="H168" s="279"/>
      <c r="I168" s="279"/>
      <c r="J168" s="279"/>
      <c r="K168" s="279"/>
    </row>
    <row r="169" spans="1:11" ht="14.1" customHeight="1" x14ac:dyDescent="0.25">
      <c r="A169" s="279"/>
      <c r="B169" s="279"/>
      <c r="C169" s="292" t="s">
        <v>60</v>
      </c>
      <c r="D169" s="289">
        <v>0</v>
      </c>
      <c r="E169" s="289">
        <v>0</v>
      </c>
      <c r="F169" s="289">
        <v>0</v>
      </c>
      <c r="G169" s="289">
        <v>0</v>
      </c>
      <c r="H169" s="279"/>
      <c r="I169" s="279"/>
      <c r="J169" s="279"/>
      <c r="K169" s="279"/>
    </row>
    <row r="170" spans="1:11" ht="14.1" customHeight="1" x14ac:dyDescent="0.25">
      <c r="A170" s="279"/>
      <c r="B170" s="279"/>
      <c r="C170" s="292" t="s">
        <v>61</v>
      </c>
      <c r="D170" s="289">
        <v>0</v>
      </c>
      <c r="E170" s="289">
        <v>0</v>
      </c>
      <c r="F170" s="289">
        <v>0</v>
      </c>
      <c r="G170" s="289">
        <v>0</v>
      </c>
      <c r="H170" s="279"/>
      <c r="I170" s="279"/>
      <c r="J170" s="279"/>
      <c r="K170" s="279"/>
    </row>
    <row r="171" spans="1:11" ht="14.1" customHeight="1" x14ac:dyDescent="0.25">
      <c r="A171" s="279"/>
      <c r="B171" s="279"/>
      <c r="C171" s="292" t="s">
        <v>66</v>
      </c>
      <c r="D171" s="289">
        <v>0</v>
      </c>
      <c r="E171" s="289">
        <v>0</v>
      </c>
      <c r="F171" s="289">
        <v>0</v>
      </c>
      <c r="G171" s="289">
        <v>0</v>
      </c>
      <c r="H171" s="279"/>
      <c r="I171" s="279"/>
      <c r="J171" s="279"/>
      <c r="K171" s="279"/>
    </row>
    <row r="172" spans="1:11" ht="14.1" customHeight="1" x14ac:dyDescent="0.25">
      <c r="A172" s="279"/>
      <c r="B172" s="279"/>
      <c r="C172" s="292" t="s">
        <v>60</v>
      </c>
      <c r="D172" s="289">
        <v>0</v>
      </c>
      <c r="E172" s="289">
        <v>0</v>
      </c>
      <c r="F172" s="289">
        <v>0</v>
      </c>
      <c r="G172" s="289">
        <v>0</v>
      </c>
      <c r="H172" s="279"/>
      <c r="I172" s="279"/>
      <c r="J172" s="279"/>
      <c r="K172" s="279"/>
    </row>
    <row r="173" spans="1:11" ht="14.1" customHeight="1" x14ac:dyDescent="0.25">
      <c r="A173" s="279"/>
      <c r="B173" s="279"/>
      <c r="C173" s="292" t="s">
        <v>61</v>
      </c>
      <c r="D173" s="289">
        <v>0</v>
      </c>
      <c r="E173" s="289">
        <v>0</v>
      </c>
      <c r="F173" s="289">
        <v>0</v>
      </c>
      <c r="G173" s="289">
        <v>0</v>
      </c>
      <c r="H173" s="279"/>
      <c r="I173" s="279"/>
      <c r="J173" s="279"/>
      <c r="K173" s="279"/>
    </row>
    <row r="174" spans="1:11" ht="14.1" customHeight="1" x14ac:dyDescent="0.25">
      <c r="A174" s="279"/>
      <c r="B174" s="279"/>
      <c r="C174" s="292" t="s">
        <v>67</v>
      </c>
      <c r="D174" s="289">
        <v>0</v>
      </c>
      <c r="E174" s="289">
        <v>0</v>
      </c>
      <c r="F174" s="289">
        <v>0</v>
      </c>
      <c r="G174" s="289">
        <v>0</v>
      </c>
      <c r="H174" s="279"/>
      <c r="I174" s="279"/>
      <c r="J174" s="279"/>
      <c r="K174" s="279"/>
    </row>
    <row r="175" spans="1:11" ht="14.1" customHeight="1" x14ac:dyDescent="0.25">
      <c r="A175" s="279"/>
      <c r="B175" s="279"/>
      <c r="C175" s="292" t="s">
        <v>60</v>
      </c>
      <c r="D175" s="289">
        <v>0</v>
      </c>
      <c r="E175" s="289">
        <v>0</v>
      </c>
      <c r="F175" s="289">
        <v>0</v>
      </c>
      <c r="G175" s="289">
        <v>0</v>
      </c>
      <c r="H175" s="279"/>
      <c r="I175" s="279"/>
      <c r="J175" s="279"/>
      <c r="K175" s="279"/>
    </row>
    <row r="176" spans="1:11" ht="14.1" customHeight="1" x14ac:dyDescent="0.25">
      <c r="A176" s="279"/>
      <c r="B176" s="279"/>
      <c r="C176" s="292" t="s">
        <v>61</v>
      </c>
      <c r="D176" s="289">
        <v>0</v>
      </c>
      <c r="E176" s="289">
        <v>0</v>
      </c>
      <c r="F176" s="289">
        <v>0</v>
      </c>
      <c r="G176" s="289">
        <v>0</v>
      </c>
      <c r="H176" s="279"/>
      <c r="I176" s="279"/>
      <c r="J176" s="279"/>
      <c r="K176" s="279"/>
    </row>
    <row r="177" spans="1:11" ht="14.1" customHeight="1" x14ac:dyDescent="0.25">
      <c r="A177" s="279"/>
      <c r="B177" s="279"/>
      <c r="C177" s="292" t="s">
        <v>68</v>
      </c>
      <c r="D177" s="289">
        <v>0</v>
      </c>
      <c r="E177" s="289">
        <v>0</v>
      </c>
      <c r="F177" s="289">
        <v>0</v>
      </c>
      <c r="G177" s="289">
        <v>0</v>
      </c>
      <c r="H177" s="279"/>
      <c r="I177" s="279"/>
      <c r="J177" s="279"/>
      <c r="K177" s="279"/>
    </row>
    <row r="178" spans="1:11" ht="14.1" customHeight="1" x14ac:dyDescent="0.25">
      <c r="A178" s="279"/>
      <c r="B178" s="279"/>
      <c r="C178" s="292" t="s">
        <v>60</v>
      </c>
      <c r="D178" s="289">
        <v>0</v>
      </c>
      <c r="E178" s="289">
        <v>0</v>
      </c>
      <c r="F178" s="289">
        <v>0</v>
      </c>
      <c r="G178" s="289">
        <v>0</v>
      </c>
      <c r="H178" s="279"/>
      <c r="I178" s="279"/>
      <c r="J178" s="279"/>
      <c r="K178" s="279"/>
    </row>
    <row r="179" spans="1:11" ht="14.1" customHeight="1" x14ac:dyDescent="0.25">
      <c r="A179" s="279"/>
      <c r="B179" s="279"/>
      <c r="C179" s="292" t="s">
        <v>69</v>
      </c>
      <c r="D179" s="289">
        <v>0</v>
      </c>
      <c r="E179" s="289">
        <v>0</v>
      </c>
      <c r="F179" s="289">
        <v>0</v>
      </c>
      <c r="G179" s="289">
        <v>0</v>
      </c>
      <c r="H179" s="279"/>
      <c r="I179" s="279"/>
      <c r="J179" s="279"/>
      <c r="K179" s="279"/>
    </row>
    <row r="180" spans="1:11" ht="14.1" customHeight="1" x14ac:dyDescent="0.25">
      <c r="A180" s="279"/>
      <c r="B180" s="279"/>
      <c r="C180" s="292" t="s">
        <v>70</v>
      </c>
      <c r="D180" s="289">
        <v>0</v>
      </c>
      <c r="E180" s="289">
        <v>0</v>
      </c>
      <c r="F180" s="289">
        <v>0</v>
      </c>
      <c r="G180" s="289">
        <v>0</v>
      </c>
      <c r="H180" s="279"/>
      <c r="I180" s="279"/>
      <c r="J180" s="279"/>
      <c r="K180" s="279"/>
    </row>
    <row r="181" spans="1:11" ht="14.1" customHeight="1" x14ac:dyDescent="0.25">
      <c r="A181" s="279"/>
      <c r="B181" s="279"/>
      <c r="C181" s="292" t="s">
        <v>71</v>
      </c>
      <c r="D181" s="289">
        <v>0</v>
      </c>
      <c r="E181" s="289">
        <v>0</v>
      </c>
      <c r="F181" s="289">
        <v>0</v>
      </c>
      <c r="G181" s="289">
        <v>0</v>
      </c>
      <c r="H181" s="279"/>
      <c r="I181" s="279"/>
      <c r="J181" s="279"/>
      <c r="K181" s="279"/>
    </row>
    <row r="182" spans="1:11" ht="14.1" customHeight="1" x14ac:dyDescent="0.25">
      <c r="A182" s="279"/>
      <c r="B182" s="279"/>
      <c r="C182" s="292" t="s">
        <v>72</v>
      </c>
      <c r="D182" s="289">
        <v>0</v>
      </c>
      <c r="E182" s="289">
        <v>0</v>
      </c>
      <c r="F182" s="289">
        <v>0</v>
      </c>
      <c r="G182" s="289">
        <v>0</v>
      </c>
      <c r="H182" s="279"/>
      <c r="I182" s="279"/>
      <c r="J182" s="279"/>
      <c r="K182" s="279"/>
    </row>
    <row r="183" spans="1:11" ht="14.1" customHeight="1" x14ac:dyDescent="0.25">
      <c r="A183" s="279"/>
      <c r="B183" s="279"/>
      <c r="C183" s="292" t="s">
        <v>73</v>
      </c>
      <c r="D183" s="289">
        <v>0</v>
      </c>
      <c r="E183" s="289">
        <v>600000</v>
      </c>
      <c r="F183" s="289">
        <v>600000</v>
      </c>
      <c r="G183" s="289">
        <v>600000</v>
      </c>
      <c r="H183" s="279"/>
      <c r="I183" s="279"/>
      <c r="J183" s="279"/>
      <c r="K183" s="279"/>
    </row>
    <row r="184" spans="1:11" ht="14.1" customHeight="1" x14ac:dyDescent="0.25">
      <c r="A184" s="279"/>
      <c r="B184" s="279"/>
      <c r="C184" s="292" t="s">
        <v>60</v>
      </c>
      <c r="D184" s="289">
        <v>0</v>
      </c>
      <c r="E184" s="289">
        <v>600000</v>
      </c>
      <c r="F184" s="289">
        <v>600000</v>
      </c>
      <c r="G184" s="289">
        <v>600000</v>
      </c>
      <c r="H184" s="279"/>
      <c r="I184" s="279"/>
      <c r="J184" s="279"/>
      <c r="K184" s="279"/>
    </row>
    <row r="185" spans="1:11" ht="14.1" customHeight="1" x14ac:dyDescent="0.25">
      <c r="A185" s="279"/>
      <c r="B185" s="279"/>
      <c r="C185" s="292" t="s">
        <v>69</v>
      </c>
      <c r="D185" s="289">
        <v>0</v>
      </c>
      <c r="E185" s="289">
        <v>0</v>
      </c>
      <c r="F185" s="289">
        <v>0</v>
      </c>
      <c r="G185" s="289">
        <v>0</v>
      </c>
      <c r="H185" s="279"/>
      <c r="I185" s="279"/>
      <c r="J185" s="279"/>
      <c r="K185" s="279"/>
    </row>
    <row r="186" spans="1:11" ht="14.1" customHeight="1" x14ac:dyDescent="0.25">
      <c r="A186" s="279"/>
      <c r="B186" s="279"/>
      <c r="C186" s="292" t="s">
        <v>70</v>
      </c>
      <c r="D186" s="289">
        <v>0</v>
      </c>
      <c r="E186" s="289">
        <v>0</v>
      </c>
      <c r="F186" s="289">
        <v>0</v>
      </c>
      <c r="G186" s="289">
        <v>0</v>
      </c>
      <c r="H186" s="279"/>
      <c r="I186" s="279"/>
      <c r="J186" s="279"/>
      <c r="K186" s="279"/>
    </row>
    <row r="187" spans="1:11" ht="14.1" customHeight="1" x14ac:dyDescent="0.25">
      <c r="A187" s="279"/>
      <c r="B187" s="279"/>
      <c r="C187" s="292" t="s">
        <v>71</v>
      </c>
      <c r="D187" s="289">
        <v>0</v>
      </c>
      <c r="E187" s="289">
        <v>0</v>
      </c>
      <c r="F187" s="289">
        <v>0</v>
      </c>
      <c r="G187" s="289">
        <v>0</v>
      </c>
      <c r="H187" s="279"/>
      <c r="I187" s="279"/>
      <c r="J187" s="279"/>
      <c r="K187" s="279"/>
    </row>
    <row r="188" spans="1:11" ht="14.1" customHeight="1" x14ac:dyDescent="0.25">
      <c r="A188" s="279"/>
      <c r="B188" s="279"/>
      <c r="C188" s="292" t="s">
        <v>72</v>
      </c>
      <c r="D188" s="289">
        <v>0</v>
      </c>
      <c r="E188" s="289">
        <v>0</v>
      </c>
      <c r="F188" s="289">
        <v>0</v>
      </c>
      <c r="G188" s="289">
        <v>0</v>
      </c>
      <c r="H188" s="279"/>
      <c r="I188" s="279"/>
      <c r="J188" s="279"/>
      <c r="K188" s="279"/>
    </row>
    <row r="189" spans="1:11" ht="14.1" customHeight="1" x14ac:dyDescent="0.25">
      <c r="A189" s="279"/>
      <c r="B189" s="279"/>
      <c r="C189" s="292" t="s">
        <v>74</v>
      </c>
      <c r="D189" s="289">
        <v>0</v>
      </c>
      <c r="E189" s="289">
        <v>0</v>
      </c>
      <c r="F189" s="289">
        <v>0</v>
      </c>
      <c r="G189" s="289">
        <v>0</v>
      </c>
      <c r="H189" s="279"/>
      <c r="I189" s="279"/>
      <c r="J189" s="279"/>
      <c r="K189" s="279"/>
    </row>
    <row r="190" spans="1:11" ht="14.1" customHeight="1" x14ac:dyDescent="0.25">
      <c r="A190" s="279"/>
      <c r="B190" s="279"/>
      <c r="C190" s="292" t="s">
        <v>60</v>
      </c>
      <c r="D190" s="289">
        <v>0</v>
      </c>
      <c r="E190" s="289">
        <v>0</v>
      </c>
      <c r="F190" s="289">
        <v>0</v>
      </c>
      <c r="G190" s="289">
        <v>0</v>
      </c>
      <c r="H190" s="279"/>
      <c r="I190" s="279"/>
      <c r="J190" s="279"/>
      <c r="K190" s="279"/>
    </row>
    <row r="191" spans="1:11" ht="14.1" customHeight="1" x14ac:dyDescent="0.25">
      <c r="A191" s="279"/>
      <c r="B191" s="279"/>
      <c r="C191" s="292" t="s">
        <v>69</v>
      </c>
      <c r="D191" s="289">
        <v>0</v>
      </c>
      <c r="E191" s="289">
        <v>0</v>
      </c>
      <c r="F191" s="289">
        <v>0</v>
      </c>
      <c r="G191" s="289">
        <v>0</v>
      </c>
      <c r="H191" s="279"/>
      <c r="I191" s="279"/>
      <c r="J191" s="279"/>
      <c r="K191" s="279"/>
    </row>
    <row r="192" spans="1:11" ht="14.1" customHeight="1" x14ac:dyDescent="0.25">
      <c r="A192" s="279"/>
      <c r="B192" s="279"/>
      <c r="C192" s="292" t="s">
        <v>70</v>
      </c>
      <c r="D192" s="289">
        <v>0</v>
      </c>
      <c r="E192" s="289">
        <v>0</v>
      </c>
      <c r="F192" s="289">
        <v>0</v>
      </c>
      <c r="G192" s="289">
        <v>0</v>
      </c>
      <c r="H192" s="279"/>
      <c r="I192" s="279"/>
      <c r="J192" s="279"/>
      <c r="K192" s="279"/>
    </row>
    <row r="193" spans="1:11" ht="14.1" customHeight="1" x14ac:dyDescent="0.25">
      <c r="A193" s="279"/>
      <c r="B193" s="279"/>
      <c r="C193" s="292" t="s">
        <v>71</v>
      </c>
      <c r="D193" s="289">
        <v>0</v>
      </c>
      <c r="E193" s="289">
        <v>0</v>
      </c>
      <c r="F193" s="289">
        <v>0</v>
      </c>
      <c r="G193" s="289">
        <v>0</v>
      </c>
      <c r="H193" s="279"/>
      <c r="I193" s="279"/>
      <c r="J193" s="279"/>
      <c r="K193" s="279"/>
    </row>
    <row r="194" spans="1:11" ht="14.1" customHeight="1" x14ac:dyDescent="0.25">
      <c r="A194" s="279"/>
      <c r="B194" s="279"/>
      <c r="C194" s="292" t="s">
        <v>72</v>
      </c>
      <c r="D194" s="289">
        <v>0</v>
      </c>
      <c r="E194" s="289">
        <v>0</v>
      </c>
      <c r="F194" s="289">
        <v>0</v>
      </c>
      <c r="G194" s="289">
        <v>0</v>
      </c>
      <c r="H194" s="279"/>
      <c r="I194" s="279"/>
      <c r="J194" s="279"/>
      <c r="K194" s="279"/>
    </row>
    <row r="195" spans="1:11" ht="14.1" customHeight="1" x14ac:dyDescent="0.25">
      <c r="A195" s="279"/>
      <c r="B195" s="279"/>
      <c r="C195" s="292" t="s">
        <v>75</v>
      </c>
      <c r="D195" s="289">
        <v>0</v>
      </c>
      <c r="E195" s="289">
        <v>0</v>
      </c>
      <c r="F195" s="289">
        <v>0</v>
      </c>
      <c r="G195" s="289">
        <v>0</v>
      </c>
      <c r="H195" s="279"/>
      <c r="I195" s="279"/>
      <c r="J195" s="279"/>
      <c r="K195" s="279"/>
    </row>
    <row r="196" spans="1:11" ht="14.1" customHeight="1" x14ac:dyDescent="0.25">
      <c r="A196" s="279"/>
      <c r="B196" s="279"/>
      <c r="C196" s="292" t="s">
        <v>76</v>
      </c>
      <c r="D196" s="289">
        <v>0</v>
      </c>
      <c r="E196" s="289">
        <v>0</v>
      </c>
      <c r="F196" s="289">
        <v>0</v>
      </c>
      <c r="G196" s="289">
        <v>0</v>
      </c>
      <c r="H196" s="279"/>
      <c r="I196" s="279"/>
      <c r="J196" s="279"/>
      <c r="K196" s="279"/>
    </row>
    <row r="197" spans="1:11" ht="14.1" customHeight="1" x14ac:dyDescent="0.25">
      <c r="A197" s="279"/>
      <c r="B197" s="279"/>
      <c r="C197" s="290" t="s">
        <v>77</v>
      </c>
      <c r="D197" s="289">
        <v>0</v>
      </c>
      <c r="E197" s="289">
        <v>600000</v>
      </c>
      <c r="F197" s="289">
        <v>600000</v>
      </c>
      <c r="G197" s="289">
        <v>600000</v>
      </c>
      <c r="H197" s="279"/>
      <c r="I197" s="279"/>
      <c r="J197" s="279"/>
      <c r="K197" s="279"/>
    </row>
    <row r="198" spans="1:11" ht="14.1" customHeight="1" x14ac:dyDescent="0.25">
      <c r="A198" s="279"/>
      <c r="B198" s="279"/>
      <c r="C198" s="296" t="s">
        <v>33</v>
      </c>
      <c r="D198" s="1295" t="s">
        <v>1337</v>
      </c>
      <c r="E198" s="1296"/>
      <c r="F198" s="1296"/>
      <c r="G198" s="1296"/>
      <c r="H198" s="279"/>
      <c r="I198" s="279"/>
      <c r="J198" s="279"/>
      <c r="K198" s="279"/>
    </row>
    <row r="199" spans="1:11" ht="14.1" customHeight="1" x14ac:dyDescent="0.25">
      <c r="A199" s="279"/>
      <c r="B199" s="279"/>
      <c r="C199" s="277" t="s">
        <v>35</v>
      </c>
      <c r="D199" s="1297" t="s">
        <v>1336</v>
      </c>
      <c r="E199" s="1298"/>
      <c r="F199" s="1298"/>
      <c r="G199" s="1298"/>
      <c r="H199" s="279"/>
      <c r="I199" s="279"/>
      <c r="J199" s="279"/>
      <c r="K199" s="279"/>
    </row>
    <row r="200" spans="1:11" ht="14.1" customHeight="1" x14ac:dyDescent="0.25">
      <c r="A200" s="279"/>
      <c r="B200" s="279"/>
      <c r="C200" s="277" t="s">
        <v>37</v>
      </c>
      <c r="D200" s="1297" t="s">
        <v>1335</v>
      </c>
      <c r="E200" s="1298"/>
      <c r="F200" s="1298"/>
      <c r="G200" s="1298"/>
      <c r="H200" s="279"/>
      <c r="I200" s="279"/>
      <c r="J200" s="279"/>
      <c r="K200" s="279"/>
    </row>
    <row r="201" spans="1:11" ht="15" customHeight="1" x14ac:dyDescent="0.25">
      <c r="A201" s="279"/>
      <c r="B201" s="279"/>
      <c r="C201" s="294"/>
      <c r="D201" s="269">
        <v>2025</v>
      </c>
      <c r="E201" s="269">
        <v>2026</v>
      </c>
      <c r="F201" s="269">
        <v>2027</v>
      </c>
      <c r="G201" s="269">
        <v>2028</v>
      </c>
      <c r="H201" s="279"/>
      <c r="I201" s="279"/>
      <c r="J201" s="279"/>
      <c r="K201" s="279"/>
    </row>
    <row r="202" spans="1:11" ht="15" customHeight="1" x14ac:dyDescent="0.25">
      <c r="A202" s="279"/>
      <c r="B202" s="279"/>
      <c r="C202" s="293"/>
      <c r="D202" s="266" t="s">
        <v>17</v>
      </c>
      <c r="E202" s="266" t="s">
        <v>18</v>
      </c>
      <c r="F202" s="266" t="s">
        <v>18</v>
      </c>
      <c r="G202" s="266" t="s">
        <v>18</v>
      </c>
      <c r="H202" s="279"/>
      <c r="I202" s="279"/>
      <c r="J202" s="279"/>
      <c r="K202" s="279"/>
    </row>
    <row r="203" spans="1:11" ht="14.1" customHeight="1" x14ac:dyDescent="0.25">
      <c r="A203" s="279"/>
      <c r="B203" s="279"/>
      <c r="C203" s="284" t="s">
        <v>39</v>
      </c>
      <c r="D203" s="295" t="s">
        <v>40</v>
      </c>
      <c r="E203" s="295" t="s">
        <v>133</v>
      </c>
      <c r="F203" s="295" t="s">
        <v>133</v>
      </c>
      <c r="G203" s="295" t="s">
        <v>133</v>
      </c>
      <c r="H203" s="279"/>
      <c r="I203" s="279"/>
      <c r="J203" s="279"/>
      <c r="K203" s="279"/>
    </row>
    <row r="204" spans="1:11" ht="14.1" customHeight="1" x14ac:dyDescent="0.25">
      <c r="A204" s="279"/>
      <c r="B204" s="279"/>
      <c r="C204" s="284" t="s">
        <v>41</v>
      </c>
      <c r="D204" s="295" t="s">
        <v>46</v>
      </c>
      <c r="E204" s="295" t="s">
        <v>511</v>
      </c>
      <c r="F204" s="295" t="s">
        <v>511</v>
      </c>
      <c r="G204" s="295" t="s">
        <v>511</v>
      </c>
      <c r="H204" s="279"/>
      <c r="I204" s="279"/>
      <c r="J204" s="279"/>
      <c r="K204" s="279"/>
    </row>
    <row r="205" spans="1:11" ht="14.1" customHeight="1" x14ac:dyDescent="0.25">
      <c r="A205" s="279"/>
      <c r="B205" s="279"/>
      <c r="C205" s="284" t="s">
        <v>45</v>
      </c>
      <c r="D205" s="295" t="s">
        <v>46</v>
      </c>
      <c r="E205" s="295" t="s">
        <v>1334</v>
      </c>
      <c r="F205" s="295" t="s">
        <v>1334</v>
      </c>
      <c r="G205" s="295" t="s">
        <v>1334</v>
      </c>
      <c r="H205" s="279"/>
      <c r="I205" s="279"/>
      <c r="J205" s="279"/>
      <c r="K205" s="279"/>
    </row>
    <row r="206" spans="1:11" ht="14.1" customHeight="1" x14ac:dyDescent="0.25">
      <c r="A206" s="279"/>
      <c r="B206" s="279"/>
      <c r="C206" s="284" t="s">
        <v>50</v>
      </c>
      <c r="D206" s="295" t="s">
        <v>40</v>
      </c>
      <c r="E206" s="295" t="s">
        <v>40</v>
      </c>
      <c r="F206" s="295" t="s">
        <v>46</v>
      </c>
      <c r="G206" s="295" t="s">
        <v>46</v>
      </c>
      <c r="H206" s="279"/>
      <c r="I206" s="279"/>
      <c r="J206" s="279"/>
      <c r="K206" s="279"/>
    </row>
    <row r="207" spans="1:11" ht="14.1" customHeight="1" x14ac:dyDescent="0.25">
      <c r="A207" s="279"/>
      <c r="B207" s="279"/>
      <c r="C207" s="284" t="s">
        <v>52</v>
      </c>
      <c r="D207" s="295" t="s">
        <v>40</v>
      </c>
      <c r="E207" s="295" t="s">
        <v>40</v>
      </c>
      <c r="F207" s="295" t="s">
        <v>46</v>
      </c>
      <c r="G207" s="295" t="s">
        <v>46</v>
      </c>
      <c r="H207" s="279"/>
      <c r="I207" s="279"/>
      <c r="J207" s="279"/>
      <c r="K207" s="279"/>
    </row>
    <row r="208" spans="1:11" ht="14.1" customHeight="1" x14ac:dyDescent="0.25">
      <c r="A208" s="279"/>
      <c r="B208" s="279"/>
      <c r="C208" s="284" t="s">
        <v>55</v>
      </c>
      <c r="D208" s="295" t="s">
        <v>40</v>
      </c>
      <c r="E208" s="295" t="s">
        <v>40</v>
      </c>
      <c r="F208" s="295" t="s">
        <v>46</v>
      </c>
      <c r="G208" s="295" t="s">
        <v>46</v>
      </c>
      <c r="H208" s="279"/>
      <c r="I208" s="279"/>
      <c r="J208" s="279"/>
      <c r="K208" s="279"/>
    </row>
    <row r="209" spans="1:11" ht="14.1" customHeight="1" x14ac:dyDescent="0.25">
      <c r="A209" s="279"/>
      <c r="B209" s="279"/>
      <c r="C209" s="1307" t="s">
        <v>58</v>
      </c>
      <c r="D209" s="1308"/>
      <c r="E209" s="1308"/>
      <c r="F209" s="1308"/>
      <c r="G209" s="1308"/>
      <c r="H209" s="279"/>
      <c r="I209" s="279"/>
      <c r="J209" s="279"/>
      <c r="K209" s="279"/>
    </row>
    <row r="210" spans="1:11" ht="14.1" customHeight="1" x14ac:dyDescent="0.25">
      <c r="A210" s="279"/>
      <c r="B210" s="279"/>
      <c r="C210" s="294"/>
      <c r="D210" s="269">
        <v>2025</v>
      </c>
      <c r="E210" s="269">
        <v>2026</v>
      </c>
      <c r="F210" s="269">
        <v>2027</v>
      </c>
      <c r="G210" s="269">
        <v>2028</v>
      </c>
      <c r="H210" s="279"/>
      <c r="I210" s="279"/>
      <c r="J210" s="279"/>
      <c r="K210" s="279"/>
    </row>
    <row r="211" spans="1:11" ht="14.1" customHeight="1" x14ac:dyDescent="0.25">
      <c r="A211" s="279"/>
      <c r="B211" s="279"/>
      <c r="C211" s="293"/>
      <c r="D211" s="266" t="s">
        <v>17</v>
      </c>
      <c r="E211" s="266" t="s">
        <v>18</v>
      </c>
      <c r="F211" s="266" t="s">
        <v>18</v>
      </c>
      <c r="G211" s="266" t="s">
        <v>18</v>
      </c>
      <c r="H211" s="279"/>
      <c r="I211" s="279"/>
      <c r="J211" s="279"/>
      <c r="K211" s="279"/>
    </row>
    <row r="212" spans="1:11" ht="14.1" customHeight="1" x14ac:dyDescent="0.25">
      <c r="A212" s="279"/>
      <c r="B212" s="279"/>
      <c r="C212" s="292" t="s">
        <v>59</v>
      </c>
      <c r="D212" s="289">
        <v>0</v>
      </c>
      <c r="E212" s="289">
        <v>0</v>
      </c>
      <c r="F212" s="289">
        <v>0</v>
      </c>
      <c r="G212" s="289">
        <v>0</v>
      </c>
      <c r="H212" s="279"/>
      <c r="I212" s="279"/>
      <c r="J212" s="279"/>
      <c r="K212" s="279"/>
    </row>
    <row r="213" spans="1:11" ht="14.1" customHeight="1" x14ac:dyDescent="0.25">
      <c r="A213" s="279"/>
      <c r="B213" s="279"/>
      <c r="C213" s="292" t="s">
        <v>60</v>
      </c>
      <c r="D213" s="289">
        <v>0</v>
      </c>
      <c r="E213" s="289">
        <v>0</v>
      </c>
      <c r="F213" s="289">
        <v>0</v>
      </c>
      <c r="G213" s="289">
        <v>0</v>
      </c>
      <c r="H213" s="279"/>
      <c r="I213" s="279"/>
      <c r="J213" s="279"/>
      <c r="K213" s="279"/>
    </row>
    <row r="214" spans="1:11" ht="14.1" customHeight="1" x14ac:dyDescent="0.25">
      <c r="A214" s="279"/>
      <c r="B214" s="279"/>
      <c r="C214" s="292" t="s">
        <v>61</v>
      </c>
      <c r="D214" s="289">
        <v>0</v>
      </c>
      <c r="E214" s="289">
        <v>0</v>
      </c>
      <c r="F214" s="289">
        <v>0</v>
      </c>
      <c r="G214" s="289">
        <v>0</v>
      </c>
      <c r="H214" s="279"/>
      <c r="I214" s="279"/>
      <c r="J214" s="279"/>
      <c r="K214" s="279"/>
    </row>
    <row r="215" spans="1:11" ht="14.1" customHeight="1" x14ac:dyDescent="0.25">
      <c r="A215" s="279"/>
      <c r="B215" s="279"/>
      <c r="C215" s="292" t="s">
        <v>62</v>
      </c>
      <c r="D215" s="289">
        <v>0</v>
      </c>
      <c r="E215" s="289">
        <v>0</v>
      </c>
      <c r="F215" s="289">
        <v>0</v>
      </c>
      <c r="G215" s="289">
        <v>0</v>
      </c>
      <c r="H215" s="279"/>
      <c r="I215" s="279"/>
      <c r="J215" s="279"/>
      <c r="K215" s="279"/>
    </row>
    <row r="216" spans="1:11" ht="14.1" customHeight="1" x14ac:dyDescent="0.25">
      <c r="A216" s="279"/>
      <c r="B216" s="279"/>
      <c r="C216" s="292" t="s">
        <v>60</v>
      </c>
      <c r="D216" s="289">
        <v>0</v>
      </c>
      <c r="E216" s="289">
        <v>0</v>
      </c>
      <c r="F216" s="289">
        <v>0</v>
      </c>
      <c r="G216" s="289">
        <v>0</v>
      </c>
      <c r="H216" s="279"/>
      <c r="I216" s="279"/>
      <c r="J216" s="279"/>
      <c r="K216" s="279"/>
    </row>
    <row r="217" spans="1:11" ht="14.1" customHeight="1" x14ac:dyDescent="0.25">
      <c r="A217" s="279"/>
      <c r="B217" s="279"/>
      <c r="C217" s="292" t="s">
        <v>61</v>
      </c>
      <c r="D217" s="289">
        <v>0</v>
      </c>
      <c r="E217" s="289">
        <v>0</v>
      </c>
      <c r="F217" s="289">
        <v>0</v>
      </c>
      <c r="G217" s="289">
        <v>0</v>
      </c>
      <c r="H217" s="279"/>
      <c r="I217" s="279"/>
      <c r="J217" s="279"/>
      <c r="K217" s="279"/>
    </row>
    <row r="218" spans="1:11" ht="14.1" customHeight="1" x14ac:dyDescent="0.25">
      <c r="A218" s="279"/>
      <c r="B218" s="279"/>
      <c r="C218" s="292" t="s">
        <v>63</v>
      </c>
      <c r="D218" s="289">
        <v>0</v>
      </c>
      <c r="E218" s="289">
        <v>0</v>
      </c>
      <c r="F218" s="289">
        <v>0</v>
      </c>
      <c r="G218" s="289">
        <v>0</v>
      </c>
      <c r="H218" s="279"/>
      <c r="I218" s="279"/>
      <c r="J218" s="279"/>
      <c r="K218" s="279"/>
    </row>
    <row r="219" spans="1:11" ht="14.1" customHeight="1" x14ac:dyDescent="0.25">
      <c r="A219" s="279"/>
      <c r="B219" s="279"/>
      <c r="C219" s="292" t="s">
        <v>60</v>
      </c>
      <c r="D219" s="289">
        <v>0</v>
      </c>
      <c r="E219" s="289">
        <v>0</v>
      </c>
      <c r="F219" s="289">
        <v>0</v>
      </c>
      <c r="G219" s="289">
        <v>0</v>
      </c>
      <c r="H219" s="279"/>
      <c r="I219" s="279"/>
      <c r="J219" s="279"/>
      <c r="K219" s="279"/>
    </row>
    <row r="220" spans="1:11" ht="14.1" customHeight="1" x14ac:dyDescent="0.25">
      <c r="A220" s="279"/>
      <c r="B220" s="279"/>
      <c r="C220" s="292" t="s">
        <v>61</v>
      </c>
      <c r="D220" s="289">
        <v>0</v>
      </c>
      <c r="E220" s="289">
        <v>0</v>
      </c>
      <c r="F220" s="289">
        <v>0</v>
      </c>
      <c r="G220" s="289">
        <v>0</v>
      </c>
      <c r="H220" s="279"/>
      <c r="I220" s="279"/>
      <c r="J220" s="279"/>
      <c r="K220" s="279"/>
    </row>
    <row r="221" spans="1:11" ht="14.1" customHeight="1" x14ac:dyDescent="0.25">
      <c r="A221" s="279"/>
      <c r="B221" s="279"/>
      <c r="C221" s="292" t="s">
        <v>64</v>
      </c>
      <c r="D221" s="289">
        <v>0</v>
      </c>
      <c r="E221" s="289">
        <v>0</v>
      </c>
      <c r="F221" s="289">
        <v>0</v>
      </c>
      <c r="G221" s="289">
        <v>0</v>
      </c>
      <c r="H221" s="279"/>
      <c r="I221" s="279"/>
      <c r="J221" s="279"/>
      <c r="K221" s="279"/>
    </row>
    <row r="222" spans="1:11" ht="14.1" customHeight="1" x14ac:dyDescent="0.25">
      <c r="A222" s="279"/>
      <c r="B222" s="279"/>
      <c r="C222" s="292" t="s">
        <v>60</v>
      </c>
      <c r="D222" s="289">
        <v>0</v>
      </c>
      <c r="E222" s="289">
        <v>0</v>
      </c>
      <c r="F222" s="289">
        <v>0</v>
      </c>
      <c r="G222" s="289">
        <v>0</v>
      </c>
      <c r="H222" s="279"/>
      <c r="I222" s="279"/>
      <c r="J222" s="279"/>
      <c r="K222" s="279"/>
    </row>
    <row r="223" spans="1:11" ht="14.1" customHeight="1" x14ac:dyDescent="0.25">
      <c r="A223" s="279"/>
      <c r="B223" s="279"/>
      <c r="C223" s="292" t="s">
        <v>61</v>
      </c>
      <c r="D223" s="289">
        <v>0</v>
      </c>
      <c r="E223" s="289">
        <v>0</v>
      </c>
      <c r="F223" s="289">
        <v>0</v>
      </c>
      <c r="G223" s="289">
        <v>0</v>
      </c>
      <c r="H223" s="279"/>
      <c r="I223" s="279"/>
      <c r="J223" s="279"/>
      <c r="K223" s="279"/>
    </row>
    <row r="224" spans="1:11" ht="14.1" customHeight="1" x14ac:dyDescent="0.25">
      <c r="A224" s="279"/>
      <c r="B224" s="279"/>
      <c r="C224" s="292" t="s">
        <v>65</v>
      </c>
      <c r="D224" s="289">
        <v>0</v>
      </c>
      <c r="E224" s="289">
        <v>0</v>
      </c>
      <c r="F224" s="289">
        <v>0</v>
      </c>
      <c r="G224" s="289">
        <v>0</v>
      </c>
      <c r="H224" s="279"/>
      <c r="I224" s="279"/>
      <c r="J224" s="279"/>
      <c r="K224" s="279"/>
    </row>
    <row r="225" spans="1:11" ht="14.1" customHeight="1" x14ac:dyDescent="0.25">
      <c r="A225" s="279"/>
      <c r="B225" s="279"/>
      <c r="C225" s="292" t="s">
        <v>60</v>
      </c>
      <c r="D225" s="289">
        <v>0</v>
      </c>
      <c r="E225" s="289">
        <v>0</v>
      </c>
      <c r="F225" s="289">
        <v>0</v>
      </c>
      <c r="G225" s="289">
        <v>0</v>
      </c>
      <c r="H225" s="279"/>
      <c r="I225" s="279"/>
      <c r="J225" s="279"/>
      <c r="K225" s="279"/>
    </row>
    <row r="226" spans="1:11" ht="14.1" customHeight="1" x14ac:dyDescent="0.25">
      <c r="A226" s="279"/>
      <c r="B226" s="279"/>
      <c r="C226" s="292" t="s">
        <v>61</v>
      </c>
      <c r="D226" s="289">
        <v>0</v>
      </c>
      <c r="E226" s="289">
        <v>0</v>
      </c>
      <c r="F226" s="289">
        <v>0</v>
      </c>
      <c r="G226" s="289">
        <v>0</v>
      </c>
      <c r="H226" s="279"/>
      <c r="I226" s="279"/>
      <c r="J226" s="279"/>
      <c r="K226" s="279"/>
    </row>
    <row r="227" spans="1:11" ht="14.1" customHeight="1" x14ac:dyDescent="0.25">
      <c r="A227" s="279"/>
      <c r="B227" s="279"/>
      <c r="C227" s="292" t="s">
        <v>66</v>
      </c>
      <c r="D227" s="289">
        <v>0</v>
      </c>
      <c r="E227" s="289">
        <v>0</v>
      </c>
      <c r="F227" s="289">
        <v>0</v>
      </c>
      <c r="G227" s="289">
        <v>0</v>
      </c>
      <c r="H227" s="279"/>
      <c r="I227" s="279"/>
      <c r="J227" s="279"/>
      <c r="K227" s="279"/>
    </row>
    <row r="228" spans="1:11" ht="14.1" customHeight="1" x14ac:dyDescent="0.25">
      <c r="A228" s="279"/>
      <c r="B228" s="279"/>
      <c r="C228" s="292" t="s">
        <v>60</v>
      </c>
      <c r="D228" s="289">
        <v>0</v>
      </c>
      <c r="E228" s="289">
        <v>0</v>
      </c>
      <c r="F228" s="289">
        <v>0</v>
      </c>
      <c r="G228" s="289">
        <v>0</v>
      </c>
      <c r="H228" s="279"/>
      <c r="I228" s="279"/>
      <c r="J228" s="279"/>
      <c r="K228" s="279"/>
    </row>
    <row r="229" spans="1:11" ht="14.1" customHeight="1" x14ac:dyDescent="0.25">
      <c r="A229" s="279"/>
      <c r="B229" s="279"/>
      <c r="C229" s="292" t="s">
        <v>61</v>
      </c>
      <c r="D229" s="289">
        <v>0</v>
      </c>
      <c r="E229" s="289">
        <v>0</v>
      </c>
      <c r="F229" s="289">
        <v>0</v>
      </c>
      <c r="G229" s="289">
        <v>0</v>
      </c>
      <c r="H229" s="279"/>
      <c r="I229" s="279"/>
      <c r="J229" s="279"/>
      <c r="K229" s="279"/>
    </row>
    <row r="230" spans="1:11" ht="14.1" customHeight="1" x14ac:dyDescent="0.25">
      <c r="A230" s="279"/>
      <c r="B230" s="279"/>
      <c r="C230" s="292" t="s">
        <v>67</v>
      </c>
      <c r="D230" s="289">
        <v>0</v>
      </c>
      <c r="E230" s="289">
        <v>0</v>
      </c>
      <c r="F230" s="289">
        <v>0</v>
      </c>
      <c r="G230" s="289">
        <v>0</v>
      </c>
      <c r="H230" s="279"/>
      <c r="I230" s="279"/>
      <c r="J230" s="279"/>
      <c r="K230" s="279"/>
    </row>
    <row r="231" spans="1:11" ht="14.1" customHeight="1" x14ac:dyDescent="0.25">
      <c r="A231" s="279"/>
      <c r="B231" s="279"/>
      <c r="C231" s="292" t="s">
        <v>60</v>
      </c>
      <c r="D231" s="289">
        <v>0</v>
      </c>
      <c r="E231" s="289">
        <v>0</v>
      </c>
      <c r="F231" s="289">
        <v>0</v>
      </c>
      <c r="G231" s="289">
        <v>0</v>
      </c>
      <c r="H231" s="279"/>
      <c r="I231" s="279"/>
      <c r="J231" s="279"/>
      <c r="K231" s="279"/>
    </row>
    <row r="232" spans="1:11" ht="14.1" customHeight="1" x14ac:dyDescent="0.25">
      <c r="A232" s="279"/>
      <c r="B232" s="279"/>
      <c r="C232" s="292" t="s">
        <v>61</v>
      </c>
      <c r="D232" s="289">
        <v>0</v>
      </c>
      <c r="E232" s="289">
        <v>0</v>
      </c>
      <c r="F232" s="289">
        <v>0</v>
      </c>
      <c r="G232" s="289">
        <v>0</v>
      </c>
      <c r="H232" s="279"/>
      <c r="I232" s="279"/>
      <c r="J232" s="279"/>
      <c r="K232" s="279"/>
    </row>
    <row r="233" spans="1:11" ht="14.1" customHeight="1" x14ac:dyDescent="0.25">
      <c r="A233" s="279"/>
      <c r="B233" s="279"/>
      <c r="C233" s="292" t="s">
        <v>68</v>
      </c>
      <c r="D233" s="289">
        <v>0</v>
      </c>
      <c r="E233" s="289">
        <v>0</v>
      </c>
      <c r="F233" s="289">
        <v>0</v>
      </c>
      <c r="G233" s="289">
        <v>0</v>
      </c>
      <c r="H233" s="279"/>
      <c r="I233" s="279"/>
      <c r="J233" s="279"/>
      <c r="K233" s="279"/>
    </row>
    <row r="234" spans="1:11" ht="14.1" customHeight="1" x14ac:dyDescent="0.25">
      <c r="A234" s="279"/>
      <c r="B234" s="279"/>
      <c r="C234" s="292" t="s">
        <v>60</v>
      </c>
      <c r="D234" s="289">
        <v>0</v>
      </c>
      <c r="E234" s="289">
        <v>0</v>
      </c>
      <c r="F234" s="289">
        <v>0</v>
      </c>
      <c r="G234" s="289">
        <v>0</v>
      </c>
      <c r="H234" s="279"/>
      <c r="I234" s="279"/>
      <c r="J234" s="279"/>
      <c r="K234" s="279"/>
    </row>
    <row r="235" spans="1:11" ht="14.1" customHeight="1" x14ac:dyDescent="0.25">
      <c r="A235" s="279"/>
      <c r="B235" s="279"/>
      <c r="C235" s="292" t="s">
        <v>69</v>
      </c>
      <c r="D235" s="289">
        <v>0</v>
      </c>
      <c r="E235" s="289">
        <v>0</v>
      </c>
      <c r="F235" s="289">
        <v>0</v>
      </c>
      <c r="G235" s="289">
        <v>0</v>
      </c>
      <c r="H235" s="279"/>
      <c r="I235" s="279"/>
      <c r="J235" s="279"/>
      <c r="K235" s="279"/>
    </row>
    <row r="236" spans="1:11" ht="14.1" customHeight="1" x14ac:dyDescent="0.25">
      <c r="A236" s="279"/>
      <c r="B236" s="279"/>
      <c r="C236" s="292" t="s">
        <v>70</v>
      </c>
      <c r="D236" s="289">
        <v>0</v>
      </c>
      <c r="E236" s="289">
        <v>0</v>
      </c>
      <c r="F236" s="289">
        <v>0</v>
      </c>
      <c r="G236" s="289">
        <v>0</v>
      </c>
      <c r="H236" s="279"/>
      <c r="I236" s="279"/>
      <c r="J236" s="279"/>
      <c r="K236" s="279"/>
    </row>
    <row r="237" spans="1:11" ht="14.1" customHeight="1" x14ac:dyDescent="0.25">
      <c r="A237" s="279"/>
      <c r="B237" s="279"/>
      <c r="C237" s="292" t="s">
        <v>71</v>
      </c>
      <c r="D237" s="289">
        <v>0</v>
      </c>
      <c r="E237" s="289">
        <v>0</v>
      </c>
      <c r="F237" s="289">
        <v>0</v>
      </c>
      <c r="G237" s="289">
        <v>0</v>
      </c>
      <c r="H237" s="279"/>
      <c r="I237" s="279"/>
      <c r="J237" s="279"/>
      <c r="K237" s="279"/>
    </row>
    <row r="238" spans="1:11" ht="14.1" customHeight="1" x14ac:dyDescent="0.25">
      <c r="A238" s="279"/>
      <c r="B238" s="279"/>
      <c r="C238" s="292" t="s">
        <v>72</v>
      </c>
      <c r="D238" s="289">
        <v>0</v>
      </c>
      <c r="E238" s="289">
        <v>0</v>
      </c>
      <c r="F238" s="289">
        <v>0</v>
      </c>
      <c r="G238" s="289">
        <v>0</v>
      </c>
      <c r="H238" s="279"/>
      <c r="I238" s="279"/>
      <c r="J238" s="279"/>
      <c r="K238" s="279"/>
    </row>
    <row r="239" spans="1:11" ht="14.1" customHeight="1" x14ac:dyDescent="0.25">
      <c r="A239" s="279"/>
      <c r="B239" s="279"/>
      <c r="C239" s="292" t="s">
        <v>73</v>
      </c>
      <c r="D239" s="289">
        <v>0</v>
      </c>
      <c r="E239" s="289">
        <v>400000</v>
      </c>
      <c r="F239" s="289">
        <v>400000</v>
      </c>
      <c r="G239" s="289">
        <v>400000</v>
      </c>
      <c r="H239" s="279"/>
      <c r="I239" s="279"/>
      <c r="J239" s="279"/>
      <c r="K239" s="279"/>
    </row>
    <row r="240" spans="1:11" ht="14.1" customHeight="1" x14ac:dyDescent="0.25">
      <c r="A240" s="279"/>
      <c r="B240" s="279"/>
      <c r="C240" s="292" t="s">
        <v>60</v>
      </c>
      <c r="D240" s="289">
        <v>0</v>
      </c>
      <c r="E240" s="289">
        <v>400000</v>
      </c>
      <c r="F240" s="289">
        <v>400000</v>
      </c>
      <c r="G240" s="289">
        <v>400000</v>
      </c>
      <c r="H240" s="279"/>
      <c r="I240" s="279"/>
      <c r="J240" s="279"/>
      <c r="K240" s="279"/>
    </row>
    <row r="241" spans="1:11" ht="14.1" customHeight="1" x14ac:dyDescent="0.25">
      <c r="A241" s="279"/>
      <c r="B241" s="279"/>
      <c r="C241" s="292" t="s">
        <v>69</v>
      </c>
      <c r="D241" s="289">
        <v>0</v>
      </c>
      <c r="E241" s="289">
        <v>0</v>
      </c>
      <c r="F241" s="289">
        <v>0</v>
      </c>
      <c r="G241" s="289">
        <v>0</v>
      </c>
      <c r="H241" s="279"/>
      <c r="I241" s="279"/>
      <c r="J241" s="279"/>
      <c r="K241" s="279"/>
    </row>
    <row r="242" spans="1:11" ht="14.1" customHeight="1" x14ac:dyDescent="0.25">
      <c r="A242" s="279"/>
      <c r="B242" s="279"/>
      <c r="C242" s="292" t="s">
        <v>70</v>
      </c>
      <c r="D242" s="289">
        <v>0</v>
      </c>
      <c r="E242" s="289">
        <v>0</v>
      </c>
      <c r="F242" s="289">
        <v>0</v>
      </c>
      <c r="G242" s="289">
        <v>0</v>
      </c>
      <c r="H242" s="279"/>
      <c r="I242" s="279"/>
      <c r="J242" s="279"/>
      <c r="K242" s="279"/>
    </row>
    <row r="243" spans="1:11" ht="14.1" customHeight="1" x14ac:dyDescent="0.25">
      <c r="A243" s="279"/>
      <c r="B243" s="279"/>
      <c r="C243" s="292" t="s">
        <v>71</v>
      </c>
      <c r="D243" s="289">
        <v>0</v>
      </c>
      <c r="E243" s="289">
        <v>0</v>
      </c>
      <c r="F243" s="289">
        <v>0</v>
      </c>
      <c r="G243" s="289">
        <v>0</v>
      </c>
      <c r="H243" s="279"/>
      <c r="I243" s="279"/>
      <c r="J243" s="279"/>
      <c r="K243" s="279"/>
    </row>
    <row r="244" spans="1:11" ht="14.1" customHeight="1" x14ac:dyDescent="0.25">
      <c r="A244" s="279"/>
      <c r="B244" s="279"/>
      <c r="C244" s="292" t="s">
        <v>72</v>
      </c>
      <c r="D244" s="289">
        <v>0</v>
      </c>
      <c r="E244" s="289">
        <v>0</v>
      </c>
      <c r="F244" s="289">
        <v>0</v>
      </c>
      <c r="G244" s="289">
        <v>0</v>
      </c>
      <c r="H244" s="279"/>
      <c r="I244" s="279"/>
      <c r="J244" s="279"/>
      <c r="K244" s="279"/>
    </row>
    <row r="245" spans="1:11" ht="14.1" customHeight="1" x14ac:dyDescent="0.25">
      <c r="A245" s="279"/>
      <c r="B245" s="279"/>
      <c r="C245" s="292" t="s">
        <v>74</v>
      </c>
      <c r="D245" s="289">
        <v>0</v>
      </c>
      <c r="E245" s="289">
        <v>0</v>
      </c>
      <c r="F245" s="289">
        <v>0</v>
      </c>
      <c r="G245" s="289">
        <v>0</v>
      </c>
      <c r="H245" s="279"/>
      <c r="I245" s="279"/>
      <c r="J245" s="279"/>
      <c r="K245" s="279"/>
    </row>
    <row r="246" spans="1:11" ht="14.1" customHeight="1" x14ac:dyDescent="0.25">
      <c r="A246" s="279"/>
      <c r="B246" s="279"/>
      <c r="C246" s="292" t="s">
        <v>60</v>
      </c>
      <c r="D246" s="289">
        <v>0</v>
      </c>
      <c r="E246" s="289">
        <v>0</v>
      </c>
      <c r="F246" s="289">
        <v>0</v>
      </c>
      <c r="G246" s="289">
        <v>0</v>
      </c>
      <c r="H246" s="279"/>
      <c r="I246" s="279"/>
      <c r="J246" s="279"/>
      <c r="K246" s="279"/>
    </row>
    <row r="247" spans="1:11" ht="14.1" customHeight="1" x14ac:dyDescent="0.25">
      <c r="A247" s="279"/>
      <c r="B247" s="279"/>
      <c r="C247" s="292" t="s">
        <v>69</v>
      </c>
      <c r="D247" s="289">
        <v>0</v>
      </c>
      <c r="E247" s="289">
        <v>0</v>
      </c>
      <c r="F247" s="289">
        <v>0</v>
      </c>
      <c r="G247" s="289">
        <v>0</v>
      </c>
      <c r="H247" s="279"/>
      <c r="I247" s="279"/>
      <c r="J247" s="279"/>
      <c r="K247" s="279"/>
    </row>
    <row r="248" spans="1:11" ht="14.1" customHeight="1" x14ac:dyDescent="0.25">
      <c r="A248" s="279"/>
      <c r="B248" s="279"/>
      <c r="C248" s="292" t="s">
        <v>70</v>
      </c>
      <c r="D248" s="289">
        <v>0</v>
      </c>
      <c r="E248" s="289">
        <v>0</v>
      </c>
      <c r="F248" s="289">
        <v>0</v>
      </c>
      <c r="G248" s="289">
        <v>0</v>
      </c>
      <c r="H248" s="279"/>
      <c r="I248" s="279"/>
      <c r="J248" s="279"/>
      <c r="K248" s="279"/>
    </row>
    <row r="249" spans="1:11" ht="14.1" customHeight="1" x14ac:dyDescent="0.25">
      <c r="A249" s="279"/>
      <c r="B249" s="279"/>
      <c r="C249" s="292" t="s">
        <v>71</v>
      </c>
      <c r="D249" s="289">
        <v>0</v>
      </c>
      <c r="E249" s="289">
        <v>0</v>
      </c>
      <c r="F249" s="289">
        <v>0</v>
      </c>
      <c r="G249" s="289">
        <v>0</v>
      </c>
      <c r="H249" s="279"/>
      <c r="I249" s="279"/>
      <c r="J249" s="279"/>
      <c r="K249" s="279"/>
    </row>
    <row r="250" spans="1:11" ht="14.1" customHeight="1" x14ac:dyDescent="0.25">
      <c r="A250" s="279"/>
      <c r="B250" s="279"/>
      <c r="C250" s="292" t="s">
        <v>72</v>
      </c>
      <c r="D250" s="289">
        <v>0</v>
      </c>
      <c r="E250" s="289">
        <v>0</v>
      </c>
      <c r="F250" s="289">
        <v>0</v>
      </c>
      <c r="G250" s="289">
        <v>0</v>
      </c>
      <c r="H250" s="279"/>
      <c r="I250" s="279"/>
      <c r="J250" s="279"/>
      <c r="K250" s="279"/>
    </row>
    <row r="251" spans="1:11" ht="14.1" customHeight="1" x14ac:dyDescent="0.25">
      <c r="A251" s="279"/>
      <c r="B251" s="279"/>
      <c r="C251" s="292" t="s">
        <v>75</v>
      </c>
      <c r="D251" s="289">
        <v>0</v>
      </c>
      <c r="E251" s="289">
        <v>0</v>
      </c>
      <c r="F251" s="289">
        <v>0</v>
      </c>
      <c r="G251" s="289">
        <v>0</v>
      </c>
      <c r="H251" s="279"/>
      <c r="I251" s="279"/>
      <c r="J251" s="279"/>
      <c r="K251" s="279"/>
    </row>
    <row r="252" spans="1:11" ht="14.1" customHeight="1" x14ac:dyDescent="0.25">
      <c r="A252" s="279"/>
      <c r="B252" s="279"/>
      <c r="C252" s="292" t="s">
        <v>76</v>
      </c>
      <c r="D252" s="289">
        <v>0</v>
      </c>
      <c r="E252" s="289">
        <v>0</v>
      </c>
      <c r="F252" s="289">
        <v>0</v>
      </c>
      <c r="G252" s="289">
        <v>0</v>
      </c>
      <c r="H252" s="279"/>
      <c r="I252" s="279"/>
      <c r="J252" s="279"/>
      <c r="K252" s="279"/>
    </row>
    <row r="253" spans="1:11" ht="14.1" customHeight="1" x14ac:dyDescent="0.25">
      <c r="A253" s="279"/>
      <c r="B253" s="279"/>
      <c r="C253" s="290" t="s">
        <v>77</v>
      </c>
      <c r="D253" s="289">
        <v>0</v>
      </c>
      <c r="E253" s="289">
        <v>400000</v>
      </c>
      <c r="F253" s="289">
        <v>400000</v>
      </c>
      <c r="G253" s="289">
        <v>400000</v>
      </c>
      <c r="H253" s="279"/>
      <c r="I253" s="279"/>
      <c r="J253" s="279"/>
      <c r="K253" s="279"/>
    </row>
    <row r="254" spans="1:11" ht="15" customHeight="1" x14ac:dyDescent="0.25">
      <c r="A254" s="279"/>
      <c r="B254" s="279"/>
      <c r="C254" s="288" t="s">
        <v>40</v>
      </c>
      <c r="D254" s="287" t="s">
        <v>40</v>
      </c>
      <c r="E254" s="287" t="s">
        <v>40</v>
      </c>
      <c r="F254" s="287" t="s">
        <v>40</v>
      </c>
      <c r="G254" s="287" t="s">
        <v>40</v>
      </c>
      <c r="H254" s="279"/>
      <c r="I254" s="279"/>
      <c r="J254" s="279"/>
      <c r="K254" s="279"/>
    </row>
    <row r="255" spans="1:11" ht="15" customHeight="1" x14ac:dyDescent="0.25">
      <c r="A255" s="279"/>
      <c r="B255" s="279"/>
      <c r="C255" s="286" t="s">
        <v>188</v>
      </c>
      <c r="D255" s="256">
        <v>0</v>
      </c>
      <c r="E255" s="256">
        <v>74850000</v>
      </c>
      <c r="F255" s="256">
        <v>75350000</v>
      </c>
      <c r="G255" s="256">
        <v>75850000</v>
      </c>
      <c r="H255" s="279"/>
      <c r="I255" s="279"/>
      <c r="J255" s="279"/>
      <c r="K255" s="279"/>
    </row>
    <row r="256" spans="1:11" ht="15" customHeight="1" x14ac:dyDescent="0.25">
      <c r="A256" s="279"/>
      <c r="B256" s="279"/>
      <c r="C256" s="284" t="s">
        <v>59</v>
      </c>
      <c r="D256" s="283">
        <v>0</v>
      </c>
      <c r="E256" s="283">
        <v>51758000</v>
      </c>
      <c r="F256" s="283">
        <v>51758000</v>
      </c>
      <c r="G256" s="283">
        <v>51758000</v>
      </c>
      <c r="H256" s="279"/>
      <c r="I256" s="279"/>
      <c r="J256" s="279"/>
      <c r="K256" s="279"/>
    </row>
    <row r="257" spans="1:11" ht="15" customHeight="1" x14ac:dyDescent="0.25">
      <c r="A257" s="279"/>
      <c r="B257" s="279"/>
      <c r="C257" s="284" t="s">
        <v>60</v>
      </c>
      <c r="D257" s="283">
        <v>0</v>
      </c>
      <c r="E257" s="283">
        <v>51758000</v>
      </c>
      <c r="F257" s="283">
        <v>51758000</v>
      </c>
      <c r="G257" s="283">
        <v>51758000</v>
      </c>
      <c r="H257" s="279"/>
      <c r="I257" s="279"/>
      <c r="J257" s="279"/>
      <c r="K257" s="279"/>
    </row>
    <row r="258" spans="1:11" ht="15" customHeight="1" x14ac:dyDescent="0.25">
      <c r="A258" s="279"/>
      <c r="B258" s="279"/>
      <c r="C258" s="284" t="s">
        <v>61</v>
      </c>
      <c r="D258" s="283">
        <v>0</v>
      </c>
      <c r="E258" s="283">
        <v>0</v>
      </c>
      <c r="F258" s="283">
        <v>0</v>
      </c>
      <c r="G258" s="283">
        <v>0</v>
      </c>
      <c r="H258" s="279"/>
      <c r="I258" s="279"/>
      <c r="J258" s="279"/>
      <c r="K258" s="279"/>
    </row>
    <row r="259" spans="1:11" ht="15" customHeight="1" x14ac:dyDescent="0.25">
      <c r="A259" s="279"/>
      <c r="B259" s="279"/>
      <c r="C259" s="284" t="s">
        <v>62</v>
      </c>
      <c r="D259" s="283">
        <v>0</v>
      </c>
      <c r="E259" s="283">
        <v>8972000</v>
      </c>
      <c r="F259" s="283">
        <v>8972000</v>
      </c>
      <c r="G259" s="283">
        <v>8972000</v>
      </c>
      <c r="H259" s="279"/>
      <c r="I259" s="279"/>
      <c r="J259" s="279"/>
      <c r="K259" s="279"/>
    </row>
    <row r="260" spans="1:11" ht="15" customHeight="1" x14ac:dyDescent="0.25">
      <c r="A260" s="279"/>
      <c r="B260" s="279"/>
      <c r="C260" s="284" t="s">
        <v>60</v>
      </c>
      <c r="D260" s="283">
        <v>0</v>
      </c>
      <c r="E260" s="283">
        <v>8972000</v>
      </c>
      <c r="F260" s="283">
        <v>8972000</v>
      </c>
      <c r="G260" s="283">
        <v>8972000</v>
      </c>
      <c r="H260" s="279"/>
      <c r="I260" s="279"/>
      <c r="J260" s="279"/>
      <c r="K260" s="279"/>
    </row>
    <row r="261" spans="1:11" ht="15" customHeight="1" x14ac:dyDescent="0.25">
      <c r="A261" s="279"/>
      <c r="B261" s="279"/>
      <c r="C261" s="284" t="s">
        <v>61</v>
      </c>
      <c r="D261" s="283">
        <v>0</v>
      </c>
      <c r="E261" s="283">
        <v>0</v>
      </c>
      <c r="F261" s="283">
        <v>0</v>
      </c>
      <c r="G261" s="283">
        <v>0</v>
      </c>
      <c r="H261" s="279"/>
      <c r="I261" s="279"/>
      <c r="J261" s="279"/>
      <c r="K261" s="279"/>
    </row>
    <row r="262" spans="1:11" ht="15" customHeight="1" x14ac:dyDescent="0.25">
      <c r="A262" s="279"/>
      <c r="B262" s="279"/>
      <c r="C262" s="284" t="s">
        <v>63</v>
      </c>
      <c r="D262" s="283">
        <v>0</v>
      </c>
      <c r="E262" s="283">
        <v>12880000</v>
      </c>
      <c r="F262" s="283">
        <v>13380000</v>
      </c>
      <c r="G262" s="283">
        <v>13880000</v>
      </c>
      <c r="H262" s="279"/>
      <c r="I262" s="279"/>
      <c r="J262" s="279"/>
      <c r="K262" s="279"/>
    </row>
    <row r="263" spans="1:11" ht="15" customHeight="1" x14ac:dyDescent="0.25">
      <c r="A263" s="279"/>
      <c r="B263" s="279"/>
      <c r="C263" s="284" t="s">
        <v>60</v>
      </c>
      <c r="D263" s="283">
        <v>0</v>
      </c>
      <c r="E263" s="283">
        <v>12880000</v>
      </c>
      <c r="F263" s="283">
        <v>13380000</v>
      </c>
      <c r="G263" s="283">
        <v>13880000</v>
      </c>
      <c r="H263" s="279"/>
      <c r="I263" s="279"/>
      <c r="J263" s="279"/>
      <c r="K263" s="279"/>
    </row>
    <row r="264" spans="1:11" ht="15" customHeight="1" x14ac:dyDescent="0.25">
      <c r="A264" s="279"/>
      <c r="B264" s="279"/>
      <c r="C264" s="284" t="s">
        <v>61</v>
      </c>
      <c r="D264" s="283">
        <v>0</v>
      </c>
      <c r="E264" s="283">
        <v>0</v>
      </c>
      <c r="F264" s="283">
        <v>0</v>
      </c>
      <c r="G264" s="283">
        <v>0</v>
      </c>
      <c r="H264" s="279"/>
      <c r="I264" s="279"/>
      <c r="J264" s="279"/>
      <c r="K264" s="279"/>
    </row>
    <row r="265" spans="1:11" ht="15" customHeight="1" x14ac:dyDescent="0.25">
      <c r="A265" s="279"/>
      <c r="B265" s="279"/>
      <c r="C265" s="284" t="s">
        <v>64</v>
      </c>
      <c r="D265" s="283">
        <v>0</v>
      </c>
      <c r="E265" s="283">
        <v>0</v>
      </c>
      <c r="F265" s="283">
        <v>0</v>
      </c>
      <c r="G265" s="283">
        <v>0</v>
      </c>
      <c r="H265" s="279"/>
      <c r="I265" s="279"/>
      <c r="J265" s="279"/>
      <c r="K265" s="279"/>
    </row>
    <row r="266" spans="1:11" ht="15" customHeight="1" x14ac:dyDescent="0.25">
      <c r="A266" s="279"/>
      <c r="B266" s="279"/>
      <c r="C266" s="284" t="s">
        <v>60</v>
      </c>
      <c r="D266" s="283">
        <v>0</v>
      </c>
      <c r="E266" s="283">
        <v>0</v>
      </c>
      <c r="F266" s="283">
        <v>0</v>
      </c>
      <c r="G266" s="283">
        <v>0</v>
      </c>
      <c r="H266" s="279"/>
      <c r="I266" s="279"/>
      <c r="J266" s="279"/>
      <c r="K266" s="279"/>
    </row>
    <row r="267" spans="1:11" ht="15" customHeight="1" x14ac:dyDescent="0.25">
      <c r="A267" s="279"/>
      <c r="B267" s="279"/>
      <c r="C267" s="284" t="s">
        <v>61</v>
      </c>
      <c r="D267" s="283">
        <v>0</v>
      </c>
      <c r="E267" s="283">
        <v>0</v>
      </c>
      <c r="F267" s="283">
        <v>0</v>
      </c>
      <c r="G267" s="283">
        <v>0</v>
      </c>
      <c r="H267" s="279"/>
      <c r="I267" s="279"/>
      <c r="J267" s="279"/>
      <c r="K267" s="279"/>
    </row>
    <row r="268" spans="1:11" ht="20.100000000000001" customHeight="1" x14ac:dyDescent="0.25">
      <c r="A268" s="279"/>
      <c r="B268" s="279"/>
      <c r="C268" s="284" t="s">
        <v>189</v>
      </c>
      <c r="D268" s="285">
        <v>0</v>
      </c>
      <c r="E268" s="285">
        <v>0</v>
      </c>
      <c r="F268" s="285">
        <v>0</v>
      </c>
      <c r="G268" s="285">
        <v>0</v>
      </c>
      <c r="H268" s="279"/>
      <c r="I268" s="279"/>
      <c r="J268" s="279"/>
      <c r="K268" s="279"/>
    </row>
    <row r="269" spans="1:11" ht="15" customHeight="1" x14ac:dyDescent="0.25">
      <c r="A269" s="279"/>
      <c r="B269" s="279"/>
      <c r="C269" s="284" t="s">
        <v>60</v>
      </c>
      <c r="D269" s="283">
        <v>0</v>
      </c>
      <c r="E269" s="283">
        <v>0</v>
      </c>
      <c r="F269" s="283">
        <v>0</v>
      </c>
      <c r="G269" s="283">
        <v>0</v>
      </c>
      <c r="H269" s="279"/>
      <c r="I269" s="279"/>
      <c r="J269" s="279"/>
      <c r="K269" s="279"/>
    </row>
    <row r="270" spans="1:11" ht="15" customHeight="1" x14ac:dyDescent="0.25">
      <c r="A270" s="279"/>
      <c r="B270" s="279"/>
      <c r="C270" s="284" t="s">
        <v>61</v>
      </c>
      <c r="D270" s="283">
        <v>0</v>
      </c>
      <c r="E270" s="283">
        <v>0</v>
      </c>
      <c r="F270" s="283">
        <v>0</v>
      </c>
      <c r="G270" s="283">
        <v>0</v>
      </c>
      <c r="H270" s="279"/>
      <c r="I270" s="279"/>
      <c r="J270" s="279"/>
      <c r="K270" s="279"/>
    </row>
    <row r="271" spans="1:11" ht="15" customHeight="1" x14ac:dyDescent="0.25">
      <c r="A271" s="279"/>
      <c r="B271" s="279"/>
      <c r="C271" s="284" t="s">
        <v>66</v>
      </c>
      <c r="D271" s="283">
        <v>0</v>
      </c>
      <c r="E271" s="283">
        <v>0</v>
      </c>
      <c r="F271" s="283">
        <v>0</v>
      </c>
      <c r="G271" s="283">
        <v>0</v>
      </c>
      <c r="H271" s="279"/>
      <c r="I271" s="279"/>
      <c r="J271" s="279"/>
      <c r="K271" s="279"/>
    </row>
    <row r="272" spans="1:11" ht="15" customHeight="1" x14ac:dyDescent="0.25">
      <c r="A272" s="279"/>
      <c r="B272" s="279"/>
      <c r="C272" s="284" t="s">
        <v>60</v>
      </c>
      <c r="D272" s="283">
        <v>0</v>
      </c>
      <c r="E272" s="283">
        <v>0</v>
      </c>
      <c r="F272" s="283">
        <v>0</v>
      </c>
      <c r="G272" s="283">
        <v>0</v>
      </c>
      <c r="H272" s="279"/>
      <c r="I272" s="279"/>
      <c r="J272" s="279"/>
      <c r="K272" s="279"/>
    </row>
    <row r="273" spans="1:11" ht="15" customHeight="1" x14ac:dyDescent="0.25">
      <c r="A273" s="279"/>
      <c r="B273" s="279"/>
      <c r="C273" s="284" t="s">
        <v>61</v>
      </c>
      <c r="D273" s="283">
        <v>0</v>
      </c>
      <c r="E273" s="283">
        <v>0</v>
      </c>
      <c r="F273" s="283">
        <v>0</v>
      </c>
      <c r="G273" s="283">
        <v>0</v>
      </c>
      <c r="H273" s="279"/>
      <c r="I273" s="279"/>
      <c r="J273" s="279"/>
      <c r="K273" s="279"/>
    </row>
    <row r="274" spans="1:11" ht="15" customHeight="1" x14ac:dyDescent="0.25">
      <c r="A274" s="279"/>
      <c r="B274" s="279"/>
      <c r="C274" s="284" t="s">
        <v>67</v>
      </c>
      <c r="D274" s="283">
        <v>0</v>
      </c>
      <c r="E274" s="283">
        <v>240000</v>
      </c>
      <c r="F274" s="283">
        <v>240000</v>
      </c>
      <c r="G274" s="283">
        <v>240000</v>
      </c>
      <c r="H274" s="279"/>
      <c r="I274" s="279"/>
      <c r="J274" s="279"/>
      <c r="K274" s="279"/>
    </row>
    <row r="275" spans="1:11" ht="15" customHeight="1" x14ac:dyDescent="0.25">
      <c r="A275" s="279"/>
      <c r="B275" s="279"/>
      <c r="C275" s="284" t="s">
        <v>60</v>
      </c>
      <c r="D275" s="283">
        <v>0</v>
      </c>
      <c r="E275" s="283">
        <v>240000</v>
      </c>
      <c r="F275" s="283">
        <v>240000</v>
      </c>
      <c r="G275" s="283">
        <v>240000</v>
      </c>
      <c r="H275" s="279"/>
      <c r="I275" s="279"/>
      <c r="J275" s="279"/>
      <c r="K275" s="279"/>
    </row>
    <row r="276" spans="1:11" ht="15" customHeight="1" x14ac:dyDescent="0.25">
      <c r="A276" s="279"/>
      <c r="B276" s="279"/>
      <c r="C276" s="284" t="s">
        <v>61</v>
      </c>
      <c r="D276" s="283">
        <v>0</v>
      </c>
      <c r="E276" s="283">
        <v>0</v>
      </c>
      <c r="F276" s="283">
        <v>0</v>
      </c>
      <c r="G276" s="283">
        <v>0</v>
      </c>
      <c r="H276" s="279"/>
      <c r="I276" s="279"/>
      <c r="J276" s="279"/>
      <c r="K276" s="279"/>
    </row>
    <row r="277" spans="1:11" ht="15" customHeight="1" x14ac:dyDescent="0.25">
      <c r="A277" s="279"/>
      <c r="B277" s="279"/>
      <c r="C277" s="284" t="s">
        <v>68</v>
      </c>
      <c r="D277" s="283">
        <v>0</v>
      </c>
      <c r="E277" s="283">
        <v>0</v>
      </c>
      <c r="F277" s="283">
        <v>0</v>
      </c>
      <c r="G277" s="283">
        <v>0</v>
      </c>
      <c r="H277" s="279"/>
      <c r="I277" s="279"/>
      <c r="J277" s="279"/>
      <c r="K277" s="279"/>
    </row>
    <row r="278" spans="1:11" ht="15" customHeight="1" x14ac:dyDescent="0.25">
      <c r="A278" s="279"/>
      <c r="B278" s="279"/>
      <c r="C278" s="284" t="s">
        <v>60</v>
      </c>
      <c r="D278" s="283">
        <v>0</v>
      </c>
      <c r="E278" s="283">
        <v>0</v>
      </c>
      <c r="F278" s="283">
        <v>0</v>
      </c>
      <c r="G278" s="283">
        <v>0</v>
      </c>
      <c r="H278" s="279"/>
      <c r="I278" s="279"/>
      <c r="J278" s="279"/>
      <c r="K278" s="279"/>
    </row>
    <row r="279" spans="1:11" ht="15" customHeight="1" x14ac:dyDescent="0.25">
      <c r="A279" s="279"/>
      <c r="B279" s="279"/>
      <c r="C279" s="284" t="s">
        <v>69</v>
      </c>
      <c r="D279" s="283">
        <v>0</v>
      </c>
      <c r="E279" s="283">
        <v>0</v>
      </c>
      <c r="F279" s="283">
        <v>0</v>
      </c>
      <c r="G279" s="283">
        <v>0</v>
      </c>
      <c r="H279" s="279"/>
      <c r="I279" s="279"/>
      <c r="J279" s="279"/>
      <c r="K279" s="279"/>
    </row>
    <row r="280" spans="1:11" ht="15" customHeight="1" x14ac:dyDescent="0.25">
      <c r="A280" s="279"/>
      <c r="B280" s="279"/>
      <c r="C280" s="284" t="s">
        <v>70</v>
      </c>
      <c r="D280" s="283">
        <v>0</v>
      </c>
      <c r="E280" s="283">
        <v>0</v>
      </c>
      <c r="F280" s="283">
        <v>0</v>
      </c>
      <c r="G280" s="283">
        <v>0</v>
      </c>
      <c r="H280" s="279"/>
      <c r="I280" s="279"/>
      <c r="J280" s="279"/>
      <c r="K280" s="279"/>
    </row>
    <row r="281" spans="1:11" ht="15" customHeight="1" x14ac:dyDescent="0.25">
      <c r="A281" s="279"/>
      <c r="B281" s="279"/>
      <c r="C281" s="284" t="s">
        <v>71</v>
      </c>
      <c r="D281" s="283">
        <v>0</v>
      </c>
      <c r="E281" s="283">
        <v>0</v>
      </c>
      <c r="F281" s="283">
        <v>0</v>
      </c>
      <c r="G281" s="283">
        <v>0</v>
      </c>
      <c r="H281" s="279"/>
      <c r="I281" s="279"/>
      <c r="J281" s="279"/>
      <c r="K281" s="279"/>
    </row>
    <row r="282" spans="1:11" ht="15" customHeight="1" x14ac:dyDescent="0.25">
      <c r="A282" s="279"/>
      <c r="B282" s="279"/>
      <c r="C282" s="284" t="s">
        <v>72</v>
      </c>
      <c r="D282" s="283">
        <v>0</v>
      </c>
      <c r="E282" s="283">
        <v>0</v>
      </c>
      <c r="F282" s="283">
        <v>0</v>
      </c>
      <c r="G282" s="283">
        <v>0</v>
      </c>
      <c r="H282" s="279"/>
      <c r="I282" s="279"/>
      <c r="J282" s="279"/>
      <c r="K282" s="279"/>
    </row>
    <row r="283" spans="1:11" ht="15" customHeight="1" x14ac:dyDescent="0.25">
      <c r="A283" s="279"/>
      <c r="B283" s="279"/>
      <c r="C283" s="284" t="s">
        <v>73</v>
      </c>
      <c r="D283" s="283">
        <v>0</v>
      </c>
      <c r="E283" s="283">
        <v>1000000</v>
      </c>
      <c r="F283" s="283">
        <v>1000000</v>
      </c>
      <c r="G283" s="283">
        <v>1000000</v>
      </c>
      <c r="H283" s="279"/>
      <c r="I283" s="279"/>
      <c r="J283" s="279"/>
      <c r="K283" s="279"/>
    </row>
    <row r="284" spans="1:11" ht="15" customHeight="1" x14ac:dyDescent="0.25">
      <c r="A284" s="279"/>
      <c r="B284" s="279"/>
      <c r="C284" s="284" t="s">
        <v>60</v>
      </c>
      <c r="D284" s="283">
        <v>0</v>
      </c>
      <c r="E284" s="283">
        <v>1000000</v>
      </c>
      <c r="F284" s="283">
        <v>1000000</v>
      </c>
      <c r="G284" s="283">
        <v>1000000</v>
      </c>
      <c r="H284" s="279"/>
      <c r="I284" s="279"/>
      <c r="J284" s="279"/>
      <c r="K284" s="279"/>
    </row>
    <row r="285" spans="1:11" ht="15" customHeight="1" x14ac:dyDescent="0.25">
      <c r="A285" s="279"/>
      <c r="B285" s="279"/>
      <c r="C285" s="284" t="s">
        <v>69</v>
      </c>
      <c r="D285" s="283">
        <v>0</v>
      </c>
      <c r="E285" s="283">
        <v>0</v>
      </c>
      <c r="F285" s="283">
        <v>0</v>
      </c>
      <c r="G285" s="283">
        <v>0</v>
      </c>
      <c r="H285" s="279"/>
      <c r="I285" s="279"/>
      <c r="J285" s="279"/>
      <c r="K285" s="279"/>
    </row>
    <row r="286" spans="1:11" ht="15" customHeight="1" x14ac:dyDescent="0.25">
      <c r="A286" s="279"/>
      <c r="B286" s="279"/>
      <c r="C286" s="284" t="s">
        <v>70</v>
      </c>
      <c r="D286" s="283">
        <v>0</v>
      </c>
      <c r="E286" s="283">
        <v>0</v>
      </c>
      <c r="F286" s="283">
        <v>0</v>
      </c>
      <c r="G286" s="283">
        <v>0</v>
      </c>
      <c r="H286" s="279"/>
      <c r="I286" s="279"/>
      <c r="J286" s="279"/>
      <c r="K286" s="279"/>
    </row>
    <row r="287" spans="1:11" ht="15" customHeight="1" x14ac:dyDescent="0.25">
      <c r="A287" s="279"/>
      <c r="B287" s="279"/>
      <c r="C287" s="284" t="s">
        <v>71</v>
      </c>
      <c r="D287" s="283">
        <v>0</v>
      </c>
      <c r="E287" s="283">
        <v>0</v>
      </c>
      <c r="F287" s="283">
        <v>0</v>
      </c>
      <c r="G287" s="283">
        <v>0</v>
      </c>
      <c r="H287" s="279"/>
      <c r="I287" s="279"/>
      <c r="J287" s="279"/>
      <c r="K287" s="279"/>
    </row>
    <row r="288" spans="1:11" ht="15" customHeight="1" x14ac:dyDescent="0.25">
      <c r="A288" s="279"/>
      <c r="B288" s="279"/>
      <c r="C288" s="284" t="s">
        <v>72</v>
      </c>
      <c r="D288" s="283">
        <v>0</v>
      </c>
      <c r="E288" s="283">
        <v>0</v>
      </c>
      <c r="F288" s="283">
        <v>0</v>
      </c>
      <c r="G288" s="283">
        <v>0</v>
      </c>
      <c r="H288" s="279"/>
      <c r="I288" s="279"/>
      <c r="J288" s="279"/>
      <c r="K288" s="279"/>
    </row>
    <row r="289" spans="1:11" ht="15" customHeight="1" x14ac:dyDescent="0.25">
      <c r="A289" s="279"/>
      <c r="B289" s="279"/>
      <c r="C289" s="284" t="s">
        <v>74</v>
      </c>
      <c r="D289" s="283">
        <v>0</v>
      </c>
      <c r="E289" s="283">
        <v>0</v>
      </c>
      <c r="F289" s="283">
        <v>0</v>
      </c>
      <c r="G289" s="283">
        <v>0</v>
      </c>
      <c r="H289" s="279"/>
      <c r="I289" s="279"/>
      <c r="J289" s="279"/>
      <c r="K289" s="279"/>
    </row>
    <row r="290" spans="1:11" ht="15" customHeight="1" x14ac:dyDescent="0.25">
      <c r="A290" s="279"/>
      <c r="B290" s="279"/>
      <c r="C290" s="284" t="s">
        <v>60</v>
      </c>
      <c r="D290" s="283">
        <v>0</v>
      </c>
      <c r="E290" s="283">
        <v>0</v>
      </c>
      <c r="F290" s="283">
        <v>0</v>
      </c>
      <c r="G290" s="283">
        <v>0</v>
      </c>
      <c r="H290" s="279"/>
      <c r="I290" s="279"/>
      <c r="J290" s="279"/>
      <c r="K290" s="279"/>
    </row>
    <row r="291" spans="1:11" ht="15" customHeight="1" x14ac:dyDescent="0.25">
      <c r="A291" s="279"/>
      <c r="B291" s="279"/>
      <c r="C291" s="284" t="s">
        <v>69</v>
      </c>
      <c r="D291" s="283">
        <v>0</v>
      </c>
      <c r="E291" s="283">
        <v>0</v>
      </c>
      <c r="F291" s="283">
        <v>0</v>
      </c>
      <c r="G291" s="283">
        <v>0</v>
      </c>
      <c r="H291" s="279"/>
      <c r="I291" s="279"/>
      <c r="J291" s="279"/>
      <c r="K291" s="279"/>
    </row>
    <row r="292" spans="1:11" ht="15" customHeight="1" x14ac:dyDescent="0.25">
      <c r="A292" s="279"/>
      <c r="B292" s="279"/>
      <c r="C292" s="284" t="s">
        <v>70</v>
      </c>
      <c r="D292" s="283">
        <v>0</v>
      </c>
      <c r="E292" s="283">
        <v>0</v>
      </c>
      <c r="F292" s="283">
        <v>0</v>
      </c>
      <c r="G292" s="283">
        <v>0</v>
      </c>
      <c r="H292" s="279"/>
      <c r="I292" s="279"/>
      <c r="J292" s="279"/>
      <c r="K292" s="279"/>
    </row>
    <row r="293" spans="1:11" ht="15" customHeight="1" x14ac:dyDescent="0.25">
      <c r="A293" s="279"/>
      <c r="B293" s="279"/>
      <c r="C293" s="284" t="s">
        <v>71</v>
      </c>
      <c r="D293" s="283">
        <v>0</v>
      </c>
      <c r="E293" s="283">
        <v>0</v>
      </c>
      <c r="F293" s="283">
        <v>0</v>
      </c>
      <c r="G293" s="283">
        <v>0</v>
      </c>
      <c r="H293" s="279"/>
      <c r="I293" s="279"/>
      <c r="J293" s="279"/>
      <c r="K293" s="279"/>
    </row>
    <row r="294" spans="1:11" ht="15" customHeight="1" x14ac:dyDescent="0.25">
      <c r="A294" s="279"/>
      <c r="B294" s="279"/>
      <c r="C294" s="284" t="s">
        <v>72</v>
      </c>
      <c r="D294" s="283">
        <v>0</v>
      </c>
      <c r="E294" s="283">
        <v>0</v>
      </c>
      <c r="F294" s="283">
        <v>0</v>
      </c>
      <c r="G294" s="283">
        <v>0</v>
      </c>
      <c r="H294" s="279"/>
      <c r="I294" s="279"/>
      <c r="J294" s="279"/>
      <c r="K294" s="279"/>
    </row>
    <row r="295" spans="1:11" ht="15" customHeight="1" x14ac:dyDescent="0.25">
      <c r="A295" s="279"/>
      <c r="B295" s="279"/>
      <c r="C295" s="284" t="s">
        <v>75</v>
      </c>
      <c r="D295" s="283">
        <v>0</v>
      </c>
      <c r="E295" s="283">
        <v>0</v>
      </c>
      <c r="F295" s="283">
        <v>0</v>
      </c>
      <c r="G295" s="283">
        <v>0</v>
      </c>
      <c r="H295" s="279"/>
      <c r="I295" s="279"/>
      <c r="J295" s="279"/>
      <c r="K295" s="279"/>
    </row>
    <row r="296" spans="1:11" ht="15" customHeight="1" x14ac:dyDescent="0.25">
      <c r="A296" s="279"/>
      <c r="B296" s="279"/>
      <c r="C296" s="284" t="s">
        <v>76</v>
      </c>
      <c r="D296" s="283">
        <v>0</v>
      </c>
      <c r="E296" s="283">
        <v>0</v>
      </c>
      <c r="F296" s="283">
        <v>0</v>
      </c>
      <c r="G296" s="283">
        <v>0</v>
      </c>
      <c r="H296" s="279"/>
      <c r="I296" s="279"/>
      <c r="J296" s="279"/>
      <c r="K296" s="279"/>
    </row>
    <row r="297" spans="1:11" ht="20.100000000000001" customHeight="1" x14ac:dyDescent="0.25">
      <c r="A297" s="279"/>
      <c r="B297" s="279"/>
      <c r="C297" s="282" t="s">
        <v>40</v>
      </c>
      <c r="D297" s="279"/>
      <c r="E297" s="279"/>
      <c r="F297" s="279"/>
      <c r="G297" s="279"/>
      <c r="H297" s="279"/>
      <c r="I297" s="279"/>
      <c r="J297" s="279"/>
      <c r="K297" s="279"/>
    </row>
    <row r="298" spans="1:11" ht="20.100000000000001" customHeight="1" x14ac:dyDescent="0.25">
      <c r="A298" s="281" t="s">
        <v>190</v>
      </c>
      <c r="B298" s="277" t="s">
        <v>191</v>
      </c>
      <c r="C298" s="277" t="s">
        <v>40</v>
      </c>
      <c r="D298" s="279"/>
      <c r="E298" s="280" t="s">
        <v>40</v>
      </c>
      <c r="F298" s="277" t="s">
        <v>191</v>
      </c>
      <c r="G298" s="277" t="s">
        <v>40</v>
      </c>
      <c r="H298" s="241" t="s">
        <v>40</v>
      </c>
      <c r="I298" s="280" t="s">
        <v>40</v>
      </c>
      <c r="J298" s="277" t="s">
        <v>191</v>
      </c>
      <c r="K298" s="277" t="s">
        <v>40</v>
      </c>
    </row>
    <row r="299" spans="1:11" ht="20.100000000000001" customHeight="1" x14ac:dyDescent="0.25">
      <c r="A299" s="239" t="s">
        <v>192</v>
      </c>
      <c r="B299" s="277" t="s">
        <v>193</v>
      </c>
      <c r="C299" s="277" t="s">
        <v>40</v>
      </c>
      <c r="D299" s="279"/>
      <c r="E299" s="239" t="s">
        <v>194</v>
      </c>
      <c r="F299" s="277" t="s">
        <v>193</v>
      </c>
      <c r="G299" s="277" t="s">
        <v>40</v>
      </c>
      <c r="H299" s="279"/>
      <c r="I299" s="239" t="s">
        <v>195</v>
      </c>
      <c r="J299" s="277" t="s">
        <v>193</v>
      </c>
      <c r="K299" s="277" t="s">
        <v>40</v>
      </c>
    </row>
    <row r="300" spans="1:11" ht="20.100000000000001" customHeight="1" x14ac:dyDescent="0.25">
      <c r="A300" s="278" t="s">
        <v>40</v>
      </c>
      <c r="B300" s="277" t="s">
        <v>196</v>
      </c>
      <c r="C300" s="277" t="s">
        <v>40</v>
      </c>
      <c r="D300" s="279"/>
      <c r="E300" s="278" t="s">
        <v>40</v>
      </c>
      <c r="F300" s="277" t="s">
        <v>196</v>
      </c>
      <c r="G300" s="277" t="s">
        <v>40</v>
      </c>
      <c r="H300" s="279"/>
      <c r="I300" s="278" t="s">
        <v>40</v>
      </c>
      <c r="J300" s="277" t="s">
        <v>196</v>
      </c>
      <c r="K300" s="277" t="s">
        <v>40</v>
      </c>
    </row>
  </sheetData>
  <mergeCells count="31">
    <mergeCell ref="D143:G143"/>
    <mergeCell ref="C209:G209"/>
    <mergeCell ref="D144:G144"/>
    <mergeCell ref="C153:G153"/>
    <mergeCell ref="D198:G198"/>
    <mergeCell ref="D199:G199"/>
    <mergeCell ref="D200:G200"/>
    <mergeCell ref="D142:G142"/>
    <mergeCell ref="D27:G27"/>
    <mergeCell ref="D28:G28"/>
    <mergeCell ref="D29:G29"/>
    <mergeCell ref="D30:G30"/>
    <mergeCell ref="C39:G39"/>
    <mergeCell ref="D84:G84"/>
    <mergeCell ref="D85:G85"/>
    <mergeCell ref="D86:G86"/>
    <mergeCell ref="C95:G95"/>
    <mergeCell ref="C140:G140"/>
    <mergeCell ref="D141:G141"/>
    <mergeCell ref="C26:G26"/>
    <mergeCell ref="C1:G1"/>
    <mergeCell ref="C2:G2"/>
    <mergeCell ref="D3:G3"/>
    <mergeCell ref="D4:G4"/>
    <mergeCell ref="D5:G5"/>
    <mergeCell ref="D6:G6"/>
    <mergeCell ref="D7:G7"/>
    <mergeCell ref="C8:G8"/>
    <mergeCell ref="C9:G9"/>
    <mergeCell ref="D10:G10"/>
    <mergeCell ref="D14:G14"/>
  </mergeCells>
  <pageMargins left="0" right="0" top="0" bottom="0" header="0" footer="0"/>
  <pageSetup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outlinePr summaryBelow="0"/>
  </sheetPr>
  <dimension ref="A1:K636"/>
  <sheetViews>
    <sheetView topLeftCell="A595" workbookViewId="0">
      <selection activeCell="B27" sqref="B27"/>
    </sheetView>
  </sheetViews>
  <sheetFormatPr defaultColWidth="9" defaultRowHeight="15" x14ac:dyDescent="0.25"/>
  <cols>
    <col min="1" max="1" width="11.5703125" style="154" customWidth="1"/>
    <col min="2" max="2" width="8.42578125" style="154" customWidth="1"/>
    <col min="3" max="3" width="24.7109375" style="154" customWidth="1"/>
    <col min="4" max="6" width="13.85546875" style="154" customWidth="1"/>
    <col min="7" max="7" width="14.140625" style="154" customWidth="1"/>
    <col min="8" max="8" width="5.85546875" style="154" customWidth="1"/>
    <col min="9" max="9" width="16" style="154" customWidth="1"/>
    <col min="10" max="10" width="9.42578125" style="154" customWidth="1"/>
    <col min="11" max="11" width="15.28515625" style="154" customWidth="1"/>
    <col min="12" max="16384" width="9" style="154"/>
  </cols>
  <sheetData>
    <row r="1" spans="1:11" ht="20.100000000000001" customHeight="1" x14ac:dyDescent="0.25">
      <c r="A1" s="302"/>
      <c r="B1" s="302"/>
      <c r="C1" s="1287" t="s">
        <v>0</v>
      </c>
      <c r="D1" s="1288"/>
      <c r="E1" s="1288"/>
      <c r="F1" s="1288"/>
      <c r="G1" s="1288"/>
      <c r="H1" s="302"/>
      <c r="I1" s="302"/>
      <c r="J1" s="302"/>
      <c r="K1" s="302"/>
    </row>
    <row r="2" spans="1:11" ht="24.95" customHeight="1" x14ac:dyDescent="0.25">
      <c r="A2" s="302"/>
      <c r="B2" s="302"/>
      <c r="C2" s="1289" t="s">
        <v>1</v>
      </c>
      <c r="D2" s="1290"/>
      <c r="E2" s="1290"/>
      <c r="F2" s="1290"/>
      <c r="G2" s="1290"/>
      <c r="H2" s="302"/>
      <c r="I2" s="302"/>
      <c r="J2" s="302"/>
      <c r="K2" s="302"/>
    </row>
    <row r="3" spans="1:11" ht="14.1" customHeight="1" x14ac:dyDescent="0.25">
      <c r="A3" s="302"/>
      <c r="B3" s="302"/>
      <c r="C3" s="301" t="s">
        <v>2</v>
      </c>
      <c r="D3" s="1291" t="s">
        <v>2839</v>
      </c>
      <c r="E3" s="1292"/>
      <c r="F3" s="1292"/>
      <c r="G3" s="1292"/>
      <c r="H3" s="302"/>
      <c r="I3" s="302"/>
      <c r="J3" s="302"/>
      <c r="K3" s="302"/>
    </row>
    <row r="4" spans="1:11" ht="14.1" customHeight="1" x14ac:dyDescent="0.25">
      <c r="A4" s="302"/>
      <c r="B4" s="302"/>
      <c r="C4" s="301" t="s">
        <v>4</v>
      </c>
      <c r="D4" s="1291" t="s">
        <v>2042</v>
      </c>
      <c r="E4" s="1292"/>
      <c r="F4" s="1292"/>
      <c r="G4" s="1292"/>
      <c r="H4" s="302"/>
      <c r="I4" s="302"/>
      <c r="J4" s="302"/>
      <c r="K4" s="302"/>
    </row>
    <row r="5" spans="1:11" ht="14.1" customHeight="1" x14ac:dyDescent="0.25">
      <c r="A5" s="302"/>
      <c r="B5" s="302"/>
      <c r="C5" s="301" t="s">
        <v>6</v>
      </c>
      <c r="D5" s="1291" t="s">
        <v>7</v>
      </c>
      <c r="E5" s="1292"/>
      <c r="F5" s="1292"/>
      <c r="G5" s="1292"/>
      <c r="H5" s="302"/>
      <c r="I5" s="302"/>
      <c r="J5" s="302"/>
      <c r="K5" s="302"/>
    </row>
    <row r="6" spans="1:11" ht="14.1" customHeight="1" x14ac:dyDescent="0.25">
      <c r="A6" s="302"/>
      <c r="B6" s="302"/>
      <c r="C6" s="301" t="s">
        <v>8</v>
      </c>
      <c r="D6" s="1291" t="s">
        <v>9</v>
      </c>
      <c r="E6" s="1292"/>
      <c r="F6" s="1292"/>
      <c r="G6" s="1292"/>
      <c r="H6" s="302"/>
      <c r="I6" s="302"/>
      <c r="J6" s="302"/>
      <c r="K6" s="302"/>
    </row>
    <row r="7" spans="1:11" ht="14.1" customHeight="1" x14ac:dyDescent="0.25">
      <c r="A7" s="302"/>
      <c r="B7" s="302"/>
      <c r="C7" s="301" t="s">
        <v>10</v>
      </c>
      <c r="D7" s="1299" t="s">
        <v>11</v>
      </c>
      <c r="E7" s="1300"/>
      <c r="F7" s="1300"/>
      <c r="G7" s="1300"/>
      <c r="H7" s="302"/>
      <c r="I7" s="302"/>
      <c r="J7" s="302"/>
      <c r="K7" s="302"/>
    </row>
    <row r="8" spans="1:11" ht="14.1" customHeight="1" x14ac:dyDescent="0.25">
      <c r="A8" s="302"/>
      <c r="B8" s="302"/>
      <c r="C8" s="1301" t="s">
        <v>12</v>
      </c>
      <c r="D8" s="1302"/>
      <c r="E8" s="1302"/>
      <c r="F8" s="1302"/>
      <c r="G8" s="1302"/>
      <c r="H8" s="302"/>
      <c r="I8" s="302"/>
      <c r="J8" s="302"/>
      <c r="K8" s="302"/>
    </row>
    <row r="9" spans="1:11" ht="30.95" customHeight="1" x14ac:dyDescent="0.25">
      <c r="A9" s="302"/>
      <c r="B9" s="302"/>
      <c r="C9" s="1303" t="s">
        <v>2838</v>
      </c>
      <c r="D9" s="1304"/>
      <c r="E9" s="1304"/>
      <c r="F9" s="1304"/>
      <c r="G9" s="1304"/>
      <c r="H9" s="302"/>
      <c r="I9" s="302"/>
      <c r="J9" s="302"/>
      <c r="K9" s="302"/>
    </row>
    <row r="10" spans="1:11" ht="45" customHeight="1" x14ac:dyDescent="0.25">
      <c r="A10" s="302"/>
      <c r="B10" s="302"/>
      <c r="C10" s="286" t="s">
        <v>14</v>
      </c>
      <c r="D10" s="1305" t="s">
        <v>2837</v>
      </c>
      <c r="E10" s="1306"/>
      <c r="F10" s="1306"/>
      <c r="G10" s="1306"/>
      <c r="H10" s="302"/>
      <c r="I10" s="302"/>
      <c r="J10" s="302"/>
      <c r="K10" s="302"/>
    </row>
    <row r="11" spans="1:11" ht="22.5" x14ac:dyDescent="0.25">
      <c r="A11" s="302"/>
      <c r="B11" s="302"/>
      <c r="C11" s="284" t="s">
        <v>16</v>
      </c>
      <c r="D11" s="300">
        <v>2025</v>
      </c>
      <c r="E11" s="300">
        <v>2026</v>
      </c>
      <c r="F11" s="300">
        <v>2027</v>
      </c>
      <c r="G11" s="300">
        <v>2028</v>
      </c>
      <c r="H11" s="302"/>
      <c r="I11" s="302"/>
      <c r="J11" s="302"/>
      <c r="K11" s="302"/>
    </row>
    <row r="12" spans="1:11" ht="14.1" customHeight="1" x14ac:dyDescent="0.25">
      <c r="A12" s="302"/>
      <c r="B12" s="302"/>
      <c r="C12" s="299"/>
      <c r="D12" s="298" t="s">
        <v>17</v>
      </c>
      <c r="E12" s="298" t="s">
        <v>18</v>
      </c>
      <c r="F12" s="298" t="s">
        <v>18</v>
      </c>
      <c r="G12" s="298" t="s">
        <v>18</v>
      </c>
      <c r="H12" s="302"/>
      <c r="I12" s="302"/>
      <c r="J12" s="302"/>
      <c r="K12" s="302"/>
    </row>
    <row r="13" spans="1:11" ht="41.1" customHeight="1" x14ac:dyDescent="0.25">
      <c r="A13" s="302"/>
      <c r="B13" s="302"/>
      <c r="C13" s="284" t="s">
        <v>2836</v>
      </c>
      <c r="D13" s="295" t="s">
        <v>582</v>
      </c>
      <c r="E13" s="295" t="s">
        <v>2835</v>
      </c>
      <c r="F13" s="295" t="s">
        <v>2835</v>
      </c>
      <c r="G13" s="295" t="s">
        <v>2835</v>
      </c>
      <c r="H13" s="302"/>
      <c r="I13" s="302"/>
      <c r="J13" s="302"/>
      <c r="K13" s="302"/>
    </row>
    <row r="14" spans="1:11" ht="30.95" customHeight="1" x14ac:dyDescent="0.25">
      <c r="A14" s="302"/>
      <c r="B14" s="302"/>
      <c r="C14" s="284" t="s">
        <v>2834</v>
      </c>
      <c r="D14" s="295" t="s">
        <v>317</v>
      </c>
      <c r="E14" s="295" t="s">
        <v>2393</v>
      </c>
      <c r="F14" s="295" t="s">
        <v>317</v>
      </c>
      <c r="G14" s="295" t="s">
        <v>317</v>
      </c>
      <c r="H14" s="302"/>
      <c r="I14" s="302"/>
      <c r="J14" s="302"/>
      <c r="K14" s="302"/>
    </row>
    <row r="15" spans="1:11" ht="30.95" customHeight="1" x14ac:dyDescent="0.25">
      <c r="A15" s="302"/>
      <c r="B15" s="302"/>
      <c r="C15" s="284" t="s">
        <v>2833</v>
      </c>
      <c r="D15" s="295" t="s">
        <v>346</v>
      </c>
      <c r="E15" s="295" t="s">
        <v>346</v>
      </c>
      <c r="F15" s="295" t="s">
        <v>317</v>
      </c>
      <c r="G15" s="295" t="s">
        <v>317</v>
      </c>
      <c r="H15" s="302"/>
      <c r="I15" s="302"/>
      <c r="J15" s="302"/>
      <c r="K15" s="302"/>
    </row>
    <row r="16" spans="1:11" ht="42.95" customHeight="1" x14ac:dyDescent="0.25">
      <c r="A16" s="302"/>
      <c r="B16" s="302"/>
      <c r="C16" s="286" t="s">
        <v>24</v>
      </c>
      <c r="D16" s="1305" t="s">
        <v>2832</v>
      </c>
      <c r="E16" s="1306"/>
      <c r="F16" s="1306"/>
      <c r="G16" s="1306"/>
      <c r="H16" s="302"/>
      <c r="I16" s="302"/>
      <c r="J16" s="302"/>
      <c r="K16" s="302"/>
    </row>
    <row r="17" spans="1:11" ht="27.95" customHeight="1" x14ac:dyDescent="0.25">
      <c r="A17" s="302"/>
      <c r="B17" s="302"/>
      <c r="C17" s="284" t="s">
        <v>26</v>
      </c>
      <c r="D17" s="300">
        <v>2025</v>
      </c>
      <c r="E17" s="300">
        <v>2026</v>
      </c>
      <c r="F17" s="300">
        <v>2027</v>
      </c>
      <c r="G17" s="300">
        <v>2028</v>
      </c>
      <c r="H17" s="302"/>
      <c r="I17" s="302"/>
      <c r="J17" s="302"/>
      <c r="K17" s="302"/>
    </row>
    <row r="18" spans="1:11" ht="14.1" customHeight="1" x14ac:dyDescent="0.25">
      <c r="A18" s="302"/>
      <c r="B18" s="302"/>
      <c r="C18" s="299"/>
      <c r="D18" s="298" t="s">
        <v>17</v>
      </c>
      <c r="E18" s="298" t="s">
        <v>18</v>
      </c>
      <c r="F18" s="298" t="s">
        <v>18</v>
      </c>
      <c r="G18" s="298" t="s">
        <v>18</v>
      </c>
      <c r="H18" s="302"/>
      <c r="I18" s="302"/>
      <c r="J18" s="302"/>
      <c r="K18" s="302"/>
    </row>
    <row r="19" spans="1:11" ht="30.95" customHeight="1" x14ac:dyDescent="0.25">
      <c r="A19" s="302"/>
      <c r="B19" s="302"/>
      <c r="C19" s="284" t="s">
        <v>2831</v>
      </c>
      <c r="D19" s="295" t="s">
        <v>562</v>
      </c>
      <c r="E19" s="295" t="s">
        <v>562</v>
      </c>
      <c r="F19" s="295" t="s">
        <v>562</v>
      </c>
      <c r="G19" s="295" t="s">
        <v>562</v>
      </c>
      <c r="H19" s="302"/>
      <c r="I19" s="302"/>
      <c r="J19" s="302"/>
      <c r="K19" s="302"/>
    </row>
    <row r="20" spans="1:11" ht="14.1" customHeight="1" x14ac:dyDescent="0.25">
      <c r="A20" s="302"/>
      <c r="B20" s="302"/>
      <c r="C20" s="1293" t="s">
        <v>30</v>
      </c>
      <c r="D20" s="1294"/>
      <c r="E20" s="1294"/>
      <c r="F20" s="1294"/>
      <c r="G20" s="1294"/>
      <c r="H20" s="302"/>
      <c r="I20" s="302"/>
      <c r="J20" s="302"/>
      <c r="K20" s="302"/>
    </row>
    <row r="21" spans="1:11" ht="14.1" customHeight="1" x14ac:dyDescent="0.25">
      <c r="A21" s="302"/>
      <c r="B21" s="302"/>
      <c r="C21" s="297" t="s">
        <v>2829</v>
      </c>
      <c r="D21" s="1293" t="s">
        <v>2828</v>
      </c>
      <c r="E21" s="1294"/>
      <c r="F21" s="1294"/>
      <c r="G21" s="1294"/>
      <c r="H21" s="302"/>
      <c r="I21" s="302"/>
      <c r="J21" s="302"/>
      <c r="K21" s="302"/>
    </row>
    <row r="22" spans="1:11" x14ac:dyDescent="0.25">
      <c r="A22" s="302"/>
      <c r="B22" s="302"/>
      <c r="C22" s="296" t="s">
        <v>33</v>
      </c>
      <c r="D22" s="1295" t="s">
        <v>2827</v>
      </c>
      <c r="E22" s="1296"/>
      <c r="F22" s="1296"/>
      <c r="G22" s="1296"/>
      <c r="H22" s="302"/>
      <c r="I22" s="302"/>
      <c r="J22" s="302"/>
      <c r="K22" s="302"/>
    </row>
    <row r="23" spans="1:11" ht="45.95" customHeight="1" x14ac:dyDescent="0.25">
      <c r="A23" s="302"/>
      <c r="B23" s="302"/>
      <c r="C23" s="277" t="s">
        <v>35</v>
      </c>
      <c r="D23" s="1297" t="s">
        <v>2826</v>
      </c>
      <c r="E23" s="1298"/>
      <c r="F23" s="1298"/>
      <c r="G23" s="1298"/>
      <c r="H23" s="302"/>
      <c r="I23" s="302"/>
      <c r="J23" s="302"/>
      <c r="K23" s="302"/>
    </row>
    <row r="24" spans="1:11" x14ac:dyDescent="0.25">
      <c r="A24" s="302"/>
      <c r="B24" s="302"/>
      <c r="C24" s="277" t="s">
        <v>37</v>
      </c>
      <c r="D24" s="1297" t="s">
        <v>2825</v>
      </c>
      <c r="E24" s="1298"/>
      <c r="F24" s="1298"/>
      <c r="G24" s="1298"/>
      <c r="H24" s="302"/>
      <c r="I24" s="302"/>
      <c r="J24" s="302"/>
      <c r="K24" s="302"/>
    </row>
    <row r="25" spans="1:11" ht="15" customHeight="1" x14ac:dyDescent="0.25">
      <c r="A25" s="302"/>
      <c r="B25" s="302"/>
      <c r="C25" s="303"/>
      <c r="D25" s="269">
        <v>2025</v>
      </c>
      <c r="E25" s="269">
        <v>2026</v>
      </c>
      <c r="F25" s="269">
        <v>2027</v>
      </c>
      <c r="G25" s="269">
        <v>2028</v>
      </c>
      <c r="H25" s="302"/>
      <c r="I25" s="302"/>
      <c r="J25" s="302"/>
      <c r="K25" s="302"/>
    </row>
    <row r="26" spans="1:11" ht="15" customHeight="1" x14ac:dyDescent="0.25">
      <c r="A26" s="302"/>
      <c r="B26" s="302"/>
      <c r="C26" s="304"/>
      <c r="D26" s="266" t="s">
        <v>17</v>
      </c>
      <c r="E26" s="266" t="s">
        <v>18</v>
      </c>
      <c r="F26" s="266" t="s">
        <v>18</v>
      </c>
      <c r="G26" s="266" t="s">
        <v>18</v>
      </c>
      <c r="H26" s="302"/>
      <c r="I26" s="302"/>
      <c r="J26" s="302"/>
      <c r="K26" s="302"/>
    </row>
    <row r="27" spans="1:11" ht="14.1" customHeight="1" x14ac:dyDescent="0.25">
      <c r="A27" s="302"/>
      <c r="B27" s="302"/>
      <c r="C27" s="284" t="s">
        <v>39</v>
      </c>
      <c r="D27" s="295" t="s">
        <v>40</v>
      </c>
      <c r="E27" s="295" t="s">
        <v>2824</v>
      </c>
      <c r="F27" s="295" t="s">
        <v>2823</v>
      </c>
      <c r="G27" s="295" t="s">
        <v>2823</v>
      </c>
      <c r="H27" s="302"/>
      <c r="I27" s="302"/>
      <c r="J27" s="302"/>
      <c r="K27" s="302"/>
    </row>
    <row r="28" spans="1:11" ht="14.1" customHeight="1" x14ac:dyDescent="0.25">
      <c r="A28" s="302"/>
      <c r="B28" s="302"/>
      <c r="C28" s="284" t="s">
        <v>41</v>
      </c>
      <c r="D28" s="295" t="s">
        <v>2822</v>
      </c>
      <c r="E28" s="295" t="s">
        <v>2821</v>
      </c>
      <c r="F28" s="295" t="s">
        <v>2821</v>
      </c>
      <c r="G28" s="295" t="s">
        <v>2820</v>
      </c>
      <c r="H28" s="302"/>
      <c r="I28" s="302"/>
      <c r="J28" s="302"/>
      <c r="K28" s="302"/>
    </row>
    <row r="29" spans="1:11" ht="14.1" customHeight="1" x14ac:dyDescent="0.25">
      <c r="A29" s="302"/>
      <c r="B29" s="302"/>
      <c r="C29" s="284" t="s">
        <v>45</v>
      </c>
      <c r="D29" s="295" t="s">
        <v>46</v>
      </c>
      <c r="E29" s="295" t="s">
        <v>2819</v>
      </c>
      <c r="F29" s="295" t="s">
        <v>2818</v>
      </c>
      <c r="G29" s="295" t="s">
        <v>2817</v>
      </c>
      <c r="H29" s="302"/>
      <c r="I29" s="302"/>
      <c r="J29" s="302"/>
      <c r="K29" s="302"/>
    </row>
    <row r="30" spans="1:11" ht="14.1" customHeight="1" x14ac:dyDescent="0.25">
      <c r="A30" s="302"/>
      <c r="B30" s="302"/>
      <c r="C30" s="284" t="s">
        <v>50</v>
      </c>
      <c r="D30" s="295" t="s">
        <v>40</v>
      </c>
      <c r="E30" s="295" t="s">
        <v>40</v>
      </c>
      <c r="F30" s="295" t="s">
        <v>2816</v>
      </c>
      <c r="G30" s="295" t="s">
        <v>46</v>
      </c>
      <c r="H30" s="302"/>
      <c r="I30" s="302"/>
      <c r="J30" s="302"/>
      <c r="K30" s="302"/>
    </row>
    <row r="31" spans="1:11" ht="14.1" customHeight="1" x14ac:dyDescent="0.25">
      <c r="A31" s="302"/>
      <c r="B31" s="302"/>
      <c r="C31" s="284" t="s">
        <v>52</v>
      </c>
      <c r="D31" s="295" t="s">
        <v>40</v>
      </c>
      <c r="E31" s="295" t="s">
        <v>2815</v>
      </c>
      <c r="F31" s="295" t="s">
        <v>46</v>
      </c>
      <c r="G31" s="295" t="s">
        <v>2813</v>
      </c>
      <c r="H31" s="302"/>
      <c r="I31" s="302"/>
      <c r="J31" s="302"/>
      <c r="K31" s="302"/>
    </row>
    <row r="32" spans="1:11" ht="14.1" customHeight="1" x14ac:dyDescent="0.25">
      <c r="A32" s="302"/>
      <c r="B32" s="302"/>
      <c r="C32" s="284" t="s">
        <v>55</v>
      </c>
      <c r="D32" s="295" t="s">
        <v>40</v>
      </c>
      <c r="E32" s="295" t="s">
        <v>40</v>
      </c>
      <c r="F32" s="295" t="s">
        <v>2814</v>
      </c>
      <c r="G32" s="295" t="s">
        <v>2813</v>
      </c>
      <c r="H32" s="302"/>
      <c r="I32" s="302"/>
      <c r="J32" s="302"/>
      <c r="K32" s="302"/>
    </row>
    <row r="33" spans="1:11" ht="14.1" customHeight="1" x14ac:dyDescent="0.25">
      <c r="A33" s="302"/>
      <c r="B33" s="302"/>
      <c r="C33" s="1307" t="s">
        <v>58</v>
      </c>
      <c r="D33" s="1308"/>
      <c r="E33" s="1308"/>
      <c r="F33" s="1308"/>
      <c r="G33" s="1308"/>
      <c r="H33" s="302"/>
      <c r="I33" s="302"/>
      <c r="J33" s="302"/>
      <c r="K33" s="302"/>
    </row>
    <row r="34" spans="1:11" ht="14.1" customHeight="1" x14ac:dyDescent="0.25">
      <c r="A34" s="302"/>
      <c r="B34" s="302"/>
      <c r="C34" s="303"/>
      <c r="D34" s="269">
        <v>2025</v>
      </c>
      <c r="E34" s="269">
        <v>2026</v>
      </c>
      <c r="F34" s="269">
        <v>2027</v>
      </c>
      <c r="G34" s="269">
        <v>2028</v>
      </c>
      <c r="H34" s="302"/>
      <c r="I34" s="302"/>
      <c r="J34" s="302"/>
      <c r="K34" s="302"/>
    </row>
    <row r="35" spans="1:11" ht="14.1" customHeight="1" x14ac:dyDescent="0.25">
      <c r="A35" s="302"/>
      <c r="B35" s="302"/>
      <c r="C35" s="304"/>
      <c r="D35" s="266" t="s">
        <v>17</v>
      </c>
      <c r="E35" s="266" t="s">
        <v>18</v>
      </c>
      <c r="F35" s="266" t="s">
        <v>18</v>
      </c>
      <c r="G35" s="266" t="s">
        <v>18</v>
      </c>
      <c r="H35" s="302"/>
      <c r="I35" s="302"/>
      <c r="J35" s="302"/>
      <c r="K35" s="302"/>
    </row>
    <row r="36" spans="1:11" ht="14.1" customHeight="1" x14ac:dyDescent="0.25">
      <c r="A36" s="302"/>
      <c r="B36" s="302"/>
      <c r="C36" s="292" t="s">
        <v>59</v>
      </c>
      <c r="D36" s="289">
        <v>0</v>
      </c>
      <c r="E36" s="289">
        <v>36270000</v>
      </c>
      <c r="F36" s="289">
        <v>36270000</v>
      </c>
      <c r="G36" s="289">
        <v>36270000</v>
      </c>
      <c r="H36" s="302"/>
      <c r="I36" s="302"/>
      <c r="J36" s="302"/>
      <c r="K36" s="302"/>
    </row>
    <row r="37" spans="1:11" ht="14.1" customHeight="1" x14ac:dyDescent="0.25">
      <c r="A37" s="302"/>
      <c r="B37" s="302"/>
      <c r="C37" s="292" t="s">
        <v>60</v>
      </c>
      <c r="D37" s="289">
        <v>0</v>
      </c>
      <c r="E37" s="289">
        <v>36270000</v>
      </c>
      <c r="F37" s="289">
        <v>36270000</v>
      </c>
      <c r="G37" s="289">
        <v>36270000</v>
      </c>
      <c r="H37" s="302"/>
      <c r="I37" s="302"/>
      <c r="J37" s="302"/>
      <c r="K37" s="302"/>
    </row>
    <row r="38" spans="1:11" ht="14.1" customHeight="1" x14ac:dyDescent="0.25">
      <c r="A38" s="302"/>
      <c r="B38" s="302"/>
      <c r="C38" s="292" t="s">
        <v>61</v>
      </c>
      <c r="D38" s="289">
        <v>0</v>
      </c>
      <c r="E38" s="289">
        <v>0</v>
      </c>
      <c r="F38" s="289">
        <v>0</v>
      </c>
      <c r="G38" s="289">
        <v>0</v>
      </c>
      <c r="H38" s="302"/>
      <c r="I38" s="302"/>
      <c r="J38" s="302"/>
      <c r="K38" s="302"/>
    </row>
    <row r="39" spans="1:11" ht="14.1" customHeight="1" x14ac:dyDescent="0.25">
      <c r="A39" s="302"/>
      <c r="B39" s="302"/>
      <c r="C39" s="292" t="s">
        <v>62</v>
      </c>
      <c r="D39" s="289">
        <v>0</v>
      </c>
      <c r="E39" s="289">
        <v>5700000</v>
      </c>
      <c r="F39" s="289">
        <v>5700000</v>
      </c>
      <c r="G39" s="289">
        <v>5700000</v>
      </c>
      <c r="H39" s="302"/>
      <c r="I39" s="302"/>
      <c r="J39" s="302"/>
      <c r="K39" s="302"/>
    </row>
    <row r="40" spans="1:11" ht="14.1" customHeight="1" x14ac:dyDescent="0.25">
      <c r="A40" s="302"/>
      <c r="B40" s="302"/>
      <c r="C40" s="292" t="s">
        <v>60</v>
      </c>
      <c r="D40" s="289">
        <v>0</v>
      </c>
      <c r="E40" s="289">
        <v>5700000</v>
      </c>
      <c r="F40" s="289">
        <v>5700000</v>
      </c>
      <c r="G40" s="289">
        <v>5700000</v>
      </c>
      <c r="H40" s="302"/>
      <c r="I40" s="302"/>
      <c r="J40" s="302"/>
      <c r="K40" s="302"/>
    </row>
    <row r="41" spans="1:11" ht="14.1" customHeight="1" x14ac:dyDescent="0.25">
      <c r="A41" s="302"/>
      <c r="B41" s="302"/>
      <c r="C41" s="292" t="s">
        <v>61</v>
      </c>
      <c r="D41" s="289">
        <v>0</v>
      </c>
      <c r="E41" s="289">
        <v>0</v>
      </c>
      <c r="F41" s="289">
        <v>0</v>
      </c>
      <c r="G41" s="289">
        <v>0</v>
      </c>
      <c r="H41" s="302"/>
      <c r="I41" s="302"/>
      <c r="J41" s="302"/>
      <c r="K41" s="302"/>
    </row>
    <row r="42" spans="1:11" ht="14.1" customHeight="1" x14ac:dyDescent="0.25">
      <c r="A42" s="302"/>
      <c r="B42" s="302"/>
      <c r="C42" s="292" t="s">
        <v>63</v>
      </c>
      <c r="D42" s="289">
        <v>0</v>
      </c>
      <c r="E42" s="289">
        <v>14340000</v>
      </c>
      <c r="F42" s="289">
        <v>14340000</v>
      </c>
      <c r="G42" s="289">
        <v>15340000</v>
      </c>
      <c r="H42" s="302"/>
      <c r="I42" s="302"/>
      <c r="J42" s="302"/>
      <c r="K42" s="302"/>
    </row>
    <row r="43" spans="1:11" ht="14.1" customHeight="1" x14ac:dyDescent="0.25">
      <c r="A43" s="302"/>
      <c r="B43" s="302"/>
      <c r="C43" s="292" t="s">
        <v>60</v>
      </c>
      <c r="D43" s="289">
        <v>0</v>
      </c>
      <c r="E43" s="289">
        <v>14340000</v>
      </c>
      <c r="F43" s="289">
        <v>14340000</v>
      </c>
      <c r="G43" s="289">
        <v>15340000</v>
      </c>
      <c r="H43" s="302"/>
      <c r="I43" s="302"/>
      <c r="J43" s="302"/>
      <c r="K43" s="302"/>
    </row>
    <row r="44" spans="1:11" ht="14.1" customHeight="1" x14ac:dyDescent="0.25">
      <c r="A44" s="302"/>
      <c r="B44" s="302"/>
      <c r="C44" s="292" t="s">
        <v>61</v>
      </c>
      <c r="D44" s="289">
        <v>0</v>
      </c>
      <c r="E44" s="289">
        <v>0</v>
      </c>
      <c r="F44" s="289">
        <v>0</v>
      </c>
      <c r="G44" s="289">
        <v>0</v>
      </c>
      <c r="H44" s="302"/>
      <c r="I44" s="302"/>
      <c r="J44" s="302"/>
      <c r="K44" s="302"/>
    </row>
    <row r="45" spans="1:11" ht="14.1" customHeight="1" x14ac:dyDescent="0.25">
      <c r="A45" s="302"/>
      <c r="B45" s="302"/>
      <c r="C45" s="292" t="s">
        <v>64</v>
      </c>
      <c r="D45" s="289">
        <v>0</v>
      </c>
      <c r="E45" s="289">
        <v>0</v>
      </c>
      <c r="F45" s="289">
        <v>0</v>
      </c>
      <c r="G45" s="289">
        <v>0</v>
      </c>
      <c r="H45" s="302"/>
      <c r="I45" s="302"/>
      <c r="J45" s="302"/>
      <c r="K45" s="302"/>
    </row>
    <row r="46" spans="1:11" ht="14.1" customHeight="1" x14ac:dyDescent="0.25">
      <c r="A46" s="302"/>
      <c r="B46" s="302"/>
      <c r="C46" s="292" t="s">
        <v>60</v>
      </c>
      <c r="D46" s="289">
        <v>0</v>
      </c>
      <c r="E46" s="289">
        <v>0</v>
      </c>
      <c r="F46" s="289">
        <v>0</v>
      </c>
      <c r="G46" s="289">
        <v>0</v>
      </c>
      <c r="H46" s="302"/>
      <c r="I46" s="302"/>
      <c r="J46" s="302"/>
      <c r="K46" s="302"/>
    </row>
    <row r="47" spans="1:11" ht="14.1" customHeight="1" x14ac:dyDescent="0.25">
      <c r="A47" s="302"/>
      <c r="B47" s="302"/>
      <c r="C47" s="292" t="s">
        <v>61</v>
      </c>
      <c r="D47" s="289">
        <v>0</v>
      </c>
      <c r="E47" s="289">
        <v>0</v>
      </c>
      <c r="F47" s="289">
        <v>0</v>
      </c>
      <c r="G47" s="289">
        <v>0</v>
      </c>
      <c r="H47" s="302"/>
      <c r="I47" s="302"/>
      <c r="J47" s="302"/>
      <c r="K47" s="302"/>
    </row>
    <row r="48" spans="1:11" ht="14.1" customHeight="1" x14ac:dyDescent="0.25">
      <c r="A48" s="302"/>
      <c r="B48" s="302"/>
      <c r="C48" s="292" t="s">
        <v>65</v>
      </c>
      <c r="D48" s="289">
        <v>0</v>
      </c>
      <c r="E48" s="289">
        <v>0</v>
      </c>
      <c r="F48" s="289">
        <v>0</v>
      </c>
      <c r="G48" s="289">
        <v>0</v>
      </c>
      <c r="H48" s="302"/>
      <c r="I48" s="302"/>
      <c r="J48" s="302"/>
      <c r="K48" s="302"/>
    </row>
    <row r="49" spans="1:11" ht="14.1" customHeight="1" x14ac:dyDescent="0.25">
      <c r="A49" s="302"/>
      <c r="B49" s="302"/>
      <c r="C49" s="292" t="s">
        <v>60</v>
      </c>
      <c r="D49" s="289">
        <v>0</v>
      </c>
      <c r="E49" s="289">
        <v>0</v>
      </c>
      <c r="F49" s="289">
        <v>0</v>
      </c>
      <c r="G49" s="289">
        <v>0</v>
      </c>
      <c r="H49" s="302"/>
      <c r="I49" s="302"/>
      <c r="J49" s="302"/>
      <c r="K49" s="302"/>
    </row>
    <row r="50" spans="1:11" ht="14.1" customHeight="1" x14ac:dyDescent="0.25">
      <c r="A50" s="302"/>
      <c r="B50" s="302"/>
      <c r="C50" s="292" t="s">
        <v>61</v>
      </c>
      <c r="D50" s="289">
        <v>0</v>
      </c>
      <c r="E50" s="289">
        <v>0</v>
      </c>
      <c r="F50" s="289">
        <v>0</v>
      </c>
      <c r="G50" s="289">
        <v>0</v>
      </c>
      <c r="H50" s="302"/>
      <c r="I50" s="302"/>
      <c r="J50" s="302"/>
      <c r="K50" s="302"/>
    </row>
    <row r="51" spans="1:11" ht="14.1" customHeight="1" x14ac:dyDescent="0.25">
      <c r="A51" s="302"/>
      <c r="B51" s="302"/>
      <c r="C51" s="292" t="s">
        <v>66</v>
      </c>
      <c r="D51" s="289">
        <v>0</v>
      </c>
      <c r="E51" s="289">
        <v>0</v>
      </c>
      <c r="F51" s="289">
        <v>0</v>
      </c>
      <c r="G51" s="289">
        <v>0</v>
      </c>
      <c r="H51" s="302"/>
      <c r="I51" s="302"/>
      <c r="J51" s="302"/>
      <c r="K51" s="302"/>
    </row>
    <row r="52" spans="1:11" ht="14.1" customHeight="1" x14ac:dyDescent="0.25">
      <c r="A52" s="302"/>
      <c r="B52" s="302"/>
      <c r="C52" s="292" t="s">
        <v>60</v>
      </c>
      <c r="D52" s="289">
        <v>0</v>
      </c>
      <c r="E52" s="289">
        <v>0</v>
      </c>
      <c r="F52" s="289">
        <v>0</v>
      </c>
      <c r="G52" s="289">
        <v>0</v>
      </c>
      <c r="H52" s="302"/>
      <c r="I52" s="302"/>
      <c r="J52" s="302"/>
      <c r="K52" s="302"/>
    </row>
    <row r="53" spans="1:11" ht="14.1" customHeight="1" x14ac:dyDescent="0.25">
      <c r="A53" s="302"/>
      <c r="B53" s="302"/>
      <c r="C53" s="292" t="s">
        <v>61</v>
      </c>
      <c r="D53" s="289">
        <v>0</v>
      </c>
      <c r="E53" s="289">
        <v>0</v>
      </c>
      <c r="F53" s="289">
        <v>0</v>
      </c>
      <c r="G53" s="289">
        <v>0</v>
      </c>
      <c r="H53" s="302"/>
      <c r="I53" s="302"/>
      <c r="J53" s="302"/>
      <c r="K53" s="302"/>
    </row>
    <row r="54" spans="1:11" ht="14.1" customHeight="1" x14ac:dyDescent="0.25">
      <c r="A54" s="302"/>
      <c r="B54" s="302"/>
      <c r="C54" s="292" t="s">
        <v>67</v>
      </c>
      <c r="D54" s="289">
        <v>0</v>
      </c>
      <c r="E54" s="289">
        <v>0</v>
      </c>
      <c r="F54" s="289">
        <v>0</v>
      </c>
      <c r="G54" s="289">
        <v>0</v>
      </c>
      <c r="H54" s="302"/>
      <c r="I54" s="302"/>
      <c r="J54" s="302"/>
      <c r="K54" s="302"/>
    </row>
    <row r="55" spans="1:11" ht="14.1" customHeight="1" x14ac:dyDescent="0.25">
      <c r="A55" s="302"/>
      <c r="B55" s="302"/>
      <c r="C55" s="292" t="s">
        <v>60</v>
      </c>
      <c r="D55" s="289">
        <v>0</v>
      </c>
      <c r="E55" s="289">
        <v>0</v>
      </c>
      <c r="F55" s="289">
        <v>0</v>
      </c>
      <c r="G55" s="289">
        <v>0</v>
      </c>
      <c r="H55" s="302"/>
      <c r="I55" s="302"/>
      <c r="J55" s="302"/>
      <c r="K55" s="302"/>
    </row>
    <row r="56" spans="1:11" ht="14.1" customHeight="1" x14ac:dyDescent="0.25">
      <c r="A56" s="302"/>
      <c r="B56" s="302"/>
      <c r="C56" s="292" t="s">
        <v>61</v>
      </c>
      <c r="D56" s="289">
        <v>0</v>
      </c>
      <c r="E56" s="289">
        <v>0</v>
      </c>
      <c r="F56" s="289">
        <v>0</v>
      </c>
      <c r="G56" s="289">
        <v>0</v>
      </c>
      <c r="H56" s="302"/>
      <c r="I56" s="302"/>
      <c r="J56" s="302"/>
      <c r="K56" s="302"/>
    </row>
    <row r="57" spans="1:11" ht="14.1" customHeight="1" x14ac:dyDescent="0.25">
      <c r="A57" s="302"/>
      <c r="B57" s="302"/>
      <c r="C57" s="292" t="s">
        <v>68</v>
      </c>
      <c r="D57" s="289">
        <v>0</v>
      </c>
      <c r="E57" s="289">
        <v>0</v>
      </c>
      <c r="F57" s="289">
        <v>0</v>
      </c>
      <c r="G57" s="289">
        <v>0</v>
      </c>
      <c r="H57" s="302"/>
      <c r="I57" s="302"/>
      <c r="J57" s="302"/>
      <c r="K57" s="302"/>
    </row>
    <row r="58" spans="1:11" ht="14.1" customHeight="1" x14ac:dyDescent="0.25">
      <c r="A58" s="302"/>
      <c r="B58" s="302"/>
      <c r="C58" s="292" t="s">
        <v>60</v>
      </c>
      <c r="D58" s="289">
        <v>0</v>
      </c>
      <c r="E58" s="289">
        <v>0</v>
      </c>
      <c r="F58" s="289">
        <v>0</v>
      </c>
      <c r="G58" s="289">
        <v>0</v>
      </c>
      <c r="H58" s="302"/>
      <c r="I58" s="302"/>
      <c r="J58" s="302"/>
      <c r="K58" s="302"/>
    </row>
    <row r="59" spans="1:11" ht="14.1" customHeight="1" x14ac:dyDescent="0.25">
      <c r="A59" s="302"/>
      <c r="B59" s="302"/>
      <c r="C59" s="292" t="s">
        <v>69</v>
      </c>
      <c r="D59" s="289">
        <v>0</v>
      </c>
      <c r="E59" s="289">
        <v>0</v>
      </c>
      <c r="F59" s="289">
        <v>0</v>
      </c>
      <c r="G59" s="289">
        <v>0</v>
      </c>
      <c r="H59" s="302"/>
      <c r="I59" s="302"/>
      <c r="J59" s="302"/>
      <c r="K59" s="302"/>
    </row>
    <row r="60" spans="1:11" ht="14.1" customHeight="1" x14ac:dyDescent="0.25">
      <c r="A60" s="302"/>
      <c r="B60" s="302"/>
      <c r="C60" s="292" t="s">
        <v>70</v>
      </c>
      <c r="D60" s="289">
        <v>0</v>
      </c>
      <c r="E60" s="289">
        <v>0</v>
      </c>
      <c r="F60" s="289">
        <v>0</v>
      </c>
      <c r="G60" s="289">
        <v>0</v>
      </c>
      <c r="H60" s="302"/>
      <c r="I60" s="302"/>
      <c r="J60" s="302"/>
      <c r="K60" s="302"/>
    </row>
    <row r="61" spans="1:11" ht="14.1" customHeight="1" x14ac:dyDescent="0.25">
      <c r="A61" s="302"/>
      <c r="B61" s="302"/>
      <c r="C61" s="292" t="s">
        <v>71</v>
      </c>
      <c r="D61" s="289">
        <v>0</v>
      </c>
      <c r="E61" s="289">
        <v>0</v>
      </c>
      <c r="F61" s="289">
        <v>0</v>
      </c>
      <c r="G61" s="289">
        <v>0</v>
      </c>
      <c r="H61" s="302"/>
      <c r="I61" s="302"/>
      <c r="J61" s="302"/>
      <c r="K61" s="302"/>
    </row>
    <row r="62" spans="1:11" ht="14.1" customHeight="1" x14ac:dyDescent="0.25">
      <c r="A62" s="302"/>
      <c r="B62" s="302"/>
      <c r="C62" s="292" t="s">
        <v>72</v>
      </c>
      <c r="D62" s="289">
        <v>0</v>
      </c>
      <c r="E62" s="289">
        <v>0</v>
      </c>
      <c r="F62" s="289">
        <v>0</v>
      </c>
      <c r="G62" s="289">
        <v>0</v>
      </c>
      <c r="H62" s="302"/>
      <c r="I62" s="302"/>
      <c r="J62" s="302"/>
      <c r="K62" s="302"/>
    </row>
    <row r="63" spans="1:11" ht="14.1" customHeight="1" x14ac:dyDescent="0.25">
      <c r="A63" s="302"/>
      <c r="B63" s="302"/>
      <c r="C63" s="292" t="s">
        <v>73</v>
      </c>
      <c r="D63" s="289">
        <v>0</v>
      </c>
      <c r="E63" s="289">
        <v>0</v>
      </c>
      <c r="F63" s="289">
        <v>0</v>
      </c>
      <c r="G63" s="289">
        <v>0</v>
      </c>
      <c r="H63" s="302"/>
      <c r="I63" s="302"/>
      <c r="J63" s="302"/>
      <c r="K63" s="302"/>
    </row>
    <row r="64" spans="1:11" ht="14.1" customHeight="1" x14ac:dyDescent="0.25">
      <c r="A64" s="302"/>
      <c r="B64" s="302"/>
      <c r="C64" s="292" t="s">
        <v>60</v>
      </c>
      <c r="D64" s="289">
        <v>0</v>
      </c>
      <c r="E64" s="289">
        <v>0</v>
      </c>
      <c r="F64" s="289">
        <v>0</v>
      </c>
      <c r="G64" s="289">
        <v>0</v>
      </c>
      <c r="H64" s="302"/>
      <c r="I64" s="302"/>
      <c r="J64" s="302"/>
      <c r="K64" s="302"/>
    </row>
    <row r="65" spans="1:11" ht="14.1" customHeight="1" x14ac:dyDescent="0.25">
      <c r="A65" s="302"/>
      <c r="B65" s="302"/>
      <c r="C65" s="292" t="s">
        <v>69</v>
      </c>
      <c r="D65" s="289">
        <v>0</v>
      </c>
      <c r="E65" s="289">
        <v>0</v>
      </c>
      <c r="F65" s="289">
        <v>0</v>
      </c>
      <c r="G65" s="289">
        <v>0</v>
      </c>
      <c r="H65" s="302"/>
      <c r="I65" s="302"/>
      <c r="J65" s="302"/>
      <c r="K65" s="302"/>
    </row>
    <row r="66" spans="1:11" ht="14.1" customHeight="1" x14ac:dyDescent="0.25">
      <c r="A66" s="302"/>
      <c r="B66" s="302"/>
      <c r="C66" s="292" t="s">
        <v>70</v>
      </c>
      <c r="D66" s="289">
        <v>0</v>
      </c>
      <c r="E66" s="289">
        <v>0</v>
      </c>
      <c r="F66" s="289">
        <v>0</v>
      </c>
      <c r="G66" s="289">
        <v>0</v>
      </c>
      <c r="H66" s="302"/>
      <c r="I66" s="302"/>
      <c r="J66" s="302"/>
      <c r="K66" s="302"/>
    </row>
    <row r="67" spans="1:11" ht="14.1" customHeight="1" x14ac:dyDescent="0.25">
      <c r="A67" s="302"/>
      <c r="B67" s="302"/>
      <c r="C67" s="292" t="s">
        <v>71</v>
      </c>
      <c r="D67" s="289">
        <v>0</v>
      </c>
      <c r="E67" s="289">
        <v>0</v>
      </c>
      <c r="F67" s="289">
        <v>0</v>
      </c>
      <c r="G67" s="289">
        <v>0</v>
      </c>
      <c r="H67" s="302"/>
      <c r="I67" s="302"/>
      <c r="J67" s="302"/>
      <c r="K67" s="302"/>
    </row>
    <row r="68" spans="1:11" ht="14.1" customHeight="1" x14ac:dyDescent="0.25">
      <c r="A68" s="302"/>
      <c r="B68" s="302"/>
      <c r="C68" s="292" t="s">
        <v>72</v>
      </c>
      <c r="D68" s="289">
        <v>0</v>
      </c>
      <c r="E68" s="289">
        <v>0</v>
      </c>
      <c r="F68" s="289">
        <v>0</v>
      </c>
      <c r="G68" s="289">
        <v>0</v>
      </c>
      <c r="H68" s="302"/>
      <c r="I68" s="302"/>
      <c r="J68" s="302"/>
      <c r="K68" s="302"/>
    </row>
    <row r="69" spans="1:11" ht="14.1" customHeight="1" x14ac:dyDescent="0.25">
      <c r="A69" s="302"/>
      <c r="B69" s="302"/>
      <c r="C69" s="292" t="s">
        <v>74</v>
      </c>
      <c r="D69" s="289">
        <v>0</v>
      </c>
      <c r="E69" s="289">
        <v>0</v>
      </c>
      <c r="F69" s="289">
        <v>0</v>
      </c>
      <c r="G69" s="289">
        <v>0</v>
      </c>
      <c r="H69" s="302"/>
      <c r="I69" s="302"/>
      <c r="J69" s="302"/>
      <c r="K69" s="302"/>
    </row>
    <row r="70" spans="1:11" ht="14.1" customHeight="1" x14ac:dyDescent="0.25">
      <c r="A70" s="302"/>
      <c r="B70" s="302"/>
      <c r="C70" s="292" t="s">
        <v>60</v>
      </c>
      <c r="D70" s="289">
        <v>0</v>
      </c>
      <c r="E70" s="289">
        <v>0</v>
      </c>
      <c r="F70" s="289">
        <v>0</v>
      </c>
      <c r="G70" s="289">
        <v>0</v>
      </c>
      <c r="H70" s="302"/>
      <c r="I70" s="302"/>
      <c r="J70" s="302"/>
      <c r="K70" s="302"/>
    </row>
    <row r="71" spans="1:11" ht="14.1" customHeight="1" x14ac:dyDescent="0.25">
      <c r="A71" s="302"/>
      <c r="B71" s="302"/>
      <c r="C71" s="292" t="s">
        <v>69</v>
      </c>
      <c r="D71" s="289">
        <v>0</v>
      </c>
      <c r="E71" s="289">
        <v>0</v>
      </c>
      <c r="F71" s="289">
        <v>0</v>
      </c>
      <c r="G71" s="289">
        <v>0</v>
      </c>
      <c r="H71" s="302"/>
      <c r="I71" s="302"/>
      <c r="J71" s="302"/>
      <c r="K71" s="302"/>
    </row>
    <row r="72" spans="1:11" ht="14.1" customHeight="1" x14ac:dyDescent="0.25">
      <c r="A72" s="302"/>
      <c r="B72" s="302"/>
      <c r="C72" s="292" t="s">
        <v>70</v>
      </c>
      <c r="D72" s="289">
        <v>0</v>
      </c>
      <c r="E72" s="289">
        <v>0</v>
      </c>
      <c r="F72" s="289">
        <v>0</v>
      </c>
      <c r="G72" s="289">
        <v>0</v>
      </c>
      <c r="H72" s="302"/>
      <c r="I72" s="302"/>
      <c r="J72" s="302"/>
      <c r="K72" s="302"/>
    </row>
    <row r="73" spans="1:11" ht="14.1" customHeight="1" x14ac:dyDescent="0.25">
      <c r="A73" s="302"/>
      <c r="B73" s="302"/>
      <c r="C73" s="292" t="s">
        <v>71</v>
      </c>
      <c r="D73" s="289">
        <v>0</v>
      </c>
      <c r="E73" s="289">
        <v>0</v>
      </c>
      <c r="F73" s="289">
        <v>0</v>
      </c>
      <c r="G73" s="289">
        <v>0</v>
      </c>
      <c r="H73" s="302"/>
      <c r="I73" s="302"/>
      <c r="J73" s="302"/>
      <c r="K73" s="302"/>
    </row>
    <row r="74" spans="1:11" ht="14.1" customHeight="1" x14ac:dyDescent="0.25">
      <c r="A74" s="302"/>
      <c r="B74" s="302"/>
      <c r="C74" s="292" t="s">
        <v>72</v>
      </c>
      <c r="D74" s="289">
        <v>0</v>
      </c>
      <c r="E74" s="289">
        <v>0</v>
      </c>
      <c r="F74" s="289">
        <v>0</v>
      </c>
      <c r="G74" s="289">
        <v>0</v>
      </c>
      <c r="H74" s="302"/>
      <c r="I74" s="302"/>
      <c r="J74" s="302"/>
      <c r="K74" s="302"/>
    </row>
    <row r="75" spans="1:11" ht="14.1" customHeight="1" x14ac:dyDescent="0.25">
      <c r="A75" s="302"/>
      <c r="B75" s="302"/>
      <c r="C75" s="292" t="s">
        <v>75</v>
      </c>
      <c r="D75" s="289">
        <v>0</v>
      </c>
      <c r="E75" s="289">
        <v>0</v>
      </c>
      <c r="F75" s="289">
        <v>0</v>
      </c>
      <c r="G75" s="289">
        <v>0</v>
      </c>
      <c r="H75" s="302"/>
      <c r="I75" s="302"/>
      <c r="J75" s="302"/>
      <c r="K75" s="302"/>
    </row>
    <row r="76" spans="1:11" ht="14.1" customHeight="1" x14ac:dyDescent="0.25">
      <c r="A76" s="302"/>
      <c r="B76" s="302"/>
      <c r="C76" s="292" t="s">
        <v>76</v>
      </c>
      <c r="D76" s="289">
        <v>0</v>
      </c>
      <c r="E76" s="289">
        <v>0</v>
      </c>
      <c r="F76" s="289">
        <v>0</v>
      </c>
      <c r="G76" s="289">
        <v>0</v>
      </c>
      <c r="H76" s="302"/>
      <c r="I76" s="302"/>
      <c r="J76" s="302"/>
      <c r="K76" s="302"/>
    </row>
    <row r="77" spans="1:11" ht="14.1" customHeight="1" x14ac:dyDescent="0.25">
      <c r="A77" s="302"/>
      <c r="B77" s="302"/>
      <c r="C77" s="290" t="s">
        <v>77</v>
      </c>
      <c r="D77" s="289">
        <v>0</v>
      </c>
      <c r="E77" s="289">
        <v>56310000</v>
      </c>
      <c r="F77" s="289">
        <v>56310000</v>
      </c>
      <c r="G77" s="289">
        <v>57310000</v>
      </c>
      <c r="H77" s="302"/>
      <c r="I77" s="302"/>
      <c r="J77" s="302"/>
      <c r="K77" s="302"/>
    </row>
    <row r="78" spans="1:11" x14ac:dyDescent="0.25">
      <c r="A78" s="302"/>
      <c r="B78" s="302"/>
      <c r="C78" s="296" t="s">
        <v>33</v>
      </c>
      <c r="D78" s="1295" t="s">
        <v>2812</v>
      </c>
      <c r="E78" s="1296"/>
      <c r="F78" s="1296"/>
      <c r="G78" s="1296"/>
      <c r="H78" s="302"/>
      <c r="I78" s="302"/>
      <c r="J78" s="302"/>
      <c r="K78" s="302"/>
    </row>
    <row r="79" spans="1:11" x14ac:dyDescent="0.25">
      <c r="A79" s="302"/>
      <c r="B79" s="302"/>
      <c r="C79" s="277" t="s">
        <v>35</v>
      </c>
      <c r="D79" s="1297" t="s">
        <v>2811</v>
      </c>
      <c r="E79" s="1298"/>
      <c r="F79" s="1298"/>
      <c r="G79" s="1298"/>
      <c r="H79" s="302"/>
      <c r="I79" s="302"/>
      <c r="J79" s="302"/>
      <c r="K79" s="302"/>
    </row>
    <row r="80" spans="1:11" x14ac:dyDescent="0.25">
      <c r="A80" s="302"/>
      <c r="B80" s="302"/>
      <c r="C80" s="277" t="s">
        <v>37</v>
      </c>
      <c r="D80" s="1297" t="s">
        <v>2810</v>
      </c>
      <c r="E80" s="1298"/>
      <c r="F80" s="1298"/>
      <c r="G80" s="1298"/>
      <c r="H80" s="302"/>
      <c r="I80" s="302"/>
      <c r="J80" s="302"/>
      <c r="K80" s="302"/>
    </row>
    <row r="81" spans="1:11" x14ac:dyDescent="0.25">
      <c r="A81" s="302"/>
      <c r="B81" s="302"/>
      <c r="C81" s="303"/>
      <c r="D81" s="269">
        <v>2025</v>
      </c>
      <c r="E81" s="269">
        <v>2026</v>
      </c>
      <c r="F81" s="269">
        <v>2027</v>
      </c>
      <c r="G81" s="269">
        <v>2028</v>
      </c>
      <c r="H81" s="302"/>
      <c r="I81" s="302"/>
      <c r="J81" s="302"/>
      <c r="K81" s="302"/>
    </row>
    <row r="82" spans="1:11" ht="15" customHeight="1" x14ac:dyDescent="0.25">
      <c r="A82" s="302"/>
      <c r="B82" s="302"/>
      <c r="C82" s="304"/>
      <c r="D82" s="266" t="s">
        <v>17</v>
      </c>
      <c r="E82" s="266" t="s">
        <v>18</v>
      </c>
      <c r="F82" s="266" t="s">
        <v>18</v>
      </c>
      <c r="G82" s="266" t="s">
        <v>18</v>
      </c>
      <c r="H82" s="302"/>
      <c r="I82" s="302"/>
      <c r="J82" s="302"/>
      <c r="K82" s="302"/>
    </row>
    <row r="83" spans="1:11" ht="14.1" customHeight="1" x14ac:dyDescent="0.25">
      <c r="A83" s="302"/>
      <c r="B83" s="302"/>
      <c r="C83" s="284" t="s">
        <v>39</v>
      </c>
      <c r="D83" s="295" t="s">
        <v>40</v>
      </c>
      <c r="E83" s="295" t="s">
        <v>346</v>
      </c>
      <c r="F83" s="295" t="s">
        <v>346</v>
      </c>
      <c r="G83" s="295" t="s">
        <v>346</v>
      </c>
      <c r="H83" s="302"/>
      <c r="I83" s="302"/>
      <c r="J83" s="302"/>
      <c r="K83" s="302"/>
    </row>
    <row r="84" spans="1:11" ht="14.1" customHeight="1" x14ac:dyDescent="0.25">
      <c r="A84" s="302"/>
      <c r="B84" s="302"/>
      <c r="C84" s="284" t="s">
        <v>41</v>
      </c>
      <c r="D84" s="295" t="s">
        <v>145</v>
      </c>
      <c r="E84" s="295" t="s">
        <v>145</v>
      </c>
      <c r="F84" s="295" t="s">
        <v>145</v>
      </c>
      <c r="G84" s="295" t="s">
        <v>145</v>
      </c>
      <c r="H84" s="302"/>
      <c r="I84" s="302"/>
      <c r="J84" s="302"/>
      <c r="K84" s="302"/>
    </row>
    <row r="85" spans="1:11" ht="14.1" customHeight="1" x14ac:dyDescent="0.25">
      <c r="A85" s="302"/>
      <c r="B85" s="302"/>
      <c r="C85" s="284" t="s">
        <v>45</v>
      </c>
      <c r="D85" s="295" t="s">
        <v>46</v>
      </c>
      <c r="E85" s="295" t="s">
        <v>2809</v>
      </c>
      <c r="F85" s="295" t="s">
        <v>2809</v>
      </c>
      <c r="G85" s="295" t="s">
        <v>2809</v>
      </c>
      <c r="H85" s="302"/>
      <c r="I85" s="302"/>
      <c r="J85" s="302"/>
      <c r="K85" s="302"/>
    </row>
    <row r="86" spans="1:11" ht="14.1" customHeight="1" x14ac:dyDescent="0.25">
      <c r="A86" s="302"/>
      <c r="B86" s="302"/>
      <c r="C86" s="284" t="s">
        <v>50</v>
      </c>
      <c r="D86" s="295" t="s">
        <v>40</v>
      </c>
      <c r="E86" s="295" t="s">
        <v>40</v>
      </c>
      <c r="F86" s="295" t="s">
        <v>46</v>
      </c>
      <c r="G86" s="295" t="s">
        <v>46</v>
      </c>
      <c r="H86" s="302"/>
      <c r="I86" s="302"/>
      <c r="J86" s="302"/>
      <c r="K86" s="302"/>
    </row>
    <row r="87" spans="1:11" ht="14.1" customHeight="1" x14ac:dyDescent="0.25">
      <c r="A87" s="302"/>
      <c r="B87" s="302"/>
      <c r="C87" s="284" t="s">
        <v>52</v>
      </c>
      <c r="D87" s="295" t="s">
        <v>40</v>
      </c>
      <c r="E87" s="295" t="s">
        <v>46</v>
      </c>
      <c r="F87" s="295" t="s">
        <v>46</v>
      </c>
      <c r="G87" s="295" t="s">
        <v>46</v>
      </c>
      <c r="H87" s="302"/>
      <c r="I87" s="302"/>
      <c r="J87" s="302"/>
      <c r="K87" s="302"/>
    </row>
    <row r="88" spans="1:11" ht="14.1" customHeight="1" x14ac:dyDescent="0.25">
      <c r="A88" s="302"/>
      <c r="B88" s="302"/>
      <c r="C88" s="284" t="s">
        <v>55</v>
      </c>
      <c r="D88" s="295" t="s">
        <v>40</v>
      </c>
      <c r="E88" s="295" t="s">
        <v>40</v>
      </c>
      <c r="F88" s="295" t="s">
        <v>46</v>
      </c>
      <c r="G88" s="295" t="s">
        <v>46</v>
      </c>
      <c r="H88" s="302"/>
      <c r="I88" s="302"/>
      <c r="J88" s="302"/>
      <c r="K88" s="302"/>
    </row>
    <row r="89" spans="1:11" ht="14.1" customHeight="1" x14ac:dyDescent="0.25">
      <c r="A89" s="302"/>
      <c r="B89" s="302"/>
      <c r="C89" s="1307" t="s">
        <v>58</v>
      </c>
      <c r="D89" s="1308"/>
      <c r="E89" s="1308"/>
      <c r="F89" s="1308"/>
      <c r="G89" s="1308"/>
      <c r="H89" s="302"/>
      <c r="I89" s="302"/>
      <c r="J89" s="302"/>
      <c r="K89" s="302"/>
    </row>
    <row r="90" spans="1:11" ht="14.1" customHeight="1" x14ac:dyDescent="0.25">
      <c r="A90" s="302"/>
      <c r="B90" s="302"/>
      <c r="C90" s="303"/>
      <c r="D90" s="269">
        <v>2025</v>
      </c>
      <c r="E90" s="269">
        <v>2026</v>
      </c>
      <c r="F90" s="269">
        <v>2027</v>
      </c>
      <c r="G90" s="269">
        <v>2028</v>
      </c>
      <c r="H90" s="302"/>
      <c r="I90" s="302"/>
      <c r="J90" s="302"/>
      <c r="K90" s="302"/>
    </row>
    <row r="91" spans="1:11" ht="14.1" customHeight="1" x14ac:dyDescent="0.25">
      <c r="A91" s="302"/>
      <c r="B91" s="302"/>
      <c r="C91" s="304"/>
      <c r="D91" s="266" t="s">
        <v>17</v>
      </c>
      <c r="E91" s="266" t="s">
        <v>18</v>
      </c>
      <c r="F91" s="266" t="s">
        <v>18</v>
      </c>
      <c r="G91" s="266" t="s">
        <v>18</v>
      </c>
      <c r="H91" s="302"/>
      <c r="I91" s="302"/>
      <c r="J91" s="302"/>
      <c r="K91" s="302"/>
    </row>
    <row r="92" spans="1:11" ht="14.1" customHeight="1" x14ac:dyDescent="0.25">
      <c r="A92" s="302"/>
      <c r="B92" s="302"/>
      <c r="C92" s="292" t="s">
        <v>59</v>
      </c>
      <c r="D92" s="289">
        <v>0</v>
      </c>
      <c r="E92" s="289">
        <v>0</v>
      </c>
      <c r="F92" s="289">
        <v>0</v>
      </c>
      <c r="G92" s="289">
        <v>0</v>
      </c>
      <c r="H92" s="302"/>
      <c r="I92" s="302"/>
      <c r="J92" s="302"/>
      <c r="K92" s="302"/>
    </row>
    <row r="93" spans="1:11" ht="14.1" customHeight="1" x14ac:dyDescent="0.25">
      <c r="A93" s="302"/>
      <c r="B93" s="302"/>
      <c r="C93" s="292" t="s">
        <v>60</v>
      </c>
      <c r="D93" s="289">
        <v>0</v>
      </c>
      <c r="E93" s="289">
        <v>0</v>
      </c>
      <c r="F93" s="289">
        <v>0</v>
      </c>
      <c r="G93" s="289">
        <v>0</v>
      </c>
      <c r="H93" s="302"/>
      <c r="I93" s="302"/>
      <c r="J93" s="302"/>
      <c r="K93" s="302"/>
    </row>
    <row r="94" spans="1:11" ht="14.1" customHeight="1" x14ac:dyDescent="0.25">
      <c r="A94" s="302"/>
      <c r="B94" s="302"/>
      <c r="C94" s="292" t="s">
        <v>61</v>
      </c>
      <c r="D94" s="289">
        <v>0</v>
      </c>
      <c r="E94" s="289">
        <v>0</v>
      </c>
      <c r="F94" s="289">
        <v>0</v>
      </c>
      <c r="G94" s="289">
        <v>0</v>
      </c>
      <c r="H94" s="302"/>
      <c r="I94" s="302"/>
      <c r="J94" s="302"/>
      <c r="K94" s="302"/>
    </row>
    <row r="95" spans="1:11" ht="14.1" customHeight="1" x14ac:dyDescent="0.25">
      <c r="A95" s="302"/>
      <c r="B95" s="302"/>
      <c r="C95" s="292" t="s">
        <v>62</v>
      </c>
      <c r="D95" s="289">
        <v>0</v>
      </c>
      <c r="E95" s="289">
        <v>0</v>
      </c>
      <c r="F95" s="289">
        <v>0</v>
      </c>
      <c r="G95" s="289">
        <v>0</v>
      </c>
      <c r="H95" s="302"/>
      <c r="I95" s="302"/>
      <c r="J95" s="302"/>
      <c r="K95" s="302"/>
    </row>
    <row r="96" spans="1:11" ht="14.1" customHeight="1" x14ac:dyDescent="0.25">
      <c r="A96" s="302"/>
      <c r="B96" s="302"/>
      <c r="C96" s="292" t="s">
        <v>60</v>
      </c>
      <c r="D96" s="289">
        <v>0</v>
      </c>
      <c r="E96" s="289">
        <v>0</v>
      </c>
      <c r="F96" s="289">
        <v>0</v>
      </c>
      <c r="G96" s="289">
        <v>0</v>
      </c>
      <c r="H96" s="302"/>
      <c r="I96" s="302"/>
      <c r="J96" s="302"/>
      <c r="K96" s="302"/>
    </row>
    <row r="97" spans="1:11" ht="14.1" customHeight="1" x14ac:dyDescent="0.25">
      <c r="A97" s="302"/>
      <c r="B97" s="302"/>
      <c r="C97" s="292" t="s">
        <v>61</v>
      </c>
      <c r="D97" s="289">
        <v>0</v>
      </c>
      <c r="E97" s="289">
        <v>0</v>
      </c>
      <c r="F97" s="289">
        <v>0</v>
      </c>
      <c r="G97" s="289">
        <v>0</v>
      </c>
      <c r="H97" s="302"/>
      <c r="I97" s="302"/>
      <c r="J97" s="302"/>
      <c r="K97" s="302"/>
    </row>
    <row r="98" spans="1:11" ht="14.1" customHeight="1" x14ac:dyDescent="0.25">
      <c r="A98" s="302"/>
      <c r="B98" s="302"/>
      <c r="C98" s="292" t="s">
        <v>63</v>
      </c>
      <c r="D98" s="289">
        <v>0</v>
      </c>
      <c r="E98" s="289">
        <v>2500000</v>
      </c>
      <c r="F98" s="289">
        <v>2500000</v>
      </c>
      <c r="G98" s="289">
        <v>2500000</v>
      </c>
      <c r="H98" s="302"/>
      <c r="I98" s="302"/>
      <c r="J98" s="302"/>
      <c r="K98" s="302"/>
    </row>
    <row r="99" spans="1:11" ht="14.1" customHeight="1" x14ac:dyDescent="0.25">
      <c r="A99" s="302"/>
      <c r="B99" s="302"/>
      <c r="C99" s="292" t="s">
        <v>60</v>
      </c>
      <c r="D99" s="289">
        <v>0</v>
      </c>
      <c r="E99" s="289">
        <v>2500000</v>
      </c>
      <c r="F99" s="289">
        <v>2500000</v>
      </c>
      <c r="G99" s="289">
        <v>2500000</v>
      </c>
      <c r="H99" s="302"/>
      <c r="I99" s="302"/>
      <c r="J99" s="302"/>
      <c r="K99" s="302"/>
    </row>
    <row r="100" spans="1:11" ht="14.1" customHeight="1" x14ac:dyDescent="0.25">
      <c r="A100" s="302"/>
      <c r="B100" s="302"/>
      <c r="C100" s="292" t="s">
        <v>61</v>
      </c>
      <c r="D100" s="289">
        <v>0</v>
      </c>
      <c r="E100" s="289">
        <v>0</v>
      </c>
      <c r="F100" s="289">
        <v>0</v>
      </c>
      <c r="G100" s="289">
        <v>0</v>
      </c>
      <c r="H100" s="302"/>
      <c r="I100" s="302"/>
      <c r="J100" s="302"/>
      <c r="K100" s="302"/>
    </row>
    <row r="101" spans="1:11" ht="14.1" customHeight="1" x14ac:dyDescent="0.25">
      <c r="A101" s="302"/>
      <c r="B101" s="302"/>
      <c r="C101" s="292" t="s">
        <v>64</v>
      </c>
      <c r="D101" s="289">
        <v>0</v>
      </c>
      <c r="E101" s="289">
        <v>0</v>
      </c>
      <c r="F101" s="289">
        <v>0</v>
      </c>
      <c r="G101" s="289">
        <v>0</v>
      </c>
      <c r="H101" s="302"/>
      <c r="I101" s="302"/>
      <c r="J101" s="302"/>
      <c r="K101" s="302"/>
    </row>
    <row r="102" spans="1:11" ht="14.1" customHeight="1" x14ac:dyDescent="0.25">
      <c r="A102" s="302"/>
      <c r="B102" s="302"/>
      <c r="C102" s="292" t="s">
        <v>60</v>
      </c>
      <c r="D102" s="289">
        <v>0</v>
      </c>
      <c r="E102" s="289">
        <v>0</v>
      </c>
      <c r="F102" s="289">
        <v>0</v>
      </c>
      <c r="G102" s="289">
        <v>0</v>
      </c>
      <c r="H102" s="302"/>
      <c r="I102" s="302"/>
      <c r="J102" s="302"/>
      <c r="K102" s="302"/>
    </row>
    <row r="103" spans="1:11" ht="14.1" customHeight="1" x14ac:dyDescent="0.25">
      <c r="A103" s="302"/>
      <c r="B103" s="302"/>
      <c r="C103" s="292" t="s">
        <v>61</v>
      </c>
      <c r="D103" s="289">
        <v>0</v>
      </c>
      <c r="E103" s="289">
        <v>0</v>
      </c>
      <c r="F103" s="289">
        <v>0</v>
      </c>
      <c r="G103" s="289">
        <v>0</v>
      </c>
      <c r="H103" s="302"/>
      <c r="I103" s="302"/>
      <c r="J103" s="302"/>
      <c r="K103" s="302"/>
    </row>
    <row r="104" spans="1:11" ht="14.1" customHeight="1" x14ac:dyDescent="0.25">
      <c r="A104" s="302"/>
      <c r="B104" s="302"/>
      <c r="C104" s="292" t="s">
        <v>65</v>
      </c>
      <c r="D104" s="289">
        <v>0</v>
      </c>
      <c r="E104" s="289">
        <v>0</v>
      </c>
      <c r="F104" s="289">
        <v>0</v>
      </c>
      <c r="G104" s="289">
        <v>0</v>
      </c>
      <c r="H104" s="302"/>
      <c r="I104" s="302"/>
      <c r="J104" s="302"/>
      <c r="K104" s="302"/>
    </row>
    <row r="105" spans="1:11" ht="14.1" customHeight="1" x14ac:dyDescent="0.25">
      <c r="A105" s="302"/>
      <c r="B105" s="302"/>
      <c r="C105" s="292" t="s">
        <v>60</v>
      </c>
      <c r="D105" s="289">
        <v>0</v>
      </c>
      <c r="E105" s="289">
        <v>0</v>
      </c>
      <c r="F105" s="289">
        <v>0</v>
      </c>
      <c r="G105" s="289">
        <v>0</v>
      </c>
      <c r="H105" s="302"/>
      <c r="I105" s="302"/>
      <c r="J105" s="302"/>
      <c r="K105" s="302"/>
    </row>
    <row r="106" spans="1:11" ht="14.1" customHeight="1" x14ac:dyDescent="0.25">
      <c r="A106" s="302"/>
      <c r="B106" s="302"/>
      <c r="C106" s="292" t="s">
        <v>61</v>
      </c>
      <c r="D106" s="289">
        <v>0</v>
      </c>
      <c r="E106" s="289">
        <v>0</v>
      </c>
      <c r="F106" s="289">
        <v>0</v>
      </c>
      <c r="G106" s="289">
        <v>0</v>
      </c>
      <c r="H106" s="302"/>
      <c r="I106" s="302"/>
      <c r="J106" s="302"/>
      <c r="K106" s="302"/>
    </row>
    <row r="107" spans="1:11" ht="14.1" customHeight="1" x14ac:dyDescent="0.25">
      <c r="A107" s="302"/>
      <c r="B107" s="302"/>
      <c r="C107" s="292" t="s">
        <v>66</v>
      </c>
      <c r="D107" s="289">
        <v>0</v>
      </c>
      <c r="E107" s="289">
        <v>0</v>
      </c>
      <c r="F107" s="289">
        <v>0</v>
      </c>
      <c r="G107" s="289">
        <v>0</v>
      </c>
      <c r="H107" s="302"/>
      <c r="I107" s="302"/>
      <c r="J107" s="302"/>
      <c r="K107" s="302"/>
    </row>
    <row r="108" spans="1:11" ht="14.1" customHeight="1" x14ac:dyDescent="0.25">
      <c r="A108" s="302"/>
      <c r="B108" s="302"/>
      <c r="C108" s="292" t="s">
        <v>60</v>
      </c>
      <c r="D108" s="289">
        <v>0</v>
      </c>
      <c r="E108" s="289">
        <v>0</v>
      </c>
      <c r="F108" s="289">
        <v>0</v>
      </c>
      <c r="G108" s="289">
        <v>0</v>
      </c>
      <c r="H108" s="302"/>
      <c r="I108" s="302"/>
      <c r="J108" s="302"/>
      <c r="K108" s="302"/>
    </row>
    <row r="109" spans="1:11" ht="14.1" customHeight="1" x14ac:dyDescent="0.25">
      <c r="A109" s="302"/>
      <c r="B109" s="302"/>
      <c r="C109" s="292" t="s">
        <v>61</v>
      </c>
      <c r="D109" s="289">
        <v>0</v>
      </c>
      <c r="E109" s="289">
        <v>0</v>
      </c>
      <c r="F109" s="289">
        <v>0</v>
      </c>
      <c r="G109" s="289">
        <v>0</v>
      </c>
      <c r="H109" s="302"/>
      <c r="I109" s="302"/>
      <c r="J109" s="302"/>
      <c r="K109" s="302"/>
    </row>
    <row r="110" spans="1:11" ht="14.1" customHeight="1" x14ac:dyDescent="0.25">
      <c r="A110" s="302"/>
      <c r="B110" s="302"/>
      <c r="C110" s="292" t="s">
        <v>67</v>
      </c>
      <c r="D110" s="289">
        <v>0</v>
      </c>
      <c r="E110" s="289">
        <v>0</v>
      </c>
      <c r="F110" s="289">
        <v>0</v>
      </c>
      <c r="G110" s="289">
        <v>0</v>
      </c>
      <c r="H110" s="302"/>
      <c r="I110" s="302"/>
      <c r="J110" s="302"/>
      <c r="K110" s="302"/>
    </row>
    <row r="111" spans="1:11" ht="14.1" customHeight="1" x14ac:dyDescent="0.25">
      <c r="A111" s="302"/>
      <c r="B111" s="302"/>
      <c r="C111" s="292" t="s">
        <v>60</v>
      </c>
      <c r="D111" s="289">
        <v>0</v>
      </c>
      <c r="E111" s="289">
        <v>0</v>
      </c>
      <c r="F111" s="289">
        <v>0</v>
      </c>
      <c r="G111" s="289">
        <v>0</v>
      </c>
      <c r="H111" s="302"/>
      <c r="I111" s="302"/>
      <c r="J111" s="302"/>
      <c r="K111" s="302"/>
    </row>
    <row r="112" spans="1:11" ht="14.1" customHeight="1" x14ac:dyDescent="0.25">
      <c r="A112" s="302"/>
      <c r="B112" s="302"/>
      <c r="C112" s="292" t="s">
        <v>61</v>
      </c>
      <c r="D112" s="289">
        <v>0</v>
      </c>
      <c r="E112" s="289">
        <v>0</v>
      </c>
      <c r="F112" s="289">
        <v>0</v>
      </c>
      <c r="G112" s="289">
        <v>0</v>
      </c>
      <c r="H112" s="302"/>
      <c r="I112" s="302"/>
      <c r="J112" s="302"/>
      <c r="K112" s="302"/>
    </row>
    <row r="113" spans="1:11" ht="14.1" customHeight="1" x14ac:dyDescent="0.25">
      <c r="A113" s="302"/>
      <c r="B113" s="302"/>
      <c r="C113" s="292" t="s">
        <v>68</v>
      </c>
      <c r="D113" s="289">
        <v>0</v>
      </c>
      <c r="E113" s="289">
        <v>0</v>
      </c>
      <c r="F113" s="289">
        <v>0</v>
      </c>
      <c r="G113" s="289">
        <v>0</v>
      </c>
      <c r="H113" s="302"/>
      <c r="I113" s="302"/>
      <c r="J113" s="302"/>
      <c r="K113" s="302"/>
    </row>
    <row r="114" spans="1:11" ht="14.1" customHeight="1" x14ac:dyDescent="0.25">
      <c r="A114" s="302"/>
      <c r="B114" s="302"/>
      <c r="C114" s="292" t="s">
        <v>60</v>
      </c>
      <c r="D114" s="289">
        <v>0</v>
      </c>
      <c r="E114" s="289">
        <v>0</v>
      </c>
      <c r="F114" s="289">
        <v>0</v>
      </c>
      <c r="G114" s="289">
        <v>0</v>
      </c>
      <c r="H114" s="302"/>
      <c r="I114" s="302"/>
      <c r="J114" s="302"/>
      <c r="K114" s="302"/>
    </row>
    <row r="115" spans="1:11" ht="14.1" customHeight="1" x14ac:dyDescent="0.25">
      <c r="A115" s="302"/>
      <c r="B115" s="302"/>
      <c r="C115" s="292" t="s">
        <v>69</v>
      </c>
      <c r="D115" s="289">
        <v>0</v>
      </c>
      <c r="E115" s="289">
        <v>0</v>
      </c>
      <c r="F115" s="289">
        <v>0</v>
      </c>
      <c r="G115" s="289">
        <v>0</v>
      </c>
      <c r="H115" s="302"/>
      <c r="I115" s="302"/>
      <c r="J115" s="302"/>
      <c r="K115" s="302"/>
    </row>
    <row r="116" spans="1:11" ht="14.1" customHeight="1" x14ac:dyDescent="0.25">
      <c r="A116" s="302"/>
      <c r="B116" s="302"/>
      <c r="C116" s="292" t="s">
        <v>70</v>
      </c>
      <c r="D116" s="289">
        <v>0</v>
      </c>
      <c r="E116" s="289">
        <v>0</v>
      </c>
      <c r="F116" s="289">
        <v>0</v>
      </c>
      <c r="G116" s="289">
        <v>0</v>
      </c>
      <c r="H116" s="302"/>
      <c r="I116" s="302"/>
      <c r="J116" s="302"/>
      <c r="K116" s="302"/>
    </row>
    <row r="117" spans="1:11" ht="14.1" customHeight="1" x14ac:dyDescent="0.25">
      <c r="A117" s="302"/>
      <c r="B117" s="302"/>
      <c r="C117" s="292" t="s">
        <v>71</v>
      </c>
      <c r="D117" s="289">
        <v>0</v>
      </c>
      <c r="E117" s="289">
        <v>0</v>
      </c>
      <c r="F117" s="289">
        <v>0</v>
      </c>
      <c r="G117" s="289">
        <v>0</v>
      </c>
      <c r="H117" s="302"/>
      <c r="I117" s="302"/>
      <c r="J117" s="302"/>
      <c r="K117" s="302"/>
    </row>
    <row r="118" spans="1:11" ht="14.1" customHeight="1" x14ac:dyDescent="0.25">
      <c r="A118" s="302"/>
      <c r="B118" s="302"/>
      <c r="C118" s="292" t="s">
        <v>72</v>
      </c>
      <c r="D118" s="289">
        <v>0</v>
      </c>
      <c r="E118" s="289">
        <v>0</v>
      </c>
      <c r="F118" s="289">
        <v>0</v>
      </c>
      <c r="G118" s="289">
        <v>0</v>
      </c>
      <c r="H118" s="302"/>
      <c r="I118" s="302"/>
      <c r="J118" s="302"/>
      <c r="K118" s="302"/>
    </row>
    <row r="119" spans="1:11" ht="14.1" customHeight="1" x14ac:dyDescent="0.25">
      <c r="A119" s="302"/>
      <c r="B119" s="302"/>
      <c r="C119" s="292" t="s">
        <v>73</v>
      </c>
      <c r="D119" s="289">
        <v>0</v>
      </c>
      <c r="E119" s="289">
        <v>0</v>
      </c>
      <c r="F119" s="289">
        <v>0</v>
      </c>
      <c r="G119" s="289">
        <v>0</v>
      </c>
      <c r="H119" s="302"/>
      <c r="I119" s="302"/>
      <c r="J119" s="302"/>
      <c r="K119" s="302"/>
    </row>
    <row r="120" spans="1:11" ht="14.1" customHeight="1" x14ac:dyDescent="0.25">
      <c r="A120" s="302"/>
      <c r="B120" s="302"/>
      <c r="C120" s="292" t="s">
        <v>60</v>
      </c>
      <c r="D120" s="289">
        <v>0</v>
      </c>
      <c r="E120" s="289">
        <v>0</v>
      </c>
      <c r="F120" s="289">
        <v>0</v>
      </c>
      <c r="G120" s="289">
        <v>0</v>
      </c>
      <c r="H120" s="302"/>
      <c r="I120" s="302"/>
      <c r="J120" s="302"/>
      <c r="K120" s="302"/>
    </row>
    <row r="121" spans="1:11" ht="14.1" customHeight="1" x14ac:dyDescent="0.25">
      <c r="A121" s="302"/>
      <c r="B121" s="302"/>
      <c r="C121" s="292" t="s">
        <v>69</v>
      </c>
      <c r="D121" s="289">
        <v>0</v>
      </c>
      <c r="E121" s="289">
        <v>0</v>
      </c>
      <c r="F121" s="289">
        <v>0</v>
      </c>
      <c r="G121" s="289">
        <v>0</v>
      </c>
      <c r="H121" s="302"/>
      <c r="I121" s="302"/>
      <c r="J121" s="302"/>
      <c r="K121" s="302"/>
    </row>
    <row r="122" spans="1:11" ht="14.1" customHeight="1" x14ac:dyDescent="0.25">
      <c r="A122" s="302"/>
      <c r="B122" s="302"/>
      <c r="C122" s="292" t="s">
        <v>70</v>
      </c>
      <c r="D122" s="289">
        <v>0</v>
      </c>
      <c r="E122" s="289">
        <v>0</v>
      </c>
      <c r="F122" s="289">
        <v>0</v>
      </c>
      <c r="G122" s="289">
        <v>0</v>
      </c>
      <c r="H122" s="302"/>
      <c r="I122" s="302"/>
      <c r="J122" s="302"/>
      <c r="K122" s="302"/>
    </row>
    <row r="123" spans="1:11" ht="14.1" customHeight="1" x14ac:dyDescent="0.25">
      <c r="A123" s="302"/>
      <c r="B123" s="302"/>
      <c r="C123" s="292" t="s">
        <v>71</v>
      </c>
      <c r="D123" s="289">
        <v>0</v>
      </c>
      <c r="E123" s="289">
        <v>0</v>
      </c>
      <c r="F123" s="289">
        <v>0</v>
      </c>
      <c r="G123" s="289">
        <v>0</v>
      </c>
      <c r="H123" s="302"/>
      <c r="I123" s="302"/>
      <c r="J123" s="302"/>
      <c r="K123" s="302"/>
    </row>
    <row r="124" spans="1:11" ht="14.1" customHeight="1" x14ac:dyDescent="0.25">
      <c r="A124" s="302"/>
      <c r="B124" s="302"/>
      <c r="C124" s="292" t="s">
        <v>72</v>
      </c>
      <c r="D124" s="289">
        <v>0</v>
      </c>
      <c r="E124" s="289">
        <v>0</v>
      </c>
      <c r="F124" s="289">
        <v>0</v>
      </c>
      <c r="G124" s="289">
        <v>0</v>
      </c>
      <c r="H124" s="302"/>
      <c r="I124" s="302"/>
      <c r="J124" s="302"/>
      <c r="K124" s="302"/>
    </row>
    <row r="125" spans="1:11" ht="14.1" customHeight="1" x14ac:dyDescent="0.25">
      <c r="A125" s="302"/>
      <c r="B125" s="302"/>
      <c r="C125" s="292" t="s">
        <v>74</v>
      </c>
      <c r="D125" s="289">
        <v>0</v>
      </c>
      <c r="E125" s="289">
        <v>0</v>
      </c>
      <c r="F125" s="289">
        <v>0</v>
      </c>
      <c r="G125" s="289">
        <v>0</v>
      </c>
      <c r="H125" s="302"/>
      <c r="I125" s="302"/>
      <c r="J125" s="302"/>
      <c r="K125" s="302"/>
    </row>
    <row r="126" spans="1:11" ht="14.1" customHeight="1" x14ac:dyDescent="0.25">
      <c r="A126" s="302"/>
      <c r="B126" s="302"/>
      <c r="C126" s="292" t="s">
        <v>60</v>
      </c>
      <c r="D126" s="289">
        <v>0</v>
      </c>
      <c r="E126" s="289">
        <v>0</v>
      </c>
      <c r="F126" s="289">
        <v>0</v>
      </c>
      <c r="G126" s="289">
        <v>0</v>
      </c>
      <c r="H126" s="302"/>
      <c r="I126" s="302"/>
      <c r="J126" s="302"/>
      <c r="K126" s="302"/>
    </row>
    <row r="127" spans="1:11" ht="14.1" customHeight="1" x14ac:dyDescent="0.25">
      <c r="A127" s="302"/>
      <c r="B127" s="302"/>
      <c r="C127" s="292" t="s">
        <v>69</v>
      </c>
      <c r="D127" s="289">
        <v>0</v>
      </c>
      <c r="E127" s="289">
        <v>0</v>
      </c>
      <c r="F127" s="289">
        <v>0</v>
      </c>
      <c r="G127" s="289">
        <v>0</v>
      </c>
      <c r="H127" s="302"/>
      <c r="I127" s="302"/>
      <c r="J127" s="302"/>
      <c r="K127" s="302"/>
    </row>
    <row r="128" spans="1:11" ht="14.1" customHeight="1" x14ac:dyDescent="0.25">
      <c r="A128" s="302"/>
      <c r="B128" s="302"/>
      <c r="C128" s="292" t="s">
        <v>70</v>
      </c>
      <c r="D128" s="289">
        <v>0</v>
      </c>
      <c r="E128" s="289">
        <v>0</v>
      </c>
      <c r="F128" s="289">
        <v>0</v>
      </c>
      <c r="G128" s="289">
        <v>0</v>
      </c>
      <c r="H128" s="302"/>
      <c r="I128" s="302"/>
      <c r="J128" s="302"/>
      <c r="K128" s="302"/>
    </row>
    <row r="129" spans="1:11" ht="14.1" customHeight="1" x14ac:dyDescent="0.25">
      <c r="A129" s="302"/>
      <c r="B129" s="302"/>
      <c r="C129" s="292" t="s">
        <v>71</v>
      </c>
      <c r="D129" s="289">
        <v>0</v>
      </c>
      <c r="E129" s="289">
        <v>0</v>
      </c>
      <c r="F129" s="289">
        <v>0</v>
      </c>
      <c r="G129" s="289">
        <v>0</v>
      </c>
      <c r="H129" s="302"/>
      <c r="I129" s="302"/>
      <c r="J129" s="302"/>
      <c r="K129" s="302"/>
    </row>
    <row r="130" spans="1:11" ht="14.1" customHeight="1" x14ac:dyDescent="0.25">
      <c r="A130" s="302"/>
      <c r="B130" s="302"/>
      <c r="C130" s="292" t="s">
        <v>72</v>
      </c>
      <c r="D130" s="289">
        <v>0</v>
      </c>
      <c r="E130" s="289">
        <v>0</v>
      </c>
      <c r="F130" s="289">
        <v>0</v>
      </c>
      <c r="G130" s="289">
        <v>0</v>
      </c>
      <c r="H130" s="302"/>
      <c r="I130" s="302"/>
      <c r="J130" s="302"/>
      <c r="K130" s="302"/>
    </row>
    <row r="131" spans="1:11" ht="14.1" customHeight="1" x14ac:dyDescent="0.25">
      <c r="A131" s="302"/>
      <c r="B131" s="302"/>
      <c r="C131" s="292" t="s">
        <v>75</v>
      </c>
      <c r="D131" s="289">
        <v>0</v>
      </c>
      <c r="E131" s="289">
        <v>0</v>
      </c>
      <c r="F131" s="289">
        <v>0</v>
      </c>
      <c r="G131" s="289">
        <v>0</v>
      </c>
      <c r="H131" s="302"/>
      <c r="I131" s="302"/>
      <c r="J131" s="302"/>
      <c r="K131" s="302"/>
    </row>
    <row r="132" spans="1:11" ht="14.1" customHeight="1" x14ac:dyDescent="0.25">
      <c r="A132" s="302"/>
      <c r="B132" s="302"/>
      <c r="C132" s="292" t="s">
        <v>76</v>
      </c>
      <c r="D132" s="289">
        <v>0</v>
      </c>
      <c r="E132" s="289">
        <v>0</v>
      </c>
      <c r="F132" s="289">
        <v>0</v>
      </c>
      <c r="G132" s="289">
        <v>0</v>
      </c>
      <c r="H132" s="302"/>
      <c r="I132" s="302"/>
      <c r="J132" s="302"/>
      <c r="K132" s="302"/>
    </row>
    <row r="133" spans="1:11" ht="14.1" customHeight="1" x14ac:dyDescent="0.25">
      <c r="A133" s="302"/>
      <c r="B133" s="302"/>
      <c r="C133" s="290" t="s">
        <v>77</v>
      </c>
      <c r="D133" s="289">
        <v>0</v>
      </c>
      <c r="E133" s="289">
        <v>2500000</v>
      </c>
      <c r="F133" s="289">
        <v>2500000</v>
      </c>
      <c r="G133" s="289">
        <v>2500000</v>
      </c>
      <c r="H133" s="302"/>
      <c r="I133" s="302"/>
      <c r="J133" s="302"/>
      <c r="K133" s="302"/>
    </row>
    <row r="134" spans="1:11" ht="14.1" customHeight="1" x14ac:dyDescent="0.25">
      <c r="A134" s="302"/>
      <c r="B134" s="302"/>
      <c r="C134" s="1293" t="s">
        <v>78</v>
      </c>
      <c r="D134" s="1294"/>
      <c r="E134" s="1294"/>
      <c r="F134" s="1294"/>
      <c r="G134" s="1294"/>
      <c r="H134" s="302"/>
      <c r="I134" s="302"/>
      <c r="J134" s="302"/>
      <c r="K134" s="302"/>
    </row>
    <row r="135" spans="1:11" ht="14.1" customHeight="1" x14ac:dyDescent="0.25">
      <c r="A135" s="302"/>
      <c r="B135" s="302"/>
      <c r="C135" s="297" t="s">
        <v>2808</v>
      </c>
      <c r="D135" s="1293" t="s">
        <v>2807</v>
      </c>
      <c r="E135" s="1294"/>
      <c r="F135" s="1294"/>
      <c r="G135" s="1294"/>
      <c r="H135" s="302"/>
      <c r="I135" s="302"/>
      <c r="J135" s="302"/>
      <c r="K135" s="302"/>
    </row>
    <row r="136" spans="1:11" x14ac:dyDescent="0.25">
      <c r="A136" s="302"/>
      <c r="B136" s="302"/>
      <c r="C136" s="296" t="s">
        <v>33</v>
      </c>
      <c r="D136" s="1295" t="s">
        <v>2806</v>
      </c>
      <c r="E136" s="1296"/>
      <c r="F136" s="1296"/>
      <c r="G136" s="1296"/>
      <c r="H136" s="302"/>
      <c r="I136" s="302"/>
      <c r="J136" s="302"/>
      <c r="K136" s="302"/>
    </row>
    <row r="137" spans="1:11" x14ac:dyDescent="0.25">
      <c r="A137" s="302"/>
      <c r="B137" s="302"/>
      <c r="C137" s="277" t="s">
        <v>35</v>
      </c>
      <c r="D137" s="1297" t="s">
        <v>2805</v>
      </c>
      <c r="E137" s="1298"/>
      <c r="F137" s="1298"/>
      <c r="G137" s="1298"/>
      <c r="H137" s="302"/>
      <c r="I137" s="302"/>
      <c r="J137" s="302"/>
      <c r="K137" s="302"/>
    </row>
    <row r="138" spans="1:11" x14ac:dyDescent="0.25">
      <c r="A138" s="302"/>
      <c r="B138" s="302"/>
      <c r="C138" s="277" t="s">
        <v>37</v>
      </c>
      <c r="D138" s="1297" t="s">
        <v>1835</v>
      </c>
      <c r="E138" s="1298"/>
      <c r="F138" s="1298"/>
      <c r="G138" s="1298"/>
      <c r="H138" s="302"/>
      <c r="I138" s="302"/>
      <c r="J138" s="302"/>
      <c r="K138" s="302"/>
    </row>
    <row r="139" spans="1:11" ht="15" customHeight="1" x14ac:dyDescent="0.25">
      <c r="A139" s="302"/>
      <c r="B139" s="302"/>
      <c r="C139" s="303"/>
      <c r="D139" s="269">
        <v>2025</v>
      </c>
      <c r="E139" s="269">
        <v>2026</v>
      </c>
      <c r="F139" s="269">
        <v>2027</v>
      </c>
      <c r="G139" s="269">
        <v>2028</v>
      </c>
      <c r="H139" s="302"/>
      <c r="I139" s="302"/>
      <c r="J139" s="302"/>
      <c r="K139" s="302"/>
    </row>
    <row r="140" spans="1:11" ht="15" customHeight="1" x14ac:dyDescent="0.25">
      <c r="A140" s="302"/>
      <c r="B140" s="302"/>
      <c r="C140" s="304"/>
      <c r="D140" s="266" t="s">
        <v>17</v>
      </c>
      <c r="E140" s="266" t="s">
        <v>18</v>
      </c>
      <c r="F140" s="266" t="s">
        <v>18</v>
      </c>
      <c r="G140" s="266" t="s">
        <v>18</v>
      </c>
      <c r="H140" s="302"/>
      <c r="I140" s="302"/>
      <c r="J140" s="302"/>
      <c r="K140" s="302"/>
    </row>
    <row r="141" spans="1:11" ht="14.1" customHeight="1" x14ac:dyDescent="0.25">
      <c r="A141" s="302"/>
      <c r="B141" s="302"/>
      <c r="C141" s="284" t="s">
        <v>39</v>
      </c>
      <c r="D141" s="295" t="s">
        <v>40</v>
      </c>
      <c r="E141" s="295" t="s">
        <v>317</v>
      </c>
      <c r="F141" s="295" t="s">
        <v>317</v>
      </c>
      <c r="G141" s="295" t="s">
        <v>317</v>
      </c>
      <c r="H141" s="302"/>
      <c r="I141" s="302"/>
      <c r="J141" s="302"/>
      <c r="K141" s="302"/>
    </row>
    <row r="142" spans="1:11" ht="14.1" customHeight="1" x14ac:dyDescent="0.25">
      <c r="A142" s="302"/>
      <c r="B142" s="302"/>
      <c r="C142" s="284" t="s">
        <v>41</v>
      </c>
      <c r="D142" s="295" t="s">
        <v>1038</v>
      </c>
      <c r="E142" s="295" t="s">
        <v>1038</v>
      </c>
      <c r="F142" s="295" t="s">
        <v>1038</v>
      </c>
      <c r="G142" s="295" t="s">
        <v>1038</v>
      </c>
      <c r="H142" s="302"/>
      <c r="I142" s="302"/>
      <c r="J142" s="302"/>
      <c r="K142" s="302"/>
    </row>
    <row r="143" spans="1:11" ht="14.1" customHeight="1" x14ac:dyDescent="0.25">
      <c r="A143" s="302"/>
      <c r="B143" s="302"/>
      <c r="C143" s="284" t="s">
        <v>45</v>
      </c>
      <c r="D143" s="295" t="s">
        <v>46</v>
      </c>
      <c r="E143" s="295" t="s">
        <v>1203</v>
      </c>
      <c r="F143" s="295" t="s">
        <v>1203</v>
      </c>
      <c r="G143" s="295" t="s">
        <v>1203</v>
      </c>
      <c r="H143" s="302"/>
      <c r="I143" s="302"/>
      <c r="J143" s="302"/>
      <c r="K143" s="302"/>
    </row>
    <row r="144" spans="1:11" ht="14.1" customHeight="1" x14ac:dyDescent="0.25">
      <c r="A144" s="302"/>
      <c r="B144" s="302"/>
      <c r="C144" s="284" t="s">
        <v>50</v>
      </c>
      <c r="D144" s="295" t="s">
        <v>40</v>
      </c>
      <c r="E144" s="295" t="s">
        <v>40</v>
      </c>
      <c r="F144" s="295" t="s">
        <v>46</v>
      </c>
      <c r="G144" s="295" t="s">
        <v>46</v>
      </c>
      <c r="H144" s="302"/>
      <c r="I144" s="302"/>
      <c r="J144" s="302"/>
      <c r="K144" s="302"/>
    </row>
    <row r="145" spans="1:11" ht="14.1" customHeight="1" x14ac:dyDescent="0.25">
      <c r="A145" s="302"/>
      <c r="B145" s="302"/>
      <c r="C145" s="284" t="s">
        <v>52</v>
      </c>
      <c r="D145" s="295" t="s">
        <v>40</v>
      </c>
      <c r="E145" s="295" t="s">
        <v>46</v>
      </c>
      <c r="F145" s="295" t="s">
        <v>46</v>
      </c>
      <c r="G145" s="295" t="s">
        <v>46</v>
      </c>
      <c r="H145" s="302"/>
      <c r="I145" s="302"/>
      <c r="J145" s="302"/>
      <c r="K145" s="302"/>
    </row>
    <row r="146" spans="1:11" ht="14.1" customHeight="1" x14ac:dyDescent="0.25">
      <c r="A146" s="302"/>
      <c r="B146" s="302"/>
      <c r="C146" s="284" t="s">
        <v>55</v>
      </c>
      <c r="D146" s="295" t="s">
        <v>40</v>
      </c>
      <c r="E146" s="295" t="s">
        <v>40</v>
      </c>
      <c r="F146" s="295" t="s">
        <v>46</v>
      </c>
      <c r="G146" s="295" t="s">
        <v>46</v>
      </c>
      <c r="H146" s="302"/>
      <c r="I146" s="302"/>
      <c r="J146" s="302"/>
      <c r="K146" s="302"/>
    </row>
    <row r="147" spans="1:11" ht="14.1" customHeight="1" x14ac:dyDescent="0.25">
      <c r="A147" s="302"/>
      <c r="B147" s="302"/>
      <c r="C147" s="1307" t="s">
        <v>58</v>
      </c>
      <c r="D147" s="1308"/>
      <c r="E147" s="1308"/>
      <c r="F147" s="1308"/>
      <c r="G147" s="1308"/>
      <c r="H147" s="302"/>
      <c r="I147" s="302"/>
      <c r="J147" s="302"/>
      <c r="K147" s="302"/>
    </row>
    <row r="148" spans="1:11" ht="14.1" customHeight="1" x14ac:dyDescent="0.25">
      <c r="A148" s="302"/>
      <c r="B148" s="302"/>
      <c r="C148" s="303"/>
      <c r="D148" s="269">
        <v>2025</v>
      </c>
      <c r="E148" s="269">
        <v>2026</v>
      </c>
      <c r="F148" s="269">
        <v>2027</v>
      </c>
      <c r="G148" s="269">
        <v>2028</v>
      </c>
      <c r="H148" s="302"/>
      <c r="I148" s="302"/>
      <c r="J148" s="302"/>
      <c r="K148" s="302"/>
    </row>
    <row r="149" spans="1:11" ht="14.1" customHeight="1" x14ac:dyDescent="0.25">
      <c r="A149" s="302"/>
      <c r="B149" s="302"/>
      <c r="C149" s="304"/>
      <c r="D149" s="266" t="s">
        <v>17</v>
      </c>
      <c r="E149" s="266" t="s">
        <v>18</v>
      </c>
      <c r="F149" s="266" t="s">
        <v>18</v>
      </c>
      <c r="G149" s="266" t="s">
        <v>18</v>
      </c>
      <c r="H149" s="302"/>
      <c r="I149" s="302"/>
      <c r="J149" s="302"/>
      <c r="K149" s="302"/>
    </row>
    <row r="150" spans="1:11" ht="14.1" customHeight="1" x14ac:dyDescent="0.25">
      <c r="A150" s="302"/>
      <c r="B150" s="302"/>
      <c r="C150" s="292" t="s">
        <v>59</v>
      </c>
      <c r="D150" s="289">
        <v>0</v>
      </c>
      <c r="E150" s="289">
        <v>0</v>
      </c>
      <c r="F150" s="289">
        <v>0</v>
      </c>
      <c r="G150" s="289">
        <v>0</v>
      </c>
      <c r="H150" s="302"/>
      <c r="I150" s="302"/>
      <c r="J150" s="302"/>
      <c r="K150" s="302"/>
    </row>
    <row r="151" spans="1:11" ht="14.1" customHeight="1" x14ac:dyDescent="0.25">
      <c r="A151" s="302"/>
      <c r="B151" s="302"/>
      <c r="C151" s="292" t="s">
        <v>60</v>
      </c>
      <c r="D151" s="289">
        <v>0</v>
      </c>
      <c r="E151" s="289">
        <v>0</v>
      </c>
      <c r="F151" s="289">
        <v>0</v>
      </c>
      <c r="G151" s="289">
        <v>0</v>
      </c>
      <c r="H151" s="302"/>
      <c r="I151" s="302"/>
      <c r="J151" s="302"/>
      <c r="K151" s="302"/>
    </row>
    <row r="152" spans="1:11" ht="14.1" customHeight="1" x14ac:dyDescent="0.25">
      <c r="A152" s="302"/>
      <c r="B152" s="302"/>
      <c r="C152" s="292" t="s">
        <v>61</v>
      </c>
      <c r="D152" s="289">
        <v>0</v>
      </c>
      <c r="E152" s="289">
        <v>0</v>
      </c>
      <c r="F152" s="289">
        <v>0</v>
      </c>
      <c r="G152" s="289">
        <v>0</v>
      </c>
      <c r="H152" s="302"/>
      <c r="I152" s="302"/>
      <c r="J152" s="302"/>
      <c r="K152" s="302"/>
    </row>
    <row r="153" spans="1:11" ht="14.1" customHeight="1" x14ac:dyDescent="0.25">
      <c r="A153" s="302"/>
      <c r="B153" s="302"/>
      <c r="C153" s="292" t="s">
        <v>62</v>
      </c>
      <c r="D153" s="289">
        <v>0</v>
      </c>
      <c r="E153" s="289">
        <v>0</v>
      </c>
      <c r="F153" s="289">
        <v>0</v>
      </c>
      <c r="G153" s="289">
        <v>0</v>
      </c>
      <c r="H153" s="302"/>
      <c r="I153" s="302"/>
      <c r="J153" s="302"/>
      <c r="K153" s="302"/>
    </row>
    <row r="154" spans="1:11" ht="14.1" customHeight="1" x14ac:dyDescent="0.25">
      <c r="A154" s="302"/>
      <c r="B154" s="302"/>
      <c r="C154" s="292" t="s">
        <v>60</v>
      </c>
      <c r="D154" s="289">
        <v>0</v>
      </c>
      <c r="E154" s="289">
        <v>0</v>
      </c>
      <c r="F154" s="289">
        <v>0</v>
      </c>
      <c r="G154" s="289">
        <v>0</v>
      </c>
      <c r="H154" s="302"/>
      <c r="I154" s="302"/>
      <c r="J154" s="302"/>
      <c r="K154" s="302"/>
    </row>
    <row r="155" spans="1:11" ht="14.1" customHeight="1" x14ac:dyDescent="0.25">
      <c r="A155" s="302"/>
      <c r="B155" s="302"/>
      <c r="C155" s="292" t="s">
        <v>61</v>
      </c>
      <c r="D155" s="289">
        <v>0</v>
      </c>
      <c r="E155" s="289">
        <v>0</v>
      </c>
      <c r="F155" s="289">
        <v>0</v>
      </c>
      <c r="G155" s="289">
        <v>0</v>
      </c>
      <c r="H155" s="302"/>
      <c r="I155" s="302"/>
      <c r="J155" s="302"/>
      <c r="K155" s="302"/>
    </row>
    <row r="156" spans="1:11" ht="14.1" customHeight="1" x14ac:dyDescent="0.25">
      <c r="A156" s="302"/>
      <c r="B156" s="302"/>
      <c r="C156" s="292" t="s">
        <v>63</v>
      </c>
      <c r="D156" s="289">
        <v>0</v>
      </c>
      <c r="E156" s="289">
        <v>0</v>
      </c>
      <c r="F156" s="289">
        <v>0</v>
      </c>
      <c r="G156" s="289">
        <v>0</v>
      </c>
      <c r="H156" s="302"/>
      <c r="I156" s="302"/>
      <c r="J156" s="302"/>
      <c r="K156" s="302"/>
    </row>
    <row r="157" spans="1:11" ht="14.1" customHeight="1" x14ac:dyDescent="0.25">
      <c r="A157" s="302"/>
      <c r="B157" s="302"/>
      <c r="C157" s="292" t="s">
        <v>60</v>
      </c>
      <c r="D157" s="289">
        <v>0</v>
      </c>
      <c r="E157" s="289">
        <v>0</v>
      </c>
      <c r="F157" s="289">
        <v>0</v>
      </c>
      <c r="G157" s="289">
        <v>0</v>
      </c>
      <c r="H157" s="302"/>
      <c r="I157" s="302"/>
      <c r="J157" s="302"/>
      <c r="K157" s="302"/>
    </row>
    <row r="158" spans="1:11" ht="14.1" customHeight="1" x14ac:dyDescent="0.25">
      <c r="A158" s="302"/>
      <c r="B158" s="302"/>
      <c r="C158" s="292" t="s">
        <v>61</v>
      </c>
      <c r="D158" s="289">
        <v>0</v>
      </c>
      <c r="E158" s="289">
        <v>0</v>
      </c>
      <c r="F158" s="289">
        <v>0</v>
      </c>
      <c r="G158" s="289">
        <v>0</v>
      </c>
      <c r="H158" s="302"/>
      <c r="I158" s="302"/>
      <c r="J158" s="302"/>
      <c r="K158" s="302"/>
    </row>
    <row r="159" spans="1:11" ht="14.1" customHeight="1" x14ac:dyDescent="0.25">
      <c r="A159" s="302"/>
      <c r="B159" s="302"/>
      <c r="C159" s="292" t="s">
        <v>64</v>
      </c>
      <c r="D159" s="289">
        <v>0</v>
      </c>
      <c r="E159" s="289">
        <v>0</v>
      </c>
      <c r="F159" s="289">
        <v>0</v>
      </c>
      <c r="G159" s="289">
        <v>0</v>
      </c>
      <c r="H159" s="302"/>
      <c r="I159" s="302"/>
      <c r="J159" s="302"/>
      <c r="K159" s="302"/>
    </row>
    <row r="160" spans="1:11" ht="14.1" customHeight="1" x14ac:dyDescent="0.25">
      <c r="A160" s="302"/>
      <c r="B160" s="302"/>
      <c r="C160" s="292" t="s">
        <v>60</v>
      </c>
      <c r="D160" s="289">
        <v>0</v>
      </c>
      <c r="E160" s="289">
        <v>0</v>
      </c>
      <c r="F160" s="289">
        <v>0</v>
      </c>
      <c r="G160" s="289">
        <v>0</v>
      </c>
      <c r="H160" s="302"/>
      <c r="I160" s="302"/>
      <c r="J160" s="302"/>
      <c r="K160" s="302"/>
    </row>
    <row r="161" spans="1:11" ht="14.1" customHeight="1" x14ac:dyDescent="0.25">
      <c r="A161" s="302"/>
      <c r="B161" s="302"/>
      <c r="C161" s="292" t="s">
        <v>61</v>
      </c>
      <c r="D161" s="289">
        <v>0</v>
      </c>
      <c r="E161" s="289">
        <v>0</v>
      </c>
      <c r="F161" s="289">
        <v>0</v>
      </c>
      <c r="G161" s="289">
        <v>0</v>
      </c>
      <c r="H161" s="302"/>
      <c r="I161" s="302"/>
      <c r="J161" s="302"/>
      <c r="K161" s="302"/>
    </row>
    <row r="162" spans="1:11" ht="14.1" customHeight="1" x14ac:dyDescent="0.25">
      <c r="A162" s="302"/>
      <c r="B162" s="302"/>
      <c r="C162" s="292" t="s">
        <v>65</v>
      </c>
      <c r="D162" s="289">
        <v>0</v>
      </c>
      <c r="E162" s="289">
        <v>0</v>
      </c>
      <c r="F162" s="289">
        <v>0</v>
      </c>
      <c r="G162" s="289">
        <v>0</v>
      </c>
      <c r="H162" s="302"/>
      <c r="I162" s="302"/>
      <c r="J162" s="302"/>
      <c r="K162" s="302"/>
    </row>
    <row r="163" spans="1:11" ht="14.1" customHeight="1" x14ac:dyDescent="0.25">
      <c r="A163" s="302"/>
      <c r="B163" s="302"/>
      <c r="C163" s="292" t="s">
        <v>60</v>
      </c>
      <c r="D163" s="289">
        <v>0</v>
      </c>
      <c r="E163" s="289">
        <v>0</v>
      </c>
      <c r="F163" s="289">
        <v>0</v>
      </c>
      <c r="G163" s="289">
        <v>0</v>
      </c>
      <c r="H163" s="302"/>
      <c r="I163" s="302"/>
      <c r="J163" s="302"/>
      <c r="K163" s="302"/>
    </row>
    <row r="164" spans="1:11" ht="14.1" customHeight="1" x14ac:dyDescent="0.25">
      <c r="A164" s="302"/>
      <c r="B164" s="302"/>
      <c r="C164" s="292" t="s">
        <v>61</v>
      </c>
      <c r="D164" s="289">
        <v>0</v>
      </c>
      <c r="E164" s="289">
        <v>0</v>
      </c>
      <c r="F164" s="289">
        <v>0</v>
      </c>
      <c r="G164" s="289">
        <v>0</v>
      </c>
      <c r="H164" s="302"/>
      <c r="I164" s="302"/>
      <c r="J164" s="302"/>
      <c r="K164" s="302"/>
    </row>
    <row r="165" spans="1:11" ht="14.1" customHeight="1" x14ac:dyDescent="0.25">
      <c r="A165" s="302"/>
      <c r="B165" s="302"/>
      <c r="C165" s="292" t="s">
        <v>66</v>
      </c>
      <c r="D165" s="289">
        <v>0</v>
      </c>
      <c r="E165" s="289">
        <v>0</v>
      </c>
      <c r="F165" s="289">
        <v>0</v>
      </c>
      <c r="G165" s="289">
        <v>0</v>
      </c>
      <c r="H165" s="302"/>
      <c r="I165" s="302"/>
      <c r="J165" s="302"/>
      <c r="K165" s="302"/>
    </row>
    <row r="166" spans="1:11" ht="14.1" customHeight="1" x14ac:dyDescent="0.25">
      <c r="A166" s="302"/>
      <c r="B166" s="302"/>
      <c r="C166" s="292" t="s">
        <v>60</v>
      </c>
      <c r="D166" s="289">
        <v>0</v>
      </c>
      <c r="E166" s="289">
        <v>0</v>
      </c>
      <c r="F166" s="289">
        <v>0</v>
      </c>
      <c r="G166" s="289">
        <v>0</v>
      </c>
      <c r="H166" s="302"/>
      <c r="I166" s="302"/>
      <c r="J166" s="302"/>
      <c r="K166" s="302"/>
    </row>
    <row r="167" spans="1:11" ht="14.1" customHeight="1" x14ac:dyDescent="0.25">
      <c r="A167" s="302"/>
      <c r="B167" s="302"/>
      <c r="C167" s="292" t="s">
        <v>61</v>
      </c>
      <c r="D167" s="289">
        <v>0</v>
      </c>
      <c r="E167" s="289">
        <v>0</v>
      </c>
      <c r="F167" s="289">
        <v>0</v>
      </c>
      <c r="G167" s="289">
        <v>0</v>
      </c>
      <c r="H167" s="302"/>
      <c r="I167" s="302"/>
      <c r="J167" s="302"/>
      <c r="K167" s="302"/>
    </row>
    <row r="168" spans="1:11" ht="14.1" customHeight="1" x14ac:dyDescent="0.25">
      <c r="A168" s="302"/>
      <c r="B168" s="302"/>
      <c r="C168" s="292" t="s">
        <v>67</v>
      </c>
      <c r="D168" s="289">
        <v>0</v>
      </c>
      <c r="E168" s="289">
        <v>0</v>
      </c>
      <c r="F168" s="289">
        <v>0</v>
      </c>
      <c r="G168" s="289">
        <v>0</v>
      </c>
      <c r="H168" s="302"/>
      <c r="I168" s="302"/>
      <c r="J168" s="302"/>
      <c r="K168" s="302"/>
    </row>
    <row r="169" spans="1:11" ht="14.1" customHeight="1" x14ac:dyDescent="0.25">
      <c r="A169" s="302"/>
      <c r="B169" s="302"/>
      <c r="C169" s="292" t="s">
        <v>60</v>
      </c>
      <c r="D169" s="289">
        <v>0</v>
      </c>
      <c r="E169" s="289">
        <v>0</v>
      </c>
      <c r="F169" s="289">
        <v>0</v>
      </c>
      <c r="G169" s="289">
        <v>0</v>
      </c>
      <c r="H169" s="302"/>
      <c r="I169" s="302"/>
      <c r="J169" s="302"/>
      <c r="K169" s="302"/>
    </row>
    <row r="170" spans="1:11" ht="14.1" customHeight="1" x14ac:dyDescent="0.25">
      <c r="A170" s="302"/>
      <c r="B170" s="302"/>
      <c r="C170" s="292" t="s">
        <v>61</v>
      </c>
      <c r="D170" s="289">
        <v>0</v>
      </c>
      <c r="E170" s="289">
        <v>0</v>
      </c>
      <c r="F170" s="289">
        <v>0</v>
      </c>
      <c r="G170" s="289">
        <v>0</v>
      </c>
      <c r="H170" s="302"/>
      <c r="I170" s="302"/>
      <c r="J170" s="302"/>
      <c r="K170" s="302"/>
    </row>
    <row r="171" spans="1:11" ht="14.1" customHeight="1" x14ac:dyDescent="0.25">
      <c r="A171" s="302"/>
      <c r="B171" s="302"/>
      <c r="C171" s="292" t="s">
        <v>68</v>
      </c>
      <c r="D171" s="289">
        <v>0</v>
      </c>
      <c r="E171" s="289">
        <v>0</v>
      </c>
      <c r="F171" s="289">
        <v>0</v>
      </c>
      <c r="G171" s="289">
        <v>0</v>
      </c>
      <c r="H171" s="302"/>
      <c r="I171" s="302"/>
      <c r="J171" s="302"/>
      <c r="K171" s="302"/>
    </row>
    <row r="172" spans="1:11" ht="14.1" customHeight="1" x14ac:dyDescent="0.25">
      <c r="A172" s="302"/>
      <c r="B172" s="302"/>
      <c r="C172" s="292" t="s">
        <v>60</v>
      </c>
      <c r="D172" s="289">
        <v>0</v>
      </c>
      <c r="E172" s="289">
        <v>0</v>
      </c>
      <c r="F172" s="289">
        <v>0</v>
      </c>
      <c r="G172" s="289">
        <v>0</v>
      </c>
      <c r="H172" s="302"/>
      <c r="I172" s="302"/>
      <c r="J172" s="302"/>
      <c r="K172" s="302"/>
    </row>
    <row r="173" spans="1:11" ht="14.1" customHeight="1" x14ac:dyDescent="0.25">
      <c r="A173" s="302"/>
      <c r="B173" s="302"/>
      <c r="C173" s="292" t="s">
        <v>69</v>
      </c>
      <c r="D173" s="289">
        <v>0</v>
      </c>
      <c r="E173" s="289">
        <v>0</v>
      </c>
      <c r="F173" s="289">
        <v>0</v>
      </c>
      <c r="G173" s="289">
        <v>0</v>
      </c>
      <c r="H173" s="302"/>
      <c r="I173" s="302"/>
      <c r="J173" s="302"/>
      <c r="K173" s="302"/>
    </row>
    <row r="174" spans="1:11" ht="14.1" customHeight="1" x14ac:dyDescent="0.25">
      <c r="A174" s="302"/>
      <c r="B174" s="302"/>
      <c r="C174" s="292" t="s">
        <v>70</v>
      </c>
      <c r="D174" s="289">
        <v>0</v>
      </c>
      <c r="E174" s="289">
        <v>0</v>
      </c>
      <c r="F174" s="289">
        <v>0</v>
      </c>
      <c r="G174" s="289">
        <v>0</v>
      </c>
      <c r="H174" s="302"/>
      <c r="I174" s="302"/>
      <c r="J174" s="302"/>
      <c r="K174" s="302"/>
    </row>
    <row r="175" spans="1:11" ht="14.1" customHeight="1" x14ac:dyDescent="0.25">
      <c r="A175" s="302"/>
      <c r="B175" s="302"/>
      <c r="C175" s="292" t="s">
        <v>71</v>
      </c>
      <c r="D175" s="289">
        <v>0</v>
      </c>
      <c r="E175" s="289">
        <v>0</v>
      </c>
      <c r="F175" s="289">
        <v>0</v>
      </c>
      <c r="G175" s="289">
        <v>0</v>
      </c>
      <c r="H175" s="302"/>
      <c r="I175" s="302"/>
      <c r="J175" s="302"/>
      <c r="K175" s="302"/>
    </row>
    <row r="176" spans="1:11" ht="14.1" customHeight="1" x14ac:dyDescent="0.25">
      <c r="A176" s="302"/>
      <c r="B176" s="302"/>
      <c r="C176" s="292" t="s">
        <v>72</v>
      </c>
      <c r="D176" s="289">
        <v>0</v>
      </c>
      <c r="E176" s="289">
        <v>0</v>
      </c>
      <c r="F176" s="289">
        <v>0</v>
      </c>
      <c r="G176" s="289">
        <v>0</v>
      </c>
      <c r="H176" s="302"/>
      <c r="I176" s="302"/>
      <c r="J176" s="302"/>
      <c r="K176" s="302"/>
    </row>
    <row r="177" spans="1:11" ht="14.1" customHeight="1" x14ac:dyDescent="0.25">
      <c r="A177" s="302"/>
      <c r="B177" s="302"/>
      <c r="C177" s="292" t="s">
        <v>73</v>
      </c>
      <c r="D177" s="289">
        <v>0</v>
      </c>
      <c r="E177" s="289">
        <v>600000</v>
      </c>
      <c r="F177" s="289">
        <v>600000</v>
      </c>
      <c r="G177" s="289">
        <v>600000</v>
      </c>
      <c r="H177" s="302"/>
      <c r="I177" s="302"/>
      <c r="J177" s="302"/>
      <c r="K177" s="302"/>
    </row>
    <row r="178" spans="1:11" ht="14.1" customHeight="1" x14ac:dyDescent="0.25">
      <c r="A178" s="302"/>
      <c r="B178" s="302"/>
      <c r="C178" s="292" t="s">
        <v>60</v>
      </c>
      <c r="D178" s="289">
        <v>0</v>
      </c>
      <c r="E178" s="289">
        <v>600000</v>
      </c>
      <c r="F178" s="289">
        <v>600000</v>
      </c>
      <c r="G178" s="289">
        <v>600000</v>
      </c>
      <c r="H178" s="302"/>
      <c r="I178" s="302"/>
      <c r="J178" s="302"/>
      <c r="K178" s="302"/>
    </row>
    <row r="179" spans="1:11" ht="14.1" customHeight="1" x14ac:dyDescent="0.25">
      <c r="A179" s="302"/>
      <c r="B179" s="302"/>
      <c r="C179" s="292" t="s">
        <v>69</v>
      </c>
      <c r="D179" s="289">
        <v>0</v>
      </c>
      <c r="E179" s="289">
        <v>0</v>
      </c>
      <c r="F179" s="289">
        <v>0</v>
      </c>
      <c r="G179" s="289">
        <v>0</v>
      </c>
      <c r="H179" s="302"/>
      <c r="I179" s="302"/>
      <c r="J179" s="302"/>
      <c r="K179" s="302"/>
    </row>
    <row r="180" spans="1:11" ht="14.1" customHeight="1" x14ac:dyDescent="0.25">
      <c r="A180" s="302"/>
      <c r="B180" s="302"/>
      <c r="C180" s="292" t="s">
        <v>70</v>
      </c>
      <c r="D180" s="289">
        <v>0</v>
      </c>
      <c r="E180" s="289">
        <v>0</v>
      </c>
      <c r="F180" s="289">
        <v>0</v>
      </c>
      <c r="G180" s="289">
        <v>0</v>
      </c>
      <c r="H180" s="302"/>
      <c r="I180" s="302"/>
      <c r="J180" s="302"/>
      <c r="K180" s="302"/>
    </row>
    <row r="181" spans="1:11" ht="14.1" customHeight="1" x14ac:dyDescent="0.25">
      <c r="A181" s="302"/>
      <c r="B181" s="302"/>
      <c r="C181" s="292" t="s">
        <v>71</v>
      </c>
      <c r="D181" s="289">
        <v>0</v>
      </c>
      <c r="E181" s="289">
        <v>0</v>
      </c>
      <c r="F181" s="289">
        <v>0</v>
      </c>
      <c r="G181" s="289">
        <v>0</v>
      </c>
      <c r="H181" s="302"/>
      <c r="I181" s="302"/>
      <c r="J181" s="302"/>
      <c r="K181" s="302"/>
    </row>
    <row r="182" spans="1:11" ht="14.1" customHeight="1" x14ac:dyDescent="0.25">
      <c r="A182" s="302"/>
      <c r="B182" s="302"/>
      <c r="C182" s="292" t="s">
        <v>72</v>
      </c>
      <c r="D182" s="289">
        <v>0</v>
      </c>
      <c r="E182" s="289">
        <v>0</v>
      </c>
      <c r="F182" s="289">
        <v>0</v>
      </c>
      <c r="G182" s="289">
        <v>0</v>
      </c>
      <c r="H182" s="302"/>
      <c r="I182" s="302"/>
      <c r="J182" s="302"/>
      <c r="K182" s="302"/>
    </row>
    <row r="183" spans="1:11" ht="14.1" customHeight="1" x14ac:dyDescent="0.25">
      <c r="A183" s="302"/>
      <c r="B183" s="302"/>
      <c r="C183" s="292" t="s">
        <v>74</v>
      </c>
      <c r="D183" s="289">
        <v>0</v>
      </c>
      <c r="E183" s="289">
        <v>0</v>
      </c>
      <c r="F183" s="289">
        <v>0</v>
      </c>
      <c r="G183" s="289">
        <v>0</v>
      </c>
      <c r="H183" s="302"/>
      <c r="I183" s="302"/>
      <c r="J183" s="302"/>
      <c r="K183" s="302"/>
    </row>
    <row r="184" spans="1:11" ht="14.1" customHeight="1" x14ac:dyDescent="0.25">
      <c r="A184" s="302"/>
      <c r="B184" s="302"/>
      <c r="C184" s="292" t="s">
        <v>60</v>
      </c>
      <c r="D184" s="289">
        <v>0</v>
      </c>
      <c r="E184" s="289">
        <v>0</v>
      </c>
      <c r="F184" s="289">
        <v>0</v>
      </c>
      <c r="G184" s="289">
        <v>0</v>
      </c>
      <c r="H184" s="302"/>
      <c r="I184" s="302"/>
      <c r="J184" s="302"/>
      <c r="K184" s="302"/>
    </row>
    <row r="185" spans="1:11" ht="14.1" customHeight="1" x14ac:dyDescent="0.25">
      <c r="A185" s="302"/>
      <c r="B185" s="302"/>
      <c r="C185" s="292" t="s">
        <v>69</v>
      </c>
      <c r="D185" s="289">
        <v>0</v>
      </c>
      <c r="E185" s="289">
        <v>0</v>
      </c>
      <c r="F185" s="289">
        <v>0</v>
      </c>
      <c r="G185" s="289">
        <v>0</v>
      </c>
      <c r="H185" s="302"/>
      <c r="I185" s="302"/>
      <c r="J185" s="302"/>
      <c r="K185" s="302"/>
    </row>
    <row r="186" spans="1:11" ht="14.1" customHeight="1" x14ac:dyDescent="0.25">
      <c r="A186" s="302"/>
      <c r="B186" s="302"/>
      <c r="C186" s="292" t="s">
        <v>70</v>
      </c>
      <c r="D186" s="289">
        <v>0</v>
      </c>
      <c r="E186" s="289">
        <v>0</v>
      </c>
      <c r="F186" s="289">
        <v>0</v>
      </c>
      <c r="G186" s="289">
        <v>0</v>
      </c>
      <c r="H186" s="302"/>
      <c r="I186" s="302"/>
      <c r="J186" s="302"/>
      <c r="K186" s="302"/>
    </row>
    <row r="187" spans="1:11" ht="14.1" customHeight="1" x14ac:dyDescent="0.25">
      <c r="A187" s="302"/>
      <c r="B187" s="302"/>
      <c r="C187" s="292" t="s">
        <v>71</v>
      </c>
      <c r="D187" s="289">
        <v>0</v>
      </c>
      <c r="E187" s="289">
        <v>0</v>
      </c>
      <c r="F187" s="289">
        <v>0</v>
      </c>
      <c r="G187" s="289">
        <v>0</v>
      </c>
      <c r="H187" s="302"/>
      <c r="I187" s="302"/>
      <c r="J187" s="302"/>
      <c r="K187" s="302"/>
    </row>
    <row r="188" spans="1:11" ht="14.1" customHeight="1" x14ac:dyDescent="0.25">
      <c r="A188" s="302"/>
      <c r="B188" s="302"/>
      <c r="C188" s="292" t="s">
        <v>72</v>
      </c>
      <c r="D188" s="289">
        <v>0</v>
      </c>
      <c r="E188" s="289">
        <v>0</v>
      </c>
      <c r="F188" s="289">
        <v>0</v>
      </c>
      <c r="G188" s="289">
        <v>0</v>
      </c>
      <c r="H188" s="302"/>
      <c r="I188" s="302"/>
      <c r="J188" s="302"/>
      <c r="K188" s="302"/>
    </row>
    <row r="189" spans="1:11" ht="14.1" customHeight="1" x14ac:dyDescent="0.25">
      <c r="A189" s="302"/>
      <c r="B189" s="302"/>
      <c r="C189" s="292" t="s">
        <v>75</v>
      </c>
      <c r="D189" s="289">
        <v>0</v>
      </c>
      <c r="E189" s="289">
        <v>0</v>
      </c>
      <c r="F189" s="289">
        <v>0</v>
      </c>
      <c r="G189" s="289">
        <v>0</v>
      </c>
      <c r="H189" s="302"/>
      <c r="I189" s="302"/>
      <c r="J189" s="302"/>
      <c r="K189" s="302"/>
    </row>
    <row r="190" spans="1:11" ht="14.1" customHeight="1" x14ac:dyDescent="0.25">
      <c r="A190" s="302"/>
      <c r="B190" s="302"/>
      <c r="C190" s="292" t="s">
        <v>76</v>
      </c>
      <c r="D190" s="289">
        <v>0</v>
      </c>
      <c r="E190" s="289">
        <v>0</v>
      </c>
      <c r="F190" s="289">
        <v>0</v>
      </c>
      <c r="G190" s="289">
        <v>0</v>
      </c>
      <c r="H190" s="302"/>
      <c r="I190" s="302"/>
      <c r="J190" s="302"/>
      <c r="K190" s="302"/>
    </row>
    <row r="191" spans="1:11" ht="14.1" customHeight="1" x14ac:dyDescent="0.25">
      <c r="A191" s="302"/>
      <c r="B191" s="302"/>
      <c r="C191" s="290" t="s">
        <v>77</v>
      </c>
      <c r="D191" s="289">
        <v>0</v>
      </c>
      <c r="E191" s="289">
        <v>600000</v>
      </c>
      <c r="F191" s="289">
        <v>600000</v>
      </c>
      <c r="G191" s="289">
        <v>600000</v>
      </c>
      <c r="H191" s="302"/>
      <c r="I191" s="302"/>
      <c r="J191" s="302"/>
      <c r="K191" s="302"/>
    </row>
    <row r="192" spans="1:11" x14ac:dyDescent="0.25">
      <c r="A192" s="302"/>
      <c r="B192" s="302"/>
      <c r="C192" s="296" t="s">
        <v>33</v>
      </c>
      <c r="D192" s="1295" t="s">
        <v>2804</v>
      </c>
      <c r="E192" s="1296"/>
      <c r="F192" s="1296"/>
      <c r="G192" s="1296"/>
      <c r="H192" s="302"/>
      <c r="I192" s="302"/>
      <c r="J192" s="302"/>
      <c r="K192" s="302"/>
    </row>
    <row r="193" spans="1:11" ht="18" customHeight="1" x14ac:dyDescent="0.25">
      <c r="A193" s="302"/>
      <c r="B193" s="302"/>
      <c r="C193" s="277" t="s">
        <v>35</v>
      </c>
      <c r="D193" s="1297" t="s">
        <v>2803</v>
      </c>
      <c r="E193" s="1298"/>
      <c r="F193" s="1298"/>
      <c r="G193" s="1298"/>
      <c r="H193" s="302"/>
      <c r="I193" s="302"/>
      <c r="J193" s="302"/>
      <c r="K193" s="302"/>
    </row>
    <row r="194" spans="1:11" x14ac:dyDescent="0.25">
      <c r="A194" s="302"/>
      <c r="B194" s="302"/>
      <c r="C194" s="277" t="s">
        <v>37</v>
      </c>
      <c r="D194" s="1297" t="s">
        <v>2802</v>
      </c>
      <c r="E194" s="1298"/>
      <c r="F194" s="1298"/>
      <c r="G194" s="1298"/>
      <c r="H194" s="302"/>
      <c r="I194" s="302"/>
      <c r="J194" s="302"/>
      <c r="K194" s="302"/>
    </row>
    <row r="195" spans="1:11" ht="15" customHeight="1" x14ac:dyDescent="0.25">
      <c r="A195" s="302"/>
      <c r="B195" s="302"/>
      <c r="C195" s="303"/>
      <c r="D195" s="269">
        <v>2025</v>
      </c>
      <c r="E195" s="269">
        <v>2026</v>
      </c>
      <c r="F195" s="269">
        <v>2027</v>
      </c>
      <c r="G195" s="269">
        <v>2028</v>
      </c>
      <c r="H195" s="302"/>
      <c r="I195" s="302"/>
      <c r="J195" s="302"/>
      <c r="K195" s="302"/>
    </row>
    <row r="196" spans="1:11" ht="15" customHeight="1" x14ac:dyDescent="0.25">
      <c r="A196" s="302"/>
      <c r="B196" s="302"/>
      <c r="C196" s="304"/>
      <c r="D196" s="266" t="s">
        <v>17</v>
      </c>
      <c r="E196" s="266" t="s">
        <v>18</v>
      </c>
      <c r="F196" s="266" t="s">
        <v>18</v>
      </c>
      <c r="G196" s="266" t="s">
        <v>18</v>
      </c>
      <c r="H196" s="302"/>
      <c r="I196" s="302"/>
      <c r="J196" s="302"/>
      <c r="K196" s="302"/>
    </row>
    <row r="197" spans="1:11" ht="14.1" customHeight="1" x14ac:dyDescent="0.25">
      <c r="A197" s="302"/>
      <c r="B197" s="302"/>
      <c r="C197" s="284" t="s">
        <v>39</v>
      </c>
      <c r="D197" s="295" t="s">
        <v>40</v>
      </c>
      <c r="E197" s="295" t="s">
        <v>164</v>
      </c>
      <c r="F197" s="295" t="s">
        <v>164</v>
      </c>
      <c r="G197" s="295" t="s">
        <v>164</v>
      </c>
      <c r="H197" s="302"/>
      <c r="I197" s="302"/>
      <c r="J197" s="302"/>
      <c r="K197" s="302"/>
    </row>
    <row r="198" spans="1:11" ht="14.1" customHeight="1" x14ac:dyDescent="0.25">
      <c r="A198" s="302"/>
      <c r="B198" s="302"/>
      <c r="C198" s="284" t="s">
        <v>41</v>
      </c>
      <c r="D198" s="295" t="s">
        <v>2801</v>
      </c>
      <c r="E198" s="295" t="s">
        <v>2801</v>
      </c>
      <c r="F198" s="295" t="s">
        <v>2801</v>
      </c>
      <c r="G198" s="295" t="s">
        <v>2801</v>
      </c>
      <c r="H198" s="302"/>
      <c r="I198" s="302"/>
      <c r="J198" s="302"/>
      <c r="K198" s="302"/>
    </row>
    <row r="199" spans="1:11" ht="14.1" customHeight="1" x14ac:dyDescent="0.25">
      <c r="A199" s="302"/>
      <c r="B199" s="302"/>
      <c r="C199" s="284" t="s">
        <v>45</v>
      </c>
      <c r="D199" s="295" t="s">
        <v>46</v>
      </c>
      <c r="E199" s="295" t="s">
        <v>136</v>
      </c>
      <c r="F199" s="295" t="s">
        <v>136</v>
      </c>
      <c r="G199" s="295" t="s">
        <v>136</v>
      </c>
      <c r="H199" s="302"/>
      <c r="I199" s="302"/>
      <c r="J199" s="302"/>
      <c r="K199" s="302"/>
    </row>
    <row r="200" spans="1:11" ht="14.1" customHeight="1" x14ac:dyDescent="0.25">
      <c r="A200" s="302"/>
      <c r="B200" s="302"/>
      <c r="C200" s="284" t="s">
        <v>50</v>
      </c>
      <c r="D200" s="295" t="s">
        <v>40</v>
      </c>
      <c r="E200" s="295" t="s">
        <v>40</v>
      </c>
      <c r="F200" s="295" t="s">
        <v>46</v>
      </c>
      <c r="G200" s="295" t="s">
        <v>46</v>
      </c>
      <c r="H200" s="302"/>
      <c r="I200" s="302"/>
      <c r="J200" s="302"/>
      <c r="K200" s="302"/>
    </row>
    <row r="201" spans="1:11" ht="14.1" customHeight="1" x14ac:dyDescent="0.25">
      <c r="A201" s="302"/>
      <c r="B201" s="302"/>
      <c r="C201" s="284" t="s">
        <v>52</v>
      </c>
      <c r="D201" s="295" t="s">
        <v>40</v>
      </c>
      <c r="E201" s="295" t="s">
        <v>46</v>
      </c>
      <c r="F201" s="295" t="s">
        <v>46</v>
      </c>
      <c r="G201" s="295" t="s">
        <v>46</v>
      </c>
      <c r="H201" s="302"/>
      <c r="I201" s="302"/>
      <c r="J201" s="302"/>
      <c r="K201" s="302"/>
    </row>
    <row r="202" spans="1:11" ht="14.1" customHeight="1" x14ac:dyDescent="0.25">
      <c r="A202" s="302"/>
      <c r="B202" s="302"/>
      <c r="C202" s="284" t="s">
        <v>55</v>
      </c>
      <c r="D202" s="295" t="s">
        <v>40</v>
      </c>
      <c r="E202" s="295" t="s">
        <v>40</v>
      </c>
      <c r="F202" s="295" t="s">
        <v>46</v>
      </c>
      <c r="G202" s="295" t="s">
        <v>46</v>
      </c>
      <c r="H202" s="302"/>
      <c r="I202" s="302"/>
      <c r="J202" s="302"/>
      <c r="K202" s="302"/>
    </row>
    <row r="203" spans="1:11" ht="14.1" customHeight="1" x14ac:dyDescent="0.25">
      <c r="A203" s="302"/>
      <c r="B203" s="302"/>
      <c r="C203" s="1307" t="s">
        <v>58</v>
      </c>
      <c r="D203" s="1308"/>
      <c r="E203" s="1308"/>
      <c r="F203" s="1308"/>
      <c r="G203" s="1308"/>
      <c r="H203" s="302"/>
      <c r="I203" s="302"/>
      <c r="J203" s="302"/>
      <c r="K203" s="302"/>
    </row>
    <row r="204" spans="1:11" ht="14.1" customHeight="1" x14ac:dyDescent="0.25">
      <c r="A204" s="302"/>
      <c r="B204" s="302"/>
      <c r="C204" s="303"/>
      <c r="D204" s="269">
        <v>2025</v>
      </c>
      <c r="E204" s="269">
        <v>2026</v>
      </c>
      <c r="F204" s="269">
        <v>2027</v>
      </c>
      <c r="G204" s="269">
        <v>2028</v>
      </c>
      <c r="H204" s="302"/>
      <c r="I204" s="302"/>
      <c r="J204" s="302"/>
      <c r="K204" s="302"/>
    </row>
    <row r="205" spans="1:11" ht="14.1" customHeight="1" x14ac:dyDescent="0.25">
      <c r="A205" s="302"/>
      <c r="B205" s="302"/>
      <c r="C205" s="304"/>
      <c r="D205" s="266" t="s">
        <v>17</v>
      </c>
      <c r="E205" s="266" t="s">
        <v>18</v>
      </c>
      <c r="F205" s="266" t="s">
        <v>18</v>
      </c>
      <c r="G205" s="266" t="s">
        <v>18</v>
      </c>
      <c r="H205" s="302"/>
      <c r="I205" s="302"/>
      <c r="J205" s="302"/>
      <c r="K205" s="302"/>
    </row>
    <row r="206" spans="1:11" ht="14.1" customHeight="1" x14ac:dyDescent="0.25">
      <c r="A206" s="302"/>
      <c r="B206" s="302"/>
      <c r="C206" s="292" t="s">
        <v>59</v>
      </c>
      <c r="D206" s="289">
        <v>0</v>
      </c>
      <c r="E206" s="289">
        <v>0</v>
      </c>
      <c r="F206" s="289">
        <v>0</v>
      </c>
      <c r="G206" s="289">
        <v>0</v>
      </c>
      <c r="H206" s="302"/>
      <c r="I206" s="302"/>
      <c r="J206" s="302"/>
      <c r="K206" s="302"/>
    </row>
    <row r="207" spans="1:11" ht="14.1" customHeight="1" x14ac:dyDescent="0.25">
      <c r="A207" s="302"/>
      <c r="B207" s="302"/>
      <c r="C207" s="292" t="s">
        <v>60</v>
      </c>
      <c r="D207" s="289">
        <v>0</v>
      </c>
      <c r="E207" s="289">
        <v>0</v>
      </c>
      <c r="F207" s="289">
        <v>0</v>
      </c>
      <c r="G207" s="289">
        <v>0</v>
      </c>
      <c r="H207" s="302"/>
      <c r="I207" s="302"/>
      <c r="J207" s="302"/>
      <c r="K207" s="302"/>
    </row>
    <row r="208" spans="1:11" ht="14.1" customHeight="1" x14ac:dyDescent="0.25">
      <c r="A208" s="302"/>
      <c r="B208" s="302"/>
      <c r="C208" s="292" t="s">
        <v>61</v>
      </c>
      <c r="D208" s="289">
        <v>0</v>
      </c>
      <c r="E208" s="289">
        <v>0</v>
      </c>
      <c r="F208" s="289">
        <v>0</v>
      </c>
      <c r="G208" s="289">
        <v>0</v>
      </c>
      <c r="H208" s="302"/>
      <c r="I208" s="302"/>
      <c r="J208" s="302"/>
      <c r="K208" s="302"/>
    </row>
    <row r="209" spans="1:11" ht="14.1" customHeight="1" x14ac:dyDescent="0.25">
      <c r="A209" s="302"/>
      <c r="B209" s="302"/>
      <c r="C209" s="292" t="s">
        <v>62</v>
      </c>
      <c r="D209" s="289">
        <v>0</v>
      </c>
      <c r="E209" s="289">
        <v>0</v>
      </c>
      <c r="F209" s="289">
        <v>0</v>
      </c>
      <c r="G209" s="289">
        <v>0</v>
      </c>
      <c r="H209" s="302"/>
      <c r="I209" s="302"/>
      <c r="J209" s="302"/>
      <c r="K209" s="302"/>
    </row>
    <row r="210" spans="1:11" ht="14.1" customHeight="1" x14ac:dyDescent="0.25">
      <c r="A210" s="302"/>
      <c r="B210" s="302"/>
      <c r="C210" s="292" t="s">
        <v>60</v>
      </c>
      <c r="D210" s="289">
        <v>0</v>
      </c>
      <c r="E210" s="289">
        <v>0</v>
      </c>
      <c r="F210" s="289">
        <v>0</v>
      </c>
      <c r="G210" s="289">
        <v>0</v>
      </c>
      <c r="H210" s="302"/>
      <c r="I210" s="302"/>
      <c r="J210" s="302"/>
      <c r="K210" s="302"/>
    </row>
    <row r="211" spans="1:11" ht="14.1" customHeight="1" x14ac:dyDescent="0.25">
      <c r="A211" s="302"/>
      <c r="B211" s="302"/>
      <c r="C211" s="292" t="s">
        <v>61</v>
      </c>
      <c r="D211" s="289">
        <v>0</v>
      </c>
      <c r="E211" s="289">
        <v>0</v>
      </c>
      <c r="F211" s="289">
        <v>0</v>
      </c>
      <c r="G211" s="289">
        <v>0</v>
      </c>
      <c r="H211" s="302"/>
      <c r="I211" s="302"/>
      <c r="J211" s="302"/>
      <c r="K211" s="302"/>
    </row>
    <row r="212" spans="1:11" ht="14.1" customHeight="1" x14ac:dyDescent="0.25">
      <c r="A212" s="302"/>
      <c r="B212" s="302"/>
      <c r="C212" s="292" t="s">
        <v>63</v>
      </c>
      <c r="D212" s="289">
        <v>0</v>
      </c>
      <c r="E212" s="289">
        <v>0</v>
      </c>
      <c r="F212" s="289">
        <v>0</v>
      </c>
      <c r="G212" s="289">
        <v>0</v>
      </c>
      <c r="H212" s="302"/>
      <c r="I212" s="302"/>
      <c r="J212" s="302"/>
      <c r="K212" s="302"/>
    </row>
    <row r="213" spans="1:11" ht="14.1" customHeight="1" x14ac:dyDescent="0.25">
      <c r="A213" s="302"/>
      <c r="B213" s="302"/>
      <c r="C213" s="292" t="s">
        <v>60</v>
      </c>
      <c r="D213" s="289">
        <v>0</v>
      </c>
      <c r="E213" s="289">
        <v>0</v>
      </c>
      <c r="F213" s="289">
        <v>0</v>
      </c>
      <c r="G213" s="289">
        <v>0</v>
      </c>
      <c r="H213" s="302"/>
      <c r="I213" s="302"/>
      <c r="J213" s="302"/>
      <c r="K213" s="302"/>
    </row>
    <row r="214" spans="1:11" ht="14.1" customHeight="1" x14ac:dyDescent="0.25">
      <c r="A214" s="302"/>
      <c r="B214" s="302"/>
      <c r="C214" s="292" t="s">
        <v>61</v>
      </c>
      <c r="D214" s="289">
        <v>0</v>
      </c>
      <c r="E214" s="289">
        <v>0</v>
      </c>
      <c r="F214" s="289">
        <v>0</v>
      </c>
      <c r="G214" s="289">
        <v>0</v>
      </c>
      <c r="H214" s="302"/>
      <c r="I214" s="302"/>
      <c r="J214" s="302"/>
      <c r="K214" s="302"/>
    </row>
    <row r="215" spans="1:11" ht="14.1" customHeight="1" x14ac:dyDescent="0.25">
      <c r="A215" s="302"/>
      <c r="B215" s="302"/>
      <c r="C215" s="292" t="s">
        <v>64</v>
      </c>
      <c r="D215" s="289">
        <v>0</v>
      </c>
      <c r="E215" s="289">
        <v>0</v>
      </c>
      <c r="F215" s="289">
        <v>0</v>
      </c>
      <c r="G215" s="289">
        <v>0</v>
      </c>
      <c r="H215" s="302"/>
      <c r="I215" s="302"/>
      <c r="J215" s="302"/>
      <c r="K215" s="302"/>
    </row>
    <row r="216" spans="1:11" ht="14.1" customHeight="1" x14ac:dyDescent="0.25">
      <c r="A216" s="302"/>
      <c r="B216" s="302"/>
      <c r="C216" s="292" t="s">
        <v>60</v>
      </c>
      <c r="D216" s="289">
        <v>0</v>
      </c>
      <c r="E216" s="289">
        <v>0</v>
      </c>
      <c r="F216" s="289">
        <v>0</v>
      </c>
      <c r="G216" s="289">
        <v>0</v>
      </c>
      <c r="H216" s="302"/>
      <c r="I216" s="302"/>
      <c r="J216" s="302"/>
      <c r="K216" s="302"/>
    </row>
    <row r="217" spans="1:11" ht="14.1" customHeight="1" x14ac:dyDescent="0.25">
      <c r="A217" s="302"/>
      <c r="B217" s="302"/>
      <c r="C217" s="292" t="s">
        <v>61</v>
      </c>
      <c r="D217" s="289">
        <v>0</v>
      </c>
      <c r="E217" s="289">
        <v>0</v>
      </c>
      <c r="F217" s="289">
        <v>0</v>
      </c>
      <c r="G217" s="289">
        <v>0</v>
      </c>
      <c r="H217" s="302"/>
      <c r="I217" s="302"/>
      <c r="J217" s="302"/>
      <c r="K217" s="302"/>
    </row>
    <row r="218" spans="1:11" ht="14.1" customHeight="1" x14ac:dyDescent="0.25">
      <c r="A218" s="302"/>
      <c r="B218" s="302"/>
      <c r="C218" s="292" t="s">
        <v>65</v>
      </c>
      <c r="D218" s="289">
        <v>0</v>
      </c>
      <c r="E218" s="289">
        <v>0</v>
      </c>
      <c r="F218" s="289">
        <v>0</v>
      </c>
      <c r="G218" s="289">
        <v>0</v>
      </c>
      <c r="H218" s="302"/>
      <c r="I218" s="302"/>
      <c r="J218" s="302"/>
      <c r="K218" s="302"/>
    </row>
    <row r="219" spans="1:11" ht="14.1" customHeight="1" x14ac:dyDescent="0.25">
      <c r="A219" s="302"/>
      <c r="B219" s="302"/>
      <c r="C219" s="292" t="s">
        <v>60</v>
      </c>
      <c r="D219" s="289">
        <v>0</v>
      </c>
      <c r="E219" s="289">
        <v>0</v>
      </c>
      <c r="F219" s="289">
        <v>0</v>
      </c>
      <c r="G219" s="289">
        <v>0</v>
      </c>
      <c r="H219" s="302"/>
      <c r="I219" s="302"/>
      <c r="J219" s="302"/>
      <c r="K219" s="302"/>
    </row>
    <row r="220" spans="1:11" ht="14.1" customHeight="1" x14ac:dyDescent="0.25">
      <c r="A220" s="302"/>
      <c r="B220" s="302"/>
      <c r="C220" s="292" t="s">
        <v>61</v>
      </c>
      <c r="D220" s="289">
        <v>0</v>
      </c>
      <c r="E220" s="289">
        <v>0</v>
      </c>
      <c r="F220" s="289">
        <v>0</v>
      </c>
      <c r="G220" s="289">
        <v>0</v>
      </c>
      <c r="H220" s="302"/>
      <c r="I220" s="302"/>
      <c r="J220" s="302"/>
      <c r="K220" s="302"/>
    </row>
    <row r="221" spans="1:11" ht="14.1" customHeight="1" x14ac:dyDescent="0.25">
      <c r="A221" s="302"/>
      <c r="B221" s="302"/>
      <c r="C221" s="292" t="s">
        <v>66</v>
      </c>
      <c r="D221" s="289">
        <v>0</v>
      </c>
      <c r="E221" s="289">
        <v>0</v>
      </c>
      <c r="F221" s="289">
        <v>0</v>
      </c>
      <c r="G221" s="289">
        <v>0</v>
      </c>
      <c r="H221" s="302"/>
      <c r="I221" s="302"/>
      <c r="J221" s="302"/>
      <c r="K221" s="302"/>
    </row>
    <row r="222" spans="1:11" ht="14.1" customHeight="1" x14ac:dyDescent="0.25">
      <c r="A222" s="302"/>
      <c r="B222" s="302"/>
      <c r="C222" s="292" t="s">
        <v>60</v>
      </c>
      <c r="D222" s="289">
        <v>0</v>
      </c>
      <c r="E222" s="289">
        <v>0</v>
      </c>
      <c r="F222" s="289">
        <v>0</v>
      </c>
      <c r="G222" s="289">
        <v>0</v>
      </c>
      <c r="H222" s="302"/>
      <c r="I222" s="302"/>
      <c r="J222" s="302"/>
      <c r="K222" s="302"/>
    </row>
    <row r="223" spans="1:11" ht="14.1" customHeight="1" x14ac:dyDescent="0.25">
      <c r="A223" s="302"/>
      <c r="B223" s="302"/>
      <c r="C223" s="292" t="s">
        <v>61</v>
      </c>
      <c r="D223" s="289">
        <v>0</v>
      </c>
      <c r="E223" s="289">
        <v>0</v>
      </c>
      <c r="F223" s="289">
        <v>0</v>
      </c>
      <c r="G223" s="289">
        <v>0</v>
      </c>
      <c r="H223" s="302"/>
      <c r="I223" s="302"/>
      <c r="J223" s="302"/>
      <c r="K223" s="302"/>
    </row>
    <row r="224" spans="1:11" ht="14.1" customHeight="1" x14ac:dyDescent="0.25">
      <c r="A224" s="302"/>
      <c r="B224" s="302"/>
      <c r="C224" s="292" t="s">
        <v>67</v>
      </c>
      <c r="D224" s="289">
        <v>0</v>
      </c>
      <c r="E224" s="289">
        <v>0</v>
      </c>
      <c r="F224" s="289">
        <v>0</v>
      </c>
      <c r="G224" s="289">
        <v>0</v>
      </c>
      <c r="H224" s="302"/>
      <c r="I224" s="302"/>
      <c r="J224" s="302"/>
      <c r="K224" s="302"/>
    </row>
    <row r="225" spans="1:11" ht="14.1" customHeight="1" x14ac:dyDescent="0.25">
      <c r="A225" s="302"/>
      <c r="B225" s="302"/>
      <c r="C225" s="292" t="s">
        <v>60</v>
      </c>
      <c r="D225" s="289">
        <v>0</v>
      </c>
      <c r="E225" s="289">
        <v>0</v>
      </c>
      <c r="F225" s="289">
        <v>0</v>
      </c>
      <c r="G225" s="289">
        <v>0</v>
      </c>
      <c r="H225" s="302"/>
      <c r="I225" s="302"/>
      <c r="J225" s="302"/>
      <c r="K225" s="302"/>
    </row>
    <row r="226" spans="1:11" ht="14.1" customHeight="1" x14ac:dyDescent="0.25">
      <c r="A226" s="302"/>
      <c r="B226" s="302"/>
      <c r="C226" s="292" t="s">
        <v>61</v>
      </c>
      <c r="D226" s="289">
        <v>0</v>
      </c>
      <c r="E226" s="289">
        <v>0</v>
      </c>
      <c r="F226" s="289">
        <v>0</v>
      </c>
      <c r="G226" s="289">
        <v>0</v>
      </c>
      <c r="H226" s="302"/>
      <c r="I226" s="302"/>
      <c r="J226" s="302"/>
      <c r="K226" s="302"/>
    </row>
    <row r="227" spans="1:11" ht="14.1" customHeight="1" x14ac:dyDescent="0.25">
      <c r="A227" s="302"/>
      <c r="B227" s="302"/>
      <c r="C227" s="292" t="s">
        <v>68</v>
      </c>
      <c r="D227" s="289">
        <v>0</v>
      </c>
      <c r="E227" s="289">
        <v>0</v>
      </c>
      <c r="F227" s="289">
        <v>0</v>
      </c>
      <c r="G227" s="289">
        <v>0</v>
      </c>
      <c r="H227" s="302"/>
      <c r="I227" s="302"/>
      <c r="J227" s="302"/>
      <c r="K227" s="302"/>
    </row>
    <row r="228" spans="1:11" ht="14.1" customHeight="1" x14ac:dyDescent="0.25">
      <c r="A228" s="302"/>
      <c r="B228" s="302"/>
      <c r="C228" s="292" t="s">
        <v>60</v>
      </c>
      <c r="D228" s="289">
        <v>0</v>
      </c>
      <c r="E228" s="289">
        <v>0</v>
      </c>
      <c r="F228" s="289">
        <v>0</v>
      </c>
      <c r="G228" s="289">
        <v>0</v>
      </c>
      <c r="H228" s="302"/>
      <c r="I228" s="302"/>
      <c r="J228" s="302"/>
      <c r="K228" s="302"/>
    </row>
    <row r="229" spans="1:11" ht="14.1" customHeight="1" x14ac:dyDescent="0.25">
      <c r="A229" s="302"/>
      <c r="B229" s="302"/>
      <c r="C229" s="292" t="s">
        <v>69</v>
      </c>
      <c r="D229" s="289">
        <v>0</v>
      </c>
      <c r="E229" s="289">
        <v>0</v>
      </c>
      <c r="F229" s="289">
        <v>0</v>
      </c>
      <c r="G229" s="289">
        <v>0</v>
      </c>
      <c r="H229" s="302"/>
      <c r="I229" s="302"/>
      <c r="J229" s="302"/>
      <c r="K229" s="302"/>
    </row>
    <row r="230" spans="1:11" ht="14.1" customHeight="1" x14ac:dyDescent="0.25">
      <c r="A230" s="302"/>
      <c r="B230" s="302"/>
      <c r="C230" s="292" t="s">
        <v>70</v>
      </c>
      <c r="D230" s="289">
        <v>0</v>
      </c>
      <c r="E230" s="289">
        <v>0</v>
      </c>
      <c r="F230" s="289">
        <v>0</v>
      </c>
      <c r="G230" s="289">
        <v>0</v>
      </c>
      <c r="H230" s="302"/>
      <c r="I230" s="302"/>
      <c r="J230" s="302"/>
      <c r="K230" s="302"/>
    </row>
    <row r="231" spans="1:11" ht="14.1" customHeight="1" x14ac:dyDescent="0.25">
      <c r="A231" s="302"/>
      <c r="B231" s="302"/>
      <c r="C231" s="292" t="s">
        <v>71</v>
      </c>
      <c r="D231" s="289">
        <v>0</v>
      </c>
      <c r="E231" s="289">
        <v>0</v>
      </c>
      <c r="F231" s="289">
        <v>0</v>
      </c>
      <c r="G231" s="289">
        <v>0</v>
      </c>
      <c r="H231" s="302"/>
      <c r="I231" s="302"/>
      <c r="J231" s="302"/>
      <c r="K231" s="302"/>
    </row>
    <row r="232" spans="1:11" ht="14.1" customHeight="1" x14ac:dyDescent="0.25">
      <c r="A232" s="302"/>
      <c r="B232" s="302"/>
      <c r="C232" s="292" t="s">
        <v>72</v>
      </c>
      <c r="D232" s="289">
        <v>0</v>
      </c>
      <c r="E232" s="289">
        <v>0</v>
      </c>
      <c r="F232" s="289">
        <v>0</v>
      </c>
      <c r="G232" s="289">
        <v>0</v>
      </c>
      <c r="H232" s="302"/>
      <c r="I232" s="302"/>
      <c r="J232" s="302"/>
      <c r="K232" s="302"/>
    </row>
    <row r="233" spans="1:11" ht="14.1" customHeight="1" x14ac:dyDescent="0.25">
      <c r="A233" s="302"/>
      <c r="B233" s="302"/>
      <c r="C233" s="292" t="s">
        <v>73</v>
      </c>
      <c r="D233" s="289">
        <v>0</v>
      </c>
      <c r="E233" s="289">
        <v>300000</v>
      </c>
      <c r="F233" s="289">
        <v>300000</v>
      </c>
      <c r="G233" s="289">
        <v>300000</v>
      </c>
      <c r="H233" s="302"/>
      <c r="I233" s="302"/>
      <c r="J233" s="302"/>
      <c r="K233" s="302"/>
    </row>
    <row r="234" spans="1:11" ht="14.1" customHeight="1" x14ac:dyDescent="0.25">
      <c r="A234" s="302"/>
      <c r="B234" s="302"/>
      <c r="C234" s="292" t="s">
        <v>60</v>
      </c>
      <c r="D234" s="289">
        <v>0</v>
      </c>
      <c r="E234" s="289">
        <v>300000</v>
      </c>
      <c r="F234" s="289">
        <v>300000</v>
      </c>
      <c r="G234" s="289">
        <v>300000</v>
      </c>
      <c r="H234" s="302"/>
      <c r="I234" s="302"/>
      <c r="J234" s="302"/>
      <c r="K234" s="302"/>
    </row>
    <row r="235" spans="1:11" ht="14.1" customHeight="1" x14ac:dyDescent="0.25">
      <c r="A235" s="302"/>
      <c r="B235" s="302"/>
      <c r="C235" s="292" t="s">
        <v>69</v>
      </c>
      <c r="D235" s="289">
        <v>0</v>
      </c>
      <c r="E235" s="289">
        <v>0</v>
      </c>
      <c r="F235" s="289">
        <v>0</v>
      </c>
      <c r="G235" s="289">
        <v>0</v>
      </c>
      <c r="H235" s="302"/>
      <c r="I235" s="302"/>
      <c r="J235" s="302"/>
      <c r="K235" s="302"/>
    </row>
    <row r="236" spans="1:11" ht="14.1" customHeight="1" x14ac:dyDescent="0.25">
      <c r="A236" s="302"/>
      <c r="B236" s="302"/>
      <c r="C236" s="292" t="s">
        <v>70</v>
      </c>
      <c r="D236" s="289">
        <v>0</v>
      </c>
      <c r="E236" s="289">
        <v>0</v>
      </c>
      <c r="F236" s="289">
        <v>0</v>
      </c>
      <c r="G236" s="289">
        <v>0</v>
      </c>
      <c r="H236" s="302"/>
      <c r="I236" s="302"/>
      <c r="J236" s="302"/>
      <c r="K236" s="302"/>
    </row>
    <row r="237" spans="1:11" ht="14.1" customHeight="1" x14ac:dyDescent="0.25">
      <c r="A237" s="302"/>
      <c r="B237" s="302"/>
      <c r="C237" s="292" t="s">
        <v>71</v>
      </c>
      <c r="D237" s="289">
        <v>0</v>
      </c>
      <c r="E237" s="289">
        <v>0</v>
      </c>
      <c r="F237" s="289">
        <v>0</v>
      </c>
      <c r="G237" s="289">
        <v>0</v>
      </c>
      <c r="H237" s="302"/>
      <c r="I237" s="302"/>
      <c r="J237" s="302"/>
      <c r="K237" s="302"/>
    </row>
    <row r="238" spans="1:11" ht="14.1" customHeight="1" x14ac:dyDescent="0.25">
      <c r="A238" s="302"/>
      <c r="B238" s="302"/>
      <c r="C238" s="292" t="s">
        <v>72</v>
      </c>
      <c r="D238" s="289">
        <v>0</v>
      </c>
      <c r="E238" s="289">
        <v>0</v>
      </c>
      <c r="F238" s="289">
        <v>0</v>
      </c>
      <c r="G238" s="289">
        <v>0</v>
      </c>
      <c r="H238" s="302"/>
      <c r="I238" s="302"/>
      <c r="J238" s="302"/>
      <c r="K238" s="302"/>
    </row>
    <row r="239" spans="1:11" ht="14.1" customHeight="1" x14ac:dyDescent="0.25">
      <c r="A239" s="302"/>
      <c r="B239" s="302"/>
      <c r="C239" s="292" t="s">
        <v>74</v>
      </c>
      <c r="D239" s="289">
        <v>0</v>
      </c>
      <c r="E239" s="289">
        <v>0</v>
      </c>
      <c r="F239" s="289">
        <v>0</v>
      </c>
      <c r="G239" s="289">
        <v>0</v>
      </c>
      <c r="H239" s="302"/>
      <c r="I239" s="302"/>
      <c r="J239" s="302"/>
      <c r="K239" s="302"/>
    </row>
    <row r="240" spans="1:11" ht="14.1" customHeight="1" x14ac:dyDescent="0.25">
      <c r="A240" s="302"/>
      <c r="B240" s="302"/>
      <c r="C240" s="292" t="s">
        <v>60</v>
      </c>
      <c r="D240" s="289">
        <v>0</v>
      </c>
      <c r="E240" s="289">
        <v>0</v>
      </c>
      <c r="F240" s="289">
        <v>0</v>
      </c>
      <c r="G240" s="289">
        <v>0</v>
      </c>
      <c r="H240" s="302"/>
      <c r="I240" s="302"/>
      <c r="J240" s="302"/>
      <c r="K240" s="302"/>
    </row>
    <row r="241" spans="1:11" ht="14.1" customHeight="1" x14ac:dyDescent="0.25">
      <c r="A241" s="302"/>
      <c r="B241" s="302"/>
      <c r="C241" s="292" t="s">
        <v>69</v>
      </c>
      <c r="D241" s="289">
        <v>0</v>
      </c>
      <c r="E241" s="289">
        <v>0</v>
      </c>
      <c r="F241" s="289">
        <v>0</v>
      </c>
      <c r="G241" s="289">
        <v>0</v>
      </c>
      <c r="H241" s="302"/>
      <c r="I241" s="302"/>
      <c r="J241" s="302"/>
      <c r="K241" s="302"/>
    </row>
    <row r="242" spans="1:11" ht="14.1" customHeight="1" x14ac:dyDescent="0.25">
      <c r="A242" s="302"/>
      <c r="B242" s="302"/>
      <c r="C242" s="292" t="s">
        <v>70</v>
      </c>
      <c r="D242" s="289">
        <v>0</v>
      </c>
      <c r="E242" s="289">
        <v>0</v>
      </c>
      <c r="F242" s="289">
        <v>0</v>
      </c>
      <c r="G242" s="289">
        <v>0</v>
      </c>
      <c r="H242" s="302"/>
      <c r="I242" s="302"/>
      <c r="J242" s="302"/>
      <c r="K242" s="302"/>
    </row>
    <row r="243" spans="1:11" ht="14.1" customHeight="1" x14ac:dyDescent="0.25">
      <c r="A243" s="302"/>
      <c r="B243" s="302"/>
      <c r="C243" s="292" t="s">
        <v>71</v>
      </c>
      <c r="D243" s="289">
        <v>0</v>
      </c>
      <c r="E243" s="289">
        <v>0</v>
      </c>
      <c r="F243" s="289">
        <v>0</v>
      </c>
      <c r="G243" s="289">
        <v>0</v>
      </c>
      <c r="H243" s="302"/>
      <c r="I243" s="302"/>
      <c r="J243" s="302"/>
      <c r="K243" s="302"/>
    </row>
    <row r="244" spans="1:11" ht="14.1" customHeight="1" x14ac:dyDescent="0.25">
      <c r="A244" s="302"/>
      <c r="B244" s="302"/>
      <c r="C244" s="292" t="s">
        <v>72</v>
      </c>
      <c r="D244" s="289">
        <v>0</v>
      </c>
      <c r="E244" s="289">
        <v>0</v>
      </c>
      <c r="F244" s="289">
        <v>0</v>
      </c>
      <c r="G244" s="289">
        <v>0</v>
      </c>
      <c r="H244" s="302"/>
      <c r="I244" s="302"/>
      <c r="J244" s="302"/>
      <c r="K244" s="302"/>
    </row>
    <row r="245" spans="1:11" ht="14.1" customHeight="1" x14ac:dyDescent="0.25">
      <c r="A245" s="302"/>
      <c r="B245" s="302"/>
      <c r="C245" s="292" t="s">
        <v>75</v>
      </c>
      <c r="D245" s="289">
        <v>0</v>
      </c>
      <c r="E245" s="289">
        <v>0</v>
      </c>
      <c r="F245" s="289">
        <v>0</v>
      </c>
      <c r="G245" s="289">
        <v>0</v>
      </c>
      <c r="H245" s="302"/>
      <c r="I245" s="302"/>
      <c r="J245" s="302"/>
      <c r="K245" s="302"/>
    </row>
    <row r="246" spans="1:11" ht="14.1" customHeight="1" x14ac:dyDescent="0.25">
      <c r="A246" s="302"/>
      <c r="B246" s="302"/>
      <c r="C246" s="292" t="s">
        <v>76</v>
      </c>
      <c r="D246" s="289">
        <v>0</v>
      </c>
      <c r="E246" s="289">
        <v>0</v>
      </c>
      <c r="F246" s="289">
        <v>0</v>
      </c>
      <c r="G246" s="289">
        <v>0</v>
      </c>
      <c r="H246" s="302"/>
      <c r="I246" s="302"/>
      <c r="J246" s="302"/>
      <c r="K246" s="302"/>
    </row>
    <row r="247" spans="1:11" ht="14.1" customHeight="1" x14ac:dyDescent="0.25">
      <c r="A247" s="302"/>
      <c r="B247" s="302"/>
      <c r="C247" s="290" t="s">
        <v>77</v>
      </c>
      <c r="D247" s="289">
        <v>0</v>
      </c>
      <c r="E247" s="289">
        <v>300000</v>
      </c>
      <c r="F247" s="289">
        <v>300000</v>
      </c>
      <c r="G247" s="289">
        <v>300000</v>
      </c>
      <c r="H247" s="302"/>
      <c r="I247" s="302"/>
      <c r="J247" s="302"/>
      <c r="K247" s="302"/>
    </row>
    <row r="248" spans="1:11" ht="18" customHeight="1" x14ac:dyDescent="0.25">
      <c r="A248" s="302"/>
      <c r="B248" s="302"/>
      <c r="C248" s="296" t="s">
        <v>33</v>
      </c>
      <c r="D248" s="1295" t="s">
        <v>2800</v>
      </c>
      <c r="E248" s="1296"/>
      <c r="F248" s="1296"/>
      <c r="G248" s="1296"/>
      <c r="H248" s="302"/>
      <c r="I248" s="302"/>
      <c r="J248" s="302"/>
      <c r="K248" s="302"/>
    </row>
    <row r="249" spans="1:11" ht="18" customHeight="1" x14ac:dyDescent="0.25">
      <c r="A249" s="302"/>
      <c r="B249" s="302"/>
      <c r="C249" s="277" t="s">
        <v>35</v>
      </c>
      <c r="D249" s="1297" t="s">
        <v>2799</v>
      </c>
      <c r="E249" s="1298"/>
      <c r="F249" s="1298"/>
      <c r="G249" s="1298"/>
      <c r="H249" s="302"/>
      <c r="I249" s="302"/>
      <c r="J249" s="302"/>
      <c r="K249" s="302"/>
    </row>
    <row r="250" spans="1:11" ht="18" customHeight="1" x14ac:dyDescent="0.25">
      <c r="A250" s="302"/>
      <c r="B250" s="302"/>
      <c r="C250" s="277" t="s">
        <v>37</v>
      </c>
      <c r="D250" s="1297" t="s">
        <v>83</v>
      </c>
      <c r="E250" s="1298"/>
      <c r="F250" s="1298"/>
      <c r="G250" s="1298"/>
      <c r="H250" s="302"/>
      <c r="I250" s="302"/>
      <c r="J250" s="302"/>
      <c r="K250" s="302"/>
    </row>
    <row r="251" spans="1:11" ht="15" customHeight="1" x14ac:dyDescent="0.25">
      <c r="A251" s="302"/>
      <c r="B251" s="302"/>
      <c r="C251" s="303"/>
      <c r="D251" s="269">
        <v>2025</v>
      </c>
      <c r="E251" s="269">
        <v>2026</v>
      </c>
      <c r="F251" s="269">
        <v>2027</v>
      </c>
      <c r="G251" s="269">
        <v>2028</v>
      </c>
      <c r="H251" s="302"/>
      <c r="I251" s="302"/>
      <c r="J251" s="302"/>
      <c r="K251" s="302"/>
    </row>
    <row r="252" spans="1:11" ht="15" customHeight="1" x14ac:dyDescent="0.25">
      <c r="A252" s="302"/>
      <c r="B252" s="302"/>
      <c r="C252" s="304"/>
      <c r="D252" s="266" t="s">
        <v>17</v>
      </c>
      <c r="E252" s="266" t="s">
        <v>18</v>
      </c>
      <c r="F252" s="266" t="s">
        <v>18</v>
      </c>
      <c r="G252" s="266" t="s">
        <v>18</v>
      </c>
      <c r="H252" s="302"/>
      <c r="I252" s="302"/>
      <c r="J252" s="302"/>
      <c r="K252" s="302"/>
    </row>
    <row r="253" spans="1:11" ht="14.1" customHeight="1" x14ac:dyDescent="0.25">
      <c r="A253" s="302"/>
      <c r="B253" s="302"/>
      <c r="C253" s="284" t="s">
        <v>39</v>
      </c>
      <c r="D253" s="295" t="s">
        <v>40</v>
      </c>
      <c r="E253" s="295" t="s">
        <v>269</v>
      </c>
      <c r="F253" s="295" t="s">
        <v>269</v>
      </c>
      <c r="G253" s="295" t="s">
        <v>269</v>
      </c>
      <c r="H253" s="302"/>
      <c r="I253" s="302"/>
      <c r="J253" s="302"/>
      <c r="K253" s="302"/>
    </row>
    <row r="254" spans="1:11" ht="14.1" customHeight="1" x14ac:dyDescent="0.25">
      <c r="A254" s="302"/>
      <c r="B254" s="302"/>
      <c r="C254" s="284" t="s">
        <v>41</v>
      </c>
      <c r="D254" s="295" t="s">
        <v>40</v>
      </c>
      <c r="E254" s="295" t="s">
        <v>136</v>
      </c>
      <c r="F254" s="295" t="s">
        <v>136</v>
      </c>
      <c r="G254" s="295" t="s">
        <v>136</v>
      </c>
      <c r="H254" s="302"/>
      <c r="I254" s="302"/>
      <c r="J254" s="302"/>
      <c r="K254" s="302"/>
    </row>
    <row r="255" spans="1:11" ht="14.1" customHeight="1" x14ac:dyDescent="0.25">
      <c r="A255" s="302"/>
      <c r="B255" s="302"/>
      <c r="C255" s="284" t="s">
        <v>45</v>
      </c>
      <c r="D255" s="295" t="s">
        <v>46</v>
      </c>
      <c r="E255" s="295" t="s">
        <v>2798</v>
      </c>
      <c r="F255" s="295" t="s">
        <v>2798</v>
      </c>
      <c r="G255" s="295" t="s">
        <v>2798</v>
      </c>
      <c r="H255" s="302"/>
      <c r="I255" s="302"/>
      <c r="J255" s="302"/>
      <c r="K255" s="302"/>
    </row>
    <row r="256" spans="1:11" ht="14.1" customHeight="1" x14ac:dyDescent="0.25">
      <c r="A256" s="302"/>
      <c r="B256" s="302"/>
      <c r="C256" s="284" t="s">
        <v>50</v>
      </c>
      <c r="D256" s="295" t="s">
        <v>40</v>
      </c>
      <c r="E256" s="295" t="s">
        <v>40</v>
      </c>
      <c r="F256" s="295" t="s">
        <v>46</v>
      </c>
      <c r="G256" s="295" t="s">
        <v>46</v>
      </c>
      <c r="H256" s="302"/>
      <c r="I256" s="302"/>
      <c r="J256" s="302"/>
      <c r="K256" s="302"/>
    </row>
    <row r="257" spans="1:11" ht="14.1" customHeight="1" x14ac:dyDescent="0.25">
      <c r="A257" s="302"/>
      <c r="B257" s="302"/>
      <c r="C257" s="284" t="s">
        <v>52</v>
      </c>
      <c r="D257" s="295" t="s">
        <v>40</v>
      </c>
      <c r="E257" s="295" t="s">
        <v>40</v>
      </c>
      <c r="F257" s="295" t="s">
        <v>46</v>
      </c>
      <c r="G257" s="295" t="s">
        <v>46</v>
      </c>
      <c r="H257" s="302"/>
      <c r="I257" s="302"/>
      <c r="J257" s="302"/>
      <c r="K257" s="302"/>
    </row>
    <row r="258" spans="1:11" ht="14.1" customHeight="1" x14ac:dyDescent="0.25">
      <c r="A258" s="302"/>
      <c r="B258" s="302"/>
      <c r="C258" s="284" t="s">
        <v>55</v>
      </c>
      <c r="D258" s="295" t="s">
        <v>40</v>
      </c>
      <c r="E258" s="295" t="s">
        <v>40</v>
      </c>
      <c r="F258" s="295" t="s">
        <v>46</v>
      </c>
      <c r="G258" s="295" t="s">
        <v>46</v>
      </c>
      <c r="H258" s="302"/>
      <c r="I258" s="302"/>
      <c r="J258" s="302"/>
      <c r="K258" s="302"/>
    </row>
    <row r="259" spans="1:11" ht="14.1" customHeight="1" x14ac:dyDescent="0.25">
      <c r="A259" s="302"/>
      <c r="B259" s="302"/>
      <c r="C259" s="1307" t="s">
        <v>58</v>
      </c>
      <c r="D259" s="1308"/>
      <c r="E259" s="1308"/>
      <c r="F259" s="1308"/>
      <c r="G259" s="1308"/>
      <c r="H259" s="302"/>
      <c r="I259" s="302"/>
      <c r="J259" s="302"/>
      <c r="K259" s="302"/>
    </row>
    <row r="260" spans="1:11" ht="14.1" customHeight="1" x14ac:dyDescent="0.25">
      <c r="A260" s="302"/>
      <c r="B260" s="302"/>
      <c r="C260" s="303"/>
      <c r="D260" s="269">
        <v>2025</v>
      </c>
      <c r="E260" s="269">
        <v>2026</v>
      </c>
      <c r="F260" s="269">
        <v>2027</v>
      </c>
      <c r="G260" s="269">
        <v>2028</v>
      </c>
      <c r="H260" s="302"/>
      <c r="I260" s="302"/>
      <c r="J260" s="302"/>
      <c r="K260" s="302"/>
    </row>
    <row r="261" spans="1:11" ht="14.1" customHeight="1" x14ac:dyDescent="0.25">
      <c r="A261" s="302"/>
      <c r="B261" s="302"/>
      <c r="C261" s="304"/>
      <c r="D261" s="266" t="s">
        <v>17</v>
      </c>
      <c r="E261" s="266" t="s">
        <v>18</v>
      </c>
      <c r="F261" s="266" t="s">
        <v>18</v>
      </c>
      <c r="G261" s="266" t="s">
        <v>18</v>
      </c>
      <c r="H261" s="302"/>
      <c r="I261" s="302"/>
      <c r="J261" s="302"/>
      <c r="K261" s="302"/>
    </row>
    <row r="262" spans="1:11" ht="14.1" customHeight="1" x14ac:dyDescent="0.25">
      <c r="A262" s="302"/>
      <c r="B262" s="302"/>
      <c r="C262" s="292" t="s">
        <v>59</v>
      </c>
      <c r="D262" s="291" t="s">
        <v>40</v>
      </c>
      <c r="E262" s="289">
        <v>0</v>
      </c>
      <c r="F262" s="289">
        <v>0</v>
      </c>
      <c r="G262" s="289">
        <v>0</v>
      </c>
      <c r="H262" s="302"/>
      <c r="I262" s="302"/>
      <c r="J262" s="302"/>
      <c r="K262" s="302"/>
    </row>
    <row r="263" spans="1:11" ht="14.1" customHeight="1" x14ac:dyDescent="0.25">
      <c r="A263" s="302"/>
      <c r="B263" s="302"/>
      <c r="C263" s="292" t="s">
        <v>60</v>
      </c>
      <c r="D263" s="291" t="s">
        <v>40</v>
      </c>
      <c r="E263" s="289">
        <v>0</v>
      </c>
      <c r="F263" s="289">
        <v>0</v>
      </c>
      <c r="G263" s="289">
        <v>0</v>
      </c>
      <c r="H263" s="302"/>
      <c r="I263" s="302"/>
      <c r="J263" s="302"/>
      <c r="K263" s="302"/>
    </row>
    <row r="264" spans="1:11" ht="14.1" customHeight="1" x14ac:dyDescent="0.25">
      <c r="A264" s="302"/>
      <c r="B264" s="302"/>
      <c r="C264" s="292" t="s">
        <v>61</v>
      </c>
      <c r="D264" s="291" t="s">
        <v>40</v>
      </c>
      <c r="E264" s="289">
        <v>0</v>
      </c>
      <c r="F264" s="289">
        <v>0</v>
      </c>
      <c r="G264" s="289">
        <v>0</v>
      </c>
      <c r="H264" s="302"/>
      <c r="I264" s="302"/>
      <c r="J264" s="302"/>
      <c r="K264" s="302"/>
    </row>
    <row r="265" spans="1:11" ht="14.1" customHeight="1" x14ac:dyDescent="0.25">
      <c r="A265" s="302"/>
      <c r="B265" s="302"/>
      <c r="C265" s="292" t="s">
        <v>62</v>
      </c>
      <c r="D265" s="291" t="s">
        <v>40</v>
      </c>
      <c r="E265" s="289">
        <v>0</v>
      </c>
      <c r="F265" s="289">
        <v>0</v>
      </c>
      <c r="G265" s="289">
        <v>0</v>
      </c>
      <c r="H265" s="302"/>
      <c r="I265" s="302"/>
      <c r="J265" s="302"/>
      <c r="K265" s="302"/>
    </row>
    <row r="266" spans="1:11" ht="14.1" customHeight="1" x14ac:dyDescent="0.25">
      <c r="A266" s="302"/>
      <c r="B266" s="302"/>
      <c r="C266" s="292" t="s">
        <v>60</v>
      </c>
      <c r="D266" s="291" t="s">
        <v>40</v>
      </c>
      <c r="E266" s="289">
        <v>0</v>
      </c>
      <c r="F266" s="289">
        <v>0</v>
      </c>
      <c r="G266" s="289">
        <v>0</v>
      </c>
      <c r="H266" s="302"/>
      <c r="I266" s="302"/>
      <c r="J266" s="302"/>
      <c r="K266" s="302"/>
    </row>
    <row r="267" spans="1:11" ht="14.1" customHeight="1" x14ac:dyDescent="0.25">
      <c r="A267" s="302"/>
      <c r="B267" s="302"/>
      <c r="C267" s="292" t="s">
        <v>61</v>
      </c>
      <c r="D267" s="291" t="s">
        <v>40</v>
      </c>
      <c r="E267" s="289">
        <v>0</v>
      </c>
      <c r="F267" s="289">
        <v>0</v>
      </c>
      <c r="G267" s="289">
        <v>0</v>
      </c>
      <c r="H267" s="302"/>
      <c r="I267" s="302"/>
      <c r="J267" s="302"/>
      <c r="K267" s="302"/>
    </row>
    <row r="268" spans="1:11" ht="14.1" customHeight="1" x14ac:dyDescent="0.25">
      <c r="A268" s="302"/>
      <c r="B268" s="302"/>
      <c r="C268" s="292" t="s">
        <v>63</v>
      </c>
      <c r="D268" s="291" t="s">
        <v>40</v>
      </c>
      <c r="E268" s="289">
        <v>0</v>
      </c>
      <c r="F268" s="289">
        <v>0</v>
      </c>
      <c r="G268" s="289">
        <v>0</v>
      </c>
      <c r="H268" s="302"/>
      <c r="I268" s="302"/>
      <c r="J268" s="302"/>
      <c r="K268" s="302"/>
    </row>
    <row r="269" spans="1:11" ht="14.1" customHeight="1" x14ac:dyDescent="0.25">
      <c r="A269" s="302"/>
      <c r="B269" s="302"/>
      <c r="C269" s="292" t="s">
        <v>60</v>
      </c>
      <c r="D269" s="291" t="s">
        <v>40</v>
      </c>
      <c r="E269" s="289">
        <v>0</v>
      </c>
      <c r="F269" s="289">
        <v>0</v>
      </c>
      <c r="G269" s="289">
        <v>0</v>
      </c>
      <c r="H269" s="302"/>
      <c r="I269" s="302"/>
      <c r="J269" s="302"/>
      <c r="K269" s="302"/>
    </row>
    <row r="270" spans="1:11" ht="14.1" customHeight="1" x14ac:dyDescent="0.25">
      <c r="A270" s="302"/>
      <c r="B270" s="302"/>
      <c r="C270" s="292" t="s">
        <v>61</v>
      </c>
      <c r="D270" s="291" t="s">
        <v>40</v>
      </c>
      <c r="E270" s="289">
        <v>0</v>
      </c>
      <c r="F270" s="289">
        <v>0</v>
      </c>
      <c r="G270" s="289">
        <v>0</v>
      </c>
      <c r="H270" s="302"/>
      <c r="I270" s="302"/>
      <c r="J270" s="302"/>
      <c r="K270" s="302"/>
    </row>
    <row r="271" spans="1:11" ht="14.1" customHeight="1" x14ac:dyDescent="0.25">
      <c r="A271" s="302"/>
      <c r="B271" s="302"/>
      <c r="C271" s="292" t="s">
        <v>64</v>
      </c>
      <c r="D271" s="291" t="s">
        <v>40</v>
      </c>
      <c r="E271" s="289">
        <v>0</v>
      </c>
      <c r="F271" s="289">
        <v>0</v>
      </c>
      <c r="G271" s="289">
        <v>0</v>
      </c>
      <c r="H271" s="302"/>
      <c r="I271" s="302"/>
      <c r="J271" s="302"/>
      <c r="K271" s="302"/>
    </row>
    <row r="272" spans="1:11" ht="14.1" customHeight="1" x14ac:dyDescent="0.25">
      <c r="A272" s="302"/>
      <c r="B272" s="302"/>
      <c r="C272" s="292" t="s">
        <v>60</v>
      </c>
      <c r="D272" s="291" t="s">
        <v>40</v>
      </c>
      <c r="E272" s="289">
        <v>0</v>
      </c>
      <c r="F272" s="289">
        <v>0</v>
      </c>
      <c r="G272" s="289">
        <v>0</v>
      </c>
      <c r="H272" s="302"/>
      <c r="I272" s="302"/>
      <c r="J272" s="302"/>
      <c r="K272" s="302"/>
    </row>
    <row r="273" spans="1:11" ht="14.1" customHeight="1" x14ac:dyDescent="0.25">
      <c r="A273" s="302"/>
      <c r="B273" s="302"/>
      <c r="C273" s="292" t="s">
        <v>61</v>
      </c>
      <c r="D273" s="291" t="s">
        <v>40</v>
      </c>
      <c r="E273" s="289">
        <v>0</v>
      </c>
      <c r="F273" s="289">
        <v>0</v>
      </c>
      <c r="G273" s="289">
        <v>0</v>
      </c>
      <c r="H273" s="302"/>
      <c r="I273" s="302"/>
      <c r="J273" s="302"/>
      <c r="K273" s="302"/>
    </row>
    <row r="274" spans="1:11" ht="14.1" customHeight="1" x14ac:dyDescent="0.25">
      <c r="A274" s="302"/>
      <c r="B274" s="302"/>
      <c r="C274" s="292" t="s">
        <v>65</v>
      </c>
      <c r="D274" s="291" t="s">
        <v>40</v>
      </c>
      <c r="E274" s="289">
        <v>0</v>
      </c>
      <c r="F274" s="289">
        <v>0</v>
      </c>
      <c r="G274" s="289">
        <v>0</v>
      </c>
      <c r="H274" s="302"/>
      <c r="I274" s="302"/>
      <c r="J274" s="302"/>
      <c r="K274" s="302"/>
    </row>
    <row r="275" spans="1:11" ht="14.1" customHeight="1" x14ac:dyDescent="0.25">
      <c r="A275" s="302"/>
      <c r="B275" s="302"/>
      <c r="C275" s="292" t="s">
        <v>60</v>
      </c>
      <c r="D275" s="291" t="s">
        <v>40</v>
      </c>
      <c r="E275" s="289">
        <v>0</v>
      </c>
      <c r="F275" s="289">
        <v>0</v>
      </c>
      <c r="G275" s="289">
        <v>0</v>
      </c>
      <c r="H275" s="302"/>
      <c r="I275" s="302"/>
      <c r="J275" s="302"/>
      <c r="K275" s="302"/>
    </row>
    <row r="276" spans="1:11" ht="14.1" customHeight="1" x14ac:dyDescent="0.25">
      <c r="A276" s="302"/>
      <c r="B276" s="302"/>
      <c r="C276" s="292" t="s">
        <v>61</v>
      </c>
      <c r="D276" s="291" t="s">
        <v>40</v>
      </c>
      <c r="E276" s="289">
        <v>0</v>
      </c>
      <c r="F276" s="289">
        <v>0</v>
      </c>
      <c r="G276" s="289">
        <v>0</v>
      </c>
      <c r="H276" s="302"/>
      <c r="I276" s="302"/>
      <c r="J276" s="302"/>
      <c r="K276" s="302"/>
    </row>
    <row r="277" spans="1:11" ht="14.1" customHeight="1" x14ac:dyDescent="0.25">
      <c r="A277" s="302"/>
      <c r="B277" s="302"/>
      <c r="C277" s="292" t="s">
        <v>66</v>
      </c>
      <c r="D277" s="291" t="s">
        <v>40</v>
      </c>
      <c r="E277" s="289">
        <v>0</v>
      </c>
      <c r="F277" s="289">
        <v>0</v>
      </c>
      <c r="G277" s="289">
        <v>0</v>
      </c>
      <c r="H277" s="302"/>
      <c r="I277" s="302"/>
      <c r="J277" s="302"/>
      <c r="K277" s="302"/>
    </row>
    <row r="278" spans="1:11" ht="14.1" customHeight="1" x14ac:dyDescent="0.25">
      <c r="A278" s="302"/>
      <c r="B278" s="302"/>
      <c r="C278" s="292" t="s">
        <v>60</v>
      </c>
      <c r="D278" s="291" t="s">
        <v>40</v>
      </c>
      <c r="E278" s="289">
        <v>0</v>
      </c>
      <c r="F278" s="289">
        <v>0</v>
      </c>
      <c r="G278" s="289">
        <v>0</v>
      </c>
      <c r="H278" s="302"/>
      <c r="I278" s="302"/>
      <c r="J278" s="302"/>
      <c r="K278" s="302"/>
    </row>
    <row r="279" spans="1:11" ht="14.1" customHeight="1" x14ac:dyDescent="0.25">
      <c r="A279" s="302"/>
      <c r="B279" s="302"/>
      <c r="C279" s="292" t="s">
        <v>61</v>
      </c>
      <c r="D279" s="291" t="s">
        <v>40</v>
      </c>
      <c r="E279" s="289">
        <v>0</v>
      </c>
      <c r="F279" s="289">
        <v>0</v>
      </c>
      <c r="G279" s="289">
        <v>0</v>
      </c>
      <c r="H279" s="302"/>
      <c r="I279" s="302"/>
      <c r="J279" s="302"/>
      <c r="K279" s="302"/>
    </row>
    <row r="280" spans="1:11" ht="14.1" customHeight="1" x14ac:dyDescent="0.25">
      <c r="A280" s="302"/>
      <c r="B280" s="302"/>
      <c r="C280" s="292" t="s">
        <v>67</v>
      </c>
      <c r="D280" s="291" t="s">
        <v>40</v>
      </c>
      <c r="E280" s="289">
        <v>0</v>
      </c>
      <c r="F280" s="289">
        <v>0</v>
      </c>
      <c r="G280" s="289">
        <v>0</v>
      </c>
      <c r="H280" s="302"/>
      <c r="I280" s="302"/>
      <c r="J280" s="302"/>
      <c r="K280" s="302"/>
    </row>
    <row r="281" spans="1:11" ht="14.1" customHeight="1" x14ac:dyDescent="0.25">
      <c r="A281" s="302"/>
      <c r="B281" s="302"/>
      <c r="C281" s="292" t="s">
        <v>60</v>
      </c>
      <c r="D281" s="291" t="s">
        <v>40</v>
      </c>
      <c r="E281" s="289">
        <v>0</v>
      </c>
      <c r="F281" s="289">
        <v>0</v>
      </c>
      <c r="G281" s="289">
        <v>0</v>
      </c>
      <c r="H281" s="302"/>
      <c r="I281" s="302"/>
      <c r="J281" s="302"/>
      <c r="K281" s="302"/>
    </row>
    <row r="282" spans="1:11" ht="14.1" customHeight="1" x14ac:dyDescent="0.25">
      <c r="A282" s="302"/>
      <c r="B282" s="302"/>
      <c r="C282" s="292" t="s">
        <v>61</v>
      </c>
      <c r="D282" s="291" t="s">
        <v>40</v>
      </c>
      <c r="E282" s="289">
        <v>0</v>
      </c>
      <c r="F282" s="289">
        <v>0</v>
      </c>
      <c r="G282" s="289">
        <v>0</v>
      </c>
      <c r="H282" s="302"/>
      <c r="I282" s="302"/>
      <c r="J282" s="302"/>
      <c r="K282" s="302"/>
    </row>
    <row r="283" spans="1:11" ht="14.1" customHeight="1" x14ac:dyDescent="0.25">
      <c r="A283" s="302"/>
      <c r="B283" s="302"/>
      <c r="C283" s="292" t="s">
        <v>68</v>
      </c>
      <c r="D283" s="291" t="s">
        <v>40</v>
      </c>
      <c r="E283" s="289">
        <v>0</v>
      </c>
      <c r="F283" s="289">
        <v>0</v>
      </c>
      <c r="G283" s="289">
        <v>0</v>
      </c>
      <c r="H283" s="302"/>
      <c r="I283" s="302"/>
      <c r="J283" s="302"/>
      <c r="K283" s="302"/>
    </row>
    <row r="284" spans="1:11" ht="14.1" customHeight="1" x14ac:dyDescent="0.25">
      <c r="A284" s="302"/>
      <c r="B284" s="302"/>
      <c r="C284" s="292" t="s">
        <v>60</v>
      </c>
      <c r="D284" s="291" t="s">
        <v>40</v>
      </c>
      <c r="E284" s="289">
        <v>0</v>
      </c>
      <c r="F284" s="289">
        <v>0</v>
      </c>
      <c r="G284" s="289">
        <v>0</v>
      </c>
      <c r="H284" s="302"/>
      <c r="I284" s="302"/>
      <c r="J284" s="302"/>
      <c r="K284" s="302"/>
    </row>
    <row r="285" spans="1:11" ht="14.1" customHeight="1" x14ac:dyDescent="0.25">
      <c r="A285" s="302"/>
      <c r="B285" s="302"/>
      <c r="C285" s="292" t="s">
        <v>69</v>
      </c>
      <c r="D285" s="291" t="s">
        <v>40</v>
      </c>
      <c r="E285" s="289">
        <v>0</v>
      </c>
      <c r="F285" s="289">
        <v>0</v>
      </c>
      <c r="G285" s="289">
        <v>0</v>
      </c>
      <c r="H285" s="302"/>
      <c r="I285" s="302"/>
      <c r="J285" s="302"/>
      <c r="K285" s="302"/>
    </row>
    <row r="286" spans="1:11" ht="14.1" customHeight="1" x14ac:dyDescent="0.25">
      <c r="A286" s="302"/>
      <c r="B286" s="302"/>
      <c r="C286" s="292" t="s">
        <v>70</v>
      </c>
      <c r="D286" s="291" t="s">
        <v>40</v>
      </c>
      <c r="E286" s="289">
        <v>0</v>
      </c>
      <c r="F286" s="289">
        <v>0</v>
      </c>
      <c r="G286" s="289">
        <v>0</v>
      </c>
      <c r="H286" s="302"/>
      <c r="I286" s="302"/>
      <c r="J286" s="302"/>
      <c r="K286" s="302"/>
    </row>
    <row r="287" spans="1:11" ht="14.1" customHeight="1" x14ac:dyDescent="0.25">
      <c r="A287" s="302"/>
      <c r="B287" s="302"/>
      <c r="C287" s="292" t="s">
        <v>71</v>
      </c>
      <c r="D287" s="291" t="s">
        <v>40</v>
      </c>
      <c r="E287" s="289">
        <v>0</v>
      </c>
      <c r="F287" s="289">
        <v>0</v>
      </c>
      <c r="G287" s="289">
        <v>0</v>
      </c>
      <c r="H287" s="302"/>
      <c r="I287" s="302"/>
      <c r="J287" s="302"/>
      <c r="K287" s="302"/>
    </row>
    <row r="288" spans="1:11" ht="14.1" customHeight="1" x14ac:dyDescent="0.25">
      <c r="A288" s="302"/>
      <c r="B288" s="302"/>
      <c r="C288" s="292" t="s">
        <v>72</v>
      </c>
      <c r="D288" s="291" t="s">
        <v>40</v>
      </c>
      <c r="E288" s="289">
        <v>0</v>
      </c>
      <c r="F288" s="289">
        <v>0</v>
      </c>
      <c r="G288" s="289">
        <v>0</v>
      </c>
      <c r="H288" s="302"/>
      <c r="I288" s="302"/>
      <c r="J288" s="302"/>
      <c r="K288" s="302"/>
    </row>
    <row r="289" spans="1:11" ht="14.1" customHeight="1" x14ac:dyDescent="0.25">
      <c r="A289" s="302"/>
      <c r="B289" s="302"/>
      <c r="C289" s="292" t="s">
        <v>73</v>
      </c>
      <c r="D289" s="291" t="s">
        <v>40</v>
      </c>
      <c r="E289" s="289">
        <v>100000</v>
      </c>
      <c r="F289" s="289">
        <v>100000</v>
      </c>
      <c r="G289" s="289">
        <v>100000</v>
      </c>
      <c r="H289" s="302"/>
      <c r="I289" s="302"/>
      <c r="J289" s="302"/>
      <c r="K289" s="302"/>
    </row>
    <row r="290" spans="1:11" ht="14.1" customHeight="1" x14ac:dyDescent="0.25">
      <c r="A290" s="302"/>
      <c r="B290" s="302"/>
      <c r="C290" s="292" t="s">
        <v>60</v>
      </c>
      <c r="D290" s="291" t="s">
        <v>40</v>
      </c>
      <c r="E290" s="289">
        <v>100000</v>
      </c>
      <c r="F290" s="289">
        <v>100000</v>
      </c>
      <c r="G290" s="289">
        <v>100000</v>
      </c>
      <c r="H290" s="302"/>
      <c r="I290" s="302"/>
      <c r="J290" s="302"/>
      <c r="K290" s="302"/>
    </row>
    <row r="291" spans="1:11" ht="14.1" customHeight="1" x14ac:dyDescent="0.25">
      <c r="A291" s="302"/>
      <c r="B291" s="302"/>
      <c r="C291" s="292" t="s">
        <v>69</v>
      </c>
      <c r="D291" s="291" t="s">
        <v>40</v>
      </c>
      <c r="E291" s="289">
        <v>0</v>
      </c>
      <c r="F291" s="289">
        <v>0</v>
      </c>
      <c r="G291" s="289">
        <v>0</v>
      </c>
      <c r="H291" s="302"/>
      <c r="I291" s="302"/>
      <c r="J291" s="302"/>
      <c r="K291" s="302"/>
    </row>
    <row r="292" spans="1:11" ht="14.1" customHeight="1" x14ac:dyDescent="0.25">
      <c r="A292" s="302"/>
      <c r="B292" s="302"/>
      <c r="C292" s="292" t="s">
        <v>70</v>
      </c>
      <c r="D292" s="291" t="s">
        <v>40</v>
      </c>
      <c r="E292" s="289">
        <v>0</v>
      </c>
      <c r="F292" s="289">
        <v>0</v>
      </c>
      <c r="G292" s="289">
        <v>0</v>
      </c>
      <c r="H292" s="302"/>
      <c r="I292" s="302"/>
      <c r="J292" s="302"/>
      <c r="K292" s="302"/>
    </row>
    <row r="293" spans="1:11" ht="14.1" customHeight="1" x14ac:dyDescent="0.25">
      <c r="A293" s="302"/>
      <c r="B293" s="302"/>
      <c r="C293" s="292" t="s">
        <v>71</v>
      </c>
      <c r="D293" s="291" t="s">
        <v>40</v>
      </c>
      <c r="E293" s="289">
        <v>0</v>
      </c>
      <c r="F293" s="289">
        <v>0</v>
      </c>
      <c r="G293" s="289">
        <v>0</v>
      </c>
      <c r="H293" s="302"/>
      <c r="I293" s="302"/>
      <c r="J293" s="302"/>
      <c r="K293" s="302"/>
    </row>
    <row r="294" spans="1:11" ht="14.1" customHeight="1" x14ac:dyDescent="0.25">
      <c r="A294" s="302"/>
      <c r="B294" s="302"/>
      <c r="C294" s="292" t="s">
        <v>72</v>
      </c>
      <c r="D294" s="291" t="s">
        <v>40</v>
      </c>
      <c r="E294" s="289">
        <v>0</v>
      </c>
      <c r="F294" s="289">
        <v>0</v>
      </c>
      <c r="G294" s="289">
        <v>0</v>
      </c>
      <c r="H294" s="302"/>
      <c r="I294" s="302"/>
      <c r="J294" s="302"/>
      <c r="K294" s="302"/>
    </row>
    <row r="295" spans="1:11" ht="14.1" customHeight="1" x14ac:dyDescent="0.25">
      <c r="A295" s="302"/>
      <c r="B295" s="302"/>
      <c r="C295" s="292" t="s">
        <v>74</v>
      </c>
      <c r="D295" s="291" t="s">
        <v>40</v>
      </c>
      <c r="E295" s="289">
        <v>0</v>
      </c>
      <c r="F295" s="289">
        <v>0</v>
      </c>
      <c r="G295" s="289">
        <v>0</v>
      </c>
      <c r="H295" s="302"/>
      <c r="I295" s="302"/>
      <c r="J295" s="302"/>
      <c r="K295" s="302"/>
    </row>
    <row r="296" spans="1:11" ht="14.1" customHeight="1" x14ac:dyDescent="0.25">
      <c r="A296" s="302"/>
      <c r="B296" s="302"/>
      <c r="C296" s="292" t="s">
        <v>60</v>
      </c>
      <c r="D296" s="291" t="s">
        <v>40</v>
      </c>
      <c r="E296" s="289">
        <v>0</v>
      </c>
      <c r="F296" s="289">
        <v>0</v>
      </c>
      <c r="G296" s="289">
        <v>0</v>
      </c>
      <c r="H296" s="302"/>
      <c r="I296" s="302"/>
      <c r="J296" s="302"/>
      <c r="K296" s="302"/>
    </row>
    <row r="297" spans="1:11" ht="14.1" customHeight="1" x14ac:dyDescent="0.25">
      <c r="A297" s="302"/>
      <c r="B297" s="302"/>
      <c r="C297" s="292" t="s">
        <v>69</v>
      </c>
      <c r="D297" s="291" t="s">
        <v>40</v>
      </c>
      <c r="E297" s="289">
        <v>0</v>
      </c>
      <c r="F297" s="289">
        <v>0</v>
      </c>
      <c r="G297" s="289">
        <v>0</v>
      </c>
      <c r="H297" s="302"/>
      <c r="I297" s="302"/>
      <c r="J297" s="302"/>
      <c r="K297" s="302"/>
    </row>
    <row r="298" spans="1:11" ht="14.1" customHeight="1" x14ac:dyDescent="0.25">
      <c r="A298" s="302"/>
      <c r="B298" s="302"/>
      <c r="C298" s="292" t="s">
        <v>70</v>
      </c>
      <c r="D298" s="291" t="s">
        <v>40</v>
      </c>
      <c r="E298" s="289">
        <v>0</v>
      </c>
      <c r="F298" s="289">
        <v>0</v>
      </c>
      <c r="G298" s="289">
        <v>0</v>
      </c>
      <c r="H298" s="302"/>
      <c r="I298" s="302"/>
      <c r="J298" s="302"/>
      <c r="K298" s="302"/>
    </row>
    <row r="299" spans="1:11" ht="14.1" customHeight="1" x14ac:dyDescent="0.25">
      <c r="A299" s="302"/>
      <c r="B299" s="302"/>
      <c r="C299" s="292" t="s">
        <v>71</v>
      </c>
      <c r="D299" s="291" t="s">
        <v>40</v>
      </c>
      <c r="E299" s="289">
        <v>0</v>
      </c>
      <c r="F299" s="289">
        <v>0</v>
      </c>
      <c r="G299" s="289">
        <v>0</v>
      </c>
      <c r="H299" s="302"/>
      <c r="I299" s="302"/>
      <c r="J299" s="302"/>
      <c r="K299" s="302"/>
    </row>
    <row r="300" spans="1:11" ht="14.1" customHeight="1" x14ac:dyDescent="0.25">
      <c r="A300" s="302"/>
      <c r="B300" s="302"/>
      <c r="C300" s="292" t="s">
        <v>72</v>
      </c>
      <c r="D300" s="291" t="s">
        <v>40</v>
      </c>
      <c r="E300" s="289">
        <v>0</v>
      </c>
      <c r="F300" s="289">
        <v>0</v>
      </c>
      <c r="G300" s="289">
        <v>0</v>
      </c>
      <c r="H300" s="302"/>
      <c r="I300" s="302"/>
      <c r="J300" s="302"/>
      <c r="K300" s="302"/>
    </row>
    <row r="301" spans="1:11" ht="14.1" customHeight="1" x14ac:dyDescent="0.25">
      <c r="A301" s="302"/>
      <c r="B301" s="302"/>
      <c r="C301" s="292" t="s">
        <v>75</v>
      </c>
      <c r="D301" s="291" t="s">
        <v>40</v>
      </c>
      <c r="E301" s="289">
        <v>0</v>
      </c>
      <c r="F301" s="289">
        <v>0</v>
      </c>
      <c r="G301" s="289">
        <v>0</v>
      </c>
      <c r="H301" s="302"/>
      <c r="I301" s="302"/>
      <c r="J301" s="302"/>
      <c r="K301" s="302"/>
    </row>
    <row r="302" spans="1:11" ht="14.1" customHeight="1" x14ac:dyDescent="0.25">
      <c r="A302" s="302"/>
      <c r="B302" s="302"/>
      <c r="C302" s="292" t="s">
        <v>76</v>
      </c>
      <c r="D302" s="291" t="s">
        <v>40</v>
      </c>
      <c r="E302" s="289">
        <v>0</v>
      </c>
      <c r="F302" s="289">
        <v>0</v>
      </c>
      <c r="G302" s="289">
        <v>0</v>
      </c>
      <c r="H302" s="302"/>
      <c r="I302" s="302"/>
      <c r="J302" s="302"/>
      <c r="K302" s="302"/>
    </row>
    <row r="303" spans="1:11" ht="14.1" customHeight="1" x14ac:dyDescent="0.25">
      <c r="A303" s="302"/>
      <c r="B303" s="302"/>
      <c r="C303" s="290" t="s">
        <v>77</v>
      </c>
      <c r="D303" s="289">
        <v>0</v>
      </c>
      <c r="E303" s="289">
        <v>100000</v>
      </c>
      <c r="F303" s="289">
        <v>100000</v>
      </c>
      <c r="G303" s="289">
        <v>100000</v>
      </c>
      <c r="H303" s="302"/>
      <c r="I303" s="302"/>
      <c r="J303" s="302"/>
      <c r="K303" s="302"/>
    </row>
    <row r="304" spans="1:11" ht="27" customHeight="1" x14ac:dyDescent="0.25">
      <c r="A304" s="302"/>
      <c r="B304" s="302"/>
      <c r="C304" s="286" t="s">
        <v>14</v>
      </c>
      <c r="D304" s="1305" t="s">
        <v>2830</v>
      </c>
      <c r="E304" s="1306"/>
      <c r="F304" s="1306"/>
      <c r="G304" s="1306"/>
      <c r="H304" s="302"/>
      <c r="I304" s="302"/>
      <c r="J304" s="302"/>
      <c r="K304" s="302"/>
    </row>
    <row r="305" spans="1:11" ht="26.1" customHeight="1" x14ac:dyDescent="0.25">
      <c r="A305" s="302"/>
      <c r="B305" s="302"/>
      <c r="C305" s="286" t="s">
        <v>24</v>
      </c>
      <c r="D305" s="1305" t="s">
        <v>40</v>
      </c>
      <c r="E305" s="1306"/>
      <c r="F305" s="1306"/>
      <c r="G305" s="1306"/>
      <c r="H305" s="302"/>
      <c r="I305" s="302"/>
      <c r="J305" s="302"/>
      <c r="K305" s="302"/>
    </row>
    <row r="306" spans="1:11" ht="14.1" customHeight="1" x14ac:dyDescent="0.25">
      <c r="A306" s="302"/>
      <c r="B306" s="302"/>
      <c r="C306" s="1293" t="s">
        <v>30</v>
      </c>
      <c r="D306" s="1294"/>
      <c r="E306" s="1294"/>
      <c r="F306" s="1294"/>
      <c r="G306" s="1294"/>
      <c r="H306" s="302"/>
      <c r="I306" s="302"/>
      <c r="J306" s="302"/>
      <c r="K306" s="302"/>
    </row>
    <row r="307" spans="1:11" ht="14.1" customHeight="1" x14ac:dyDescent="0.25">
      <c r="A307" s="302"/>
      <c r="B307" s="302"/>
      <c r="C307" s="297" t="s">
        <v>2829</v>
      </c>
      <c r="D307" s="1293" t="s">
        <v>2828</v>
      </c>
      <c r="E307" s="1294"/>
      <c r="F307" s="1294"/>
      <c r="G307" s="1294"/>
      <c r="H307" s="302"/>
      <c r="I307" s="302"/>
      <c r="J307" s="302"/>
      <c r="K307" s="302"/>
    </row>
    <row r="308" spans="1:11" ht="45.95" customHeight="1" x14ac:dyDescent="0.25">
      <c r="A308" s="302"/>
      <c r="B308" s="302"/>
      <c r="C308" s="296" t="s">
        <v>33</v>
      </c>
      <c r="D308" s="1295" t="s">
        <v>2827</v>
      </c>
      <c r="E308" s="1296"/>
      <c r="F308" s="1296"/>
      <c r="G308" s="1296"/>
      <c r="H308" s="302"/>
      <c r="I308" s="302"/>
      <c r="J308" s="302"/>
      <c r="K308" s="302"/>
    </row>
    <row r="309" spans="1:11" ht="45.95" customHeight="1" x14ac:dyDescent="0.25">
      <c r="A309" s="302"/>
      <c r="B309" s="302"/>
      <c r="C309" s="277" t="s">
        <v>35</v>
      </c>
      <c r="D309" s="1297" t="s">
        <v>2826</v>
      </c>
      <c r="E309" s="1298"/>
      <c r="F309" s="1298"/>
      <c r="G309" s="1298"/>
      <c r="H309" s="302"/>
      <c r="I309" s="302"/>
      <c r="J309" s="302"/>
      <c r="K309" s="302"/>
    </row>
    <row r="310" spans="1:11" ht="45.95" customHeight="1" x14ac:dyDescent="0.25">
      <c r="A310" s="302"/>
      <c r="B310" s="302"/>
      <c r="C310" s="277" t="s">
        <v>37</v>
      </c>
      <c r="D310" s="1297" t="s">
        <v>2825</v>
      </c>
      <c r="E310" s="1298"/>
      <c r="F310" s="1298"/>
      <c r="G310" s="1298"/>
      <c r="H310" s="302"/>
      <c r="I310" s="302"/>
      <c r="J310" s="302"/>
      <c r="K310" s="302"/>
    </row>
    <row r="311" spans="1:11" ht="15" customHeight="1" x14ac:dyDescent="0.25">
      <c r="A311" s="302"/>
      <c r="B311" s="302"/>
      <c r="C311" s="303"/>
      <c r="D311" s="269">
        <v>2025</v>
      </c>
      <c r="E311" s="269">
        <v>2026</v>
      </c>
      <c r="F311" s="269">
        <v>2027</v>
      </c>
      <c r="G311" s="269">
        <v>2028</v>
      </c>
      <c r="H311" s="302"/>
      <c r="I311" s="302"/>
      <c r="J311" s="302"/>
      <c r="K311" s="302"/>
    </row>
    <row r="312" spans="1:11" ht="15" customHeight="1" x14ac:dyDescent="0.25">
      <c r="A312" s="302"/>
      <c r="B312" s="302"/>
      <c r="C312" s="304"/>
      <c r="D312" s="266" t="s">
        <v>17</v>
      </c>
      <c r="E312" s="266" t="s">
        <v>18</v>
      </c>
      <c r="F312" s="266" t="s">
        <v>18</v>
      </c>
      <c r="G312" s="266" t="s">
        <v>18</v>
      </c>
      <c r="H312" s="302"/>
      <c r="I312" s="302"/>
      <c r="J312" s="302"/>
      <c r="K312" s="302"/>
    </row>
    <row r="313" spans="1:11" ht="14.1" customHeight="1" x14ac:dyDescent="0.25">
      <c r="A313" s="302"/>
      <c r="B313" s="302"/>
      <c r="C313" s="284" t="s">
        <v>39</v>
      </c>
      <c r="D313" s="295" t="s">
        <v>40</v>
      </c>
      <c r="E313" s="295" t="s">
        <v>2824</v>
      </c>
      <c r="F313" s="295" t="s">
        <v>2823</v>
      </c>
      <c r="G313" s="295" t="s">
        <v>2823</v>
      </c>
      <c r="H313" s="302"/>
      <c r="I313" s="302"/>
      <c r="J313" s="302"/>
      <c r="K313" s="302"/>
    </row>
    <row r="314" spans="1:11" ht="14.1" customHeight="1" x14ac:dyDescent="0.25">
      <c r="A314" s="302"/>
      <c r="B314" s="302"/>
      <c r="C314" s="284" t="s">
        <v>41</v>
      </c>
      <c r="D314" s="295" t="s">
        <v>2822</v>
      </c>
      <c r="E314" s="295" t="s">
        <v>2821</v>
      </c>
      <c r="F314" s="295" t="s">
        <v>2821</v>
      </c>
      <c r="G314" s="295" t="s">
        <v>2820</v>
      </c>
      <c r="H314" s="302"/>
      <c r="I314" s="302"/>
      <c r="J314" s="302"/>
      <c r="K314" s="302"/>
    </row>
    <row r="315" spans="1:11" ht="14.1" customHeight="1" x14ac:dyDescent="0.25">
      <c r="A315" s="302"/>
      <c r="B315" s="302"/>
      <c r="C315" s="284" t="s">
        <v>45</v>
      </c>
      <c r="D315" s="295" t="s">
        <v>46</v>
      </c>
      <c r="E315" s="295" t="s">
        <v>2819</v>
      </c>
      <c r="F315" s="295" t="s">
        <v>2818</v>
      </c>
      <c r="G315" s="295" t="s">
        <v>2817</v>
      </c>
      <c r="H315" s="302"/>
      <c r="I315" s="302"/>
      <c r="J315" s="302"/>
      <c r="K315" s="302"/>
    </row>
    <row r="316" spans="1:11" ht="14.1" customHeight="1" x14ac:dyDescent="0.25">
      <c r="A316" s="302"/>
      <c r="B316" s="302"/>
      <c r="C316" s="284" t="s">
        <v>50</v>
      </c>
      <c r="D316" s="295" t="s">
        <v>40</v>
      </c>
      <c r="E316" s="295" t="s">
        <v>40</v>
      </c>
      <c r="F316" s="295" t="s">
        <v>2816</v>
      </c>
      <c r="G316" s="295" t="s">
        <v>46</v>
      </c>
      <c r="H316" s="302"/>
      <c r="I316" s="302"/>
      <c r="J316" s="302"/>
      <c r="K316" s="302"/>
    </row>
    <row r="317" spans="1:11" ht="14.1" customHeight="1" x14ac:dyDescent="0.25">
      <c r="A317" s="302"/>
      <c r="B317" s="302"/>
      <c r="C317" s="284" t="s">
        <v>52</v>
      </c>
      <c r="D317" s="295" t="s">
        <v>40</v>
      </c>
      <c r="E317" s="295" t="s">
        <v>2815</v>
      </c>
      <c r="F317" s="295" t="s">
        <v>46</v>
      </c>
      <c r="G317" s="295" t="s">
        <v>2813</v>
      </c>
      <c r="H317" s="302"/>
      <c r="I317" s="302"/>
      <c r="J317" s="302"/>
      <c r="K317" s="302"/>
    </row>
    <row r="318" spans="1:11" ht="14.1" customHeight="1" x14ac:dyDescent="0.25">
      <c r="A318" s="302"/>
      <c r="B318" s="302"/>
      <c r="C318" s="284" t="s">
        <v>55</v>
      </c>
      <c r="D318" s="295" t="s">
        <v>40</v>
      </c>
      <c r="E318" s="295" t="s">
        <v>40</v>
      </c>
      <c r="F318" s="295" t="s">
        <v>2814</v>
      </c>
      <c r="G318" s="295" t="s">
        <v>2813</v>
      </c>
      <c r="H318" s="302"/>
      <c r="I318" s="302"/>
      <c r="J318" s="302"/>
      <c r="K318" s="302"/>
    </row>
    <row r="319" spans="1:11" ht="14.1" customHeight="1" x14ac:dyDescent="0.25">
      <c r="A319" s="302"/>
      <c r="B319" s="302"/>
      <c r="C319" s="1307" t="s">
        <v>58</v>
      </c>
      <c r="D319" s="1308"/>
      <c r="E319" s="1308"/>
      <c r="F319" s="1308"/>
      <c r="G319" s="1308"/>
      <c r="H319" s="302"/>
      <c r="I319" s="302"/>
      <c r="J319" s="302"/>
      <c r="K319" s="302"/>
    </row>
    <row r="320" spans="1:11" ht="14.1" customHeight="1" x14ac:dyDescent="0.25">
      <c r="A320" s="302"/>
      <c r="B320" s="302"/>
      <c r="C320" s="303"/>
      <c r="D320" s="269">
        <v>2025</v>
      </c>
      <c r="E320" s="269">
        <v>2026</v>
      </c>
      <c r="F320" s="269">
        <v>2027</v>
      </c>
      <c r="G320" s="269">
        <v>2028</v>
      </c>
      <c r="H320" s="302"/>
      <c r="I320" s="302"/>
      <c r="J320" s="302"/>
      <c r="K320" s="302"/>
    </row>
    <row r="321" spans="1:11" ht="14.1" customHeight="1" x14ac:dyDescent="0.25">
      <c r="A321" s="302"/>
      <c r="B321" s="302"/>
      <c r="C321" s="304"/>
      <c r="D321" s="266" t="s">
        <v>17</v>
      </c>
      <c r="E321" s="266" t="s">
        <v>18</v>
      </c>
      <c r="F321" s="266" t="s">
        <v>18</v>
      </c>
      <c r="G321" s="266" t="s">
        <v>18</v>
      </c>
      <c r="H321" s="302"/>
      <c r="I321" s="302"/>
      <c r="J321" s="302"/>
      <c r="K321" s="302"/>
    </row>
    <row r="322" spans="1:11" ht="14.1" customHeight="1" x14ac:dyDescent="0.25">
      <c r="A322" s="302"/>
      <c r="B322" s="302"/>
      <c r="C322" s="292" t="s">
        <v>59</v>
      </c>
      <c r="D322" s="289">
        <v>0</v>
      </c>
      <c r="E322" s="289">
        <v>36270000</v>
      </c>
      <c r="F322" s="289">
        <v>36270000</v>
      </c>
      <c r="G322" s="289">
        <v>36270000</v>
      </c>
      <c r="H322" s="302"/>
      <c r="I322" s="302"/>
      <c r="J322" s="302"/>
      <c r="K322" s="302"/>
    </row>
    <row r="323" spans="1:11" ht="14.1" customHeight="1" x14ac:dyDescent="0.25">
      <c r="A323" s="302"/>
      <c r="B323" s="302"/>
      <c r="C323" s="292" t="s">
        <v>60</v>
      </c>
      <c r="D323" s="289">
        <v>0</v>
      </c>
      <c r="E323" s="289">
        <v>36270000</v>
      </c>
      <c r="F323" s="289">
        <v>36270000</v>
      </c>
      <c r="G323" s="289">
        <v>36270000</v>
      </c>
      <c r="H323" s="302"/>
      <c r="I323" s="302"/>
      <c r="J323" s="302"/>
      <c r="K323" s="302"/>
    </row>
    <row r="324" spans="1:11" ht="14.1" customHeight="1" x14ac:dyDescent="0.25">
      <c r="A324" s="302"/>
      <c r="B324" s="302"/>
      <c r="C324" s="292" t="s">
        <v>61</v>
      </c>
      <c r="D324" s="289">
        <v>0</v>
      </c>
      <c r="E324" s="289">
        <v>0</v>
      </c>
      <c r="F324" s="289">
        <v>0</v>
      </c>
      <c r="G324" s="289">
        <v>0</v>
      </c>
      <c r="H324" s="302"/>
      <c r="I324" s="302"/>
      <c r="J324" s="302"/>
      <c r="K324" s="302"/>
    </row>
    <row r="325" spans="1:11" ht="14.1" customHeight="1" x14ac:dyDescent="0.25">
      <c r="A325" s="302"/>
      <c r="B325" s="302"/>
      <c r="C325" s="292" t="s">
        <v>62</v>
      </c>
      <c r="D325" s="289">
        <v>0</v>
      </c>
      <c r="E325" s="289">
        <v>5700000</v>
      </c>
      <c r="F325" s="289">
        <v>5700000</v>
      </c>
      <c r="G325" s="289">
        <v>5700000</v>
      </c>
      <c r="H325" s="302"/>
      <c r="I325" s="302"/>
      <c r="J325" s="302"/>
      <c r="K325" s="302"/>
    </row>
    <row r="326" spans="1:11" ht="14.1" customHeight="1" x14ac:dyDescent="0.25">
      <c r="A326" s="302"/>
      <c r="B326" s="302"/>
      <c r="C326" s="292" t="s">
        <v>60</v>
      </c>
      <c r="D326" s="289">
        <v>0</v>
      </c>
      <c r="E326" s="289">
        <v>5700000</v>
      </c>
      <c r="F326" s="289">
        <v>5700000</v>
      </c>
      <c r="G326" s="289">
        <v>5700000</v>
      </c>
      <c r="H326" s="302"/>
      <c r="I326" s="302"/>
      <c r="J326" s="302"/>
      <c r="K326" s="302"/>
    </row>
    <row r="327" spans="1:11" ht="14.1" customHeight="1" x14ac:dyDescent="0.25">
      <c r="A327" s="302"/>
      <c r="B327" s="302"/>
      <c r="C327" s="292" t="s">
        <v>61</v>
      </c>
      <c r="D327" s="289">
        <v>0</v>
      </c>
      <c r="E327" s="289">
        <v>0</v>
      </c>
      <c r="F327" s="289">
        <v>0</v>
      </c>
      <c r="G327" s="289">
        <v>0</v>
      </c>
      <c r="H327" s="302"/>
      <c r="I327" s="302"/>
      <c r="J327" s="302"/>
      <c r="K327" s="302"/>
    </row>
    <row r="328" spans="1:11" ht="14.1" customHeight="1" x14ac:dyDescent="0.25">
      <c r="A328" s="302"/>
      <c r="B328" s="302"/>
      <c r="C328" s="292" t="s">
        <v>63</v>
      </c>
      <c r="D328" s="289">
        <v>0</v>
      </c>
      <c r="E328" s="289">
        <v>14340000</v>
      </c>
      <c r="F328" s="289">
        <v>14340000</v>
      </c>
      <c r="G328" s="289">
        <v>15340000</v>
      </c>
      <c r="H328" s="302"/>
      <c r="I328" s="302"/>
      <c r="J328" s="302"/>
      <c r="K328" s="302"/>
    </row>
    <row r="329" spans="1:11" ht="14.1" customHeight="1" x14ac:dyDescent="0.25">
      <c r="A329" s="302"/>
      <c r="B329" s="302"/>
      <c r="C329" s="292" t="s">
        <v>60</v>
      </c>
      <c r="D329" s="289">
        <v>0</v>
      </c>
      <c r="E329" s="289">
        <v>14340000</v>
      </c>
      <c r="F329" s="289">
        <v>14340000</v>
      </c>
      <c r="G329" s="289">
        <v>15340000</v>
      </c>
      <c r="H329" s="302"/>
      <c r="I329" s="302"/>
      <c r="J329" s="302"/>
      <c r="K329" s="302"/>
    </row>
    <row r="330" spans="1:11" ht="14.1" customHeight="1" x14ac:dyDescent="0.25">
      <c r="A330" s="302"/>
      <c r="B330" s="302"/>
      <c r="C330" s="292" t="s">
        <v>61</v>
      </c>
      <c r="D330" s="289">
        <v>0</v>
      </c>
      <c r="E330" s="289">
        <v>0</v>
      </c>
      <c r="F330" s="289">
        <v>0</v>
      </c>
      <c r="G330" s="289">
        <v>0</v>
      </c>
      <c r="H330" s="302"/>
      <c r="I330" s="302"/>
      <c r="J330" s="302"/>
      <c r="K330" s="302"/>
    </row>
    <row r="331" spans="1:11" ht="14.1" customHeight="1" x14ac:dyDescent="0.25">
      <c r="A331" s="302"/>
      <c r="B331" s="302"/>
      <c r="C331" s="292" t="s">
        <v>64</v>
      </c>
      <c r="D331" s="289">
        <v>0</v>
      </c>
      <c r="E331" s="289">
        <v>0</v>
      </c>
      <c r="F331" s="289">
        <v>0</v>
      </c>
      <c r="G331" s="289">
        <v>0</v>
      </c>
      <c r="H331" s="302"/>
      <c r="I331" s="302"/>
      <c r="J331" s="302"/>
      <c r="K331" s="302"/>
    </row>
    <row r="332" spans="1:11" ht="14.1" customHeight="1" x14ac:dyDescent="0.25">
      <c r="A332" s="302"/>
      <c r="B332" s="302"/>
      <c r="C332" s="292" t="s">
        <v>60</v>
      </c>
      <c r="D332" s="289">
        <v>0</v>
      </c>
      <c r="E332" s="289">
        <v>0</v>
      </c>
      <c r="F332" s="289">
        <v>0</v>
      </c>
      <c r="G332" s="289">
        <v>0</v>
      </c>
      <c r="H332" s="302"/>
      <c r="I332" s="302"/>
      <c r="J332" s="302"/>
      <c r="K332" s="302"/>
    </row>
    <row r="333" spans="1:11" ht="14.1" customHeight="1" x14ac:dyDescent="0.25">
      <c r="A333" s="302"/>
      <c r="B333" s="302"/>
      <c r="C333" s="292" t="s">
        <v>61</v>
      </c>
      <c r="D333" s="289">
        <v>0</v>
      </c>
      <c r="E333" s="289">
        <v>0</v>
      </c>
      <c r="F333" s="289">
        <v>0</v>
      </c>
      <c r="G333" s="289">
        <v>0</v>
      </c>
      <c r="H333" s="302"/>
      <c r="I333" s="302"/>
      <c r="J333" s="302"/>
      <c r="K333" s="302"/>
    </row>
    <row r="334" spans="1:11" ht="14.1" customHeight="1" x14ac:dyDescent="0.25">
      <c r="A334" s="302"/>
      <c r="B334" s="302"/>
      <c r="C334" s="292" t="s">
        <v>65</v>
      </c>
      <c r="D334" s="289">
        <v>0</v>
      </c>
      <c r="E334" s="289">
        <v>0</v>
      </c>
      <c r="F334" s="289">
        <v>0</v>
      </c>
      <c r="G334" s="289">
        <v>0</v>
      </c>
      <c r="H334" s="302"/>
      <c r="I334" s="302"/>
      <c r="J334" s="302"/>
      <c r="K334" s="302"/>
    </row>
    <row r="335" spans="1:11" ht="14.1" customHeight="1" x14ac:dyDescent="0.25">
      <c r="A335" s="302"/>
      <c r="B335" s="302"/>
      <c r="C335" s="292" t="s">
        <v>60</v>
      </c>
      <c r="D335" s="289">
        <v>0</v>
      </c>
      <c r="E335" s="289">
        <v>0</v>
      </c>
      <c r="F335" s="289">
        <v>0</v>
      </c>
      <c r="G335" s="289">
        <v>0</v>
      </c>
      <c r="H335" s="302"/>
      <c r="I335" s="302"/>
      <c r="J335" s="302"/>
      <c r="K335" s="302"/>
    </row>
    <row r="336" spans="1:11" ht="14.1" customHeight="1" x14ac:dyDescent="0.25">
      <c r="A336" s="302"/>
      <c r="B336" s="302"/>
      <c r="C336" s="292" t="s">
        <v>61</v>
      </c>
      <c r="D336" s="289">
        <v>0</v>
      </c>
      <c r="E336" s="289">
        <v>0</v>
      </c>
      <c r="F336" s="289">
        <v>0</v>
      </c>
      <c r="G336" s="289">
        <v>0</v>
      </c>
      <c r="H336" s="302"/>
      <c r="I336" s="302"/>
      <c r="J336" s="302"/>
      <c r="K336" s="302"/>
    </row>
    <row r="337" spans="1:11" ht="14.1" customHeight="1" x14ac:dyDescent="0.25">
      <c r="A337" s="302"/>
      <c r="B337" s="302"/>
      <c r="C337" s="292" t="s">
        <v>66</v>
      </c>
      <c r="D337" s="289">
        <v>0</v>
      </c>
      <c r="E337" s="289">
        <v>0</v>
      </c>
      <c r="F337" s="289">
        <v>0</v>
      </c>
      <c r="G337" s="289">
        <v>0</v>
      </c>
      <c r="H337" s="302"/>
      <c r="I337" s="302"/>
      <c r="J337" s="302"/>
      <c r="K337" s="302"/>
    </row>
    <row r="338" spans="1:11" ht="14.1" customHeight="1" x14ac:dyDescent="0.25">
      <c r="A338" s="302"/>
      <c r="B338" s="302"/>
      <c r="C338" s="292" t="s">
        <v>60</v>
      </c>
      <c r="D338" s="289">
        <v>0</v>
      </c>
      <c r="E338" s="289">
        <v>0</v>
      </c>
      <c r="F338" s="289">
        <v>0</v>
      </c>
      <c r="G338" s="289">
        <v>0</v>
      </c>
      <c r="H338" s="302"/>
      <c r="I338" s="302"/>
      <c r="J338" s="302"/>
      <c r="K338" s="302"/>
    </row>
    <row r="339" spans="1:11" ht="14.1" customHeight="1" x14ac:dyDescent="0.25">
      <c r="A339" s="302"/>
      <c r="B339" s="302"/>
      <c r="C339" s="292" t="s">
        <v>61</v>
      </c>
      <c r="D339" s="289">
        <v>0</v>
      </c>
      <c r="E339" s="289">
        <v>0</v>
      </c>
      <c r="F339" s="289">
        <v>0</v>
      </c>
      <c r="G339" s="289">
        <v>0</v>
      </c>
      <c r="H339" s="302"/>
      <c r="I339" s="302"/>
      <c r="J339" s="302"/>
      <c r="K339" s="302"/>
    </row>
    <row r="340" spans="1:11" ht="14.1" customHeight="1" x14ac:dyDescent="0.25">
      <c r="A340" s="302"/>
      <c r="B340" s="302"/>
      <c r="C340" s="292" t="s">
        <v>67</v>
      </c>
      <c r="D340" s="289">
        <v>0</v>
      </c>
      <c r="E340" s="289">
        <v>0</v>
      </c>
      <c r="F340" s="289">
        <v>0</v>
      </c>
      <c r="G340" s="289">
        <v>0</v>
      </c>
      <c r="H340" s="302"/>
      <c r="I340" s="302"/>
      <c r="J340" s="302"/>
      <c r="K340" s="302"/>
    </row>
    <row r="341" spans="1:11" ht="14.1" customHeight="1" x14ac:dyDescent="0.25">
      <c r="A341" s="302"/>
      <c r="B341" s="302"/>
      <c r="C341" s="292" t="s">
        <v>60</v>
      </c>
      <c r="D341" s="289">
        <v>0</v>
      </c>
      <c r="E341" s="289">
        <v>0</v>
      </c>
      <c r="F341" s="289">
        <v>0</v>
      </c>
      <c r="G341" s="289">
        <v>0</v>
      </c>
      <c r="H341" s="302"/>
      <c r="I341" s="302"/>
      <c r="J341" s="302"/>
      <c r="K341" s="302"/>
    </row>
    <row r="342" spans="1:11" ht="14.1" customHeight="1" x14ac:dyDescent="0.25">
      <c r="A342" s="302"/>
      <c r="B342" s="302"/>
      <c r="C342" s="292" t="s">
        <v>61</v>
      </c>
      <c r="D342" s="289">
        <v>0</v>
      </c>
      <c r="E342" s="289">
        <v>0</v>
      </c>
      <c r="F342" s="289">
        <v>0</v>
      </c>
      <c r="G342" s="289">
        <v>0</v>
      </c>
      <c r="H342" s="302"/>
      <c r="I342" s="302"/>
      <c r="J342" s="302"/>
      <c r="K342" s="302"/>
    </row>
    <row r="343" spans="1:11" ht="14.1" customHeight="1" x14ac:dyDescent="0.25">
      <c r="A343" s="302"/>
      <c r="B343" s="302"/>
      <c r="C343" s="292" t="s">
        <v>68</v>
      </c>
      <c r="D343" s="289">
        <v>0</v>
      </c>
      <c r="E343" s="289">
        <v>0</v>
      </c>
      <c r="F343" s="289">
        <v>0</v>
      </c>
      <c r="G343" s="289">
        <v>0</v>
      </c>
      <c r="H343" s="302"/>
      <c r="I343" s="302"/>
      <c r="J343" s="302"/>
      <c r="K343" s="302"/>
    </row>
    <row r="344" spans="1:11" ht="14.1" customHeight="1" x14ac:dyDescent="0.25">
      <c r="A344" s="302"/>
      <c r="B344" s="302"/>
      <c r="C344" s="292" t="s">
        <v>60</v>
      </c>
      <c r="D344" s="289">
        <v>0</v>
      </c>
      <c r="E344" s="289">
        <v>0</v>
      </c>
      <c r="F344" s="289">
        <v>0</v>
      </c>
      <c r="G344" s="289">
        <v>0</v>
      </c>
      <c r="H344" s="302"/>
      <c r="I344" s="302"/>
      <c r="J344" s="302"/>
      <c r="K344" s="302"/>
    </row>
    <row r="345" spans="1:11" ht="14.1" customHeight="1" x14ac:dyDescent="0.25">
      <c r="A345" s="302"/>
      <c r="B345" s="302"/>
      <c r="C345" s="292" t="s">
        <v>69</v>
      </c>
      <c r="D345" s="289">
        <v>0</v>
      </c>
      <c r="E345" s="289">
        <v>0</v>
      </c>
      <c r="F345" s="289">
        <v>0</v>
      </c>
      <c r="G345" s="289">
        <v>0</v>
      </c>
      <c r="H345" s="302"/>
      <c r="I345" s="302"/>
      <c r="J345" s="302"/>
      <c r="K345" s="302"/>
    </row>
    <row r="346" spans="1:11" ht="14.1" customHeight="1" x14ac:dyDescent="0.25">
      <c r="A346" s="302"/>
      <c r="B346" s="302"/>
      <c r="C346" s="292" t="s">
        <v>70</v>
      </c>
      <c r="D346" s="289">
        <v>0</v>
      </c>
      <c r="E346" s="289">
        <v>0</v>
      </c>
      <c r="F346" s="289">
        <v>0</v>
      </c>
      <c r="G346" s="289">
        <v>0</v>
      </c>
      <c r="H346" s="302"/>
      <c r="I346" s="302"/>
      <c r="J346" s="302"/>
      <c r="K346" s="302"/>
    </row>
    <row r="347" spans="1:11" ht="14.1" customHeight="1" x14ac:dyDescent="0.25">
      <c r="A347" s="302"/>
      <c r="B347" s="302"/>
      <c r="C347" s="292" t="s">
        <v>71</v>
      </c>
      <c r="D347" s="289">
        <v>0</v>
      </c>
      <c r="E347" s="289">
        <v>0</v>
      </c>
      <c r="F347" s="289">
        <v>0</v>
      </c>
      <c r="G347" s="289">
        <v>0</v>
      </c>
      <c r="H347" s="302"/>
      <c r="I347" s="302"/>
      <c r="J347" s="302"/>
      <c r="K347" s="302"/>
    </row>
    <row r="348" spans="1:11" ht="14.1" customHeight="1" x14ac:dyDescent="0.25">
      <c r="A348" s="302"/>
      <c r="B348" s="302"/>
      <c r="C348" s="292" t="s">
        <v>72</v>
      </c>
      <c r="D348" s="289">
        <v>0</v>
      </c>
      <c r="E348" s="289">
        <v>0</v>
      </c>
      <c r="F348" s="289">
        <v>0</v>
      </c>
      <c r="G348" s="289">
        <v>0</v>
      </c>
      <c r="H348" s="302"/>
      <c r="I348" s="302"/>
      <c r="J348" s="302"/>
      <c r="K348" s="302"/>
    </row>
    <row r="349" spans="1:11" ht="14.1" customHeight="1" x14ac:dyDescent="0.25">
      <c r="A349" s="302"/>
      <c r="B349" s="302"/>
      <c r="C349" s="292" t="s">
        <v>73</v>
      </c>
      <c r="D349" s="289">
        <v>0</v>
      </c>
      <c r="E349" s="289">
        <v>0</v>
      </c>
      <c r="F349" s="289">
        <v>0</v>
      </c>
      <c r="G349" s="289">
        <v>0</v>
      </c>
      <c r="H349" s="302"/>
      <c r="I349" s="302"/>
      <c r="J349" s="302"/>
      <c r="K349" s="302"/>
    </row>
    <row r="350" spans="1:11" ht="14.1" customHeight="1" x14ac:dyDescent="0.25">
      <c r="A350" s="302"/>
      <c r="B350" s="302"/>
      <c r="C350" s="292" t="s">
        <v>60</v>
      </c>
      <c r="D350" s="289">
        <v>0</v>
      </c>
      <c r="E350" s="289">
        <v>0</v>
      </c>
      <c r="F350" s="289">
        <v>0</v>
      </c>
      <c r="G350" s="289">
        <v>0</v>
      </c>
      <c r="H350" s="302"/>
      <c r="I350" s="302"/>
      <c r="J350" s="302"/>
      <c r="K350" s="302"/>
    </row>
    <row r="351" spans="1:11" ht="14.1" customHeight="1" x14ac:dyDescent="0.25">
      <c r="A351" s="302"/>
      <c r="B351" s="302"/>
      <c r="C351" s="292" t="s">
        <v>69</v>
      </c>
      <c r="D351" s="289">
        <v>0</v>
      </c>
      <c r="E351" s="289">
        <v>0</v>
      </c>
      <c r="F351" s="289">
        <v>0</v>
      </c>
      <c r="G351" s="289">
        <v>0</v>
      </c>
      <c r="H351" s="302"/>
      <c r="I351" s="302"/>
      <c r="J351" s="302"/>
      <c r="K351" s="302"/>
    </row>
    <row r="352" spans="1:11" ht="14.1" customHeight="1" x14ac:dyDescent="0.25">
      <c r="A352" s="302"/>
      <c r="B352" s="302"/>
      <c r="C352" s="292" t="s">
        <v>70</v>
      </c>
      <c r="D352" s="289">
        <v>0</v>
      </c>
      <c r="E352" s="289">
        <v>0</v>
      </c>
      <c r="F352" s="289">
        <v>0</v>
      </c>
      <c r="G352" s="289">
        <v>0</v>
      </c>
      <c r="H352" s="302"/>
      <c r="I352" s="302"/>
      <c r="J352" s="302"/>
      <c r="K352" s="302"/>
    </row>
    <row r="353" spans="1:11" ht="14.1" customHeight="1" x14ac:dyDescent="0.25">
      <c r="A353" s="302"/>
      <c r="B353" s="302"/>
      <c r="C353" s="292" t="s">
        <v>71</v>
      </c>
      <c r="D353" s="289">
        <v>0</v>
      </c>
      <c r="E353" s="289">
        <v>0</v>
      </c>
      <c r="F353" s="289">
        <v>0</v>
      </c>
      <c r="G353" s="289">
        <v>0</v>
      </c>
      <c r="H353" s="302"/>
      <c r="I353" s="302"/>
      <c r="J353" s="302"/>
      <c r="K353" s="302"/>
    </row>
    <row r="354" spans="1:11" ht="14.1" customHeight="1" x14ac:dyDescent="0.25">
      <c r="A354" s="302"/>
      <c r="B354" s="302"/>
      <c r="C354" s="292" t="s">
        <v>72</v>
      </c>
      <c r="D354" s="289">
        <v>0</v>
      </c>
      <c r="E354" s="289">
        <v>0</v>
      </c>
      <c r="F354" s="289">
        <v>0</v>
      </c>
      <c r="G354" s="289">
        <v>0</v>
      </c>
      <c r="H354" s="302"/>
      <c r="I354" s="302"/>
      <c r="J354" s="302"/>
      <c r="K354" s="302"/>
    </row>
    <row r="355" spans="1:11" ht="14.1" customHeight="1" x14ac:dyDescent="0.25">
      <c r="A355" s="302"/>
      <c r="B355" s="302"/>
      <c r="C355" s="292" t="s">
        <v>74</v>
      </c>
      <c r="D355" s="289">
        <v>0</v>
      </c>
      <c r="E355" s="289">
        <v>0</v>
      </c>
      <c r="F355" s="289">
        <v>0</v>
      </c>
      <c r="G355" s="289">
        <v>0</v>
      </c>
      <c r="H355" s="302"/>
      <c r="I355" s="302"/>
      <c r="J355" s="302"/>
      <c r="K355" s="302"/>
    </row>
    <row r="356" spans="1:11" ht="14.1" customHeight="1" x14ac:dyDescent="0.25">
      <c r="A356" s="302"/>
      <c r="B356" s="302"/>
      <c r="C356" s="292" t="s">
        <v>60</v>
      </c>
      <c r="D356" s="289">
        <v>0</v>
      </c>
      <c r="E356" s="289">
        <v>0</v>
      </c>
      <c r="F356" s="289">
        <v>0</v>
      </c>
      <c r="G356" s="289">
        <v>0</v>
      </c>
      <c r="H356" s="302"/>
      <c r="I356" s="302"/>
      <c r="J356" s="302"/>
      <c r="K356" s="302"/>
    </row>
    <row r="357" spans="1:11" ht="14.1" customHeight="1" x14ac:dyDescent="0.25">
      <c r="A357" s="302"/>
      <c r="B357" s="302"/>
      <c r="C357" s="292" t="s">
        <v>69</v>
      </c>
      <c r="D357" s="289">
        <v>0</v>
      </c>
      <c r="E357" s="289">
        <v>0</v>
      </c>
      <c r="F357" s="289">
        <v>0</v>
      </c>
      <c r="G357" s="289">
        <v>0</v>
      </c>
      <c r="H357" s="302"/>
      <c r="I357" s="302"/>
      <c r="J357" s="302"/>
      <c r="K357" s="302"/>
    </row>
    <row r="358" spans="1:11" ht="14.1" customHeight="1" x14ac:dyDescent="0.25">
      <c r="A358" s="302"/>
      <c r="B358" s="302"/>
      <c r="C358" s="292" t="s">
        <v>70</v>
      </c>
      <c r="D358" s="289">
        <v>0</v>
      </c>
      <c r="E358" s="289">
        <v>0</v>
      </c>
      <c r="F358" s="289">
        <v>0</v>
      </c>
      <c r="G358" s="289">
        <v>0</v>
      </c>
      <c r="H358" s="302"/>
      <c r="I358" s="302"/>
      <c r="J358" s="302"/>
      <c r="K358" s="302"/>
    </row>
    <row r="359" spans="1:11" ht="14.1" customHeight="1" x14ac:dyDescent="0.25">
      <c r="A359" s="302"/>
      <c r="B359" s="302"/>
      <c r="C359" s="292" t="s">
        <v>71</v>
      </c>
      <c r="D359" s="289">
        <v>0</v>
      </c>
      <c r="E359" s="289">
        <v>0</v>
      </c>
      <c r="F359" s="289">
        <v>0</v>
      </c>
      <c r="G359" s="289">
        <v>0</v>
      </c>
      <c r="H359" s="302"/>
      <c r="I359" s="302"/>
      <c r="J359" s="302"/>
      <c r="K359" s="302"/>
    </row>
    <row r="360" spans="1:11" ht="14.1" customHeight="1" x14ac:dyDescent="0.25">
      <c r="A360" s="302"/>
      <c r="B360" s="302"/>
      <c r="C360" s="292" t="s">
        <v>72</v>
      </c>
      <c r="D360" s="289">
        <v>0</v>
      </c>
      <c r="E360" s="289">
        <v>0</v>
      </c>
      <c r="F360" s="289">
        <v>0</v>
      </c>
      <c r="G360" s="289">
        <v>0</v>
      </c>
      <c r="H360" s="302"/>
      <c r="I360" s="302"/>
      <c r="J360" s="302"/>
      <c r="K360" s="302"/>
    </row>
    <row r="361" spans="1:11" ht="14.1" customHeight="1" x14ac:dyDescent="0.25">
      <c r="A361" s="302"/>
      <c r="B361" s="302"/>
      <c r="C361" s="292" t="s">
        <v>75</v>
      </c>
      <c r="D361" s="289">
        <v>0</v>
      </c>
      <c r="E361" s="289">
        <v>0</v>
      </c>
      <c r="F361" s="289">
        <v>0</v>
      </c>
      <c r="G361" s="289">
        <v>0</v>
      </c>
      <c r="H361" s="302"/>
      <c r="I361" s="302"/>
      <c r="J361" s="302"/>
      <c r="K361" s="302"/>
    </row>
    <row r="362" spans="1:11" ht="14.1" customHeight="1" x14ac:dyDescent="0.25">
      <c r="A362" s="302"/>
      <c r="B362" s="302"/>
      <c r="C362" s="292" t="s">
        <v>76</v>
      </c>
      <c r="D362" s="289">
        <v>0</v>
      </c>
      <c r="E362" s="289">
        <v>0</v>
      </c>
      <c r="F362" s="289">
        <v>0</v>
      </c>
      <c r="G362" s="289">
        <v>0</v>
      </c>
      <c r="H362" s="302"/>
      <c r="I362" s="302"/>
      <c r="J362" s="302"/>
      <c r="K362" s="302"/>
    </row>
    <row r="363" spans="1:11" ht="14.1" customHeight="1" x14ac:dyDescent="0.25">
      <c r="A363" s="302"/>
      <c r="B363" s="302"/>
      <c r="C363" s="290" t="s">
        <v>77</v>
      </c>
      <c r="D363" s="289">
        <v>0</v>
      </c>
      <c r="E363" s="289">
        <v>56310000</v>
      </c>
      <c r="F363" s="289">
        <v>56310000</v>
      </c>
      <c r="G363" s="289">
        <v>57310000</v>
      </c>
      <c r="H363" s="302"/>
      <c r="I363" s="302"/>
      <c r="J363" s="302"/>
      <c r="K363" s="302"/>
    </row>
    <row r="364" spans="1:11" ht="18" customHeight="1" x14ac:dyDescent="0.25">
      <c r="A364" s="302"/>
      <c r="B364" s="302"/>
      <c r="C364" s="296" t="s">
        <v>33</v>
      </c>
      <c r="D364" s="1295" t="s">
        <v>2812</v>
      </c>
      <c r="E364" s="1296"/>
      <c r="F364" s="1296"/>
      <c r="G364" s="1296"/>
      <c r="H364" s="302"/>
      <c r="I364" s="302"/>
      <c r="J364" s="302"/>
      <c r="K364" s="302"/>
    </row>
    <row r="365" spans="1:11" ht="18" customHeight="1" x14ac:dyDescent="0.25">
      <c r="A365" s="302"/>
      <c r="B365" s="302"/>
      <c r="C365" s="277" t="s">
        <v>35</v>
      </c>
      <c r="D365" s="1297" t="s">
        <v>2811</v>
      </c>
      <c r="E365" s="1298"/>
      <c r="F365" s="1298"/>
      <c r="G365" s="1298"/>
      <c r="H365" s="302"/>
      <c r="I365" s="302"/>
      <c r="J365" s="302"/>
      <c r="K365" s="302"/>
    </row>
    <row r="366" spans="1:11" ht="18" customHeight="1" x14ac:dyDescent="0.25">
      <c r="A366" s="302"/>
      <c r="B366" s="302"/>
      <c r="C366" s="277" t="s">
        <v>37</v>
      </c>
      <c r="D366" s="1297" t="s">
        <v>2810</v>
      </c>
      <c r="E366" s="1298"/>
      <c r="F366" s="1298"/>
      <c r="G366" s="1298"/>
      <c r="H366" s="302"/>
      <c r="I366" s="302"/>
      <c r="J366" s="302"/>
      <c r="K366" s="302"/>
    </row>
    <row r="367" spans="1:11" ht="15" customHeight="1" x14ac:dyDescent="0.25">
      <c r="A367" s="302"/>
      <c r="B367" s="302"/>
      <c r="C367" s="303"/>
      <c r="D367" s="269">
        <v>2025</v>
      </c>
      <c r="E367" s="269">
        <v>2026</v>
      </c>
      <c r="F367" s="269">
        <v>2027</v>
      </c>
      <c r="G367" s="269">
        <v>2028</v>
      </c>
      <c r="H367" s="302"/>
      <c r="I367" s="302"/>
      <c r="J367" s="302"/>
      <c r="K367" s="302"/>
    </row>
    <row r="368" spans="1:11" ht="15" customHeight="1" x14ac:dyDescent="0.25">
      <c r="A368" s="302"/>
      <c r="B368" s="302"/>
      <c r="C368" s="304"/>
      <c r="D368" s="266" t="s">
        <v>17</v>
      </c>
      <c r="E368" s="266" t="s">
        <v>18</v>
      </c>
      <c r="F368" s="266" t="s">
        <v>18</v>
      </c>
      <c r="G368" s="266" t="s">
        <v>18</v>
      </c>
      <c r="H368" s="302"/>
      <c r="I368" s="302"/>
      <c r="J368" s="302"/>
      <c r="K368" s="302"/>
    </row>
    <row r="369" spans="1:11" ht="14.1" customHeight="1" x14ac:dyDescent="0.25">
      <c r="A369" s="302"/>
      <c r="B369" s="302"/>
      <c r="C369" s="284" t="s">
        <v>39</v>
      </c>
      <c r="D369" s="295" t="s">
        <v>40</v>
      </c>
      <c r="E369" s="295" t="s">
        <v>346</v>
      </c>
      <c r="F369" s="295" t="s">
        <v>346</v>
      </c>
      <c r="G369" s="295" t="s">
        <v>346</v>
      </c>
      <c r="H369" s="302"/>
      <c r="I369" s="302"/>
      <c r="J369" s="302"/>
      <c r="K369" s="302"/>
    </row>
    <row r="370" spans="1:11" ht="14.1" customHeight="1" x14ac:dyDescent="0.25">
      <c r="A370" s="302"/>
      <c r="B370" s="302"/>
      <c r="C370" s="284" t="s">
        <v>41</v>
      </c>
      <c r="D370" s="295" t="s">
        <v>145</v>
      </c>
      <c r="E370" s="295" t="s">
        <v>145</v>
      </c>
      <c r="F370" s="295" t="s">
        <v>145</v>
      </c>
      <c r="G370" s="295" t="s">
        <v>145</v>
      </c>
      <c r="H370" s="302"/>
      <c r="I370" s="302"/>
      <c r="J370" s="302"/>
      <c r="K370" s="302"/>
    </row>
    <row r="371" spans="1:11" ht="14.1" customHeight="1" x14ac:dyDescent="0.25">
      <c r="A371" s="302"/>
      <c r="B371" s="302"/>
      <c r="C371" s="284" t="s">
        <v>45</v>
      </c>
      <c r="D371" s="295" t="s">
        <v>46</v>
      </c>
      <c r="E371" s="295" t="s">
        <v>2809</v>
      </c>
      <c r="F371" s="295" t="s">
        <v>2809</v>
      </c>
      <c r="G371" s="295" t="s">
        <v>2809</v>
      </c>
      <c r="H371" s="302"/>
      <c r="I371" s="302"/>
      <c r="J371" s="302"/>
      <c r="K371" s="302"/>
    </row>
    <row r="372" spans="1:11" ht="14.1" customHeight="1" x14ac:dyDescent="0.25">
      <c r="A372" s="302"/>
      <c r="B372" s="302"/>
      <c r="C372" s="284" t="s">
        <v>50</v>
      </c>
      <c r="D372" s="295" t="s">
        <v>40</v>
      </c>
      <c r="E372" s="295" t="s">
        <v>40</v>
      </c>
      <c r="F372" s="295" t="s">
        <v>46</v>
      </c>
      <c r="G372" s="295" t="s">
        <v>46</v>
      </c>
      <c r="H372" s="302"/>
      <c r="I372" s="302"/>
      <c r="J372" s="302"/>
      <c r="K372" s="302"/>
    </row>
    <row r="373" spans="1:11" ht="14.1" customHeight="1" x14ac:dyDescent="0.25">
      <c r="A373" s="302"/>
      <c r="B373" s="302"/>
      <c r="C373" s="284" t="s">
        <v>52</v>
      </c>
      <c r="D373" s="295" t="s">
        <v>40</v>
      </c>
      <c r="E373" s="295" t="s">
        <v>46</v>
      </c>
      <c r="F373" s="295" t="s">
        <v>46</v>
      </c>
      <c r="G373" s="295" t="s">
        <v>46</v>
      </c>
      <c r="H373" s="302"/>
      <c r="I373" s="302"/>
      <c r="J373" s="302"/>
      <c r="K373" s="302"/>
    </row>
    <row r="374" spans="1:11" ht="14.1" customHeight="1" x14ac:dyDescent="0.25">
      <c r="A374" s="302"/>
      <c r="B374" s="302"/>
      <c r="C374" s="284" t="s">
        <v>55</v>
      </c>
      <c r="D374" s="295" t="s">
        <v>40</v>
      </c>
      <c r="E374" s="295" t="s">
        <v>40</v>
      </c>
      <c r="F374" s="295" t="s">
        <v>46</v>
      </c>
      <c r="G374" s="295" t="s">
        <v>46</v>
      </c>
      <c r="H374" s="302"/>
      <c r="I374" s="302"/>
      <c r="J374" s="302"/>
      <c r="K374" s="302"/>
    </row>
    <row r="375" spans="1:11" ht="14.1" customHeight="1" x14ac:dyDescent="0.25">
      <c r="A375" s="302"/>
      <c r="B375" s="302"/>
      <c r="C375" s="1307" t="s">
        <v>58</v>
      </c>
      <c r="D375" s="1308"/>
      <c r="E375" s="1308"/>
      <c r="F375" s="1308"/>
      <c r="G375" s="1308"/>
      <c r="H375" s="302"/>
      <c r="I375" s="302"/>
      <c r="J375" s="302"/>
      <c r="K375" s="302"/>
    </row>
    <row r="376" spans="1:11" ht="14.1" customHeight="1" x14ac:dyDescent="0.25">
      <c r="A376" s="302"/>
      <c r="B376" s="302"/>
      <c r="C376" s="303"/>
      <c r="D376" s="269">
        <v>2025</v>
      </c>
      <c r="E376" s="269">
        <v>2026</v>
      </c>
      <c r="F376" s="269">
        <v>2027</v>
      </c>
      <c r="G376" s="269">
        <v>2028</v>
      </c>
      <c r="H376" s="302"/>
      <c r="I376" s="302"/>
      <c r="J376" s="302"/>
      <c r="K376" s="302"/>
    </row>
    <row r="377" spans="1:11" ht="14.1" customHeight="1" x14ac:dyDescent="0.25">
      <c r="A377" s="302"/>
      <c r="B377" s="302"/>
      <c r="C377" s="304"/>
      <c r="D377" s="266" t="s">
        <v>17</v>
      </c>
      <c r="E377" s="266" t="s">
        <v>18</v>
      </c>
      <c r="F377" s="266" t="s">
        <v>18</v>
      </c>
      <c r="G377" s="266" t="s">
        <v>18</v>
      </c>
      <c r="H377" s="302"/>
      <c r="I377" s="302"/>
      <c r="J377" s="302"/>
      <c r="K377" s="302"/>
    </row>
    <row r="378" spans="1:11" ht="14.1" customHeight="1" x14ac:dyDescent="0.25">
      <c r="A378" s="302"/>
      <c r="B378" s="302"/>
      <c r="C378" s="292" t="s">
        <v>59</v>
      </c>
      <c r="D378" s="289">
        <v>0</v>
      </c>
      <c r="E378" s="289">
        <v>0</v>
      </c>
      <c r="F378" s="289">
        <v>0</v>
      </c>
      <c r="G378" s="289">
        <v>0</v>
      </c>
      <c r="H378" s="302"/>
      <c r="I378" s="302"/>
      <c r="J378" s="302"/>
      <c r="K378" s="302"/>
    </row>
    <row r="379" spans="1:11" ht="14.1" customHeight="1" x14ac:dyDescent="0.25">
      <c r="A379" s="302"/>
      <c r="B379" s="302"/>
      <c r="C379" s="292" t="s">
        <v>60</v>
      </c>
      <c r="D379" s="289">
        <v>0</v>
      </c>
      <c r="E379" s="289">
        <v>0</v>
      </c>
      <c r="F379" s="289">
        <v>0</v>
      </c>
      <c r="G379" s="289">
        <v>0</v>
      </c>
      <c r="H379" s="302"/>
      <c r="I379" s="302"/>
      <c r="J379" s="302"/>
      <c r="K379" s="302"/>
    </row>
    <row r="380" spans="1:11" ht="14.1" customHeight="1" x14ac:dyDescent="0.25">
      <c r="A380" s="302"/>
      <c r="B380" s="302"/>
      <c r="C380" s="292" t="s">
        <v>61</v>
      </c>
      <c r="D380" s="289">
        <v>0</v>
      </c>
      <c r="E380" s="289">
        <v>0</v>
      </c>
      <c r="F380" s="289">
        <v>0</v>
      </c>
      <c r="G380" s="289">
        <v>0</v>
      </c>
      <c r="H380" s="302"/>
      <c r="I380" s="302"/>
      <c r="J380" s="302"/>
      <c r="K380" s="302"/>
    </row>
    <row r="381" spans="1:11" ht="14.1" customHeight="1" x14ac:dyDescent="0.25">
      <c r="A381" s="302"/>
      <c r="B381" s="302"/>
      <c r="C381" s="292" t="s">
        <v>62</v>
      </c>
      <c r="D381" s="289">
        <v>0</v>
      </c>
      <c r="E381" s="289">
        <v>0</v>
      </c>
      <c r="F381" s="289">
        <v>0</v>
      </c>
      <c r="G381" s="289">
        <v>0</v>
      </c>
      <c r="H381" s="302"/>
      <c r="I381" s="302"/>
      <c r="J381" s="302"/>
      <c r="K381" s="302"/>
    </row>
    <row r="382" spans="1:11" ht="14.1" customHeight="1" x14ac:dyDescent="0.25">
      <c r="A382" s="302"/>
      <c r="B382" s="302"/>
      <c r="C382" s="292" t="s">
        <v>60</v>
      </c>
      <c r="D382" s="289">
        <v>0</v>
      </c>
      <c r="E382" s="289">
        <v>0</v>
      </c>
      <c r="F382" s="289">
        <v>0</v>
      </c>
      <c r="G382" s="289">
        <v>0</v>
      </c>
      <c r="H382" s="302"/>
      <c r="I382" s="302"/>
      <c r="J382" s="302"/>
      <c r="K382" s="302"/>
    </row>
    <row r="383" spans="1:11" ht="14.1" customHeight="1" x14ac:dyDescent="0.25">
      <c r="A383" s="302"/>
      <c r="B383" s="302"/>
      <c r="C383" s="292" t="s">
        <v>61</v>
      </c>
      <c r="D383" s="289">
        <v>0</v>
      </c>
      <c r="E383" s="289">
        <v>0</v>
      </c>
      <c r="F383" s="289">
        <v>0</v>
      </c>
      <c r="G383" s="289">
        <v>0</v>
      </c>
      <c r="H383" s="302"/>
      <c r="I383" s="302"/>
      <c r="J383" s="302"/>
      <c r="K383" s="302"/>
    </row>
    <row r="384" spans="1:11" ht="14.1" customHeight="1" x14ac:dyDescent="0.25">
      <c r="A384" s="302"/>
      <c r="B384" s="302"/>
      <c r="C384" s="292" t="s">
        <v>63</v>
      </c>
      <c r="D384" s="289">
        <v>0</v>
      </c>
      <c r="E384" s="289">
        <v>2500000</v>
      </c>
      <c r="F384" s="289">
        <v>2500000</v>
      </c>
      <c r="G384" s="289">
        <v>2500000</v>
      </c>
      <c r="H384" s="302"/>
      <c r="I384" s="302"/>
      <c r="J384" s="302"/>
      <c r="K384" s="302"/>
    </row>
    <row r="385" spans="1:11" ht="14.1" customHeight="1" x14ac:dyDescent="0.25">
      <c r="A385" s="302"/>
      <c r="B385" s="302"/>
      <c r="C385" s="292" t="s">
        <v>60</v>
      </c>
      <c r="D385" s="289">
        <v>0</v>
      </c>
      <c r="E385" s="289">
        <v>2500000</v>
      </c>
      <c r="F385" s="289">
        <v>2500000</v>
      </c>
      <c r="G385" s="289">
        <v>2500000</v>
      </c>
      <c r="H385" s="302"/>
      <c r="I385" s="302"/>
      <c r="J385" s="302"/>
      <c r="K385" s="302"/>
    </row>
    <row r="386" spans="1:11" ht="14.1" customHeight="1" x14ac:dyDescent="0.25">
      <c r="A386" s="302"/>
      <c r="B386" s="302"/>
      <c r="C386" s="292" t="s">
        <v>61</v>
      </c>
      <c r="D386" s="289">
        <v>0</v>
      </c>
      <c r="E386" s="289">
        <v>0</v>
      </c>
      <c r="F386" s="289">
        <v>0</v>
      </c>
      <c r="G386" s="289">
        <v>0</v>
      </c>
      <c r="H386" s="302"/>
      <c r="I386" s="302"/>
      <c r="J386" s="302"/>
      <c r="K386" s="302"/>
    </row>
    <row r="387" spans="1:11" ht="14.1" customHeight="1" x14ac:dyDescent="0.25">
      <c r="A387" s="302"/>
      <c r="B387" s="302"/>
      <c r="C387" s="292" t="s">
        <v>64</v>
      </c>
      <c r="D387" s="289">
        <v>0</v>
      </c>
      <c r="E387" s="289">
        <v>0</v>
      </c>
      <c r="F387" s="289">
        <v>0</v>
      </c>
      <c r="G387" s="289">
        <v>0</v>
      </c>
      <c r="H387" s="302"/>
      <c r="I387" s="302"/>
      <c r="J387" s="302"/>
      <c r="K387" s="302"/>
    </row>
    <row r="388" spans="1:11" ht="14.1" customHeight="1" x14ac:dyDescent="0.25">
      <c r="A388" s="302"/>
      <c r="B388" s="302"/>
      <c r="C388" s="292" t="s">
        <v>60</v>
      </c>
      <c r="D388" s="289">
        <v>0</v>
      </c>
      <c r="E388" s="289">
        <v>0</v>
      </c>
      <c r="F388" s="289">
        <v>0</v>
      </c>
      <c r="G388" s="289">
        <v>0</v>
      </c>
      <c r="H388" s="302"/>
      <c r="I388" s="302"/>
      <c r="J388" s="302"/>
      <c r="K388" s="302"/>
    </row>
    <row r="389" spans="1:11" ht="14.1" customHeight="1" x14ac:dyDescent="0.25">
      <c r="A389" s="302"/>
      <c r="B389" s="302"/>
      <c r="C389" s="292" t="s">
        <v>61</v>
      </c>
      <c r="D389" s="289">
        <v>0</v>
      </c>
      <c r="E389" s="289">
        <v>0</v>
      </c>
      <c r="F389" s="289">
        <v>0</v>
      </c>
      <c r="G389" s="289">
        <v>0</v>
      </c>
      <c r="H389" s="302"/>
      <c r="I389" s="302"/>
      <c r="J389" s="302"/>
      <c r="K389" s="302"/>
    </row>
    <row r="390" spans="1:11" ht="14.1" customHeight="1" x14ac:dyDescent="0.25">
      <c r="A390" s="302"/>
      <c r="B390" s="302"/>
      <c r="C390" s="292" t="s">
        <v>65</v>
      </c>
      <c r="D390" s="289">
        <v>0</v>
      </c>
      <c r="E390" s="289">
        <v>0</v>
      </c>
      <c r="F390" s="289">
        <v>0</v>
      </c>
      <c r="G390" s="289">
        <v>0</v>
      </c>
      <c r="H390" s="302"/>
      <c r="I390" s="302"/>
      <c r="J390" s="302"/>
      <c r="K390" s="302"/>
    </row>
    <row r="391" spans="1:11" ht="14.1" customHeight="1" x14ac:dyDescent="0.25">
      <c r="A391" s="302"/>
      <c r="B391" s="302"/>
      <c r="C391" s="292" t="s">
        <v>60</v>
      </c>
      <c r="D391" s="289">
        <v>0</v>
      </c>
      <c r="E391" s="289">
        <v>0</v>
      </c>
      <c r="F391" s="289">
        <v>0</v>
      </c>
      <c r="G391" s="289">
        <v>0</v>
      </c>
      <c r="H391" s="302"/>
      <c r="I391" s="302"/>
      <c r="J391" s="302"/>
      <c r="K391" s="302"/>
    </row>
    <row r="392" spans="1:11" ht="14.1" customHeight="1" x14ac:dyDescent="0.25">
      <c r="A392" s="302"/>
      <c r="B392" s="302"/>
      <c r="C392" s="292" t="s">
        <v>61</v>
      </c>
      <c r="D392" s="289">
        <v>0</v>
      </c>
      <c r="E392" s="289">
        <v>0</v>
      </c>
      <c r="F392" s="289">
        <v>0</v>
      </c>
      <c r="G392" s="289">
        <v>0</v>
      </c>
      <c r="H392" s="302"/>
      <c r="I392" s="302"/>
      <c r="J392" s="302"/>
      <c r="K392" s="302"/>
    </row>
    <row r="393" spans="1:11" ht="14.1" customHeight="1" x14ac:dyDescent="0.25">
      <c r="A393" s="302"/>
      <c r="B393" s="302"/>
      <c r="C393" s="292" t="s">
        <v>66</v>
      </c>
      <c r="D393" s="289">
        <v>0</v>
      </c>
      <c r="E393" s="289">
        <v>0</v>
      </c>
      <c r="F393" s="289">
        <v>0</v>
      </c>
      <c r="G393" s="289">
        <v>0</v>
      </c>
      <c r="H393" s="302"/>
      <c r="I393" s="302"/>
      <c r="J393" s="302"/>
      <c r="K393" s="302"/>
    </row>
    <row r="394" spans="1:11" ht="14.1" customHeight="1" x14ac:dyDescent="0.25">
      <c r="A394" s="302"/>
      <c r="B394" s="302"/>
      <c r="C394" s="292" t="s">
        <v>60</v>
      </c>
      <c r="D394" s="289">
        <v>0</v>
      </c>
      <c r="E394" s="289">
        <v>0</v>
      </c>
      <c r="F394" s="289">
        <v>0</v>
      </c>
      <c r="G394" s="289">
        <v>0</v>
      </c>
      <c r="H394" s="302"/>
      <c r="I394" s="302"/>
      <c r="J394" s="302"/>
      <c r="K394" s="302"/>
    </row>
    <row r="395" spans="1:11" ht="14.1" customHeight="1" x14ac:dyDescent="0.25">
      <c r="A395" s="302"/>
      <c r="B395" s="302"/>
      <c r="C395" s="292" t="s">
        <v>61</v>
      </c>
      <c r="D395" s="289">
        <v>0</v>
      </c>
      <c r="E395" s="289">
        <v>0</v>
      </c>
      <c r="F395" s="289">
        <v>0</v>
      </c>
      <c r="G395" s="289">
        <v>0</v>
      </c>
      <c r="H395" s="302"/>
      <c r="I395" s="302"/>
      <c r="J395" s="302"/>
      <c r="K395" s="302"/>
    </row>
    <row r="396" spans="1:11" ht="14.1" customHeight="1" x14ac:dyDescent="0.25">
      <c r="A396" s="302"/>
      <c r="B396" s="302"/>
      <c r="C396" s="292" t="s">
        <v>67</v>
      </c>
      <c r="D396" s="289">
        <v>0</v>
      </c>
      <c r="E396" s="289">
        <v>0</v>
      </c>
      <c r="F396" s="289">
        <v>0</v>
      </c>
      <c r="G396" s="289">
        <v>0</v>
      </c>
      <c r="H396" s="302"/>
      <c r="I396" s="302"/>
      <c r="J396" s="302"/>
      <c r="K396" s="302"/>
    </row>
    <row r="397" spans="1:11" ht="14.1" customHeight="1" x14ac:dyDescent="0.25">
      <c r="A397" s="302"/>
      <c r="B397" s="302"/>
      <c r="C397" s="292" t="s">
        <v>60</v>
      </c>
      <c r="D397" s="289">
        <v>0</v>
      </c>
      <c r="E397" s="289">
        <v>0</v>
      </c>
      <c r="F397" s="289">
        <v>0</v>
      </c>
      <c r="G397" s="289">
        <v>0</v>
      </c>
      <c r="H397" s="302"/>
      <c r="I397" s="302"/>
      <c r="J397" s="302"/>
      <c r="K397" s="302"/>
    </row>
    <row r="398" spans="1:11" ht="14.1" customHeight="1" x14ac:dyDescent="0.25">
      <c r="A398" s="302"/>
      <c r="B398" s="302"/>
      <c r="C398" s="292" t="s">
        <v>61</v>
      </c>
      <c r="D398" s="289">
        <v>0</v>
      </c>
      <c r="E398" s="289">
        <v>0</v>
      </c>
      <c r="F398" s="289">
        <v>0</v>
      </c>
      <c r="G398" s="289">
        <v>0</v>
      </c>
      <c r="H398" s="302"/>
      <c r="I398" s="302"/>
      <c r="J398" s="302"/>
      <c r="K398" s="302"/>
    </row>
    <row r="399" spans="1:11" ht="14.1" customHeight="1" x14ac:dyDescent="0.25">
      <c r="A399" s="302"/>
      <c r="B399" s="302"/>
      <c r="C399" s="292" t="s">
        <v>68</v>
      </c>
      <c r="D399" s="289">
        <v>0</v>
      </c>
      <c r="E399" s="289">
        <v>0</v>
      </c>
      <c r="F399" s="289">
        <v>0</v>
      </c>
      <c r="G399" s="289">
        <v>0</v>
      </c>
      <c r="H399" s="302"/>
      <c r="I399" s="302"/>
      <c r="J399" s="302"/>
      <c r="K399" s="302"/>
    </row>
    <row r="400" spans="1:11" ht="14.1" customHeight="1" x14ac:dyDescent="0.25">
      <c r="A400" s="302"/>
      <c r="B400" s="302"/>
      <c r="C400" s="292" t="s">
        <v>60</v>
      </c>
      <c r="D400" s="289">
        <v>0</v>
      </c>
      <c r="E400" s="289">
        <v>0</v>
      </c>
      <c r="F400" s="289">
        <v>0</v>
      </c>
      <c r="G400" s="289">
        <v>0</v>
      </c>
      <c r="H400" s="302"/>
      <c r="I400" s="302"/>
      <c r="J400" s="302"/>
      <c r="K400" s="302"/>
    </row>
    <row r="401" spans="1:11" ht="14.1" customHeight="1" x14ac:dyDescent="0.25">
      <c r="A401" s="302"/>
      <c r="B401" s="302"/>
      <c r="C401" s="292" t="s">
        <v>69</v>
      </c>
      <c r="D401" s="289">
        <v>0</v>
      </c>
      <c r="E401" s="289">
        <v>0</v>
      </c>
      <c r="F401" s="289">
        <v>0</v>
      </c>
      <c r="G401" s="289">
        <v>0</v>
      </c>
      <c r="H401" s="302"/>
      <c r="I401" s="302"/>
      <c r="J401" s="302"/>
      <c r="K401" s="302"/>
    </row>
    <row r="402" spans="1:11" ht="14.1" customHeight="1" x14ac:dyDescent="0.25">
      <c r="A402" s="302"/>
      <c r="B402" s="302"/>
      <c r="C402" s="292" t="s">
        <v>70</v>
      </c>
      <c r="D402" s="289">
        <v>0</v>
      </c>
      <c r="E402" s="289">
        <v>0</v>
      </c>
      <c r="F402" s="289">
        <v>0</v>
      </c>
      <c r="G402" s="289">
        <v>0</v>
      </c>
      <c r="H402" s="302"/>
      <c r="I402" s="302"/>
      <c r="J402" s="302"/>
      <c r="K402" s="302"/>
    </row>
    <row r="403" spans="1:11" ht="14.1" customHeight="1" x14ac:dyDescent="0.25">
      <c r="A403" s="302"/>
      <c r="B403" s="302"/>
      <c r="C403" s="292" t="s">
        <v>71</v>
      </c>
      <c r="D403" s="289">
        <v>0</v>
      </c>
      <c r="E403" s="289">
        <v>0</v>
      </c>
      <c r="F403" s="289">
        <v>0</v>
      </c>
      <c r="G403" s="289">
        <v>0</v>
      </c>
      <c r="H403" s="302"/>
      <c r="I403" s="302"/>
      <c r="J403" s="302"/>
      <c r="K403" s="302"/>
    </row>
    <row r="404" spans="1:11" ht="14.1" customHeight="1" x14ac:dyDescent="0.25">
      <c r="A404" s="302"/>
      <c r="B404" s="302"/>
      <c r="C404" s="292" t="s">
        <v>72</v>
      </c>
      <c r="D404" s="289">
        <v>0</v>
      </c>
      <c r="E404" s="289">
        <v>0</v>
      </c>
      <c r="F404" s="289">
        <v>0</v>
      </c>
      <c r="G404" s="289">
        <v>0</v>
      </c>
      <c r="H404" s="302"/>
      <c r="I404" s="302"/>
      <c r="J404" s="302"/>
      <c r="K404" s="302"/>
    </row>
    <row r="405" spans="1:11" ht="14.1" customHeight="1" x14ac:dyDescent="0.25">
      <c r="A405" s="302"/>
      <c r="B405" s="302"/>
      <c r="C405" s="292" t="s">
        <v>73</v>
      </c>
      <c r="D405" s="289">
        <v>0</v>
      </c>
      <c r="E405" s="289">
        <v>0</v>
      </c>
      <c r="F405" s="289">
        <v>0</v>
      </c>
      <c r="G405" s="289">
        <v>0</v>
      </c>
      <c r="H405" s="302"/>
      <c r="I405" s="302"/>
      <c r="J405" s="302"/>
      <c r="K405" s="302"/>
    </row>
    <row r="406" spans="1:11" ht="14.1" customHeight="1" x14ac:dyDescent="0.25">
      <c r="A406" s="302"/>
      <c r="B406" s="302"/>
      <c r="C406" s="292" t="s">
        <v>60</v>
      </c>
      <c r="D406" s="289">
        <v>0</v>
      </c>
      <c r="E406" s="289">
        <v>0</v>
      </c>
      <c r="F406" s="289">
        <v>0</v>
      </c>
      <c r="G406" s="289">
        <v>0</v>
      </c>
      <c r="H406" s="302"/>
      <c r="I406" s="302"/>
      <c r="J406" s="302"/>
      <c r="K406" s="302"/>
    </row>
    <row r="407" spans="1:11" ht="14.1" customHeight="1" x14ac:dyDescent="0.25">
      <c r="A407" s="302"/>
      <c r="B407" s="302"/>
      <c r="C407" s="292" t="s">
        <v>69</v>
      </c>
      <c r="D407" s="289">
        <v>0</v>
      </c>
      <c r="E407" s="289">
        <v>0</v>
      </c>
      <c r="F407" s="289">
        <v>0</v>
      </c>
      <c r="G407" s="289">
        <v>0</v>
      </c>
      <c r="H407" s="302"/>
      <c r="I407" s="302"/>
      <c r="J407" s="302"/>
      <c r="K407" s="302"/>
    </row>
    <row r="408" spans="1:11" ht="14.1" customHeight="1" x14ac:dyDescent="0.25">
      <c r="A408" s="302"/>
      <c r="B408" s="302"/>
      <c r="C408" s="292" t="s">
        <v>70</v>
      </c>
      <c r="D408" s="289">
        <v>0</v>
      </c>
      <c r="E408" s="289">
        <v>0</v>
      </c>
      <c r="F408" s="289">
        <v>0</v>
      </c>
      <c r="G408" s="289">
        <v>0</v>
      </c>
      <c r="H408" s="302"/>
      <c r="I408" s="302"/>
      <c r="J408" s="302"/>
      <c r="K408" s="302"/>
    </row>
    <row r="409" spans="1:11" ht="14.1" customHeight="1" x14ac:dyDescent="0.25">
      <c r="A409" s="302"/>
      <c r="B409" s="302"/>
      <c r="C409" s="292" t="s">
        <v>71</v>
      </c>
      <c r="D409" s="289">
        <v>0</v>
      </c>
      <c r="E409" s="289">
        <v>0</v>
      </c>
      <c r="F409" s="289">
        <v>0</v>
      </c>
      <c r="G409" s="289">
        <v>0</v>
      </c>
      <c r="H409" s="302"/>
      <c r="I409" s="302"/>
      <c r="J409" s="302"/>
      <c r="K409" s="302"/>
    </row>
    <row r="410" spans="1:11" ht="14.1" customHeight="1" x14ac:dyDescent="0.25">
      <c r="A410" s="302"/>
      <c r="B410" s="302"/>
      <c r="C410" s="292" t="s">
        <v>72</v>
      </c>
      <c r="D410" s="289">
        <v>0</v>
      </c>
      <c r="E410" s="289">
        <v>0</v>
      </c>
      <c r="F410" s="289">
        <v>0</v>
      </c>
      <c r="G410" s="289">
        <v>0</v>
      </c>
      <c r="H410" s="302"/>
      <c r="I410" s="302"/>
      <c r="J410" s="302"/>
      <c r="K410" s="302"/>
    </row>
    <row r="411" spans="1:11" ht="14.1" customHeight="1" x14ac:dyDescent="0.25">
      <c r="A411" s="302"/>
      <c r="B411" s="302"/>
      <c r="C411" s="292" t="s">
        <v>74</v>
      </c>
      <c r="D411" s="289">
        <v>0</v>
      </c>
      <c r="E411" s="289">
        <v>0</v>
      </c>
      <c r="F411" s="289">
        <v>0</v>
      </c>
      <c r="G411" s="289">
        <v>0</v>
      </c>
      <c r="H411" s="302"/>
      <c r="I411" s="302"/>
      <c r="J411" s="302"/>
      <c r="K411" s="302"/>
    </row>
    <row r="412" spans="1:11" ht="14.1" customHeight="1" x14ac:dyDescent="0.25">
      <c r="A412" s="302"/>
      <c r="B412" s="302"/>
      <c r="C412" s="292" t="s">
        <v>60</v>
      </c>
      <c r="D412" s="289">
        <v>0</v>
      </c>
      <c r="E412" s="289">
        <v>0</v>
      </c>
      <c r="F412" s="289">
        <v>0</v>
      </c>
      <c r="G412" s="289">
        <v>0</v>
      </c>
      <c r="H412" s="302"/>
      <c r="I412" s="302"/>
      <c r="J412" s="302"/>
      <c r="K412" s="302"/>
    </row>
    <row r="413" spans="1:11" ht="14.1" customHeight="1" x14ac:dyDescent="0.25">
      <c r="A413" s="302"/>
      <c r="B413" s="302"/>
      <c r="C413" s="292" t="s">
        <v>69</v>
      </c>
      <c r="D413" s="289">
        <v>0</v>
      </c>
      <c r="E413" s="289">
        <v>0</v>
      </c>
      <c r="F413" s="289">
        <v>0</v>
      </c>
      <c r="G413" s="289">
        <v>0</v>
      </c>
      <c r="H413" s="302"/>
      <c r="I413" s="302"/>
      <c r="J413" s="302"/>
      <c r="K413" s="302"/>
    </row>
    <row r="414" spans="1:11" ht="14.1" customHeight="1" x14ac:dyDescent="0.25">
      <c r="A414" s="302"/>
      <c r="B414" s="302"/>
      <c r="C414" s="292" t="s">
        <v>70</v>
      </c>
      <c r="D414" s="289">
        <v>0</v>
      </c>
      <c r="E414" s="289">
        <v>0</v>
      </c>
      <c r="F414" s="289">
        <v>0</v>
      </c>
      <c r="G414" s="289">
        <v>0</v>
      </c>
      <c r="H414" s="302"/>
      <c r="I414" s="302"/>
      <c r="J414" s="302"/>
      <c r="K414" s="302"/>
    </row>
    <row r="415" spans="1:11" ht="14.1" customHeight="1" x14ac:dyDescent="0.25">
      <c r="A415" s="302"/>
      <c r="B415" s="302"/>
      <c r="C415" s="292" t="s">
        <v>71</v>
      </c>
      <c r="D415" s="289">
        <v>0</v>
      </c>
      <c r="E415" s="289">
        <v>0</v>
      </c>
      <c r="F415" s="289">
        <v>0</v>
      </c>
      <c r="G415" s="289">
        <v>0</v>
      </c>
      <c r="H415" s="302"/>
      <c r="I415" s="302"/>
      <c r="J415" s="302"/>
      <c r="K415" s="302"/>
    </row>
    <row r="416" spans="1:11" ht="14.1" customHeight="1" x14ac:dyDescent="0.25">
      <c r="A416" s="302"/>
      <c r="B416" s="302"/>
      <c r="C416" s="292" t="s">
        <v>72</v>
      </c>
      <c r="D416" s="289">
        <v>0</v>
      </c>
      <c r="E416" s="289">
        <v>0</v>
      </c>
      <c r="F416" s="289">
        <v>0</v>
      </c>
      <c r="G416" s="289">
        <v>0</v>
      </c>
      <c r="H416" s="302"/>
      <c r="I416" s="302"/>
      <c r="J416" s="302"/>
      <c r="K416" s="302"/>
    </row>
    <row r="417" spans="1:11" ht="14.1" customHeight="1" x14ac:dyDescent="0.25">
      <c r="A417" s="302"/>
      <c r="B417" s="302"/>
      <c r="C417" s="292" t="s">
        <v>75</v>
      </c>
      <c r="D417" s="289">
        <v>0</v>
      </c>
      <c r="E417" s="289">
        <v>0</v>
      </c>
      <c r="F417" s="289">
        <v>0</v>
      </c>
      <c r="G417" s="289">
        <v>0</v>
      </c>
      <c r="H417" s="302"/>
      <c r="I417" s="302"/>
      <c r="J417" s="302"/>
      <c r="K417" s="302"/>
    </row>
    <row r="418" spans="1:11" ht="14.1" customHeight="1" x14ac:dyDescent="0.25">
      <c r="A418" s="302"/>
      <c r="B418" s="302"/>
      <c r="C418" s="292" t="s">
        <v>76</v>
      </c>
      <c r="D418" s="289">
        <v>0</v>
      </c>
      <c r="E418" s="289">
        <v>0</v>
      </c>
      <c r="F418" s="289">
        <v>0</v>
      </c>
      <c r="G418" s="289">
        <v>0</v>
      </c>
      <c r="H418" s="302"/>
      <c r="I418" s="302"/>
      <c r="J418" s="302"/>
      <c r="K418" s="302"/>
    </row>
    <row r="419" spans="1:11" ht="14.1" customHeight="1" x14ac:dyDescent="0.25">
      <c r="A419" s="302"/>
      <c r="B419" s="302"/>
      <c r="C419" s="290" t="s">
        <v>77</v>
      </c>
      <c r="D419" s="289">
        <v>0</v>
      </c>
      <c r="E419" s="289">
        <v>2500000</v>
      </c>
      <c r="F419" s="289">
        <v>2500000</v>
      </c>
      <c r="G419" s="289">
        <v>2500000</v>
      </c>
      <c r="H419" s="302"/>
      <c r="I419" s="302"/>
      <c r="J419" s="302"/>
      <c r="K419" s="302"/>
    </row>
    <row r="420" spans="1:11" ht="14.1" customHeight="1" x14ac:dyDescent="0.25">
      <c r="A420" s="302"/>
      <c r="B420" s="302"/>
      <c r="C420" s="1293" t="s">
        <v>78</v>
      </c>
      <c r="D420" s="1294"/>
      <c r="E420" s="1294"/>
      <c r="F420" s="1294"/>
      <c r="G420" s="1294"/>
      <c r="H420" s="302"/>
      <c r="I420" s="302"/>
      <c r="J420" s="302"/>
      <c r="K420" s="302"/>
    </row>
    <row r="421" spans="1:11" ht="14.1" customHeight="1" x14ac:dyDescent="0.25">
      <c r="A421" s="302"/>
      <c r="B421" s="302"/>
      <c r="C421" s="297" t="s">
        <v>2808</v>
      </c>
      <c r="D421" s="1293" t="s">
        <v>2807</v>
      </c>
      <c r="E421" s="1294"/>
      <c r="F421" s="1294"/>
      <c r="G421" s="1294"/>
      <c r="H421" s="302"/>
      <c r="I421" s="302"/>
      <c r="J421" s="302"/>
      <c r="K421" s="302"/>
    </row>
    <row r="422" spans="1:11" ht="18" customHeight="1" x14ac:dyDescent="0.25">
      <c r="A422" s="302"/>
      <c r="B422" s="302"/>
      <c r="C422" s="296" t="s">
        <v>33</v>
      </c>
      <c r="D422" s="1295" t="s">
        <v>2806</v>
      </c>
      <c r="E422" s="1296"/>
      <c r="F422" s="1296"/>
      <c r="G422" s="1296"/>
      <c r="H422" s="302"/>
      <c r="I422" s="302"/>
      <c r="J422" s="302"/>
      <c r="K422" s="302"/>
    </row>
    <row r="423" spans="1:11" ht="18" customHeight="1" x14ac:dyDescent="0.25">
      <c r="A423" s="302"/>
      <c r="B423" s="302"/>
      <c r="C423" s="277" t="s">
        <v>35</v>
      </c>
      <c r="D423" s="1297" t="s">
        <v>2805</v>
      </c>
      <c r="E423" s="1298"/>
      <c r="F423" s="1298"/>
      <c r="G423" s="1298"/>
      <c r="H423" s="302"/>
      <c r="I423" s="302"/>
      <c r="J423" s="302"/>
      <c r="K423" s="302"/>
    </row>
    <row r="424" spans="1:11" ht="18" customHeight="1" x14ac:dyDescent="0.25">
      <c r="A424" s="302"/>
      <c r="B424" s="302"/>
      <c r="C424" s="277" t="s">
        <v>37</v>
      </c>
      <c r="D424" s="1297" t="s">
        <v>1835</v>
      </c>
      <c r="E424" s="1298"/>
      <c r="F424" s="1298"/>
      <c r="G424" s="1298"/>
      <c r="H424" s="302"/>
      <c r="I424" s="302"/>
      <c r="J424" s="302"/>
      <c r="K424" s="302"/>
    </row>
    <row r="425" spans="1:11" ht="15" customHeight="1" x14ac:dyDescent="0.25">
      <c r="A425" s="302"/>
      <c r="B425" s="302"/>
      <c r="C425" s="303"/>
      <c r="D425" s="269">
        <v>2025</v>
      </c>
      <c r="E425" s="269">
        <v>2026</v>
      </c>
      <c r="F425" s="269">
        <v>2027</v>
      </c>
      <c r="G425" s="269">
        <v>2028</v>
      </c>
      <c r="H425" s="302"/>
      <c r="I425" s="302"/>
      <c r="J425" s="302"/>
      <c r="K425" s="302"/>
    </row>
    <row r="426" spans="1:11" ht="15" customHeight="1" x14ac:dyDescent="0.25">
      <c r="A426" s="302"/>
      <c r="B426" s="302"/>
      <c r="C426" s="304"/>
      <c r="D426" s="266" t="s">
        <v>17</v>
      </c>
      <c r="E426" s="266" t="s">
        <v>18</v>
      </c>
      <c r="F426" s="266" t="s">
        <v>18</v>
      </c>
      <c r="G426" s="266" t="s">
        <v>18</v>
      </c>
      <c r="H426" s="302"/>
      <c r="I426" s="302"/>
      <c r="J426" s="302"/>
      <c r="K426" s="302"/>
    </row>
    <row r="427" spans="1:11" ht="14.1" customHeight="1" x14ac:dyDescent="0.25">
      <c r="A427" s="302"/>
      <c r="B427" s="302"/>
      <c r="C427" s="284" t="s">
        <v>39</v>
      </c>
      <c r="D427" s="295" t="s">
        <v>40</v>
      </c>
      <c r="E427" s="295" t="s">
        <v>317</v>
      </c>
      <c r="F427" s="295" t="s">
        <v>317</v>
      </c>
      <c r="G427" s="295" t="s">
        <v>317</v>
      </c>
      <c r="H427" s="302"/>
      <c r="I427" s="302"/>
      <c r="J427" s="302"/>
      <c r="K427" s="302"/>
    </row>
    <row r="428" spans="1:11" ht="14.1" customHeight="1" x14ac:dyDescent="0.25">
      <c r="A428" s="302"/>
      <c r="B428" s="302"/>
      <c r="C428" s="284" t="s">
        <v>41</v>
      </c>
      <c r="D428" s="295" t="s">
        <v>1038</v>
      </c>
      <c r="E428" s="295" t="s">
        <v>1038</v>
      </c>
      <c r="F428" s="295" t="s">
        <v>1038</v>
      </c>
      <c r="G428" s="295" t="s">
        <v>1038</v>
      </c>
      <c r="H428" s="302"/>
      <c r="I428" s="302"/>
      <c r="J428" s="302"/>
      <c r="K428" s="302"/>
    </row>
    <row r="429" spans="1:11" ht="14.1" customHeight="1" x14ac:dyDescent="0.25">
      <c r="A429" s="302"/>
      <c r="B429" s="302"/>
      <c r="C429" s="284" t="s">
        <v>45</v>
      </c>
      <c r="D429" s="295" t="s">
        <v>46</v>
      </c>
      <c r="E429" s="295" t="s">
        <v>1203</v>
      </c>
      <c r="F429" s="295" t="s">
        <v>1203</v>
      </c>
      <c r="G429" s="295" t="s">
        <v>1203</v>
      </c>
      <c r="H429" s="302"/>
      <c r="I429" s="302"/>
      <c r="J429" s="302"/>
      <c r="K429" s="302"/>
    </row>
    <row r="430" spans="1:11" ht="14.1" customHeight="1" x14ac:dyDescent="0.25">
      <c r="A430" s="302"/>
      <c r="B430" s="302"/>
      <c r="C430" s="284" t="s">
        <v>50</v>
      </c>
      <c r="D430" s="295" t="s">
        <v>40</v>
      </c>
      <c r="E430" s="295" t="s">
        <v>40</v>
      </c>
      <c r="F430" s="295" t="s">
        <v>46</v>
      </c>
      <c r="G430" s="295" t="s">
        <v>46</v>
      </c>
      <c r="H430" s="302"/>
      <c r="I430" s="302"/>
      <c r="J430" s="302"/>
      <c r="K430" s="302"/>
    </row>
    <row r="431" spans="1:11" ht="14.1" customHeight="1" x14ac:dyDescent="0.25">
      <c r="A431" s="302"/>
      <c r="B431" s="302"/>
      <c r="C431" s="284" t="s">
        <v>52</v>
      </c>
      <c r="D431" s="295" t="s">
        <v>40</v>
      </c>
      <c r="E431" s="295" t="s">
        <v>46</v>
      </c>
      <c r="F431" s="295" t="s">
        <v>46</v>
      </c>
      <c r="G431" s="295" t="s">
        <v>46</v>
      </c>
      <c r="H431" s="302"/>
      <c r="I431" s="302"/>
      <c r="J431" s="302"/>
      <c r="K431" s="302"/>
    </row>
    <row r="432" spans="1:11" ht="14.1" customHeight="1" x14ac:dyDescent="0.25">
      <c r="A432" s="302"/>
      <c r="B432" s="302"/>
      <c r="C432" s="284" t="s">
        <v>55</v>
      </c>
      <c r="D432" s="295" t="s">
        <v>40</v>
      </c>
      <c r="E432" s="295" t="s">
        <v>40</v>
      </c>
      <c r="F432" s="295" t="s">
        <v>46</v>
      </c>
      <c r="G432" s="295" t="s">
        <v>46</v>
      </c>
      <c r="H432" s="302"/>
      <c r="I432" s="302"/>
      <c r="J432" s="302"/>
      <c r="K432" s="302"/>
    </row>
    <row r="433" spans="1:11" ht="14.1" customHeight="1" x14ac:dyDescent="0.25">
      <c r="A433" s="302"/>
      <c r="B433" s="302"/>
      <c r="C433" s="1307" t="s">
        <v>58</v>
      </c>
      <c r="D433" s="1308"/>
      <c r="E433" s="1308"/>
      <c r="F433" s="1308"/>
      <c r="G433" s="1308"/>
      <c r="H433" s="302"/>
      <c r="I433" s="302"/>
      <c r="J433" s="302"/>
      <c r="K433" s="302"/>
    </row>
    <row r="434" spans="1:11" ht="14.1" customHeight="1" x14ac:dyDescent="0.25">
      <c r="A434" s="302"/>
      <c r="B434" s="302"/>
      <c r="C434" s="303"/>
      <c r="D434" s="269">
        <v>2025</v>
      </c>
      <c r="E434" s="269">
        <v>2026</v>
      </c>
      <c r="F434" s="269">
        <v>2027</v>
      </c>
      <c r="G434" s="269">
        <v>2028</v>
      </c>
      <c r="H434" s="302"/>
      <c r="I434" s="302"/>
      <c r="J434" s="302"/>
      <c r="K434" s="302"/>
    </row>
    <row r="435" spans="1:11" ht="14.1" customHeight="1" x14ac:dyDescent="0.25">
      <c r="A435" s="302"/>
      <c r="B435" s="302"/>
      <c r="C435" s="304"/>
      <c r="D435" s="266" t="s">
        <v>17</v>
      </c>
      <c r="E435" s="266" t="s">
        <v>18</v>
      </c>
      <c r="F435" s="266" t="s">
        <v>18</v>
      </c>
      <c r="G435" s="266" t="s">
        <v>18</v>
      </c>
      <c r="H435" s="302"/>
      <c r="I435" s="302"/>
      <c r="J435" s="302"/>
      <c r="K435" s="302"/>
    </row>
    <row r="436" spans="1:11" ht="14.1" customHeight="1" x14ac:dyDescent="0.25">
      <c r="A436" s="302"/>
      <c r="B436" s="302"/>
      <c r="C436" s="292" t="s">
        <v>59</v>
      </c>
      <c r="D436" s="289">
        <v>0</v>
      </c>
      <c r="E436" s="289">
        <v>0</v>
      </c>
      <c r="F436" s="289">
        <v>0</v>
      </c>
      <c r="G436" s="289">
        <v>0</v>
      </c>
      <c r="H436" s="302"/>
      <c r="I436" s="302"/>
      <c r="J436" s="302"/>
      <c r="K436" s="302"/>
    </row>
    <row r="437" spans="1:11" ht="14.1" customHeight="1" x14ac:dyDescent="0.25">
      <c r="A437" s="302"/>
      <c r="B437" s="302"/>
      <c r="C437" s="292" t="s">
        <v>60</v>
      </c>
      <c r="D437" s="289">
        <v>0</v>
      </c>
      <c r="E437" s="289">
        <v>0</v>
      </c>
      <c r="F437" s="289">
        <v>0</v>
      </c>
      <c r="G437" s="289">
        <v>0</v>
      </c>
      <c r="H437" s="302"/>
      <c r="I437" s="302"/>
      <c r="J437" s="302"/>
      <c r="K437" s="302"/>
    </row>
    <row r="438" spans="1:11" ht="14.1" customHeight="1" x14ac:dyDescent="0.25">
      <c r="A438" s="302"/>
      <c r="B438" s="302"/>
      <c r="C438" s="292" t="s">
        <v>61</v>
      </c>
      <c r="D438" s="289">
        <v>0</v>
      </c>
      <c r="E438" s="289">
        <v>0</v>
      </c>
      <c r="F438" s="289">
        <v>0</v>
      </c>
      <c r="G438" s="289">
        <v>0</v>
      </c>
      <c r="H438" s="302"/>
      <c r="I438" s="302"/>
      <c r="J438" s="302"/>
      <c r="K438" s="302"/>
    </row>
    <row r="439" spans="1:11" ht="14.1" customHeight="1" x14ac:dyDescent="0.25">
      <c r="A439" s="302"/>
      <c r="B439" s="302"/>
      <c r="C439" s="292" t="s">
        <v>62</v>
      </c>
      <c r="D439" s="289">
        <v>0</v>
      </c>
      <c r="E439" s="289">
        <v>0</v>
      </c>
      <c r="F439" s="289">
        <v>0</v>
      </c>
      <c r="G439" s="289">
        <v>0</v>
      </c>
      <c r="H439" s="302"/>
      <c r="I439" s="302"/>
      <c r="J439" s="302"/>
      <c r="K439" s="302"/>
    </row>
    <row r="440" spans="1:11" ht="14.1" customHeight="1" x14ac:dyDescent="0.25">
      <c r="A440" s="302"/>
      <c r="B440" s="302"/>
      <c r="C440" s="292" t="s">
        <v>60</v>
      </c>
      <c r="D440" s="289">
        <v>0</v>
      </c>
      <c r="E440" s="289">
        <v>0</v>
      </c>
      <c r="F440" s="289">
        <v>0</v>
      </c>
      <c r="G440" s="289">
        <v>0</v>
      </c>
      <c r="H440" s="302"/>
      <c r="I440" s="302"/>
      <c r="J440" s="302"/>
      <c r="K440" s="302"/>
    </row>
    <row r="441" spans="1:11" ht="14.1" customHeight="1" x14ac:dyDescent="0.25">
      <c r="A441" s="302"/>
      <c r="B441" s="302"/>
      <c r="C441" s="292" t="s">
        <v>61</v>
      </c>
      <c r="D441" s="289">
        <v>0</v>
      </c>
      <c r="E441" s="289">
        <v>0</v>
      </c>
      <c r="F441" s="289">
        <v>0</v>
      </c>
      <c r="G441" s="289">
        <v>0</v>
      </c>
      <c r="H441" s="302"/>
      <c r="I441" s="302"/>
      <c r="J441" s="302"/>
      <c r="K441" s="302"/>
    </row>
    <row r="442" spans="1:11" ht="14.1" customHeight="1" x14ac:dyDescent="0.25">
      <c r="A442" s="302"/>
      <c r="B442" s="302"/>
      <c r="C442" s="292" t="s">
        <v>63</v>
      </c>
      <c r="D442" s="289">
        <v>0</v>
      </c>
      <c r="E442" s="289">
        <v>0</v>
      </c>
      <c r="F442" s="289">
        <v>0</v>
      </c>
      <c r="G442" s="289">
        <v>0</v>
      </c>
      <c r="H442" s="302"/>
      <c r="I442" s="302"/>
      <c r="J442" s="302"/>
      <c r="K442" s="302"/>
    </row>
    <row r="443" spans="1:11" ht="14.1" customHeight="1" x14ac:dyDescent="0.25">
      <c r="A443" s="302"/>
      <c r="B443" s="302"/>
      <c r="C443" s="292" t="s">
        <v>60</v>
      </c>
      <c r="D443" s="289">
        <v>0</v>
      </c>
      <c r="E443" s="289">
        <v>0</v>
      </c>
      <c r="F443" s="289">
        <v>0</v>
      </c>
      <c r="G443" s="289">
        <v>0</v>
      </c>
      <c r="H443" s="302"/>
      <c r="I443" s="302"/>
      <c r="J443" s="302"/>
      <c r="K443" s="302"/>
    </row>
    <row r="444" spans="1:11" ht="14.1" customHeight="1" x14ac:dyDescent="0.25">
      <c r="A444" s="302"/>
      <c r="B444" s="302"/>
      <c r="C444" s="292" t="s">
        <v>61</v>
      </c>
      <c r="D444" s="289">
        <v>0</v>
      </c>
      <c r="E444" s="289">
        <v>0</v>
      </c>
      <c r="F444" s="289">
        <v>0</v>
      </c>
      <c r="G444" s="289">
        <v>0</v>
      </c>
      <c r="H444" s="302"/>
      <c r="I444" s="302"/>
      <c r="J444" s="302"/>
      <c r="K444" s="302"/>
    </row>
    <row r="445" spans="1:11" ht="14.1" customHeight="1" x14ac:dyDescent="0.25">
      <c r="A445" s="302"/>
      <c r="B445" s="302"/>
      <c r="C445" s="292" t="s">
        <v>64</v>
      </c>
      <c r="D445" s="289">
        <v>0</v>
      </c>
      <c r="E445" s="289">
        <v>0</v>
      </c>
      <c r="F445" s="289">
        <v>0</v>
      </c>
      <c r="G445" s="289">
        <v>0</v>
      </c>
      <c r="H445" s="302"/>
      <c r="I445" s="302"/>
      <c r="J445" s="302"/>
      <c r="K445" s="302"/>
    </row>
    <row r="446" spans="1:11" ht="14.1" customHeight="1" x14ac:dyDescent="0.25">
      <c r="A446" s="302"/>
      <c r="B446" s="302"/>
      <c r="C446" s="292" t="s">
        <v>60</v>
      </c>
      <c r="D446" s="289">
        <v>0</v>
      </c>
      <c r="E446" s="289">
        <v>0</v>
      </c>
      <c r="F446" s="289">
        <v>0</v>
      </c>
      <c r="G446" s="289">
        <v>0</v>
      </c>
      <c r="H446" s="302"/>
      <c r="I446" s="302"/>
      <c r="J446" s="302"/>
      <c r="K446" s="302"/>
    </row>
    <row r="447" spans="1:11" ht="14.1" customHeight="1" x14ac:dyDescent="0.25">
      <c r="A447" s="302"/>
      <c r="B447" s="302"/>
      <c r="C447" s="292" t="s">
        <v>61</v>
      </c>
      <c r="D447" s="289">
        <v>0</v>
      </c>
      <c r="E447" s="289">
        <v>0</v>
      </c>
      <c r="F447" s="289">
        <v>0</v>
      </c>
      <c r="G447" s="289">
        <v>0</v>
      </c>
      <c r="H447" s="302"/>
      <c r="I447" s="302"/>
      <c r="J447" s="302"/>
      <c r="K447" s="302"/>
    </row>
    <row r="448" spans="1:11" ht="14.1" customHeight="1" x14ac:dyDescent="0.25">
      <c r="A448" s="302"/>
      <c r="B448" s="302"/>
      <c r="C448" s="292" t="s">
        <v>65</v>
      </c>
      <c r="D448" s="289">
        <v>0</v>
      </c>
      <c r="E448" s="289">
        <v>0</v>
      </c>
      <c r="F448" s="289">
        <v>0</v>
      </c>
      <c r="G448" s="289">
        <v>0</v>
      </c>
      <c r="H448" s="302"/>
      <c r="I448" s="302"/>
      <c r="J448" s="302"/>
      <c r="K448" s="302"/>
    </row>
    <row r="449" spans="1:11" ht="14.1" customHeight="1" x14ac:dyDescent="0.25">
      <c r="A449" s="302"/>
      <c r="B449" s="302"/>
      <c r="C449" s="292" t="s">
        <v>60</v>
      </c>
      <c r="D449" s="289">
        <v>0</v>
      </c>
      <c r="E449" s="289">
        <v>0</v>
      </c>
      <c r="F449" s="289">
        <v>0</v>
      </c>
      <c r="G449" s="289">
        <v>0</v>
      </c>
      <c r="H449" s="302"/>
      <c r="I449" s="302"/>
      <c r="J449" s="302"/>
      <c r="K449" s="302"/>
    </row>
    <row r="450" spans="1:11" ht="14.1" customHeight="1" x14ac:dyDescent="0.25">
      <c r="A450" s="302"/>
      <c r="B450" s="302"/>
      <c r="C450" s="292" t="s">
        <v>61</v>
      </c>
      <c r="D450" s="289">
        <v>0</v>
      </c>
      <c r="E450" s="289">
        <v>0</v>
      </c>
      <c r="F450" s="289">
        <v>0</v>
      </c>
      <c r="G450" s="289">
        <v>0</v>
      </c>
      <c r="H450" s="302"/>
      <c r="I450" s="302"/>
      <c r="J450" s="302"/>
      <c r="K450" s="302"/>
    </row>
    <row r="451" spans="1:11" ht="14.1" customHeight="1" x14ac:dyDescent="0.25">
      <c r="A451" s="302"/>
      <c r="B451" s="302"/>
      <c r="C451" s="292" t="s">
        <v>66</v>
      </c>
      <c r="D451" s="289">
        <v>0</v>
      </c>
      <c r="E451" s="289">
        <v>0</v>
      </c>
      <c r="F451" s="289">
        <v>0</v>
      </c>
      <c r="G451" s="289">
        <v>0</v>
      </c>
      <c r="H451" s="302"/>
      <c r="I451" s="302"/>
      <c r="J451" s="302"/>
      <c r="K451" s="302"/>
    </row>
    <row r="452" spans="1:11" ht="14.1" customHeight="1" x14ac:dyDescent="0.25">
      <c r="A452" s="302"/>
      <c r="B452" s="302"/>
      <c r="C452" s="292" t="s">
        <v>60</v>
      </c>
      <c r="D452" s="289">
        <v>0</v>
      </c>
      <c r="E452" s="289">
        <v>0</v>
      </c>
      <c r="F452" s="289">
        <v>0</v>
      </c>
      <c r="G452" s="289">
        <v>0</v>
      </c>
      <c r="H452" s="302"/>
      <c r="I452" s="302"/>
      <c r="J452" s="302"/>
      <c r="K452" s="302"/>
    </row>
    <row r="453" spans="1:11" ht="14.1" customHeight="1" x14ac:dyDescent="0.25">
      <c r="A453" s="302"/>
      <c r="B453" s="302"/>
      <c r="C453" s="292" t="s">
        <v>61</v>
      </c>
      <c r="D453" s="289">
        <v>0</v>
      </c>
      <c r="E453" s="289">
        <v>0</v>
      </c>
      <c r="F453" s="289">
        <v>0</v>
      </c>
      <c r="G453" s="289">
        <v>0</v>
      </c>
      <c r="H453" s="302"/>
      <c r="I453" s="302"/>
      <c r="J453" s="302"/>
      <c r="K453" s="302"/>
    </row>
    <row r="454" spans="1:11" ht="14.1" customHeight="1" x14ac:dyDescent="0.25">
      <c r="A454" s="302"/>
      <c r="B454" s="302"/>
      <c r="C454" s="292" t="s">
        <v>67</v>
      </c>
      <c r="D454" s="289">
        <v>0</v>
      </c>
      <c r="E454" s="289">
        <v>0</v>
      </c>
      <c r="F454" s="289">
        <v>0</v>
      </c>
      <c r="G454" s="289">
        <v>0</v>
      </c>
      <c r="H454" s="302"/>
      <c r="I454" s="302"/>
      <c r="J454" s="302"/>
      <c r="K454" s="302"/>
    </row>
    <row r="455" spans="1:11" ht="14.1" customHeight="1" x14ac:dyDescent="0.25">
      <c r="A455" s="302"/>
      <c r="B455" s="302"/>
      <c r="C455" s="292" t="s">
        <v>60</v>
      </c>
      <c r="D455" s="289">
        <v>0</v>
      </c>
      <c r="E455" s="289">
        <v>0</v>
      </c>
      <c r="F455" s="289">
        <v>0</v>
      </c>
      <c r="G455" s="289">
        <v>0</v>
      </c>
      <c r="H455" s="302"/>
      <c r="I455" s="302"/>
      <c r="J455" s="302"/>
      <c r="K455" s="302"/>
    </row>
    <row r="456" spans="1:11" ht="14.1" customHeight="1" x14ac:dyDescent="0.25">
      <c r="A456" s="302"/>
      <c r="B456" s="302"/>
      <c r="C456" s="292" t="s">
        <v>61</v>
      </c>
      <c r="D456" s="289">
        <v>0</v>
      </c>
      <c r="E456" s="289">
        <v>0</v>
      </c>
      <c r="F456" s="289">
        <v>0</v>
      </c>
      <c r="G456" s="289">
        <v>0</v>
      </c>
      <c r="H456" s="302"/>
      <c r="I456" s="302"/>
      <c r="J456" s="302"/>
      <c r="K456" s="302"/>
    </row>
    <row r="457" spans="1:11" ht="14.1" customHeight="1" x14ac:dyDescent="0.25">
      <c r="A457" s="302"/>
      <c r="B457" s="302"/>
      <c r="C457" s="292" t="s">
        <v>68</v>
      </c>
      <c r="D457" s="289">
        <v>0</v>
      </c>
      <c r="E457" s="289">
        <v>0</v>
      </c>
      <c r="F457" s="289">
        <v>0</v>
      </c>
      <c r="G457" s="289">
        <v>0</v>
      </c>
      <c r="H457" s="302"/>
      <c r="I457" s="302"/>
      <c r="J457" s="302"/>
      <c r="K457" s="302"/>
    </row>
    <row r="458" spans="1:11" ht="14.1" customHeight="1" x14ac:dyDescent="0.25">
      <c r="A458" s="302"/>
      <c r="B458" s="302"/>
      <c r="C458" s="292" t="s">
        <v>60</v>
      </c>
      <c r="D458" s="289">
        <v>0</v>
      </c>
      <c r="E458" s="289">
        <v>0</v>
      </c>
      <c r="F458" s="289">
        <v>0</v>
      </c>
      <c r="G458" s="289">
        <v>0</v>
      </c>
      <c r="H458" s="302"/>
      <c r="I458" s="302"/>
      <c r="J458" s="302"/>
      <c r="K458" s="302"/>
    </row>
    <row r="459" spans="1:11" ht="14.1" customHeight="1" x14ac:dyDescent="0.25">
      <c r="A459" s="302"/>
      <c r="B459" s="302"/>
      <c r="C459" s="292" t="s">
        <v>69</v>
      </c>
      <c r="D459" s="289">
        <v>0</v>
      </c>
      <c r="E459" s="289">
        <v>0</v>
      </c>
      <c r="F459" s="289">
        <v>0</v>
      </c>
      <c r="G459" s="289">
        <v>0</v>
      </c>
      <c r="H459" s="302"/>
      <c r="I459" s="302"/>
      <c r="J459" s="302"/>
      <c r="K459" s="302"/>
    </row>
    <row r="460" spans="1:11" ht="14.1" customHeight="1" x14ac:dyDescent="0.25">
      <c r="A460" s="302"/>
      <c r="B460" s="302"/>
      <c r="C460" s="292" t="s">
        <v>70</v>
      </c>
      <c r="D460" s="289">
        <v>0</v>
      </c>
      <c r="E460" s="289">
        <v>0</v>
      </c>
      <c r="F460" s="289">
        <v>0</v>
      </c>
      <c r="G460" s="289">
        <v>0</v>
      </c>
      <c r="H460" s="302"/>
      <c r="I460" s="302"/>
      <c r="J460" s="302"/>
      <c r="K460" s="302"/>
    </row>
    <row r="461" spans="1:11" ht="14.1" customHeight="1" x14ac:dyDescent="0.25">
      <c r="A461" s="302"/>
      <c r="B461" s="302"/>
      <c r="C461" s="292" t="s">
        <v>71</v>
      </c>
      <c r="D461" s="289">
        <v>0</v>
      </c>
      <c r="E461" s="289">
        <v>0</v>
      </c>
      <c r="F461" s="289">
        <v>0</v>
      </c>
      <c r="G461" s="289">
        <v>0</v>
      </c>
      <c r="H461" s="302"/>
      <c r="I461" s="302"/>
      <c r="J461" s="302"/>
      <c r="K461" s="302"/>
    </row>
    <row r="462" spans="1:11" ht="14.1" customHeight="1" x14ac:dyDescent="0.25">
      <c r="A462" s="302"/>
      <c r="B462" s="302"/>
      <c r="C462" s="292" t="s">
        <v>72</v>
      </c>
      <c r="D462" s="289">
        <v>0</v>
      </c>
      <c r="E462" s="289">
        <v>0</v>
      </c>
      <c r="F462" s="289">
        <v>0</v>
      </c>
      <c r="G462" s="289">
        <v>0</v>
      </c>
      <c r="H462" s="302"/>
      <c r="I462" s="302"/>
      <c r="J462" s="302"/>
      <c r="K462" s="302"/>
    </row>
    <row r="463" spans="1:11" ht="14.1" customHeight="1" x14ac:dyDescent="0.25">
      <c r="A463" s="302"/>
      <c r="B463" s="302"/>
      <c r="C463" s="292" t="s">
        <v>73</v>
      </c>
      <c r="D463" s="289">
        <v>0</v>
      </c>
      <c r="E463" s="289">
        <v>600000</v>
      </c>
      <c r="F463" s="289">
        <v>600000</v>
      </c>
      <c r="G463" s="289">
        <v>600000</v>
      </c>
      <c r="H463" s="302"/>
      <c r="I463" s="302"/>
      <c r="J463" s="302"/>
      <c r="K463" s="302"/>
    </row>
    <row r="464" spans="1:11" ht="14.1" customHeight="1" x14ac:dyDescent="0.25">
      <c r="A464" s="302"/>
      <c r="B464" s="302"/>
      <c r="C464" s="292" t="s">
        <v>60</v>
      </c>
      <c r="D464" s="289">
        <v>0</v>
      </c>
      <c r="E464" s="289">
        <v>600000</v>
      </c>
      <c r="F464" s="289">
        <v>600000</v>
      </c>
      <c r="G464" s="289">
        <v>600000</v>
      </c>
      <c r="H464" s="302"/>
      <c r="I464" s="302"/>
      <c r="J464" s="302"/>
      <c r="K464" s="302"/>
    </row>
    <row r="465" spans="1:11" ht="14.1" customHeight="1" x14ac:dyDescent="0.25">
      <c r="A465" s="302"/>
      <c r="B465" s="302"/>
      <c r="C465" s="292" t="s">
        <v>69</v>
      </c>
      <c r="D465" s="289">
        <v>0</v>
      </c>
      <c r="E465" s="289">
        <v>0</v>
      </c>
      <c r="F465" s="289">
        <v>0</v>
      </c>
      <c r="G465" s="289">
        <v>0</v>
      </c>
      <c r="H465" s="302"/>
      <c r="I465" s="302"/>
      <c r="J465" s="302"/>
      <c r="K465" s="302"/>
    </row>
    <row r="466" spans="1:11" ht="14.1" customHeight="1" x14ac:dyDescent="0.25">
      <c r="A466" s="302"/>
      <c r="B466" s="302"/>
      <c r="C466" s="292" t="s">
        <v>70</v>
      </c>
      <c r="D466" s="289">
        <v>0</v>
      </c>
      <c r="E466" s="289">
        <v>0</v>
      </c>
      <c r="F466" s="289">
        <v>0</v>
      </c>
      <c r="G466" s="289">
        <v>0</v>
      </c>
      <c r="H466" s="302"/>
      <c r="I466" s="302"/>
      <c r="J466" s="302"/>
      <c r="K466" s="302"/>
    </row>
    <row r="467" spans="1:11" ht="14.1" customHeight="1" x14ac:dyDescent="0.25">
      <c r="A467" s="302"/>
      <c r="B467" s="302"/>
      <c r="C467" s="292" t="s">
        <v>71</v>
      </c>
      <c r="D467" s="289">
        <v>0</v>
      </c>
      <c r="E467" s="289">
        <v>0</v>
      </c>
      <c r="F467" s="289">
        <v>0</v>
      </c>
      <c r="G467" s="289">
        <v>0</v>
      </c>
      <c r="H467" s="302"/>
      <c r="I467" s="302"/>
      <c r="J467" s="302"/>
      <c r="K467" s="302"/>
    </row>
    <row r="468" spans="1:11" ht="14.1" customHeight="1" x14ac:dyDescent="0.25">
      <c r="A468" s="302"/>
      <c r="B468" s="302"/>
      <c r="C468" s="292" t="s">
        <v>72</v>
      </c>
      <c r="D468" s="289">
        <v>0</v>
      </c>
      <c r="E468" s="289">
        <v>0</v>
      </c>
      <c r="F468" s="289">
        <v>0</v>
      </c>
      <c r="G468" s="289">
        <v>0</v>
      </c>
      <c r="H468" s="302"/>
      <c r="I468" s="302"/>
      <c r="J468" s="302"/>
      <c r="K468" s="302"/>
    </row>
    <row r="469" spans="1:11" ht="14.1" customHeight="1" x14ac:dyDescent="0.25">
      <c r="A469" s="302"/>
      <c r="B469" s="302"/>
      <c r="C469" s="292" t="s">
        <v>74</v>
      </c>
      <c r="D469" s="289">
        <v>0</v>
      </c>
      <c r="E469" s="289">
        <v>0</v>
      </c>
      <c r="F469" s="289">
        <v>0</v>
      </c>
      <c r="G469" s="289">
        <v>0</v>
      </c>
      <c r="H469" s="302"/>
      <c r="I469" s="302"/>
      <c r="J469" s="302"/>
      <c r="K469" s="302"/>
    </row>
    <row r="470" spans="1:11" ht="14.1" customHeight="1" x14ac:dyDescent="0.25">
      <c r="A470" s="302"/>
      <c r="B470" s="302"/>
      <c r="C470" s="292" t="s">
        <v>60</v>
      </c>
      <c r="D470" s="289">
        <v>0</v>
      </c>
      <c r="E470" s="289">
        <v>0</v>
      </c>
      <c r="F470" s="289">
        <v>0</v>
      </c>
      <c r="G470" s="289">
        <v>0</v>
      </c>
      <c r="H470" s="302"/>
      <c r="I470" s="302"/>
      <c r="J470" s="302"/>
      <c r="K470" s="302"/>
    </row>
    <row r="471" spans="1:11" ht="14.1" customHeight="1" x14ac:dyDescent="0.25">
      <c r="A471" s="302"/>
      <c r="B471" s="302"/>
      <c r="C471" s="292" t="s">
        <v>69</v>
      </c>
      <c r="D471" s="289">
        <v>0</v>
      </c>
      <c r="E471" s="289">
        <v>0</v>
      </c>
      <c r="F471" s="289">
        <v>0</v>
      </c>
      <c r="G471" s="289">
        <v>0</v>
      </c>
      <c r="H471" s="302"/>
      <c r="I471" s="302"/>
      <c r="J471" s="302"/>
      <c r="K471" s="302"/>
    </row>
    <row r="472" spans="1:11" ht="14.1" customHeight="1" x14ac:dyDescent="0.25">
      <c r="A472" s="302"/>
      <c r="B472" s="302"/>
      <c r="C472" s="292" t="s">
        <v>70</v>
      </c>
      <c r="D472" s="289">
        <v>0</v>
      </c>
      <c r="E472" s="289">
        <v>0</v>
      </c>
      <c r="F472" s="289">
        <v>0</v>
      </c>
      <c r="G472" s="289">
        <v>0</v>
      </c>
      <c r="H472" s="302"/>
      <c r="I472" s="302"/>
      <c r="J472" s="302"/>
      <c r="K472" s="302"/>
    </row>
    <row r="473" spans="1:11" ht="14.1" customHeight="1" x14ac:dyDescent="0.25">
      <c r="A473" s="302"/>
      <c r="B473" s="302"/>
      <c r="C473" s="292" t="s">
        <v>71</v>
      </c>
      <c r="D473" s="289">
        <v>0</v>
      </c>
      <c r="E473" s="289">
        <v>0</v>
      </c>
      <c r="F473" s="289">
        <v>0</v>
      </c>
      <c r="G473" s="289">
        <v>0</v>
      </c>
      <c r="H473" s="302"/>
      <c r="I473" s="302"/>
      <c r="J473" s="302"/>
      <c r="K473" s="302"/>
    </row>
    <row r="474" spans="1:11" ht="14.1" customHeight="1" x14ac:dyDescent="0.25">
      <c r="A474" s="302"/>
      <c r="B474" s="302"/>
      <c r="C474" s="292" t="s">
        <v>72</v>
      </c>
      <c r="D474" s="289">
        <v>0</v>
      </c>
      <c r="E474" s="289">
        <v>0</v>
      </c>
      <c r="F474" s="289">
        <v>0</v>
      </c>
      <c r="G474" s="289">
        <v>0</v>
      </c>
      <c r="H474" s="302"/>
      <c r="I474" s="302"/>
      <c r="J474" s="302"/>
      <c r="K474" s="302"/>
    </row>
    <row r="475" spans="1:11" ht="14.1" customHeight="1" x14ac:dyDescent="0.25">
      <c r="A475" s="302"/>
      <c r="B475" s="302"/>
      <c r="C475" s="292" t="s">
        <v>75</v>
      </c>
      <c r="D475" s="289">
        <v>0</v>
      </c>
      <c r="E475" s="289">
        <v>0</v>
      </c>
      <c r="F475" s="289">
        <v>0</v>
      </c>
      <c r="G475" s="289">
        <v>0</v>
      </c>
      <c r="H475" s="302"/>
      <c r="I475" s="302"/>
      <c r="J475" s="302"/>
      <c r="K475" s="302"/>
    </row>
    <row r="476" spans="1:11" ht="14.1" customHeight="1" x14ac:dyDescent="0.25">
      <c r="A476" s="302"/>
      <c r="B476" s="302"/>
      <c r="C476" s="292" t="s">
        <v>76</v>
      </c>
      <c r="D476" s="289">
        <v>0</v>
      </c>
      <c r="E476" s="289">
        <v>0</v>
      </c>
      <c r="F476" s="289">
        <v>0</v>
      </c>
      <c r="G476" s="289">
        <v>0</v>
      </c>
      <c r="H476" s="302"/>
      <c r="I476" s="302"/>
      <c r="J476" s="302"/>
      <c r="K476" s="302"/>
    </row>
    <row r="477" spans="1:11" ht="14.1" customHeight="1" x14ac:dyDescent="0.25">
      <c r="A477" s="302"/>
      <c r="B477" s="302"/>
      <c r="C477" s="290" t="s">
        <v>77</v>
      </c>
      <c r="D477" s="289">
        <v>0</v>
      </c>
      <c r="E477" s="289">
        <v>600000</v>
      </c>
      <c r="F477" s="289">
        <v>600000</v>
      </c>
      <c r="G477" s="289">
        <v>600000</v>
      </c>
      <c r="H477" s="302"/>
      <c r="I477" s="302"/>
      <c r="J477" s="302"/>
      <c r="K477" s="302"/>
    </row>
    <row r="478" spans="1:11" ht="18" customHeight="1" x14ac:dyDescent="0.25">
      <c r="A478" s="302"/>
      <c r="B478" s="302"/>
      <c r="C478" s="296" t="s">
        <v>33</v>
      </c>
      <c r="D478" s="1295" t="s">
        <v>2804</v>
      </c>
      <c r="E478" s="1296"/>
      <c r="F478" s="1296"/>
      <c r="G478" s="1296"/>
      <c r="H478" s="302"/>
      <c r="I478" s="302"/>
      <c r="J478" s="302"/>
      <c r="K478" s="302"/>
    </row>
    <row r="479" spans="1:11" ht="18" customHeight="1" x14ac:dyDescent="0.25">
      <c r="A479" s="302"/>
      <c r="B479" s="302"/>
      <c r="C479" s="277" t="s">
        <v>35</v>
      </c>
      <c r="D479" s="1297" t="s">
        <v>2803</v>
      </c>
      <c r="E479" s="1298"/>
      <c r="F479" s="1298"/>
      <c r="G479" s="1298"/>
      <c r="H479" s="302"/>
      <c r="I479" s="302"/>
      <c r="J479" s="302"/>
      <c r="K479" s="302"/>
    </row>
    <row r="480" spans="1:11" ht="18" customHeight="1" x14ac:dyDescent="0.25">
      <c r="A480" s="302"/>
      <c r="B480" s="302"/>
      <c r="C480" s="277" t="s">
        <v>37</v>
      </c>
      <c r="D480" s="1297" t="s">
        <v>2802</v>
      </c>
      <c r="E480" s="1298"/>
      <c r="F480" s="1298"/>
      <c r="G480" s="1298"/>
      <c r="H480" s="302"/>
      <c r="I480" s="302"/>
      <c r="J480" s="302"/>
      <c r="K480" s="302"/>
    </row>
    <row r="481" spans="1:11" ht="15" customHeight="1" x14ac:dyDescent="0.25">
      <c r="A481" s="302"/>
      <c r="B481" s="302"/>
      <c r="C481" s="303"/>
      <c r="D481" s="269">
        <v>2025</v>
      </c>
      <c r="E481" s="269">
        <v>2026</v>
      </c>
      <c r="F481" s="269">
        <v>2027</v>
      </c>
      <c r="G481" s="269">
        <v>2028</v>
      </c>
      <c r="H481" s="302"/>
      <c r="I481" s="302"/>
      <c r="J481" s="302"/>
      <c r="K481" s="302"/>
    </row>
    <row r="482" spans="1:11" ht="15" customHeight="1" x14ac:dyDescent="0.25">
      <c r="A482" s="302"/>
      <c r="B482" s="302"/>
      <c r="C482" s="304"/>
      <c r="D482" s="266" t="s">
        <v>17</v>
      </c>
      <c r="E482" s="266" t="s">
        <v>18</v>
      </c>
      <c r="F482" s="266" t="s">
        <v>18</v>
      </c>
      <c r="G482" s="266" t="s">
        <v>18</v>
      </c>
      <c r="H482" s="302"/>
      <c r="I482" s="302"/>
      <c r="J482" s="302"/>
      <c r="K482" s="302"/>
    </row>
    <row r="483" spans="1:11" ht="14.1" customHeight="1" x14ac:dyDescent="0.25">
      <c r="A483" s="302"/>
      <c r="B483" s="302"/>
      <c r="C483" s="284" t="s">
        <v>39</v>
      </c>
      <c r="D483" s="295" t="s">
        <v>40</v>
      </c>
      <c r="E483" s="295" t="s">
        <v>164</v>
      </c>
      <c r="F483" s="295" t="s">
        <v>164</v>
      </c>
      <c r="G483" s="295" t="s">
        <v>164</v>
      </c>
      <c r="H483" s="302"/>
      <c r="I483" s="302"/>
      <c r="J483" s="302"/>
      <c r="K483" s="302"/>
    </row>
    <row r="484" spans="1:11" ht="14.1" customHeight="1" x14ac:dyDescent="0.25">
      <c r="A484" s="302"/>
      <c r="B484" s="302"/>
      <c r="C484" s="284" t="s">
        <v>41</v>
      </c>
      <c r="D484" s="295" t="s">
        <v>2801</v>
      </c>
      <c r="E484" s="295" t="s">
        <v>2801</v>
      </c>
      <c r="F484" s="295" t="s">
        <v>2801</v>
      </c>
      <c r="G484" s="295" t="s">
        <v>2801</v>
      </c>
      <c r="H484" s="302"/>
      <c r="I484" s="302"/>
      <c r="J484" s="302"/>
      <c r="K484" s="302"/>
    </row>
    <row r="485" spans="1:11" ht="14.1" customHeight="1" x14ac:dyDescent="0.25">
      <c r="A485" s="302"/>
      <c r="B485" s="302"/>
      <c r="C485" s="284" t="s">
        <v>45</v>
      </c>
      <c r="D485" s="295" t="s">
        <v>46</v>
      </c>
      <c r="E485" s="295" t="s">
        <v>136</v>
      </c>
      <c r="F485" s="295" t="s">
        <v>136</v>
      </c>
      <c r="G485" s="295" t="s">
        <v>136</v>
      </c>
      <c r="H485" s="302"/>
      <c r="I485" s="302"/>
      <c r="J485" s="302"/>
      <c r="K485" s="302"/>
    </row>
    <row r="486" spans="1:11" ht="14.1" customHeight="1" x14ac:dyDescent="0.25">
      <c r="A486" s="302"/>
      <c r="B486" s="302"/>
      <c r="C486" s="284" t="s">
        <v>50</v>
      </c>
      <c r="D486" s="295" t="s">
        <v>40</v>
      </c>
      <c r="E486" s="295" t="s">
        <v>40</v>
      </c>
      <c r="F486" s="295" t="s">
        <v>46</v>
      </c>
      <c r="G486" s="295" t="s">
        <v>46</v>
      </c>
      <c r="H486" s="302"/>
      <c r="I486" s="302"/>
      <c r="J486" s="302"/>
      <c r="K486" s="302"/>
    </row>
    <row r="487" spans="1:11" ht="14.1" customHeight="1" x14ac:dyDescent="0.25">
      <c r="A487" s="302"/>
      <c r="B487" s="302"/>
      <c r="C487" s="284" t="s">
        <v>52</v>
      </c>
      <c r="D487" s="295" t="s">
        <v>40</v>
      </c>
      <c r="E487" s="295" t="s">
        <v>46</v>
      </c>
      <c r="F487" s="295" t="s">
        <v>46</v>
      </c>
      <c r="G487" s="295" t="s">
        <v>46</v>
      </c>
      <c r="H487" s="302"/>
      <c r="I487" s="302"/>
      <c r="J487" s="302"/>
      <c r="K487" s="302"/>
    </row>
    <row r="488" spans="1:11" ht="14.1" customHeight="1" x14ac:dyDescent="0.25">
      <c r="A488" s="302"/>
      <c r="B488" s="302"/>
      <c r="C488" s="284" t="s">
        <v>55</v>
      </c>
      <c r="D488" s="295" t="s">
        <v>40</v>
      </c>
      <c r="E488" s="295" t="s">
        <v>40</v>
      </c>
      <c r="F488" s="295" t="s">
        <v>46</v>
      </c>
      <c r="G488" s="295" t="s">
        <v>46</v>
      </c>
      <c r="H488" s="302"/>
      <c r="I488" s="302"/>
      <c r="J488" s="302"/>
      <c r="K488" s="302"/>
    </row>
    <row r="489" spans="1:11" ht="14.1" customHeight="1" x14ac:dyDescent="0.25">
      <c r="A489" s="302"/>
      <c r="B489" s="302"/>
      <c r="C489" s="1307" t="s">
        <v>58</v>
      </c>
      <c r="D489" s="1308"/>
      <c r="E489" s="1308"/>
      <c r="F489" s="1308"/>
      <c r="G489" s="1308"/>
      <c r="H489" s="302"/>
      <c r="I489" s="302"/>
      <c r="J489" s="302"/>
      <c r="K489" s="302"/>
    </row>
    <row r="490" spans="1:11" ht="14.1" customHeight="1" x14ac:dyDescent="0.25">
      <c r="A490" s="302"/>
      <c r="B490" s="302"/>
      <c r="C490" s="303"/>
      <c r="D490" s="269">
        <v>2025</v>
      </c>
      <c r="E490" s="269">
        <v>2026</v>
      </c>
      <c r="F490" s="269">
        <v>2027</v>
      </c>
      <c r="G490" s="269">
        <v>2028</v>
      </c>
      <c r="H490" s="302"/>
      <c r="I490" s="302"/>
      <c r="J490" s="302"/>
      <c r="K490" s="302"/>
    </row>
    <row r="491" spans="1:11" ht="14.1" customHeight="1" x14ac:dyDescent="0.25">
      <c r="A491" s="302"/>
      <c r="B491" s="302"/>
      <c r="C491" s="304"/>
      <c r="D491" s="266" t="s">
        <v>17</v>
      </c>
      <c r="E491" s="266" t="s">
        <v>18</v>
      </c>
      <c r="F491" s="266" t="s">
        <v>18</v>
      </c>
      <c r="G491" s="266" t="s">
        <v>18</v>
      </c>
      <c r="H491" s="302"/>
      <c r="I491" s="302"/>
      <c r="J491" s="302"/>
      <c r="K491" s="302"/>
    </row>
    <row r="492" spans="1:11" ht="14.1" customHeight="1" x14ac:dyDescent="0.25">
      <c r="A492" s="302"/>
      <c r="B492" s="302"/>
      <c r="C492" s="292" t="s">
        <v>59</v>
      </c>
      <c r="D492" s="289">
        <v>0</v>
      </c>
      <c r="E492" s="289">
        <v>0</v>
      </c>
      <c r="F492" s="289">
        <v>0</v>
      </c>
      <c r="G492" s="289">
        <v>0</v>
      </c>
      <c r="H492" s="302"/>
      <c r="I492" s="302"/>
      <c r="J492" s="302"/>
      <c r="K492" s="302"/>
    </row>
    <row r="493" spans="1:11" ht="14.1" customHeight="1" x14ac:dyDescent="0.25">
      <c r="A493" s="302"/>
      <c r="B493" s="302"/>
      <c r="C493" s="292" t="s">
        <v>60</v>
      </c>
      <c r="D493" s="289">
        <v>0</v>
      </c>
      <c r="E493" s="289">
        <v>0</v>
      </c>
      <c r="F493" s="289">
        <v>0</v>
      </c>
      <c r="G493" s="289">
        <v>0</v>
      </c>
      <c r="H493" s="302"/>
      <c r="I493" s="302"/>
      <c r="J493" s="302"/>
      <c r="K493" s="302"/>
    </row>
    <row r="494" spans="1:11" ht="14.1" customHeight="1" x14ac:dyDescent="0.25">
      <c r="A494" s="302"/>
      <c r="B494" s="302"/>
      <c r="C494" s="292" t="s">
        <v>61</v>
      </c>
      <c r="D494" s="289">
        <v>0</v>
      </c>
      <c r="E494" s="289">
        <v>0</v>
      </c>
      <c r="F494" s="289">
        <v>0</v>
      </c>
      <c r="G494" s="289">
        <v>0</v>
      </c>
      <c r="H494" s="302"/>
      <c r="I494" s="302"/>
      <c r="J494" s="302"/>
      <c r="K494" s="302"/>
    </row>
    <row r="495" spans="1:11" ht="14.1" customHeight="1" x14ac:dyDescent="0.25">
      <c r="A495" s="302"/>
      <c r="B495" s="302"/>
      <c r="C495" s="292" t="s">
        <v>62</v>
      </c>
      <c r="D495" s="289">
        <v>0</v>
      </c>
      <c r="E495" s="289">
        <v>0</v>
      </c>
      <c r="F495" s="289">
        <v>0</v>
      </c>
      <c r="G495" s="289">
        <v>0</v>
      </c>
      <c r="H495" s="302"/>
      <c r="I495" s="302"/>
      <c r="J495" s="302"/>
      <c r="K495" s="302"/>
    </row>
    <row r="496" spans="1:11" ht="14.1" customHeight="1" x14ac:dyDescent="0.25">
      <c r="A496" s="302"/>
      <c r="B496" s="302"/>
      <c r="C496" s="292" t="s">
        <v>60</v>
      </c>
      <c r="D496" s="289">
        <v>0</v>
      </c>
      <c r="E496" s="289">
        <v>0</v>
      </c>
      <c r="F496" s="289">
        <v>0</v>
      </c>
      <c r="G496" s="289">
        <v>0</v>
      </c>
      <c r="H496" s="302"/>
      <c r="I496" s="302"/>
      <c r="J496" s="302"/>
      <c r="K496" s="302"/>
    </row>
    <row r="497" spans="1:11" ht="14.1" customHeight="1" x14ac:dyDescent="0.25">
      <c r="A497" s="302"/>
      <c r="B497" s="302"/>
      <c r="C497" s="292" t="s">
        <v>61</v>
      </c>
      <c r="D497" s="289">
        <v>0</v>
      </c>
      <c r="E497" s="289">
        <v>0</v>
      </c>
      <c r="F497" s="289">
        <v>0</v>
      </c>
      <c r="G497" s="289">
        <v>0</v>
      </c>
      <c r="H497" s="302"/>
      <c r="I497" s="302"/>
      <c r="J497" s="302"/>
      <c r="K497" s="302"/>
    </row>
    <row r="498" spans="1:11" ht="14.1" customHeight="1" x14ac:dyDescent="0.25">
      <c r="A498" s="302"/>
      <c r="B498" s="302"/>
      <c r="C498" s="292" t="s">
        <v>63</v>
      </c>
      <c r="D498" s="289">
        <v>0</v>
      </c>
      <c r="E498" s="289">
        <v>0</v>
      </c>
      <c r="F498" s="289">
        <v>0</v>
      </c>
      <c r="G498" s="289">
        <v>0</v>
      </c>
      <c r="H498" s="302"/>
      <c r="I498" s="302"/>
      <c r="J498" s="302"/>
      <c r="K498" s="302"/>
    </row>
    <row r="499" spans="1:11" ht="14.1" customHeight="1" x14ac:dyDescent="0.25">
      <c r="A499" s="302"/>
      <c r="B499" s="302"/>
      <c r="C499" s="292" t="s">
        <v>60</v>
      </c>
      <c r="D499" s="289">
        <v>0</v>
      </c>
      <c r="E499" s="289">
        <v>0</v>
      </c>
      <c r="F499" s="289">
        <v>0</v>
      </c>
      <c r="G499" s="289">
        <v>0</v>
      </c>
      <c r="H499" s="302"/>
      <c r="I499" s="302"/>
      <c r="J499" s="302"/>
      <c r="K499" s="302"/>
    </row>
    <row r="500" spans="1:11" ht="14.1" customHeight="1" x14ac:dyDescent="0.25">
      <c r="A500" s="302"/>
      <c r="B500" s="302"/>
      <c r="C500" s="292" t="s">
        <v>61</v>
      </c>
      <c r="D500" s="289">
        <v>0</v>
      </c>
      <c r="E500" s="289">
        <v>0</v>
      </c>
      <c r="F500" s="289">
        <v>0</v>
      </c>
      <c r="G500" s="289">
        <v>0</v>
      </c>
      <c r="H500" s="302"/>
      <c r="I500" s="302"/>
      <c r="J500" s="302"/>
      <c r="K500" s="302"/>
    </row>
    <row r="501" spans="1:11" ht="14.1" customHeight="1" x14ac:dyDescent="0.25">
      <c r="A501" s="302"/>
      <c r="B501" s="302"/>
      <c r="C501" s="292" t="s">
        <v>64</v>
      </c>
      <c r="D501" s="289">
        <v>0</v>
      </c>
      <c r="E501" s="289">
        <v>0</v>
      </c>
      <c r="F501" s="289">
        <v>0</v>
      </c>
      <c r="G501" s="289">
        <v>0</v>
      </c>
      <c r="H501" s="302"/>
      <c r="I501" s="302"/>
      <c r="J501" s="302"/>
      <c r="K501" s="302"/>
    </row>
    <row r="502" spans="1:11" ht="14.1" customHeight="1" x14ac:dyDescent="0.25">
      <c r="A502" s="302"/>
      <c r="B502" s="302"/>
      <c r="C502" s="292" t="s">
        <v>60</v>
      </c>
      <c r="D502" s="289">
        <v>0</v>
      </c>
      <c r="E502" s="289">
        <v>0</v>
      </c>
      <c r="F502" s="289">
        <v>0</v>
      </c>
      <c r="G502" s="289">
        <v>0</v>
      </c>
      <c r="H502" s="302"/>
      <c r="I502" s="302"/>
      <c r="J502" s="302"/>
      <c r="K502" s="302"/>
    </row>
    <row r="503" spans="1:11" ht="14.1" customHeight="1" x14ac:dyDescent="0.25">
      <c r="A503" s="302"/>
      <c r="B503" s="302"/>
      <c r="C503" s="292" t="s">
        <v>61</v>
      </c>
      <c r="D503" s="289">
        <v>0</v>
      </c>
      <c r="E503" s="289">
        <v>0</v>
      </c>
      <c r="F503" s="289">
        <v>0</v>
      </c>
      <c r="G503" s="289">
        <v>0</v>
      </c>
      <c r="H503" s="302"/>
      <c r="I503" s="302"/>
      <c r="J503" s="302"/>
      <c r="K503" s="302"/>
    </row>
    <row r="504" spans="1:11" ht="14.1" customHeight="1" x14ac:dyDescent="0.25">
      <c r="A504" s="302"/>
      <c r="B504" s="302"/>
      <c r="C504" s="292" t="s">
        <v>65</v>
      </c>
      <c r="D504" s="289">
        <v>0</v>
      </c>
      <c r="E504" s="289">
        <v>0</v>
      </c>
      <c r="F504" s="289">
        <v>0</v>
      </c>
      <c r="G504" s="289">
        <v>0</v>
      </c>
      <c r="H504" s="302"/>
      <c r="I504" s="302"/>
      <c r="J504" s="302"/>
      <c r="K504" s="302"/>
    </row>
    <row r="505" spans="1:11" ht="14.1" customHeight="1" x14ac:dyDescent="0.25">
      <c r="A505" s="302"/>
      <c r="B505" s="302"/>
      <c r="C505" s="292" t="s">
        <v>60</v>
      </c>
      <c r="D505" s="289">
        <v>0</v>
      </c>
      <c r="E505" s="289">
        <v>0</v>
      </c>
      <c r="F505" s="289">
        <v>0</v>
      </c>
      <c r="G505" s="289">
        <v>0</v>
      </c>
      <c r="H505" s="302"/>
      <c r="I505" s="302"/>
      <c r="J505" s="302"/>
      <c r="K505" s="302"/>
    </row>
    <row r="506" spans="1:11" ht="14.1" customHeight="1" x14ac:dyDescent="0.25">
      <c r="A506" s="302"/>
      <c r="B506" s="302"/>
      <c r="C506" s="292" t="s">
        <v>61</v>
      </c>
      <c r="D506" s="289">
        <v>0</v>
      </c>
      <c r="E506" s="289">
        <v>0</v>
      </c>
      <c r="F506" s="289">
        <v>0</v>
      </c>
      <c r="G506" s="289">
        <v>0</v>
      </c>
      <c r="H506" s="302"/>
      <c r="I506" s="302"/>
      <c r="J506" s="302"/>
      <c r="K506" s="302"/>
    </row>
    <row r="507" spans="1:11" ht="14.1" customHeight="1" x14ac:dyDescent="0.25">
      <c r="A507" s="302"/>
      <c r="B507" s="302"/>
      <c r="C507" s="292" t="s">
        <v>66</v>
      </c>
      <c r="D507" s="289">
        <v>0</v>
      </c>
      <c r="E507" s="289">
        <v>0</v>
      </c>
      <c r="F507" s="289">
        <v>0</v>
      </c>
      <c r="G507" s="289">
        <v>0</v>
      </c>
      <c r="H507" s="302"/>
      <c r="I507" s="302"/>
      <c r="J507" s="302"/>
      <c r="K507" s="302"/>
    </row>
    <row r="508" spans="1:11" ht="14.1" customHeight="1" x14ac:dyDescent="0.25">
      <c r="A508" s="302"/>
      <c r="B508" s="302"/>
      <c r="C508" s="292" t="s">
        <v>60</v>
      </c>
      <c r="D508" s="289">
        <v>0</v>
      </c>
      <c r="E508" s="289">
        <v>0</v>
      </c>
      <c r="F508" s="289">
        <v>0</v>
      </c>
      <c r="G508" s="289">
        <v>0</v>
      </c>
      <c r="H508" s="302"/>
      <c r="I508" s="302"/>
      <c r="J508" s="302"/>
      <c r="K508" s="302"/>
    </row>
    <row r="509" spans="1:11" ht="14.1" customHeight="1" x14ac:dyDescent="0.25">
      <c r="A509" s="302"/>
      <c r="B509" s="302"/>
      <c r="C509" s="292" t="s">
        <v>61</v>
      </c>
      <c r="D509" s="289">
        <v>0</v>
      </c>
      <c r="E509" s="289">
        <v>0</v>
      </c>
      <c r="F509" s="289">
        <v>0</v>
      </c>
      <c r="G509" s="289">
        <v>0</v>
      </c>
      <c r="H509" s="302"/>
      <c r="I509" s="302"/>
      <c r="J509" s="302"/>
      <c r="K509" s="302"/>
    </row>
    <row r="510" spans="1:11" ht="14.1" customHeight="1" x14ac:dyDescent="0.25">
      <c r="A510" s="302"/>
      <c r="B510" s="302"/>
      <c r="C510" s="292" t="s">
        <v>67</v>
      </c>
      <c r="D510" s="289">
        <v>0</v>
      </c>
      <c r="E510" s="289">
        <v>0</v>
      </c>
      <c r="F510" s="289">
        <v>0</v>
      </c>
      <c r="G510" s="289">
        <v>0</v>
      </c>
      <c r="H510" s="302"/>
      <c r="I510" s="302"/>
      <c r="J510" s="302"/>
      <c r="K510" s="302"/>
    </row>
    <row r="511" spans="1:11" ht="14.1" customHeight="1" x14ac:dyDescent="0.25">
      <c r="A511" s="302"/>
      <c r="B511" s="302"/>
      <c r="C511" s="292" t="s">
        <v>60</v>
      </c>
      <c r="D511" s="289">
        <v>0</v>
      </c>
      <c r="E511" s="289">
        <v>0</v>
      </c>
      <c r="F511" s="289">
        <v>0</v>
      </c>
      <c r="G511" s="289">
        <v>0</v>
      </c>
      <c r="H511" s="302"/>
      <c r="I511" s="302"/>
      <c r="J511" s="302"/>
      <c r="K511" s="302"/>
    </row>
    <row r="512" spans="1:11" ht="14.1" customHeight="1" x14ac:dyDescent="0.25">
      <c r="A512" s="302"/>
      <c r="B512" s="302"/>
      <c r="C512" s="292" t="s">
        <v>61</v>
      </c>
      <c r="D512" s="289">
        <v>0</v>
      </c>
      <c r="E512" s="289">
        <v>0</v>
      </c>
      <c r="F512" s="289">
        <v>0</v>
      </c>
      <c r="G512" s="289">
        <v>0</v>
      </c>
      <c r="H512" s="302"/>
      <c r="I512" s="302"/>
      <c r="J512" s="302"/>
      <c r="K512" s="302"/>
    </row>
    <row r="513" spans="1:11" ht="14.1" customHeight="1" x14ac:dyDescent="0.25">
      <c r="A513" s="302"/>
      <c r="B513" s="302"/>
      <c r="C513" s="292" t="s">
        <v>68</v>
      </c>
      <c r="D513" s="289">
        <v>0</v>
      </c>
      <c r="E513" s="289">
        <v>0</v>
      </c>
      <c r="F513" s="289">
        <v>0</v>
      </c>
      <c r="G513" s="289">
        <v>0</v>
      </c>
      <c r="H513" s="302"/>
      <c r="I513" s="302"/>
      <c r="J513" s="302"/>
      <c r="K513" s="302"/>
    </row>
    <row r="514" spans="1:11" ht="14.1" customHeight="1" x14ac:dyDescent="0.25">
      <c r="A514" s="302"/>
      <c r="B514" s="302"/>
      <c r="C514" s="292" t="s">
        <v>60</v>
      </c>
      <c r="D514" s="289">
        <v>0</v>
      </c>
      <c r="E514" s="289">
        <v>0</v>
      </c>
      <c r="F514" s="289">
        <v>0</v>
      </c>
      <c r="G514" s="289">
        <v>0</v>
      </c>
      <c r="H514" s="302"/>
      <c r="I514" s="302"/>
      <c r="J514" s="302"/>
      <c r="K514" s="302"/>
    </row>
    <row r="515" spans="1:11" ht="14.1" customHeight="1" x14ac:dyDescent="0.25">
      <c r="A515" s="302"/>
      <c r="B515" s="302"/>
      <c r="C515" s="292" t="s">
        <v>69</v>
      </c>
      <c r="D515" s="289">
        <v>0</v>
      </c>
      <c r="E515" s="289">
        <v>0</v>
      </c>
      <c r="F515" s="289">
        <v>0</v>
      </c>
      <c r="G515" s="289">
        <v>0</v>
      </c>
      <c r="H515" s="302"/>
      <c r="I515" s="302"/>
      <c r="J515" s="302"/>
      <c r="K515" s="302"/>
    </row>
    <row r="516" spans="1:11" ht="14.1" customHeight="1" x14ac:dyDescent="0.25">
      <c r="A516" s="302"/>
      <c r="B516" s="302"/>
      <c r="C516" s="292" t="s">
        <v>70</v>
      </c>
      <c r="D516" s="289">
        <v>0</v>
      </c>
      <c r="E516" s="289">
        <v>0</v>
      </c>
      <c r="F516" s="289">
        <v>0</v>
      </c>
      <c r="G516" s="289">
        <v>0</v>
      </c>
      <c r="H516" s="302"/>
      <c r="I516" s="302"/>
      <c r="J516" s="302"/>
      <c r="K516" s="302"/>
    </row>
    <row r="517" spans="1:11" ht="14.1" customHeight="1" x14ac:dyDescent="0.25">
      <c r="A517" s="302"/>
      <c r="B517" s="302"/>
      <c r="C517" s="292" t="s">
        <v>71</v>
      </c>
      <c r="D517" s="289">
        <v>0</v>
      </c>
      <c r="E517" s="289">
        <v>0</v>
      </c>
      <c r="F517" s="289">
        <v>0</v>
      </c>
      <c r="G517" s="289">
        <v>0</v>
      </c>
      <c r="H517" s="302"/>
      <c r="I517" s="302"/>
      <c r="J517" s="302"/>
      <c r="K517" s="302"/>
    </row>
    <row r="518" spans="1:11" ht="14.1" customHeight="1" x14ac:dyDescent="0.25">
      <c r="A518" s="302"/>
      <c r="B518" s="302"/>
      <c r="C518" s="292" t="s">
        <v>72</v>
      </c>
      <c r="D518" s="289">
        <v>0</v>
      </c>
      <c r="E518" s="289">
        <v>0</v>
      </c>
      <c r="F518" s="289">
        <v>0</v>
      </c>
      <c r="G518" s="289">
        <v>0</v>
      </c>
      <c r="H518" s="302"/>
      <c r="I518" s="302"/>
      <c r="J518" s="302"/>
      <c r="K518" s="302"/>
    </row>
    <row r="519" spans="1:11" ht="14.1" customHeight="1" x14ac:dyDescent="0.25">
      <c r="A519" s="302"/>
      <c r="B519" s="302"/>
      <c r="C519" s="292" t="s">
        <v>73</v>
      </c>
      <c r="D519" s="289">
        <v>0</v>
      </c>
      <c r="E519" s="289">
        <v>300000</v>
      </c>
      <c r="F519" s="289">
        <v>300000</v>
      </c>
      <c r="G519" s="289">
        <v>300000</v>
      </c>
      <c r="H519" s="302"/>
      <c r="I519" s="302"/>
      <c r="J519" s="302"/>
      <c r="K519" s="302"/>
    </row>
    <row r="520" spans="1:11" ht="14.1" customHeight="1" x14ac:dyDescent="0.25">
      <c r="A520" s="302"/>
      <c r="B520" s="302"/>
      <c r="C520" s="292" t="s">
        <v>60</v>
      </c>
      <c r="D520" s="289">
        <v>0</v>
      </c>
      <c r="E520" s="289">
        <v>300000</v>
      </c>
      <c r="F520" s="289">
        <v>300000</v>
      </c>
      <c r="G520" s="289">
        <v>300000</v>
      </c>
      <c r="H520" s="302"/>
      <c r="I520" s="302"/>
      <c r="J520" s="302"/>
      <c r="K520" s="302"/>
    </row>
    <row r="521" spans="1:11" ht="14.1" customHeight="1" x14ac:dyDescent="0.25">
      <c r="A521" s="302"/>
      <c r="B521" s="302"/>
      <c r="C521" s="292" t="s">
        <v>69</v>
      </c>
      <c r="D521" s="289">
        <v>0</v>
      </c>
      <c r="E521" s="289">
        <v>0</v>
      </c>
      <c r="F521" s="289">
        <v>0</v>
      </c>
      <c r="G521" s="289">
        <v>0</v>
      </c>
      <c r="H521" s="302"/>
      <c r="I521" s="302"/>
      <c r="J521" s="302"/>
      <c r="K521" s="302"/>
    </row>
    <row r="522" spans="1:11" ht="14.1" customHeight="1" x14ac:dyDescent="0.25">
      <c r="A522" s="302"/>
      <c r="B522" s="302"/>
      <c r="C522" s="292" t="s">
        <v>70</v>
      </c>
      <c r="D522" s="289">
        <v>0</v>
      </c>
      <c r="E522" s="289">
        <v>0</v>
      </c>
      <c r="F522" s="289">
        <v>0</v>
      </c>
      <c r="G522" s="289">
        <v>0</v>
      </c>
      <c r="H522" s="302"/>
      <c r="I522" s="302"/>
      <c r="J522" s="302"/>
      <c r="K522" s="302"/>
    </row>
    <row r="523" spans="1:11" ht="14.1" customHeight="1" x14ac:dyDescent="0.25">
      <c r="A523" s="302"/>
      <c r="B523" s="302"/>
      <c r="C523" s="292" t="s">
        <v>71</v>
      </c>
      <c r="D523" s="289">
        <v>0</v>
      </c>
      <c r="E523" s="289">
        <v>0</v>
      </c>
      <c r="F523" s="289">
        <v>0</v>
      </c>
      <c r="G523" s="289">
        <v>0</v>
      </c>
      <c r="H523" s="302"/>
      <c r="I523" s="302"/>
      <c r="J523" s="302"/>
      <c r="K523" s="302"/>
    </row>
    <row r="524" spans="1:11" ht="14.1" customHeight="1" x14ac:dyDescent="0.25">
      <c r="A524" s="302"/>
      <c r="B524" s="302"/>
      <c r="C524" s="292" t="s">
        <v>72</v>
      </c>
      <c r="D524" s="289">
        <v>0</v>
      </c>
      <c r="E524" s="289">
        <v>0</v>
      </c>
      <c r="F524" s="289">
        <v>0</v>
      </c>
      <c r="G524" s="289">
        <v>0</v>
      </c>
      <c r="H524" s="302"/>
      <c r="I524" s="302"/>
      <c r="J524" s="302"/>
      <c r="K524" s="302"/>
    </row>
    <row r="525" spans="1:11" ht="14.1" customHeight="1" x14ac:dyDescent="0.25">
      <c r="A525" s="302"/>
      <c r="B525" s="302"/>
      <c r="C525" s="292" t="s">
        <v>74</v>
      </c>
      <c r="D525" s="289">
        <v>0</v>
      </c>
      <c r="E525" s="289">
        <v>0</v>
      </c>
      <c r="F525" s="289">
        <v>0</v>
      </c>
      <c r="G525" s="289">
        <v>0</v>
      </c>
      <c r="H525" s="302"/>
      <c r="I525" s="302"/>
      <c r="J525" s="302"/>
      <c r="K525" s="302"/>
    </row>
    <row r="526" spans="1:11" ht="14.1" customHeight="1" x14ac:dyDescent="0.25">
      <c r="A526" s="302"/>
      <c r="B526" s="302"/>
      <c r="C526" s="292" t="s">
        <v>60</v>
      </c>
      <c r="D526" s="289">
        <v>0</v>
      </c>
      <c r="E526" s="289">
        <v>0</v>
      </c>
      <c r="F526" s="289">
        <v>0</v>
      </c>
      <c r="G526" s="289">
        <v>0</v>
      </c>
      <c r="H526" s="302"/>
      <c r="I526" s="302"/>
      <c r="J526" s="302"/>
      <c r="K526" s="302"/>
    </row>
    <row r="527" spans="1:11" ht="14.1" customHeight="1" x14ac:dyDescent="0.25">
      <c r="A527" s="302"/>
      <c r="B527" s="302"/>
      <c r="C527" s="292" t="s">
        <v>69</v>
      </c>
      <c r="D527" s="289">
        <v>0</v>
      </c>
      <c r="E527" s="289">
        <v>0</v>
      </c>
      <c r="F527" s="289">
        <v>0</v>
      </c>
      <c r="G527" s="289">
        <v>0</v>
      </c>
      <c r="H527" s="302"/>
      <c r="I527" s="302"/>
      <c r="J527" s="302"/>
      <c r="K527" s="302"/>
    </row>
    <row r="528" spans="1:11" ht="14.1" customHeight="1" x14ac:dyDescent="0.25">
      <c r="A528" s="302"/>
      <c r="B528" s="302"/>
      <c r="C528" s="292" t="s">
        <v>70</v>
      </c>
      <c r="D528" s="289">
        <v>0</v>
      </c>
      <c r="E528" s="289">
        <v>0</v>
      </c>
      <c r="F528" s="289">
        <v>0</v>
      </c>
      <c r="G528" s="289">
        <v>0</v>
      </c>
      <c r="H528" s="302"/>
      <c r="I528" s="302"/>
      <c r="J528" s="302"/>
      <c r="K528" s="302"/>
    </row>
    <row r="529" spans="1:11" ht="14.1" customHeight="1" x14ac:dyDescent="0.25">
      <c r="A529" s="302"/>
      <c r="B529" s="302"/>
      <c r="C529" s="292" t="s">
        <v>71</v>
      </c>
      <c r="D529" s="289">
        <v>0</v>
      </c>
      <c r="E529" s="289">
        <v>0</v>
      </c>
      <c r="F529" s="289">
        <v>0</v>
      </c>
      <c r="G529" s="289">
        <v>0</v>
      </c>
      <c r="H529" s="302"/>
      <c r="I529" s="302"/>
      <c r="J529" s="302"/>
      <c r="K529" s="302"/>
    </row>
    <row r="530" spans="1:11" ht="14.1" customHeight="1" x14ac:dyDescent="0.25">
      <c r="A530" s="302"/>
      <c r="B530" s="302"/>
      <c r="C530" s="292" t="s">
        <v>72</v>
      </c>
      <c r="D530" s="289">
        <v>0</v>
      </c>
      <c r="E530" s="289">
        <v>0</v>
      </c>
      <c r="F530" s="289">
        <v>0</v>
      </c>
      <c r="G530" s="289">
        <v>0</v>
      </c>
      <c r="H530" s="302"/>
      <c r="I530" s="302"/>
      <c r="J530" s="302"/>
      <c r="K530" s="302"/>
    </row>
    <row r="531" spans="1:11" ht="14.1" customHeight="1" x14ac:dyDescent="0.25">
      <c r="A531" s="302"/>
      <c r="B531" s="302"/>
      <c r="C531" s="292" t="s">
        <v>75</v>
      </c>
      <c r="D531" s="289">
        <v>0</v>
      </c>
      <c r="E531" s="289">
        <v>0</v>
      </c>
      <c r="F531" s="289">
        <v>0</v>
      </c>
      <c r="G531" s="289">
        <v>0</v>
      </c>
      <c r="H531" s="302"/>
      <c r="I531" s="302"/>
      <c r="J531" s="302"/>
      <c r="K531" s="302"/>
    </row>
    <row r="532" spans="1:11" ht="14.1" customHeight="1" x14ac:dyDescent="0.25">
      <c r="A532" s="302"/>
      <c r="B532" s="302"/>
      <c r="C532" s="292" t="s">
        <v>76</v>
      </c>
      <c r="D532" s="289">
        <v>0</v>
      </c>
      <c r="E532" s="289">
        <v>0</v>
      </c>
      <c r="F532" s="289">
        <v>0</v>
      </c>
      <c r="G532" s="289">
        <v>0</v>
      </c>
      <c r="H532" s="302"/>
      <c r="I532" s="302"/>
      <c r="J532" s="302"/>
      <c r="K532" s="302"/>
    </row>
    <row r="533" spans="1:11" ht="14.1" customHeight="1" x14ac:dyDescent="0.25">
      <c r="A533" s="302"/>
      <c r="B533" s="302"/>
      <c r="C533" s="290" t="s">
        <v>77</v>
      </c>
      <c r="D533" s="289">
        <v>0</v>
      </c>
      <c r="E533" s="289">
        <v>300000</v>
      </c>
      <c r="F533" s="289">
        <v>300000</v>
      </c>
      <c r="G533" s="289">
        <v>300000</v>
      </c>
      <c r="H533" s="302"/>
      <c r="I533" s="302"/>
      <c r="J533" s="302"/>
      <c r="K533" s="302"/>
    </row>
    <row r="534" spans="1:11" ht="18" customHeight="1" x14ac:dyDescent="0.25">
      <c r="A534" s="302"/>
      <c r="B534" s="302"/>
      <c r="C534" s="296" t="s">
        <v>33</v>
      </c>
      <c r="D534" s="1295" t="s">
        <v>2800</v>
      </c>
      <c r="E534" s="1296"/>
      <c r="F534" s="1296"/>
      <c r="G534" s="1296"/>
      <c r="H534" s="302"/>
      <c r="I534" s="302"/>
      <c r="J534" s="302"/>
      <c r="K534" s="302"/>
    </row>
    <row r="535" spans="1:11" ht="18" customHeight="1" x14ac:dyDescent="0.25">
      <c r="A535" s="302"/>
      <c r="B535" s="302"/>
      <c r="C535" s="277" t="s">
        <v>35</v>
      </c>
      <c r="D535" s="1297" t="s">
        <v>2799</v>
      </c>
      <c r="E535" s="1298"/>
      <c r="F535" s="1298"/>
      <c r="G535" s="1298"/>
      <c r="H535" s="302"/>
      <c r="I535" s="302"/>
      <c r="J535" s="302"/>
      <c r="K535" s="302"/>
    </row>
    <row r="536" spans="1:11" ht="18" customHeight="1" x14ac:dyDescent="0.25">
      <c r="A536" s="302"/>
      <c r="B536" s="302"/>
      <c r="C536" s="277" t="s">
        <v>37</v>
      </c>
      <c r="D536" s="1297" t="s">
        <v>83</v>
      </c>
      <c r="E536" s="1298"/>
      <c r="F536" s="1298"/>
      <c r="G536" s="1298"/>
      <c r="H536" s="302"/>
      <c r="I536" s="302"/>
      <c r="J536" s="302"/>
      <c r="K536" s="302"/>
    </row>
    <row r="537" spans="1:11" ht="15" customHeight="1" x14ac:dyDescent="0.25">
      <c r="A537" s="302"/>
      <c r="B537" s="302"/>
      <c r="C537" s="303"/>
      <c r="D537" s="269">
        <v>2025</v>
      </c>
      <c r="E537" s="269">
        <v>2026</v>
      </c>
      <c r="F537" s="269">
        <v>2027</v>
      </c>
      <c r="G537" s="269">
        <v>2028</v>
      </c>
      <c r="H537" s="302"/>
      <c r="I537" s="302"/>
      <c r="J537" s="302"/>
      <c r="K537" s="302"/>
    </row>
    <row r="538" spans="1:11" ht="15" customHeight="1" x14ac:dyDescent="0.25">
      <c r="A538" s="302"/>
      <c r="B538" s="302"/>
      <c r="C538" s="304"/>
      <c r="D538" s="266" t="s">
        <v>17</v>
      </c>
      <c r="E538" s="266" t="s">
        <v>18</v>
      </c>
      <c r="F538" s="266" t="s">
        <v>18</v>
      </c>
      <c r="G538" s="266" t="s">
        <v>18</v>
      </c>
      <c r="H538" s="302"/>
      <c r="I538" s="302"/>
      <c r="J538" s="302"/>
      <c r="K538" s="302"/>
    </row>
    <row r="539" spans="1:11" ht="14.1" customHeight="1" x14ac:dyDescent="0.25">
      <c r="A539" s="302"/>
      <c r="B539" s="302"/>
      <c r="C539" s="284" t="s">
        <v>39</v>
      </c>
      <c r="D539" s="295" t="s">
        <v>40</v>
      </c>
      <c r="E539" s="295" t="s">
        <v>269</v>
      </c>
      <c r="F539" s="295" t="s">
        <v>269</v>
      </c>
      <c r="G539" s="295" t="s">
        <v>269</v>
      </c>
      <c r="H539" s="302"/>
      <c r="I539" s="302"/>
      <c r="J539" s="302"/>
      <c r="K539" s="302"/>
    </row>
    <row r="540" spans="1:11" ht="14.1" customHeight="1" x14ac:dyDescent="0.25">
      <c r="A540" s="302"/>
      <c r="B540" s="302"/>
      <c r="C540" s="284" t="s">
        <v>41</v>
      </c>
      <c r="D540" s="295" t="s">
        <v>40</v>
      </c>
      <c r="E540" s="295" t="s">
        <v>136</v>
      </c>
      <c r="F540" s="295" t="s">
        <v>136</v>
      </c>
      <c r="G540" s="295" t="s">
        <v>136</v>
      </c>
      <c r="H540" s="302"/>
      <c r="I540" s="302"/>
      <c r="J540" s="302"/>
      <c r="K540" s="302"/>
    </row>
    <row r="541" spans="1:11" ht="14.1" customHeight="1" x14ac:dyDescent="0.25">
      <c r="A541" s="302"/>
      <c r="B541" s="302"/>
      <c r="C541" s="284" t="s">
        <v>45</v>
      </c>
      <c r="D541" s="295" t="s">
        <v>46</v>
      </c>
      <c r="E541" s="295" t="s">
        <v>2798</v>
      </c>
      <c r="F541" s="295" t="s">
        <v>2798</v>
      </c>
      <c r="G541" s="295" t="s">
        <v>2798</v>
      </c>
      <c r="H541" s="302"/>
      <c r="I541" s="302"/>
      <c r="J541" s="302"/>
      <c r="K541" s="302"/>
    </row>
    <row r="542" spans="1:11" ht="14.1" customHeight="1" x14ac:dyDescent="0.25">
      <c r="A542" s="302"/>
      <c r="B542" s="302"/>
      <c r="C542" s="284" t="s">
        <v>50</v>
      </c>
      <c r="D542" s="295" t="s">
        <v>40</v>
      </c>
      <c r="E542" s="295" t="s">
        <v>40</v>
      </c>
      <c r="F542" s="295" t="s">
        <v>46</v>
      </c>
      <c r="G542" s="295" t="s">
        <v>46</v>
      </c>
      <c r="H542" s="302"/>
      <c r="I542" s="302"/>
      <c r="J542" s="302"/>
      <c r="K542" s="302"/>
    </row>
    <row r="543" spans="1:11" ht="14.1" customHeight="1" x14ac:dyDescent="0.25">
      <c r="A543" s="302"/>
      <c r="B543" s="302"/>
      <c r="C543" s="284" t="s">
        <v>52</v>
      </c>
      <c r="D543" s="295" t="s">
        <v>40</v>
      </c>
      <c r="E543" s="295" t="s">
        <v>40</v>
      </c>
      <c r="F543" s="295" t="s">
        <v>46</v>
      </c>
      <c r="G543" s="295" t="s">
        <v>46</v>
      </c>
      <c r="H543" s="302"/>
      <c r="I543" s="302"/>
      <c r="J543" s="302"/>
      <c r="K543" s="302"/>
    </row>
    <row r="544" spans="1:11" ht="14.1" customHeight="1" x14ac:dyDescent="0.25">
      <c r="A544" s="302"/>
      <c r="B544" s="302"/>
      <c r="C544" s="284" t="s">
        <v>55</v>
      </c>
      <c r="D544" s="295" t="s">
        <v>40</v>
      </c>
      <c r="E544" s="295" t="s">
        <v>40</v>
      </c>
      <c r="F544" s="295" t="s">
        <v>46</v>
      </c>
      <c r="G544" s="295" t="s">
        <v>46</v>
      </c>
      <c r="H544" s="302"/>
      <c r="I544" s="302"/>
      <c r="J544" s="302"/>
      <c r="K544" s="302"/>
    </row>
    <row r="545" spans="1:11" ht="14.1" customHeight="1" x14ac:dyDescent="0.25">
      <c r="A545" s="302"/>
      <c r="B545" s="302"/>
      <c r="C545" s="1307" t="s">
        <v>58</v>
      </c>
      <c r="D545" s="1308"/>
      <c r="E545" s="1308"/>
      <c r="F545" s="1308"/>
      <c r="G545" s="1308"/>
      <c r="H545" s="302"/>
      <c r="I545" s="302"/>
      <c r="J545" s="302"/>
      <c r="K545" s="302"/>
    </row>
    <row r="546" spans="1:11" ht="14.1" customHeight="1" x14ac:dyDescent="0.25">
      <c r="A546" s="302"/>
      <c r="B546" s="302"/>
      <c r="C546" s="303"/>
      <c r="D546" s="269">
        <v>2025</v>
      </c>
      <c r="E546" s="269">
        <v>2026</v>
      </c>
      <c r="F546" s="269">
        <v>2027</v>
      </c>
      <c r="G546" s="269">
        <v>2028</v>
      </c>
      <c r="H546" s="302"/>
      <c r="I546" s="302"/>
      <c r="J546" s="302"/>
      <c r="K546" s="302"/>
    </row>
    <row r="547" spans="1:11" ht="14.1" customHeight="1" x14ac:dyDescent="0.25">
      <c r="A547" s="302"/>
      <c r="B547" s="302"/>
      <c r="C547" s="304"/>
      <c r="D547" s="266" t="s">
        <v>17</v>
      </c>
      <c r="E547" s="266" t="s">
        <v>18</v>
      </c>
      <c r="F547" s="266" t="s">
        <v>18</v>
      </c>
      <c r="G547" s="266" t="s">
        <v>18</v>
      </c>
      <c r="H547" s="302"/>
      <c r="I547" s="302"/>
      <c r="J547" s="302"/>
      <c r="K547" s="302"/>
    </row>
    <row r="548" spans="1:11" ht="14.1" customHeight="1" x14ac:dyDescent="0.25">
      <c r="A548" s="302"/>
      <c r="B548" s="302"/>
      <c r="C548" s="292" t="s">
        <v>59</v>
      </c>
      <c r="D548" s="291" t="s">
        <v>40</v>
      </c>
      <c r="E548" s="289">
        <v>0</v>
      </c>
      <c r="F548" s="289">
        <v>0</v>
      </c>
      <c r="G548" s="289">
        <v>0</v>
      </c>
      <c r="H548" s="302"/>
      <c r="I548" s="302"/>
      <c r="J548" s="302"/>
      <c r="K548" s="302"/>
    </row>
    <row r="549" spans="1:11" ht="14.1" customHeight="1" x14ac:dyDescent="0.25">
      <c r="A549" s="302"/>
      <c r="B549" s="302"/>
      <c r="C549" s="292" t="s">
        <v>60</v>
      </c>
      <c r="D549" s="291" t="s">
        <v>40</v>
      </c>
      <c r="E549" s="289">
        <v>0</v>
      </c>
      <c r="F549" s="289">
        <v>0</v>
      </c>
      <c r="G549" s="289">
        <v>0</v>
      </c>
      <c r="H549" s="302"/>
      <c r="I549" s="302"/>
      <c r="J549" s="302"/>
      <c r="K549" s="302"/>
    </row>
    <row r="550" spans="1:11" ht="14.1" customHeight="1" x14ac:dyDescent="0.25">
      <c r="A550" s="302"/>
      <c r="B550" s="302"/>
      <c r="C550" s="292" t="s">
        <v>61</v>
      </c>
      <c r="D550" s="291" t="s">
        <v>40</v>
      </c>
      <c r="E550" s="289">
        <v>0</v>
      </c>
      <c r="F550" s="289">
        <v>0</v>
      </c>
      <c r="G550" s="289">
        <v>0</v>
      </c>
      <c r="H550" s="302"/>
      <c r="I550" s="302"/>
      <c r="J550" s="302"/>
      <c r="K550" s="302"/>
    </row>
    <row r="551" spans="1:11" ht="14.1" customHeight="1" x14ac:dyDescent="0.25">
      <c r="A551" s="302"/>
      <c r="B551" s="302"/>
      <c r="C551" s="292" t="s">
        <v>62</v>
      </c>
      <c r="D551" s="291" t="s">
        <v>40</v>
      </c>
      <c r="E551" s="289">
        <v>0</v>
      </c>
      <c r="F551" s="289">
        <v>0</v>
      </c>
      <c r="G551" s="289">
        <v>0</v>
      </c>
      <c r="H551" s="302"/>
      <c r="I551" s="302"/>
      <c r="J551" s="302"/>
      <c r="K551" s="302"/>
    </row>
    <row r="552" spans="1:11" ht="14.1" customHeight="1" x14ac:dyDescent="0.25">
      <c r="A552" s="302"/>
      <c r="B552" s="302"/>
      <c r="C552" s="292" t="s">
        <v>60</v>
      </c>
      <c r="D552" s="291" t="s">
        <v>40</v>
      </c>
      <c r="E552" s="289">
        <v>0</v>
      </c>
      <c r="F552" s="289">
        <v>0</v>
      </c>
      <c r="G552" s="289">
        <v>0</v>
      </c>
      <c r="H552" s="302"/>
      <c r="I552" s="302"/>
      <c r="J552" s="302"/>
      <c r="K552" s="302"/>
    </row>
    <row r="553" spans="1:11" ht="14.1" customHeight="1" x14ac:dyDescent="0.25">
      <c r="A553" s="302"/>
      <c r="B553" s="302"/>
      <c r="C553" s="292" t="s">
        <v>61</v>
      </c>
      <c r="D553" s="291" t="s">
        <v>40</v>
      </c>
      <c r="E553" s="289">
        <v>0</v>
      </c>
      <c r="F553" s="289">
        <v>0</v>
      </c>
      <c r="G553" s="289">
        <v>0</v>
      </c>
      <c r="H553" s="302"/>
      <c r="I553" s="302"/>
      <c r="J553" s="302"/>
      <c r="K553" s="302"/>
    </row>
    <row r="554" spans="1:11" ht="14.1" customHeight="1" x14ac:dyDescent="0.25">
      <c r="A554" s="302"/>
      <c r="B554" s="302"/>
      <c r="C554" s="292" t="s">
        <v>63</v>
      </c>
      <c r="D554" s="291" t="s">
        <v>40</v>
      </c>
      <c r="E554" s="289">
        <v>0</v>
      </c>
      <c r="F554" s="289">
        <v>0</v>
      </c>
      <c r="G554" s="289">
        <v>0</v>
      </c>
      <c r="H554" s="302"/>
      <c r="I554" s="302"/>
      <c r="J554" s="302"/>
      <c r="K554" s="302"/>
    </row>
    <row r="555" spans="1:11" ht="14.1" customHeight="1" x14ac:dyDescent="0.25">
      <c r="A555" s="302"/>
      <c r="B555" s="302"/>
      <c r="C555" s="292" t="s">
        <v>60</v>
      </c>
      <c r="D555" s="291" t="s">
        <v>40</v>
      </c>
      <c r="E555" s="289">
        <v>0</v>
      </c>
      <c r="F555" s="289">
        <v>0</v>
      </c>
      <c r="G555" s="289">
        <v>0</v>
      </c>
      <c r="H555" s="302"/>
      <c r="I555" s="302"/>
      <c r="J555" s="302"/>
      <c r="K555" s="302"/>
    </row>
    <row r="556" spans="1:11" ht="14.1" customHeight="1" x14ac:dyDescent="0.25">
      <c r="A556" s="302"/>
      <c r="B556" s="302"/>
      <c r="C556" s="292" t="s">
        <v>61</v>
      </c>
      <c r="D556" s="291" t="s">
        <v>40</v>
      </c>
      <c r="E556" s="289">
        <v>0</v>
      </c>
      <c r="F556" s="289">
        <v>0</v>
      </c>
      <c r="G556" s="289">
        <v>0</v>
      </c>
      <c r="H556" s="302"/>
      <c r="I556" s="302"/>
      <c r="J556" s="302"/>
      <c r="K556" s="302"/>
    </row>
    <row r="557" spans="1:11" ht="14.1" customHeight="1" x14ac:dyDescent="0.25">
      <c r="A557" s="302"/>
      <c r="B557" s="302"/>
      <c r="C557" s="292" t="s">
        <v>64</v>
      </c>
      <c r="D557" s="291" t="s">
        <v>40</v>
      </c>
      <c r="E557" s="289">
        <v>0</v>
      </c>
      <c r="F557" s="289">
        <v>0</v>
      </c>
      <c r="G557" s="289">
        <v>0</v>
      </c>
      <c r="H557" s="302"/>
      <c r="I557" s="302"/>
      <c r="J557" s="302"/>
      <c r="K557" s="302"/>
    </row>
    <row r="558" spans="1:11" ht="14.1" customHeight="1" x14ac:dyDescent="0.25">
      <c r="A558" s="302"/>
      <c r="B558" s="302"/>
      <c r="C558" s="292" t="s">
        <v>60</v>
      </c>
      <c r="D558" s="291" t="s">
        <v>40</v>
      </c>
      <c r="E558" s="289">
        <v>0</v>
      </c>
      <c r="F558" s="289">
        <v>0</v>
      </c>
      <c r="G558" s="289">
        <v>0</v>
      </c>
      <c r="H558" s="302"/>
      <c r="I558" s="302"/>
      <c r="J558" s="302"/>
      <c r="K558" s="302"/>
    </row>
    <row r="559" spans="1:11" ht="14.1" customHeight="1" x14ac:dyDescent="0.25">
      <c r="A559" s="302"/>
      <c r="B559" s="302"/>
      <c r="C559" s="292" t="s">
        <v>61</v>
      </c>
      <c r="D559" s="291" t="s">
        <v>40</v>
      </c>
      <c r="E559" s="289">
        <v>0</v>
      </c>
      <c r="F559" s="289">
        <v>0</v>
      </c>
      <c r="G559" s="289">
        <v>0</v>
      </c>
      <c r="H559" s="302"/>
      <c r="I559" s="302"/>
      <c r="J559" s="302"/>
      <c r="K559" s="302"/>
    </row>
    <row r="560" spans="1:11" ht="14.1" customHeight="1" x14ac:dyDescent="0.25">
      <c r="A560" s="302"/>
      <c r="B560" s="302"/>
      <c r="C560" s="292" t="s">
        <v>65</v>
      </c>
      <c r="D560" s="291" t="s">
        <v>40</v>
      </c>
      <c r="E560" s="289">
        <v>0</v>
      </c>
      <c r="F560" s="289">
        <v>0</v>
      </c>
      <c r="G560" s="289">
        <v>0</v>
      </c>
      <c r="H560" s="302"/>
      <c r="I560" s="302"/>
      <c r="J560" s="302"/>
      <c r="K560" s="302"/>
    </row>
    <row r="561" spans="1:11" ht="14.1" customHeight="1" x14ac:dyDescent="0.25">
      <c r="A561" s="302"/>
      <c r="B561" s="302"/>
      <c r="C561" s="292" t="s">
        <v>60</v>
      </c>
      <c r="D561" s="291" t="s">
        <v>40</v>
      </c>
      <c r="E561" s="289">
        <v>0</v>
      </c>
      <c r="F561" s="289">
        <v>0</v>
      </c>
      <c r="G561" s="289">
        <v>0</v>
      </c>
      <c r="H561" s="302"/>
      <c r="I561" s="302"/>
      <c r="J561" s="302"/>
      <c r="K561" s="302"/>
    </row>
    <row r="562" spans="1:11" ht="14.1" customHeight="1" x14ac:dyDescent="0.25">
      <c r="A562" s="302"/>
      <c r="B562" s="302"/>
      <c r="C562" s="292" t="s">
        <v>61</v>
      </c>
      <c r="D562" s="291" t="s">
        <v>40</v>
      </c>
      <c r="E562" s="289">
        <v>0</v>
      </c>
      <c r="F562" s="289">
        <v>0</v>
      </c>
      <c r="G562" s="289">
        <v>0</v>
      </c>
      <c r="H562" s="302"/>
      <c r="I562" s="302"/>
      <c r="J562" s="302"/>
      <c r="K562" s="302"/>
    </row>
    <row r="563" spans="1:11" ht="14.1" customHeight="1" x14ac:dyDescent="0.25">
      <c r="A563" s="302"/>
      <c r="B563" s="302"/>
      <c r="C563" s="292" t="s">
        <v>66</v>
      </c>
      <c r="D563" s="291" t="s">
        <v>40</v>
      </c>
      <c r="E563" s="289">
        <v>0</v>
      </c>
      <c r="F563" s="289">
        <v>0</v>
      </c>
      <c r="G563" s="289">
        <v>0</v>
      </c>
      <c r="H563" s="302"/>
      <c r="I563" s="302"/>
      <c r="J563" s="302"/>
      <c r="K563" s="302"/>
    </row>
    <row r="564" spans="1:11" ht="14.1" customHeight="1" x14ac:dyDescent="0.25">
      <c r="A564" s="302"/>
      <c r="B564" s="302"/>
      <c r="C564" s="292" t="s">
        <v>60</v>
      </c>
      <c r="D564" s="291" t="s">
        <v>40</v>
      </c>
      <c r="E564" s="289">
        <v>0</v>
      </c>
      <c r="F564" s="289">
        <v>0</v>
      </c>
      <c r="G564" s="289">
        <v>0</v>
      </c>
      <c r="H564" s="302"/>
      <c r="I564" s="302"/>
      <c r="J564" s="302"/>
      <c r="K564" s="302"/>
    </row>
    <row r="565" spans="1:11" ht="14.1" customHeight="1" x14ac:dyDescent="0.25">
      <c r="A565" s="302"/>
      <c r="B565" s="302"/>
      <c r="C565" s="292" t="s">
        <v>61</v>
      </c>
      <c r="D565" s="291" t="s">
        <v>40</v>
      </c>
      <c r="E565" s="289">
        <v>0</v>
      </c>
      <c r="F565" s="289">
        <v>0</v>
      </c>
      <c r="G565" s="289">
        <v>0</v>
      </c>
      <c r="H565" s="302"/>
      <c r="I565" s="302"/>
      <c r="J565" s="302"/>
      <c r="K565" s="302"/>
    </row>
    <row r="566" spans="1:11" ht="14.1" customHeight="1" x14ac:dyDescent="0.25">
      <c r="A566" s="302"/>
      <c r="B566" s="302"/>
      <c r="C566" s="292" t="s">
        <v>67</v>
      </c>
      <c r="D566" s="291" t="s">
        <v>40</v>
      </c>
      <c r="E566" s="289">
        <v>0</v>
      </c>
      <c r="F566" s="289">
        <v>0</v>
      </c>
      <c r="G566" s="289">
        <v>0</v>
      </c>
      <c r="H566" s="302"/>
      <c r="I566" s="302"/>
      <c r="J566" s="302"/>
      <c r="K566" s="302"/>
    </row>
    <row r="567" spans="1:11" ht="14.1" customHeight="1" x14ac:dyDescent="0.25">
      <c r="A567" s="302"/>
      <c r="B567" s="302"/>
      <c r="C567" s="292" t="s">
        <v>60</v>
      </c>
      <c r="D567" s="291" t="s">
        <v>40</v>
      </c>
      <c r="E567" s="289">
        <v>0</v>
      </c>
      <c r="F567" s="289">
        <v>0</v>
      </c>
      <c r="G567" s="289">
        <v>0</v>
      </c>
      <c r="H567" s="302"/>
      <c r="I567" s="302"/>
      <c r="J567" s="302"/>
      <c r="K567" s="302"/>
    </row>
    <row r="568" spans="1:11" ht="14.1" customHeight="1" x14ac:dyDescent="0.25">
      <c r="A568" s="302"/>
      <c r="B568" s="302"/>
      <c r="C568" s="292" t="s">
        <v>61</v>
      </c>
      <c r="D568" s="291" t="s">
        <v>40</v>
      </c>
      <c r="E568" s="289">
        <v>0</v>
      </c>
      <c r="F568" s="289">
        <v>0</v>
      </c>
      <c r="G568" s="289">
        <v>0</v>
      </c>
      <c r="H568" s="302"/>
      <c r="I568" s="302"/>
      <c r="J568" s="302"/>
      <c r="K568" s="302"/>
    </row>
    <row r="569" spans="1:11" ht="14.1" customHeight="1" x14ac:dyDescent="0.25">
      <c r="A569" s="302"/>
      <c r="B569" s="302"/>
      <c r="C569" s="292" t="s">
        <v>68</v>
      </c>
      <c r="D569" s="291" t="s">
        <v>40</v>
      </c>
      <c r="E569" s="289">
        <v>0</v>
      </c>
      <c r="F569" s="289">
        <v>0</v>
      </c>
      <c r="G569" s="289">
        <v>0</v>
      </c>
      <c r="H569" s="302"/>
      <c r="I569" s="302"/>
      <c r="J569" s="302"/>
      <c r="K569" s="302"/>
    </row>
    <row r="570" spans="1:11" ht="14.1" customHeight="1" x14ac:dyDescent="0.25">
      <c r="A570" s="302"/>
      <c r="B570" s="302"/>
      <c r="C570" s="292" t="s">
        <v>60</v>
      </c>
      <c r="D570" s="291" t="s">
        <v>40</v>
      </c>
      <c r="E570" s="289">
        <v>0</v>
      </c>
      <c r="F570" s="289">
        <v>0</v>
      </c>
      <c r="G570" s="289">
        <v>0</v>
      </c>
      <c r="H570" s="302"/>
      <c r="I570" s="302"/>
      <c r="J570" s="302"/>
      <c r="K570" s="302"/>
    </row>
    <row r="571" spans="1:11" ht="14.1" customHeight="1" x14ac:dyDescent="0.25">
      <c r="A571" s="302"/>
      <c r="B571" s="302"/>
      <c r="C571" s="292" t="s">
        <v>69</v>
      </c>
      <c r="D571" s="291" t="s">
        <v>40</v>
      </c>
      <c r="E571" s="289">
        <v>0</v>
      </c>
      <c r="F571" s="289">
        <v>0</v>
      </c>
      <c r="G571" s="289">
        <v>0</v>
      </c>
      <c r="H571" s="302"/>
      <c r="I571" s="302"/>
      <c r="J571" s="302"/>
      <c r="K571" s="302"/>
    </row>
    <row r="572" spans="1:11" ht="14.1" customHeight="1" x14ac:dyDescent="0.25">
      <c r="A572" s="302"/>
      <c r="B572" s="302"/>
      <c r="C572" s="292" t="s">
        <v>70</v>
      </c>
      <c r="D572" s="291" t="s">
        <v>40</v>
      </c>
      <c r="E572" s="289">
        <v>0</v>
      </c>
      <c r="F572" s="289">
        <v>0</v>
      </c>
      <c r="G572" s="289">
        <v>0</v>
      </c>
      <c r="H572" s="302"/>
      <c r="I572" s="302"/>
      <c r="J572" s="302"/>
      <c r="K572" s="302"/>
    </row>
    <row r="573" spans="1:11" ht="14.1" customHeight="1" x14ac:dyDescent="0.25">
      <c r="A573" s="302"/>
      <c r="B573" s="302"/>
      <c r="C573" s="292" t="s">
        <v>71</v>
      </c>
      <c r="D573" s="291" t="s">
        <v>40</v>
      </c>
      <c r="E573" s="289">
        <v>0</v>
      </c>
      <c r="F573" s="289">
        <v>0</v>
      </c>
      <c r="G573" s="289">
        <v>0</v>
      </c>
      <c r="H573" s="302"/>
      <c r="I573" s="302"/>
      <c r="J573" s="302"/>
      <c r="K573" s="302"/>
    </row>
    <row r="574" spans="1:11" ht="14.1" customHeight="1" x14ac:dyDescent="0.25">
      <c r="A574" s="302"/>
      <c r="B574" s="302"/>
      <c r="C574" s="292" t="s">
        <v>72</v>
      </c>
      <c r="D574" s="291" t="s">
        <v>40</v>
      </c>
      <c r="E574" s="289">
        <v>0</v>
      </c>
      <c r="F574" s="289">
        <v>0</v>
      </c>
      <c r="G574" s="289">
        <v>0</v>
      </c>
      <c r="H574" s="302"/>
      <c r="I574" s="302"/>
      <c r="J574" s="302"/>
      <c r="K574" s="302"/>
    </row>
    <row r="575" spans="1:11" ht="14.1" customHeight="1" x14ac:dyDescent="0.25">
      <c r="A575" s="302"/>
      <c r="B575" s="302"/>
      <c r="C575" s="292" t="s">
        <v>73</v>
      </c>
      <c r="D575" s="291" t="s">
        <v>40</v>
      </c>
      <c r="E575" s="289">
        <v>100000</v>
      </c>
      <c r="F575" s="289">
        <v>100000</v>
      </c>
      <c r="G575" s="289">
        <v>100000</v>
      </c>
      <c r="H575" s="302"/>
      <c r="I575" s="302"/>
      <c r="J575" s="302"/>
      <c r="K575" s="302"/>
    </row>
    <row r="576" spans="1:11" ht="14.1" customHeight="1" x14ac:dyDescent="0.25">
      <c r="A576" s="302"/>
      <c r="B576" s="302"/>
      <c r="C576" s="292" t="s">
        <v>60</v>
      </c>
      <c r="D576" s="291" t="s">
        <v>40</v>
      </c>
      <c r="E576" s="289">
        <v>100000</v>
      </c>
      <c r="F576" s="289">
        <v>100000</v>
      </c>
      <c r="G576" s="289">
        <v>100000</v>
      </c>
      <c r="H576" s="302"/>
      <c r="I576" s="302"/>
      <c r="J576" s="302"/>
      <c r="K576" s="302"/>
    </row>
    <row r="577" spans="1:11" ht="14.1" customHeight="1" x14ac:dyDescent="0.25">
      <c r="A577" s="302"/>
      <c r="B577" s="302"/>
      <c r="C577" s="292" t="s">
        <v>69</v>
      </c>
      <c r="D577" s="291" t="s">
        <v>40</v>
      </c>
      <c r="E577" s="289">
        <v>0</v>
      </c>
      <c r="F577" s="289">
        <v>0</v>
      </c>
      <c r="G577" s="289">
        <v>0</v>
      </c>
      <c r="H577" s="302"/>
      <c r="I577" s="302"/>
      <c r="J577" s="302"/>
      <c r="K577" s="302"/>
    </row>
    <row r="578" spans="1:11" ht="14.1" customHeight="1" x14ac:dyDescent="0.25">
      <c r="A578" s="302"/>
      <c r="B578" s="302"/>
      <c r="C578" s="292" t="s">
        <v>70</v>
      </c>
      <c r="D578" s="291" t="s">
        <v>40</v>
      </c>
      <c r="E578" s="289">
        <v>0</v>
      </c>
      <c r="F578" s="289">
        <v>0</v>
      </c>
      <c r="G578" s="289">
        <v>0</v>
      </c>
      <c r="H578" s="302"/>
      <c r="I578" s="302"/>
      <c r="J578" s="302"/>
      <c r="K578" s="302"/>
    </row>
    <row r="579" spans="1:11" ht="14.1" customHeight="1" x14ac:dyDescent="0.25">
      <c r="A579" s="302"/>
      <c r="B579" s="302"/>
      <c r="C579" s="292" t="s">
        <v>71</v>
      </c>
      <c r="D579" s="291" t="s">
        <v>40</v>
      </c>
      <c r="E579" s="289">
        <v>0</v>
      </c>
      <c r="F579" s="289">
        <v>0</v>
      </c>
      <c r="G579" s="289">
        <v>0</v>
      </c>
      <c r="H579" s="302"/>
      <c r="I579" s="302"/>
      <c r="J579" s="302"/>
      <c r="K579" s="302"/>
    </row>
    <row r="580" spans="1:11" ht="14.1" customHeight="1" x14ac:dyDescent="0.25">
      <c r="A580" s="302"/>
      <c r="B580" s="302"/>
      <c r="C580" s="292" t="s">
        <v>72</v>
      </c>
      <c r="D580" s="291" t="s">
        <v>40</v>
      </c>
      <c r="E580" s="289">
        <v>0</v>
      </c>
      <c r="F580" s="289">
        <v>0</v>
      </c>
      <c r="G580" s="289">
        <v>0</v>
      </c>
      <c r="H580" s="302"/>
      <c r="I580" s="302"/>
      <c r="J580" s="302"/>
      <c r="K580" s="302"/>
    </row>
    <row r="581" spans="1:11" ht="14.1" customHeight="1" x14ac:dyDescent="0.25">
      <c r="A581" s="302"/>
      <c r="B581" s="302"/>
      <c r="C581" s="292" t="s">
        <v>74</v>
      </c>
      <c r="D581" s="291" t="s">
        <v>40</v>
      </c>
      <c r="E581" s="289">
        <v>0</v>
      </c>
      <c r="F581" s="289">
        <v>0</v>
      </c>
      <c r="G581" s="289">
        <v>0</v>
      </c>
      <c r="H581" s="302"/>
      <c r="I581" s="302"/>
      <c r="J581" s="302"/>
      <c r="K581" s="302"/>
    </row>
    <row r="582" spans="1:11" ht="14.1" customHeight="1" x14ac:dyDescent="0.25">
      <c r="A582" s="302"/>
      <c r="B582" s="302"/>
      <c r="C582" s="292" t="s">
        <v>60</v>
      </c>
      <c r="D582" s="291" t="s">
        <v>40</v>
      </c>
      <c r="E582" s="289">
        <v>0</v>
      </c>
      <c r="F582" s="289">
        <v>0</v>
      </c>
      <c r="G582" s="289">
        <v>0</v>
      </c>
      <c r="H582" s="302"/>
      <c r="I582" s="302"/>
      <c r="J582" s="302"/>
      <c r="K582" s="302"/>
    </row>
    <row r="583" spans="1:11" ht="14.1" customHeight="1" x14ac:dyDescent="0.25">
      <c r="A583" s="302"/>
      <c r="B583" s="302"/>
      <c r="C583" s="292" t="s">
        <v>69</v>
      </c>
      <c r="D583" s="291" t="s">
        <v>40</v>
      </c>
      <c r="E583" s="289">
        <v>0</v>
      </c>
      <c r="F583" s="289">
        <v>0</v>
      </c>
      <c r="G583" s="289">
        <v>0</v>
      </c>
      <c r="H583" s="302"/>
      <c r="I583" s="302"/>
      <c r="J583" s="302"/>
      <c r="K583" s="302"/>
    </row>
    <row r="584" spans="1:11" ht="14.1" customHeight="1" x14ac:dyDescent="0.25">
      <c r="A584" s="302"/>
      <c r="B584" s="302"/>
      <c r="C584" s="292" t="s">
        <v>70</v>
      </c>
      <c r="D584" s="291" t="s">
        <v>40</v>
      </c>
      <c r="E584" s="289">
        <v>0</v>
      </c>
      <c r="F584" s="289">
        <v>0</v>
      </c>
      <c r="G584" s="289">
        <v>0</v>
      </c>
      <c r="H584" s="302"/>
      <c r="I584" s="302"/>
      <c r="J584" s="302"/>
      <c r="K584" s="302"/>
    </row>
    <row r="585" spans="1:11" ht="14.1" customHeight="1" x14ac:dyDescent="0.25">
      <c r="A585" s="302"/>
      <c r="B585" s="302"/>
      <c r="C585" s="292" t="s">
        <v>71</v>
      </c>
      <c r="D585" s="291" t="s">
        <v>40</v>
      </c>
      <c r="E585" s="289">
        <v>0</v>
      </c>
      <c r="F585" s="289">
        <v>0</v>
      </c>
      <c r="G585" s="289">
        <v>0</v>
      </c>
      <c r="H585" s="302"/>
      <c r="I585" s="302"/>
      <c r="J585" s="302"/>
      <c r="K585" s="302"/>
    </row>
    <row r="586" spans="1:11" ht="14.1" customHeight="1" x14ac:dyDescent="0.25">
      <c r="A586" s="302"/>
      <c r="B586" s="302"/>
      <c r="C586" s="292" t="s">
        <v>72</v>
      </c>
      <c r="D586" s="291" t="s">
        <v>40</v>
      </c>
      <c r="E586" s="289">
        <v>0</v>
      </c>
      <c r="F586" s="289">
        <v>0</v>
      </c>
      <c r="G586" s="289">
        <v>0</v>
      </c>
      <c r="H586" s="302"/>
      <c r="I586" s="302"/>
      <c r="J586" s="302"/>
      <c r="K586" s="302"/>
    </row>
    <row r="587" spans="1:11" ht="14.1" customHeight="1" x14ac:dyDescent="0.25">
      <c r="A587" s="302"/>
      <c r="B587" s="302"/>
      <c r="C587" s="292" t="s">
        <v>75</v>
      </c>
      <c r="D587" s="291" t="s">
        <v>40</v>
      </c>
      <c r="E587" s="289">
        <v>0</v>
      </c>
      <c r="F587" s="289">
        <v>0</v>
      </c>
      <c r="G587" s="289">
        <v>0</v>
      </c>
      <c r="H587" s="302"/>
      <c r="I587" s="302"/>
      <c r="J587" s="302"/>
      <c r="K587" s="302"/>
    </row>
    <row r="588" spans="1:11" ht="14.1" customHeight="1" x14ac:dyDescent="0.25">
      <c r="A588" s="302"/>
      <c r="B588" s="302"/>
      <c r="C588" s="292" t="s">
        <v>76</v>
      </c>
      <c r="D588" s="291" t="s">
        <v>40</v>
      </c>
      <c r="E588" s="289">
        <v>0</v>
      </c>
      <c r="F588" s="289">
        <v>0</v>
      </c>
      <c r="G588" s="289">
        <v>0</v>
      </c>
      <c r="H588" s="302"/>
      <c r="I588" s="302"/>
      <c r="J588" s="302"/>
      <c r="K588" s="302"/>
    </row>
    <row r="589" spans="1:11" ht="14.1" customHeight="1" x14ac:dyDescent="0.25">
      <c r="A589" s="302"/>
      <c r="B589" s="302"/>
      <c r="C589" s="290" t="s">
        <v>77</v>
      </c>
      <c r="D589" s="289">
        <v>0</v>
      </c>
      <c r="E589" s="289">
        <v>100000</v>
      </c>
      <c r="F589" s="289">
        <v>100000</v>
      </c>
      <c r="G589" s="289">
        <v>100000</v>
      </c>
      <c r="H589" s="302"/>
      <c r="I589" s="302"/>
      <c r="J589" s="302"/>
      <c r="K589" s="302"/>
    </row>
    <row r="590" spans="1:11" ht="15" customHeight="1" x14ac:dyDescent="0.25">
      <c r="A590" s="302"/>
      <c r="B590" s="302"/>
      <c r="C590" s="288" t="s">
        <v>40</v>
      </c>
      <c r="D590" s="287" t="s">
        <v>40</v>
      </c>
      <c r="E590" s="287" t="s">
        <v>40</v>
      </c>
      <c r="F590" s="287" t="s">
        <v>40</v>
      </c>
      <c r="G590" s="287" t="s">
        <v>40</v>
      </c>
      <c r="H590" s="302"/>
      <c r="I590" s="302"/>
      <c r="J590" s="302"/>
      <c r="K590" s="302"/>
    </row>
    <row r="591" spans="1:11" ht="15" customHeight="1" x14ac:dyDescent="0.25">
      <c r="A591" s="302"/>
      <c r="B591" s="302"/>
      <c r="C591" s="286" t="s">
        <v>188</v>
      </c>
      <c r="D591" s="256">
        <v>0</v>
      </c>
      <c r="E591" s="256">
        <v>59810000</v>
      </c>
      <c r="F591" s="256">
        <v>59810000</v>
      </c>
      <c r="G591" s="256">
        <v>60810000</v>
      </c>
      <c r="H591" s="302"/>
      <c r="I591" s="302"/>
      <c r="J591" s="302"/>
      <c r="K591" s="302"/>
    </row>
    <row r="592" spans="1:11" ht="15" customHeight="1" x14ac:dyDescent="0.25">
      <c r="A592" s="302"/>
      <c r="B592" s="302"/>
      <c r="C592" s="284" t="s">
        <v>59</v>
      </c>
      <c r="D592" s="283">
        <v>0</v>
      </c>
      <c r="E592" s="283">
        <v>36270000</v>
      </c>
      <c r="F592" s="283">
        <v>36270000</v>
      </c>
      <c r="G592" s="283">
        <v>36270000</v>
      </c>
      <c r="H592" s="302"/>
      <c r="I592" s="302"/>
      <c r="J592" s="302"/>
      <c r="K592" s="302"/>
    </row>
    <row r="593" spans="1:11" ht="15" customHeight="1" x14ac:dyDescent="0.25">
      <c r="A593" s="302"/>
      <c r="B593" s="302"/>
      <c r="C593" s="284" t="s">
        <v>60</v>
      </c>
      <c r="D593" s="283">
        <v>0</v>
      </c>
      <c r="E593" s="283">
        <v>36270000</v>
      </c>
      <c r="F593" s="283">
        <v>36270000</v>
      </c>
      <c r="G593" s="283">
        <v>36270000</v>
      </c>
      <c r="H593" s="302"/>
      <c r="I593" s="302"/>
      <c r="J593" s="302"/>
      <c r="K593" s="302"/>
    </row>
    <row r="594" spans="1:11" ht="15" customHeight="1" x14ac:dyDescent="0.25">
      <c r="A594" s="302"/>
      <c r="B594" s="302"/>
      <c r="C594" s="284" t="s">
        <v>61</v>
      </c>
      <c r="D594" s="283">
        <v>0</v>
      </c>
      <c r="E594" s="283">
        <v>0</v>
      </c>
      <c r="F594" s="283">
        <v>0</v>
      </c>
      <c r="G594" s="283">
        <v>0</v>
      </c>
      <c r="H594" s="302"/>
      <c r="I594" s="302"/>
      <c r="J594" s="302"/>
      <c r="K594" s="302"/>
    </row>
    <row r="595" spans="1:11" ht="15" customHeight="1" x14ac:dyDescent="0.25">
      <c r="A595" s="302"/>
      <c r="B595" s="302"/>
      <c r="C595" s="284" t="s">
        <v>62</v>
      </c>
      <c r="D595" s="283">
        <v>0</v>
      </c>
      <c r="E595" s="283">
        <v>5700000</v>
      </c>
      <c r="F595" s="283">
        <v>5700000</v>
      </c>
      <c r="G595" s="283">
        <v>5700000</v>
      </c>
      <c r="H595" s="302"/>
      <c r="I595" s="302"/>
      <c r="J595" s="302"/>
      <c r="K595" s="302"/>
    </row>
    <row r="596" spans="1:11" ht="15" customHeight="1" x14ac:dyDescent="0.25">
      <c r="A596" s="302"/>
      <c r="B596" s="302"/>
      <c r="C596" s="284" t="s">
        <v>60</v>
      </c>
      <c r="D596" s="283">
        <v>0</v>
      </c>
      <c r="E596" s="283">
        <v>5700000</v>
      </c>
      <c r="F596" s="283">
        <v>5700000</v>
      </c>
      <c r="G596" s="283">
        <v>5700000</v>
      </c>
      <c r="H596" s="302"/>
      <c r="I596" s="302"/>
      <c r="J596" s="302"/>
      <c r="K596" s="302"/>
    </row>
    <row r="597" spans="1:11" ht="15" customHeight="1" x14ac:dyDescent="0.25">
      <c r="A597" s="302"/>
      <c r="B597" s="302"/>
      <c r="C597" s="284" t="s">
        <v>61</v>
      </c>
      <c r="D597" s="283">
        <v>0</v>
      </c>
      <c r="E597" s="283">
        <v>0</v>
      </c>
      <c r="F597" s="283">
        <v>0</v>
      </c>
      <c r="G597" s="283">
        <v>0</v>
      </c>
      <c r="H597" s="302"/>
      <c r="I597" s="302"/>
      <c r="J597" s="302"/>
      <c r="K597" s="302"/>
    </row>
    <row r="598" spans="1:11" ht="15" customHeight="1" x14ac:dyDescent="0.25">
      <c r="A598" s="302"/>
      <c r="B598" s="302"/>
      <c r="C598" s="284" t="s">
        <v>63</v>
      </c>
      <c r="D598" s="283">
        <v>0</v>
      </c>
      <c r="E598" s="283">
        <v>16840000</v>
      </c>
      <c r="F598" s="283">
        <v>16840000</v>
      </c>
      <c r="G598" s="283">
        <v>17840000</v>
      </c>
      <c r="H598" s="302"/>
      <c r="I598" s="302"/>
      <c r="J598" s="302"/>
      <c r="K598" s="302"/>
    </row>
    <row r="599" spans="1:11" ht="15" customHeight="1" x14ac:dyDescent="0.25">
      <c r="A599" s="302"/>
      <c r="B599" s="302"/>
      <c r="C599" s="284" t="s">
        <v>60</v>
      </c>
      <c r="D599" s="283">
        <v>0</v>
      </c>
      <c r="E599" s="283">
        <v>16840000</v>
      </c>
      <c r="F599" s="283">
        <v>16840000</v>
      </c>
      <c r="G599" s="283">
        <v>17840000</v>
      </c>
      <c r="H599" s="302"/>
      <c r="I599" s="302"/>
      <c r="J599" s="302"/>
      <c r="K599" s="302"/>
    </row>
    <row r="600" spans="1:11" ht="15" customHeight="1" x14ac:dyDescent="0.25">
      <c r="A600" s="302"/>
      <c r="B600" s="302"/>
      <c r="C600" s="284" t="s">
        <v>61</v>
      </c>
      <c r="D600" s="283">
        <v>0</v>
      </c>
      <c r="E600" s="283">
        <v>0</v>
      </c>
      <c r="F600" s="283">
        <v>0</v>
      </c>
      <c r="G600" s="283">
        <v>0</v>
      </c>
      <c r="H600" s="302"/>
      <c r="I600" s="302"/>
      <c r="J600" s="302"/>
      <c r="K600" s="302"/>
    </row>
    <row r="601" spans="1:11" ht="15" customHeight="1" x14ac:dyDescent="0.25">
      <c r="A601" s="302"/>
      <c r="B601" s="302"/>
      <c r="C601" s="284" t="s">
        <v>64</v>
      </c>
      <c r="D601" s="283">
        <v>0</v>
      </c>
      <c r="E601" s="283">
        <v>0</v>
      </c>
      <c r="F601" s="283">
        <v>0</v>
      </c>
      <c r="G601" s="283">
        <v>0</v>
      </c>
      <c r="H601" s="302"/>
      <c r="I601" s="302"/>
      <c r="J601" s="302"/>
      <c r="K601" s="302"/>
    </row>
    <row r="602" spans="1:11" ht="15" customHeight="1" x14ac:dyDescent="0.25">
      <c r="A602" s="302"/>
      <c r="B602" s="302"/>
      <c r="C602" s="284" t="s">
        <v>60</v>
      </c>
      <c r="D602" s="283">
        <v>0</v>
      </c>
      <c r="E602" s="283">
        <v>0</v>
      </c>
      <c r="F602" s="283">
        <v>0</v>
      </c>
      <c r="G602" s="283">
        <v>0</v>
      </c>
      <c r="H602" s="302"/>
      <c r="I602" s="302"/>
      <c r="J602" s="302"/>
      <c r="K602" s="302"/>
    </row>
    <row r="603" spans="1:11" ht="15" customHeight="1" x14ac:dyDescent="0.25">
      <c r="A603" s="302"/>
      <c r="B603" s="302"/>
      <c r="C603" s="284" t="s">
        <v>61</v>
      </c>
      <c r="D603" s="283">
        <v>0</v>
      </c>
      <c r="E603" s="283">
        <v>0</v>
      </c>
      <c r="F603" s="283">
        <v>0</v>
      </c>
      <c r="G603" s="283">
        <v>0</v>
      </c>
      <c r="H603" s="302"/>
      <c r="I603" s="302"/>
      <c r="J603" s="302"/>
      <c r="K603" s="302"/>
    </row>
    <row r="604" spans="1:11" ht="20.100000000000001" customHeight="1" x14ac:dyDescent="0.25">
      <c r="A604" s="302"/>
      <c r="B604" s="302"/>
      <c r="C604" s="284" t="s">
        <v>189</v>
      </c>
      <c r="D604" s="285">
        <v>0</v>
      </c>
      <c r="E604" s="285">
        <v>0</v>
      </c>
      <c r="F604" s="285">
        <v>0</v>
      </c>
      <c r="G604" s="285">
        <v>0</v>
      </c>
      <c r="H604" s="302"/>
      <c r="I604" s="302"/>
      <c r="J604" s="302"/>
      <c r="K604" s="302"/>
    </row>
    <row r="605" spans="1:11" ht="15" customHeight="1" x14ac:dyDescent="0.25">
      <c r="A605" s="302"/>
      <c r="B605" s="302"/>
      <c r="C605" s="284" t="s">
        <v>60</v>
      </c>
      <c r="D605" s="283">
        <v>0</v>
      </c>
      <c r="E605" s="283">
        <v>0</v>
      </c>
      <c r="F605" s="283">
        <v>0</v>
      </c>
      <c r="G605" s="283">
        <v>0</v>
      </c>
      <c r="H605" s="302"/>
      <c r="I605" s="302"/>
      <c r="J605" s="302"/>
      <c r="K605" s="302"/>
    </row>
    <row r="606" spans="1:11" ht="15" customHeight="1" x14ac:dyDescent="0.25">
      <c r="A606" s="302"/>
      <c r="B606" s="302"/>
      <c r="C606" s="284" t="s">
        <v>61</v>
      </c>
      <c r="D606" s="283">
        <v>0</v>
      </c>
      <c r="E606" s="283">
        <v>0</v>
      </c>
      <c r="F606" s="283">
        <v>0</v>
      </c>
      <c r="G606" s="283">
        <v>0</v>
      </c>
      <c r="H606" s="302"/>
      <c r="I606" s="302"/>
      <c r="J606" s="302"/>
      <c r="K606" s="302"/>
    </row>
    <row r="607" spans="1:11" ht="15" customHeight="1" x14ac:dyDescent="0.25">
      <c r="A607" s="302"/>
      <c r="B607" s="302"/>
      <c r="C607" s="284" t="s">
        <v>66</v>
      </c>
      <c r="D607" s="283">
        <v>0</v>
      </c>
      <c r="E607" s="283">
        <v>0</v>
      </c>
      <c r="F607" s="283">
        <v>0</v>
      </c>
      <c r="G607" s="283">
        <v>0</v>
      </c>
      <c r="H607" s="302"/>
      <c r="I607" s="302"/>
      <c r="J607" s="302"/>
      <c r="K607" s="302"/>
    </row>
    <row r="608" spans="1:11" ht="15" customHeight="1" x14ac:dyDescent="0.25">
      <c r="A608" s="302"/>
      <c r="B608" s="302"/>
      <c r="C608" s="284" t="s">
        <v>60</v>
      </c>
      <c r="D608" s="283">
        <v>0</v>
      </c>
      <c r="E608" s="283">
        <v>0</v>
      </c>
      <c r="F608" s="283">
        <v>0</v>
      </c>
      <c r="G608" s="283">
        <v>0</v>
      </c>
      <c r="H608" s="302"/>
      <c r="I608" s="302"/>
      <c r="J608" s="302"/>
      <c r="K608" s="302"/>
    </row>
    <row r="609" spans="1:11" ht="15" customHeight="1" x14ac:dyDescent="0.25">
      <c r="A609" s="302"/>
      <c r="B609" s="302"/>
      <c r="C609" s="284" t="s">
        <v>61</v>
      </c>
      <c r="D609" s="283">
        <v>0</v>
      </c>
      <c r="E609" s="283">
        <v>0</v>
      </c>
      <c r="F609" s="283">
        <v>0</v>
      </c>
      <c r="G609" s="283">
        <v>0</v>
      </c>
      <c r="H609" s="302"/>
      <c r="I609" s="302"/>
      <c r="J609" s="302"/>
      <c r="K609" s="302"/>
    </row>
    <row r="610" spans="1:11" ht="15" customHeight="1" x14ac:dyDescent="0.25">
      <c r="A610" s="302"/>
      <c r="B610" s="302"/>
      <c r="C610" s="284" t="s">
        <v>67</v>
      </c>
      <c r="D610" s="283">
        <v>0</v>
      </c>
      <c r="E610" s="283">
        <v>0</v>
      </c>
      <c r="F610" s="283">
        <v>0</v>
      </c>
      <c r="G610" s="283">
        <v>0</v>
      </c>
      <c r="H610" s="302"/>
      <c r="I610" s="302"/>
      <c r="J610" s="302"/>
      <c r="K610" s="302"/>
    </row>
    <row r="611" spans="1:11" ht="15" customHeight="1" x14ac:dyDescent="0.25">
      <c r="A611" s="302"/>
      <c r="B611" s="302"/>
      <c r="C611" s="284" t="s">
        <v>60</v>
      </c>
      <c r="D611" s="283">
        <v>0</v>
      </c>
      <c r="E611" s="283">
        <v>0</v>
      </c>
      <c r="F611" s="283">
        <v>0</v>
      </c>
      <c r="G611" s="283">
        <v>0</v>
      </c>
      <c r="H611" s="302"/>
      <c r="I611" s="302"/>
      <c r="J611" s="302"/>
      <c r="K611" s="302"/>
    </row>
    <row r="612" spans="1:11" ht="15" customHeight="1" x14ac:dyDescent="0.25">
      <c r="A612" s="302"/>
      <c r="B612" s="302"/>
      <c r="C612" s="284" t="s">
        <v>61</v>
      </c>
      <c r="D612" s="283">
        <v>0</v>
      </c>
      <c r="E612" s="283">
        <v>0</v>
      </c>
      <c r="F612" s="283">
        <v>0</v>
      </c>
      <c r="G612" s="283">
        <v>0</v>
      </c>
      <c r="H612" s="302"/>
      <c r="I612" s="302"/>
      <c r="J612" s="302"/>
      <c r="K612" s="302"/>
    </row>
    <row r="613" spans="1:11" ht="15" customHeight="1" x14ac:dyDescent="0.25">
      <c r="A613" s="302"/>
      <c r="B613" s="302"/>
      <c r="C613" s="284" t="s">
        <v>68</v>
      </c>
      <c r="D613" s="283">
        <v>0</v>
      </c>
      <c r="E613" s="283">
        <v>0</v>
      </c>
      <c r="F613" s="283">
        <v>0</v>
      </c>
      <c r="G613" s="283">
        <v>0</v>
      </c>
      <c r="H613" s="302"/>
      <c r="I613" s="302"/>
      <c r="J613" s="302"/>
      <c r="K613" s="302"/>
    </row>
    <row r="614" spans="1:11" ht="15" customHeight="1" x14ac:dyDescent="0.25">
      <c r="A614" s="302"/>
      <c r="B614" s="302"/>
      <c r="C614" s="284" t="s">
        <v>60</v>
      </c>
      <c r="D614" s="283">
        <v>0</v>
      </c>
      <c r="E614" s="283">
        <v>0</v>
      </c>
      <c r="F614" s="283">
        <v>0</v>
      </c>
      <c r="G614" s="283">
        <v>0</v>
      </c>
      <c r="H614" s="302"/>
      <c r="I614" s="302"/>
      <c r="J614" s="302"/>
      <c r="K614" s="302"/>
    </row>
    <row r="615" spans="1:11" ht="15" customHeight="1" x14ac:dyDescent="0.25">
      <c r="A615" s="302"/>
      <c r="B615" s="302"/>
      <c r="C615" s="284" t="s">
        <v>69</v>
      </c>
      <c r="D615" s="283">
        <v>0</v>
      </c>
      <c r="E615" s="283">
        <v>0</v>
      </c>
      <c r="F615" s="283">
        <v>0</v>
      </c>
      <c r="G615" s="283">
        <v>0</v>
      </c>
      <c r="H615" s="302"/>
      <c r="I615" s="302"/>
      <c r="J615" s="302"/>
      <c r="K615" s="302"/>
    </row>
    <row r="616" spans="1:11" ht="15" customHeight="1" x14ac:dyDescent="0.25">
      <c r="A616" s="302"/>
      <c r="B616" s="302"/>
      <c r="C616" s="284" t="s">
        <v>70</v>
      </c>
      <c r="D616" s="283">
        <v>0</v>
      </c>
      <c r="E616" s="283">
        <v>0</v>
      </c>
      <c r="F616" s="283">
        <v>0</v>
      </c>
      <c r="G616" s="283">
        <v>0</v>
      </c>
      <c r="H616" s="302"/>
      <c r="I616" s="302"/>
      <c r="J616" s="302"/>
      <c r="K616" s="302"/>
    </row>
    <row r="617" spans="1:11" ht="15" customHeight="1" x14ac:dyDescent="0.25">
      <c r="A617" s="302"/>
      <c r="B617" s="302"/>
      <c r="C617" s="284" t="s">
        <v>71</v>
      </c>
      <c r="D617" s="283">
        <v>0</v>
      </c>
      <c r="E617" s="283">
        <v>0</v>
      </c>
      <c r="F617" s="283">
        <v>0</v>
      </c>
      <c r="G617" s="283">
        <v>0</v>
      </c>
      <c r="H617" s="302"/>
      <c r="I617" s="302"/>
      <c r="J617" s="302"/>
      <c r="K617" s="302"/>
    </row>
    <row r="618" spans="1:11" ht="15" customHeight="1" x14ac:dyDescent="0.25">
      <c r="A618" s="302"/>
      <c r="B618" s="302"/>
      <c r="C618" s="284" t="s">
        <v>72</v>
      </c>
      <c r="D618" s="283">
        <v>0</v>
      </c>
      <c r="E618" s="283">
        <v>0</v>
      </c>
      <c r="F618" s="283">
        <v>0</v>
      </c>
      <c r="G618" s="283">
        <v>0</v>
      </c>
      <c r="H618" s="302"/>
      <c r="I618" s="302"/>
      <c r="J618" s="302"/>
      <c r="K618" s="302"/>
    </row>
    <row r="619" spans="1:11" ht="15" customHeight="1" x14ac:dyDescent="0.25">
      <c r="A619" s="302"/>
      <c r="B619" s="302"/>
      <c r="C619" s="284" t="s">
        <v>73</v>
      </c>
      <c r="D619" s="283">
        <v>0</v>
      </c>
      <c r="E619" s="283">
        <v>1000000</v>
      </c>
      <c r="F619" s="283">
        <v>1000000</v>
      </c>
      <c r="G619" s="283">
        <v>1000000</v>
      </c>
      <c r="H619" s="302"/>
      <c r="I619" s="302"/>
      <c r="J619" s="302"/>
      <c r="K619" s="302"/>
    </row>
    <row r="620" spans="1:11" ht="15" customHeight="1" x14ac:dyDescent="0.25">
      <c r="A620" s="302"/>
      <c r="B620" s="302"/>
      <c r="C620" s="284" t="s">
        <v>60</v>
      </c>
      <c r="D620" s="283">
        <v>0</v>
      </c>
      <c r="E620" s="283">
        <v>1000000</v>
      </c>
      <c r="F620" s="283">
        <v>1000000</v>
      </c>
      <c r="G620" s="283">
        <v>1000000</v>
      </c>
      <c r="H620" s="302"/>
      <c r="I620" s="302"/>
      <c r="J620" s="302"/>
      <c r="K620" s="302"/>
    </row>
    <row r="621" spans="1:11" ht="15" customHeight="1" x14ac:dyDescent="0.25">
      <c r="A621" s="302"/>
      <c r="B621" s="302"/>
      <c r="C621" s="284" t="s">
        <v>69</v>
      </c>
      <c r="D621" s="283">
        <v>0</v>
      </c>
      <c r="E621" s="283">
        <v>0</v>
      </c>
      <c r="F621" s="283">
        <v>0</v>
      </c>
      <c r="G621" s="283">
        <v>0</v>
      </c>
      <c r="H621" s="302"/>
      <c r="I621" s="302"/>
      <c r="J621" s="302"/>
      <c r="K621" s="302"/>
    </row>
    <row r="622" spans="1:11" ht="15" customHeight="1" x14ac:dyDescent="0.25">
      <c r="A622" s="302"/>
      <c r="B622" s="302"/>
      <c r="C622" s="284" t="s">
        <v>70</v>
      </c>
      <c r="D622" s="283">
        <v>0</v>
      </c>
      <c r="E622" s="283">
        <v>0</v>
      </c>
      <c r="F622" s="283">
        <v>0</v>
      </c>
      <c r="G622" s="283">
        <v>0</v>
      </c>
      <c r="H622" s="302"/>
      <c r="I622" s="302"/>
      <c r="J622" s="302"/>
      <c r="K622" s="302"/>
    </row>
    <row r="623" spans="1:11" ht="15" customHeight="1" x14ac:dyDescent="0.25">
      <c r="A623" s="302"/>
      <c r="B623" s="302"/>
      <c r="C623" s="284" t="s">
        <v>71</v>
      </c>
      <c r="D623" s="283">
        <v>0</v>
      </c>
      <c r="E623" s="283">
        <v>0</v>
      </c>
      <c r="F623" s="283">
        <v>0</v>
      </c>
      <c r="G623" s="283">
        <v>0</v>
      </c>
      <c r="H623" s="302"/>
      <c r="I623" s="302"/>
      <c r="J623" s="302"/>
      <c r="K623" s="302"/>
    </row>
    <row r="624" spans="1:11" ht="15" customHeight="1" x14ac:dyDescent="0.25">
      <c r="A624" s="302"/>
      <c r="B624" s="302"/>
      <c r="C624" s="284" t="s">
        <v>72</v>
      </c>
      <c r="D624" s="283">
        <v>0</v>
      </c>
      <c r="E624" s="283">
        <v>0</v>
      </c>
      <c r="F624" s="283">
        <v>0</v>
      </c>
      <c r="G624" s="283">
        <v>0</v>
      </c>
      <c r="H624" s="302"/>
      <c r="I624" s="302"/>
      <c r="J624" s="302"/>
      <c r="K624" s="302"/>
    </row>
    <row r="625" spans="1:11" ht="15" customHeight="1" x14ac:dyDescent="0.25">
      <c r="A625" s="302"/>
      <c r="B625" s="302"/>
      <c r="C625" s="284" t="s">
        <v>74</v>
      </c>
      <c r="D625" s="283">
        <v>0</v>
      </c>
      <c r="E625" s="283">
        <v>0</v>
      </c>
      <c r="F625" s="283">
        <v>0</v>
      </c>
      <c r="G625" s="283">
        <v>0</v>
      </c>
      <c r="H625" s="302"/>
      <c r="I625" s="302"/>
      <c r="J625" s="302"/>
      <c r="K625" s="302"/>
    </row>
    <row r="626" spans="1:11" ht="15" customHeight="1" x14ac:dyDescent="0.25">
      <c r="A626" s="302"/>
      <c r="B626" s="302"/>
      <c r="C626" s="284" t="s">
        <v>60</v>
      </c>
      <c r="D626" s="283">
        <v>0</v>
      </c>
      <c r="E626" s="283">
        <v>0</v>
      </c>
      <c r="F626" s="283">
        <v>0</v>
      </c>
      <c r="G626" s="283">
        <v>0</v>
      </c>
      <c r="H626" s="302"/>
      <c r="I626" s="302"/>
      <c r="J626" s="302"/>
      <c r="K626" s="302"/>
    </row>
    <row r="627" spans="1:11" ht="15" customHeight="1" x14ac:dyDescent="0.25">
      <c r="A627" s="302"/>
      <c r="B627" s="302"/>
      <c r="C627" s="284" t="s">
        <v>69</v>
      </c>
      <c r="D627" s="283">
        <v>0</v>
      </c>
      <c r="E627" s="283">
        <v>0</v>
      </c>
      <c r="F627" s="283">
        <v>0</v>
      </c>
      <c r="G627" s="283">
        <v>0</v>
      </c>
      <c r="H627" s="302"/>
      <c r="I627" s="302"/>
      <c r="J627" s="302"/>
      <c r="K627" s="302"/>
    </row>
    <row r="628" spans="1:11" ht="15" customHeight="1" x14ac:dyDescent="0.25">
      <c r="A628" s="302"/>
      <c r="B628" s="302"/>
      <c r="C628" s="284" t="s">
        <v>70</v>
      </c>
      <c r="D628" s="283">
        <v>0</v>
      </c>
      <c r="E628" s="283">
        <v>0</v>
      </c>
      <c r="F628" s="283">
        <v>0</v>
      </c>
      <c r="G628" s="283">
        <v>0</v>
      </c>
      <c r="H628" s="302"/>
      <c r="I628" s="302"/>
      <c r="J628" s="302"/>
      <c r="K628" s="302"/>
    </row>
    <row r="629" spans="1:11" ht="15" customHeight="1" x14ac:dyDescent="0.25">
      <c r="A629" s="302"/>
      <c r="B629" s="302"/>
      <c r="C629" s="284" t="s">
        <v>71</v>
      </c>
      <c r="D629" s="283">
        <v>0</v>
      </c>
      <c r="E629" s="283">
        <v>0</v>
      </c>
      <c r="F629" s="283">
        <v>0</v>
      </c>
      <c r="G629" s="283">
        <v>0</v>
      </c>
      <c r="H629" s="302"/>
      <c r="I629" s="302"/>
      <c r="J629" s="302"/>
      <c r="K629" s="302"/>
    </row>
    <row r="630" spans="1:11" ht="15" customHeight="1" x14ac:dyDescent="0.25">
      <c r="A630" s="302"/>
      <c r="B630" s="302"/>
      <c r="C630" s="284" t="s">
        <v>72</v>
      </c>
      <c r="D630" s="283">
        <v>0</v>
      </c>
      <c r="E630" s="283">
        <v>0</v>
      </c>
      <c r="F630" s="283">
        <v>0</v>
      </c>
      <c r="G630" s="283">
        <v>0</v>
      </c>
      <c r="H630" s="302"/>
      <c r="I630" s="302"/>
      <c r="J630" s="302"/>
      <c r="K630" s="302"/>
    </row>
    <row r="631" spans="1:11" ht="15" customHeight="1" x14ac:dyDescent="0.25">
      <c r="A631" s="302"/>
      <c r="B631" s="302"/>
      <c r="C631" s="284" t="s">
        <v>75</v>
      </c>
      <c r="D631" s="283">
        <v>0</v>
      </c>
      <c r="E631" s="283">
        <v>0</v>
      </c>
      <c r="F631" s="283">
        <v>0</v>
      </c>
      <c r="G631" s="283">
        <v>0</v>
      </c>
      <c r="H631" s="302"/>
      <c r="I631" s="302"/>
      <c r="J631" s="302"/>
      <c r="K631" s="302"/>
    </row>
    <row r="632" spans="1:11" ht="15" customHeight="1" x14ac:dyDescent="0.25">
      <c r="A632" s="302"/>
      <c r="B632" s="302"/>
      <c r="C632" s="284" t="s">
        <v>76</v>
      </c>
      <c r="D632" s="283">
        <v>0</v>
      </c>
      <c r="E632" s="283">
        <v>0</v>
      </c>
      <c r="F632" s="283">
        <v>0</v>
      </c>
      <c r="G632" s="283">
        <v>0</v>
      </c>
      <c r="H632" s="302"/>
      <c r="I632" s="302"/>
      <c r="J632" s="302"/>
      <c r="K632" s="302"/>
    </row>
    <row r="633" spans="1:11" ht="20.100000000000001" customHeight="1" x14ac:dyDescent="0.25">
      <c r="A633" s="302"/>
      <c r="B633" s="302"/>
      <c r="C633" s="282" t="s">
        <v>40</v>
      </c>
      <c r="D633" s="302"/>
      <c r="E633" s="302"/>
      <c r="F633" s="302"/>
      <c r="G633" s="302"/>
      <c r="H633" s="302"/>
      <c r="I633" s="302"/>
      <c r="J633" s="302"/>
      <c r="K633" s="302"/>
    </row>
    <row r="634" spans="1:11" ht="20.100000000000001" customHeight="1" x14ac:dyDescent="0.25">
      <c r="A634" s="281" t="s">
        <v>190</v>
      </c>
      <c r="B634" s="277" t="s">
        <v>191</v>
      </c>
      <c r="C634" s="277" t="s">
        <v>40</v>
      </c>
      <c r="D634" s="302"/>
      <c r="E634" s="280" t="s">
        <v>40</v>
      </c>
      <c r="F634" s="277" t="s">
        <v>191</v>
      </c>
      <c r="G634" s="277" t="s">
        <v>40</v>
      </c>
      <c r="H634" s="241" t="s">
        <v>40</v>
      </c>
      <c r="I634" s="280" t="s">
        <v>40</v>
      </c>
      <c r="J634" s="277" t="s">
        <v>191</v>
      </c>
      <c r="K634" s="277" t="s">
        <v>40</v>
      </c>
    </row>
    <row r="635" spans="1:11" ht="20.100000000000001" customHeight="1" x14ac:dyDescent="0.25">
      <c r="A635" s="239" t="s">
        <v>192</v>
      </c>
      <c r="B635" s="277" t="s">
        <v>193</v>
      </c>
      <c r="C635" s="277" t="s">
        <v>40</v>
      </c>
      <c r="D635" s="302"/>
      <c r="E635" s="239" t="s">
        <v>194</v>
      </c>
      <c r="F635" s="277" t="s">
        <v>193</v>
      </c>
      <c r="G635" s="277" t="s">
        <v>40</v>
      </c>
      <c r="H635" s="302"/>
      <c r="I635" s="239" t="s">
        <v>195</v>
      </c>
      <c r="J635" s="277" t="s">
        <v>193</v>
      </c>
      <c r="K635" s="277" t="s">
        <v>40</v>
      </c>
    </row>
    <row r="636" spans="1:11" ht="20.100000000000001" customHeight="1" x14ac:dyDescent="0.25">
      <c r="A636" s="278" t="s">
        <v>40</v>
      </c>
      <c r="B636" s="277" t="s">
        <v>196</v>
      </c>
      <c r="C636" s="277" t="s">
        <v>40</v>
      </c>
      <c r="D636" s="302"/>
      <c r="E636" s="278" t="s">
        <v>40</v>
      </c>
      <c r="F636" s="277" t="s">
        <v>196</v>
      </c>
      <c r="G636" s="277" t="s">
        <v>40</v>
      </c>
      <c r="H636" s="302"/>
      <c r="I636" s="278" t="s">
        <v>40</v>
      </c>
      <c r="J636" s="277" t="s">
        <v>196</v>
      </c>
      <c r="K636" s="277" t="s">
        <v>40</v>
      </c>
    </row>
  </sheetData>
  <mergeCells count="61">
    <mergeCell ref="C1:G1"/>
    <mergeCell ref="C2:G2"/>
    <mergeCell ref="D3:G3"/>
    <mergeCell ref="D4:G4"/>
    <mergeCell ref="D5:G5"/>
    <mergeCell ref="D16:G16"/>
    <mergeCell ref="C20:G20"/>
    <mergeCell ref="D21:G21"/>
    <mergeCell ref="D22:G22"/>
    <mergeCell ref="D23:G23"/>
    <mergeCell ref="D6:G6"/>
    <mergeCell ref="D7:G7"/>
    <mergeCell ref="C8:G8"/>
    <mergeCell ref="C9:G9"/>
    <mergeCell ref="D10:G10"/>
    <mergeCell ref="C89:G89"/>
    <mergeCell ref="C134:G134"/>
    <mergeCell ref="D135:G135"/>
    <mergeCell ref="D136:G136"/>
    <mergeCell ref="D137:G137"/>
    <mergeCell ref="D24:G24"/>
    <mergeCell ref="C33:G33"/>
    <mergeCell ref="D78:G78"/>
    <mergeCell ref="D79:G79"/>
    <mergeCell ref="D80:G80"/>
    <mergeCell ref="D310:G310"/>
    <mergeCell ref="C319:G319"/>
    <mergeCell ref="D364:G364"/>
    <mergeCell ref="D365:G365"/>
    <mergeCell ref="D138:G138"/>
    <mergeCell ref="C147:G147"/>
    <mergeCell ref="D192:G192"/>
    <mergeCell ref="D193:G193"/>
    <mergeCell ref="D194:G194"/>
    <mergeCell ref="C203:G203"/>
    <mergeCell ref="D248:G248"/>
    <mergeCell ref="D249:G249"/>
    <mergeCell ref="D250:G250"/>
    <mergeCell ref="C259:G259"/>
    <mergeCell ref="D424:G424"/>
    <mergeCell ref="C433:G433"/>
    <mergeCell ref="D478:G478"/>
    <mergeCell ref="D479:G479"/>
    <mergeCell ref="D304:G304"/>
    <mergeCell ref="D305:G305"/>
    <mergeCell ref="C306:G306"/>
    <mergeCell ref="D307:G307"/>
    <mergeCell ref="D308:G308"/>
    <mergeCell ref="D309:G309"/>
    <mergeCell ref="D366:G366"/>
    <mergeCell ref="C375:G375"/>
    <mergeCell ref="C420:G420"/>
    <mergeCell ref="D421:G421"/>
    <mergeCell ref="D422:G422"/>
    <mergeCell ref="D423:G423"/>
    <mergeCell ref="C545:G545"/>
    <mergeCell ref="D480:G480"/>
    <mergeCell ref="C489:G489"/>
    <mergeCell ref="D534:G534"/>
    <mergeCell ref="D535:G535"/>
    <mergeCell ref="D536:G536"/>
  </mergeCells>
  <pageMargins left="0" right="0" top="0" bottom="0" header="0" footer="0"/>
  <pageSetup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outlinePr summaryBelow="0"/>
  </sheetPr>
  <dimension ref="A1:K236"/>
  <sheetViews>
    <sheetView tabSelected="1" workbookViewId="0">
      <selection activeCell="K17" sqref="K17"/>
    </sheetView>
  </sheetViews>
  <sheetFormatPr defaultColWidth="9" defaultRowHeight="15" x14ac:dyDescent="0.25"/>
  <cols>
    <col min="1" max="1" width="11.5703125" style="154" customWidth="1"/>
    <col min="2" max="2" width="8.42578125" style="154" customWidth="1"/>
    <col min="3" max="3" width="24.7109375" style="154" customWidth="1"/>
    <col min="4" max="6" width="13.85546875" style="154" customWidth="1"/>
    <col min="7" max="7" width="14.140625" style="154" customWidth="1"/>
    <col min="8" max="8" width="5.85546875" style="154" customWidth="1"/>
    <col min="9" max="9" width="16" style="154" customWidth="1"/>
    <col min="10" max="10" width="9.42578125" style="154" customWidth="1"/>
    <col min="11" max="11" width="15.28515625" style="154" customWidth="1"/>
    <col min="12" max="16384" width="9" style="154"/>
  </cols>
  <sheetData>
    <row r="1" spans="1:11" ht="20.100000000000001" customHeight="1" x14ac:dyDescent="0.25">
      <c r="A1" s="302"/>
      <c r="B1" s="302"/>
      <c r="C1" s="1287" t="s">
        <v>0</v>
      </c>
      <c r="D1" s="1288"/>
      <c r="E1" s="1288"/>
      <c r="F1" s="1288"/>
      <c r="G1" s="1288"/>
      <c r="H1" s="302"/>
      <c r="I1" s="302"/>
      <c r="J1" s="302"/>
      <c r="K1" s="302"/>
    </row>
    <row r="2" spans="1:11" x14ac:dyDescent="0.25">
      <c r="A2" s="302"/>
      <c r="B2" s="302"/>
      <c r="C2" s="1289" t="s">
        <v>1</v>
      </c>
      <c r="D2" s="1290"/>
      <c r="E2" s="1290"/>
      <c r="F2" s="1290"/>
      <c r="G2" s="1290"/>
      <c r="H2" s="302"/>
      <c r="I2" s="302"/>
      <c r="J2" s="302"/>
      <c r="K2" s="302"/>
    </row>
    <row r="3" spans="1:11" ht="14.1" customHeight="1" x14ac:dyDescent="0.25">
      <c r="A3" s="302"/>
      <c r="B3" s="302"/>
      <c r="C3" s="301" t="s">
        <v>2</v>
      </c>
      <c r="D3" s="1291" t="s">
        <v>2879</v>
      </c>
      <c r="E3" s="1292"/>
      <c r="F3" s="1292"/>
      <c r="G3" s="1292"/>
      <c r="H3" s="302"/>
      <c r="I3" s="302"/>
      <c r="J3" s="302"/>
      <c r="K3" s="302"/>
    </row>
    <row r="4" spans="1:11" ht="14.1" customHeight="1" x14ac:dyDescent="0.25">
      <c r="A4" s="302"/>
      <c r="B4" s="302"/>
      <c r="C4" s="301" t="s">
        <v>4</v>
      </c>
      <c r="D4" s="1291" t="s">
        <v>402</v>
      </c>
      <c r="E4" s="1292"/>
      <c r="F4" s="1292"/>
      <c r="G4" s="1292"/>
      <c r="H4" s="302"/>
      <c r="I4" s="302"/>
      <c r="J4" s="302"/>
      <c r="K4" s="302"/>
    </row>
    <row r="5" spans="1:11" ht="14.1" customHeight="1" x14ac:dyDescent="0.25">
      <c r="A5" s="302"/>
      <c r="B5" s="302"/>
      <c r="C5" s="301" t="s">
        <v>6</v>
      </c>
      <c r="D5" s="1291" t="s">
        <v>7</v>
      </c>
      <c r="E5" s="1292"/>
      <c r="F5" s="1292"/>
      <c r="G5" s="1292"/>
      <c r="H5" s="302"/>
      <c r="I5" s="302"/>
      <c r="J5" s="302"/>
      <c r="K5" s="302"/>
    </row>
    <row r="6" spans="1:11" ht="14.1" customHeight="1" x14ac:dyDescent="0.25">
      <c r="A6" s="302"/>
      <c r="B6" s="302"/>
      <c r="C6" s="301" t="s">
        <v>8</v>
      </c>
      <c r="D6" s="1291" t="s">
        <v>9</v>
      </c>
      <c r="E6" s="1292"/>
      <c r="F6" s="1292"/>
      <c r="G6" s="1292"/>
      <c r="H6" s="302"/>
      <c r="I6" s="302"/>
      <c r="J6" s="302"/>
      <c r="K6" s="302"/>
    </row>
    <row r="7" spans="1:11" ht="14.1" customHeight="1" x14ac:dyDescent="0.25">
      <c r="A7" s="302"/>
      <c r="B7" s="302"/>
      <c r="C7" s="301" t="s">
        <v>10</v>
      </c>
      <c r="D7" s="1299" t="s">
        <v>11</v>
      </c>
      <c r="E7" s="1300"/>
      <c r="F7" s="1300"/>
      <c r="G7" s="1300"/>
      <c r="H7" s="302"/>
      <c r="I7" s="302"/>
      <c r="J7" s="302"/>
      <c r="K7" s="302"/>
    </row>
    <row r="8" spans="1:11" ht="14.1" customHeight="1" x14ac:dyDescent="0.25">
      <c r="A8" s="302"/>
      <c r="B8" s="302"/>
      <c r="C8" s="1301" t="s">
        <v>12</v>
      </c>
      <c r="D8" s="1302"/>
      <c r="E8" s="1302"/>
      <c r="F8" s="1302"/>
      <c r="G8" s="1302"/>
      <c r="H8" s="302"/>
      <c r="I8" s="302"/>
      <c r="J8" s="302"/>
      <c r="K8" s="302"/>
    </row>
    <row r="9" spans="1:11" ht="30.95" customHeight="1" x14ac:dyDescent="0.25">
      <c r="A9" s="302"/>
      <c r="B9" s="302"/>
      <c r="C9" s="1303" t="s">
        <v>2878</v>
      </c>
      <c r="D9" s="1304"/>
      <c r="E9" s="1304"/>
      <c r="F9" s="1304"/>
      <c r="G9" s="1304"/>
      <c r="H9" s="302"/>
      <c r="I9" s="302"/>
      <c r="J9" s="302"/>
      <c r="K9" s="302"/>
    </row>
    <row r="10" spans="1:11" ht="125.1" customHeight="1" x14ac:dyDescent="0.25">
      <c r="A10" s="302"/>
      <c r="B10" s="302"/>
      <c r="C10" s="286" t="s">
        <v>14</v>
      </c>
      <c r="D10" s="1305" t="s">
        <v>2877</v>
      </c>
      <c r="E10" s="1306"/>
      <c r="F10" s="1306"/>
      <c r="G10" s="1306"/>
      <c r="H10" s="302"/>
      <c r="I10" s="302"/>
      <c r="J10" s="302"/>
      <c r="K10" s="302"/>
    </row>
    <row r="11" spans="1:11" ht="61.5" customHeight="1" x14ac:dyDescent="0.25">
      <c r="A11" s="302"/>
      <c r="B11" s="302"/>
      <c r="C11" s="286" t="s">
        <v>24</v>
      </c>
      <c r="D11" s="1305" t="s">
        <v>2876</v>
      </c>
      <c r="E11" s="1306"/>
      <c r="F11" s="1306"/>
      <c r="G11" s="1306"/>
      <c r="H11" s="302"/>
      <c r="I11" s="302"/>
      <c r="J11" s="302"/>
      <c r="K11" s="302"/>
    </row>
    <row r="12" spans="1:11" ht="22.5" x14ac:dyDescent="0.25">
      <c r="A12" s="302"/>
      <c r="B12" s="302"/>
      <c r="C12" s="284" t="s">
        <v>26</v>
      </c>
      <c r="D12" s="300">
        <v>2025</v>
      </c>
      <c r="E12" s="300">
        <v>2026</v>
      </c>
      <c r="F12" s="300">
        <v>2027</v>
      </c>
      <c r="G12" s="300">
        <v>2028</v>
      </c>
      <c r="H12" s="302"/>
      <c r="I12" s="302"/>
      <c r="J12" s="302"/>
      <c r="K12" s="302"/>
    </row>
    <row r="13" spans="1:11" ht="14.1" customHeight="1" x14ac:dyDescent="0.25">
      <c r="A13" s="302"/>
      <c r="B13" s="302"/>
      <c r="C13" s="299"/>
      <c r="D13" s="298" t="s">
        <v>17</v>
      </c>
      <c r="E13" s="298" t="s">
        <v>18</v>
      </c>
      <c r="F13" s="298" t="s">
        <v>18</v>
      </c>
      <c r="G13" s="298" t="s">
        <v>18</v>
      </c>
      <c r="H13" s="302"/>
      <c r="I13" s="302"/>
      <c r="J13" s="302"/>
      <c r="K13" s="302"/>
    </row>
    <row r="14" spans="1:11" ht="14.1" customHeight="1" x14ac:dyDescent="0.25">
      <c r="A14" s="302"/>
      <c r="B14" s="302"/>
      <c r="C14" s="284" t="s">
        <v>2875</v>
      </c>
      <c r="D14" s="295" t="s">
        <v>40</v>
      </c>
      <c r="E14" s="295" t="s">
        <v>2874</v>
      </c>
      <c r="F14" s="295" t="s">
        <v>2874</v>
      </c>
      <c r="G14" s="295" t="s">
        <v>2874</v>
      </c>
      <c r="H14" s="302"/>
      <c r="I14" s="302"/>
      <c r="J14" s="302"/>
      <c r="K14" s="302"/>
    </row>
    <row r="15" spans="1:11" ht="14.1" customHeight="1" x14ac:dyDescent="0.25">
      <c r="A15" s="302"/>
      <c r="B15" s="302"/>
      <c r="C15" s="284" t="s">
        <v>2873</v>
      </c>
      <c r="D15" s="295" t="s">
        <v>40</v>
      </c>
      <c r="E15" s="295" t="s">
        <v>46</v>
      </c>
      <c r="F15" s="295" t="s">
        <v>46</v>
      </c>
      <c r="G15" s="295" t="s">
        <v>46</v>
      </c>
      <c r="H15" s="302"/>
      <c r="I15" s="302"/>
      <c r="J15" s="302"/>
      <c r="K15" s="302"/>
    </row>
    <row r="16" spans="1:11" ht="30.95" customHeight="1" x14ac:dyDescent="0.25">
      <c r="A16" s="302"/>
      <c r="B16" s="302"/>
      <c r="C16" s="284" t="s">
        <v>2872</v>
      </c>
      <c r="D16" s="295" t="s">
        <v>40</v>
      </c>
      <c r="E16" s="295" t="s">
        <v>397</v>
      </c>
      <c r="F16" s="295" t="s">
        <v>397</v>
      </c>
      <c r="G16" s="295" t="s">
        <v>397</v>
      </c>
      <c r="H16" s="302"/>
      <c r="I16" s="302"/>
      <c r="J16" s="302"/>
      <c r="K16" s="302"/>
    </row>
    <row r="17" spans="1:11" ht="30.95" customHeight="1" x14ac:dyDescent="0.25">
      <c r="A17" s="302"/>
      <c r="B17" s="302"/>
      <c r="C17" s="284" t="s">
        <v>2871</v>
      </c>
      <c r="D17" s="295" t="s">
        <v>40</v>
      </c>
      <c r="E17" s="295" t="s">
        <v>46</v>
      </c>
      <c r="F17" s="295" t="s">
        <v>46</v>
      </c>
      <c r="G17" s="295" t="s">
        <v>46</v>
      </c>
      <c r="H17" s="302"/>
      <c r="I17" s="302"/>
      <c r="J17" s="302"/>
      <c r="K17" s="302"/>
    </row>
    <row r="18" spans="1:11" ht="14.1" customHeight="1" x14ac:dyDescent="0.25">
      <c r="A18" s="302"/>
      <c r="B18" s="302"/>
      <c r="C18" s="1293" t="s">
        <v>30</v>
      </c>
      <c r="D18" s="1294"/>
      <c r="E18" s="1294"/>
      <c r="F18" s="1294"/>
      <c r="G18" s="1294"/>
      <c r="H18" s="302"/>
      <c r="I18" s="302"/>
      <c r="J18" s="302"/>
      <c r="K18" s="302"/>
    </row>
    <row r="19" spans="1:11" ht="14.1" customHeight="1" x14ac:dyDescent="0.25">
      <c r="A19" s="302"/>
      <c r="B19" s="302"/>
      <c r="C19" s="297" t="s">
        <v>2870</v>
      </c>
      <c r="D19" s="1293" t="s">
        <v>2869</v>
      </c>
      <c r="E19" s="1294"/>
      <c r="F19" s="1294"/>
      <c r="G19" s="1294"/>
      <c r="H19" s="302"/>
      <c r="I19" s="302"/>
      <c r="J19" s="302"/>
      <c r="K19" s="302"/>
    </row>
    <row r="20" spans="1:11" ht="18" customHeight="1" x14ac:dyDescent="0.25">
      <c r="A20" s="302"/>
      <c r="B20" s="302"/>
      <c r="C20" s="296" t="s">
        <v>33</v>
      </c>
      <c r="D20" s="1295" t="s">
        <v>2868</v>
      </c>
      <c r="E20" s="1296"/>
      <c r="F20" s="1296"/>
      <c r="G20" s="1296"/>
      <c r="H20" s="302"/>
      <c r="I20" s="302"/>
      <c r="J20" s="302"/>
      <c r="K20" s="302"/>
    </row>
    <row r="21" spans="1:11" ht="18" customHeight="1" x14ac:dyDescent="0.25">
      <c r="A21" s="302"/>
      <c r="B21" s="302"/>
      <c r="C21" s="277" t="s">
        <v>35</v>
      </c>
      <c r="D21" s="1297" t="s">
        <v>2867</v>
      </c>
      <c r="E21" s="1298"/>
      <c r="F21" s="1298"/>
      <c r="G21" s="1298"/>
      <c r="H21" s="302"/>
      <c r="I21" s="302"/>
      <c r="J21" s="302"/>
      <c r="K21" s="302"/>
    </row>
    <row r="22" spans="1:11" ht="18" customHeight="1" x14ac:dyDescent="0.25">
      <c r="A22" s="302"/>
      <c r="B22" s="302"/>
      <c r="C22" s="277" t="s">
        <v>37</v>
      </c>
      <c r="D22" s="1297" t="s">
        <v>2866</v>
      </c>
      <c r="E22" s="1298"/>
      <c r="F22" s="1298"/>
      <c r="G22" s="1298"/>
      <c r="H22" s="302"/>
      <c r="I22" s="302"/>
      <c r="J22" s="302"/>
      <c r="K22" s="302"/>
    </row>
    <row r="23" spans="1:11" ht="15" customHeight="1" x14ac:dyDescent="0.25">
      <c r="A23" s="302"/>
      <c r="B23" s="302"/>
      <c r="C23" s="303"/>
      <c r="D23" s="269">
        <v>2025</v>
      </c>
      <c r="E23" s="269">
        <v>2026</v>
      </c>
      <c r="F23" s="269">
        <v>2027</v>
      </c>
      <c r="G23" s="269">
        <v>2028</v>
      </c>
      <c r="H23" s="302"/>
      <c r="I23" s="302"/>
      <c r="J23" s="302"/>
      <c r="K23" s="302"/>
    </row>
    <row r="24" spans="1:11" ht="15" customHeight="1" x14ac:dyDescent="0.25">
      <c r="A24" s="302"/>
      <c r="B24" s="302"/>
      <c r="C24" s="304"/>
      <c r="D24" s="266" t="s">
        <v>17</v>
      </c>
      <c r="E24" s="266" t="s">
        <v>18</v>
      </c>
      <c r="F24" s="266" t="s">
        <v>18</v>
      </c>
      <c r="G24" s="266" t="s">
        <v>18</v>
      </c>
      <c r="H24" s="302"/>
      <c r="I24" s="302"/>
      <c r="J24" s="302"/>
      <c r="K24" s="302"/>
    </row>
    <row r="25" spans="1:11" ht="14.1" customHeight="1" x14ac:dyDescent="0.25">
      <c r="A25" s="302"/>
      <c r="B25" s="302"/>
      <c r="C25" s="284" t="s">
        <v>39</v>
      </c>
      <c r="D25" s="295" t="s">
        <v>40</v>
      </c>
      <c r="E25" s="295" t="s">
        <v>2865</v>
      </c>
      <c r="F25" s="295" t="s">
        <v>2865</v>
      </c>
      <c r="G25" s="295" t="s">
        <v>2865</v>
      </c>
      <c r="H25" s="302"/>
      <c r="I25" s="302"/>
      <c r="J25" s="302"/>
      <c r="K25" s="302"/>
    </row>
    <row r="26" spans="1:11" ht="14.1" customHeight="1" x14ac:dyDescent="0.25">
      <c r="A26" s="302"/>
      <c r="B26" s="302"/>
      <c r="C26" s="284" t="s">
        <v>41</v>
      </c>
      <c r="D26" s="295" t="s">
        <v>2864</v>
      </c>
      <c r="E26" s="295" t="s">
        <v>2863</v>
      </c>
      <c r="F26" s="295" t="s">
        <v>2863</v>
      </c>
      <c r="G26" s="295" t="s">
        <v>2862</v>
      </c>
      <c r="H26" s="302"/>
      <c r="I26" s="302"/>
      <c r="J26" s="302"/>
      <c r="K26" s="302"/>
    </row>
    <row r="27" spans="1:11" ht="14.1" customHeight="1" x14ac:dyDescent="0.25">
      <c r="A27" s="302"/>
      <c r="B27" s="302"/>
      <c r="C27" s="284" t="s">
        <v>45</v>
      </c>
      <c r="D27" s="295" t="s">
        <v>46</v>
      </c>
      <c r="E27" s="295" t="s">
        <v>2861</v>
      </c>
      <c r="F27" s="295" t="s">
        <v>2861</v>
      </c>
      <c r="G27" s="295" t="s">
        <v>2860</v>
      </c>
      <c r="H27" s="302"/>
      <c r="I27" s="302"/>
      <c r="J27" s="302"/>
      <c r="K27" s="302"/>
    </row>
    <row r="28" spans="1:11" ht="14.1" customHeight="1" x14ac:dyDescent="0.25">
      <c r="A28" s="302"/>
      <c r="B28" s="302"/>
      <c r="C28" s="284" t="s">
        <v>50</v>
      </c>
      <c r="D28" s="295" t="s">
        <v>40</v>
      </c>
      <c r="E28" s="295" t="s">
        <v>40</v>
      </c>
      <c r="F28" s="295" t="s">
        <v>46</v>
      </c>
      <c r="G28" s="295" t="s">
        <v>46</v>
      </c>
      <c r="H28" s="302"/>
      <c r="I28" s="302"/>
      <c r="J28" s="302"/>
      <c r="K28" s="302"/>
    </row>
    <row r="29" spans="1:11" ht="14.1" customHeight="1" x14ac:dyDescent="0.25">
      <c r="A29" s="302"/>
      <c r="B29" s="302"/>
      <c r="C29" s="284" t="s">
        <v>52</v>
      </c>
      <c r="D29" s="295" t="s">
        <v>40</v>
      </c>
      <c r="E29" s="295" t="s">
        <v>2859</v>
      </c>
      <c r="F29" s="295" t="s">
        <v>46</v>
      </c>
      <c r="G29" s="295" t="s">
        <v>2738</v>
      </c>
      <c r="H29" s="302"/>
      <c r="I29" s="302"/>
      <c r="J29" s="302"/>
      <c r="K29" s="302"/>
    </row>
    <row r="30" spans="1:11" ht="14.1" customHeight="1" x14ac:dyDescent="0.25">
      <c r="A30" s="302"/>
      <c r="B30" s="302"/>
      <c r="C30" s="284" t="s">
        <v>55</v>
      </c>
      <c r="D30" s="295" t="s">
        <v>40</v>
      </c>
      <c r="E30" s="295" t="s">
        <v>40</v>
      </c>
      <c r="F30" s="295" t="s">
        <v>46</v>
      </c>
      <c r="G30" s="295" t="s">
        <v>2738</v>
      </c>
      <c r="H30" s="302"/>
      <c r="I30" s="302"/>
      <c r="J30" s="302"/>
      <c r="K30" s="302"/>
    </row>
    <row r="31" spans="1:11" ht="14.1" customHeight="1" x14ac:dyDescent="0.25">
      <c r="A31" s="302"/>
      <c r="B31" s="302"/>
      <c r="C31" s="1307" t="s">
        <v>58</v>
      </c>
      <c r="D31" s="1308"/>
      <c r="E31" s="1308"/>
      <c r="F31" s="1308"/>
      <c r="G31" s="1308"/>
      <c r="H31" s="302"/>
      <c r="I31" s="302"/>
      <c r="J31" s="302"/>
      <c r="K31" s="302"/>
    </row>
    <row r="32" spans="1:11" ht="14.1" customHeight="1" x14ac:dyDescent="0.25">
      <c r="A32" s="302"/>
      <c r="B32" s="302"/>
      <c r="C32" s="303"/>
      <c r="D32" s="269">
        <v>2025</v>
      </c>
      <c r="E32" s="269">
        <v>2026</v>
      </c>
      <c r="F32" s="269">
        <v>2027</v>
      </c>
      <c r="G32" s="269">
        <v>2028</v>
      </c>
      <c r="H32" s="302"/>
      <c r="I32" s="302"/>
      <c r="J32" s="302"/>
      <c r="K32" s="302"/>
    </row>
    <row r="33" spans="1:11" ht="14.1" customHeight="1" x14ac:dyDescent="0.25">
      <c r="A33" s="302"/>
      <c r="B33" s="302"/>
      <c r="C33" s="304"/>
      <c r="D33" s="266" t="s">
        <v>17</v>
      </c>
      <c r="E33" s="266" t="s">
        <v>18</v>
      </c>
      <c r="F33" s="266" t="s">
        <v>18</v>
      </c>
      <c r="G33" s="266" t="s">
        <v>18</v>
      </c>
      <c r="H33" s="302"/>
      <c r="I33" s="302"/>
      <c r="J33" s="302"/>
      <c r="K33" s="302"/>
    </row>
    <row r="34" spans="1:11" ht="14.1" customHeight="1" x14ac:dyDescent="0.25">
      <c r="A34" s="302"/>
      <c r="B34" s="302"/>
      <c r="C34" s="292" t="s">
        <v>59</v>
      </c>
      <c r="D34" s="289">
        <v>0</v>
      </c>
      <c r="E34" s="289">
        <v>112600000</v>
      </c>
      <c r="F34" s="289">
        <v>112600000</v>
      </c>
      <c r="G34" s="289">
        <v>112600000</v>
      </c>
      <c r="H34" s="302"/>
      <c r="I34" s="302"/>
      <c r="J34" s="302"/>
      <c r="K34" s="302"/>
    </row>
    <row r="35" spans="1:11" ht="14.1" customHeight="1" x14ac:dyDescent="0.25">
      <c r="A35" s="302"/>
      <c r="B35" s="302"/>
      <c r="C35" s="292" t="s">
        <v>60</v>
      </c>
      <c r="D35" s="289">
        <v>0</v>
      </c>
      <c r="E35" s="289">
        <v>112600000</v>
      </c>
      <c r="F35" s="289">
        <v>112600000</v>
      </c>
      <c r="G35" s="289">
        <v>112600000</v>
      </c>
      <c r="H35" s="302"/>
      <c r="I35" s="302"/>
      <c r="J35" s="302"/>
      <c r="K35" s="302"/>
    </row>
    <row r="36" spans="1:11" ht="14.1" customHeight="1" x14ac:dyDescent="0.25">
      <c r="A36" s="302"/>
      <c r="B36" s="302"/>
      <c r="C36" s="292" t="s">
        <v>61</v>
      </c>
      <c r="D36" s="289">
        <v>0</v>
      </c>
      <c r="E36" s="289">
        <v>0</v>
      </c>
      <c r="F36" s="289">
        <v>0</v>
      </c>
      <c r="G36" s="289">
        <v>0</v>
      </c>
      <c r="H36" s="302"/>
      <c r="I36" s="302"/>
      <c r="J36" s="302"/>
      <c r="K36" s="302"/>
    </row>
    <row r="37" spans="1:11" ht="14.1" customHeight="1" x14ac:dyDescent="0.25">
      <c r="A37" s="302"/>
      <c r="B37" s="302"/>
      <c r="C37" s="292" t="s">
        <v>62</v>
      </c>
      <c r="D37" s="289">
        <v>0</v>
      </c>
      <c r="E37" s="289">
        <v>19500000</v>
      </c>
      <c r="F37" s="289">
        <v>19500000</v>
      </c>
      <c r="G37" s="289">
        <v>19500000</v>
      </c>
      <c r="H37" s="302"/>
      <c r="I37" s="302"/>
      <c r="J37" s="302"/>
      <c r="K37" s="302"/>
    </row>
    <row r="38" spans="1:11" ht="14.1" customHeight="1" x14ac:dyDescent="0.25">
      <c r="A38" s="302"/>
      <c r="B38" s="302"/>
      <c r="C38" s="292" t="s">
        <v>60</v>
      </c>
      <c r="D38" s="289">
        <v>0</v>
      </c>
      <c r="E38" s="289">
        <v>19500000</v>
      </c>
      <c r="F38" s="289">
        <v>19500000</v>
      </c>
      <c r="G38" s="289">
        <v>19500000</v>
      </c>
      <c r="H38" s="302"/>
      <c r="I38" s="302"/>
      <c r="J38" s="302"/>
      <c r="K38" s="302"/>
    </row>
    <row r="39" spans="1:11" ht="14.1" customHeight="1" x14ac:dyDescent="0.25">
      <c r="A39" s="302"/>
      <c r="B39" s="302"/>
      <c r="C39" s="292" t="s">
        <v>61</v>
      </c>
      <c r="D39" s="289">
        <v>0</v>
      </c>
      <c r="E39" s="289">
        <v>0</v>
      </c>
      <c r="F39" s="289">
        <v>0</v>
      </c>
      <c r="G39" s="289">
        <v>0</v>
      </c>
      <c r="H39" s="302"/>
      <c r="I39" s="302"/>
      <c r="J39" s="302"/>
      <c r="K39" s="302"/>
    </row>
    <row r="40" spans="1:11" ht="14.1" customHeight="1" x14ac:dyDescent="0.25">
      <c r="A40" s="302"/>
      <c r="B40" s="302"/>
      <c r="C40" s="292" t="s">
        <v>63</v>
      </c>
      <c r="D40" s="289">
        <v>0</v>
      </c>
      <c r="E40" s="289">
        <v>27100000</v>
      </c>
      <c r="F40" s="289">
        <v>27100000</v>
      </c>
      <c r="G40" s="289">
        <v>28100000</v>
      </c>
      <c r="H40" s="302"/>
      <c r="I40" s="302"/>
      <c r="J40" s="302"/>
      <c r="K40" s="302"/>
    </row>
    <row r="41" spans="1:11" ht="14.1" customHeight="1" x14ac:dyDescent="0.25">
      <c r="A41" s="302"/>
      <c r="B41" s="302"/>
      <c r="C41" s="292" t="s">
        <v>60</v>
      </c>
      <c r="D41" s="289">
        <v>0</v>
      </c>
      <c r="E41" s="289">
        <v>27100000</v>
      </c>
      <c r="F41" s="289">
        <v>27100000</v>
      </c>
      <c r="G41" s="289">
        <v>28100000</v>
      </c>
      <c r="H41" s="302"/>
      <c r="I41" s="302"/>
      <c r="J41" s="302"/>
      <c r="K41" s="302"/>
    </row>
    <row r="42" spans="1:11" ht="14.1" customHeight="1" x14ac:dyDescent="0.25">
      <c r="A42" s="302"/>
      <c r="B42" s="302"/>
      <c r="C42" s="292" t="s">
        <v>61</v>
      </c>
      <c r="D42" s="289">
        <v>0</v>
      </c>
      <c r="E42" s="289">
        <v>0</v>
      </c>
      <c r="F42" s="289">
        <v>0</v>
      </c>
      <c r="G42" s="289">
        <v>0</v>
      </c>
      <c r="H42" s="302"/>
      <c r="I42" s="302"/>
      <c r="J42" s="302"/>
      <c r="K42" s="302"/>
    </row>
    <row r="43" spans="1:11" ht="14.1" customHeight="1" x14ac:dyDescent="0.25">
      <c r="A43" s="302"/>
      <c r="B43" s="302"/>
      <c r="C43" s="292" t="s">
        <v>64</v>
      </c>
      <c r="D43" s="289">
        <v>0</v>
      </c>
      <c r="E43" s="289">
        <v>0</v>
      </c>
      <c r="F43" s="289">
        <v>0</v>
      </c>
      <c r="G43" s="289">
        <v>0</v>
      </c>
      <c r="H43" s="302"/>
      <c r="I43" s="302"/>
      <c r="J43" s="302"/>
      <c r="K43" s="302"/>
    </row>
    <row r="44" spans="1:11" ht="14.1" customHeight="1" x14ac:dyDescent="0.25">
      <c r="A44" s="302"/>
      <c r="B44" s="302"/>
      <c r="C44" s="292" t="s">
        <v>60</v>
      </c>
      <c r="D44" s="289">
        <v>0</v>
      </c>
      <c r="E44" s="289">
        <v>0</v>
      </c>
      <c r="F44" s="289">
        <v>0</v>
      </c>
      <c r="G44" s="289">
        <v>0</v>
      </c>
      <c r="H44" s="302"/>
      <c r="I44" s="302"/>
      <c r="J44" s="302"/>
      <c r="K44" s="302"/>
    </row>
    <row r="45" spans="1:11" ht="14.1" customHeight="1" x14ac:dyDescent="0.25">
      <c r="A45" s="302"/>
      <c r="B45" s="302"/>
      <c r="C45" s="292" t="s">
        <v>61</v>
      </c>
      <c r="D45" s="289">
        <v>0</v>
      </c>
      <c r="E45" s="289">
        <v>0</v>
      </c>
      <c r="F45" s="289">
        <v>0</v>
      </c>
      <c r="G45" s="289">
        <v>0</v>
      </c>
      <c r="H45" s="302"/>
      <c r="I45" s="302"/>
      <c r="J45" s="302"/>
      <c r="K45" s="302"/>
    </row>
    <row r="46" spans="1:11" ht="14.1" customHeight="1" x14ac:dyDescent="0.25">
      <c r="A46" s="302"/>
      <c r="B46" s="302"/>
      <c r="C46" s="292" t="s">
        <v>65</v>
      </c>
      <c r="D46" s="289">
        <v>0</v>
      </c>
      <c r="E46" s="289">
        <v>0</v>
      </c>
      <c r="F46" s="289">
        <v>0</v>
      </c>
      <c r="G46" s="289">
        <v>0</v>
      </c>
      <c r="H46" s="302"/>
      <c r="I46" s="302"/>
      <c r="J46" s="302"/>
      <c r="K46" s="302"/>
    </row>
    <row r="47" spans="1:11" ht="14.1" customHeight="1" x14ac:dyDescent="0.25">
      <c r="A47" s="302"/>
      <c r="B47" s="302"/>
      <c r="C47" s="292" t="s">
        <v>60</v>
      </c>
      <c r="D47" s="289">
        <v>0</v>
      </c>
      <c r="E47" s="289">
        <v>0</v>
      </c>
      <c r="F47" s="289">
        <v>0</v>
      </c>
      <c r="G47" s="289">
        <v>0</v>
      </c>
      <c r="H47" s="302"/>
      <c r="I47" s="302"/>
      <c r="J47" s="302"/>
      <c r="K47" s="302"/>
    </row>
    <row r="48" spans="1:11" ht="14.1" customHeight="1" x14ac:dyDescent="0.25">
      <c r="A48" s="302"/>
      <c r="B48" s="302"/>
      <c r="C48" s="292" t="s">
        <v>61</v>
      </c>
      <c r="D48" s="289">
        <v>0</v>
      </c>
      <c r="E48" s="289">
        <v>0</v>
      </c>
      <c r="F48" s="289">
        <v>0</v>
      </c>
      <c r="G48" s="289">
        <v>0</v>
      </c>
      <c r="H48" s="302"/>
      <c r="I48" s="302"/>
      <c r="J48" s="302"/>
      <c r="K48" s="302"/>
    </row>
    <row r="49" spans="1:11" ht="14.1" customHeight="1" x14ac:dyDescent="0.25">
      <c r="A49" s="302"/>
      <c r="B49" s="302"/>
      <c r="C49" s="292" t="s">
        <v>66</v>
      </c>
      <c r="D49" s="289">
        <v>0</v>
      </c>
      <c r="E49" s="289">
        <v>0</v>
      </c>
      <c r="F49" s="289">
        <v>0</v>
      </c>
      <c r="G49" s="289">
        <v>0</v>
      </c>
      <c r="H49" s="302"/>
      <c r="I49" s="302"/>
      <c r="J49" s="302"/>
      <c r="K49" s="302"/>
    </row>
    <row r="50" spans="1:11" ht="14.1" customHeight="1" x14ac:dyDescent="0.25">
      <c r="A50" s="302"/>
      <c r="B50" s="302"/>
      <c r="C50" s="292" t="s">
        <v>60</v>
      </c>
      <c r="D50" s="289">
        <v>0</v>
      </c>
      <c r="E50" s="289">
        <v>0</v>
      </c>
      <c r="F50" s="289">
        <v>0</v>
      </c>
      <c r="G50" s="289">
        <v>0</v>
      </c>
      <c r="H50" s="302"/>
      <c r="I50" s="302"/>
      <c r="J50" s="302"/>
      <c r="K50" s="302"/>
    </row>
    <row r="51" spans="1:11" ht="14.1" customHeight="1" x14ac:dyDescent="0.25">
      <c r="A51" s="302"/>
      <c r="B51" s="302"/>
      <c r="C51" s="292" t="s">
        <v>61</v>
      </c>
      <c r="D51" s="289">
        <v>0</v>
      </c>
      <c r="E51" s="289">
        <v>0</v>
      </c>
      <c r="F51" s="289">
        <v>0</v>
      </c>
      <c r="G51" s="289">
        <v>0</v>
      </c>
      <c r="H51" s="302"/>
      <c r="I51" s="302"/>
      <c r="J51" s="302"/>
      <c r="K51" s="302"/>
    </row>
    <row r="52" spans="1:11" ht="14.1" customHeight="1" x14ac:dyDescent="0.25">
      <c r="A52" s="302"/>
      <c r="B52" s="302"/>
      <c r="C52" s="292" t="s">
        <v>67</v>
      </c>
      <c r="D52" s="289">
        <v>0</v>
      </c>
      <c r="E52" s="289">
        <v>0</v>
      </c>
      <c r="F52" s="289">
        <v>0</v>
      </c>
      <c r="G52" s="289">
        <v>0</v>
      </c>
      <c r="H52" s="302"/>
      <c r="I52" s="302"/>
      <c r="J52" s="302"/>
      <c r="K52" s="302"/>
    </row>
    <row r="53" spans="1:11" ht="14.1" customHeight="1" x14ac:dyDescent="0.25">
      <c r="A53" s="302"/>
      <c r="B53" s="302"/>
      <c r="C53" s="292" t="s">
        <v>60</v>
      </c>
      <c r="D53" s="289">
        <v>0</v>
      </c>
      <c r="E53" s="289">
        <v>0</v>
      </c>
      <c r="F53" s="289">
        <v>0</v>
      </c>
      <c r="G53" s="289">
        <v>0</v>
      </c>
      <c r="H53" s="302"/>
      <c r="I53" s="302"/>
      <c r="J53" s="302"/>
      <c r="K53" s="302"/>
    </row>
    <row r="54" spans="1:11" ht="14.1" customHeight="1" x14ac:dyDescent="0.25">
      <c r="A54" s="302"/>
      <c r="B54" s="302"/>
      <c r="C54" s="292" t="s">
        <v>61</v>
      </c>
      <c r="D54" s="289">
        <v>0</v>
      </c>
      <c r="E54" s="289">
        <v>0</v>
      </c>
      <c r="F54" s="289">
        <v>0</v>
      </c>
      <c r="G54" s="289">
        <v>0</v>
      </c>
      <c r="H54" s="302"/>
      <c r="I54" s="302"/>
      <c r="J54" s="302"/>
      <c r="K54" s="302"/>
    </row>
    <row r="55" spans="1:11" ht="14.1" customHeight="1" x14ac:dyDescent="0.25">
      <c r="A55" s="302"/>
      <c r="B55" s="302"/>
      <c r="C55" s="292" t="s">
        <v>68</v>
      </c>
      <c r="D55" s="289">
        <v>0</v>
      </c>
      <c r="E55" s="289">
        <v>0</v>
      </c>
      <c r="F55" s="289">
        <v>0</v>
      </c>
      <c r="G55" s="289">
        <v>0</v>
      </c>
      <c r="H55" s="302"/>
      <c r="I55" s="302"/>
      <c r="J55" s="302"/>
      <c r="K55" s="302"/>
    </row>
    <row r="56" spans="1:11" ht="14.1" customHeight="1" x14ac:dyDescent="0.25">
      <c r="A56" s="302"/>
      <c r="B56" s="302"/>
      <c r="C56" s="292" t="s">
        <v>60</v>
      </c>
      <c r="D56" s="289">
        <v>0</v>
      </c>
      <c r="E56" s="289">
        <v>0</v>
      </c>
      <c r="F56" s="289">
        <v>0</v>
      </c>
      <c r="G56" s="289">
        <v>0</v>
      </c>
      <c r="H56" s="302"/>
      <c r="I56" s="302"/>
      <c r="J56" s="302"/>
      <c r="K56" s="302"/>
    </row>
    <row r="57" spans="1:11" ht="14.1" customHeight="1" x14ac:dyDescent="0.25">
      <c r="A57" s="302"/>
      <c r="B57" s="302"/>
      <c r="C57" s="292" t="s">
        <v>69</v>
      </c>
      <c r="D57" s="289">
        <v>0</v>
      </c>
      <c r="E57" s="289">
        <v>0</v>
      </c>
      <c r="F57" s="289">
        <v>0</v>
      </c>
      <c r="G57" s="289">
        <v>0</v>
      </c>
      <c r="H57" s="302"/>
      <c r="I57" s="302"/>
      <c r="J57" s="302"/>
      <c r="K57" s="302"/>
    </row>
    <row r="58" spans="1:11" ht="14.1" customHeight="1" x14ac:dyDescent="0.25">
      <c r="A58" s="302"/>
      <c r="B58" s="302"/>
      <c r="C58" s="292" t="s">
        <v>70</v>
      </c>
      <c r="D58" s="289">
        <v>0</v>
      </c>
      <c r="E58" s="289">
        <v>0</v>
      </c>
      <c r="F58" s="289">
        <v>0</v>
      </c>
      <c r="G58" s="289">
        <v>0</v>
      </c>
      <c r="H58" s="302"/>
      <c r="I58" s="302"/>
      <c r="J58" s="302"/>
      <c r="K58" s="302"/>
    </row>
    <row r="59" spans="1:11" ht="14.1" customHeight="1" x14ac:dyDescent="0.25">
      <c r="A59" s="302"/>
      <c r="B59" s="302"/>
      <c r="C59" s="292" t="s">
        <v>71</v>
      </c>
      <c r="D59" s="289">
        <v>0</v>
      </c>
      <c r="E59" s="289">
        <v>0</v>
      </c>
      <c r="F59" s="289">
        <v>0</v>
      </c>
      <c r="G59" s="289">
        <v>0</v>
      </c>
      <c r="H59" s="302"/>
      <c r="I59" s="302"/>
      <c r="J59" s="302"/>
      <c r="K59" s="302"/>
    </row>
    <row r="60" spans="1:11" ht="14.1" customHeight="1" x14ac:dyDescent="0.25">
      <c r="A60" s="302"/>
      <c r="B60" s="302"/>
      <c r="C60" s="292" t="s">
        <v>72</v>
      </c>
      <c r="D60" s="289">
        <v>0</v>
      </c>
      <c r="E60" s="289">
        <v>0</v>
      </c>
      <c r="F60" s="289">
        <v>0</v>
      </c>
      <c r="G60" s="289">
        <v>0</v>
      </c>
      <c r="H60" s="302"/>
      <c r="I60" s="302"/>
      <c r="J60" s="302"/>
      <c r="K60" s="302"/>
    </row>
    <row r="61" spans="1:11" ht="14.1" customHeight="1" x14ac:dyDescent="0.25">
      <c r="A61" s="302"/>
      <c r="B61" s="302"/>
      <c r="C61" s="292" t="s">
        <v>73</v>
      </c>
      <c r="D61" s="289">
        <v>0</v>
      </c>
      <c r="E61" s="289">
        <v>0</v>
      </c>
      <c r="F61" s="289">
        <v>0</v>
      </c>
      <c r="G61" s="289">
        <v>0</v>
      </c>
      <c r="H61" s="302"/>
      <c r="I61" s="302"/>
      <c r="J61" s="302"/>
      <c r="K61" s="302"/>
    </row>
    <row r="62" spans="1:11" ht="14.1" customHeight="1" x14ac:dyDescent="0.25">
      <c r="A62" s="302"/>
      <c r="B62" s="302"/>
      <c r="C62" s="292" t="s">
        <v>60</v>
      </c>
      <c r="D62" s="289">
        <v>0</v>
      </c>
      <c r="E62" s="289">
        <v>0</v>
      </c>
      <c r="F62" s="289">
        <v>0</v>
      </c>
      <c r="G62" s="289">
        <v>0</v>
      </c>
      <c r="H62" s="302"/>
      <c r="I62" s="302"/>
      <c r="J62" s="302"/>
      <c r="K62" s="302"/>
    </row>
    <row r="63" spans="1:11" ht="14.1" customHeight="1" x14ac:dyDescent="0.25">
      <c r="A63" s="302"/>
      <c r="B63" s="302"/>
      <c r="C63" s="292" t="s">
        <v>69</v>
      </c>
      <c r="D63" s="289">
        <v>0</v>
      </c>
      <c r="E63" s="289">
        <v>0</v>
      </c>
      <c r="F63" s="289">
        <v>0</v>
      </c>
      <c r="G63" s="289">
        <v>0</v>
      </c>
      <c r="H63" s="302"/>
      <c r="I63" s="302"/>
      <c r="J63" s="302"/>
      <c r="K63" s="302"/>
    </row>
    <row r="64" spans="1:11" ht="14.1" customHeight="1" x14ac:dyDescent="0.25">
      <c r="A64" s="302"/>
      <c r="B64" s="302"/>
      <c r="C64" s="292" t="s">
        <v>70</v>
      </c>
      <c r="D64" s="289">
        <v>0</v>
      </c>
      <c r="E64" s="289">
        <v>0</v>
      </c>
      <c r="F64" s="289">
        <v>0</v>
      </c>
      <c r="G64" s="289">
        <v>0</v>
      </c>
      <c r="H64" s="302"/>
      <c r="I64" s="302"/>
      <c r="J64" s="302"/>
      <c r="K64" s="302"/>
    </row>
    <row r="65" spans="1:11" ht="14.1" customHeight="1" x14ac:dyDescent="0.25">
      <c r="A65" s="302"/>
      <c r="B65" s="302"/>
      <c r="C65" s="292" t="s">
        <v>71</v>
      </c>
      <c r="D65" s="289">
        <v>0</v>
      </c>
      <c r="E65" s="289">
        <v>0</v>
      </c>
      <c r="F65" s="289">
        <v>0</v>
      </c>
      <c r="G65" s="289">
        <v>0</v>
      </c>
      <c r="H65" s="302"/>
      <c r="I65" s="302"/>
      <c r="J65" s="302"/>
      <c r="K65" s="302"/>
    </row>
    <row r="66" spans="1:11" ht="14.1" customHeight="1" x14ac:dyDescent="0.25">
      <c r="A66" s="302"/>
      <c r="B66" s="302"/>
      <c r="C66" s="292" t="s">
        <v>72</v>
      </c>
      <c r="D66" s="289">
        <v>0</v>
      </c>
      <c r="E66" s="289">
        <v>0</v>
      </c>
      <c r="F66" s="289">
        <v>0</v>
      </c>
      <c r="G66" s="289">
        <v>0</v>
      </c>
      <c r="H66" s="302"/>
      <c r="I66" s="302"/>
      <c r="J66" s="302"/>
      <c r="K66" s="302"/>
    </row>
    <row r="67" spans="1:11" ht="14.1" customHeight="1" x14ac:dyDescent="0.25">
      <c r="A67" s="302"/>
      <c r="B67" s="302"/>
      <c r="C67" s="292" t="s">
        <v>74</v>
      </c>
      <c r="D67" s="289">
        <v>0</v>
      </c>
      <c r="E67" s="289">
        <v>0</v>
      </c>
      <c r="F67" s="289">
        <v>0</v>
      </c>
      <c r="G67" s="289">
        <v>0</v>
      </c>
      <c r="H67" s="302"/>
      <c r="I67" s="302"/>
      <c r="J67" s="302"/>
      <c r="K67" s="302"/>
    </row>
    <row r="68" spans="1:11" ht="14.1" customHeight="1" x14ac:dyDescent="0.25">
      <c r="A68" s="302"/>
      <c r="B68" s="302"/>
      <c r="C68" s="292" t="s">
        <v>60</v>
      </c>
      <c r="D68" s="289">
        <v>0</v>
      </c>
      <c r="E68" s="289">
        <v>0</v>
      </c>
      <c r="F68" s="289">
        <v>0</v>
      </c>
      <c r="G68" s="289">
        <v>0</v>
      </c>
      <c r="H68" s="302"/>
      <c r="I68" s="302"/>
      <c r="J68" s="302"/>
      <c r="K68" s="302"/>
    </row>
    <row r="69" spans="1:11" ht="14.1" customHeight="1" x14ac:dyDescent="0.25">
      <c r="A69" s="302"/>
      <c r="B69" s="302"/>
      <c r="C69" s="292" t="s">
        <v>69</v>
      </c>
      <c r="D69" s="289">
        <v>0</v>
      </c>
      <c r="E69" s="289">
        <v>0</v>
      </c>
      <c r="F69" s="289">
        <v>0</v>
      </c>
      <c r="G69" s="289">
        <v>0</v>
      </c>
      <c r="H69" s="302"/>
      <c r="I69" s="302"/>
      <c r="J69" s="302"/>
      <c r="K69" s="302"/>
    </row>
    <row r="70" spans="1:11" ht="14.1" customHeight="1" x14ac:dyDescent="0.25">
      <c r="A70" s="302"/>
      <c r="B70" s="302"/>
      <c r="C70" s="292" t="s">
        <v>70</v>
      </c>
      <c r="D70" s="289">
        <v>0</v>
      </c>
      <c r="E70" s="289">
        <v>0</v>
      </c>
      <c r="F70" s="289">
        <v>0</v>
      </c>
      <c r="G70" s="289">
        <v>0</v>
      </c>
      <c r="H70" s="302"/>
      <c r="I70" s="302"/>
      <c r="J70" s="302"/>
      <c r="K70" s="302"/>
    </row>
    <row r="71" spans="1:11" ht="14.1" customHeight="1" x14ac:dyDescent="0.25">
      <c r="A71" s="302"/>
      <c r="B71" s="302"/>
      <c r="C71" s="292" t="s">
        <v>71</v>
      </c>
      <c r="D71" s="289">
        <v>0</v>
      </c>
      <c r="E71" s="289">
        <v>0</v>
      </c>
      <c r="F71" s="289">
        <v>0</v>
      </c>
      <c r="G71" s="289">
        <v>0</v>
      </c>
      <c r="H71" s="302"/>
      <c r="I71" s="302"/>
      <c r="J71" s="302"/>
      <c r="K71" s="302"/>
    </row>
    <row r="72" spans="1:11" ht="14.1" customHeight="1" x14ac:dyDescent="0.25">
      <c r="A72" s="302"/>
      <c r="B72" s="302"/>
      <c r="C72" s="292" t="s">
        <v>72</v>
      </c>
      <c r="D72" s="289">
        <v>0</v>
      </c>
      <c r="E72" s="289">
        <v>0</v>
      </c>
      <c r="F72" s="289">
        <v>0</v>
      </c>
      <c r="G72" s="289">
        <v>0</v>
      </c>
      <c r="H72" s="302"/>
      <c r="I72" s="302"/>
      <c r="J72" s="302"/>
      <c r="K72" s="302"/>
    </row>
    <row r="73" spans="1:11" ht="14.1" customHeight="1" x14ac:dyDescent="0.25">
      <c r="A73" s="302"/>
      <c r="B73" s="302"/>
      <c r="C73" s="292" t="s">
        <v>75</v>
      </c>
      <c r="D73" s="289">
        <v>0</v>
      </c>
      <c r="E73" s="289">
        <v>0</v>
      </c>
      <c r="F73" s="289">
        <v>0</v>
      </c>
      <c r="G73" s="289">
        <v>0</v>
      </c>
      <c r="H73" s="302"/>
      <c r="I73" s="302"/>
      <c r="J73" s="302"/>
      <c r="K73" s="302"/>
    </row>
    <row r="74" spans="1:11" ht="14.1" customHeight="1" x14ac:dyDescent="0.25">
      <c r="A74" s="302"/>
      <c r="B74" s="302"/>
      <c r="C74" s="292" t="s">
        <v>76</v>
      </c>
      <c r="D74" s="289">
        <v>0</v>
      </c>
      <c r="E74" s="289">
        <v>0</v>
      </c>
      <c r="F74" s="289">
        <v>0</v>
      </c>
      <c r="G74" s="289">
        <v>0</v>
      </c>
      <c r="H74" s="302"/>
      <c r="I74" s="302"/>
      <c r="J74" s="302"/>
      <c r="K74" s="302"/>
    </row>
    <row r="75" spans="1:11" ht="14.1" customHeight="1" x14ac:dyDescent="0.25">
      <c r="A75" s="302"/>
      <c r="B75" s="302"/>
      <c r="C75" s="290" t="s">
        <v>77</v>
      </c>
      <c r="D75" s="289">
        <v>0</v>
      </c>
      <c r="E75" s="289">
        <v>159200000</v>
      </c>
      <c r="F75" s="289">
        <v>159200000</v>
      </c>
      <c r="G75" s="289">
        <v>160200000</v>
      </c>
      <c r="H75" s="302"/>
      <c r="I75" s="302"/>
      <c r="J75" s="302"/>
      <c r="K75" s="302"/>
    </row>
    <row r="76" spans="1:11" ht="14.1" customHeight="1" x14ac:dyDescent="0.25">
      <c r="A76" s="302"/>
      <c r="B76" s="302"/>
      <c r="C76" s="1293" t="s">
        <v>78</v>
      </c>
      <c r="D76" s="1294"/>
      <c r="E76" s="1294"/>
      <c r="F76" s="1294"/>
      <c r="G76" s="1294"/>
      <c r="H76" s="302"/>
      <c r="I76" s="302"/>
      <c r="J76" s="302"/>
      <c r="K76" s="302"/>
    </row>
    <row r="77" spans="1:11" ht="14.1" customHeight="1" x14ac:dyDescent="0.25">
      <c r="A77" s="302"/>
      <c r="B77" s="302"/>
      <c r="C77" s="297" t="s">
        <v>2858</v>
      </c>
      <c r="D77" s="1293" t="s">
        <v>2857</v>
      </c>
      <c r="E77" s="1294"/>
      <c r="F77" s="1294"/>
      <c r="G77" s="1294"/>
      <c r="H77" s="302"/>
      <c r="I77" s="302"/>
      <c r="J77" s="302"/>
      <c r="K77" s="302"/>
    </row>
    <row r="78" spans="1:11" ht="14.1" customHeight="1" x14ac:dyDescent="0.25">
      <c r="A78" s="302"/>
      <c r="B78" s="302"/>
      <c r="C78" s="296" t="s">
        <v>33</v>
      </c>
      <c r="D78" s="1295" t="s">
        <v>2856</v>
      </c>
      <c r="E78" s="1296"/>
      <c r="F78" s="1296"/>
      <c r="G78" s="1296"/>
      <c r="H78" s="302"/>
      <c r="I78" s="302"/>
      <c r="J78" s="302"/>
      <c r="K78" s="302"/>
    </row>
    <row r="79" spans="1:11" ht="14.1" customHeight="1" x14ac:dyDescent="0.25">
      <c r="A79" s="302"/>
      <c r="B79" s="302"/>
      <c r="C79" s="277" t="s">
        <v>35</v>
      </c>
      <c r="D79" s="1297" t="s">
        <v>2855</v>
      </c>
      <c r="E79" s="1298"/>
      <c r="F79" s="1298"/>
      <c r="G79" s="1298"/>
      <c r="H79" s="302"/>
      <c r="I79" s="302"/>
      <c r="J79" s="302"/>
      <c r="K79" s="302"/>
    </row>
    <row r="80" spans="1:11" ht="14.1" customHeight="1" x14ac:dyDescent="0.25">
      <c r="A80" s="302"/>
      <c r="B80" s="302"/>
      <c r="C80" s="277" t="s">
        <v>37</v>
      </c>
      <c r="D80" s="1297" t="s">
        <v>2802</v>
      </c>
      <c r="E80" s="1298"/>
      <c r="F80" s="1298"/>
      <c r="G80" s="1298"/>
      <c r="H80" s="302"/>
      <c r="I80" s="302"/>
      <c r="J80" s="302"/>
      <c r="K80" s="302"/>
    </row>
    <row r="81" spans="1:11" ht="15" customHeight="1" x14ac:dyDescent="0.25">
      <c r="A81" s="302"/>
      <c r="B81" s="302"/>
      <c r="C81" s="303"/>
      <c r="D81" s="269">
        <v>2025</v>
      </c>
      <c r="E81" s="269">
        <v>2026</v>
      </c>
      <c r="F81" s="269">
        <v>2027</v>
      </c>
      <c r="G81" s="269">
        <v>2028</v>
      </c>
      <c r="H81" s="302"/>
      <c r="I81" s="302"/>
      <c r="J81" s="302"/>
      <c r="K81" s="302"/>
    </row>
    <row r="82" spans="1:11" ht="15" customHeight="1" x14ac:dyDescent="0.25">
      <c r="A82" s="302"/>
      <c r="B82" s="302"/>
      <c r="C82" s="304"/>
      <c r="D82" s="266" t="s">
        <v>17</v>
      </c>
      <c r="E82" s="266" t="s">
        <v>18</v>
      </c>
      <c r="F82" s="266" t="s">
        <v>18</v>
      </c>
      <c r="G82" s="266" t="s">
        <v>18</v>
      </c>
      <c r="H82" s="302"/>
      <c r="I82" s="302"/>
      <c r="J82" s="302"/>
      <c r="K82" s="302"/>
    </row>
    <row r="83" spans="1:11" ht="14.1" customHeight="1" x14ac:dyDescent="0.25">
      <c r="A83" s="302"/>
      <c r="B83" s="302"/>
      <c r="C83" s="284" t="s">
        <v>39</v>
      </c>
      <c r="D83" s="295" t="s">
        <v>40</v>
      </c>
      <c r="E83" s="295" t="s">
        <v>2854</v>
      </c>
      <c r="F83" s="295" t="s">
        <v>2854</v>
      </c>
      <c r="G83" s="295" t="s">
        <v>249</v>
      </c>
      <c r="H83" s="302"/>
      <c r="I83" s="302"/>
      <c r="J83" s="302"/>
      <c r="K83" s="302"/>
    </row>
    <row r="84" spans="1:11" ht="14.1" customHeight="1" x14ac:dyDescent="0.25">
      <c r="A84" s="302"/>
      <c r="B84" s="302"/>
      <c r="C84" s="284" t="s">
        <v>41</v>
      </c>
      <c r="D84" s="295" t="s">
        <v>423</v>
      </c>
      <c r="E84" s="295" t="s">
        <v>423</v>
      </c>
      <c r="F84" s="295" t="s">
        <v>423</v>
      </c>
      <c r="G84" s="295" t="s">
        <v>423</v>
      </c>
      <c r="H84" s="302"/>
      <c r="I84" s="302"/>
      <c r="J84" s="302"/>
      <c r="K84" s="302"/>
    </row>
    <row r="85" spans="1:11" ht="14.1" customHeight="1" x14ac:dyDescent="0.25">
      <c r="A85" s="302"/>
      <c r="B85" s="302"/>
      <c r="C85" s="284" t="s">
        <v>45</v>
      </c>
      <c r="D85" s="295" t="s">
        <v>46</v>
      </c>
      <c r="E85" s="295" t="s">
        <v>2853</v>
      </c>
      <c r="F85" s="295" t="s">
        <v>2853</v>
      </c>
      <c r="G85" s="295" t="s">
        <v>2852</v>
      </c>
      <c r="H85" s="302"/>
      <c r="I85" s="302"/>
      <c r="J85" s="302"/>
      <c r="K85" s="302"/>
    </row>
    <row r="86" spans="1:11" ht="14.1" customHeight="1" x14ac:dyDescent="0.25">
      <c r="A86" s="302"/>
      <c r="B86" s="302"/>
      <c r="C86" s="284" t="s">
        <v>50</v>
      </c>
      <c r="D86" s="295" t="s">
        <v>40</v>
      </c>
      <c r="E86" s="295" t="s">
        <v>40</v>
      </c>
      <c r="F86" s="295" t="s">
        <v>46</v>
      </c>
      <c r="G86" s="295" t="s">
        <v>2851</v>
      </c>
      <c r="H86" s="302"/>
      <c r="I86" s="302"/>
      <c r="J86" s="302"/>
      <c r="K86" s="302"/>
    </row>
    <row r="87" spans="1:11" ht="14.1" customHeight="1" x14ac:dyDescent="0.25">
      <c r="A87" s="302"/>
      <c r="B87" s="302"/>
      <c r="C87" s="284" t="s">
        <v>52</v>
      </c>
      <c r="D87" s="295" t="s">
        <v>40</v>
      </c>
      <c r="E87" s="295" t="s">
        <v>46</v>
      </c>
      <c r="F87" s="295" t="s">
        <v>46</v>
      </c>
      <c r="G87" s="295" t="s">
        <v>46</v>
      </c>
      <c r="H87" s="302"/>
      <c r="I87" s="302"/>
      <c r="J87" s="302"/>
      <c r="K87" s="302"/>
    </row>
    <row r="88" spans="1:11" ht="14.1" customHeight="1" x14ac:dyDescent="0.25">
      <c r="A88" s="302"/>
      <c r="B88" s="302"/>
      <c r="C88" s="284" t="s">
        <v>55</v>
      </c>
      <c r="D88" s="295" t="s">
        <v>40</v>
      </c>
      <c r="E88" s="295" t="s">
        <v>40</v>
      </c>
      <c r="F88" s="295" t="s">
        <v>46</v>
      </c>
      <c r="G88" s="295" t="s">
        <v>2850</v>
      </c>
      <c r="H88" s="302"/>
      <c r="I88" s="302"/>
      <c r="J88" s="302"/>
      <c r="K88" s="302"/>
    </row>
    <row r="89" spans="1:11" ht="14.1" customHeight="1" x14ac:dyDescent="0.25">
      <c r="A89" s="302"/>
      <c r="B89" s="302"/>
      <c r="C89" s="1307" t="s">
        <v>58</v>
      </c>
      <c r="D89" s="1308"/>
      <c r="E89" s="1308"/>
      <c r="F89" s="1308"/>
      <c r="G89" s="1308"/>
      <c r="H89" s="302"/>
      <c r="I89" s="302"/>
      <c r="J89" s="302"/>
      <c r="K89" s="302"/>
    </row>
    <row r="90" spans="1:11" ht="14.1" customHeight="1" x14ac:dyDescent="0.25">
      <c r="A90" s="302"/>
      <c r="B90" s="302"/>
      <c r="C90" s="303"/>
      <c r="D90" s="269">
        <v>2025</v>
      </c>
      <c r="E90" s="269">
        <v>2026</v>
      </c>
      <c r="F90" s="269">
        <v>2027</v>
      </c>
      <c r="G90" s="269">
        <v>2028</v>
      </c>
      <c r="H90" s="302"/>
      <c r="I90" s="302"/>
      <c r="J90" s="302"/>
      <c r="K90" s="302"/>
    </row>
    <row r="91" spans="1:11" ht="14.1" customHeight="1" x14ac:dyDescent="0.25">
      <c r="A91" s="302"/>
      <c r="B91" s="302"/>
      <c r="C91" s="304"/>
      <c r="D91" s="266" t="s">
        <v>17</v>
      </c>
      <c r="E91" s="266" t="s">
        <v>18</v>
      </c>
      <c r="F91" s="266" t="s">
        <v>18</v>
      </c>
      <c r="G91" s="266" t="s">
        <v>18</v>
      </c>
      <c r="H91" s="302"/>
      <c r="I91" s="302"/>
      <c r="J91" s="302"/>
      <c r="K91" s="302"/>
    </row>
    <row r="92" spans="1:11" ht="14.1" customHeight="1" x14ac:dyDescent="0.25">
      <c r="A92" s="302"/>
      <c r="B92" s="302"/>
      <c r="C92" s="292" t="s">
        <v>59</v>
      </c>
      <c r="D92" s="289">
        <v>0</v>
      </c>
      <c r="E92" s="289">
        <v>0</v>
      </c>
      <c r="F92" s="289">
        <v>0</v>
      </c>
      <c r="G92" s="289">
        <v>0</v>
      </c>
      <c r="H92" s="302"/>
      <c r="I92" s="302"/>
      <c r="J92" s="302"/>
      <c r="K92" s="302"/>
    </row>
    <row r="93" spans="1:11" ht="14.1" customHeight="1" x14ac:dyDescent="0.25">
      <c r="A93" s="302"/>
      <c r="B93" s="302"/>
      <c r="C93" s="292" t="s">
        <v>60</v>
      </c>
      <c r="D93" s="289">
        <v>0</v>
      </c>
      <c r="E93" s="289">
        <v>0</v>
      </c>
      <c r="F93" s="289">
        <v>0</v>
      </c>
      <c r="G93" s="289">
        <v>0</v>
      </c>
      <c r="H93" s="302"/>
      <c r="I93" s="302"/>
      <c r="J93" s="302"/>
      <c r="K93" s="302"/>
    </row>
    <row r="94" spans="1:11" ht="14.1" customHeight="1" x14ac:dyDescent="0.25">
      <c r="A94" s="302"/>
      <c r="B94" s="302"/>
      <c r="C94" s="292" t="s">
        <v>61</v>
      </c>
      <c r="D94" s="289">
        <v>0</v>
      </c>
      <c r="E94" s="289">
        <v>0</v>
      </c>
      <c r="F94" s="289">
        <v>0</v>
      </c>
      <c r="G94" s="289">
        <v>0</v>
      </c>
      <c r="H94" s="302"/>
      <c r="I94" s="302"/>
      <c r="J94" s="302"/>
      <c r="K94" s="302"/>
    </row>
    <row r="95" spans="1:11" ht="14.1" customHeight="1" x14ac:dyDescent="0.25">
      <c r="A95" s="302"/>
      <c r="B95" s="302"/>
      <c r="C95" s="292" t="s">
        <v>62</v>
      </c>
      <c r="D95" s="289">
        <v>0</v>
      </c>
      <c r="E95" s="289">
        <v>0</v>
      </c>
      <c r="F95" s="289">
        <v>0</v>
      </c>
      <c r="G95" s="289">
        <v>0</v>
      </c>
      <c r="H95" s="302"/>
      <c r="I95" s="302"/>
      <c r="J95" s="302"/>
      <c r="K95" s="302"/>
    </row>
    <row r="96" spans="1:11" ht="14.1" customHeight="1" x14ac:dyDescent="0.25">
      <c r="A96" s="302"/>
      <c r="B96" s="302"/>
      <c r="C96" s="292" t="s">
        <v>60</v>
      </c>
      <c r="D96" s="289">
        <v>0</v>
      </c>
      <c r="E96" s="289">
        <v>0</v>
      </c>
      <c r="F96" s="289">
        <v>0</v>
      </c>
      <c r="G96" s="289">
        <v>0</v>
      </c>
      <c r="H96" s="302"/>
      <c r="I96" s="302"/>
      <c r="J96" s="302"/>
      <c r="K96" s="302"/>
    </row>
    <row r="97" spans="1:11" ht="14.1" customHeight="1" x14ac:dyDescent="0.25">
      <c r="A97" s="302"/>
      <c r="B97" s="302"/>
      <c r="C97" s="292" t="s">
        <v>61</v>
      </c>
      <c r="D97" s="289">
        <v>0</v>
      </c>
      <c r="E97" s="289">
        <v>0</v>
      </c>
      <c r="F97" s="289">
        <v>0</v>
      </c>
      <c r="G97" s="289">
        <v>0</v>
      </c>
      <c r="H97" s="302"/>
      <c r="I97" s="302"/>
      <c r="J97" s="302"/>
      <c r="K97" s="302"/>
    </row>
    <row r="98" spans="1:11" ht="14.1" customHeight="1" x14ac:dyDescent="0.25">
      <c r="A98" s="302"/>
      <c r="B98" s="302"/>
      <c r="C98" s="292" t="s">
        <v>63</v>
      </c>
      <c r="D98" s="289">
        <v>0</v>
      </c>
      <c r="E98" s="289">
        <v>0</v>
      </c>
      <c r="F98" s="289">
        <v>0</v>
      </c>
      <c r="G98" s="289">
        <v>0</v>
      </c>
      <c r="H98" s="302"/>
      <c r="I98" s="302"/>
      <c r="J98" s="302"/>
      <c r="K98" s="302"/>
    </row>
    <row r="99" spans="1:11" ht="14.1" customHeight="1" x14ac:dyDescent="0.25">
      <c r="A99" s="302"/>
      <c r="B99" s="302"/>
      <c r="C99" s="292" t="s">
        <v>60</v>
      </c>
      <c r="D99" s="289">
        <v>0</v>
      </c>
      <c r="E99" s="289">
        <v>0</v>
      </c>
      <c r="F99" s="289">
        <v>0</v>
      </c>
      <c r="G99" s="289">
        <v>0</v>
      </c>
      <c r="H99" s="302"/>
      <c r="I99" s="302"/>
      <c r="J99" s="302"/>
      <c r="K99" s="302"/>
    </row>
    <row r="100" spans="1:11" ht="14.1" customHeight="1" x14ac:dyDescent="0.25">
      <c r="A100" s="302"/>
      <c r="B100" s="302"/>
      <c r="C100" s="292" t="s">
        <v>61</v>
      </c>
      <c r="D100" s="289">
        <v>0</v>
      </c>
      <c r="E100" s="289">
        <v>0</v>
      </c>
      <c r="F100" s="289">
        <v>0</v>
      </c>
      <c r="G100" s="289">
        <v>0</v>
      </c>
      <c r="H100" s="302"/>
      <c r="I100" s="302"/>
      <c r="J100" s="302"/>
      <c r="K100" s="302"/>
    </row>
    <row r="101" spans="1:11" ht="14.1" customHeight="1" x14ac:dyDescent="0.25">
      <c r="A101" s="302"/>
      <c r="B101" s="302"/>
      <c r="C101" s="292" t="s">
        <v>64</v>
      </c>
      <c r="D101" s="289">
        <v>0</v>
      </c>
      <c r="E101" s="289">
        <v>0</v>
      </c>
      <c r="F101" s="289">
        <v>0</v>
      </c>
      <c r="G101" s="289">
        <v>0</v>
      </c>
      <c r="H101" s="302"/>
      <c r="I101" s="302"/>
      <c r="J101" s="302"/>
      <c r="K101" s="302"/>
    </row>
    <row r="102" spans="1:11" ht="14.1" customHeight="1" x14ac:dyDescent="0.25">
      <c r="A102" s="302"/>
      <c r="B102" s="302"/>
      <c r="C102" s="292" t="s">
        <v>60</v>
      </c>
      <c r="D102" s="289">
        <v>0</v>
      </c>
      <c r="E102" s="289">
        <v>0</v>
      </c>
      <c r="F102" s="289">
        <v>0</v>
      </c>
      <c r="G102" s="289">
        <v>0</v>
      </c>
      <c r="H102" s="302"/>
      <c r="I102" s="302"/>
      <c r="J102" s="302"/>
      <c r="K102" s="302"/>
    </row>
    <row r="103" spans="1:11" ht="14.1" customHeight="1" x14ac:dyDescent="0.25">
      <c r="A103" s="302"/>
      <c r="B103" s="302"/>
      <c r="C103" s="292" t="s">
        <v>61</v>
      </c>
      <c r="D103" s="289">
        <v>0</v>
      </c>
      <c r="E103" s="289">
        <v>0</v>
      </c>
      <c r="F103" s="289">
        <v>0</v>
      </c>
      <c r="G103" s="289">
        <v>0</v>
      </c>
      <c r="H103" s="302"/>
      <c r="I103" s="302"/>
      <c r="J103" s="302"/>
      <c r="K103" s="302"/>
    </row>
    <row r="104" spans="1:11" ht="14.1" customHeight="1" x14ac:dyDescent="0.25">
      <c r="A104" s="302"/>
      <c r="B104" s="302"/>
      <c r="C104" s="292" t="s">
        <v>65</v>
      </c>
      <c r="D104" s="289">
        <v>0</v>
      </c>
      <c r="E104" s="289">
        <v>0</v>
      </c>
      <c r="F104" s="289">
        <v>0</v>
      </c>
      <c r="G104" s="289">
        <v>0</v>
      </c>
      <c r="H104" s="302"/>
      <c r="I104" s="302"/>
      <c r="J104" s="302"/>
      <c r="K104" s="302"/>
    </row>
    <row r="105" spans="1:11" ht="14.1" customHeight="1" x14ac:dyDescent="0.25">
      <c r="A105" s="302"/>
      <c r="B105" s="302"/>
      <c r="C105" s="292" t="s">
        <v>60</v>
      </c>
      <c r="D105" s="289">
        <v>0</v>
      </c>
      <c r="E105" s="289">
        <v>0</v>
      </c>
      <c r="F105" s="289">
        <v>0</v>
      </c>
      <c r="G105" s="289">
        <v>0</v>
      </c>
      <c r="H105" s="302"/>
      <c r="I105" s="302"/>
      <c r="J105" s="302"/>
      <c r="K105" s="302"/>
    </row>
    <row r="106" spans="1:11" ht="14.1" customHeight="1" x14ac:dyDescent="0.25">
      <c r="A106" s="302"/>
      <c r="B106" s="302"/>
      <c r="C106" s="292" t="s">
        <v>61</v>
      </c>
      <c r="D106" s="289">
        <v>0</v>
      </c>
      <c r="E106" s="289">
        <v>0</v>
      </c>
      <c r="F106" s="289">
        <v>0</v>
      </c>
      <c r="G106" s="289">
        <v>0</v>
      </c>
      <c r="H106" s="302"/>
      <c r="I106" s="302"/>
      <c r="J106" s="302"/>
      <c r="K106" s="302"/>
    </row>
    <row r="107" spans="1:11" ht="14.1" customHeight="1" x14ac:dyDescent="0.25">
      <c r="A107" s="302"/>
      <c r="B107" s="302"/>
      <c r="C107" s="292" t="s">
        <v>66</v>
      </c>
      <c r="D107" s="289">
        <v>0</v>
      </c>
      <c r="E107" s="289">
        <v>0</v>
      </c>
      <c r="F107" s="289">
        <v>0</v>
      </c>
      <c r="G107" s="289">
        <v>0</v>
      </c>
      <c r="H107" s="302"/>
      <c r="I107" s="302"/>
      <c r="J107" s="302"/>
      <c r="K107" s="302"/>
    </row>
    <row r="108" spans="1:11" ht="14.1" customHeight="1" x14ac:dyDescent="0.25">
      <c r="A108" s="302"/>
      <c r="B108" s="302"/>
      <c r="C108" s="292" t="s">
        <v>60</v>
      </c>
      <c r="D108" s="289">
        <v>0</v>
      </c>
      <c r="E108" s="289">
        <v>0</v>
      </c>
      <c r="F108" s="289">
        <v>0</v>
      </c>
      <c r="G108" s="289">
        <v>0</v>
      </c>
      <c r="H108" s="302"/>
      <c r="I108" s="302"/>
      <c r="J108" s="302"/>
      <c r="K108" s="302"/>
    </row>
    <row r="109" spans="1:11" ht="14.1" customHeight="1" x14ac:dyDescent="0.25">
      <c r="A109" s="302"/>
      <c r="B109" s="302"/>
      <c r="C109" s="292" t="s">
        <v>61</v>
      </c>
      <c r="D109" s="289">
        <v>0</v>
      </c>
      <c r="E109" s="289">
        <v>0</v>
      </c>
      <c r="F109" s="289">
        <v>0</v>
      </c>
      <c r="G109" s="289">
        <v>0</v>
      </c>
      <c r="H109" s="302"/>
      <c r="I109" s="302"/>
      <c r="J109" s="302"/>
      <c r="K109" s="302"/>
    </row>
    <row r="110" spans="1:11" ht="14.1" customHeight="1" x14ac:dyDescent="0.25">
      <c r="A110" s="302"/>
      <c r="B110" s="302"/>
      <c r="C110" s="292" t="s">
        <v>67</v>
      </c>
      <c r="D110" s="289">
        <v>0</v>
      </c>
      <c r="E110" s="289">
        <v>0</v>
      </c>
      <c r="F110" s="289">
        <v>0</v>
      </c>
      <c r="G110" s="289">
        <v>0</v>
      </c>
      <c r="H110" s="302"/>
      <c r="I110" s="302"/>
      <c r="J110" s="302"/>
      <c r="K110" s="302"/>
    </row>
    <row r="111" spans="1:11" ht="14.1" customHeight="1" x14ac:dyDescent="0.25">
      <c r="A111" s="302"/>
      <c r="B111" s="302"/>
      <c r="C111" s="292" t="s">
        <v>60</v>
      </c>
      <c r="D111" s="289">
        <v>0</v>
      </c>
      <c r="E111" s="289">
        <v>0</v>
      </c>
      <c r="F111" s="289">
        <v>0</v>
      </c>
      <c r="G111" s="289">
        <v>0</v>
      </c>
      <c r="H111" s="302"/>
      <c r="I111" s="302"/>
      <c r="J111" s="302"/>
      <c r="K111" s="302"/>
    </row>
    <row r="112" spans="1:11" ht="14.1" customHeight="1" x14ac:dyDescent="0.25">
      <c r="A112" s="302"/>
      <c r="B112" s="302"/>
      <c r="C112" s="292" t="s">
        <v>61</v>
      </c>
      <c r="D112" s="289">
        <v>0</v>
      </c>
      <c r="E112" s="289">
        <v>0</v>
      </c>
      <c r="F112" s="289">
        <v>0</v>
      </c>
      <c r="G112" s="289">
        <v>0</v>
      </c>
      <c r="H112" s="302"/>
      <c r="I112" s="302"/>
      <c r="J112" s="302"/>
      <c r="K112" s="302"/>
    </row>
    <row r="113" spans="1:11" ht="14.1" customHeight="1" x14ac:dyDescent="0.25">
      <c r="A113" s="302"/>
      <c r="B113" s="302"/>
      <c r="C113" s="292" t="s">
        <v>68</v>
      </c>
      <c r="D113" s="289">
        <v>0</v>
      </c>
      <c r="E113" s="289">
        <v>0</v>
      </c>
      <c r="F113" s="289">
        <v>0</v>
      </c>
      <c r="G113" s="289">
        <v>0</v>
      </c>
      <c r="H113" s="302"/>
      <c r="I113" s="302"/>
      <c r="J113" s="302"/>
      <c r="K113" s="302"/>
    </row>
    <row r="114" spans="1:11" ht="14.1" customHeight="1" x14ac:dyDescent="0.25">
      <c r="A114" s="302"/>
      <c r="B114" s="302"/>
      <c r="C114" s="292" t="s">
        <v>60</v>
      </c>
      <c r="D114" s="289">
        <v>0</v>
      </c>
      <c r="E114" s="289">
        <v>0</v>
      </c>
      <c r="F114" s="289">
        <v>0</v>
      </c>
      <c r="G114" s="289">
        <v>0</v>
      </c>
      <c r="H114" s="302"/>
      <c r="I114" s="302"/>
      <c r="J114" s="302"/>
      <c r="K114" s="302"/>
    </row>
    <row r="115" spans="1:11" ht="14.1" customHeight="1" x14ac:dyDescent="0.25">
      <c r="A115" s="302"/>
      <c r="B115" s="302"/>
      <c r="C115" s="292" t="s">
        <v>69</v>
      </c>
      <c r="D115" s="289">
        <v>0</v>
      </c>
      <c r="E115" s="289">
        <v>0</v>
      </c>
      <c r="F115" s="289">
        <v>0</v>
      </c>
      <c r="G115" s="289">
        <v>0</v>
      </c>
      <c r="H115" s="302"/>
      <c r="I115" s="302"/>
      <c r="J115" s="302"/>
      <c r="K115" s="302"/>
    </row>
    <row r="116" spans="1:11" ht="14.1" customHeight="1" x14ac:dyDescent="0.25">
      <c r="A116" s="302"/>
      <c r="B116" s="302"/>
      <c r="C116" s="292" t="s">
        <v>70</v>
      </c>
      <c r="D116" s="289">
        <v>0</v>
      </c>
      <c r="E116" s="289">
        <v>0</v>
      </c>
      <c r="F116" s="289">
        <v>0</v>
      </c>
      <c r="G116" s="289">
        <v>0</v>
      </c>
      <c r="H116" s="302"/>
      <c r="I116" s="302"/>
      <c r="J116" s="302"/>
      <c r="K116" s="302"/>
    </row>
    <row r="117" spans="1:11" ht="14.1" customHeight="1" x14ac:dyDescent="0.25">
      <c r="A117" s="302"/>
      <c r="B117" s="302"/>
      <c r="C117" s="292" t="s">
        <v>71</v>
      </c>
      <c r="D117" s="289">
        <v>0</v>
      </c>
      <c r="E117" s="289">
        <v>0</v>
      </c>
      <c r="F117" s="289">
        <v>0</v>
      </c>
      <c r="G117" s="289">
        <v>0</v>
      </c>
      <c r="H117" s="302"/>
      <c r="I117" s="302"/>
      <c r="J117" s="302"/>
      <c r="K117" s="302"/>
    </row>
    <row r="118" spans="1:11" ht="14.1" customHeight="1" x14ac:dyDescent="0.25">
      <c r="A118" s="302"/>
      <c r="B118" s="302"/>
      <c r="C118" s="292" t="s">
        <v>72</v>
      </c>
      <c r="D118" s="289">
        <v>0</v>
      </c>
      <c r="E118" s="289">
        <v>0</v>
      </c>
      <c r="F118" s="289">
        <v>0</v>
      </c>
      <c r="G118" s="289">
        <v>0</v>
      </c>
      <c r="H118" s="302"/>
      <c r="I118" s="302"/>
      <c r="J118" s="302"/>
      <c r="K118" s="302"/>
    </row>
    <row r="119" spans="1:11" ht="14.1" customHeight="1" x14ac:dyDescent="0.25">
      <c r="A119" s="302"/>
      <c r="B119" s="302"/>
      <c r="C119" s="292" t="s">
        <v>73</v>
      </c>
      <c r="D119" s="289">
        <v>0</v>
      </c>
      <c r="E119" s="289">
        <v>1000000</v>
      </c>
      <c r="F119" s="289">
        <v>1000000</v>
      </c>
      <c r="G119" s="289">
        <v>1000000</v>
      </c>
      <c r="H119" s="302"/>
      <c r="I119" s="302"/>
      <c r="J119" s="302"/>
      <c r="K119" s="302"/>
    </row>
    <row r="120" spans="1:11" ht="14.1" customHeight="1" x14ac:dyDescent="0.25">
      <c r="A120" s="302"/>
      <c r="B120" s="302"/>
      <c r="C120" s="292" t="s">
        <v>60</v>
      </c>
      <c r="D120" s="289">
        <v>0</v>
      </c>
      <c r="E120" s="289">
        <v>1000000</v>
      </c>
      <c r="F120" s="289">
        <v>1000000</v>
      </c>
      <c r="G120" s="289">
        <v>1000000</v>
      </c>
      <c r="H120" s="302"/>
      <c r="I120" s="302"/>
      <c r="J120" s="302"/>
      <c r="K120" s="302"/>
    </row>
    <row r="121" spans="1:11" ht="14.1" customHeight="1" x14ac:dyDescent="0.25">
      <c r="A121" s="302"/>
      <c r="B121" s="302"/>
      <c r="C121" s="292" t="s">
        <v>69</v>
      </c>
      <c r="D121" s="289">
        <v>0</v>
      </c>
      <c r="E121" s="289">
        <v>0</v>
      </c>
      <c r="F121" s="289">
        <v>0</v>
      </c>
      <c r="G121" s="289">
        <v>0</v>
      </c>
      <c r="H121" s="302"/>
      <c r="I121" s="302"/>
      <c r="J121" s="302"/>
      <c r="K121" s="302"/>
    </row>
    <row r="122" spans="1:11" ht="14.1" customHeight="1" x14ac:dyDescent="0.25">
      <c r="A122" s="302"/>
      <c r="B122" s="302"/>
      <c r="C122" s="292" t="s">
        <v>70</v>
      </c>
      <c r="D122" s="289">
        <v>0</v>
      </c>
      <c r="E122" s="289">
        <v>0</v>
      </c>
      <c r="F122" s="289">
        <v>0</v>
      </c>
      <c r="G122" s="289">
        <v>0</v>
      </c>
      <c r="H122" s="302"/>
      <c r="I122" s="302"/>
      <c r="J122" s="302"/>
      <c r="K122" s="302"/>
    </row>
    <row r="123" spans="1:11" ht="14.1" customHeight="1" x14ac:dyDescent="0.25">
      <c r="A123" s="302"/>
      <c r="B123" s="302"/>
      <c r="C123" s="292" t="s">
        <v>71</v>
      </c>
      <c r="D123" s="289">
        <v>0</v>
      </c>
      <c r="E123" s="289">
        <v>0</v>
      </c>
      <c r="F123" s="289">
        <v>0</v>
      </c>
      <c r="G123" s="289">
        <v>0</v>
      </c>
      <c r="H123" s="302"/>
      <c r="I123" s="302"/>
      <c r="J123" s="302"/>
      <c r="K123" s="302"/>
    </row>
    <row r="124" spans="1:11" ht="14.1" customHeight="1" x14ac:dyDescent="0.25">
      <c r="A124" s="302"/>
      <c r="B124" s="302"/>
      <c r="C124" s="292" t="s">
        <v>72</v>
      </c>
      <c r="D124" s="289">
        <v>0</v>
      </c>
      <c r="E124" s="289">
        <v>0</v>
      </c>
      <c r="F124" s="289">
        <v>0</v>
      </c>
      <c r="G124" s="289">
        <v>0</v>
      </c>
      <c r="H124" s="302"/>
      <c r="I124" s="302"/>
      <c r="J124" s="302"/>
      <c r="K124" s="302"/>
    </row>
    <row r="125" spans="1:11" ht="14.1" customHeight="1" x14ac:dyDescent="0.25">
      <c r="A125" s="302"/>
      <c r="B125" s="302"/>
      <c r="C125" s="292" t="s">
        <v>74</v>
      </c>
      <c r="D125" s="289">
        <v>0</v>
      </c>
      <c r="E125" s="289">
        <v>0</v>
      </c>
      <c r="F125" s="289">
        <v>0</v>
      </c>
      <c r="G125" s="289">
        <v>0</v>
      </c>
      <c r="H125" s="302"/>
      <c r="I125" s="302"/>
      <c r="J125" s="302"/>
      <c r="K125" s="302"/>
    </row>
    <row r="126" spans="1:11" ht="14.1" customHeight="1" x14ac:dyDescent="0.25">
      <c r="A126" s="302"/>
      <c r="B126" s="302"/>
      <c r="C126" s="292" t="s">
        <v>60</v>
      </c>
      <c r="D126" s="289">
        <v>0</v>
      </c>
      <c r="E126" s="289">
        <v>0</v>
      </c>
      <c r="F126" s="289">
        <v>0</v>
      </c>
      <c r="G126" s="289">
        <v>0</v>
      </c>
      <c r="H126" s="302"/>
      <c r="I126" s="302"/>
      <c r="J126" s="302"/>
      <c r="K126" s="302"/>
    </row>
    <row r="127" spans="1:11" ht="14.1" customHeight="1" x14ac:dyDescent="0.25">
      <c r="A127" s="302"/>
      <c r="B127" s="302"/>
      <c r="C127" s="292" t="s">
        <v>69</v>
      </c>
      <c r="D127" s="289">
        <v>0</v>
      </c>
      <c r="E127" s="289">
        <v>0</v>
      </c>
      <c r="F127" s="289">
        <v>0</v>
      </c>
      <c r="G127" s="289">
        <v>0</v>
      </c>
      <c r="H127" s="302"/>
      <c r="I127" s="302"/>
      <c r="J127" s="302"/>
      <c r="K127" s="302"/>
    </row>
    <row r="128" spans="1:11" ht="14.1" customHeight="1" x14ac:dyDescent="0.25">
      <c r="A128" s="302"/>
      <c r="B128" s="302"/>
      <c r="C128" s="292" t="s">
        <v>70</v>
      </c>
      <c r="D128" s="289">
        <v>0</v>
      </c>
      <c r="E128" s="289">
        <v>0</v>
      </c>
      <c r="F128" s="289">
        <v>0</v>
      </c>
      <c r="G128" s="289">
        <v>0</v>
      </c>
      <c r="H128" s="302"/>
      <c r="I128" s="302"/>
      <c r="J128" s="302"/>
      <c r="K128" s="302"/>
    </row>
    <row r="129" spans="1:11" ht="14.1" customHeight="1" x14ac:dyDescent="0.25">
      <c r="A129" s="302"/>
      <c r="B129" s="302"/>
      <c r="C129" s="292" t="s">
        <v>71</v>
      </c>
      <c r="D129" s="289">
        <v>0</v>
      </c>
      <c r="E129" s="289">
        <v>0</v>
      </c>
      <c r="F129" s="289">
        <v>0</v>
      </c>
      <c r="G129" s="289">
        <v>0</v>
      </c>
      <c r="H129" s="302"/>
      <c r="I129" s="302"/>
      <c r="J129" s="302"/>
      <c r="K129" s="302"/>
    </row>
    <row r="130" spans="1:11" ht="14.1" customHeight="1" x14ac:dyDescent="0.25">
      <c r="A130" s="302"/>
      <c r="B130" s="302"/>
      <c r="C130" s="292" t="s">
        <v>72</v>
      </c>
      <c r="D130" s="289">
        <v>0</v>
      </c>
      <c r="E130" s="289">
        <v>0</v>
      </c>
      <c r="F130" s="289">
        <v>0</v>
      </c>
      <c r="G130" s="289">
        <v>0</v>
      </c>
      <c r="H130" s="302"/>
      <c r="I130" s="302"/>
      <c r="J130" s="302"/>
      <c r="K130" s="302"/>
    </row>
    <row r="131" spans="1:11" ht="14.1" customHeight="1" x14ac:dyDescent="0.25">
      <c r="A131" s="302"/>
      <c r="B131" s="302"/>
      <c r="C131" s="292" t="s">
        <v>75</v>
      </c>
      <c r="D131" s="289">
        <v>0</v>
      </c>
      <c r="E131" s="289">
        <v>0</v>
      </c>
      <c r="F131" s="289">
        <v>0</v>
      </c>
      <c r="G131" s="289">
        <v>0</v>
      </c>
      <c r="H131" s="302"/>
      <c r="I131" s="302"/>
      <c r="J131" s="302"/>
      <c r="K131" s="302"/>
    </row>
    <row r="132" spans="1:11" ht="14.1" customHeight="1" x14ac:dyDescent="0.25">
      <c r="A132" s="302"/>
      <c r="B132" s="302"/>
      <c r="C132" s="292" t="s">
        <v>76</v>
      </c>
      <c r="D132" s="289">
        <v>0</v>
      </c>
      <c r="E132" s="289">
        <v>0</v>
      </c>
      <c r="F132" s="289">
        <v>0</v>
      </c>
      <c r="G132" s="289">
        <v>0</v>
      </c>
      <c r="H132" s="302"/>
      <c r="I132" s="302"/>
      <c r="J132" s="302"/>
      <c r="K132" s="302"/>
    </row>
    <row r="133" spans="1:11" ht="14.1" customHeight="1" x14ac:dyDescent="0.25">
      <c r="A133" s="302"/>
      <c r="B133" s="302"/>
      <c r="C133" s="290" t="s">
        <v>77</v>
      </c>
      <c r="D133" s="289">
        <v>0</v>
      </c>
      <c r="E133" s="289">
        <v>1000000</v>
      </c>
      <c r="F133" s="289">
        <v>1000000</v>
      </c>
      <c r="G133" s="289">
        <v>1000000</v>
      </c>
      <c r="H133" s="302"/>
      <c r="I133" s="302"/>
      <c r="J133" s="302"/>
      <c r="K133" s="302"/>
    </row>
    <row r="134" spans="1:11" ht="14.1" customHeight="1" x14ac:dyDescent="0.25">
      <c r="A134" s="302"/>
      <c r="B134" s="302"/>
      <c r="C134" s="296" t="s">
        <v>33</v>
      </c>
      <c r="D134" s="1295" t="s">
        <v>2849</v>
      </c>
      <c r="E134" s="1296"/>
      <c r="F134" s="1296"/>
      <c r="G134" s="1296"/>
      <c r="H134" s="302"/>
      <c r="I134" s="302"/>
      <c r="J134" s="302"/>
      <c r="K134" s="302"/>
    </row>
    <row r="135" spans="1:11" ht="14.1" customHeight="1" x14ac:dyDescent="0.25">
      <c r="A135" s="302"/>
      <c r="B135" s="302"/>
      <c r="C135" s="277" t="s">
        <v>35</v>
      </c>
      <c r="D135" s="1297" t="s">
        <v>2848</v>
      </c>
      <c r="E135" s="1298"/>
      <c r="F135" s="1298"/>
      <c r="G135" s="1298"/>
      <c r="H135" s="302"/>
      <c r="I135" s="302"/>
      <c r="J135" s="302"/>
      <c r="K135" s="302"/>
    </row>
    <row r="136" spans="1:11" ht="14.1" customHeight="1" x14ac:dyDescent="0.25">
      <c r="A136" s="302"/>
      <c r="B136" s="302"/>
      <c r="C136" s="277" t="s">
        <v>37</v>
      </c>
      <c r="D136" s="1297" t="s">
        <v>419</v>
      </c>
      <c r="E136" s="1298"/>
      <c r="F136" s="1298"/>
      <c r="G136" s="1298"/>
      <c r="H136" s="302"/>
      <c r="I136" s="302"/>
      <c r="J136" s="302"/>
      <c r="K136" s="302"/>
    </row>
    <row r="137" spans="1:11" ht="15" customHeight="1" x14ac:dyDescent="0.25">
      <c r="A137" s="302"/>
      <c r="B137" s="302"/>
      <c r="C137" s="303"/>
      <c r="D137" s="269">
        <v>2025</v>
      </c>
      <c r="E137" s="269">
        <v>2026</v>
      </c>
      <c r="F137" s="269">
        <v>2027</v>
      </c>
      <c r="G137" s="269">
        <v>2028</v>
      </c>
      <c r="H137" s="302"/>
      <c r="I137" s="302"/>
      <c r="J137" s="302"/>
      <c r="K137" s="302"/>
    </row>
    <row r="138" spans="1:11" ht="15" customHeight="1" x14ac:dyDescent="0.25">
      <c r="A138" s="302"/>
      <c r="B138" s="302"/>
      <c r="C138" s="304"/>
      <c r="D138" s="266" t="s">
        <v>17</v>
      </c>
      <c r="E138" s="266" t="s">
        <v>18</v>
      </c>
      <c r="F138" s="266" t="s">
        <v>18</v>
      </c>
      <c r="G138" s="266" t="s">
        <v>18</v>
      </c>
      <c r="H138" s="302"/>
      <c r="I138" s="302"/>
      <c r="J138" s="302"/>
      <c r="K138" s="302"/>
    </row>
    <row r="139" spans="1:11" ht="14.1" customHeight="1" x14ac:dyDescent="0.25">
      <c r="A139" s="302"/>
      <c r="B139" s="302"/>
      <c r="C139" s="284" t="s">
        <v>39</v>
      </c>
      <c r="D139" s="295" t="s">
        <v>40</v>
      </c>
      <c r="E139" s="295" t="s">
        <v>2847</v>
      </c>
      <c r="F139" s="295" t="s">
        <v>389</v>
      </c>
      <c r="G139" s="295" t="s">
        <v>246</v>
      </c>
      <c r="H139" s="302"/>
      <c r="I139" s="302"/>
      <c r="J139" s="302"/>
      <c r="K139" s="302"/>
    </row>
    <row r="140" spans="1:11" ht="14.1" customHeight="1" x14ac:dyDescent="0.25">
      <c r="A140" s="302"/>
      <c r="B140" s="302"/>
      <c r="C140" s="284" t="s">
        <v>41</v>
      </c>
      <c r="D140" s="295" t="s">
        <v>423</v>
      </c>
      <c r="E140" s="295" t="s">
        <v>423</v>
      </c>
      <c r="F140" s="295" t="s">
        <v>423</v>
      </c>
      <c r="G140" s="295" t="s">
        <v>423</v>
      </c>
      <c r="H140" s="302"/>
      <c r="I140" s="302"/>
      <c r="J140" s="302"/>
      <c r="K140" s="302"/>
    </row>
    <row r="141" spans="1:11" ht="14.1" customHeight="1" x14ac:dyDescent="0.25">
      <c r="A141" s="302"/>
      <c r="B141" s="302"/>
      <c r="C141" s="284" t="s">
        <v>45</v>
      </c>
      <c r="D141" s="295" t="s">
        <v>46</v>
      </c>
      <c r="E141" s="295" t="s">
        <v>2846</v>
      </c>
      <c r="F141" s="295" t="s">
        <v>2845</v>
      </c>
      <c r="G141" s="295" t="s">
        <v>2844</v>
      </c>
      <c r="H141" s="302"/>
      <c r="I141" s="302"/>
      <c r="J141" s="302"/>
      <c r="K141" s="302"/>
    </row>
    <row r="142" spans="1:11" ht="14.1" customHeight="1" x14ac:dyDescent="0.25">
      <c r="A142" s="302"/>
      <c r="B142" s="302"/>
      <c r="C142" s="284" t="s">
        <v>50</v>
      </c>
      <c r="D142" s="295" t="s">
        <v>40</v>
      </c>
      <c r="E142" s="295" t="s">
        <v>40</v>
      </c>
      <c r="F142" s="295" t="s">
        <v>2843</v>
      </c>
      <c r="G142" s="295" t="s">
        <v>2842</v>
      </c>
      <c r="H142" s="302"/>
      <c r="I142" s="302"/>
      <c r="J142" s="302"/>
      <c r="K142" s="302"/>
    </row>
    <row r="143" spans="1:11" ht="14.1" customHeight="1" x14ac:dyDescent="0.25">
      <c r="A143" s="302"/>
      <c r="B143" s="302"/>
      <c r="C143" s="284" t="s">
        <v>52</v>
      </c>
      <c r="D143" s="295" t="s">
        <v>40</v>
      </c>
      <c r="E143" s="295" t="s">
        <v>46</v>
      </c>
      <c r="F143" s="295" t="s">
        <v>46</v>
      </c>
      <c r="G143" s="295" t="s">
        <v>46</v>
      </c>
      <c r="H143" s="302"/>
      <c r="I143" s="302"/>
      <c r="J143" s="302"/>
      <c r="K143" s="302"/>
    </row>
    <row r="144" spans="1:11" ht="14.1" customHeight="1" x14ac:dyDescent="0.25">
      <c r="A144" s="302"/>
      <c r="B144" s="302"/>
      <c r="C144" s="284" t="s">
        <v>55</v>
      </c>
      <c r="D144" s="295" t="s">
        <v>40</v>
      </c>
      <c r="E144" s="295" t="s">
        <v>40</v>
      </c>
      <c r="F144" s="295" t="s">
        <v>2841</v>
      </c>
      <c r="G144" s="295" t="s">
        <v>2840</v>
      </c>
      <c r="H144" s="302"/>
      <c r="I144" s="302"/>
      <c r="J144" s="302"/>
      <c r="K144" s="302"/>
    </row>
    <row r="145" spans="1:11" ht="14.1" customHeight="1" x14ac:dyDescent="0.25">
      <c r="A145" s="302"/>
      <c r="B145" s="302"/>
      <c r="C145" s="1307" t="s">
        <v>58</v>
      </c>
      <c r="D145" s="1308"/>
      <c r="E145" s="1308"/>
      <c r="F145" s="1308"/>
      <c r="G145" s="1308"/>
      <c r="H145" s="302"/>
      <c r="I145" s="302"/>
      <c r="J145" s="302"/>
      <c r="K145" s="302"/>
    </row>
    <row r="146" spans="1:11" ht="14.1" customHeight="1" x14ac:dyDescent="0.25">
      <c r="A146" s="302"/>
      <c r="B146" s="302"/>
      <c r="C146" s="303"/>
      <c r="D146" s="269">
        <v>2025</v>
      </c>
      <c r="E146" s="269">
        <v>2026</v>
      </c>
      <c r="F146" s="269">
        <v>2027</v>
      </c>
      <c r="G146" s="269">
        <v>2028</v>
      </c>
      <c r="H146" s="302"/>
      <c r="I146" s="302"/>
      <c r="J146" s="302"/>
      <c r="K146" s="302"/>
    </row>
    <row r="147" spans="1:11" ht="14.1" customHeight="1" x14ac:dyDescent="0.25">
      <c r="A147" s="302"/>
      <c r="B147" s="302"/>
      <c r="C147" s="304"/>
      <c r="D147" s="266" t="s">
        <v>17</v>
      </c>
      <c r="E147" s="266" t="s">
        <v>18</v>
      </c>
      <c r="F147" s="266" t="s">
        <v>18</v>
      </c>
      <c r="G147" s="266" t="s">
        <v>18</v>
      </c>
      <c r="H147" s="302"/>
      <c r="I147" s="302"/>
      <c r="J147" s="302"/>
      <c r="K147" s="302"/>
    </row>
    <row r="148" spans="1:11" ht="14.1" customHeight="1" x14ac:dyDescent="0.25">
      <c r="A148" s="302"/>
      <c r="B148" s="302"/>
      <c r="C148" s="292" t="s">
        <v>59</v>
      </c>
      <c r="D148" s="289">
        <v>0</v>
      </c>
      <c r="E148" s="289">
        <v>0</v>
      </c>
      <c r="F148" s="289">
        <v>0</v>
      </c>
      <c r="G148" s="289">
        <v>0</v>
      </c>
      <c r="H148" s="302"/>
      <c r="I148" s="302"/>
      <c r="J148" s="302"/>
      <c r="K148" s="302"/>
    </row>
    <row r="149" spans="1:11" ht="14.1" customHeight="1" x14ac:dyDescent="0.25">
      <c r="A149" s="302"/>
      <c r="B149" s="302"/>
      <c r="C149" s="292" t="s">
        <v>60</v>
      </c>
      <c r="D149" s="289">
        <v>0</v>
      </c>
      <c r="E149" s="289">
        <v>0</v>
      </c>
      <c r="F149" s="289">
        <v>0</v>
      </c>
      <c r="G149" s="289">
        <v>0</v>
      </c>
      <c r="H149" s="302"/>
      <c r="I149" s="302"/>
      <c r="J149" s="302"/>
      <c r="K149" s="302"/>
    </row>
    <row r="150" spans="1:11" ht="14.1" customHeight="1" x14ac:dyDescent="0.25">
      <c r="A150" s="302"/>
      <c r="B150" s="302"/>
      <c r="C150" s="292" t="s">
        <v>61</v>
      </c>
      <c r="D150" s="289">
        <v>0</v>
      </c>
      <c r="E150" s="289">
        <v>0</v>
      </c>
      <c r="F150" s="289">
        <v>0</v>
      </c>
      <c r="G150" s="289">
        <v>0</v>
      </c>
      <c r="H150" s="302"/>
      <c r="I150" s="302"/>
      <c r="J150" s="302"/>
      <c r="K150" s="302"/>
    </row>
    <row r="151" spans="1:11" ht="14.1" customHeight="1" x14ac:dyDescent="0.25">
      <c r="A151" s="302"/>
      <c r="B151" s="302"/>
      <c r="C151" s="292" t="s">
        <v>62</v>
      </c>
      <c r="D151" s="289">
        <v>0</v>
      </c>
      <c r="E151" s="289">
        <v>0</v>
      </c>
      <c r="F151" s="289">
        <v>0</v>
      </c>
      <c r="G151" s="289">
        <v>0</v>
      </c>
      <c r="H151" s="302"/>
      <c r="I151" s="302"/>
      <c r="J151" s="302"/>
      <c r="K151" s="302"/>
    </row>
    <row r="152" spans="1:11" ht="14.1" customHeight="1" x14ac:dyDescent="0.25">
      <c r="A152" s="302"/>
      <c r="B152" s="302"/>
      <c r="C152" s="292" t="s">
        <v>60</v>
      </c>
      <c r="D152" s="289">
        <v>0</v>
      </c>
      <c r="E152" s="289">
        <v>0</v>
      </c>
      <c r="F152" s="289">
        <v>0</v>
      </c>
      <c r="G152" s="289">
        <v>0</v>
      </c>
      <c r="H152" s="302"/>
      <c r="I152" s="302"/>
      <c r="J152" s="302"/>
      <c r="K152" s="302"/>
    </row>
    <row r="153" spans="1:11" ht="14.1" customHeight="1" x14ac:dyDescent="0.25">
      <c r="A153" s="302"/>
      <c r="B153" s="302"/>
      <c r="C153" s="292" t="s">
        <v>61</v>
      </c>
      <c r="D153" s="289">
        <v>0</v>
      </c>
      <c r="E153" s="289">
        <v>0</v>
      </c>
      <c r="F153" s="289">
        <v>0</v>
      </c>
      <c r="G153" s="289">
        <v>0</v>
      </c>
      <c r="H153" s="302"/>
      <c r="I153" s="302"/>
      <c r="J153" s="302"/>
      <c r="K153" s="302"/>
    </row>
    <row r="154" spans="1:11" ht="14.1" customHeight="1" x14ac:dyDescent="0.25">
      <c r="A154" s="302"/>
      <c r="B154" s="302"/>
      <c r="C154" s="292" t="s">
        <v>63</v>
      </c>
      <c r="D154" s="289">
        <v>0</v>
      </c>
      <c r="E154" s="289">
        <v>0</v>
      </c>
      <c r="F154" s="289">
        <v>0</v>
      </c>
      <c r="G154" s="289">
        <v>0</v>
      </c>
      <c r="H154" s="302"/>
      <c r="I154" s="302"/>
      <c r="J154" s="302"/>
      <c r="K154" s="302"/>
    </row>
    <row r="155" spans="1:11" ht="14.1" customHeight="1" x14ac:dyDescent="0.25">
      <c r="A155" s="302"/>
      <c r="B155" s="302"/>
      <c r="C155" s="292" t="s">
        <v>60</v>
      </c>
      <c r="D155" s="289">
        <v>0</v>
      </c>
      <c r="E155" s="289">
        <v>0</v>
      </c>
      <c r="F155" s="289">
        <v>0</v>
      </c>
      <c r="G155" s="289">
        <v>0</v>
      </c>
      <c r="H155" s="302"/>
      <c r="I155" s="302"/>
      <c r="J155" s="302"/>
      <c r="K155" s="302"/>
    </row>
    <row r="156" spans="1:11" ht="14.1" customHeight="1" x14ac:dyDescent="0.25">
      <c r="A156" s="302"/>
      <c r="B156" s="302"/>
      <c r="C156" s="292" t="s">
        <v>61</v>
      </c>
      <c r="D156" s="289">
        <v>0</v>
      </c>
      <c r="E156" s="289">
        <v>0</v>
      </c>
      <c r="F156" s="289">
        <v>0</v>
      </c>
      <c r="G156" s="289">
        <v>0</v>
      </c>
      <c r="H156" s="302"/>
      <c r="I156" s="302"/>
      <c r="J156" s="302"/>
      <c r="K156" s="302"/>
    </row>
    <row r="157" spans="1:11" ht="14.1" customHeight="1" x14ac:dyDescent="0.25">
      <c r="A157" s="302"/>
      <c r="B157" s="302"/>
      <c r="C157" s="292" t="s">
        <v>64</v>
      </c>
      <c r="D157" s="289">
        <v>0</v>
      </c>
      <c r="E157" s="289">
        <v>0</v>
      </c>
      <c r="F157" s="289">
        <v>0</v>
      </c>
      <c r="G157" s="289">
        <v>0</v>
      </c>
      <c r="H157" s="302"/>
      <c r="I157" s="302"/>
      <c r="J157" s="302"/>
      <c r="K157" s="302"/>
    </row>
    <row r="158" spans="1:11" ht="14.1" customHeight="1" x14ac:dyDescent="0.25">
      <c r="A158" s="302"/>
      <c r="B158" s="302"/>
      <c r="C158" s="292" t="s">
        <v>60</v>
      </c>
      <c r="D158" s="289">
        <v>0</v>
      </c>
      <c r="E158" s="289">
        <v>0</v>
      </c>
      <c r="F158" s="289">
        <v>0</v>
      </c>
      <c r="G158" s="289">
        <v>0</v>
      </c>
      <c r="H158" s="302"/>
      <c r="I158" s="302"/>
      <c r="J158" s="302"/>
      <c r="K158" s="302"/>
    </row>
    <row r="159" spans="1:11" ht="14.1" customHeight="1" x14ac:dyDescent="0.25">
      <c r="A159" s="302"/>
      <c r="B159" s="302"/>
      <c r="C159" s="292" t="s">
        <v>61</v>
      </c>
      <c r="D159" s="289">
        <v>0</v>
      </c>
      <c r="E159" s="289">
        <v>0</v>
      </c>
      <c r="F159" s="289">
        <v>0</v>
      </c>
      <c r="G159" s="289">
        <v>0</v>
      </c>
      <c r="H159" s="302"/>
      <c r="I159" s="302"/>
      <c r="J159" s="302"/>
      <c r="K159" s="302"/>
    </row>
    <row r="160" spans="1:11" ht="14.1" customHeight="1" x14ac:dyDescent="0.25">
      <c r="A160" s="302"/>
      <c r="B160" s="302"/>
      <c r="C160" s="292" t="s">
        <v>65</v>
      </c>
      <c r="D160" s="289">
        <v>0</v>
      </c>
      <c r="E160" s="289">
        <v>0</v>
      </c>
      <c r="F160" s="289">
        <v>0</v>
      </c>
      <c r="G160" s="289">
        <v>0</v>
      </c>
      <c r="H160" s="302"/>
      <c r="I160" s="302"/>
      <c r="J160" s="302"/>
      <c r="K160" s="302"/>
    </row>
    <row r="161" spans="1:11" ht="14.1" customHeight="1" x14ac:dyDescent="0.25">
      <c r="A161" s="302"/>
      <c r="B161" s="302"/>
      <c r="C161" s="292" t="s">
        <v>60</v>
      </c>
      <c r="D161" s="289">
        <v>0</v>
      </c>
      <c r="E161" s="289">
        <v>0</v>
      </c>
      <c r="F161" s="289">
        <v>0</v>
      </c>
      <c r="G161" s="289">
        <v>0</v>
      </c>
      <c r="H161" s="302"/>
      <c r="I161" s="302"/>
      <c r="J161" s="302"/>
      <c r="K161" s="302"/>
    </row>
    <row r="162" spans="1:11" ht="14.1" customHeight="1" x14ac:dyDescent="0.25">
      <c r="A162" s="302"/>
      <c r="B162" s="302"/>
      <c r="C162" s="292" t="s">
        <v>61</v>
      </c>
      <c r="D162" s="289">
        <v>0</v>
      </c>
      <c r="E162" s="289">
        <v>0</v>
      </c>
      <c r="F162" s="289">
        <v>0</v>
      </c>
      <c r="G162" s="289">
        <v>0</v>
      </c>
      <c r="H162" s="302"/>
      <c r="I162" s="302"/>
      <c r="J162" s="302"/>
      <c r="K162" s="302"/>
    </row>
    <row r="163" spans="1:11" ht="14.1" customHeight="1" x14ac:dyDescent="0.25">
      <c r="A163" s="302"/>
      <c r="B163" s="302"/>
      <c r="C163" s="292" t="s">
        <v>66</v>
      </c>
      <c r="D163" s="289">
        <v>0</v>
      </c>
      <c r="E163" s="289">
        <v>0</v>
      </c>
      <c r="F163" s="289">
        <v>0</v>
      </c>
      <c r="G163" s="289">
        <v>0</v>
      </c>
      <c r="H163" s="302"/>
      <c r="I163" s="302"/>
      <c r="J163" s="302"/>
      <c r="K163" s="302"/>
    </row>
    <row r="164" spans="1:11" ht="14.1" customHeight="1" x14ac:dyDescent="0.25">
      <c r="A164" s="302"/>
      <c r="B164" s="302"/>
      <c r="C164" s="292" t="s">
        <v>60</v>
      </c>
      <c r="D164" s="289">
        <v>0</v>
      </c>
      <c r="E164" s="289">
        <v>0</v>
      </c>
      <c r="F164" s="289">
        <v>0</v>
      </c>
      <c r="G164" s="289">
        <v>0</v>
      </c>
      <c r="H164" s="302"/>
      <c r="I164" s="302"/>
      <c r="J164" s="302"/>
      <c r="K164" s="302"/>
    </row>
    <row r="165" spans="1:11" ht="14.1" customHeight="1" x14ac:dyDescent="0.25">
      <c r="A165" s="302"/>
      <c r="B165" s="302"/>
      <c r="C165" s="292" t="s">
        <v>61</v>
      </c>
      <c r="D165" s="289">
        <v>0</v>
      </c>
      <c r="E165" s="289">
        <v>0</v>
      </c>
      <c r="F165" s="289">
        <v>0</v>
      </c>
      <c r="G165" s="289">
        <v>0</v>
      </c>
      <c r="H165" s="302"/>
      <c r="I165" s="302"/>
      <c r="J165" s="302"/>
      <c r="K165" s="302"/>
    </row>
    <row r="166" spans="1:11" ht="14.1" customHeight="1" x14ac:dyDescent="0.25">
      <c r="A166" s="302"/>
      <c r="B166" s="302"/>
      <c r="C166" s="292" t="s">
        <v>67</v>
      </c>
      <c r="D166" s="289">
        <v>0</v>
      </c>
      <c r="E166" s="289">
        <v>0</v>
      </c>
      <c r="F166" s="289">
        <v>0</v>
      </c>
      <c r="G166" s="289">
        <v>0</v>
      </c>
      <c r="H166" s="302"/>
      <c r="I166" s="302"/>
      <c r="J166" s="302"/>
      <c r="K166" s="302"/>
    </row>
    <row r="167" spans="1:11" ht="14.1" customHeight="1" x14ac:dyDescent="0.25">
      <c r="A167" s="302"/>
      <c r="B167" s="302"/>
      <c r="C167" s="292" t="s">
        <v>60</v>
      </c>
      <c r="D167" s="289">
        <v>0</v>
      </c>
      <c r="E167" s="289">
        <v>0</v>
      </c>
      <c r="F167" s="289">
        <v>0</v>
      </c>
      <c r="G167" s="289">
        <v>0</v>
      </c>
      <c r="H167" s="302"/>
      <c r="I167" s="302"/>
      <c r="J167" s="302"/>
      <c r="K167" s="302"/>
    </row>
    <row r="168" spans="1:11" ht="14.1" customHeight="1" x14ac:dyDescent="0.25">
      <c r="A168" s="302"/>
      <c r="B168" s="302"/>
      <c r="C168" s="292" t="s">
        <v>61</v>
      </c>
      <c r="D168" s="289">
        <v>0</v>
      </c>
      <c r="E168" s="289">
        <v>0</v>
      </c>
      <c r="F168" s="289">
        <v>0</v>
      </c>
      <c r="G168" s="289">
        <v>0</v>
      </c>
      <c r="H168" s="302"/>
      <c r="I168" s="302"/>
      <c r="J168" s="302"/>
      <c r="K168" s="302"/>
    </row>
    <row r="169" spans="1:11" ht="14.1" customHeight="1" x14ac:dyDescent="0.25">
      <c r="A169" s="302"/>
      <c r="B169" s="302"/>
      <c r="C169" s="292" t="s">
        <v>68</v>
      </c>
      <c r="D169" s="289">
        <v>0</v>
      </c>
      <c r="E169" s="289">
        <v>0</v>
      </c>
      <c r="F169" s="289">
        <v>0</v>
      </c>
      <c r="G169" s="289">
        <v>0</v>
      </c>
      <c r="H169" s="302"/>
      <c r="I169" s="302"/>
      <c r="J169" s="302"/>
      <c r="K169" s="302"/>
    </row>
    <row r="170" spans="1:11" ht="14.1" customHeight="1" x14ac:dyDescent="0.25">
      <c r="A170" s="302"/>
      <c r="B170" s="302"/>
      <c r="C170" s="292" t="s">
        <v>60</v>
      </c>
      <c r="D170" s="289">
        <v>0</v>
      </c>
      <c r="E170" s="289">
        <v>0</v>
      </c>
      <c r="F170" s="289">
        <v>0</v>
      </c>
      <c r="G170" s="289">
        <v>0</v>
      </c>
      <c r="H170" s="302"/>
      <c r="I170" s="302"/>
      <c r="J170" s="302"/>
      <c r="K170" s="302"/>
    </row>
    <row r="171" spans="1:11" ht="14.1" customHeight="1" x14ac:dyDescent="0.25">
      <c r="A171" s="302"/>
      <c r="B171" s="302"/>
      <c r="C171" s="292" t="s">
        <v>69</v>
      </c>
      <c r="D171" s="289">
        <v>0</v>
      </c>
      <c r="E171" s="289">
        <v>0</v>
      </c>
      <c r="F171" s="289">
        <v>0</v>
      </c>
      <c r="G171" s="289">
        <v>0</v>
      </c>
      <c r="H171" s="302"/>
      <c r="I171" s="302"/>
      <c r="J171" s="302"/>
      <c r="K171" s="302"/>
    </row>
    <row r="172" spans="1:11" ht="14.1" customHeight="1" x14ac:dyDescent="0.25">
      <c r="A172" s="302"/>
      <c r="B172" s="302"/>
      <c r="C172" s="292" t="s">
        <v>70</v>
      </c>
      <c r="D172" s="289">
        <v>0</v>
      </c>
      <c r="E172" s="289">
        <v>0</v>
      </c>
      <c r="F172" s="289">
        <v>0</v>
      </c>
      <c r="G172" s="289">
        <v>0</v>
      </c>
      <c r="H172" s="302"/>
      <c r="I172" s="302"/>
      <c r="J172" s="302"/>
      <c r="K172" s="302"/>
    </row>
    <row r="173" spans="1:11" ht="14.1" customHeight="1" x14ac:dyDescent="0.25">
      <c r="A173" s="302"/>
      <c r="B173" s="302"/>
      <c r="C173" s="292" t="s">
        <v>71</v>
      </c>
      <c r="D173" s="289">
        <v>0</v>
      </c>
      <c r="E173" s="289">
        <v>0</v>
      </c>
      <c r="F173" s="289">
        <v>0</v>
      </c>
      <c r="G173" s="289">
        <v>0</v>
      </c>
      <c r="H173" s="302"/>
      <c r="I173" s="302"/>
      <c r="J173" s="302"/>
      <c r="K173" s="302"/>
    </row>
    <row r="174" spans="1:11" ht="14.1" customHeight="1" x14ac:dyDescent="0.25">
      <c r="A174" s="302"/>
      <c r="B174" s="302"/>
      <c r="C174" s="292" t="s">
        <v>72</v>
      </c>
      <c r="D174" s="289">
        <v>0</v>
      </c>
      <c r="E174" s="289">
        <v>0</v>
      </c>
      <c r="F174" s="289">
        <v>0</v>
      </c>
      <c r="G174" s="289">
        <v>0</v>
      </c>
      <c r="H174" s="302"/>
      <c r="I174" s="302"/>
      <c r="J174" s="302"/>
      <c r="K174" s="302"/>
    </row>
    <row r="175" spans="1:11" ht="14.1" customHeight="1" x14ac:dyDescent="0.25">
      <c r="A175" s="302"/>
      <c r="B175" s="302"/>
      <c r="C175" s="292" t="s">
        <v>73</v>
      </c>
      <c r="D175" s="289">
        <v>0</v>
      </c>
      <c r="E175" s="289">
        <v>1000000</v>
      </c>
      <c r="F175" s="289">
        <v>1000000</v>
      </c>
      <c r="G175" s="289">
        <v>1000000</v>
      </c>
      <c r="H175" s="302"/>
      <c r="I175" s="302"/>
      <c r="J175" s="302"/>
      <c r="K175" s="302"/>
    </row>
    <row r="176" spans="1:11" ht="14.1" customHeight="1" x14ac:dyDescent="0.25">
      <c r="A176" s="302"/>
      <c r="B176" s="302"/>
      <c r="C176" s="292" t="s">
        <v>60</v>
      </c>
      <c r="D176" s="289">
        <v>0</v>
      </c>
      <c r="E176" s="289">
        <v>1000000</v>
      </c>
      <c r="F176" s="289">
        <v>1000000</v>
      </c>
      <c r="G176" s="289">
        <v>1000000</v>
      </c>
      <c r="H176" s="302"/>
      <c r="I176" s="302"/>
      <c r="J176" s="302"/>
      <c r="K176" s="302"/>
    </row>
    <row r="177" spans="1:11" ht="14.1" customHeight="1" x14ac:dyDescent="0.25">
      <c r="A177" s="302"/>
      <c r="B177" s="302"/>
      <c r="C177" s="292" t="s">
        <v>69</v>
      </c>
      <c r="D177" s="289">
        <v>0</v>
      </c>
      <c r="E177" s="289">
        <v>0</v>
      </c>
      <c r="F177" s="289">
        <v>0</v>
      </c>
      <c r="G177" s="289">
        <v>0</v>
      </c>
      <c r="H177" s="302"/>
      <c r="I177" s="302"/>
      <c r="J177" s="302"/>
      <c r="K177" s="302"/>
    </row>
    <row r="178" spans="1:11" ht="14.1" customHeight="1" x14ac:dyDescent="0.25">
      <c r="A178" s="302"/>
      <c r="B178" s="302"/>
      <c r="C178" s="292" t="s">
        <v>70</v>
      </c>
      <c r="D178" s="289">
        <v>0</v>
      </c>
      <c r="E178" s="289">
        <v>0</v>
      </c>
      <c r="F178" s="289">
        <v>0</v>
      </c>
      <c r="G178" s="289">
        <v>0</v>
      </c>
      <c r="H178" s="302"/>
      <c r="I178" s="302"/>
      <c r="J178" s="302"/>
      <c r="K178" s="302"/>
    </row>
    <row r="179" spans="1:11" ht="14.1" customHeight="1" x14ac:dyDescent="0.25">
      <c r="A179" s="302"/>
      <c r="B179" s="302"/>
      <c r="C179" s="292" t="s">
        <v>71</v>
      </c>
      <c r="D179" s="289">
        <v>0</v>
      </c>
      <c r="E179" s="289">
        <v>0</v>
      </c>
      <c r="F179" s="289">
        <v>0</v>
      </c>
      <c r="G179" s="289">
        <v>0</v>
      </c>
      <c r="H179" s="302"/>
      <c r="I179" s="302"/>
      <c r="J179" s="302"/>
      <c r="K179" s="302"/>
    </row>
    <row r="180" spans="1:11" ht="14.1" customHeight="1" x14ac:dyDescent="0.25">
      <c r="A180" s="302"/>
      <c r="B180" s="302"/>
      <c r="C180" s="292" t="s">
        <v>72</v>
      </c>
      <c r="D180" s="289">
        <v>0</v>
      </c>
      <c r="E180" s="289">
        <v>0</v>
      </c>
      <c r="F180" s="289">
        <v>0</v>
      </c>
      <c r="G180" s="289">
        <v>0</v>
      </c>
      <c r="H180" s="302"/>
      <c r="I180" s="302"/>
      <c r="J180" s="302"/>
      <c r="K180" s="302"/>
    </row>
    <row r="181" spans="1:11" ht="14.1" customHeight="1" x14ac:dyDescent="0.25">
      <c r="A181" s="302"/>
      <c r="B181" s="302"/>
      <c r="C181" s="292" t="s">
        <v>74</v>
      </c>
      <c r="D181" s="289">
        <v>0</v>
      </c>
      <c r="E181" s="289">
        <v>0</v>
      </c>
      <c r="F181" s="289">
        <v>0</v>
      </c>
      <c r="G181" s="289">
        <v>0</v>
      </c>
      <c r="H181" s="302"/>
      <c r="I181" s="302"/>
      <c r="J181" s="302"/>
      <c r="K181" s="302"/>
    </row>
    <row r="182" spans="1:11" ht="14.1" customHeight="1" x14ac:dyDescent="0.25">
      <c r="A182" s="302"/>
      <c r="B182" s="302"/>
      <c r="C182" s="292" t="s">
        <v>60</v>
      </c>
      <c r="D182" s="289">
        <v>0</v>
      </c>
      <c r="E182" s="289">
        <v>0</v>
      </c>
      <c r="F182" s="289">
        <v>0</v>
      </c>
      <c r="G182" s="289">
        <v>0</v>
      </c>
      <c r="H182" s="302"/>
      <c r="I182" s="302"/>
      <c r="J182" s="302"/>
      <c r="K182" s="302"/>
    </row>
    <row r="183" spans="1:11" ht="14.1" customHeight="1" x14ac:dyDescent="0.25">
      <c r="A183" s="302"/>
      <c r="B183" s="302"/>
      <c r="C183" s="292" t="s">
        <v>69</v>
      </c>
      <c r="D183" s="289">
        <v>0</v>
      </c>
      <c r="E183" s="289">
        <v>0</v>
      </c>
      <c r="F183" s="289">
        <v>0</v>
      </c>
      <c r="G183" s="289">
        <v>0</v>
      </c>
      <c r="H183" s="302"/>
      <c r="I183" s="302"/>
      <c r="J183" s="302"/>
      <c r="K183" s="302"/>
    </row>
    <row r="184" spans="1:11" ht="14.1" customHeight="1" x14ac:dyDescent="0.25">
      <c r="A184" s="302"/>
      <c r="B184" s="302"/>
      <c r="C184" s="292" t="s">
        <v>70</v>
      </c>
      <c r="D184" s="289">
        <v>0</v>
      </c>
      <c r="E184" s="289">
        <v>0</v>
      </c>
      <c r="F184" s="289">
        <v>0</v>
      </c>
      <c r="G184" s="289">
        <v>0</v>
      </c>
      <c r="H184" s="302"/>
      <c r="I184" s="302"/>
      <c r="J184" s="302"/>
      <c r="K184" s="302"/>
    </row>
    <row r="185" spans="1:11" ht="14.1" customHeight="1" x14ac:dyDescent="0.25">
      <c r="A185" s="302"/>
      <c r="B185" s="302"/>
      <c r="C185" s="292" t="s">
        <v>71</v>
      </c>
      <c r="D185" s="289">
        <v>0</v>
      </c>
      <c r="E185" s="289">
        <v>0</v>
      </c>
      <c r="F185" s="289">
        <v>0</v>
      </c>
      <c r="G185" s="289">
        <v>0</v>
      </c>
      <c r="H185" s="302"/>
      <c r="I185" s="302"/>
      <c r="J185" s="302"/>
      <c r="K185" s="302"/>
    </row>
    <row r="186" spans="1:11" ht="14.1" customHeight="1" x14ac:dyDescent="0.25">
      <c r="A186" s="302"/>
      <c r="B186" s="302"/>
      <c r="C186" s="292" t="s">
        <v>72</v>
      </c>
      <c r="D186" s="289">
        <v>0</v>
      </c>
      <c r="E186" s="289">
        <v>0</v>
      </c>
      <c r="F186" s="289">
        <v>0</v>
      </c>
      <c r="G186" s="289">
        <v>0</v>
      </c>
      <c r="H186" s="302"/>
      <c r="I186" s="302"/>
      <c r="J186" s="302"/>
      <c r="K186" s="302"/>
    </row>
    <row r="187" spans="1:11" ht="14.1" customHeight="1" x14ac:dyDescent="0.25">
      <c r="A187" s="302"/>
      <c r="B187" s="302"/>
      <c r="C187" s="292" t="s">
        <v>75</v>
      </c>
      <c r="D187" s="289">
        <v>0</v>
      </c>
      <c r="E187" s="289">
        <v>0</v>
      </c>
      <c r="F187" s="289">
        <v>0</v>
      </c>
      <c r="G187" s="289">
        <v>0</v>
      </c>
      <c r="H187" s="302"/>
      <c r="I187" s="302"/>
      <c r="J187" s="302"/>
      <c r="K187" s="302"/>
    </row>
    <row r="188" spans="1:11" ht="14.1" customHeight="1" x14ac:dyDescent="0.25">
      <c r="A188" s="302"/>
      <c r="B188" s="302"/>
      <c r="C188" s="292" t="s">
        <v>76</v>
      </c>
      <c r="D188" s="289">
        <v>0</v>
      </c>
      <c r="E188" s="289">
        <v>0</v>
      </c>
      <c r="F188" s="289">
        <v>0</v>
      </c>
      <c r="G188" s="289">
        <v>0</v>
      </c>
      <c r="H188" s="302"/>
      <c r="I188" s="302"/>
      <c r="J188" s="302"/>
      <c r="K188" s="302"/>
    </row>
    <row r="189" spans="1:11" ht="14.1" customHeight="1" x14ac:dyDescent="0.25">
      <c r="A189" s="302"/>
      <c r="B189" s="302"/>
      <c r="C189" s="290" t="s">
        <v>77</v>
      </c>
      <c r="D189" s="289">
        <v>0</v>
      </c>
      <c r="E189" s="289">
        <v>1000000</v>
      </c>
      <c r="F189" s="289">
        <v>1000000</v>
      </c>
      <c r="G189" s="289">
        <v>1000000</v>
      </c>
      <c r="H189" s="302"/>
      <c r="I189" s="302"/>
      <c r="J189" s="302"/>
      <c r="K189" s="302"/>
    </row>
    <row r="190" spans="1:11" ht="15" customHeight="1" x14ac:dyDescent="0.25">
      <c r="A190" s="302"/>
      <c r="B190" s="302"/>
      <c r="C190" s="288" t="s">
        <v>40</v>
      </c>
      <c r="D190" s="287" t="s">
        <v>40</v>
      </c>
      <c r="E190" s="287" t="s">
        <v>40</v>
      </c>
      <c r="F190" s="287" t="s">
        <v>40</v>
      </c>
      <c r="G190" s="287" t="s">
        <v>40</v>
      </c>
      <c r="H190" s="302"/>
      <c r="I190" s="302"/>
      <c r="J190" s="302"/>
      <c r="K190" s="302"/>
    </row>
    <row r="191" spans="1:11" ht="15" customHeight="1" x14ac:dyDescent="0.25">
      <c r="A191" s="302"/>
      <c r="B191" s="302"/>
      <c r="C191" s="286" t="s">
        <v>188</v>
      </c>
      <c r="D191" s="256">
        <v>0</v>
      </c>
      <c r="E191" s="256">
        <v>161200000</v>
      </c>
      <c r="F191" s="256">
        <v>161200000</v>
      </c>
      <c r="G191" s="256">
        <v>162200000</v>
      </c>
      <c r="H191" s="302"/>
      <c r="I191" s="302"/>
      <c r="J191" s="302"/>
      <c r="K191" s="302"/>
    </row>
    <row r="192" spans="1:11" ht="15" customHeight="1" x14ac:dyDescent="0.25">
      <c r="A192" s="302"/>
      <c r="B192" s="302"/>
      <c r="C192" s="284" t="s">
        <v>59</v>
      </c>
      <c r="D192" s="283">
        <v>0</v>
      </c>
      <c r="E192" s="283">
        <v>112600000</v>
      </c>
      <c r="F192" s="283">
        <v>112600000</v>
      </c>
      <c r="G192" s="283">
        <v>112600000</v>
      </c>
      <c r="H192" s="302"/>
      <c r="I192" s="302"/>
      <c r="J192" s="302"/>
      <c r="K192" s="302"/>
    </row>
    <row r="193" spans="1:11" ht="15" customHeight="1" x14ac:dyDescent="0.25">
      <c r="A193" s="302"/>
      <c r="B193" s="302"/>
      <c r="C193" s="284" t="s">
        <v>60</v>
      </c>
      <c r="D193" s="283">
        <v>0</v>
      </c>
      <c r="E193" s="283">
        <v>112600000</v>
      </c>
      <c r="F193" s="283">
        <v>112600000</v>
      </c>
      <c r="G193" s="283">
        <v>112600000</v>
      </c>
      <c r="H193" s="302"/>
      <c r="I193" s="302"/>
      <c r="J193" s="302"/>
      <c r="K193" s="302"/>
    </row>
    <row r="194" spans="1:11" ht="15" customHeight="1" x14ac:dyDescent="0.25">
      <c r="A194" s="302"/>
      <c r="B194" s="302"/>
      <c r="C194" s="284" t="s">
        <v>61</v>
      </c>
      <c r="D194" s="283">
        <v>0</v>
      </c>
      <c r="E194" s="283">
        <v>0</v>
      </c>
      <c r="F194" s="283">
        <v>0</v>
      </c>
      <c r="G194" s="283">
        <v>0</v>
      </c>
      <c r="H194" s="302"/>
      <c r="I194" s="302"/>
      <c r="J194" s="302"/>
      <c r="K194" s="302"/>
    </row>
    <row r="195" spans="1:11" ht="15" customHeight="1" x14ac:dyDescent="0.25">
      <c r="A195" s="302"/>
      <c r="B195" s="302"/>
      <c r="C195" s="284" t="s">
        <v>62</v>
      </c>
      <c r="D195" s="283">
        <v>0</v>
      </c>
      <c r="E195" s="283">
        <v>19500000</v>
      </c>
      <c r="F195" s="283">
        <v>19500000</v>
      </c>
      <c r="G195" s="283">
        <v>19500000</v>
      </c>
      <c r="H195" s="302"/>
      <c r="I195" s="302"/>
      <c r="J195" s="302"/>
      <c r="K195" s="302"/>
    </row>
    <row r="196" spans="1:11" ht="15" customHeight="1" x14ac:dyDescent="0.25">
      <c r="A196" s="302"/>
      <c r="B196" s="302"/>
      <c r="C196" s="284" t="s">
        <v>60</v>
      </c>
      <c r="D196" s="283">
        <v>0</v>
      </c>
      <c r="E196" s="283">
        <v>19500000</v>
      </c>
      <c r="F196" s="283">
        <v>19500000</v>
      </c>
      <c r="G196" s="283">
        <v>19500000</v>
      </c>
      <c r="H196" s="302"/>
      <c r="I196" s="302"/>
      <c r="J196" s="302"/>
      <c r="K196" s="302"/>
    </row>
    <row r="197" spans="1:11" ht="15" customHeight="1" x14ac:dyDescent="0.25">
      <c r="A197" s="302"/>
      <c r="B197" s="302"/>
      <c r="C197" s="284" t="s">
        <v>61</v>
      </c>
      <c r="D197" s="283">
        <v>0</v>
      </c>
      <c r="E197" s="283">
        <v>0</v>
      </c>
      <c r="F197" s="283">
        <v>0</v>
      </c>
      <c r="G197" s="283">
        <v>0</v>
      </c>
      <c r="H197" s="302"/>
      <c r="I197" s="302"/>
      <c r="J197" s="302"/>
      <c r="K197" s="302"/>
    </row>
    <row r="198" spans="1:11" ht="15" customHeight="1" x14ac:dyDescent="0.25">
      <c r="A198" s="302"/>
      <c r="B198" s="302"/>
      <c r="C198" s="284" t="s">
        <v>63</v>
      </c>
      <c r="D198" s="283">
        <v>0</v>
      </c>
      <c r="E198" s="283">
        <v>27100000</v>
      </c>
      <c r="F198" s="283">
        <v>27100000</v>
      </c>
      <c r="G198" s="283">
        <v>28100000</v>
      </c>
      <c r="H198" s="302"/>
      <c r="I198" s="302"/>
      <c r="J198" s="302"/>
      <c r="K198" s="302"/>
    </row>
    <row r="199" spans="1:11" ht="15" customHeight="1" x14ac:dyDescent="0.25">
      <c r="A199" s="302"/>
      <c r="B199" s="302"/>
      <c r="C199" s="284" t="s">
        <v>60</v>
      </c>
      <c r="D199" s="283">
        <v>0</v>
      </c>
      <c r="E199" s="283">
        <v>27100000</v>
      </c>
      <c r="F199" s="283">
        <v>27100000</v>
      </c>
      <c r="G199" s="283">
        <v>28100000</v>
      </c>
      <c r="H199" s="302"/>
      <c r="I199" s="302"/>
      <c r="J199" s="302"/>
      <c r="K199" s="302"/>
    </row>
    <row r="200" spans="1:11" ht="15" customHeight="1" x14ac:dyDescent="0.25">
      <c r="A200" s="302"/>
      <c r="B200" s="302"/>
      <c r="C200" s="284" t="s">
        <v>61</v>
      </c>
      <c r="D200" s="283">
        <v>0</v>
      </c>
      <c r="E200" s="283">
        <v>0</v>
      </c>
      <c r="F200" s="283">
        <v>0</v>
      </c>
      <c r="G200" s="283">
        <v>0</v>
      </c>
      <c r="H200" s="302"/>
      <c r="I200" s="302"/>
      <c r="J200" s="302"/>
      <c r="K200" s="302"/>
    </row>
    <row r="201" spans="1:11" ht="15" customHeight="1" x14ac:dyDescent="0.25">
      <c r="A201" s="302"/>
      <c r="B201" s="302"/>
      <c r="C201" s="284" t="s">
        <v>64</v>
      </c>
      <c r="D201" s="283">
        <v>0</v>
      </c>
      <c r="E201" s="283">
        <v>0</v>
      </c>
      <c r="F201" s="283">
        <v>0</v>
      </c>
      <c r="G201" s="283">
        <v>0</v>
      </c>
      <c r="H201" s="302"/>
      <c r="I201" s="302"/>
      <c r="J201" s="302"/>
      <c r="K201" s="302"/>
    </row>
    <row r="202" spans="1:11" ht="15" customHeight="1" x14ac:dyDescent="0.25">
      <c r="A202" s="302"/>
      <c r="B202" s="302"/>
      <c r="C202" s="284" t="s">
        <v>60</v>
      </c>
      <c r="D202" s="283">
        <v>0</v>
      </c>
      <c r="E202" s="283">
        <v>0</v>
      </c>
      <c r="F202" s="283">
        <v>0</v>
      </c>
      <c r="G202" s="283">
        <v>0</v>
      </c>
      <c r="H202" s="302"/>
      <c r="I202" s="302"/>
      <c r="J202" s="302"/>
      <c r="K202" s="302"/>
    </row>
    <row r="203" spans="1:11" ht="15" customHeight="1" x14ac:dyDescent="0.25">
      <c r="A203" s="302"/>
      <c r="B203" s="302"/>
      <c r="C203" s="284" t="s">
        <v>61</v>
      </c>
      <c r="D203" s="283">
        <v>0</v>
      </c>
      <c r="E203" s="283">
        <v>0</v>
      </c>
      <c r="F203" s="283">
        <v>0</v>
      </c>
      <c r="G203" s="283">
        <v>0</v>
      </c>
      <c r="H203" s="302"/>
      <c r="I203" s="302"/>
      <c r="J203" s="302"/>
      <c r="K203" s="302"/>
    </row>
    <row r="204" spans="1:11" ht="20.100000000000001" customHeight="1" x14ac:dyDescent="0.25">
      <c r="A204" s="302"/>
      <c r="B204" s="302"/>
      <c r="C204" s="284" t="s">
        <v>189</v>
      </c>
      <c r="D204" s="285">
        <v>0</v>
      </c>
      <c r="E204" s="285">
        <v>0</v>
      </c>
      <c r="F204" s="285">
        <v>0</v>
      </c>
      <c r="G204" s="285">
        <v>0</v>
      </c>
      <c r="H204" s="302"/>
      <c r="I204" s="302"/>
      <c r="J204" s="302"/>
      <c r="K204" s="302"/>
    </row>
    <row r="205" spans="1:11" ht="15" customHeight="1" x14ac:dyDescent="0.25">
      <c r="A205" s="302"/>
      <c r="B205" s="302"/>
      <c r="C205" s="284" t="s">
        <v>60</v>
      </c>
      <c r="D205" s="283">
        <v>0</v>
      </c>
      <c r="E205" s="283">
        <v>0</v>
      </c>
      <c r="F205" s="283">
        <v>0</v>
      </c>
      <c r="G205" s="283">
        <v>0</v>
      </c>
      <c r="H205" s="302"/>
      <c r="I205" s="302"/>
      <c r="J205" s="302"/>
      <c r="K205" s="302"/>
    </row>
    <row r="206" spans="1:11" ht="15" customHeight="1" x14ac:dyDescent="0.25">
      <c r="A206" s="302"/>
      <c r="B206" s="302"/>
      <c r="C206" s="284" t="s">
        <v>61</v>
      </c>
      <c r="D206" s="283">
        <v>0</v>
      </c>
      <c r="E206" s="283">
        <v>0</v>
      </c>
      <c r="F206" s="283">
        <v>0</v>
      </c>
      <c r="G206" s="283">
        <v>0</v>
      </c>
      <c r="H206" s="302"/>
      <c r="I206" s="302"/>
      <c r="J206" s="302"/>
      <c r="K206" s="302"/>
    </row>
    <row r="207" spans="1:11" ht="15" customHeight="1" x14ac:dyDescent="0.25">
      <c r="A207" s="302"/>
      <c r="B207" s="302"/>
      <c r="C207" s="284" t="s">
        <v>66</v>
      </c>
      <c r="D207" s="283">
        <v>0</v>
      </c>
      <c r="E207" s="283">
        <v>0</v>
      </c>
      <c r="F207" s="283">
        <v>0</v>
      </c>
      <c r="G207" s="283">
        <v>0</v>
      </c>
      <c r="H207" s="302"/>
      <c r="I207" s="302"/>
      <c r="J207" s="302"/>
      <c r="K207" s="302"/>
    </row>
    <row r="208" spans="1:11" ht="15" customHeight="1" x14ac:dyDescent="0.25">
      <c r="A208" s="302"/>
      <c r="B208" s="302"/>
      <c r="C208" s="284" t="s">
        <v>60</v>
      </c>
      <c r="D208" s="283">
        <v>0</v>
      </c>
      <c r="E208" s="283">
        <v>0</v>
      </c>
      <c r="F208" s="283">
        <v>0</v>
      </c>
      <c r="G208" s="283">
        <v>0</v>
      </c>
      <c r="H208" s="302"/>
      <c r="I208" s="302"/>
      <c r="J208" s="302"/>
      <c r="K208" s="302"/>
    </row>
    <row r="209" spans="1:11" ht="15" customHeight="1" x14ac:dyDescent="0.25">
      <c r="A209" s="302"/>
      <c r="B209" s="302"/>
      <c r="C209" s="284" t="s">
        <v>61</v>
      </c>
      <c r="D209" s="283">
        <v>0</v>
      </c>
      <c r="E209" s="283">
        <v>0</v>
      </c>
      <c r="F209" s="283">
        <v>0</v>
      </c>
      <c r="G209" s="283">
        <v>0</v>
      </c>
      <c r="H209" s="302"/>
      <c r="I209" s="302"/>
      <c r="J209" s="302"/>
      <c r="K209" s="302"/>
    </row>
    <row r="210" spans="1:11" ht="15" customHeight="1" x14ac:dyDescent="0.25">
      <c r="A210" s="302"/>
      <c r="B210" s="302"/>
      <c r="C210" s="284" t="s">
        <v>67</v>
      </c>
      <c r="D210" s="283">
        <v>0</v>
      </c>
      <c r="E210" s="283">
        <v>0</v>
      </c>
      <c r="F210" s="283">
        <v>0</v>
      </c>
      <c r="G210" s="283">
        <v>0</v>
      </c>
      <c r="H210" s="302"/>
      <c r="I210" s="302"/>
      <c r="J210" s="302"/>
      <c r="K210" s="302"/>
    </row>
    <row r="211" spans="1:11" ht="15" customHeight="1" x14ac:dyDescent="0.25">
      <c r="A211" s="302"/>
      <c r="B211" s="302"/>
      <c r="C211" s="284" t="s">
        <v>60</v>
      </c>
      <c r="D211" s="283">
        <v>0</v>
      </c>
      <c r="E211" s="283">
        <v>0</v>
      </c>
      <c r="F211" s="283">
        <v>0</v>
      </c>
      <c r="G211" s="283">
        <v>0</v>
      </c>
      <c r="H211" s="302"/>
      <c r="I211" s="302"/>
      <c r="J211" s="302"/>
      <c r="K211" s="302"/>
    </row>
    <row r="212" spans="1:11" ht="15" customHeight="1" x14ac:dyDescent="0.25">
      <c r="A212" s="302"/>
      <c r="B212" s="302"/>
      <c r="C212" s="284" t="s">
        <v>61</v>
      </c>
      <c r="D212" s="283">
        <v>0</v>
      </c>
      <c r="E212" s="283">
        <v>0</v>
      </c>
      <c r="F212" s="283">
        <v>0</v>
      </c>
      <c r="G212" s="283">
        <v>0</v>
      </c>
      <c r="H212" s="302"/>
      <c r="I212" s="302"/>
      <c r="J212" s="302"/>
      <c r="K212" s="302"/>
    </row>
    <row r="213" spans="1:11" ht="15" customHeight="1" x14ac:dyDescent="0.25">
      <c r="A213" s="302"/>
      <c r="B213" s="302"/>
      <c r="C213" s="284" t="s">
        <v>68</v>
      </c>
      <c r="D213" s="283">
        <v>0</v>
      </c>
      <c r="E213" s="283">
        <v>0</v>
      </c>
      <c r="F213" s="283">
        <v>0</v>
      </c>
      <c r="G213" s="283">
        <v>0</v>
      </c>
      <c r="H213" s="302"/>
      <c r="I213" s="302"/>
      <c r="J213" s="302"/>
      <c r="K213" s="302"/>
    </row>
    <row r="214" spans="1:11" ht="15" customHeight="1" x14ac:dyDescent="0.25">
      <c r="A214" s="302"/>
      <c r="B214" s="302"/>
      <c r="C214" s="284" t="s">
        <v>60</v>
      </c>
      <c r="D214" s="283">
        <v>0</v>
      </c>
      <c r="E214" s="283">
        <v>0</v>
      </c>
      <c r="F214" s="283">
        <v>0</v>
      </c>
      <c r="G214" s="283">
        <v>0</v>
      </c>
      <c r="H214" s="302"/>
      <c r="I214" s="302"/>
      <c r="J214" s="302"/>
      <c r="K214" s="302"/>
    </row>
    <row r="215" spans="1:11" ht="15" customHeight="1" x14ac:dyDescent="0.25">
      <c r="A215" s="302"/>
      <c r="B215" s="302"/>
      <c r="C215" s="284" t="s">
        <v>69</v>
      </c>
      <c r="D215" s="283">
        <v>0</v>
      </c>
      <c r="E215" s="283">
        <v>0</v>
      </c>
      <c r="F215" s="283">
        <v>0</v>
      </c>
      <c r="G215" s="283">
        <v>0</v>
      </c>
      <c r="H215" s="302"/>
      <c r="I215" s="302"/>
      <c r="J215" s="302"/>
      <c r="K215" s="302"/>
    </row>
    <row r="216" spans="1:11" ht="15" customHeight="1" x14ac:dyDescent="0.25">
      <c r="A216" s="302"/>
      <c r="B216" s="302"/>
      <c r="C216" s="284" t="s">
        <v>70</v>
      </c>
      <c r="D216" s="283">
        <v>0</v>
      </c>
      <c r="E216" s="283">
        <v>0</v>
      </c>
      <c r="F216" s="283">
        <v>0</v>
      </c>
      <c r="G216" s="283">
        <v>0</v>
      </c>
      <c r="H216" s="302"/>
      <c r="I216" s="302"/>
      <c r="J216" s="302"/>
      <c r="K216" s="302"/>
    </row>
    <row r="217" spans="1:11" ht="15" customHeight="1" x14ac:dyDescent="0.25">
      <c r="A217" s="302"/>
      <c r="B217" s="302"/>
      <c r="C217" s="284" t="s">
        <v>71</v>
      </c>
      <c r="D217" s="283">
        <v>0</v>
      </c>
      <c r="E217" s="283">
        <v>0</v>
      </c>
      <c r="F217" s="283">
        <v>0</v>
      </c>
      <c r="G217" s="283">
        <v>0</v>
      </c>
      <c r="H217" s="302"/>
      <c r="I217" s="302"/>
      <c r="J217" s="302"/>
      <c r="K217" s="302"/>
    </row>
    <row r="218" spans="1:11" ht="15" customHeight="1" x14ac:dyDescent="0.25">
      <c r="A218" s="302"/>
      <c r="B218" s="302"/>
      <c r="C218" s="284" t="s">
        <v>72</v>
      </c>
      <c r="D218" s="283">
        <v>0</v>
      </c>
      <c r="E218" s="283">
        <v>0</v>
      </c>
      <c r="F218" s="283">
        <v>0</v>
      </c>
      <c r="G218" s="283">
        <v>0</v>
      </c>
      <c r="H218" s="302"/>
      <c r="I218" s="302"/>
      <c r="J218" s="302"/>
      <c r="K218" s="302"/>
    </row>
    <row r="219" spans="1:11" ht="15" customHeight="1" x14ac:dyDescent="0.25">
      <c r="A219" s="302"/>
      <c r="B219" s="302"/>
      <c r="C219" s="284" t="s">
        <v>73</v>
      </c>
      <c r="D219" s="283">
        <v>0</v>
      </c>
      <c r="E219" s="283">
        <v>2000000</v>
      </c>
      <c r="F219" s="283">
        <v>2000000</v>
      </c>
      <c r="G219" s="283">
        <v>2000000</v>
      </c>
      <c r="H219" s="302"/>
      <c r="I219" s="302"/>
      <c r="J219" s="302"/>
      <c r="K219" s="302"/>
    </row>
    <row r="220" spans="1:11" ht="15" customHeight="1" x14ac:dyDescent="0.25">
      <c r="A220" s="302"/>
      <c r="B220" s="302"/>
      <c r="C220" s="284" t="s">
        <v>60</v>
      </c>
      <c r="D220" s="283">
        <v>0</v>
      </c>
      <c r="E220" s="283">
        <v>2000000</v>
      </c>
      <c r="F220" s="283">
        <v>2000000</v>
      </c>
      <c r="G220" s="283">
        <v>2000000</v>
      </c>
      <c r="H220" s="302"/>
      <c r="I220" s="302"/>
      <c r="J220" s="302"/>
      <c r="K220" s="302"/>
    </row>
    <row r="221" spans="1:11" ht="15" customHeight="1" x14ac:dyDescent="0.25">
      <c r="A221" s="302"/>
      <c r="B221" s="302"/>
      <c r="C221" s="284" t="s">
        <v>69</v>
      </c>
      <c r="D221" s="283">
        <v>0</v>
      </c>
      <c r="E221" s="283">
        <v>0</v>
      </c>
      <c r="F221" s="283">
        <v>0</v>
      </c>
      <c r="G221" s="283">
        <v>0</v>
      </c>
      <c r="H221" s="302"/>
      <c r="I221" s="302"/>
      <c r="J221" s="302"/>
      <c r="K221" s="302"/>
    </row>
    <row r="222" spans="1:11" ht="15" customHeight="1" x14ac:dyDescent="0.25">
      <c r="A222" s="302"/>
      <c r="B222" s="302"/>
      <c r="C222" s="284" t="s">
        <v>70</v>
      </c>
      <c r="D222" s="283">
        <v>0</v>
      </c>
      <c r="E222" s="283">
        <v>0</v>
      </c>
      <c r="F222" s="283">
        <v>0</v>
      </c>
      <c r="G222" s="283">
        <v>0</v>
      </c>
      <c r="H222" s="302"/>
      <c r="I222" s="302"/>
      <c r="J222" s="302"/>
      <c r="K222" s="302"/>
    </row>
    <row r="223" spans="1:11" ht="15" customHeight="1" x14ac:dyDescent="0.25">
      <c r="A223" s="302"/>
      <c r="B223" s="302"/>
      <c r="C223" s="284" t="s">
        <v>71</v>
      </c>
      <c r="D223" s="283">
        <v>0</v>
      </c>
      <c r="E223" s="283">
        <v>0</v>
      </c>
      <c r="F223" s="283">
        <v>0</v>
      </c>
      <c r="G223" s="283">
        <v>0</v>
      </c>
      <c r="H223" s="302"/>
      <c r="I223" s="302"/>
      <c r="J223" s="302"/>
      <c r="K223" s="302"/>
    </row>
    <row r="224" spans="1:11" ht="15" customHeight="1" x14ac:dyDescent="0.25">
      <c r="A224" s="302"/>
      <c r="B224" s="302"/>
      <c r="C224" s="284" t="s">
        <v>72</v>
      </c>
      <c r="D224" s="283">
        <v>0</v>
      </c>
      <c r="E224" s="283">
        <v>0</v>
      </c>
      <c r="F224" s="283">
        <v>0</v>
      </c>
      <c r="G224" s="283">
        <v>0</v>
      </c>
      <c r="H224" s="302"/>
      <c r="I224" s="302"/>
      <c r="J224" s="302"/>
      <c r="K224" s="302"/>
    </row>
    <row r="225" spans="1:11" ht="15" customHeight="1" x14ac:dyDescent="0.25">
      <c r="A225" s="302"/>
      <c r="B225" s="302"/>
      <c r="C225" s="284" t="s">
        <v>74</v>
      </c>
      <c r="D225" s="283">
        <v>0</v>
      </c>
      <c r="E225" s="283">
        <v>0</v>
      </c>
      <c r="F225" s="283">
        <v>0</v>
      </c>
      <c r="G225" s="283">
        <v>0</v>
      </c>
      <c r="H225" s="302"/>
      <c r="I225" s="302"/>
      <c r="J225" s="302"/>
      <c r="K225" s="302"/>
    </row>
    <row r="226" spans="1:11" ht="15" customHeight="1" x14ac:dyDescent="0.25">
      <c r="A226" s="302"/>
      <c r="B226" s="302"/>
      <c r="C226" s="284" t="s">
        <v>60</v>
      </c>
      <c r="D226" s="283">
        <v>0</v>
      </c>
      <c r="E226" s="283">
        <v>0</v>
      </c>
      <c r="F226" s="283">
        <v>0</v>
      </c>
      <c r="G226" s="283">
        <v>0</v>
      </c>
      <c r="H226" s="302"/>
      <c r="I226" s="302"/>
      <c r="J226" s="302"/>
      <c r="K226" s="302"/>
    </row>
    <row r="227" spans="1:11" ht="15" customHeight="1" x14ac:dyDescent="0.25">
      <c r="A227" s="302"/>
      <c r="B227" s="302"/>
      <c r="C227" s="284" t="s">
        <v>69</v>
      </c>
      <c r="D227" s="283">
        <v>0</v>
      </c>
      <c r="E227" s="283">
        <v>0</v>
      </c>
      <c r="F227" s="283">
        <v>0</v>
      </c>
      <c r="G227" s="283">
        <v>0</v>
      </c>
      <c r="H227" s="302"/>
      <c r="I227" s="302"/>
      <c r="J227" s="302"/>
      <c r="K227" s="302"/>
    </row>
    <row r="228" spans="1:11" ht="15" customHeight="1" x14ac:dyDescent="0.25">
      <c r="A228" s="302"/>
      <c r="B228" s="302"/>
      <c r="C228" s="284" t="s">
        <v>70</v>
      </c>
      <c r="D228" s="283">
        <v>0</v>
      </c>
      <c r="E228" s="283">
        <v>0</v>
      </c>
      <c r="F228" s="283">
        <v>0</v>
      </c>
      <c r="G228" s="283">
        <v>0</v>
      </c>
      <c r="H228" s="302"/>
      <c r="I228" s="302"/>
      <c r="J228" s="302"/>
      <c r="K228" s="302"/>
    </row>
    <row r="229" spans="1:11" ht="15" customHeight="1" x14ac:dyDescent="0.25">
      <c r="A229" s="302"/>
      <c r="B229" s="302"/>
      <c r="C229" s="284" t="s">
        <v>71</v>
      </c>
      <c r="D229" s="283">
        <v>0</v>
      </c>
      <c r="E229" s="283">
        <v>0</v>
      </c>
      <c r="F229" s="283">
        <v>0</v>
      </c>
      <c r="G229" s="283">
        <v>0</v>
      </c>
      <c r="H229" s="302"/>
      <c r="I229" s="302"/>
      <c r="J229" s="302"/>
      <c r="K229" s="302"/>
    </row>
    <row r="230" spans="1:11" ht="15" customHeight="1" x14ac:dyDescent="0.25">
      <c r="A230" s="302"/>
      <c r="B230" s="302"/>
      <c r="C230" s="284" t="s">
        <v>72</v>
      </c>
      <c r="D230" s="283">
        <v>0</v>
      </c>
      <c r="E230" s="283">
        <v>0</v>
      </c>
      <c r="F230" s="283">
        <v>0</v>
      </c>
      <c r="G230" s="283">
        <v>0</v>
      </c>
      <c r="H230" s="302"/>
      <c r="I230" s="302"/>
      <c r="J230" s="302"/>
      <c r="K230" s="302"/>
    </row>
    <row r="231" spans="1:11" ht="15" customHeight="1" x14ac:dyDescent="0.25">
      <c r="A231" s="302"/>
      <c r="B231" s="302"/>
      <c r="C231" s="284" t="s">
        <v>75</v>
      </c>
      <c r="D231" s="283">
        <v>0</v>
      </c>
      <c r="E231" s="283">
        <v>0</v>
      </c>
      <c r="F231" s="283">
        <v>0</v>
      </c>
      <c r="G231" s="283">
        <v>0</v>
      </c>
      <c r="H231" s="302"/>
      <c r="I231" s="302"/>
      <c r="J231" s="302"/>
      <c r="K231" s="302"/>
    </row>
    <row r="232" spans="1:11" ht="15" customHeight="1" x14ac:dyDescent="0.25">
      <c r="A232" s="302"/>
      <c r="B232" s="302"/>
      <c r="C232" s="284" t="s">
        <v>76</v>
      </c>
      <c r="D232" s="283">
        <v>0</v>
      </c>
      <c r="E232" s="283">
        <v>0</v>
      </c>
      <c r="F232" s="283">
        <v>0</v>
      </c>
      <c r="G232" s="283">
        <v>0</v>
      </c>
      <c r="H232" s="302"/>
      <c r="I232" s="302"/>
      <c r="J232" s="302"/>
      <c r="K232" s="302"/>
    </row>
    <row r="233" spans="1:11" ht="20.100000000000001" customHeight="1" x14ac:dyDescent="0.25">
      <c r="A233" s="302"/>
      <c r="B233" s="302"/>
      <c r="C233" s="282" t="s">
        <v>40</v>
      </c>
      <c r="D233" s="302"/>
      <c r="E233" s="302"/>
      <c r="F233" s="302"/>
      <c r="G233" s="302"/>
      <c r="H233" s="302"/>
      <c r="I233" s="302"/>
      <c r="J233" s="302"/>
      <c r="K233" s="302"/>
    </row>
    <row r="234" spans="1:11" ht="20.100000000000001" customHeight="1" x14ac:dyDescent="0.25">
      <c r="A234" s="281" t="s">
        <v>190</v>
      </c>
      <c r="B234" s="277" t="s">
        <v>191</v>
      </c>
      <c r="C234" s="277" t="s">
        <v>40</v>
      </c>
      <c r="D234" s="302"/>
      <c r="E234" s="280" t="s">
        <v>40</v>
      </c>
      <c r="F234" s="277" t="s">
        <v>191</v>
      </c>
      <c r="G234" s="277" t="s">
        <v>40</v>
      </c>
      <c r="H234" s="241" t="s">
        <v>40</v>
      </c>
      <c r="I234" s="280" t="s">
        <v>40</v>
      </c>
      <c r="J234" s="277" t="s">
        <v>191</v>
      </c>
      <c r="K234" s="277" t="s">
        <v>40</v>
      </c>
    </row>
    <row r="235" spans="1:11" ht="20.100000000000001" customHeight="1" x14ac:dyDescent="0.25">
      <c r="A235" s="239" t="s">
        <v>192</v>
      </c>
      <c r="B235" s="277" t="s">
        <v>193</v>
      </c>
      <c r="C235" s="277" t="s">
        <v>40</v>
      </c>
      <c r="D235" s="302"/>
      <c r="E235" s="239" t="s">
        <v>194</v>
      </c>
      <c r="F235" s="277" t="s">
        <v>193</v>
      </c>
      <c r="G235" s="277" t="s">
        <v>40</v>
      </c>
      <c r="H235" s="302"/>
      <c r="I235" s="239" t="s">
        <v>195</v>
      </c>
      <c r="J235" s="277" t="s">
        <v>193</v>
      </c>
      <c r="K235" s="277" t="s">
        <v>40</v>
      </c>
    </row>
    <row r="236" spans="1:11" ht="20.100000000000001" customHeight="1" x14ac:dyDescent="0.25">
      <c r="A236" s="278" t="s">
        <v>40</v>
      </c>
      <c r="B236" s="277" t="s">
        <v>196</v>
      </c>
      <c r="C236" s="277" t="s">
        <v>40</v>
      </c>
      <c r="D236" s="302"/>
      <c r="E236" s="278" t="s">
        <v>40</v>
      </c>
      <c r="F236" s="277" t="s">
        <v>196</v>
      </c>
      <c r="G236" s="277" t="s">
        <v>40</v>
      </c>
      <c r="H236" s="302"/>
      <c r="I236" s="278" t="s">
        <v>40</v>
      </c>
      <c r="J236" s="277" t="s">
        <v>196</v>
      </c>
      <c r="K236" s="277" t="s">
        <v>40</v>
      </c>
    </row>
  </sheetData>
  <mergeCells count="27">
    <mergeCell ref="C8:G8"/>
    <mergeCell ref="C9:G9"/>
    <mergeCell ref="D10:G10"/>
    <mergeCell ref="C31:G31"/>
    <mergeCell ref="C76:G76"/>
    <mergeCell ref="D77:G77"/>
    <mergeCell ref="D78:G78"/>
    <mergeCell ref="C1:G1"/>
    <mergeCell ref="C2:G2"/>
    <mergeCell ref="D3:G3"/>
    <mergeCell ref="D4:G4"/>
    <mergeCell ref="D5:G5"/>
    <mergeCell ref="D6:G6"/>
    <mergeCell ref="D11:G11"/>
    <mergeCell ref="C18:G18"/>
    <mergeCell ref="D19:G19"/>
    <mergeCell ref="D20:G20"/>
    <mergeCell ref="D21:G21"/>
    <mergeCell ref="D22:G22"/>
    <mergeCell ref="D7:G7"/>
    <mergeCell ref="D136:G136"/>
    <mergeCell ref="C145:G145"/>
    <mergeCell ref="D79:G79"/>
    <mergeCell ref="D80:G80"/>
    <mergeCell ref="C89:G89"/>
    <mergeCell ref="D134:G134"/>
    <mergeCell ref="D135:G135"/>
  </mergeCells>
  <pageMargins left="0" right="0" top="0" bottom="0"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K125"/>
  <sheetViews>
    <sheetView workbookViewId="0"/>
  </sheetViews>
  <sheetFormatPr defaultColWidth="9" defaultRowHeight="15" x14ac:dyDescent="0.25"/>
  <cols>
    <col min="1" max="1" width="11.5703125" style="154" customWidth="1"/>
    <col min="2" max="2" width="8.42578125" style="154" customWidth="1"/>
    <col min="3" max="3" width="24.7109375" style="154" customWidth="1"/>
    <col min="4" max="6" width="13.85546875" style="154" customWidth="1"/>
    <col min="7" max="7" width="14.140625" style="154" customWidth="1"/>
    <col min="8" max="8" width="5.85546875" style="154" customWidth="1"/>
    <col min="9" max="9" width="16" style="154" customWidth="1"/>
    <col min="10" max="10" width="9.42578125" style="154" customWidth="1"/>
    <col min="11" max="11" width="15.28515625" style="154" customWidth="1"/>
    <col min="12" max="16384" width="9" style="154"/>
  </cols>
  <sheetData>
    <row r="1" spans="1:11" ht="20.100000000000001" customHeight="1" x14ac:dyDescent="0.25">
      <c r="A1" s="279"/>
      <c r="B1" s="279"/>
      <c r="C1" s="1287" t="s">
        <v>0</v>
      </c>
      <c r="D1" s="1288"/>
      <c r="E1" s="1288"/>
      <c r="F1" s="1288"/>
      <c r="G1" s="1288"/>
      <c r="H1" s="279"/>
      <c r="I1" s="279"/>
      <c r="J1" s="279"/>
      <c r="K1" s="279"/>
    </row>
    <row r="2" spans="1:11" ht="24.95" customHeight="1" x14ac:dyDescent="0.25">
      <c r="A2" s="279"/>
      <c r="B2" s="279"/>
      <c r="C2" s="1289" t="s">
        <v>1</v>
      </c>
      <c r="D2" s="1290"/>
      <c r="E2" s="1290"/>
      <c r="F2" s="1290"/>
      <c r="G2" s="1290"/>
      <c r="H2" s="279"/>
      <c r="I2" s="279"/>
      <c r="J2" s="279"/>
      <c r="K2" s="279"/>
    </row>
    <row r="3" spans="1:11" ht="14.1" customHeight="1" x14ac:dyDescent="0.25">
      <c r="A3" s="279"/>
      <c r="B3" s="279"/>
      <c r="C3" s="301" t="s">
        <v>2</v>
      </c>
      <c r="D3" s="1291" t="s">
        <v>1502</v>
      </c>
      <c r="E3" s="1292"/>
      <c r="F3" s="1292"/>
      <c r="G3" s="1292"/>
      <c r="H3" s="279"/>
      <c r="I3" s="279"/>
      <c r="J3" s="279"/>
      <c r="K3" s="279"/>
    </row>
    <row r="4" spans="1:11" ht="14.1" customHeight="1" x14ac:dyDescent="0.25">
      <c r="A4" s="279"/>
      <c r="B4" s="279"/>
      <c r="C4" s="301" t="s">
        <v>4</v>
      </c>
      <c r="D4" s="1291" t="s">
        <v>1501</v>
      </c>
      <c r="E4" s="1292"/>
      <c r="F4" s="1292"/>
      <c r="G4" s="1292"/>
      <c r="H4" s="279"/>
      <c r="I4" s="279"/>
      <c r="J4" s="279"/>
      <c r="K4" s="279"/>
    </row>
    <row r="5" spans="1:11" ht="14.1" customHeight="1" x14ac:dyDescent="0.25">
      <c r="A5" s="279"/>
      <c r="B5" s="279"/>
      <c r="C5" s="301" t="s">
        <v>6</v>
      </c>
      <c r="D5" s="1291" t="s">
        <v>1519</v>
      </c>
      <c r="E5" s="1292"/>
      <c r="F5" s="1292"/>
      <c r="G5" s="1292"/>
      <c r="H5" s="279"/>
      <c r="I5" s="279"/>
      <c r="J5" s="279"/>
      <c r="K5" s="279"/>
    </row>
    <row r="6" spans="1:11" ht="14.1" customHeight="1" x14ac:dyDescent="0.25">
      <c r="A6" s="279"/>
      <c r="B6" s="279"/>
      <c r="C6" s="301" t="s">
        <v>8</v>
      </c>
      <c r="D6" s="1291" t="s">
        <v>1518</v>
      </c>
      <c r="E6" s="1292"/>
      <c r="F6" s="1292"/>
      <c r="G6" s="1292"/>
      <c r="H6" s="279"/>
      <c r="I6" s="279"/>
      <c r="J6" s="279"/>
      <c r="K6" s="279"/>
    </row>
    <row r="7" spans="1:11" ht="14.1" customHeight="1" x14ac:dyDescent="0.25">
      <c r="A7" s="279"/>
      <c r="B7" s="279"/>
      <c r="C7" s="301" t="s">
        <v>10</v>
      </c>
      <c r="D7" s="1299" t="s">
        <v>11</v>
      </c>
      <c r="E7" s="1300"/>
      <c r="F7" s="1300"/>
      <c r="G7" s="1300"/>
      <c r="H7" s="279"/>
      <c r="I7" s="279"/>
      <c r="J7" s="279"/>
      <c r="K7" s="279"/>
    </row>
    <row r="8" spans="1:11" ht="14.1" customHeight="1" x14ac:dyDescent="0.25">
      <c r="A8" s="279"/>
      <c r="B8" s="279"/>
      <c r="C8" s="1301" t="s">
        <v>12</v>
      </c>
      <c r="D8" s="1302"/>
      <c r="E8" s="1302"/>
      <c r="F8" s="1302"/>
      <c r="G8" s="1302"/>
      <c r="H8" s="279"/>
      <c r="I8" s="279"/>
      <c r="J8" s="279"/>
      <c r="K8" s="279"/>
    </row>
    <row r="9" spans="1:11" ht="30.95" customHeight="1" x14ac:dyDescent="0.25">
      <c r="A9" s="279"/>
      <c r="B9" s="279"/>
      <c r="C9" s="1303" t="s">
        <v>1517</v>
      </c>
      <c r="D9" s="1304"/>
      <c r="E9" s="1304"/>
      <c r="F9" s="1304"/>
      <c r="G9" s="1304"/>
      <c r="H9" s="279"/>
      <c r="I9" s="279"/>
      <c r="J9" s="279"/>
      <c r="K9" s="279"/>
    </row>
    <row r="10" spans="1:11" ht="33" customHeight="1" x14ac:dyDescent="0.25">
      <c r="A10" s="279"/>
      <c r="B10" s="279"/>
      <c r="C10" s="286" t="s">
        <v>14</v>
      </c>
      <c r="D10" s="1305" t="s">
        <v>1516</v>
      </c>
      <c r="E10" s="1306"/>
      <c r="F10" s="1306"/>
      <c r="G10" s="1306"/>
      <c r="H10" s="279"/>
      <c r="I10" s="279"/>
      <c r="J10" s="279"/>
      <c r="K10" s="279"/>
    </row>
    <row r="11" spans="1:11" ht="27.95" customHeight="1" x14ac:dyDescent="0.25">
      <c r="A11" s="279"/>
      <c r="B11" s="279"/>
      <c r="C11" s="284" t="s">
        <v>16</v>
      </c>
      <c r="D11" s="300">
        <v>2025</v>
      </c>
      <c r="E11" s="300">
        <v>2026</v>
      </c>
      <c r="F11" s="300">
        <v>2027</v>
      </c>
      <c r="G11" s="300">
        <v>2028</v>
      </c>
      <c r="H11" s="279"/>
      <c r="I11" s="279"/>
      <c r="J11" s="279"/>
      <c r="K11" s="279"/>
    </row>
    <row r="12" spans="1:11" ht="14.1" customHeight="1" x14ac:dyDescent="0.25">
      <c r="A12" s="279"/>
      <c r="B12" s="279"/>
      <c r="C12" s="299"/>
      <c r="D12" s="298" t="s">
        <v>17</v>
      </c>
      <c r="E12" s="298" t="s">
        <v>18</v>
      </c>
      <c r="F12" s="298" t="s">
        <v>18</v>
      </c>
      <c r="G12" s="298" t="s">
        <v>18</v>
      </c>
      <c r="H12" s="279"/>
      <c r="I12" s="279"/>
      <c r="J12" s="279"/>
      <c r="K12" s="279"/>
    </row>
    <row r="13" spans="1:11" ht="20.100000000000001" customHeight="1" x14ac:dyDescent="0.25">
      <c r="A13" s="279"/>
      <c r="B13" s="279"/>
      <c r="C13" s="284" t="s">
        <v>1496</v>
      </c>
      <c r="D13" s="295" t="s">
        <v>1513</v>
      </c>
      <c r="E13" s="295" t="s">
        <v>1513</v>
      </c>
      <c r="F13" s="295" t="s">
        <v>1513</v>
      </c>
      <c r="G13" s="295" t="s">
        <v>1513</v>
      </c>
      <c r="H13" s="279"/>
      <c r="I13" s="279"/>
      <c r="J13" s="279"/>
      <c r="K13" s="279"/>
    </row>
    <row r="14" spans="1:11" ht="84.95" customHeight="1" x14ac:dyDescent="0.25">
      <c r="A14" s="279"/>
      <c r="B14" s="279"/>
      <c r="C14" s="286" t="s">
        <v>24</v>
      </c>
      <c r="D14" s="1305" t="s">
        <v>1515</v>
      </c>
      <c r="E14" s="1306"/>
      <c r="F14" s="1306"/>
      <c r="G14" s="1306"/>
      <c r="H14" s="279"/>
      <c r="I14" s="279"/>
      <c r="J14" s="279"/>
      <c r="K14" s="279"/>
    </row>
    <row r="15" spans="1:11" ht="27.95" customHeight="1" x14ac:dyDescent="0.25">
      <c r="A15" s="279"/>
      <c r="B15" s="279"/>
      <c r="C15" s="284" t="s">
        <v>26</v>
      </c>
      <c r="D15" s="300">
        <v>2025</v>
      </c>
      <c r="E15" s="300">
        <v>2026</v>
      </c>
      <c r="F15" s="300">
        <v>2027</v>
      </c>
      <c r="G15" s="300">
        <v>2028</v>
      </c>
      <c r="H15" s="279"/>
      <c r="I15" s="279"/>
      <c r="J15" s="279"/>
      <c r="K15" s="279"/>
    </row>
    <row r="16" spans="1:11" ht="14.1" customHeight="1" x14ac:dyDescent="0.25">
      <c r="A16" s="279"/>
      <c r="B16" s="279"/>
      <c r="C16" s="299"/>
      <c r="D16" s="298" t="s">
        <v>17</v>
      </c>
      <c r="E16" s="298" t="s">
        <v>18</v>
      </c>
      <c r="F16" s="298" t="s">
        <v>18</v>
      </c>
      <c r="G16" s="298" t="s">
        <v>18</v>
      </c>
      <c r="H16" s="279"/>
      <c r="I16" s="279"/>
      <c r="J16" s="279"/>
      <c r="K16" s="279"/>
    </row>
    <row r="17" spans="1:11" ht="14.1" customHeight="1" x14ac:dyDescent="0.25">
      <c r="A17" s="279"/>
      <c r="B17" s="279"/>
      <c r="C17" s="284" t="s">
        <v>1514</v>
      </c>
      <c r="D17" s="295" t="s">
        <v>1513</v>
      </c>
      <c r="E17" s="295" t="s">
        <v>1513</v>
      </c>
      <c r="F17" s="295" t="s">
        <v>1513</v>
      </c>
      <c r="G17" s="295" t="s">
        <v>1513</v>
      </c>
      <c r="H17" s="279"/>
      <c r="I17" s="279"/>
      <c r="J17" s="279"/>
      <c r="K17" s="279"/>
    </row>
    <row r="18" spans="1:11" ht="14.1" customHeight="1" x14ac:dyDescent="0.25">
      <c r="A18" s="279"/>
      <c r="B18" s="279"/>
      <c r="C18" s="284" t="s">
        <v>1512</v>
      </c>
      <c r="D18" s="295" t="s">
        <v>791</v>
      </c>
      <c r="E18" s="295" t="s">
        <v>791</v>
      </c>
      <c r="F18" s="295" t="s">
        <v>791</v>
      </c>
      <c r="G18" s="295" t="s">
        <v>791</v>
      </c>
      <c r="H18" s="279"/>
      <c r="I18" s="279"/>
      <c r="J18" s="279"/>
      <c r="K18" s="279"/>
    </row>
    <row r="19" spans="1:11" ht="14.1" customHeight="1" x14ac:dyDescent="0.25">
      <c r="A19" s="279"/>
      <c r="B19" s="279"/>
      <c r="C19" s="284" t="s">
        <v>1511</v>
      </c>
      <c r="D19" s="295" t="s">
        <v>1495</v>
      </c>
      <c r="E19" s="295" t="s">
        <v>1495</v>
      </c>
      <c r="F19" s="295" t="s">
        <v>1495</v>
      </c>
      <c r="G19" s="295" t="s">
        <v>1495</v>
      </c>
      <c r="H19" s="279"/>
      <c r="I19" s="279"/>
      <c r="J19" s="279"/>
      <c r="K19" s="279"/>
    </row>
    <row r="20" spans="1:11" ht="30.95" customHeight="1" x14ac:dyDescent="0.25">
      <c r="A20" s="279"/>
      <c r="B20" s="279"/>
      <c r="C20" s="284" t="s">
        <v>1510</v>
      </c>
      <c r="D20" s="295" t="s">
        <v>446</v>
      </c>
      <c r="E20" s="295" t="s">
        <v>446</v>
      </c>
      <c r="F20" s="295" t="s">
        <v>446</v>
      </c>
      <c r="G20" s="295" t="s">
        <v>446</v>
      </c>
      <c r="H20" s="279"/>
      <c r="I20" s="279"/>
      <c r="J20" s="279"/>
      <c r="K20" s="279"/>
    </row>
    <row r="21" spans="1:11" ht="14.1" customHeight="1" x14ac:dyDescent="0.25">
      <c r="A21" s="279"/>
      <c r="B21" s="279"/>
      <c r="C21" s="1293" t="s">
        <v>30</v>
      </c>
      <c r="D21" s="1294"/>
      <c r="E21" s="1294"/>
      <c r="F21" s="1294"/>
      <c r="G21" s="1294"/>
      <c r="H21" s="279"/>
      <c r="I21" s="279"/>
      <c r="J21" s="279"/>
      <c r="K21" s="279"/>
    </row>
    <row r="22" spans="1:11" ht="14.1" customHeight="1" x14ac:dyDescent="0.25">
      <c r="A22" s="279"/>
      <c r="B22" s="279"/>
      <c r="C22" s="297" t="s">
        <v>1509</v>
      </c>
      <c r="D22" s="1293" t="s">
        <v>1508</v>
      </c>
      <c r="E22" s="1294"/>
      <c r="F22" s="1294"/>
      <c r="G22" s="1294"/>
      <c r="H22" s="279"/>
      <c r="I22" s="279"/>
      <c r="J22" s="279"/>
      <c r="K22" s="279"/>
    </row>
    <row r="23" spans="1:11" ht="14.1" customHeight="1" x14ac:dyDescent="0.25">
      <c r="A23" s="279"/>
      <c r="B23" s="279"/>
      <c r="C23" s="296" t="s">
        <v>33</v>
      </c>
      <c r="D23" s="1295" t="s">
        <v>1507</v>
      </c>
      <c r="E23" s="1296"/>
      <c r="F23" s="1296"/>
      <c r="G23" s="1296"/>
      <c r="H23" s="279"/>
      <c r="I23" s="279"/>
      <c r="J23" s="279"/>
      <c r="K23" s="279"/>
    </row>
    <row r="24" spans="1:11" ht="14.1" customHeight="1" x14ac:dyDescent="0.25">
      <c r="A24" s="279"/>
      <c r="B24" s="279"/>
      <c r="C24" s="277" t="s">
        <v>35</v>
      </c>
      <c r="D24" s="1297" t="s">
        <v>1506</v>
      </c>
      <c r="E24" s="1298"/>
      <c r="F24" s="1298"/>
      <c r="G24" s="1298"/>
      <c r="H24" s="279"/>
      <c r="I24" s="279"/>
      <c r="J24" s="279"/>
      <c r="K24" s="279"/>
    </row>
    <row r="25" spans="1:11" ht="14.1" customHeight="1" x14ac:dyDescent="0.25">
      <c r="A25" s="279"/>
      <c r="B25" s="279"/>
      <c r="C25" s="277" t="s">
        <v>37</v>
      </c>
      <c r="D25" s="1297" t="s">
        <v>1505</v>
      </c>
      <c r="E25" s="1298"/>
      <c r="F25" s="1298"/>
      <c r="G25" s="1298"/>
      <c r="H25" s="279"/>
      <c r="I25" s="279"/>
      <c r="J25" s="279"/>
      <c r="K25" s="279"/>
    </row>
    <row r="26" spans="1:11" ht="15" customHeight="1" x14ac:dyDescent="0.25">
      <c r="A26" s="279"/>
      <c r="B26" s="279"/>
      <c r="C26" s="294"/>
      <c r="D26" s="269">
        <v>2025</v>
      </c>
      <c r="E26" s="269">
        <v>2026</v>
      </c>
      <c r="F26" s="269">
        <v>2027</v>
      </c>
      <c r="G26" s="269">
        <v>2028</v>
      </c>
      <c r="H26" s="279"/>
      <c r="I26" s="279"/>
      <c r="J26" s="279"/>
      <c r="K26" s="279"/>
    </row>
    <row r="27" spans="1:11" ht="15" customHeight="1" x14ac:dyDescent="0.25">
      <c r="A27" s="279"/>
      <c r="B27" s="279"/>
      <c r="C27" s="293"/>
      <c r="D27" s="266" t="s">
        <v>17</v>
      </c>
      <c r="E27" s="266" t="s">
        <v>18</v>
      </c>
      <c r="F27" s="266" t="s">
        <v>18</v>
      </c>
      <c r="G27" s="266" t="s">
        <v>18</v>
      </c>
      <c r="H27" s="279"/>
      <c r="I27" s="279"/>
      <c r="J27" s="279"/>
      <c r="K27" s="279"/>
    </row>
    <row r="28" spans="1:11" ht="14.1" customHeight="1" x14ac:dyDescent="0.25">
      <c r="A28" s="279"/>
      <c r="B28" s="279"/>
      <c r="C28" s="284" t="s">
        <v>39</v>
      </c>
      <c r="D28" s="295" t="s">
        <v>40</v>
      </c>
      <c r="E28" s="295" t="s">
        <v>143</v>
      </c>
      <c r="F28" s="295" t="s">
        <v>143</v>
      </c>
      <c r="G28" s="295" t="s">
        <v>143</v>
      </c>
      <c r="H28" s="279"/>
      <c r="I28" s="279"/>
      <c r="J28" s="279"/>
      <c r="K28" s="279"/>
    </row>
    <row r="29" spans="1:11" ht="14.1" customHeight="1" x14ac:dyDescent="0.25">
      <c r="A29" s="279"/>
      <c r="B29" s="279"/>
      <c r="C29" s="284" t="s">
        <v>41</v>
      </c>
      <c r="D29" s="295" t="s">
        <v>1504</v>
      </c>
      <c r="E29" s="295" t="s">
        <v>1504</v>
      </c>
      <c r="F29" s="295" t="s">
        <v>1504</v>
      </c>
      <c r="G29" s="295" t="s">
        <v>1504</v>
      </c>
      <c r="H29" s="279"/>
      <c r="I29" s="279"/>
      <c r="J29" s="279"/>
      <c r="K29" s="279"/>
    </row>
    <row r="30" spans="1:11" ht="14.1" customHeight="1" x14ac:dyDescent="0.25">
      <c r="A30" s="279"/>
      <c r="B30" s="279"/>
      <c r="C30" s="284" t="s">
        <v>45</v>
      </c>
      <c r="D30" s="295" t="s">
        <v>46</v>
      </c>
      <c r="E30" s="295" t="s">
        <v>1503</v>
      </c>
      <c r="F30" s="295" t="s">
        <v>1503</v>
      </c>
      <c r="G30" s="295" t="s">
        <v>1503</v>
      </c>
      <c r="H30" s="279"/>
      <c r="I30" s="279"/>
      <c r="J30" s="279"/>
      <c r="K30" s="279"/>
    </row>
    <row r="31" spans="1:11" ht="14.1" customHeight="1" x14ac:dyDescent="0.25">
      <c r="A31" s="279"/>
      <c r="B31" s="279"/>
      <c r="C31" s="284" t="s">
        <v>50</v>
      </c>
      <c r="D31" s="295" t="s">
        <v>40</v>
      </c>
      <c r="E31" s="295" t="s">
        <v>40</v>
      </c>
      <c r="F31" s="295" t="s">
        <v>46</v>
      </c>
      <c r="G31" s="295" t="s">
        <v>46</v>
      </c>
      <c r="H31" s="279"/>
      <c r="I31" s="279"/>
      <c r="J31" s="279"/>
      <c r="K31" s="279"/>
    </row>
    <row r="32" spans="1:11" ht="14.1" customHeight="1" x14ac:dyDescent="0.25">
      <c r="A32" s="279"/>
      <c r="B32" s="279"/>
      <c r="C32" s="284" t="s">
        <v>52</v>
      </c>
      <c r="D32" s="295" t="s">
        <v>40</v>
      </c>
      <c r="E32" s="295" t="s">
        <v>46</v>
      </c>
      <c r="F32" s="295" t="s">
        <v>46</v>
      </c>
      <c r="G32" s="295" t="s">
        <v>46</v>
      </c>
      <c r="H32" s="279"/>
      <c r="I32" s="279"/>
      <c r="J32" s="279"/>
      <c r="K32" s="279"/>
    </row>
    <row r="33" spans="1:11" ht="14.1" customHeight="1" x14ac:dyDescent="0.25">
      <c r="A33" s="279"/>
      <c r="B33" s="279"/>
      <c r="C33" s="284" t="s">
        <v>55</v>
      </c>
      <c r="D33" s="295" t="s">
        <v>40</v>
      </c>
      <c r="E33" s="295" t="s">
        <v>40</v>
      </c>
      <c r="F33" s="295" t="s">
        <v>46</v>
      </c>
      <c r="G33" s="295" t="s">
        <v>46</v>
      </c>
      <c r="H33" s="279"/>
      <c r="I33" s="279"/>
      <c r="J33" s="279"/>
      <c r="K33" s="279"/>
    </row>
    <row r="34" spans="1:11" ht="14.1" customHeight="1" x14ac:dyDescent="0.25">
      <c r="A34" s="279"/>
      <c r="B34" s="279"/>
      <c r="C34" s="1307" t="s">
        <v>58</v>
      </c>
      <c r="D34" s="1308"/>
      <c r="E34" s="1308"/>
      <c r="F34" s="1308"/>
      <c r="G34" s="1308"/>
      <c r="H34" s="279"/>
      <c r="I34" s="279"/>
      <c r="J34" s="279"/>
      <c r="K34" s="279"/>
    </row>
    <row r="35" spans="1:11" ht="14.1" customHeight="1" x14ac:dyDescent="0.25">
      <c r="A35" s="279"/>
      <c r="B35" s="279"/>
      <c r="C35" s="294"/>
      <c r="D35" s="269">
        <v>2025</v>
      </c>
      <c r="E35" s="269">
        <v>2026</v>
      </c>
      <c r="F35" s="269">
        <v>2027</v>
      </c>
      <c r="G35" s="269">
        <v>2028</v>
      </c>
      <c r="H35" s="279"/>
      <c r="I35" s="279"/>
      <c r="J35" s="279"/>
      <c r="K35" s="279"/>
    </row>
    <row r="36" spans="1:11" ht="14.1" customHeight="1" x14ac:dyDescent="0.25">
      <c r="A36" s="279"/>
      <c r="B36" s="279"/>
      <c r="C36" s="293"/>
      <c r="D36" s="266" t="s">
        <v>17</v>
      </c>
      <c r="E36" s="266" t="s">
        <v>18</v>
      </c>
      <c r="F36" s="266" t="s">
        <v>18</v>
      </c>
      <c r="G36" s="266" t="s">
        <v>18</v>
      </c>
      <c r="H36" s="279"/>
      <c r="I36" s="279"/>
      <c r="J36" s="279"/>
      <c r="K36" s="279"/>
    </row>
    <row r="37" spans="1:11" ht="14.1" customHeight="1" x14ac:dyDescent="0.25">
      <c r="A37" s="279"/>
      <c r="B37" s="279"/>
      <c r="C37" s="292" t="s">
        <v>59</v>
      </c>
      <c r="D37" s="289">
        <v>0</v>
      </c>
      <c r="E37" s="289">
        <v>0</v>
      </c>
      <c r="F37" s="289">
        <v>0</v>
      </c>
      <c r="G37" s="289">
        <v>0</v>
      </c>
      <c r="H37" s="279"/>
      <c r="I37" s="279"/>
      <c r="J37" s="279"/>
      <c r="K37" s="279"/>
    </row>
    <row r="38" spans="1:11" ht="14.1" customHeight="1" x14ac:dyDescent="0.25">
      <c r="A38" s="279"/>
      <c r="B38" s="279"/>
      <c r="C38" s="292" t="s">
        <v>60</v>
      </c>
      <c r="D38" s="289">
        <v>0</v>
      </c>
      <c r="E38" s="289">
        <v>0</v>
      </c>
      <c r="F38" s="289">
        <v>0</v>
      </c>
      <c r="G38" s="289">
        <v>0</v>
      </c>
      <c r="H38" s="279"/>
      <c r="I38" s="279"/>
      <c r="J38" s="279"/>
      <c r="K38" s="279"/>
    </row>
    <row r="39" spans="1:11" ht="14.1" customHeight="1" x14ac:dyDescent="0.25">
      <c r="A39" s="279"/>
      <c r="B39" s="279"/>
      <c r="C39" s="292" t="s">
        <v>61</v>
      </c>
      <c r="D39" s="289">
        <v>0</v>
      </c>
      <c r="E39" s="289">
        <v>0</v>
      </c>
      <c r="F39" s="289">
        <v>0</v>
      </c>
      <c r="G39" s="289">
        <v>0</v>
      </c>
      <c r="H39" s="279"/>
      <c r="I39" s="279"/>
      <c r="J39" s="279"/>
      <c r="K39" s="279"/>
    </row>
    <row r="40" spans="1:11" ht="14.1" customHeight="1" x14ac:dyDescent="0.25">
      <c r="A40" s="279"/>
      <c r="B40" s="279"/>
      <c r="C40" s="292" t="s">
        <v>62</v>
      </c>
      <c r="D40" s="289">
        <v>0</v>
      </c>
      <c r="E40" s="289">
        <v>0</v>
      </c>
      <c r="F40" s="289">
        <v>0</v>
      </c>
      <c r="G40" s="289">
        <v>0</v>
      </c>
      <c r="H40" s="279"/>
      <c r="I40" s="279"/>
      <c r="J40" s="279"/>
      <c r="K40" s="279"/>
    </row>
    <row r="41" spans="1:11" ht="14.1" customHeight="1" x14ac:dyDescent="0.25">
      <c r="A41" s="279"/>
      <c r="B41" s="279"/>
      <c r="C41" s="292" t="s">
        <v>60</v>
      </c>
      <c r="D41" s="289">
        <v>0</v>
      </c>
      <c r="E41" s="289">
        <v>0</v>
      </c>
      <c r="F41" s="289">
        <v>0</v>
      </c>
      <c r="G41" s="289">
        <v>0</v>
      </c>
      <c r="H41" s="279"/>
      <c r="I41" s="279"/>
      <c r="J41" s="279"/>
      <c r="K41" s="279"/>
    </row>
    <row r="42" spans="1:11" ht="14.1" customHeight="1" x14ac:dyDescent="0.25">
      <c r="A42" s="279"/>
      <c r="B42" s="279"/>
      <c r="C42" s="292" t="s">
        <v>61</v>
      </c>
      <c r="D42" s="289">
        <v>0</v>
      </c>
      <c r="E42" s="289">
        <v>0</v>
      </c>
      <c r="F42" s="289">
        <v>0</v>
      </c>
      <c r="G42" s="289">
        <v>0</v>
      </c>
      <c r="H42" s="279"/>
      <c r="I42" s="279"/>
      <c r="J42" s="279"/>
      <c r="K42" s="279"/>
    </row>
    <row r="43" spans="1:11" ht="14.1" customHeight="1" x14ac:dyDescent="0.25">
      <c r="A43" s="279"/>
      <c r="B43" s="279"/>
      <c r="C43" s="292" t="s">
        <v>63</v>
      </c>
      <c r="D43" s="289">
        <v>0</v>
      </c>
      <c r="E43" s="289">
        <v>0</v>
      </c>
      <c r="F43" s="289">
        <v>0</v>
      </c>
      <c r="G43" s="289">
        <v>0</v>
      </c>
      <c r="H43" s="279"/>
      <c r="I43" s="279"/>
      <c r="J43" s="279"/>
      <c r="K43" s="279"/>
    </row>
    <row r="44" spans="1:11" ht="14.1" customHeight="1" x14ac:dyDescent="0.25">
      <c r="A44" s="279"/>
      <c r="B44" s="279"/>
      <c r="C44" s="292" t="s">
        <v>60</v>
      </c>
      <c r="D44" s="289">
        <v>0</v>
      </c>
      <c r="E44" s="289">
        <v>0</v>
      </c>
      <c r="F44" s="289">
        <v>0</v>
      </c>
      <c r="G44" s="289">
        <v>0</v>
      </c>
      <c r="H44" s="279"/>
      <c r="I44" s="279"/>
      <c r="J44" s="279"/>
      <c r="K44" s="279"/>
    </row>
    <row r="45" spans="1:11" ht="14.1" customHeight="1" x14ac:dyDescent="0.25">
      <c r="A45" s="279"/>
      <c r="B45" s="279"/>
      <c r="C45" s="292" t="s">
        <v>61</v>
      </c>
      <c r="D45" s="289">
        <v>0</v>
      </c>
      <c r="E45" s="289">
        <v>0</v>
      </c>
      <c r="F45" s="289">
        <v>0</v>
      </c>
      <c r="G45" s="289">
        <v>0</v>
      </c>
      <c r="H45" s="279"/>
      <c r="I45" s="279"/>
      <c r="J45" s="279"/>
      <c r="K45" s="279"/>
    </row>
    <row r="46" spans="1:11" ht="14.1" customHeight="1" x14ac:dyDescent="0.25">
      <c r="A46" s="279"/>
      <c r="B46" s="279"/>
      <c r="C46" s="292" t="s">
        <v>64</v>
      </c>
      <c r="D46" s="289">
        <v>0</v>
      </c>
      <c r="E46" s="289">
        <v>0</v>
      </c>
      <c r="F46" s="289">
        <v>0</v>
      </c>
      <c r="G46" s="289">
        <v>0</v>
      </c>
      <c r="H46" s="279"/>
      <c r="I46" s="279"/>
      <c r="J46" s="279"/>
      <c r="K46" s="279"/>
    </row>
    <row r="47" spans="1:11" ht="14.1" customHeight="1" x14ac:dyDescent="0.25">
      <c r="A47" s="279"/>
      <c r="B47" s="279"/>
      <c r="C47" s="292" t="s">
        <v>60</v>
      </c>
      <c r="D47" s="289">
        <v>0</v>
      </c>
      <c r="E47" s="289">
        <v>0</v>
      </c>
      <c r="F47" s="289">
        <v>0</v>
      </c>
      <c r="G47" s="289">
        <v>0</v>
      </c>
      <c r="H47" s="279"/>
      <c r="I47" s="279"/>
      <c r="J47" s="279"/>
      <c r="K47" s="279"/>
    </row>
    <row r="48" spans="1:11" ht="14.1" customHeight="1" x14ac:dyDescent="0.25">
      <c r="A48" s="279"/>
      <c r="B48" s="279"/>
      <c r="C48" s="292" t="s">
        <v>61</v>
      </c>
      <c r="D48" s="289">
        <v>0</v>
      </c>
      <c r="E48" s="289">
        <v>0</v>
      </c>
      <c r="F48" s="289">
        <v>0</v>
      </c>
      <c r="G48" s="289">
        <v>0</v>
      </c>
      <c r="H48" s="279"/>
      <c r="I48" s="279"/>
      <c r="J48" s="279"/>
      <c r="K48" s="279"/>
    </row>
    <row r="49" spans="1:11" ht="14.1" customHeight="1" x14ac:dyDescent="0.25">
      <c r="A49" s="279"/>
      <c r="B49" s="279"/>
      <c r="C49" s="292" t="s">
        <v>65</v>
      </c>
      <c r="D49" s="289">
        <v>0</v>
      </c>
      <c r="E49" s="289">
        <v>126000000</v>
      </c>
      <c r="F49" s="289">
        <v>126000000</v>
      </c>
      <c r="G49" s="289">
        <v>126000000</v>
      </c>
      <c r="H49" s="279"/>
      <c r="I49" s="279"/>
      <c r="J49" s="279"/>
      <c r="K49" s="279"/>
    </row>
    <row r="50" spans="1:11" ht="14.1" customHeight="1" x14ac:dyDescent="0.25">
      <c r="A50" s="279"/>
      <c r="B50" s="279"/>
      <c r="C50" s="292" t="s">
        <v>60</v>
      </c>
      <c r="D50" s="289">
        <v>0</v>
      </c>
      <c r="E50" s="289">
        <v>126000000</v>
      </c>
      <c r="F50" s="289">
        <v>126000000</v>
      </c>
      <c r="G50" s="289">
        <v>126000000</v>
      </c>
      <c r="H50" s="279"/>
      <c r="I50" s="279"/>
      <c r="J50" s="279"/>
      <c r="K50" s="279"/>
    </row>
    <row r="51" spans="1:11" ht="14.1" customHeight="1" x14ac:dyDescent="0.25">
      <c r="A51" s="279"/>
      <c r="B51" s="279"/>
      <c r="C51" s="292" t="s">
        <v>61</v>
      </c>
      <c r="D51" s="289">
        <v>0</v>
      </c>
      <c r="E51" s="289">
        <v>0</v>
      </c>
      <c r="F51" s="289">
        <v>0</v>
      </c>
      <c r="G51" s="289">
        <v>0</v>
      </c>
      <c r="H51" s="279"/>
      <c r="I51" s="279"/>
      <c r="J51" s="279"/>
      <c r="K51" s="279"/>
    </row>
    <row r="52" spans="1:11" ht="14.1" customHeight="1" x14ac:dyDescent="0.25">
      <c r="A52" s="279"/>
      <c r="B52" s="279"/>
      <c r="C52" s="292" t="s">
        <v>66</v>
      </c>
      <c r="D52" s="289">
        <v>0</v>
      </c>
      <c r="E52" s="289">
        <v>0</v>
      </c>
      <c r="F52" s="289">
        <v>0</v>
      </c>
      <c r="G52" s="289">
        <v>0</v>
      </c>
      <c r="H52" s="279"/>
      <c r="I52" s="279"/>
      <c r="J52" s="279"/>
      <c r="K52" s="279"/>
    </row>
    <row r="53" spans="1:11" ht="14.1" customHeight="1" x14ac:dyDescent="0.25">
      <c r="A53" s="279"/>
      <c r="B53" s="279"/>
      <c r="C53" s="292" t="s">
        <v>60</v>
      </c>
      <c r="D53" s="289">
        <v>0</v>
      </c>
      <c r="E53" s="289">
        <v>0</v>
      </c>
      <c r="F53" s="289">
        <v>0</v>
      </c>
      <c r="G53" s="289">
        <v>0</v>
      </c>
      <c r="H53" s="279"/>
      <c r="I53" s="279"/>
      <c r="J53" s="279"/>
      <c r="K53" s="279"/>
    </row>
    <row r="54" spans="1:11" ht="14.1" customHeight="1" x14ac:dyDescent="0.25">
      <c r="A54" s="279"/>
      <c r="B54" s="279"/>
      <c r="C54" s="292" t="s">
        <v>61</v>
      </c>
      <c r="D54" s="289">
        <v>0</v>
      </c>
      <c r="E54" s="289">
        <v>0</v>
      </c>
      <c r="F54" s="289">
        <v>0</v>
      </c>
      <c r="G54" s="289">
        <v>0</v>
      </c>
      <c r="H54" s="279"/>
      <c r="I54" s="279"/>
      <c r="J54" s="279"/>
      <c r="K54" s="279"/>
    </row>
    <row r="55" spans="1:11" ht="14.1" customHeight="1" x14ac:dyDescent="0.25">
      <c r="A55" s="279"/>
      <c r="B55" s="279"/>
      <c r="C55" s="292" t="s">
        <v>67</v>
      </c>
      <c r="D55" s="289">
        <v>0</v>
      </c>
      <c r="E55" s="289">
        <v>0</v>
      </c>
      <c r="F55" s="289">
        <v>0</v>
      </c>
      <c r="G55" s="289">
        <v>0</v>
      </c>
      <c r="H55" s="279"/>
      <c r="I55" s="279"/>
      <c r="J55" s="279"/>
      <c r="K55" s="279"/>
    </row>
    <row r="56" spans="1:11" ht="14.1" customHeight="1" x14ac:dyDescent="0.25">
      <c r="A56" s="279"/>
      <c r="B56" s="279"/>
      <c r="C56" s="292" t="s">
        <v>60</v>
      </c>
      <c r="D56" s="289">
        <v>0</v>
      </c>
      <c r="E56" s="289">
        <v>0</v>
      </c>
      <c r="F56" s="289">
        <v>0</v>
      </c>
      <c r="G56" s="289">
        <v>0</v>
      </c>
      <c r="H56" s="279"/>
      <c r="I56" s="279"/>
      <c r="J56" s="279"/>
      <c r="K56" s="279"/>
    </row>
    <row r="57" spans="1:11" ht="14.1" customHeight="1" x14ac:dyDescent="0.25">
      <c r="A57" s="279"/>
      <c r="B57" s="279"/>
      <c r="C57" s="292" t="s">
        <v>61</v>
      </c>
      <c r="D57" s="289">
        <v>0</v>
      </c>
      <c r="E57" s="289">
        <v>0</v>
      </c>
      <c r="F57" s="289">
        <v>0</v>
      </c>
      <c r="G57" s="289">
        <v>0</v>
      </c>
      <c r="H57" s="279"/>
      <c r="I57" s="279"/>
      <c r="J57" s="279"/>
      <c r="K57" s="279"/>
    </row>
    <row r="58" spans="1:11" ht="14.1" customHeight="1" x14ac:dyDescent="0.25">
      <c r="A58" s="279"/>
      <c r="B58" s="279"/>
      <c r="C58" s="292" t="s">
        <v>68</v>
      </c>
      <c r="D58" s="289">
        <v>0</v>
      </c>
      <c r="E58" s="289">
        <v>0</v>
      </c>
      <c r="F58" s="289">
        <v>0</v>
      </c>
      <c r="G58" s="289">
        <v>0</v>
      </c>
      <c r="H58" s="279"/>
      <c r="I58" s="279"/>
      <c r="J58" s="279"/>
      <c r="K58" s="279"/>
    </row>
    <row r="59" spans="1:11" ht="14.1" customHeight="1" x14ac:dyDescent="0.25">
      <c r="A59" s="279"/>
      <c r="B59" s="279"/>
      <c r="C59" s="292" t="s">
        <v>60</v>
      </c>
      <c r="D59" s="289">
        <v>0</v>
      </c>
      <c r="E59" s="289">
        <v>0</v>
      </c>
      <c r="F59" s="289">
        <v>0</v>
      </c>
      <c r="G59" s="289">
        <v>0</v>
      </c>
      <c r="H59" s="279"/>
      <c r="I59" s="279"/>
      <c r="J59" s="279"/>
      <c r="K59" s="279"/>
    </row>
    <row r="60" spans="1:11" ht="14.1" customHeight="1" x14ac:dyDescent="0.25">
      <c r="A60" s="279"/>
      <c r="B60" s="279"/>
      <c r="C60" s="292" t="s">
        <v>69</v>
      </c>
      <c r="D60" s="289">
        <v>0</v>
      </c>
      <c r="E60" s="289">
        <v>0</v>
      </c>
      <c r="F60" s="289">
        <v>0</v>
      </c>
      <c r="G60" s="289">
        <v>0</v>
      </c>
      <c r="H60" s="279"/>
      <c r="I60" s="279"/>
      <c r="J60" s="279"/>
      <c r="K60" s="279"/>
    </row>
    <row r="61" spans="1:11" ht="14.1" customHeight="1" x14ac:dyDescent="0.25">
      <c r="A61" s="279"/>
      <c r="B61" s="279"/>
      <c r="C61" s="292" t="s">
        <v>70</v>
      </c>
      <c r="D61" s="289">
        <v>0</v>
      </c>
      <c r="E61" s="289">
        <v>0</v>
      </c>
      <c r="F61" s="289">
        <v>0</v>
      </c>
      <c r="G61" s="289">
        <v>0</v>
      </c>
      <c r="H61" s="279"/>
      <c r="I61" s="279"/>
      <c r="J61" s="279"/>
      <c r="K61" s="279"/>
    </row>
    <row r="62" spans="1:11" ht="14.1" customHeight="1" x14ac:dyDescent="0.25">
      <c r="A62" s="279"/>
      <c r="B62" s="279"/>
      <c r="C62" s="292" t="s">
        <v>71</v>
      </c>
      <c r="D62" s="289">
        <v>0</v>
      </c>
      <c r="E62" s="289">
        <v>0</v>
      </c>
      <c r="F62" s="289">
        <v>0</v>
      </c>
      <c r="G62" s="289">
        <v>0</v>
      </c>
      <c r="H62" s="279"/>
      <c r="I62" s="279"/>
      <c r="J62" s="279"/>
      <c r="K62" s="279"/>
    </row>
    <row r="63" spans="1:11" ht="14.1" customHeight="1" x14ac:dyDescent="0.25">
      <c r="A63" s="279"/>
      <c r="B63" s="279"/>
      <c r="C63" s="292" t="s">
        <v>72</v>
      </c>
      <c r="D63" s="289">
        <v>0</v>
      </c>
      <c r="E63" s="289">
        <v>0</v>
      </c>
      <c r="F63" s="289">
        <v>0</v>
      </c>
      <c r="G63" s="289">
        <v>0</v>
      </c>
      <c r="H63" s="279"/>
      <c r="I63" s="279"/>
      <c r="J63" s="279"/>
      <c r="K63" s="279"/>
    </row>
    <row r="64" spans="1:11" ht="14.1" customHeight="1" x14ac:dyDescent="0.25">
      <c r="A64" s="279"/>
      <c r="B64" s="279"/>
      <c r="C64" s="292" t="s">
        <v>73</v>
      </c>
      <c r="D64" s="289">
        <v>0</v>
      </c>
      <c r="E64" s="289">
        <v>0</v>
      </c>
      <c r="F64" s="289">
        <v>0</v>
      </c>
      <c r="G64" s="289">
        <v>0</v>
      </c>
      <c r="H64" s="279"/>
      <c r="I64" s="279"/>
      <c r="J64" s="279"/>
      <c r="K64" s="279"/>
    </row>
    <row r="65" spans="1:11" ht="14.1" customHeight="1" x14ac:dyDescent="0.25">
      <c r="A65" s="279"/>
      <c r="B65" s="279"/>
      <c r="C65" s="292" t="s">
        <v>60</v>
      </c>
      <c r="D65" s="289">
        <v>0</v>
      </c>
      <c r="E65" s="289">
        <v>0</v>
      </c>
      <c r="F65" s="289">
        <v>0</v>
      </c>
      <c r="G65" s="289">
        <v>0</v>
      </c>
      <c r="H65" s="279"/>
      <c r="I65" s="279"/>
      <c r="J65" s="279"/>
      <c r="K65" s="279"/>
    </row>
    <row r="66" spans="1:11" ht="14.1" customHeight="1" x14ac:dyDescent="0.25">
      <c r="A66" s="279"/>
      <c r="B66" s="279"/>
      <c r="C66" s="292" t="s">
        <v>69</v>
      </c>
      <c r="D66" s="289">
        <v>0</v>
      </c>
      <c r="E66" s="289">
        <v>0</v>
      </c>
      <c r="F66" s="289">
        <v>0</v>
      </c>
      <c r="G66" s="289">
        <v>0</v>
      </c>
      <c r="H66" s="279"/>
      <c r="I66" s="279"/>
      <c r="J66" s="279"/>
      <c r="K66" s="279"/>
    </row>
    <row r="67" spans="1:11" ht="14.1" customHeight="1" x14ac:dyDescent="0.25">
      <c r="A67" s="279"/>
      <c r="B67" s="279"/>
      <c r="C67" s="292" t="s">
        <v>70</v>
      </c>
      <c r="D67" s="289">
        <v>0</v>
      </c>
      <c r="E67" s="289">
        <v>0</v>
      </c>
      <c r="F67" s="289">
        <v>0</v>
      </c>
      <c r="G67" s="289">
        <v>0</v>
      </c>
      <c r="H67" s="279"/>
      <c r="I67" s="279"/>
      <c r="J67" s="279"/>
      <c r="K67" s="279"/>
    </row>
    <row r="68" spans="1:11" ht="14.1" customHeight="1" x14ac:dyDescent="0.25">
      <c r="A68" s="279"/>
      <c r="B68" s="279"/>
      <c r="C68" s="292" t="s">
        <v>71</v>
      </c>
      <c r="D68" s="289">
        <v>0</v>
      </c>
      <c r="E68" s="289">
        <v>0</v>
      </c>
      <c r="F68" s="289">
        <v>0</v>
      </c>
      <c r="G68" s="289">
        <v>0</v>
      </c>
      <c r="H68" s="279"/>
      <c r="I68" s="279"/>
      <c r="J68" s="279"/>
      <c r="K68" s="279"/>
    </row>
    <row r="69" spans="1:11" ht="14.1" customHeight="1" x14ac:dyDescent="0.25">
      <c r="A69" s="279"/>
      <c r="B69" s="279"/>
      <c r="C69" s="292" t="s">
        <v>72</v>
      </c>
      <c r="D69" s="289">
        <v>0</v>
      </c>
      <c r="E69" s="289">
        <v>0</v>
      </c>
      <c r="F69" s="289">
        <v>0</v>
      </c>
      <c r="G69" s="289">
        <v>0</v>
      </c>
      <c r="H69" s="279"/>
      <c r="I69" s="279"/>
      <c r="J69" s="279"/>
      <c r="K69" s="279"/>
    </row>
    <row r="70" spans="1:11" ht="14.1" customHeight="1" x14ac:dyDescent="0.25">
      <c r="A70" s="279"/>
      <c r="B70" s="279"/>
      <c r="C70" s="292" t="s">
        <v>74</v>
      </c>
      <c r="D70" s="289">
        <v>0</v>
      </c>
      <c r="E70" s="289">
        <v>0</v>
      </c>
      <c r="F70" s="289">
        <v>0</v>
      </c>
      <c r="G70" s="289">
        <v>0</v>
      </c>
      <c r="H70" s="279"/>
      <c r="I70" s="279"/>
      <c r="J70" s="279"/>
      <c r="K70" s="279"/>
    </row>
    <row r="71" spans="1:11" ht="14.1" customHeight="1" x14ac:dyDescent="0.25">
      <c r="A71" s="279"/>
      <c r="B71" s="279"/>
      <c r="C71" s="292" t="s">
        <v>60</v>
      </c>
      <c r="D71" s="289">
        <v>0</v>
      </c>
      <c r="E71" s="289">
        <v>0</v>
      </c>
      <c r="F71" s="289">
        <v>0</v>
      </c>
      <c r="G71" s="289">
        <v>0</v>
      </c>
      <c r="H71" s="279"/>
      <c r="I71" s="279"/>
      <c r="J71" s="279"/>
      <c r="K71" s="279"/>
    </row>
    <row r="72" spans="1:11" ht="14.1" customHeight="1" x14ac:dyDescent="0.25">
      <c r="A72" s="279"/>
      <c r="B72" s="279"/>
      <c r="C72" s="292" t="s">
        <v>69</v>
      </c>
      <c r="D72" s="289">
        <v>0</v>
      </c>
      <c r="E72" s="289">
        <v>0</v>
      </c>
      <c r="F72" s="289">
        <v>0</v>
      </c>
      <c r="G72" s="289">
        <v>0</v>
      </c>
      <c r="H72" s="279"/>
      <c r="I72" s="279"/>
      <c r="J72" s="279"/>
      <c r="K72" s="279"/>
    </row>
    <row r="73" spans="1:11" ht="14.1" customHeight="1" x14ac:dyDescent="0.25">
      <c r="A73" s="279"/>
      <c r="B73" s="279"/>
      <c r="C73" s="292" t="s">
        <v>70</v>
      </c>
      <c r="D73" s="289">
        <v>0</v>
      </c>
      <c r="E73" s="289">
        <v>0</v>
      </c>
      <c r="F73" s="289">
        <v>0</v>
      </c>
      <c r="G73" s="289">
        <v>0</v>
      </c>
      <c r="H73" s="279"/>
      <c r="I73" s="279"/>
      <c r="J73" s="279"/>
      <c r="K73" s="279"/>
    </row>
    <row r="74" spans="1:11" ht="14.1" customHeight="1" x14ac:dyDescent="0.25">
      <c r="A74" s="279"/>
      <c r="B74" s="279"/>
      <c r="C74" s="292" t="s">
        <v>71</v>
      </c>
      <c r="D74" s="289">
        <v>0</v>
      </c>
      <c r="E74" s="289">
        <v>0</v>
      </c>
      <c r="F74" s="289">
        <v>0</v>
      </c>
      <c r="G74" s="289">
        <v>0</v>
      </c>
      <c r="H74" s="279"/>
      <c r="I74" s="279"/>
      <c r="J74" s="279"/>
      <c r="K74" s="279"/>
    </row>
    <row r="75" spans="1:11" ht="14.1" customHeight="1" x14ac:dyDescent="0.25">
      <c r="A75" s="279"/>
      <c r="B75" s="279"/>
      <c r="C75" s="292" t="s">
        <v>72</v>
      </c>
      <c r="D75" s="289">
        <v>0</v>
      </c>
      <c r="E75" s="289">
        <v>0</v>
      </c>
      <c r="F75" s="289">
        <v>0</v>
      </c>
      <c r="G75" s="289">
        <v>0</v>
      </c>
      <c r="H75" s="279"/>
      <c r="I75" s="279"/>
      <c r="J75" s="279"/>
      <c r="K75" s="279"/>
    </row>
    <row r="76" spans="1:11" ht="14.1" customHeight="1" x14ac:dyDescent="0.25">
      <c r="A76" s="279"/>
      <c r="B76" s="279"/>
      <c r="C76" s="292" t="s">
        <v>75</v>
      </c>
      <c r="D76" s="289">
        <v>0</v>
      </c>
      <c r="E76" s="289">
        <v>0</v>
      </c>
      <c r="F76" s="289">
        <v>0</v>
      </c>
      <c r="G76" s="289">
        <v>0</v>
      </c>
      <c r="H76" s="279"/>
      <c r="I76" s="279"/>
      <c r="J76" s="279"/>
      <c r="K76" s="279"/>
    </row>
    <row r="77" spans="1:11" ht="14.1" customHeight="1" x14ac:dyDescent="0.25">
      <c r="A77" s="279"/>
      <c r="B77" s="279"/>
      <c r="C77" s="292" t="s">
        <v>76</v>
      </c>
      <c r="D77" s="289">
        <v>0</v>
      </c>
      <c r="E77" s="289">
        <v>0</v>
      </c>
      <c r="F77" s="289">
        <v>0</v>
      </c>
      <c r="G77" s="289">
        <v>0</v>
      </c>
      <c r="H77" s="279"/>
      <c r="I77" s="279"/>
      <c r="J77" s="279"/>
      <c r="K77" s="279"/>
    </row>
    <row r="78" spans="1:11" ht="14.1" customHeight="1" x14ac:dyDescent="0.25">
      <c r="A78" s="279"/>
      <c r="B78" s="279"/>
      <c r="C78" s="290" t="s">
        <v>77</v>
      </c>
      <c r="D78" s="289">
        <v>0</v>
      </c>
      <c r="E78" s="289">
        <v>126000000</v>
      </c>
      <c r="F78" s="289">
        <v>126000000</v>
      </c>
      <c r="G78" s="289">
        <v>126000000</v>
      </c>
      <c r="H78" s="279"/>
      <c r="I78" s="279"/>
      <c r="J78" s="279"/>
      <c r="K78" s="279"/>
    </row>
    <row r="79" spans="1:11" ht="15" customHeight="1" x14ac:dyDescent="0.25">
      <c r="A79" s="279"/>
      <c r="B79" s="279"/>
      <c r="C79" s="288" t="s">
        <v>40</v>
      </c>
      <c r="D79" s="287" t="s">
        <v>40</v>
      </c>
      <c r="E79" s="287" t="s">
        <v>40</v>
      </c>
      <c r="F79" s="287" t="s">
        <v>40</v>
      </c>
      <c r="G79" s="287" t="s">
        <v>40</v>
      </c>
      <c r="H79" s="279"/>
      <c r="I79" s="279"/>
      <c r="J79" s="279"/>
      <c r="K79" s="279"/>
    </row>
    <row r="80" spans="1:11" ht="15" customHeight="1" x14ac:dyDescent="0.25">
      <c r="A80" s="279"/>
      <c r="B80" s="279"/>
      <c r="C80" s="286" t="s">
        <v>188</v>
      </c>
      <c r="D80" s="256">
        <v>0</v>
      </c>
      <c r="E80" s="256">
        <v>126000000</v>
      </c>
      <c r="F80" s="256">
        <v>126000000</v>
      </c>
      <c r="G80" s="256">
        <v>126000000</v>
      </c>
      <c r="H80" s="279"/>
      <c r="I80" s="279"/>
      <c r="J80" s="279"/>
      <c r="K80" s="279"/>
    </row>
    <row r="81" spans="1:11" ht="15" customHeight="1" x14ac:dyDescent="0.25">
      <c r="A81" s="279"/>
      <c r="B81" s="279"/>
      <c r="C81" s="284" t="s">
        <v>59</v>
      </c>
      <c r="D81" s="283">
        <v>0</v>
      </c>
      <c r="E81" s="283">
        <v>0</v>
      </c>
      <c r="F81" s="283">
        <v>0</v>
      </c>
      <c r="G81" s="283">
        <v>0</v>
      </c>
      <c r="H81" s="279"/>
      <c r="I81" s="279"/>
      <c r="J81" s="279"/>
      <c r="K81" s="279"/>
    </row>
    <row r="82" spans="1:11" ht="15" customHeight="1" x14ac:dyDescent="0.25">
      <c r="A82" s="279"/>
      <c r="B82" s="279"/>
      <c r="C82" s="284" t="s">
        <v>60</v>
      </c>
      <c r="D82" s="283">
        <v>0</v>
      </c>
      <c r="E82" s="283">
        <v>0</v>
      </c>
      <c r="F82" s="283">
        <v>0</v>
      </c>
      <c r="G82" s="283">
        <v>0</v>
      </c>
      <c r="H82" s="279"/>
      <c r="I82" s="279"/>
      <c r="J82" s="279"/>
      <c r="K82" s="279"/>
    </row>
    <row r="83" spans="1:11" ht="15" customHeight="1" x14ac:dyDescent="0.25">
      <c r="A83" s="279"/>
      <c r="B83" s="279"/>
      <c r="C83" s="284" t="s">
        <v>61</v>
      </c>
      <c r="D83" s="283">
        <v>0</v>
      </c>
      <c r="E83" s="283">
        <v>0</v>
      </c>
      <c r="F83" s="283">
        <v>0</v>
      </c>
      <c r="G83" s="283">
        <v>0</v>
      </c>
      <c r="H83" s="279"/>
      <c r="I83" s="279"/>
      <c r="J83" s="279"/>
      <c r="K83" s="279"/>
    </row>
    <row r="84" spans="1:11" ht="15" customHeight="1" x14ac:dyDescent="0.25">
      <c r="A84" s="279"/>
      <c r="B84" s="279"/>
      <c r="C84" s="284" t="s">
        <v>62</v>
      </c>
      <c r="D84" s="283">
        <v>0</v>
      </c>
      <c r="E84" s="283">
        <v>0</v>
      </c>
      <c r="F84" s="283">
        <v>0</v>
      </c>
      <c r="G84" s="283">
        <v>0</v>
      </c>
      <c r="H84" s="279"/>
      <c r="I84" s="279"/>
      <c r="J84" s="279"/>
      <c r="K84" s="279"/>
    </row>
    <row r="85" spans="1:11" ht="15" customHeight="1" x14ac:dyDescent="0.25">
      <c r="A85" s="279"/>
      <c r="B85" s="279"/>
      <c r="C85" s="284" t="s">
        <v>60</v>
      </c>
      <c r="D85" s="283">
        <v>0</v>
      </c>
      <c r="E85" s="283">
        <v>0</v>
      </c>
      <c r="F85" s="283">
        <v>0</v>
      </c>
      <c r="G85" s="283">
        <v>0</v>
      </c>
      <c r="H85" s="279"/>
      <c r="I85" s="279"/>
      <c r="J85" s="279"/>
      <c r="K85" s="279"/>
    </row>
    <row r="86" spans="1:11" ht="15" customHeight="1" x14ac:dyDescent="0.25">
      <c r="A86" s="279"/>
      <c r="B86" s="279"/>
      <c r="C86" s="284" t="s">
        <v>61</v>
      </c>
      <c r="D86" s="283">
        <v>0</v>
      </c>
      <c r="E86" s="283">
        <v>0</v>
      </c>
      <c r="F86" s="283">
        <v>0</v>
      </c>
      <c r="G86" s="283">
        <v>0</v>
      </c>
      <c r="H86" s="279"/>
      <c r="I86" s="279"/>
      <c r="J86" s="279"/>
      <c r="K86" s="279"/>
    </row>
    <row r="87" spans="1:11" ht="15" customHeight="1" x14ac:dyDescent="0.25">
      <c r="A87" s="279"/>
      <c r="B87" s="279"/>
      <c r="C87" s="284" t="s">
        <v>63</v>
      </c>
      <c r="D87" s="283">
        <v>0</v>
      </c>
      <c r="E87" s="283">
        <v>0</v>
      </c>
      <c r="F87" s="283">
        <v>0</v>
      </c>
      <c r="G87" s="283">
        <v>0</v>
      </c>
      <c r="H87" s="279"/>
      <c r="I87" s="279"/>
      <c r="J87" s="279"/>
      <c r="K87" s="279"/>
    </row>
    <row r="88" spans="1:11" ht="15" customHeight="1" x14ac:dyDescent="0.25">
      <c r="A88" s="279"/>
      <c r="B88" s="279"/>
      <c r="C88" s="284" t="s">
        <v>60</v>
      </c>
      <c r="D88" s="283">
        <v>0</v>
      </c>
      <c r="E88" s="283">
        <v>0</v>
      </c>
      <c r="F88" s="283">
        <v>0</v>
      </c>
      <c r="G88" s="283">
        <v>0</v>
      </c>
      <c r="H88" s="279"/>
      <c r="I88" s="279"/>
      <c r="J88" s="279"/>
      <c r="K88" s="279"/>
    </row>
    <row r="89" spans="1:11" ht="15" customHeight="1" x14ac:dyDescent="0.25">
      <c r="A89" s="279"/>
      <c r="B89" s="279"/>
      <c r="C89" s="284" t="s">
        <v>61</v>
      </c>
      <c r="D89" s="283">
        <v>0</v>
      </c>
      <c r="E89" s="283">
        <v>0</v>
      </c>
      <c r="F89" s="283">
        <v>0</v>
      </c>
      <c r="G89" s="283">
        <v>0</v>
      </c>
      <c r="H89" s="279"/>
      <c r="I89" s="279"/>
      <c r="J89" s="279"/>
      <c r="K89" s="279"/>
    </row>
    <row r="90" spans="1:11" ht="15" customHeight="1" x14ac:dyDescent="0.25">
      <c r="A90" s="279"/>
      <c r="B90" s="279"/>
      <c r="C90" s="284" t="s">
        <v>64</v>
      </c>
      <c r="D90" s="283">
        <v>0</v>
      </c>
      <c r="E90" s="283">
        <v>0</v>
      </c>
      <c r="F90" s="283">
        <v>0</v>
      </c>
      <c r="G90" s="283">
        <v>0</v>
      </c>
      <c r="H90" s="279"/>
      <c r="I90" s="279"/>
      <c r="J90" s="279"/>
      <c r="K90" s="279"/>
    </row>
    <row r="91" spans="1:11" ht="15" customHeight="1" x14ac:dyDescent="0.25">
      <c r="A91" s="279"/>
      <c r="B91" s="279"/>
      <c r="C91" s="284" t="s">
        <v>60</v>
      </c>
      <c r="D91" s="283">
        <v>0</v>
      </c>
      <c r="E91" s="283">
        <v>0</v>
      </c>
      <c r="F91" s="283">
        <v>0</v>
      </c>
      <c r="G91" s="283">
        <v>0</v>
      </c>
      <c r="H91" s="279"/>
      <c r="I91" s="279"/>
      <c r="J91" s="279"/>
      <c r="K91" s="279"/>
    </row>
    <row r="92" spans="1:11" ht="15" customHeight="1" x14ac:dyDescent="0.25">
      <c r="A92" s="279"/>
      <c r="B92" s="279"/>
      <c r="C92" s="284" t="s">
        <v>61</v>
      </c>
      <c r="D92" s="283">
        <v>0</v>
      </c>
      <c r="E92" s="283">
        <v>0</v>
      </c>
      <c r="F92" s="283">
        <v>0</v>
      </c>
      <c r="G92" s="283">
        <v>0</v>
      </c>
      <c r="H92" s="279"/>
      <c r="I92" s="279"/>
      <c r="J92" s="279"/>
      <c r="K92" s="279"/>
    </row>
    <row r="93" spans="1:11" ht="20.100000000000001" customHeight="1" x14ac:dyDescent="0.25">
      <c r="A93" s="279"/>
      <c r="B93" s="279"/>
      <c r="C93" s="284" t="s">
        <v>189</v>
      </c>
      <c r="D93" s="285">
        <v>0</v>
      </c>
      <c r="E93" s="285">
        <v>126000000</v>
      </c>
      <c r="F93" s="285">
        <v>126000000</v>
      </c>
      <c r="G93" s="285">
        <v>126000000</v>
      </c>
      <c r="H93" s="279"/>
      <c r="I93" s="279"/>
      <c r="J93" s="279"/>
      <c r="K93" s="279"/>
    </row>
    <row r="94" spans="1:11" ht="15" customHeight="1" x14ac:dyDescent="0.25">
      <c r="A94" s="279"/>
      <c r="B94" s="279"/>
      <c r="C94" s="284" t="s">
        <v>60</v>
      </c>
      <c r="D94" s="283">
        <v>0</v>
      </c>
      <c r="E94" s="283">
        <v>126000000</v>
      </c>
      <c r="F94" s="283">
        <v>126000000</v>
      </c>
      <c r="G94" s="283">
        <v>126000000</v>
      </c>
      <c r="H94" s="279"/>
      <c r="I94" s="279"/>
      <c r="J94" s="279"/>
      <c r="K94" s="279"/>
    </row>
    <row r="95" spans="1:11" ht="15" customHeight="1" x14ac:dyDescent="0.25">
      <c r="A95" s="279"/>
      <c r="B95" s="279"/>
      <c r="C95" s="284" t="s">
        <v>61</v>
      </c>
      <c r="D95" s="283">
        <v>0</v>
      </c>
      <c r="E95" s="283">
        <v>0</v>
      </c>
      <c r="F95" s="283">
        <v>0</v>
      </c>
      <c r="G95" s="283">
        <v>0</v>
      </c>
      <c r="H95" s="279"/>
      <c r="I95" s="279"/>
      <c r="J95" s="279"/>
      <c r="K95" s="279"/>
    </row>
    <row r="96" spans="1:11" ht="15" customHeight="1" x14ac:dyDescent="0.25">
      <c r="A96" s="279"/>
      <c r="B96" s="279"/>
      <c r="C96" s="284" t="s">
        <v>66</v>
      </c>
      <c r="D96" s="283">
        <v>0</v>
      </c>
      <c r="E96" s="283">
        <v>0</v>
      </c>
      <c r="F96" s="283">
        <v>0</v>
      </c>
      <c r="G96" s="283">
        <v>0</v>
      </c>
      <c r="H96" s="279"/>
      <c r="I96" s="279"/>
      <c r="J96" s="279"/>
      <c r="K96" s="279"/>
    </row>
    <row r="97" spans="1:11" ht="15" customHeight="1" x14ac:dyDescent="0.25">
      <c r="A97" s="279"/>
      <c r="B97" s="279"/>
      <c r="C97" s="284" t="s">
        <v>60</v>
      </c>
      <c r="D97" s="283">
        <v>0</v>
      </c>
      <c r="E97" s="283">
        <v>0</v>
      </c>
      <c r="F97" s="283">
        <v>0</v>
      </c>
      <c r="G97" s="283">
        <v>0</v>
      </c>
      <c r="H97" s="279"/>
      <c r="I97" s="279"/>
      <c r="J97" s="279"/>
      <c r="K97" s="279"/>
    </row>
    <row r="98" spans="1:11" ht="15" customHeight="1" x14ac:dyDescent="0.25">
      <c r="A98" s="279"/>
      <c r="B98" s="279"/>
      <c r="C98" s="284" t="s">
        <v>61</v>
      </c>
      <c r="D98" s="283">
        <v>0</v>
      </c>
      <c r="E98" s="283">
        <v>0</v>
      </c>
      <c r="F98" s="283">
        <v>0</v>
      </c>
      <c r="G98" s="283">
        <v>0</v>
      </c>
      <c r="H98" s="279"/>
      <c r="I98" s="279"/>
      <c r="J98" s="279"/>
      <c r="K98" s="279"/>
    </row>
    <row r="99" spans="1:11" ht="15" customHeight="1" x14ac:dyDescent="0.25">
      <c r="A99" s="279"/>
      <c r="B99" s="279"/>
      <c r="C99" s="284" t="s">
        <v>67</v>
      </c>
      <c r="D99" s="283">
        <v>0</v>
      </c>
      <c r="E99" s="283">
        <v>0</v>
      </c>
      <c r="F99" s="283">
        <v>0</v>
      </c>
      <c r="G99" s="283">
        <v>0</v>
      </c>
      <c r="H99" s="279"/>
      <c r="I99" s="279"/>
      <c r="J99" s="279"/>
      <c r="K99" s="279"/>
    </row>
    <row r="100" spans="1:11" ht="15" customHeight="1" x14ac:dyDescent="0.25">
      <c r="A100" s="279"/>
      <c r="B100" s="279"/>
      <c r="C100" s="284" t="s">
        <v>60</v>
      </c>
      <c r="D100" s="283">
        <v>0</v>
      </c>
      <c r="E100" s="283">
        <v>0</v>
      </c>
      <c r="F100" s="283">
        <v>0</v>
      </c>
      <c r="G100" s="283">
        <v>0</v>
      </c>
      <c r="H100" s="279"/>
      <c r="I100" s="279"/>
      <c r="J100" s="279"/>
      <c r="K100" s="279"/>
    </row>
    <row r="101" spans="1:11" ht="15" customHeight="1" x14ac:dyDescent="0.25">
      <c r="A101" s="279"/>
      <c r="B101" s="279"/>
      <c r="C101" s="284" t="s">
        <v>61</v>
      </c>
      <c r="D101" s="283">
        <v>0</v>
      </c>
      <c r="E101" s="283">
        <v>0</v>
      </c>
      <c r="F101" s="283">
        <v>0</v>
      </c>
      <c r="G101" s="283">
        <v>0</v>
      </c>
      <c r="H101" s="279"/>
      <c r="I101" s="279"/>
      <c r="J101" s="279"/>
      <c r="K101" s="279"/>
    </row>
    <row r="102" spans="1:11" ht="15" customHeight="1" x14ac:dyDescent="0.25">
      <c r="A102" s="279"/>
      <c r="B102" s="279"/>
      <c r="C102" s="284" t="s">
        <v>68</v>
      </c>
      <c r="D102" s="283">
        <v>0</v>
      </c>
      <c r="E102" s="283">
        <v>0</v>
      </c>
      <c r="F102" s="283">
        <v>0</v>
      </c>
      <c r="G102" s="283">
        <v>0</v>
      </c>
      <c r="H102" s="279"/>
      <c r="I102" s="279"/>
      <c r="J102" s="279"/>
      <c r="K102" s="279"/>
    </row>
    <row r="103" spans="1:11" ht="15" customHeight="1" x14ac:dyDescent="0.25">
      <c r="A103" s="279"/>
      <c r="B103" s="279"/>
      <c r="C103" s="284" t="s">
        <v>60</v>
      </c>
      <c r="D103" s="283">
        <v>0</v>
      </c>
      <c r="E103" s="283">
        <v>0</v>
      </c>
      <c r="F103" s="283">
        <v>0</v>
      </c>
      <c r="G103" s="283">
        <v>0</v>
      </c>
      <c r="H103" s="279"/>
      <c r="I103" s="279"/>
      <c r="J103" s="279"/>
      <c r="K103" s="279"/>
    </row>
    <row r="104" spans="1:11" ht="15" customHeight="1" x14ac:dyDescent="0.25">
      <c r="A104" s="279"/>
      <c r="B104" s="279"/>
      <c r="C104" s="284" t="s">
        <v>69</v>
      </c>
      <c r="D104" s="283">
        <v>0</v>
      </c>
      <c r="E104" s="283">
        <v>0</v>
      </c>
      <c r="F104" s="283">
        <v>0</v>
      </c>
      <c r="G104" s="283">
        <v>0</v>
      </c>
      <c r="H104" s="279"/>
      <c r="I104" s="279"/>
      <c r="J104" s="279"/>
      <c r="K104" s="279"/>
    </row>
    <row r="105" spans="1:11" ht="15" customHeight="1" x14ac:dyDescent="0.25">
      <c r="A105" s="279"/>
      <c r="B105" s="279"/>
      <c r="C105" s="284" t="s">
        <v>70</v>
      </c>
      <c r="D105" s="283">
        <v>0</v>
      </c>
      <c r="E105" s="283">
        <v>0</v>
      </c>
      <c r="F105" s="283">
        <v>0</v>
      </c>
      <c r="G105" s="283">
        <v>0</v>
      </c>
      <c r="H105" s="279"/>
      <c r="I105" s="279"/>
      <c r="J105" s="279"/>
      <c r="K105" s="279"/>
    </row>
    <row r="106" spans="1:11" ht="15" customHeight="1" x14ac:dyDescent="0.25">
      <c r="A106" s="279"/>
      <c r="B106" s="279"/>
      <c r="C106" s="284" t="s">
        <v>71</v>
      </c>
      <c r="D106" s="283">
        <v>0</v>
      </c>
      <c r="E106" s="283">
        <v>0</v>
      </c>
      <c r="F106" s="283">
        <v>0</v>
      </c>
      <c r="G106" s="283">
        <v>0</v>
      </c>
      <c r="H106" s="279"/>
      <c r="I106" s="279"/>
      <c r="J106" s="279"/>
      <c r="K106" s="279"/>
    </row>
    <row r="107" spans="1:11" ht="15" customHeight="1" x14ac:dyDescent="0.25">
      <c r="A107" s="279"/>
      <c r="B107" s="279"/>
      <c r="C107" s="284" t="s">
        <v>72</v>
      </c>
      <c r="D107" s="283">
        <v>0</v>
      </c>
      <c r="E107" s="283">
        <v>0</v>
      </c>
      <c r="F107" s="283">
        <v>0</v>
      </c>
      <c r="G107" s="283">
        <v>0</v>
      </c>
      <c r="H107" s="279"/>
      <c r="I107" s="279"/>
      <c r="J107" s="279"/>
      <c r="K107" s="279"/>
    </row>
    <row r="108" spans="1:11" ht="15" customHeight="1" x14ac:dyDescent="0.25">
      <c r="A108" s="279"/>
      <c r="B108" s="279"/>
      <c r="C108" s="284" t="s">
        <v>73</v>
      </c>
      <c r="D108" s="283">
        <v>0</v>
      </c>
      <c r="E108" s="283">
        <v>0</v>
      </c>
      <c r="F108" s="283">
        <v>0</v>
      </c>
      <c r="G108" s="283">
        <v>0</v>
      </c>
      <c r="H108" s="279"/>
      <c r="I108" s="279"/>
      <c r="J108" s="279"/>
      <c r="K108" s="279"/>
    </row>
    <row r="109" spans="1:11" ht="15" customHeight="1" x14ac:dyDescent="0.25">
      <c r="A109" s="279"/>
      <c r="B109" s="279"/>
      <c r="C109" s="284" t="s">
        <v>60</v>
      </c>
      <c r="D109" s="283">
        <v>0</v>
      </c>
      <c r="E109" s="283">
        <v>0</v>
      </c>
      <c r="F109" s="283">
        <v>0</v>
      </c>
      <c r="G109" s="283">
        <v>0</v>
      </c>
      <c r="H109" s="279"/>
      <c r="I109" s="279"/>
      <c r="J109" s="279"/>
      <c r="K109" s="279"/>
    </row>
    <row r="110" spans="1:11" ht="15" customHeight="1" x14ac:dyDescent="0.25">
      <c r="A110" s="279"/>
      <c r="B110" s="279"/>
      <c r="C110" s="284" t="s">
        <v>69</v>
      </c>
      <c r="D110" s="283">
        <v>0</v>
      </c>
      <c r="E110" s="283">
        <v>0</v>
      </c>
      <c r="F110" s="283">
        <v>0</v>
      </c>
      <c r="G110" s="283">
        <v>0</v>
      </c>
      <c r="H110" s="279"/>
      <c r="I110" s="279"/>
      <c r="J110" s="279"/>
      <c r="K110" s="279"/>
    </row>
    <row r="111" spans="1:11" ht="15" customHeight="1" x14ac:dyDescent="0.25">
      <c r="A111" s="279"/>
      <c r="B111" s="279"/>
      <c r="C111" s="284" t="s">
        <v>70</v>
      </c>
      <c r="D111" s="283">
        <v>0</v>
      </c>
      <c r="E111" s="283">
        <v>0</v>
      </c>
      <c r="F111" s="283">
        <v>0</v>
      </c>
      <c r="G111" s="283">
        <v>0</v>
      </c>
      <c r="H111" s="279"/>
      <c r="I111" s="279"/>
      <c r="J111" s="279"/>
      <c r="K111" s="279"/>
    </row>
    <row r="112" spans="1:11" ht="15" customHeight="1" x14ac:dyDescent="0.25">
      <c r="A112" s="279"/>
      <c r="B112" s="279"/>
      <c r="C112" s="284" t="s">
        <v>71</v>
      </c>
      <c r="D112" s="283">
        <v>0</v>
      </c>
      <c r="E112" s="283">
        <v>0</v>
      </c>
      <c r="F112" s="283">
        <v>0</v>
      </c>
      <c r="G112" s="283">
        <v>0</v>
      </c>
      <c r="H112" s="279"/>
      <c r="I112" s="279"/>
      <c r="J112" s="279"/>
      <c r="K112" s="279"/>
    </row>
    <row r="113" spans="1:11" ht="15" customHeight="1" x14ac:dyDescent="0.25">
      <c r="A113" s="279"/>
      <c r="B113" s="279"/>
      <c r="C113" s="284" t="s">
        <v>72</v>
      </c>
      <c r="D113" s="283">
        <v>0</v>
      </c>
      <c r="E113" s="283">
        <v>0</v>
      </c>
      <c r="F113" s="283">
        <v>0</v>
      </c>
      <c r="G113" s="283">
        <v>0</v>
      </c>
      <c r="H113" s="279"/>
      <c r="I113" s="279"/>
      <c r="J113" s="279"/>
      <c r="K113" s="279"/>
    </row>
    <row r="114" spans="1:11" ht="15" customHeight="1" x14ac:dyDescent="0.25">
      <c r="A114" s="279"/>
      <c r="B114" s="279"/>
      <c r="C114" s="284" t="s">
        <v>74</v>
      </c>
      <c r="D114" s="283">
        <v>0</v>
      </c>
      <c r="E114" s="283">
        <v>0</v>
      </c>
      <c r="F114" s="283">
        <v>0</v>
      </c>
      <c r="G114" s="283">
        <v>0</v>
      </c>
      <c r="H114" s="279"/>
      <c r="I114" s="279"/>
      <c r="J114" s="279"/>
      <c r="K114" s="279"/>
    </row>
    <row r="115" spans="1:11" ht="15" customHeight="1" x14ac:dyDescent="0.25">
      <c r="A115" s="279"/>
      <c r="B115" s="279"/>
      <c r="C115" s="284" t="s">
        <v>60</v>
      </c>
      <c r="D115" s="283">
        <v>0</v>
      </c>
      <c r="E115" s="283">
        <v>0</v>
      </c>
      <c r="F115" s="283">
        <v>0</v>
      </c>
      <c r="G115" s="283">
        <v>0</v>
      </c>
      <c r="H115" s="279"/>
      <c r="I115" s="279"/>
      <c r="J115" s="279"/>
      <c r="K115" s="279"/>
    </row>
    <row r="116" spans="1:11" ht="15" customHeight="1" x14ac:dyDescent="0.25">
      <c r="A116" s="279"/>
      <c r="B116" s="279"/>
      <c r="C116" s="284" t="s">
        <v>69</v>
      </c>
      <c r="D116" s="283">
        <v>0</v>
      </c>
      <c r="E116" s="283">
        <v>0</v>
      </c>
      <c r="F116" s="283">
        <v>0</v>
      </c>
      <c r="G116" s="283">
        <v>0</v>
      </c>
      <c r="H116" s="279"/>
      <c r="I116" s="279"/>
      <c r="J116" s="279"/>
      <c r="K116" s="279"/>
    </row>
    <row r="117" spans="1:11" ht="15" customHeight="1" x14ac:dyDescent="0.25">
      <c r="A117" s="279"/>
      <c r="B117" s="279"/>
      <c r="C117" s="284" t="s">
        <v>70</v>
      </c>
      <c r="D117" s="283">
        <v>0</v>
      </c>
      <c r="E117" s="283">
        <v>0</v>
      </c>
      <c r="F117" s="283">
        <v>0</v>
      </c>
      <c r="G117" s="283">
        <v>0</v>
      </c>
      <c r="H117" s="279"/>
      <c r="I117" s="279"/>
      <c r="J117" s="279"/>
      <c r="K117" s="279"/>
    </row>
    <row r="118" spans="1:11" ht="15" customHeight="1" x14ac:dyDescent="0.25">
      <c r="A118" s="279"/>
      <c r="B118" s="279"/>
      <c r="C118" s="284" t="s">
        <v>71</v>
      </c>
      <c r="D118" s="283">
        <v>0</v>
      </c>
      <c r="E118" s="283">
        <v>0</v>
      </c>
      <c r="F118" s="283">
        <v>0</v>
      </c>
      <c r="G118" s="283">
        <v>0</v>
      </c>
      <c r="H118" s="279"/>
      <c r="I118" s="279"/>
      <c r="J118" s="279"/>
      <c r="K118" s="279"/>
    </row>
    <row r="119" spans="1:11" ht="15" customHeight="1" x14ac:dyDescent="0.25">
      <c r="A119" s="279"/>
      <c r="B119" s="279"/>
      <c r="C119" s="284" t="s">
        <v>72</v>
      </c>
      <c r="D119" s="283">
        <v>0</v>
      </c>
      <c r="E119" s="283">
        <v>0</v>
      </c>
      <c r="F119" s="283">
        <v>0</v>
      </c>
      <c r="G119" s="283">
        <v>0</v>
      </c>
      <c r="H119" s="279"/>
      <c r="I119" s="279"/>
      <c r="J119" s="279"/>
      <c r="K119" s="279"/>
    </row>
    <row r="120" spans="1:11" ht="15" customHeight="1" x14ac:dyDescent="0.25">
      <c r="A120" s="279"/>
      <c r="B120" s="279"/>
      <c r="C120" s="284" t="s">
        <v>75</v>
      </c>
      <c r="D120" s="283">
        <v>0</v>
      </c>
      <c r="E120" s="283">
        <v>0</v>
      </c>
      <c r="F120" s="283">
        <v>0</v>
      </c>
      <c r="G120" s="283">
        <v>0</v>
      </c>
      <c r="H120" s="279"/>
      <c r="I120" s="279"/>
      <c r="J120" s="279"/>
      <c r="K120" s="279"/>
    </row>
    <row r="121" spans="1:11" ht="15" customHeight="1" x14ac:dyDescent="0.25">
      <c r="A121" s="279"/>
      <c r="B121" s="279"/>
      <c r="C121" s="284" t="s">
        <v>76</v>
      </c>
      <c r="D121" s="283">
        <v>0</v>
      </c>
      <c r="E121" s="283">
        <v>0</v>
      </c>
      <c r="F121" s="283">
        <v>0</v>
      </c>
      <c r="G121" s="283">
        <v>0</v>
      </c>
      <c r="H121" s="279"/>
      <c r="I121" s="279"/>
      <c r="J121" s="279"/>
      <c r="K121" s="279"/>
    </row>
    <row r="122" spans="1:11" ht="20.100000000000001" customHeight="1" x14ac:dyDescent="0.25">
      <c r="A122" s="279"/>
      <c r="B122" s="279"/>
      <c r="C122" s="282" t="s">
        <v>40</v>
      </c>
      <c r="D122" s="279"/>
      <c r="E122" s="279"/>
      <c r="F122" s="279"/>
      <c r="G122" s="279"/>
      <c r="H122" s="279"/>
      <c r="I122" s="279"/>
      <c r="J122" s="279"/>
      <c r="K122" s="279"/>
    </row>
    <row r="123" spans="1:11" ht="20.100000000000001" customHeight="1" x14ac:dyDescent="0.25">
      <c r="A123" s="281" t="s">
        <v>190</v>
      </c>
      <c r="B123" s="277" t="s">
        <v>191</v>
      </c>
      <c r="C123" s="277" t="s">
        <v>40</v>
      </c>
      <c r="D123" s="279"/>
      <c r="E123" s="280" t="s">
        <v>40</v>
      </c>
      <c r="F123" s="277" t="s">
        <v>191</v>
      </c>
      <c r="G123" s="277" t="s">
        <v>40</v>
      </c>
      <c r="H123" s="241" t="s">
        <v>40</v>
      </c>
      <c r="I123" s="280" t="s">
        <v>40</v>
      </c>
      <c r="J123" s="277" t="s">
        <v>191</v>
      </c>
      <c r="K123" s="277" t="s">
        <v>40</v>
      </c>
    </row>
    <row r="124" spans="1:11" ht="20.100000000000001" customHeight="1" x14ac:dyDescent="0.25">
      <c r="A124" s="239" t="s">
        <v>192</v>
      </c>
      <c r="B124" s="277" t="s">
        <v>193</v>
      </c>
      <c r="C124" s="277" t="s">
        <v>40</v>
      </c>
      <c r="D124" s="279"/>
      <c r="E124" s="239" t="s">
        <v>194</v>
      </c>
      <c r="F124" s="277" t="s">
        <v>193</v>
      </c>
      <c r="G124" s="277" t="s">
        <v>40</v>
      </c>
      <c r="H124" s="279"/>
      <c r="I124" s="239" t="s">
        <v>195</v>
      </c>
      <c r="J124" s="277" t="s">
        <v>193</v>
      </c>
      <c r="K124" s="277" t="s">
        <v>40</v>
      </c>
    </row>
    <row r="125" spans="1:11" ht="20.100000000000001" customHeight="1" x14ac:dyDescent="0.25">
      <c r="A125" s="278" t="s">
        <v>40</v>
      </c>
      <c r="B125" s="277" t="s">
        <v>196</v>
      </c>
      <c r="C125" s="277" t="s">
        <v>40</v>
      </c>
      <c r="D125" s="279"/>
      <c r="E125" s="278" t="s">
        <v>40</v>
      </c>
      <c r="F125" s="277" t="s">
        <v>196</v>
      </c>
      <c r="G125" s="277" t="s">
        <v>40</v>
      </c>
      <c r="H125" s="279"/>
      <c r="I125" s="278" t="s">
        <v>40</v>
      </c>
      <c r="J125" s="277" t="s">
        <v>196</v>
      </c>
      <c r="K125" s="277" t="s">
        <v>40</v>
      </c>
    </row>
  </sheetData>
  <mergeCells count="17">
    <mergeCell ref="D6:G6"/>
    <mergeCell ref="D7:G7"/>
    <mergeCell ref="C8:G8"/>
    <mergeCell ref="C9:G9"/>
    <mergeCell ref="D10:G10"/>
    <mergeCell ref="C1:G1"/>
    <mergeCell ref="C2:G2"/>
    <mergeCell ref="D3:G3"/>
    <mergeCell ref="D4:G4"/>
    <mergeCell ref="D5:G5"/>
    <mergeCell ref="D25:G25"/>
    <mergeCell ref="C34:G34"/>
    <mergeCell ref="D14:G14"/>
    <mergeCell ref="C21:G21"/>
    <mergeCell ref="D22:G22"/>
    <mergeCell ref="D23:G23"/>
    <mergeCell ref="D24:G24"/>
  </mergeCells>
  <pageMargins left="0" right="0" top="0" bottom="0"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K124"/>
  <sheetViews>
    <sheetView workbookViewId="0">
      <selection activeCell="J20" sqref="J20"/>
    </sheetView>
  </sheetViews>
  <sheetFormatPr defaultColWidth="9" defaultRowHeight="15" x14ac:dyDescent="0.25"/>
  <cols>
    <col min="1" max="1" width="11.5703125" style="154" customWidth="1"/>
    <col min="2" max="2" width="8.42578125" style="154" customWidth="1"/>
    <col min="3" max="3" width="24.7109375" style="154" customWidth="1"/>
    <col min="4" max="6" width="13.85546875" style="154" customWidth="1"/>
    <col min="7" max="7" width="14.140625" style="154" customWidth="1"/>
    <col min="8" max="8" width="5.85546875" style="154" customWidth="1"/>
    <col min="9" max="9" width="16" style="154" customWidth="1"/>
    <col min="10" max="10" width="9.42578125" style="154" customWidth="1"/>
    <col min="11" max="11" width="15.28515625" style="154" customWidth="1"/>
    <col min="12" max="16384" width="9" style="154"/>
  </cols>
  <sheetData>
    <row r="1" spans="1:11" ht="20.100000000000001" customHeight="1" x14ac:dyDescent="0.25">
      <c r="A1" s="279"/>
      <c r="B1" s="279"/>
      <c r="C1" s="1287" t="s">
        <v>0</v>
      </c>
      <c r="D1" s="1288"/>
      <c r="E1" s="1288"/>
      <c r="F1" s="1288"/>
      <c r="G1" s="1288"/>
      <c r="H1" s="279"/>
      <c r="I1" s="279"/>
      <c r="J1" s="279"/>
      <c r="K1" s="279"/>
    </row>
    <row r="2" spans="1:11" ht="24.95" customHeight="1" x14ac:dyDescent="0.25">
      <c r="A2" s="279"/>
      <c r="B2" s="279"/>
      <c r="C2" s="1289" t="s">
        <v>1</v>
      </c>
      <c r="D2" s="1290"/>
      <c r="E2" s="1290"/>
      <c r="F2" s="1290"/>
      <c r="G2" s="1290"/>
      <c r="H2" s="279"/>
      <c r="I2" s="279"/>
      <c r="J2" s="279"/>
      <c r="K2" s="279"/>
    </row>
    <row r="3" spans="1:11" ht="14.1" customHeight="1" x14ac:dyDescent="0.25">
      <c r="A3" s="279"/>
      <c r="B3" s="279"/>
      <c r="C3" s="301" t="s">
        <v>2</v>
      </c>
      <c r="D3" s="1291" t="s">
        <v>1502</v>
      </c>
      <c r="E3" s="1292"/>
      <c r="F3" s="1292"/>
      <c r="G3" s="1292"/>
      <c r="H3" s="279"/>
      <c r="I3" s="279"/>
      <c r="J3" s="279"/>
      <c r="K3" s="279"/>
    </row>
    <row r="4" spans="1:11" ht="14.1" customHeight="1" x14ac:dyDescent="0.25">
      <c r="A4" s="279"/>
      <c r="B4" s="279"/>
      <c r="C4" s="301" t="s">
        <v>4</v>
      </c>
      <c r="D4" s="1291" t="s">
        <v>1501</v>
      </c>
      <c r="E4" s="1292"/>
      <c r="F4" s="1292"/>
      <c r="G4" s="1292"/>
      <c r="H4" s="279"/>
      <c r="I4" s="279"/>
      <c r="J4" s="279"/>
      <c r="K4" s="279"/>
    </row>
    <row r="5" spans="1:11" ht="14.1" customHeight="1" x14ac:dyDescent="0.25">
      <c r="A5" s="279"/>
      <c r="B5" s="279"/>
      <c r="C5" s="301" t="s">
        <v>6</v>
      </c>
      <c r="D5" s="1291" t="s">
        <v>1537</v>
      </c>
      <c r="E5" s="1292"/>
      <c r="F5" s="1292"/>
      <c r="G5" s="1292"/>
      <c r="H5" s="279"/>
      <c r="I5" s="279"/>
      <c r="J5" s="279"/>
      <c r="K5" s="279"/>
    </row>
    <row r="6" spans="1:11" ht="14.1" customHeight="1" x14ac:dyDescent="0.25">
      <c r="A6" s="279"/>
      <c r="B6" s="279"/>
      <c r="C6" s="301" t="s">
        <v>8</v>
      </c>
      <c r="D6" s="1291" t="s">
        <v>1536</v>
      </c>
      <c r="E6" s="1292"/>
      <c r="F6" s="1292"/>
      <c r="G6" s="1292"/>
      <c r="H6" s="279"/>
      <c r="I6" s="279"/>
      <c r="J6" s="279"/>
      <c r="K6" s="279"/>
    </row>
    <row r="7" spans="1:11" ht="14.1" customHeight="1" x14ac:dyDescent="0.25">
      <c r="A7" s="279"/>
      <c r="B7" s="279"/>
      <c r="C7" s="301" t="s">
        <v>10</v>
      </c>
      <c r="D7" s="1299" t="s">
        <v>11</v>
      </c>
      <c r="E7" s="1300"/>
      <c r="F7" s="1300"/>
      <c r="G7" s="1300"/>
      <c r="H7" s="279"/>
      <c r="I7" s="279"/>
      <c r="J7" s="279"/>
      <c r="K7" s="279"/>
    </row>
    <row r="8" spans="1:11" ht="14.1" customHeight="1" x14ac:dyDescent="0.25">
      <c r="A8" s="279"/>
      <c r="B8" s="279"/>
      <c r="C8" s="1301" t="s">
        <v>12</v>
      </c>
      <c r="D8" s="1302"/>
      <c r="E8" s="1302"/>
      <c r="F8" s="1302"/>
      <c r="G8" s="1302"/>
      <c r="H8" s="279"/>
      <c r="I8" s="279"/>
      <c r="J8" s="279"/>
      <c r="K8" s="279"/>
    </row>
    <row r="9" spans="1:11" ht="30.95" customHeight="1" x14ac:dyDescent="0.25">
      <c r="A9" s="279"/>
      <c r="B9" s="279"/>
      <c r="C9" s="1303" t="s">
        <v>1535</v>
      </c>
      <c r="D9" s="1304"/>
      <c r="E9" s="1304"/>
      <c r="F9" s="1304"/>
      <c r="G9" s="1304"/>
      <c r="H9" s="279"/>
      <c r="I9" s="279"/>
      <c r="J9" s="279"/>
      <c r="K9" s="279"/>
    </row>
    <row r="10" spans="1:11" ht="41.1" customHeight="1" x14ac:dyDescent="0.25">
      <c r="A10" s="279"/>
      <c r="B10" s="279"/>
      <c r="C10" s="286" t="s">
        <v>14</v>
      </c>
      <c r="D10" s="1305" t="s">
        <v>1534</v>
      </c>
      <c r="E10" s="1306"/>
      <c r="F10" s="1306"/>
      <c r="G10" s="1306"/>
      <c r="H10" s="279"/>
      <c r="I10" s="279"/>
      <c r="J10" s="279"/>
      <c r="K10" s="279"/>
    </row>
    <row r="11" spans="1:11" ht="27.95" customHeight="1" x14ac:dyDescent="0.25">
      <c r="A11" s="279"/>
      <c r="B11" s="279"/>
      <c r="C11" s="284" t="s">
        <v>16</v>
      </c>
      <c r="D11" s="300">
        <v>2025</v>
      </c>
      <c r="E11" s="300">
        <v>2026</v>
      </c>
      <c r="F11" s="300">
        <v>2027</v>
      </c>
      <c r="G11" s="300">
        <v>2028</v>
      </c>
      <c r="H11" s="279"/>
      <c r="I11" s="279"/>
      <c r="J11" s="279"/>
      <c r="K11" s="279"/>
    </row>
    <row r="12" spans="1:11" ht="14.1" customHeight="1" x14ac:dyDescent="0.25">
      <c r="A12" s="279"/>
      <c r="B12" s="279"/>
      <c r="C12" s="299"/>
      <c r="D12" s="298" t="s">
        <v>17</v>
      </c>
      <c r="E12" s="298" t="s">
        <v>18</v>
      </c>
      <c r="F12" s="298" t="s">
        <v>18</v>
      </c>
      <c r="G12" s="298" t="s">
        <v>18</v>
      </c>
      <c r="H12" s="279"/>
      <c r="I12" s="279"/>
      <c r="J12" s="279"/>
      <c r="K12" s="279"/>
    </row>
    <row r="13" spans="1:11" ht="14.1" customHeight="1" x14ac:dyDescent="0.25">
      <c r="A13" s="279"/>
      <c r="B13" s="279"/>
      <c r="C13" s="284" t="s">
        <v>1533</v>
      </c>
      <c r="D13" s="295" t="s">
        <v>317</v>
      </c>
      <c r="E13" s="295" t="s">
        <v>411</v>
      </c>
      <c r="F13" s="295" t="s">
        <v>411</v>
      </c>
      <c r="G13" s="295" t="s">
        <v>411</v>
      </c>
      <c r="H13" s="279"/>
      <c r="I13" s="279"/>
      <c r="J13" s="279"/>
      <c r="K13" s="279"/>
    </row>
    <row r="14" spans="1:11" ht="60" customHeight="1" x14ac:dyDescent="0.25">
      <c r="A14" s="279"/>
      <c r="B14" s="279"/>
      <c r="C14" s="286" t="s">
        <v>24</v>
      </c>
      <c r="D14" s="1305" t="s">
        <v>1532</v>
      </c>
      <c r="E14" s="1306"/>
      <c r="F14" s="1306"/>
      <c r="G14" s="1306"/>
      <c r="H14" s="279"/>
      <c r="I14" s="279"/>
      <c r="J14" s="279"/>
      <c r="K14" s="279"/>
    </row>
    <row r="15" spans="1:11" ht="27.95" customHeight="1" x14ac:dyDescent="0.25">
      <c r="A15" s="279"/>
      <c r="B15" s="279"/>
      <c r="C15" s="284" t="s">
        <v>26</v>
      </c>
      <c r="D15" s="300">
        <v>2025</v>
      </c>
      <c r="E15" s="300">
        <v>2026</v>
      </c>
      <c r="F15" s="300">
        <v>2027</v>
      </c>
      <c r="G15" s="300">
        <v>2028</v>
      </c>
      <c r="H15" s="279"/>
      <c r="I15" s="279"/>
      <c r="J15" s="279"/>
      <c r="K15" s="279"/>
    </row>
    <row r="16" spans="1:11" ht="14.1" customHeight="1" x14ac:dyDescent="0.25">
      <c r="A16" s="279"/>
      <c r="B16" s="279"/>
      <c r="C16" s="299"/>
      <c r="D16" s="298" t="s">
        <v>17</v>
      </c>
      <c r="E16" s="298" t="s">
        <v>18</v>
      </c>
      <c r="F16" s="298" t="s">
        <v>18</v>
      </c>
      <c r="G16" s="298" t="s">
        <v>18</v>
      </c>
      <c r="H16" s="279"/>
      <c r="I16" s="279"/>
      <c r="J16" s="279"/>
      <c r="K16" s="279"/>
    </row>
    <row r="17" spans="1:11" ht="14.1" customHeight="1" x14ac:dyDescent="0.25">
      <c r="A17" s="279"/>
      <c r="B17" s="279"/>
      <c r="C17" s="284" t="s">
        <v>1531</v>
      </c>
      <c r="D17" s="295" t="s">
        <v>269</v>
      </c>
      <c r="E17" s="295" t="s">
        <v>269</v>
      </c>
      <c r="F17" s="295" t="s">
        <v>269</v>
      </c>
      <c r="G17" s="295" t="s">
        <v>269</v>
      </c>
      <c r="H17" s="279"/>
      <c r="I17" s="279"/>
      <c r="J17" s="279"/>
      <c r="K17" s="279"/>
    </row>
    <row r="18" spans="1:11" ht="20.100000000000001" customHeight="1" x14ac:dyDescent="0.25">
      <c r="A18" s="279"/>
      <c r="B18" s="279"/>
      <c r="C18" s="284" t="s">
        <v>1530</v>
      </c>
      <c r="D18" s="295" t="s">
        <v>1529</v>
      </c>
      <c r="E18" s="295" t="s">
        <v>1529</v>
      </c>
      <c r="F18" s="295" t="s">
        <v>1529</v>
      </c>
      <c r="G18" s="295" t="s">
        <v>1529</v>
      </c>
      <c r="H18" s="279"/>
      <c r="I18" s="279"/>
      <c r="J18" s="279"/>
      <c r="K18" s="279"/>
    </row>
    <row r="19" spans="1:11" ht="14.1" customHeight="1" x14ac:dyDescent="0.25">
      <c r="A19" s="279"/>
      <c r="B19" s="279"/>
      <c r="C19" s="284" t="s">
        <v>1511</v>
      </c>
      <c r="D19" s="295" t="s">
        <v>1528</v>
      </c>
      <c r="E19" s="295" t="s">
        <v>1527</v>
      </c>
      <c r="F19" s="295" t="s">
        <v>1527</v>
      </c>
      <c r="G19" s="295" t="s">
        <v>1527</v>
      </c>
      <c r="H19" s="279"/>
      <c r="I19" s="279"/>
      <c r="J19" s="279"/>
      <c r="K19" s="279"/>
    </row>
    <row r="20" spans="1:11" ht="14.1" customHeight="1" x14ac:dyDescent="0.25">
      <c r="A20" s="279"/>
      <c r="B20" s="279"/>
      <c r="C20" s="1293" t="s">
        <v>30</v>
      </c>
      <c r="D20" s="1294"/>
      <c r="E20" s="1294"/>
      <c r="F20" s="1294"/>
      <c r="G20" s="1294"/>
      <c r="H20" s="279"/>
      <c r="I20" s="279"/>
      <c r="J20" s="279"/>
      <c r="K20" s="279"/>
    </row>
    <row r="21" spans="1:11" ht="14.1" customHeight="1" x14ac:dyDescent="0.25">
      <c r="A21" s="279"/>
      <c r="B21" s="279"/>
      <c r="C21" s="297" t="s">
        <v>1526</v>
      </c>
      <c r="D21" s="1293" t="s">
        <v>1525</v>
      </c>
      <c r="E21" s="1294"/>
      <c r="F21" s="1294"/>
      <c r="G21" s="1294"/>
      <c r="H21" s="279"/>
      <c r="I21" s="279"/>
      <c r="J21" s="279"/>
      <c r="K21" s="279"/>
    </row>
    <row r="22" spans="1:11" ht="14.1" customHeight="1" x14ac:dyDescent="0.25">
      <c r="A22" s="279"/>
      <c r="B22" s="279"/>
      <c r="C22" s="296" t="s">
        <v>33</v>
      </c>
      <c r="D22" s="1295" t="s">
        <v>1524</v>
      </c>
      <c r="E22" s="1296"/>
      <c r="F22" s="1296"/>
      <c r="G22" s="1296"/>
      <c r="H22" s="279"/>
      <c r="I22" s="279"/>
      <c r="J22" s="279"/>
      <c r="K22" s="279"/>
    </row>
    <row r="23" spans="1:11" ht="14.1" customHeight="1" x14ac:dyDescent="0.25">
      <c r="A23" s="279"/>
      <c r="B23" s="279"/>
      <c r="C23" s="277" t="s">
        <v>35</v>
      </c>
      <c r="D23" s="1297" t="s">
        <v>1523</v>
      </c>
      <c r="E23" s="1298"/>
      <c r="F23" s="1298"/>
      <c r="G23" s="1298"/>
      <c r="H23" s="279"/>
      <c r="I23" s="279"/>
      <c r="J23" s="279"/>
      <c r="K23" s="279"/>
    </row>
    <row r="24" spans="1:11" ht="14.1" customHeight="1" x14ac:dyDescent="0.25">
      <c r="A24" s="279"/>
      <c r="B24" s="279"/>
      <c r="C24" s="277" t="s">
        <v>37</v>
      </c>
      <c r="D24" s="1297" t="s">
        <v>1522</v>
      </c>
      <c r="E24" s="1298"/>
      <c r="F24" s="1298"/>
      <c r="G24" s="1298"/>
      <c r="H24" s="279"/>
      <c r="I24" s="279"/>
      <c r="J24" s="279"/>
      <c r="K24" s="279"/>
    </row>
    <row r="25" spans="1:11" ht="15" customHeight="1" x14ac:dyDescent="0.25">
      <c r="A25" s="279"/>
      <c r="B25" s="279"/>
      <c r="C25" s="294"/>
      <c r="D25" s="269">
        <v>2025</v>
      </c>
      <c r="E25" s="269">
        <v>2026</v>
      </c>
      <c r="F25" s="269">
        <v>2027</v>
      </c>
      <c r="G25" s="269">
        <v>2028</v>
      </c>
      <c r="H25" s="279"/>
      <c r="I25" s="279"/>
      <c r="J25" s="279"/>
      <c r="K25" s="279"/>
    </row>
    <row r="26" spans="1:11" ht="15" customHeight="1" x14ac:dyDescent="0.25">
      <c r="A26" s="279"/>
      <c r="B26" s="279"/>
      <c r="C26" s="293"/>
      <c r="D26" s="266" t="s">
        <v>17</v>
      </c>
      <c r="E26" s="266" t="s">
        <v>18</v>
      </c>
      <c r="F26" s="266" t="s">
        <v>18</v>
      </c>
      <c r="G26" s="266" t="s">
        <v>18</v>
      </c>
      <c r="H26" s="279"/>
      <c r="I26" s="279"/>
      <c r="J26" s="279"/>
      <c r="K26" s="279"/>
    </row>
    <row r="27" spans="1:11" ht="14.1" customHeight="1" x14ac:dyDescent="0.25">
      <c r="A27" s="279"/>
      <c r="B27" s="279"/>
      <c r="C27" s="284" t="s">
        <v>39</v>
      </c>
      <c r="D27" s="295" t="s">
        <v>40</v>
      </c>
      <c r="E27" s="295" t="s">
        <v>269</v>
      </c>
      <c r="F27" s="295" t="s">
        <v>269</v>
      </c>
      <c r="G27" s="295" t="s">
        <v>269</v>
      </c>
      <c r="H27" s="279"/>
      <c r="I27" s="279"/>
      <c r="J27" s="279"/>
      <c r="K27" s="279"/>
    </row>
    <row r="28" spans="1:11" ht="14.1" customHeight="1" x14ac:dyDescent="0.25">
      <c r="A28" s="279"/>
      <c r="B28" s="279"/>
      <c r="C28" s="284" t="s">
        <v>41</v>
      </c>
      <c r="D28" s="295" t="s">
        <v>1521</v>
      </c>
      <c r="E28" s="295" t="s">
        <v>1521</v>
      </c>
      <c r="F28" s="295" t="s">
        <v>1521</v>
      </c>
      <c r="G28" s="295" t="s">
        <v>1521</v>
      </c>
      <c r="H28" s="279"/>
      <c r="I28" s="279"/>
      <c r="J28" s="279"/>
      <c r="K28" s="279"/>
    </row>
    <row r="29" spans="1:11" ht="14.1" customHeight="1" x14ac:dyDescent="0.25">
      <c r="A29" s="279"/>
      <c r="B29" s="279"/>
      <c r="C29" s="284" t="s">
        <v>45</v>
      </c>
      <c r="D29" s="295" t="s">
        <v>46</v>
      </c>
      <c r="E29" s="295" t="s">
        <v>1520</v>
      </c>
      <c r="F29" s="295" t="s">
        <v>1520</v>
      </c>
      <c r="G29" s="295" t="s">
        <v>1520</v>
      </c>
      <c r="H29" s="279"/>
      <c r="I29" s="279"/>
      <c r="J29" s="279"/>
      <c r="K29" s="279"/>
    </row>
    <row r="30" spans="1:11" ht="14.1" customHeight="1" x14ac:dyDescent="0.25">
      <c r="A30" s="279"/>
      <c r="B30" s="279"/>
      <c r="C30" s="284" t="s">
        <v>50</v>
      </c>
      <c r="D30" s="295" t="s">
        <v>40</v>
      </c>
      <c r="E30" s="295" t="s">
        <v>40</v>
      </c>
      <c r="F30" s="295" t="s">
        <v>46</v>
      </c>
      <c r="G30" s="295" t="s">
        <v>46</v>
      </c>
      <c r="H30" s="279"/>
      <c r="I30" s="279"/>
      <c r="J30" s="279"/>
      <c r="K30" s="279"/>
    </row>
    <row r="31" spans="1:11" ht="14.1" customHeight="1" x14ac:dyDescent="0.25">
      <c r="A31" s="279"/>
      <c r="B31" s="279"/>
      <c r="C31" s="284" t="s">
        <v>52</v>
      </c>
      <c r="D31" s="295" t="s">
        <v>40</v>
      </c>
      <c r="E31" s="295" t="s">
        <v>46</v>
      </c>
      <c r="F31" s="295" t="s">
        <v>46</v>
      </c>
      <c r="G31" s="295" t="s">
        <v>46</v>
      </c>
      <c r="H31" s="279"/>
      <c r="I31" s="279"/>
      <c r="J31" s="279"/>
      <c r="K31" s="279"/>
    </row>
    <row r="32" spans="1:11" ht="14.1" customHeight="1" x14ac:dyDescent="0.25">
      <c r="A32" s="279"/>
      <c r="B32" s="279"/>
      <c r="C32" s="284" t="s">
        <v>55</v>
      </c>
      <c r="D32" s="295" t="s">
        <v>40</v>
      </c>
      <c r="E32" s="295" t="s">
        <v>40</v>
      </c>
      <c r="F32" s="295" t="s">
        <v>46</v>
      </c>
      <c r="G32" s="295" t="s">
        <v>46</v>
      </c>
      <c r="H32" s="279"/>
      <c r="I32" s="279"/>
      <c r="J32" s="279"/>
      <c r="K32" s="279"/>
    </row>
    <row r="33" spans="1:11" ht="14.1" customHeight="1" x14ac:dyDescent="0.25">
      <c r="A33" s="279"/>
      <c r="B33" s="279"/>
      <c r="C33" s="1307" t="s">
        <v>58</v>
      </c>
      <c r="D33" s="1308"/>
      <c r="E33" s="1308"/>
      <c r="F33" s="1308"/>
      <c r="G33" s="1308"/>
      <c r="H33" s="279"/>
      <c r="I33" s="279"/>
      <c r="J33" s="279"/>
      <c r="K33" s="279"/>
    </row>
    <row r="34" spans="1:11" ht="14.1" customHeight="1" x14ac:dyDescent="0.25">
      <c r="A34" s="279"/>
      <c r="B34" s="279"/>
      <c r="C34" s="294"/>
      <c r="D34" s="269">
        <v>2025</v>
      </c>
      <c r="E34" s="269">
        <v>2026</v>
      </c>
      <c r="F34" s="269">
        <v>2027</v>
      </c>
      <c r="G34" s="269">
        <v>2028</v>
      </c>
      <c r="H34" s="279"/>
      <c r="I34" s="279"/>
      <c r="J34" s="279"/>
      <c r="K34" s="279"/>
    </row>
    <row r="35" spans="1:11" ht="14.1" customHeight="1" x14ac:dyDescent="0.25">
      <c r="A35" s="279"/>
      <c r="B35" s="279"/>
      <c r="C35" s="293"/>
      <c r="D35" s="266" t="s">
        <v>17</v>
      </c>
      <c r="E35" s="266" t="s">
        <v>18</v>
      </c>
      <c r="F35" s="266" t="s">
        <v>18</v>
      </c>
      <c r="G35" s="266" t="s">
        <v>18</v>
      </c>
      <c r="H35" s="279"/>
      <c r="I35" s="279"/>
      <c r="J35" s="279"/>
      <c r="K35" s="279"/>
    </row>
    <row r="36" spans="1:11" ht="14.1" customHeight="1" x14ac:dyDescent="0.25">
      <c r="A36" s="279"/>
      <c r="B36" s="279"/>
      <c r="C36" s="292" t="s">
        <v>59</v>
      </c>
      <c r="D36" s="289">
        <v>0</v>
      </c>
      <c r="E36" s="289">
        <v>0</v>
      </c>
      <c r="F36" s="289">
        <v>0</v>
      </c>
      <c r="G36" s="289">
        <v>0</v>
      </c>
      <c r="H36" s="279"/>
      <c r="I36" s="279"/>
      <c r="J36" s="279"/>
      <c r="K36" s="279"/>
    </row>
    <row r="37" spans="1:11" ht="14.1" customHeight="1" x14ac:dyDescent="0.25">
      <c r="A37" s="279"/>
      <c r="B37" s="279"/>
      <c r="C37" s="292" t="s">
        <v>60</v>
      </c>
      <c r="D37" s="289">
        <v>0</v>
      </c>
      <c r="E37" s="289">
        <v>0</v>
      </c>
      <c r="F37" s="289">
        <v>0</v>
      </c>
      <c r="G37" s="289">
        <v>0</v>
      </c>
      <c r="H37" s="279"/>
      <c r="I37" s="279"/>
      <c r="J37" s="279"/>
      <c r="K37" s="279"/>
    </row>
    <row r="38" spans="1:11" ht="14.1" customHeight="1" x14ac:dyDescent="0.25">
      <c r="A38" s="279"/>
      <c r="B38" s="279"/>
      <c r="C38" s="292" t="s">
        <v>61</v>
      </c>
      <c r="D38" s="289">
        <v>0</v>
      </c>
      <c r="E38" s="289">
        <v>0</v>
      </c>
      <c r="F38" s="289">
        <v>0</v>
      </c>
      <c r="G38" s="289">
        <v>0</v>
      </c>
      <c r="H38" s="279"/>
      <c r="I38" s="279"/>
      <c r="J38" s="279"/>
      <c r="K38" s="279"/>
    </row>
    <row r="39" spans="1:11" ht="14.1" customHeight="1" x14ac:dyDescent="0.25">
      <c r="A39" s="279"/>
      <c r="B39" s="279"/>
      <c r="C39" s="292" t="s">
        <v>62</v>
      </c>
      <c r="D39" s="289">
        <v>0</v>
      </c>
      <c r="E39" s="289">
        <v>0</v>
      </c>
      <c r="F39" s="289">
        <v>0</v>
      </c>
      <c r="G39" s="289">
        <v>0</v>
      </c>
      <c r="H39" s="279"/>
      <c r="I39" s="279"/>
      <c r="J39" s="279"/>
      <c r="K39" s="279"/>
    </row>
    <row r="40" spans="1:11" ht="14.1" customHeight="1" x14ac:dyDescent="0.25">
      <c r="A40" s="279"/>
      <c r="B40" s="279"/>
      <c r="C40" s="292" t="s">
        <v>60</v>
      </c>
      <c r="D40" s="289">
        <v>0</v>
      </c>
      <c r="E40" s="289">
        <v>0</v>
      </c>
      <c r="F40" s="289">
        <v>0</v>
      </c>
      <c r="G40" s="289">
        <v>0</v>
      </c>
      <c r="H40" s="279"/>
      <c r="I40" s="279"/>
      <c r="J40" s="279"/>
      <c r="K40" s="279"/>
    </row>
    <row r="41" spans="1:11" ht="14.1" customHeight="1" x14ac:dyDescent="0.25">
      <c r="A41" s="279"/>
      <c r="B41" s="279"/>
      <c r="C41" s="292" t="s">
        <v>61</v>
      </c>
      <c r="D41" s="289">
        <v>0</v>
      </c>
      <c r="E41" s="289">
        <v>0</v>
      </c>
      <c r="F41" s="289">
        <v>0</v>
      </c>
      <c r="G41" s="289">
        <v>0</v>
      </c>
      <c r="H41" s="279"/>
      <c r="I41" s="279"/>
      <c r="J41" s="279"/>
      <c r="K41" s="279"/>
    </row>
    <row r="42" spans="1:11" ht="14.1" customHeight="1" x14ac:dyDescent="0.25">
      <c r="A42" s="279"/>
      <c r="B42" s="279"/>
      <c r="C42" s="292" t="s">
        <v>63</v>
      </c>
      <c r="D42" s="289">
        <v>0</v>
      </c>
      <c r="E42" s="289">
        <v>0</v>
      </c>
      <c r="F42" s="289">
        <v>0</v>
      </c>
      <c r="G42" s="289">
        <v>0</v>
      </c>
      <c r="H42" s="279"/>
      <c r="I42" s="279"/>
      <c r="J42" s="279"/>
      <c r="K42" s="279"/>
    </row>
    <row r="43" spans="1:11" ht="14.1" customHeight="1" x14ac:dyDescent="0.25">
      <c r="A43" s="279"/>
      <c r="B43" s="279"/>
      <c r="C43" s="292" t="s">
        <v>60</v>
      </c>
      <c r="D43" s="289">
        <v>0</v>
      </c>
      <c r="E43" s="289">
        <v>0</v>
      </c>
      <c r="F43" s="289">
        <v>0</v>
      </c>
      <c r="G43" s="289">
        <v>0</v>
      </c>
      <c r="H43" s="279"/>
      <c r="I43" s="279"/>
      <c r="J43" s="279"/>
      <c r="K43" s="279"/>
    </row>
    <row r="44" spans="1:11" ht="14.1" customHeight="1" x14ac:dyDescent="0.25">
      <c r="A44" s="279"/>
      <c r="B44" s="279"/>
      <c r="C44" s="292" t="s">
        <v>61</v>
      </c>
      <c r="D44" s="289">
        <v>0</v>
      </c>
      <c r="E44" s="289">
        <v>0</v>
      </c>
      <c r="F44" s="289">
        <v>0</v>
      </c>
      <c r="G44" s="289">
        <v>0</v>
      </c>
      <c r="H44" s="279"/>
      <c r="I44" s="279"/>
      <c r="J44" s="279"/>
      <c r="K44" s="279"/>
    </row>
    <row r="45" spans="1:11" ht="14.1" customHeight="1" x14ac:dyDescent="0.25">
      <c r="A45" s="279"/>
      <c r="B45" s="279"/>
      <c r="C45" s="292" t="s">
        <v>64</v>
      </c>
      <c r="D45" s="289">
        <v>0</v>
      </c>
      <c r="E45" s="289">
        <v>0</v>
      </c>
      <c r="F45" s="289">
        <v>0</v>
      </c>
      <c r="G45" s="289">
        <v>0</v>
      </c>
      <c r="H45" s="279"/>
      <c r="I45" s="279"/>
      <c r="J45" s="279"/>
      <c r="K45" s="279"/>
    </row>
    <row r="46" spans="1:11" ht="14.1" customHeight="1" x14ac:dyDescent="0.25">
      <c r="A46" s="279"/>
      <c r="B46" s="279"/>
      <c r="C46" s="292" t="s">
        <v>60</v>
      </c>
      <c r="D46" s="289">
        <v>0</v>
      </c>
      <c r="E46" s="289">
        <v>0</v>
      </c>
      <c r="F46" s="289">
        <v>0</v>
      </c>
      <c r="G46" s="289">
        <v>0</v>
      </c>
      <c r="H46" s="279"/>
      <c r="I46" s="279"/>
      <c r="J46" s="279"/>
      <c r="K46" s="279"/>
    </row>
    <row r="47" spans="1:11" ht="14.1" customHeight="1" x14ac:dyDescent="0.25">
      <c r="A47" s="279"/>
      <c r="B47" s="279"/>
      <c r="C47" s="292" t="s">
        <v>61</v>
      </c>
      <c r="D47" s="289">
        <v>0</v>
      </c>
      <c r="E47" s="289">
        <v>0</v>
      </c>
      <c r="F47" s="289">
        <v>0</v>
      </c>
      <c r="G47" s="289">
        <v>0</v>
      </c>
      <c r="H47" s="279"/>
      <c r="I47" s="279"/>
      <c r="J47" s="279"/>
      <c r="K47" s="279"/>
    </row>
    <row r="48" spans="1:11" ht="14.1" customHeight="1" x14ac:dyDescent="0.25">
      <c r="A48" s="279"/>
      <c r="B48" s="279"/>
      <c r="C48" s="292" t="s">
        <v>65</v>
      </c>
      <c r="D48" s="289">
        <v>0</v>
      </c>
      <c r="E48" s="289">
        <v>130000000</v>
      </c>
      <c r="F48" s="289">
        <v>130000000</v>
      </c>
      <c r="G48" s="289">
        <v>130000000</v>
      </c>
      <c r="H48" s="279"/>
      <c r="I48" s="279"/>
      <c r="J48" s="279"/>
      <c r="K48" s="279"/>
    </row>
    <row r="49" spans="1:11" ht="14.1" customHeight="1" x14ac:dyDescent="0.25">
      <c r="A49" s="279"/>
      <c r="B49" s="279"/>
      <c r="C49" s="292" t="s">
        <v>60</v>
      </c>
      <c r="D49" s="289">
        <v>0</v>
      </c>
      <c r="E49" s="289">
        <v>130000000</v>
      </c>
      <c r="F49" s="289">
        <v>130000000</v>
      </c>
      <c r="G49" s="289">
        <v>130000000</v>
      </c>
      <c r="H49" s="279"/>
      <c r="I49" s="279"/>
      <c r="J49" s="279"/>
      <c r="K49" s="279"/>
    </row>
    <row r="50" spans="1:11" ht="14.1" customHeight="1" x14ac:dyDescent="0.25">
      <c r="A50" s="279"/>
      <c r="B50" s="279"/>
      <c r="C50" s="292" t="s">
        <v>61</v>
      </c>
      <c r="D50" s="289">
        <v>0</v>
      </c>
      <c r="E50" s="289">
        <v>0</v>
      </c>
      <c r="F50" s="289">
        <v>0</v>
      </c>
      <c r="G50" s="289">
        <v>0</v>
      </c>
      <c r="H50" s="279"/>
      <c r="I50" s="279"/>
      <c r="J50" s="279"/>
      <c r="K50" s="279"/>
    </row>
    <row r="51" spans="1:11" ht="14.1" customHeight="1" x14ac:dyDescent="0.25">
      <c r="A51" s="279"/>
      <c r="B51" s="279"/>
      <c r="C51" s="292" t="s">
        <v>66</v>
      </c>
      <c r="D51" s="289">
        <v>0</v>
      </c>
      <c r="E51" s="289">
        <v>0</v>
      </c>
      <c r="F51" s="289">
        <v>0</v>
      </c>
      <c r="G51" s="289">
        <v>0</v>
      </c>
      <c r="H51" s="279"/>
      <c r="I51" s="279"/>
      <c r="J51" s="279"/>
      <c r="K51" s="279"/>
    </row>
    <row r="52" spans="1:11" ht="14.1" customHeight="1" x14ac:dyDescent="0.25">
      <c r="A52" s="279"/>
      <c r="B52" s="279"/>
      <c r="C52" s="292" t="s">
        <v>60</v>
      </c>
      <c r="D52" s="289">
        <v>0</v>
      </c>
      <c r="E52" s="289">
        <v>0</v>
      </c>
      <c r="F52" s="289">
        <v>0</v>
      </c>
      <c r="G52" s="289">
        <v>0</v>
      </c>
      <c r="H52" s="279"/>
      <c r="I52" s="279"/>
      <c r="J52" s="279"/>
      <c r="K52" s="279"/>
    </row>
    <row r="53" spans="1:11" ht="14.1" customHeight="1" x14ac:dyDescent="0.25">
      <c r="A53" s="279"/>
      <c r="B53" s="279"/>
      <c r="C53" s="292" t="s">
        <v>61</v>
      </c>
      <c r="D53" s="289">
        <v>0</v>
      </c>
      <c r="E53" s="289">
        <v>0</v>
      </c>
      <c r="F53" s="289">
        <v>0</v>
      </c>
      <c r="G53" s="289">
        <v>0</v>
      </c>
      <c r="H53" s="279"/>
      <c r="I53" s="279"/>
      <c r="J53" s="279"/>
      <c r="K53" s="279"/>
    </row>
    <row r="54" spans="1:11" ht="14.1" customHeight="1" x14ac:dyDescent="0.25">
      <c r="A54" s="279"/>
      <c r="B54" s="279"/>
      <c r="C54" s="292" t="s">
        <v>67</v>
      </c>
      <c r="D54" s="289">
        <v>0</v>
      </c>
      <c r="E54" s="289">
        <v>0</v>
      </c>
      <c r="F54" s="289">
        <v>0</v>
      </c>
      <c r="G54" s="289">
        <v>0</v>
      </c>
      <c r="H54" s="279"/>
      <c r="I54" s="279"/>
      <c r="J54" s="279"/>
      <c r="K54" s="279"/>
    </row>
    <row r="55" spans="1:11" ht="14.1" customHeight="1" x14ac:dyDescent="0.25">
      <c r="A55" s="279"/>
      <c r="B55" s="279"/>
      <c r="C55" s="292" t="s">
        <v>60</v>
      </c>
      <c r="D55" s="289">
        <v>0</v>
      </c>
      <c r="E55" s="289">
        <v>0</v>
      </c>
      <c r="F55" s="289">
        <v>0</v>
      </c>
      <c r="G55" s="289">
        <v>0</v>
      </c>
      <c r="H55" s="279"/>
      <c r="I55" s="279"/>
      <c r="J55" s="279"/>
      <c r="K55" s="279"/>
    </row>
    <row r="56" spans="1:11" ht="14.1" customHeight="1" x14ac:dyDescent="0.25">
      <c r="A56" s="279"/>
      <c r="B56" s="279"/>
      <c r="C56" s="292" t="s">
        <v>61</v>
      </c>
      <c r="D56" s="289">
        <v>0</v>
      </c>
      <c r="E56" s="289">
        <v>0</v>
      </c>
      <c r="F56" s="289">
        <v>0</v>
      </c>
      <c r="G56" s="289">
        <v>0</v>
      </c>
      <c r="H56" s="279"/>
      <c r="I56" s="279"/>
      <c r="J56" s="279"/>
      <c r="K56" s="279"/>
    </row>
    <row r="57" spans="1:11" ht="14.1" customHeight="1" x14ac:dyDescent="0.25">
      <c r="A57" s="279"/>
      <c r="B57" s="279"/>
      <c r="C57" s="292" t="s">
        <v>68</v>
      </c>
      <c r="D57" s="289">
        <v>0</v>
      </c>
      <c r="E57" s="289">
        <v>0</v>
      </c>
      <c r="F57" s="289">
        <v>0</v>
      </c>
      <c r="G57" s="289">
        <v>0</v>
      </c>
      <c r="H57" s="279"/>
      <c r="I57" s="279"/>
      <c r="J57" s="279"/>
      <c r="K57" s="279"/>
    </row>
    <row r="58" spans="1:11" ht="14.1" customHeight="1" x14ac:dyDescent="0.25">
      <c r="A58" s="279"/>
      <c r="B58" s="279"/>
      <c r="C58" s="292" t="s">
        <v>60</v>
      </c>
      <c r="D58" s="289">
        <v>0</v>
      </c>
      <c r="E58" s="289">
        <v>0</v>
      </c>
      <c r="F58" s="289">
        <v>0</v>
      </c>
      <c r="G58" s="289">
        <v>0</v>
      </c>
      <c r="H58" s="279"/>
      <c r="I58" s="279"/>
      <c r="J58" s="279"/>
      <c r="K58" s="279"/>
    </row>
    <row r="59" spans="1:11" ht="14.1" customHeight="1" x14ac:dyDescent="0.25">
      <c r="A59" s="279"/>
      <c r="B59" s="279"/>
      <c r="C59" s="292" t="s">
        <v>69</v>
      </c>
      <c r="D59" s="289">
        <v>0</v>
      </c>
      <c r="E59" s="289">
        <v>0</v>
      </c>
      <c r="F59" s="289">
        <v>0</v>
      </c>
      <c r="G59" s="289">
        <v>0</v>
      </c>
      <c r="H59" s="279"/>
      <c r="I59" s="279"/>
      <c r="J59" s="279"/>
      <c r="K59" s="279"/>
    </row>
    <row r="60" spans="1:11" ht="14.1" customHeight="1" x14ac:dyDescent="0.25">
      <c r="A60" s="279"/>
      <c r="B60" s="279"/>
      <c r="C60" s="292" t="s">
        <v>70</v>
      </c>
      <c r="D60" s="289">
        <v>0</v>
      </c>
      <c r="E60" s="289">
        <v>0</v>
      </c>
      <c r="F60" s="289">
        <v>0</v>
      </c>
      <c r="G60" s="289">
        <v>0</v>
      </c>
      <c r="H60" s="279"/>
      <c r="I60" s="279"/>
      <c r="J60" s="279"/>
      <c r="K60" s="279"/>
    </row>
    <row r="61" spans="1:11" ht="14.1" customHeight="1" x14ac:dyDescent="0.25">
      <c r="A61" s="279"/>
      <c r="B61" s="279"/>
      <c r="C61" s="292" t="s">
        <v>71</v>
      </c>
      <c r="D61" s="289">
        <v>0</v>
      </c>
      <c r="E61" s="289">
        <v>0</v>
      </c>
      <c r="F61" s="289">
        <v>0</v>
      </c>
      <c r="G61" s="289">
        <v>0</v>
      </c>
      <c r="H61" s="279"/>
      <c r="I61" s="279"/>
      <c r="J61" s="279"/>
      <c r="K61" s="279"/>
    </row>
    <row r="62" spans="1:11" ht="14.1" customHeight="1" x14ac:dyDescent="0.25">
      <c r="A62" s="279"/>
      <c r="B62" s="279"/>
      <c r="C62" s="292" t="s">
        <v>72</v>
      </c>
      <c r="D62" s="289">
        <v>0</v>
      </c>
      <c r="E62" s="289">
        <v>0</v>
      </c>
      <c r="F62" s="289">
        <v>0</v>
      </c>
      <c r="G62" s="289">
        <v>0</v>
      </c>
      <c r="H62" s="279"/>
      <c r="I62" s="279"/>
      <c r="J62" s="279"/>
      <c r="K62" s="279"/>
    </row>
    <row r="63" spans="1:11" ht="14.1" customHeight="1" x14ac:dyDescent="0.25">
      <c r="A63" s="279"/>
      <c r="B63" s="279"/>
      <c r="C63" s="292" t="s">
        <v>73</v>
      </c>
      <c r="D63" s="289">
        <v>0</v>
      </c>
      <c r="E63" s="289">
        <v>0</v>
      </c>
      <c r="F63" s="289">
        <v>0</v>
      </c>
      <c r="G63" s="289">
        <v>0</v>
      </c>
      <c r="H63" s="279"/>
      <c r="I63" s="279"/>
      <c r="J63" s="279"/>
      <c r="K63" s="279"/>
    </row>
    <row r="64" spans="1:11" ht="14.1" customHeight="1" x14ac:dyDescent="0.25">
      <c r="A64" s="279"/>
      <c r="B64" s="279"/>
      <c r="C64" s="292" t="s">
        <v>60</v>
      </c>
      <c r="D64" s="289">
        <v>0</v>
      </c>
      <c r="E64" s="289">
        <v>0</v>
      </c>
      <c r="F64" s="289">
        <v>0</v>
      </c>
      <c r="G64" s="289">
        <v>0</v>
      </c>
      <c r="H64" s="279"/>
      <c r="I64" s="279"/>
      <c r="J64" s="279"/>
      <c r="K64" s="279"/>
    </row>
    <row r="65" spans="1:11" ht="14.1" customHeight="1" x14ac:dyDescent="0.25">
      <c r="A65" s="279"/>
      <c r="B65" s="279"/>
      <c r="C65" s="292" t="s">
        <v>69</v>
      </c>
      <c r="D65" s="289">
        <v>0</v>
      </c>
      <c r="E65" s="289">
        <v>0</v>
      </c>
      <c r="F65" s="289">
        <v>0</v>
      </c>
      <c r="G65" s="289">
        <v>0</v>
      </c>
      <c r="H65" s="279"/>
      <c r="I65" s="279"/>
      <c r="J65" s="279"/>
      <c r="K65" s="279"/>
    </row>
    <row r="66" spans="1:11" ht="14.1" customHeight="1" x14ac:dyDescent="0.25">
      <c r="A66" s="279"/>
      <c r="B66" s="279"/>
      <c r="C66" s="292" t="s">
        <v>70</v>
      </c>
      <c r="D66" s="289">
        <v>0</v>
      </c>
      <c r="E66" s="289">
        <v>0</v>
      </c>
      <c r="F66" s="289">
        <v>0</v>
      </c>
      <c r="G66" s="289">
        <v>0</v>
      </c>
      <c r="H66" s="279"/>
      <c r="I66" s="279"/>
      <c r="J66" s="279"/>
      <c r="K66" s="279"/>
    </row>
    <row r="67" spans="1:11" ht="14.1" customHeight="1" x14ac:dyDescent="0.25">
      <c r="A67" s="279"/>
      <c r="B67" s="279"/>
      <c r="C67" s="292" t="s">
        <v>71</v>
      </c>
      <c r="D67" s="289">
        <v>0</v>
      </c>
      <c r="E67" s="289">
        <v>0</v>
      </c>
      <c r="F67" s="289">
        <v>0</v>
      </c>
      <c r="G67" s="289">
        <v>0</v>
      </c>
      <c r="H67" s="279"/>
      <c r="I67" s="279"/>
      <c r="J67" s="279"/>
      <c r="K67" s="279"/>
    </row>
    <row r="68" spans="1:11" ht="14.1" customHeight="1" x14ac:dyDescent="0.25">
      <c r="A68" s="279"/>
      <c r="B68" s="279"/>
      <c r="C68" s="292" t="s">
        <v>72</v>
      </c>
      <c r="D68" s="289">
        <v>0</v>
      </c>
      <c r="E68" s="289">
        <v>0</v>
      </c>
      <c r="F68" s="289">
        <v>0</v>
      </c>
      <c r="G68" s="289">
        <v>0</v>
      </c>
      <c r="H68" s="279"/>
      <c r="I68" s="279"/>
      <c r="J68" s="279"/>
      <c r="K68" s="279"/>
    </row>
    <row r="69" spans="1:11" ht="14.1" customHeight="1" x14ac:dyDescent="0.25">
      <c r="A69" s="279"/>
      <c r="B69" s="279"/>
      <c r="C69" s="292" t="s">
        <v>74</v>
      </c>
      <c r="D69" s="289">
        <v>0</v>
      </c>
      <c r="E69" s="289">
        <v>0</v>
      </c>
      <c r="F69" s="289">
        <v>0</v>
      </c>
      <c r="G69" s="289">
        <v>0</v>
      </c>
      <c r="H69" s="279"/>
      <c r="I69" s="279"/>
      <c r="J69" s="279"/>
      <c r="K69" s="279"/>
    </row>
    <row r="70" spans="1:11" ht="14.1" customHeight="1" x14ac:dyDescent="0.25">
      <c r="A70" s="279"/>
      <c r="B70" s="279"/>
      <c r="C70" s="292" t="s">
        <v>60</v>
      </c>
      <c r="D70" s="289">
        <v>0</v>
      </c>
      <c r="E70" s="289">
        <v>0</v>
      </c>
      <c r="F70" s="289">
        <v>0</v>
      </c>
      <c r="G70" s="289">
        <v>0</v>
      </c>
      <c r="H70" s="279"/>
      <c r="I70" s="279"/>
      <c r="J70" s="279"/>
      <c r="K70" s="279"/>
    </row>
    <row r="71" spans="1:11" ht="14.1" customHeight="1" x14ac:dyDescent="0.25">
      <c r="A71" s="279"/>
      <c r="B71" s="279"/>
      <c r="C71" s="292" t="s">
        <v>69</v>
      </c>
      <c r="D71" s="289">
        <v>0</v>
      </c>
      <c r="E71" s="289">
        <v>0</v>
      </c>
      <c r="F71" s="289">
        <v>0</v>
      </c>
      <c r="G71" s="289">
        <v>0</v>
      </c>
      <c r="H71" s="279"/>
      <c r="I71" s="279"/>
      <c r="J71" s="279"/>
      <c r="K71" s="279"/>
    </row>
    <row r="72" spans="1:11" ht="14.1" customHeight="1" x14ac:dyDescent="0.25">
      <c r="A72" s="279"/>
      <c r="B72" s="279"/>
      <c r="C72" s="292" t="s">
        <v>70</v>
      </c>
      <c r="D72" s="289">
        <v>0</v>
      </c>
      <c r="E72" s="289">
        <v>0</v>
      </c>
      <c r="F72" s="289">
        <v>0</v>
      </c>
      <c r="G72" s="289">
        <v>0</v>
      </c>
      <c r="H72" s="279"/>
      <c r="I72" s="279"/>
      <c r="J72" s="279"/>
      <c r="K72" s="279"/>
    </row>
    <row r="73" spans="1:11" ht="14.1" customHeight="1" x14ac:dyDescent="0.25">
      <c r="A73" s="279"/>
      <c r="B73" s="279"/>
      <c r="C73" s="292" t="s">
        <v>71</v>
      </c>
      <c r="D73" s="289">
        <v>0</v>
      </c>
      <c r="E73" s="289">
        <v>0</v>
      </c>
      <c r="F73" s="289">
        <v>0</v>
      </c>
      <c r="G73" s="289">
        <v>0</v>
      </c>
      <c r="H73" s="279"/>
      <c r="I73" s="279"/>
      <c r="J73" s="279"/>
      <c r="K73" s="279"/>
    </row>
    <row r="74" spans="1:11" ht="14.1" customHeight="1" x14ac:dyDescent="0.25">
      <c r="A74" s="279"/>
      <c r="B74" s="279"/>
      <c r="C74" s="292" t="s">
        <v>72</v>
      </c>
      <c r="D74" s="289">
        <v>0</v>
      </c>
      <c r="E74" s="289">
        <v>0</v>
      </c>
      <c r="F74" s="289">
        <v>0</v>
      </c>
      <c r="G74" s="289">
        <v>0</v>
      </c>
      <c r="H74" s="279"/>
      <c r="I74" s="279"/>
      <c r="J74" s="279"/>
      <c r="K74" s="279"/>
    </row>
    <row r="75" spans="1:11" ht="14.1" customHeight="1" x14ac:dyDescent="0.25">
      <c r="A75" s="279"/>
      <c r="B75" s="279"/>
      <c r="C75" s="292" t="s">
        <v>75</v>
      </c>
      <c r="D75" s="289">
        <v>0</v>
      </c>
      <c r="E75" s="289">
        <v>0</v>
      </c>
      <c r="F75" s="289">
        <v>0</v>
      </c>
      <c r="G75" s="289">
        <v>0</v>
      </c>
      <c r="H75" s="279"/>
      <c r="I75" s="279"/>
      <c r="J75" s="279"/>
      <c r="K75" s="279"/>
    </row>
    <row r="76" spans="1:11" ht="14.1" customHeight="1" x14ac:dyDescent="0.25">
      <c r="A76" s="279"/>
      <c r="B76" s="279"/>
      <c r="C76" s="292" t="s">
        <v>76</v>
      </c>
      <c r="D76" s="289">
        <v>0</v>
      </c>
      <c r="E76" s="289">
        <v>0</v>
      </c>
      <c r="F76" s="289">
        <v>0</v>
      </c>
      <c r="G76" s="289">
        <v>0</v>
      </c>
      <c r="H76" s="279"/>
      <c r="I76" s="279"/>
      <c r="J76" s="279"/>
      <c r="K76" s="279"/>
    </row>
    <row r="77" spans="1:11" ht="14.1" customHeight="1" x14ac:dyDescent="0.25">
      <c r="A77" s="279"/>
      <c r="B77" s="279"/>
      <c r="C77" s="290" t="s">
        <v>77</v>
      </c>
      <c r="D77" s="289">
        <v>0</v>
      </c>
      <c r="E77" s="289">
        <v>130000000</v>
      </c>
      <c r="F77" s="289">
        <v>130000000</v>
      </c>
      <c r="G77" s="289">
        <v>130000000</v>
      </c>
      <c r="H77" s="279"/>
      <c r="I77" s="279"/>
      <c r="J77" s="279"/>
      <c r="K77" s="279"/>
    </row>
    <row r="78" spans="1:11" ht="15" customHeight="1" x14ac:dyDescent="0.25">
      <c r="A78" s="279"/>
      <c r="B78" s="279"/>
      <c r="C78" s="288" t="s">
        <v>40</v>
      </c>
      <c r="D78" s="287" t="s">
        <v>40</v>
      </c>
      <c r="E78" s="287" t="s">
        <v>40</v>
      </c>
      <c r="F78" s="287" t="s">
        <v>40</v>
      </c>
      <c r="G78" s="287" t="s">
        <v>40</v>
      </c>
      <c r="H78" s="279"/>
      <c r="I78" s="279"/>
      <c r="J78" s="279"/>
      <c r="K78" s="279"/>
    </row>
    <row r="79" spans="1:11" ht="15" customHeight="1" x14ac:dyDescent="0.25">
      <c r="A79" s="279"/>
      <c r="B79" s="279"/>
      <c r="C79" s="286" t="s">
        <v>188</v>
      </c>
      <c r="D79" s="256">
        <v>0</v>
      </c>
      <c r="E79" s="256">
        <v>130000000</v>
      </c>
      <c r="F79" s="256">
        <v>130000000</v>
      </c>
      <c r="G79" s="256">
        <v>130000000</v>
      </c>
      <c r="H79" s="279"/>
      <c r="I79" s="279"/>
      <c r="J79" s="279"/>
      <c r="K79" s="279"/>
    </row>
    <row r="80" spans="1:11" ht="15" customHeight="1" x14ac:dyDescent="0.25">
      <c r="A80" s="279"/>
      <c r="B80" s="279"/>
      <c r="C80" s="284" t="s">
        <v>59</v>
      </c>
      <c r="D80" s="283">
        <v>0</v>
      </c>
      <c r="E80" s="283">
        <v>0</v>
      </c>
      <c r="F80" s="283">
        <v>0</v>
      </c>
      <c r="G80" s="283">
        <v>0</v>
      </c>
      <c r="H80" s="279"/>
      <c r="I80" s="279"/>
      <c r="J80" s="279"/>
      <c r="K80" s="279"/>
    </row>
    <row r="81" spans="1:11" ht="15" customHeight="1" x14ac:dyDescent="0.25">
      <c r="A81" s="279"/>
      <c r="B81" s="279"/>
      <c r="C81" s="284" t="s">
        <v>60</v>
      </c>
      <c r="D81" s="283">
        <v>0</v>
      </c>
      <c r="E81" s="283">
        <v>0</v>
      </c>
      <c r="F81" s="283">
        <v>0</v>
      </c>
      <c r="G81" s="283">
        <v>0</v>
      </c>
      <c r="H81" s="279"/>
      <c r="I81" s="279"/>
      <c r="J81" s="279"/>
      <c r="K81" s="279"/>
    </row>
    <row r="82" spans="1:11" ht="15" customHeight="1" x14ac:dyDescent="0.25">
      <c r="A82" s="279"/>
      <c r="B82" s="279"/>
      <c r="C82" s="284" t="s">
        <v>61</v>
      </c>
      <c r="D82" s="283">
        <v>0</v>
      </c>
      <c r="E82" s="283">
        <v>0</v>
      </c>
      <c r="F82" s="283">
        <v>0</v>
      </c>
      <c r="G82" s="283">
        <v>0</v>
      </c>
      <c r="H82" s="279"/>
      <c r="I82" s="279"/>
      <c r="J82" s="279"/>
      <c r="K82" s="279"/>
    </row>
    <row r="83" spans="1:11" ht="15" customHeight="1" x14ac:dyDescent="0.25">
      <c r="A83" s="279"/>
      <c r="B83" s="279"/>
      <c r="C83" s="284" t="s">
        <v>62</v>
      </c>
      <c r="D83" s="283">
        <v>0</v>
      </c>
      <c r="E83" s="283">
        <v>0</v>
      </c>
      <c r="F83" s="283">
        <v>0</v>
      </c>
      <c r="G83" s="283">
        <v>0</v>
      </c>
      <c r="H83" s="279"/>
      <c r="I83" s="279"/>
      <c r="J83" s="279"/>
      <c r="K83" s="279"/>
    </row>
    <row r="84" spans="1:11" ht="15" customHeight="1" x14ac:dyDescent="0.25">
      <c r="A84" s="279"/>
      <c r="B84" s="279"/>
      <c r="C84" s="284" t="s">
        <v>60</v>
      </c>
      <c r="D84" s="283">
        <v>0</v>
      </c>
      <c r="E84" s="283">
        <v>0</v>
      </c>
      <c r="F84" s="283">
        <v>0</v>
      </c>
      <c r="G84" s="283">
        <v>0</v>
      </c>
      <c r="H84" s="279"/>
      <c r="I84" s="279"/>
      <c r="J84" s="279"/>
      <c r="K84" s="279"/>
    </row>
    <row r="85" spans="1:11" ht="15" customHeight="1" x14ac:dyDescent="0.25">
      <c r="A85" s="279"/>
      <c r="B85" s="279"/>
      <c r="C85" s="284" t="s">
        <v>61</v>
      </c>
      <c r="D85" s="283">
        <v>0</v>
      </c>
      <c r="E85" s="283">
        <v>0</v>
      </c>
      <c r="F85" s="283">
        <v>0</v>
      </c>
      <c r="G85" s="283">
        <v>0</v>
      </c>
      <c r="H85" s="279"/>
      <c r="I85" s="279"/>
      <c r="J85" s="279"/>
      <c r="K85" s="279"/>
    </row>
    <row r="86" spans="1:11" ht="15" customHeight="1" x14ac:dyDescent="0.25">
      <c r="A86" s="279"/>
      <c r="B86" s="279"/>
      <c r="C86" s="284" t="s">
        <v>63</v>
      </c>
      <c r="D86" s="283">
        <v>0</v>
      </c>
      <c r="E86" s="283">
        <v>0</v>
      </c>
      <c r="F86" s="283">
        <v>0</v>
      </c>
      <c r="G86" s="283">
        <v>0</v>
      </c>
      <c r="H86" s="279"/>
      <c r="I86" s="279"/>
      <c r="J86" s="279"/>
      <c r="K86" s="279"/>
    </row>
    <row r="87" spans="1:11" ht="15" customHeight="1" x14ac:dyDescent="0.25">
      <c r="A87" s="279"/>
      <c r="B87" s="279"/>
      <c r="C87" s="284" t="s">
        <v>60</v>
      </c>
      <c r="D87" s="283">
        <v>0</v>
      </c>
      <c r="E87" s="283">
        <v>0</v>
      </c>
      <c r="F87" s="283">
        <v>0</v>
      </c>
      <c r="G87" s="283">
        <v>0</v>
      </c>
      <c r="H87" s="279"/>
      <c r="I87" s="279"/>
      <c r="J87" s="279"/>
      <c r="K87" s="279"/>
    </row>
    <row r="88" spans="1:11" ht="15" customHeight="1" x14ac:dyDescent="0.25">
      <c r="A88" s="279"/>
      <c r="B88" s="279"/>
      <c r="C88" s="284" t="s">
        <v>61</v>
      </c>
      <c r="D88" s="283">
        <v>0</v>
      </c>
      <c r="E88" s="283">
        <v>0</v>
      </c>
      <c r="F88" s="283">
        <v>0</v>
      </c>
      <c r="G88" s="283">
        <v>0</v>
      </c>
      <c r="H88" s="279"/>
      <c r="I88" s="279"/>
      <c r="J88" s="279"/>
      <c r="K88" s="279"/>
    </row>
    <row r="89" spans="1:11" ht="15" customHeight="1" x14ac:dyDescent="0.25">
      <c r="A89" s="279"/>
      <c r="B89" s="279"/>
      <c r="C89" s="284" t="s">
        <v>64</v>
      </c>
      <c r="D89" s="283">
        <v>0</v>
      </c>
      <c r="E89" s="283">
        <v>0</v>
      </c>
      <c r="F89" s="283">
        <v>0</v>
      </c>
      <c r="G89" s="283">
        <v>0</v>
      </c>
      <c r="H89" s="279"/>
      <c r="I89" s="279"/>
      <c r="J89" s="279"/>
      <c r="K89" s="279"/>
    </row>
    <row r="90" spans="1:11" ht="15" customHeight="1" x14ac:dyDescent="0.25">
      <c r="A90" s="279"/>
      <c r="B90" s="279"/>
      <c r="C90" s="284" t="s">
        <v>60</v>
      </c>
      <c r="D90" s="283">
        <v>0</v>
      </c>
      <c r="E90" s="283">
        <v>0</v>
      </c>
      <c r="F90" s="283">
        <v>0</v>
      </c>
      <c r="G90" s="283">
        <v>0</v>
      </c>
      <c r="H90" s="279"/>
      <c r="I90" s="279"/>
      <c r="J90" s="279"/>
      <c r="K90" s="279"/>
    </row>
    <row r="91" spans="1:11" ht="15" customHeight="1" x14ac:dyDescent="0.25">
      <c r="A91" s="279"/>
      <c r="B91" s="279"/>
      <c r="C91" s="284" t="s">
        <v>61</v>
      </c>
      <c r="D91" s="283">
        <v>0</v>
      </c>
      <c r="E91" s="283">
        <v>0</v>
      </c>
      <c r="F91" s="283">
        <v>0</v>
      </c>
      <c r="G91" s="283">
        <v>0</v>
      </c>
      <c r="H91" s="279"/>
      <c r="I91" s="279"/>
      <c r="J91" s="279"/>
      <c r="K91" s="279"/>
    </row>
    <row r="92" spans="1:11" ht="20.100000000000001" customHeight="1" x14ac:dyDescent="0.25">
      <c r="A92" s="279"/>
      <c r="B92" s="279"/>
      <c r="C92" s="284" t="s">
        <v>189</v>
      </c>
      <c r="D92" s="285">
        <v>0</v>
      </c>
      <c r="E92" s="285">
        <v>130000000</v>
      </c>
      <c r="F92" s="285">
        <v>130000000</v>
      </c>
      <c r="G92" s="285">
        <v>130000000</v>
      </c>
      <c r="H92" s="279"/>
      <c r="I92" s="279"/>
      <c r="J92" s="279"/>
      <c r="K92" s="279"/>
    </row>
    <row r="93" spans="1:11" ht="15" customHeight="1" x14ac:dyDescent="0.25">
      <c r="A93" s="279"/>
      <c r="B93" s="279"/>
      <c r="C93" s="284" t="s">
        <v>60</v>
      </c>
      <c r="D93" s="283">
        <v>0</v>
      </c>
      <c r="E93" s="283">
        <v>130000000</v>
      </c>
      <c r="F93" s="283">
        <v>130000000</v>
      </c>
      <c r="G93" s="283">
        <v>130000000</v>
      </c>
      <c r="H93" s="279"/>
      <c r="I93" s="279"/>
      <c r="J93" s="279"/>
      <c r="K93" s="279"/>
    </row>
    <row r="94" spans="1:11" ht="15" customHeight="1" x14ac:dyDescent="0.25">
      <c r="A94" s="279"/>
      <c r="B94" s="279"/>
      <c r="C94" s="284" t="s">
        <v>61</v>
      </c>
      <c r="D94" s="283">
        <v>0</v>
      </c>
      <c r="E94" s="283">
        <v>0</v>
      </c>
      <c r="F94" s="283">
        <v>0</v>
      </c>
      <c r="G94" s="283">
        <v>0</v>
      </c>
      <c r="H94" s="279"/>
      <c r="I94" s="279"/>
      <c r="J94" s="279"/>
      <c r="K94" s="279"/>
    </row>
    <row r="95" spans="1:11" ht="15" customHeight="1" x14ac:dyDescent="0.25">
      <c r="A95" s="279"/>
      <c r="B95" s="279"/>
      <c r="C95" s="284" t="s">
        <v>66</v>
      </c>
      <c r="D95" s="283">
        <v>0</v>
      </c>
      <c r="E95" s="283">
        <v>0</v>
      </c>
      <c r="F95" s="283">
        <v>0</v>
      </c>
      <c r="G95" s="283">
        <v>0</v>
      </c>
      <c r="H95" s="279"/>
      <c r="I95" s="279"/>
      <c r="J95" s="279"/>
      <c r="K95" s="279"/>
    </row>
    <row r="96" spans="1:11" ht="15" customHeight="1" x14ac:dyDescent="0.25">
      <c r="A96" s="279"/>
      <c r="B96" s="279"/>
      <c r="C96" s="284" t="s">
        <v>60</v>
      </c>
      <c r="D96" s="283">
        <v>0</v>
      </c>
      <c r="E96" s="283">
        <v>0</v>
      </c>
      <c r="F96" s="283">
        <v>0</v>
      </c>
      <c r="G96" s="283">
        <v>0</v>
      </c>
      <c r="H96" s="279"/>
      <c r="I96" s="279"/>
      <c r="J96" s="279"/>
      <c r="K96" s="279"/>
    </row>
    <row r="97" spans="1:11" ht="15" customHeight="1" x14ac:dyDescent="0.25">
      <c r="A97" s="279"/>
      <c r="B97" s="279"/>
      <c r="C97" s="284" t="s">
        <v>61</v>
      </c>
      <c r="D97" s="283">
        <v>0</v>
      </c>
      <c r="E97" s="283">
        <v>0</v>
      </c>
      <c r="F97" s="283">
        <v>0</v>
      </c>
      <c r="G97" s="283">
        <v>0</v>
      </c>
      <c r="H97" s="279"/>
      <c r="I97" s="279"/>
      <c r="J97" s="279"/>
      <c r="K97" s="279"/>
    </row>
    <row r="98" spans="1:11" ht="15" customHeight="1" x14ac:dyDescent="0.25">
      <c r="A98" s="279"/>
      <c r="B98" s="279"/>
      <c r="C98" s="284" t="s">
        <v>67</v>
      </c>
      <c r="D98" s="283">
        <v>0</v>
      </c>
      <c r="E98" s="283">
        <v>0</v>
      </c>
      <c r="F98" s="283">
        <v>0</v>
      </c>
      <c r="G98" s="283">
        <v>0</v>
      </c>
      <c r="H98" s="279"/>
      <c r="I98" s="279"/>
      <c r="J98" s="279"/>
      <c r="K98" s="279"/>
    </row>
    <row r="99" spans="1:11" ht="15" customHeight="1" x14ac:dyDescent="0.25">
      <c r="A99" s="279"/>
      <c r="B99" s="279"/>
      <c r="C99" s="284" t="s">
        <v>60</v>
      </c>
      <c r="D99" s="283">
        <v>0</v>
      </c>
      <c r="E99" s="283">
        <v>0</v>
      </c>
      <c r="F99" s="283">
        <v>0</v>
      </c>
      <c r="G99" s="283">
        <v>0</v>
      </c>
      <c r="H99" s="279"/>
      <c r="I99" s="279"/>
      <c r="J99" s="279"/>
      <c r="K99" s="279"/>
    </row>
    <row r="100" spans="1:11" ht="15" customHeight="1" x14ac:dyDescent="0.25">
      <c r="A100" s="279"/>
      <c r="B100" s="279"/>
      <c r="C100" s="284" t="s">
        <v>61</v>
      </c>
      <c r="D100" s="283">
        <v>0</v>
      </c>
      <c r="E100" s="283">
        <v>0</v>
      </c>
      <c r="F100" s="283">
        <v>0</v>
      </c>
      <c r="G100" s="283">
        <v>0</v>
      </c>
      <c r="H100" s="279"/>
      <c r="I100" s="279"/>
      <c r="J100" s="279"/>
      <c r="K100" s="279"/>
    </row>
    <row r="101" spans="1:11" ht="15" customHeight="1" x14ac:dyDescent="0.25">
      <c r="A101" s="279"/>
      <c r="B101" s="279"/>
      <c r="C101" s="284" t="s">
        <v>68</v>
      </c>
      <c r="D101" s="283">
        <v>0</v>
      </c>
      <c r="E101" s="283">
        <v>0</v>
      </c>
      <c r="F101" s="283">
        <v>0</v>
      </c>
      <c r="G101" s="283">
        <v>0</v>
      </c>
      <c r="H101" s="279"/>
      <c r="I101" s="279"/>
      <c r="J101" s="279"/>
      <c r="K101" s="279"/>
    </row>
    <row r="102" spans="1:11" ht="15" customHeight="1" x14ac:dyDescent="0.25">
      <c r="A102" s="279"/>
      <c r="B102" s="279"/>
      <c r="C102" s="284" t="s">
        <v>60</v>
      </c>
      <c r="D102" s="283">
        <v>0</v>
      </c>
      <c r="E102" s="283">
        <v>0</v>
      </c>
      <c r="F102" s="283">
        <v>0</v>
      </c>
      <c r="G102" s="283">
        <v>0</v>
      </c>
      <c r="H102" s="279"/>
      <c r="I102" s="279"/>
      <c r="J102" s="279"/>
      <c r="K102" s="279"/>
    </row>
    <row r="103" spans="1:11" ht="15" customHeight="1" x14ac:dyDescent="0.25">
      <c r="A103" s="279"/>
      <c r="B103" s="279"/>
      <c r="C103" s="284" t="s">
        <v>69</v>
      </c>
      <c r="D103" s="283">
        <v>0</v>
      </c>
      <c r="E103" s="283">
        <v>0</v>
      </c>
      <c r="F103" s="283">
        <v>0</v>
      </c>
      <c r="G103" s="283">
        <v>0</v>
      </c>
      <c r="H103" s="279"/>
      <c r="I103" s="279"/>
      <c r="J103" s="279"/>
      <c r="K103" s="279"/>
    </row>
    <row r="104" spans="1:11" ht="15" customHeight="1" x14ac:dyDescent="0.25">
      <c r="A104" s="279"/>
      <c r="B104" s="279"/>
      <c r="C104" s="284" t="s">
        <v>70</v>
      </c>
      <c r="D104" s="283">
        <v>0</v>
      </c>
      <c r="E104" s="283">
        <v>0</v>
      </c>
      <c r="F104" s="283">
        <v>0</v>
      </c>
      <c r="G104" s="283">
        <v>0</v>
      </c>
      <c r="H104" s="279"/>
      <c r="I104" s="279"/>
      <c r="J104" s="279"/>
      <c r="K104" s="279"/>
    </row>
    <row r="105" spans="1:11" ht="15" customHeight="1" x14ac:dyDescent="0.25">
      <c r="A105" s="279"/>
      <c r="B105" s="279"/>
      <c r="C105" s="284" t="s">
        <v>71</v>
      </c>
      <c r="D105" s="283">
        <v>0</v>
      </c>
      <c r="E105" s="283">
        <v>0</v>
      </c>
      <c r="F105" s="283">
        <v>0</v>
      </c>
      <c r="G105" s="283">
        <v>0</v>
      </c>
      <c r="H105" s="279"/>
      <c r="I105" s="279"/>
      <c r="J105" s="279"/>
      <c r="K105" s="279"/>
    </row>
    <row r="106" spans="1:11" ht="15" customHeight="1" x14ac:dyDescent="0.25">
      <c r="A106" s="279"/>
      <c r="B106" s="279"/>
      <c r="C106" s="284" t="s">
        <v>72</v>
      </c>
      <c r="D106" s="283">
        <v>0</v>
      </c>
      <c r="E106" s="283">
        <v>0</v>
      </c>
      <c r="F106" s="283">
        <v>0</v>
      </c>
      <c r="G106" s="283">
        <v>0</v>
      </c>
      <c r="H106" s="279"/>
      <c r="I106" s="279"/>
      <c r="J106" s="279"/>
      <c r="K106" s="279"/>
    </row>
    <row r="107" spans="1:11" ht="15" customHeight="1" x14ac:dyDescent="0.25">
      <c r="A107" s="279"/>
      <c r="B107" s="279"/>
      <c r="C107" s="284" t="s">
        <v>73</v>
      </c>
      <c r="D107" s="283">
        <v>0</v>
      </c>
      <c r="E107" s="283">
        <v>0</v>
      </c>
      <c r="F107" s="283">
        <v>0</v>
      </c>
      <c r="G107" s="283">
        <v>0</v>
      </c>
      <c r="H107" s="279"/>
      <c r="I107" s="279"/>
      <c r="J107" s="279"/>
      <c r="K107" s="279"/>
    </row>
    <row r="108" spans="1:11" ht="15" customHeight="1" x14ac:dyDescent="0.25">
      <c r="A108" s="279"/>
      <c r="B108" s="279"/>
      <c r="C108" s="284" t="s">
        <v>60</v>
      </c>
      <c r="D108" s="283">
        <v>0</v>
      </c>
      <c r="E108" s="283">
        <v>0</v>
      </c>
      <c r="F108" s="283">
        <v>0</v>
      </c>
      <c r="G108" s="283">
        <v>0</v>
      </c>
      <c r="H108" s="279"/>
      <c r="I108" s="279"/>
      <c r="J108" s="279"/>
      <c r="K108" s="279"/>
    </row>
    <row r="109" spans="1:11" ht="15" customHeight="1" x14ac:dyDescent="0.25">
      <c r="A109" s="279"/>
      <c r="B109" s="279"/>
      <c r="C109" s="284" t="s">
        <v>69</v>
      </c>
      <c r="D109" s="283">
        <v>0</v>
      </c>
      <c r="E109" s="283">
        <v>0</v>
      </c>
      <c r="F109" s="283">
        <v>0</v>
      </c>
      <c r="G109" s="283">
        <v>0</v>
      </c>
      <c r="H109" s="279"/>
      <c r="I109" s="279"/>
      <c r="J109" s="279"/>
      <c r="K109" s="279"/>
    </row>
    <row r="110" spans="1:11" ht="15" customHeight="1" x14ac:dyDescent="0.25">
      <c r="A110" s="279"/>
      <c r="B110" s="279"/>
      <c r="C110" s="284" t="s">
        <v>70</v>
      </c>
      <c r="D110" s="283">
        <v>0</v>
      </c>
      <c r="E110" s="283">
        <v>0</v>
      </c>
      <c r="F110" s="283">
        <v>0</v>
      </c>
      <c r="G110" s="283">
        <v>0</v>
      </c>
      <c r="H110" s="279"/>
      <c r="I110" s="279"/>
      <c r="J110" s="279"/>
      <c r="K110" s="279"/>
    </row>
    <row r="111" spans="1:11" ht="15" customHeight="1" x14ac:dyDescent="0.25">
      <c r="A111" s="279"/>
      <c r="B111" s="279"/>
      <c r="C111" s="284" t="s">
        <v>71</v>
      </c>
      <c r="D111" s="283">
        <v>0</v>
      </c>
      <c r="E111" s="283">
        <v>0</v>
      </c>
      <c r="F111" s="283">
        <v>0</v>
      </c>
      <c r="G111" s="283">
        <v>0</v>
      </c>
      <c r="H111" s="279"/>
      <c r="I111" s="279"/>
      <c r="J111" s="279"/>
      <c r="K111" s="279"/>
    </row>
    <row r="112" spans="1:11" ht="15" customHeight="1" x14ac:dyDescent="0.25">
      <c r="A112" s="279"/>
      <c r="B112" s="279"/>
      <c r="C112" s="284" t="s">
        <v>72</v>
      </c>
      <c r="D112" s="283">
        <v>0</v>
      </c>
      <c r="E112" s="283">
        <v>0</v>
      </c>
      <c r="F112" s="283">
        <v>0</v>
      </c>
      <c r="G112" s="283">
        <v>0</v>
      </c>
      <c r="H112" s="279"/>
      <c r="I112" s="279"/>
      <c r="J112" s="279"/>
      <c r="K112" s="279"/>
    </row>
    <row r="113" spans="1:11" ht="15" customHeight="1" x14ac:dyDescent="0.25">
      <c r="A113" s="279"/>
      <c r="B113" s="279"/>
      <c r="C113" s="284" t="s">
        <v>74</v>
      </c>
      <c r="D113" s="283">
        <v>0</v>
      </c>
      <c r="E113" s="283">
        <v>0</v>
      </c>
      <c r="F113" s="283">
        <v>0</v>
      </c>
      <c r="G113" s="283">
        <v>0</v>
      </c>
      <c r="H113" s="279"/>
      <c r="I113" s="279"/>
      <c r="J113" s="279"/>
      <c r="K113" s="279"/>
    </row>
    <row r="114" spans="1:11" ht="15" customHeight="1" x14ac:dyDescent="0.25">
      <c r="A114" s="279"/>
      <c r="B114" s="279"/>
      <c r="C114" s="284" t="s">
        <v>60</v>
      </c>
      <c r="D114" s="283">
        <v>0</v>
      </c>
      <c r="E114" s="283">
        <v>0</v>
      </c>
      <c r="F114" s="283">
        <v>0</v>
      </c>
      <c r="G114" s="283">
        <v>0</v>
      </c>
      <c r="H114" s="279"/>
      <c r="I114" s="279"/>
      <c r="J114" s="279"/>
      <c r="K114" s="279"/>
    </row>
    <row r="115" spans="1:11" ht="15" customHeight="1" x14ac:dyDescent="0.25">
      <c r="A115" s="279"/>
      <c r="B115" s="279"/>
      <c r="C115" s="284" t="s">
        <v>69</v>
      </c>
      <c r="D115" s="283">
        <v>0</v>
      </c>
      <c r="E115" s="283">
        <v>0</v>
      </c>
      <c r="F115" s="283">
        <v>0</v>
      </c>
      <c r="G115" s="283">
        <v>0</v>
      </c>
      <c r="H115" s="279"/>
      <c r="I115" s="279"/>
      <c r="J115" s="279"/>
      <c r="K115" s="279"/>
    </row>
    <row r="116" spans="1:11" ht="15" customHeight="1" x14ac:dyDescent="0.25">
      <c r="A116" s="279"/>
      <c r="B116" s="279"/>
      <c r="C116" s="284" t="s">
        <v>70</v>
      </c>
      <c r="D116" s="283">
        <v>0</v>
      </c>
      <c r="E116" s="283">
        <v>0</v>
      </c>
      <c r="F116" s="283">
        <v>0</v>
      </c>
      <c r="G116" s="283">
        <v>0</v>
      </c>
      <c r="H116" s="279"/>
      <c r="I116" s="279"/>
      <c r="J116" s="279"/>
      <c r="K116" s="279"/>
    </row>
    <row r="117" spans="1:11" ht="15" customHeight="1" x14ac:dyDescent="0.25">
      <c r="A117" s="279"/>
      <c r="B117" s="279"/>
      <c r="C117" s="284" t="s">
        <v>71</v>
      </c>
      <c r="D117" s="283">
        <v>0</v>
      </c>
      <c r="E117" s="283">
        <v>0</v>
      </c>
      <c r="F117" s="283">
        <v>0</v>
      </c>
      <c r="G117" s="283">
        <v>0</v>
      </c>
      <c r="H117" s="279"/>
      <c r="I117" s="279"/>
      <c r="J117" s="279"/>
      <c r="K117" s="279"/>
    </row>
    <row r="118" spans="1:11" ht="15" customHeight="1" x14ac:dyDescent="0.25">
      <c r="A118" s="279"/>
      <c r="B118" s="279"/>
      <c r="C118" s="284" t="s">
        <v>72</v>
      </c>
      <c r="D118" s="283">
        <v>0</v>
      </c>
      <c r="E118" s="283">
        <v>0</v>
      </c>
      <c r="F118" s="283">
        <v>0</v>
      </c>
      <c r="G118" s="283">
        <v>0</v>
      </c>
      <c r="H118" s="279"/>
      <c r="I118" s="279"/>
      <c r="J118" s="279"/>
      <c r="K118" s="279"/>
    </row>
    <row r="119" spans="1:11" ht="15" customHeight="1" x14ac:dyDescent="0.25">
      <c r="A119" s="279"/>
      <c r="B119" s="279"/>
      <c r="C119" s="284" t="s">
        <v>75</v>
      </c>
      <c r="D119" s="283">
        <v>0</v>
      </c>
      <c r="E119" s="283">
        <v>0</v>
      </c>
      <c r="F119" s="283">
        <v>0</v>
      </c>
      <c r="G119" s="283">
        <v>0</v>
      </c>
      <c r="H119" s="279"/>
      <c r="I119" s="279"/>
      <c r="J119" s="279"/>
      <c r="K119" s="279"/>
    </row>
    <row r="120" spans="1:11" ht="15" customHeight="1" x14ac:dyDescent="0.25">
      <c r="A120" s="279"/>
      <c r="B120" s="279"/>
      <c r="C120" s="284" t="s">
        <v>76</v>
      </c>
      <c r="D120" s="283">
        <v>0</v>
      </c>
      <c r="E120" s="283">
        <v>0</v>
      </c>
      <c r="F120" s="283">
        <v>0</v>
      </c>
      <c r="G120" s="283">
        <v>0</v>
      </c>
      <c r="H120" s="279"/>
      <c r="I120" s="279"/>
      <c r="J120" s="279"/>
      <c r="K120" s="279"/>
    </row>
    <row r="121" spans="1:11" ht="20.100000000000001" customHeight="1" x14ac:dyDescent="0.25">
      <c r="A121" s="279"/>
      <c r="B121" s="279"/>
      <c r="C121" s="282" t="s">
        <v>40</v>
      </c>
      <c r="D121" s="279"/>
      <c r="E121" s="279"/>
      <c r="F121" s="279"/>
      <c r="G121" s="279"/>
      <c r="H121" s="279"/>
      <c r="I121" s="279"/>
      <c r="J121" s="279"/>
      <c r="K121" s="279"/>
    </row>
    <row r="122" spans="1:11" ht="20.100000000000001" customHeight="1" x14ac:dyDescent="0.25">
      <c r="A122" s="281" t="s">
        <v>190</v>
      </c>
      <c r="B122" s="277" t="s">
        <v>191</v>
      </c>
      <c r="C122" s="277" t="s">
        <v>40</v>
      </c>
      <c r="D122" s="279"/>
      <c r="E122" s="280" t="s">
        <v>40</v>
      </c>
      <c r="F122" s="277" t="s">
        <v>191</v>
      </c>
      <c r="G122" s="277" t="s">
        <v>40</v>
      </c>
      <c r="H122" s="241" t="s">
        <v>40</v>
      </c>
      <c r="I122" s="280" t="s">
        <v>40</v>
      </c>
      <c r="J122" s="277" t="s">
        <v>191</v>
      </c>
      <c r="K122" s="277" t="s">
        <v>40</v>
      </c>
    </row>
    <row r="123" spans="1:11" ht="20.100000000000001" customHeight="1" x14ac:dyDescent="0.25">
      <c r="A123" s="239" t="s">
        <v>192</v>
      </c>
      <c r="B123" s="277" t="s">
        <v>193</v>
      </c>
      <c r="C123" s="277" t="s">
        <v>40</v>
      </c>
      <c r="D123" s="279"/>
      <c r="E123" s="239" t="s">
        <v>194</v>
      </c>
      <c r="F123" s="277" t="s">
        <v>193</v>
      </c>
      <c r="G123" s="277" t="s">
        <v>40</v>
      </c>
      <c r="H123" s="279"/>
      <c r="I123" s="239" t="s">
        <v>195</v>
      </c>
      <c r="J123" s="277" t="s">
        <v>193</v>
      </c>
      <c r="K123" s="277" t="s">
        <v>40</v>
      </c>
    </row>
    <row r="124" spans="1:11" ht="20.100000000000001" customHeight="1" x14ac:dyDescent="0.25">
      <c r="A124" s="278" t="s">
        <v>40</v>
      </c>
      <c r="B124" s="277" t="s">
        <v>196</v>
      </c>
      <c r="C124" s="277" t="s">
        <v>40</v>
      </c>
      <c r="D124" s="279"/>
      <c r="E124" s="278" t="s">
        <v>40</v>
      </c>
      <c r="F124" s="277" t="s">
        <v>196</v>
      </c>
      <c r="G124" s="277" t="s">
        <v>40</v>
      </c>
      <c r="H124" s="279"/>
      <c r="I124" s="278" t="s">
        <v>40</v>
      </c>
      <c r="J124" s="277" t="s">
        <v>196</v>
      </c>
      <c r="K124" s="277" t="s">
        <v>40</v>
      </c>
    </row>
  </sheetData>
  <mergeCells count="17">
    <mergeCell ref="D6:G6"/>
    <mergeCell ref="D7:G7"/>
    <mergeCell ref="C8:G8"/>
    <mergeCell ref="C9:G9"/>
    <mergeCell ref="D10:G10"/>
    <mergeCell ref="C1:G1"/>
    <mergeCell ref="C2:G2"/>
    <mergeCell ref="D3:G3"/>
    <mergeCell ref="D4:G4"/>
    <mergeCell ref="D5:G5"/>
    <mergeCell ref="D24:G24"/>
    <mergeCell ref="C33:G33"/>
    <mergeCell ref="D14:G14"/>
    <mergeCell ref="C20:G20"/>
    <mergeCell ref="D21:G21"/>
    <mergeCell ref="D22:G22"/>
    <mergeCell ref="D23:G23"/>
  </mergeCells>
  <pageMargins left="0" right="0" top="0" bottom="0"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K126"/>
  <sheetViews>
    <sheetView workbookViewId="0"/>
  </sheetViews>
  <sheetFormatPr defaultColWidth="9" defaultRowHeight="15" x14ac:dyDescent="0.25"/>
  <cols>
    <col min="1" max="1" width="11.5703125" style="154" customWidth="1"/>
    <col min="2" max="2" width="8.42578125" style="154" customWidth="1"/>
    <col min="3" max="3" width="24.7109375" style="154" customWidth="1"/>
    <col min="4" max="6" width="13.85546875" style="154" customWidth="1"/>
    <col min="7" max="7" width="14.140625" style="154" customWidth="1"/>
    <col min="8" max="8" width="5.85546875" style="154" customWidth="1"/>
    <col min="9" max="9" width="16" style="154" customWidth="1"/>
    <col min="10" max="10" width="9.42578125" style="154" customWidth="1"/>
    <col min="11" max="11" width="15.28515625" style="154" customWidth="1"/>
    <col min="12" max="16384" width="9" style="154"/>
  </cols>
  <sheetData>
    <row r="1" spans="1:11" ht="20.100000000000001" customHeight="1" x14ac:dyDescent="0.25">
      <c r="A1" s="279"/>
      <c r="B1" s="279"/>
      <c r="C1" s="1287" t="s">
        <v>0</v>
      </c>
      <c r="D1" s="1288"/>
      <c r="E1" s="1288"/>
      <c r="F1" s="1288"/>
      <c r="G1" s="1288"/>
      <c r="H1" s="279"/>
      <c r="I1" s="279"/>
      <c r="J1" s="279"/>
      <c r="K1" s="279"/>
    </row>
    <row r="2" spans="1:11" ht="24.95" customHeight="1" x14ac:dyDescent="0.25">
      <c r="A2" s="279"/>
      <c r="B2" s="279"/>
      <c r="C2" s="1289" t="s">
        <v>1</v>
      </c>
      <c r="D2" s="1290"/>
      <c r="E2" s="1290"/>
      <c r="F2" s="1290"/>
      <c r="G2" s="1290"/>
      <c r="H2" s="279"/>
      <c r="I2" s="279"/>
      <c r="J2" s="279"/>
      <c r="K2" s="279"/>
    </row>
    <row r="3" spans="1:11" ht="14.1" customHeight="1" x14ac:dyDescent="0.25">
      <c r="A3" s="279"/>
      <c r="B3" s="279"/>
      <c r="C3" s="301" t="s">
        <v>2</v>
      </c>
      <c r="D3" s="1291" t="s">
        <v>1502</v>
      </c>
      <c r="E3" s="1292"/>
      <c r="F3" s="1292"/>
      <c r="G3" s="1292"/>
      <c r="H3" s="279"/>
      <c r="I3" s="279"/>
      <c r="J3" s="279"/>
      <c r="K3" s="279"/>
    </row>
    <row r="4" spans="1:11" ht="14.1" customHeight="1" x14ac:dyDescent="0.25">
      <c r="A4" s="279"/>
      <c r="B4" s="279"/>
      <c r="C4" s="301" t="s">
        <v>4</v>
      </c>
      <c r="D4" s="1291" t="s">
        <v>1501</v>
      </c>
      <c r="E4" s="1292"/>
      <c r="F4" s="1292"/>
      <c r="G4" s="1292"/>
      <c r="H4" s="279"/>
      <c r="I4" s="279"/>
      <c r="J4" s="279"/>
      <c r="K4" s="279"/>
    </row>
    <row r="5" spans="1:11" ht="14.1" customHeight="1" x14ac:dyDescent="0.25">
      <c r="A5" s="279"/>
      <c r="B5" s="279"/>
      <c r="C5" s="301" t="s">
        <v>6</v>
      </c>
      <c r="D5" s="1291" t="s">
        <v>1556</v>
      </c>
      <c r="E5" s="1292"/>
      <c r="F5" s="1292"/>
      <c r="G5" s="1292"/>
      <c r="H5" s="279"/>
      <c r="I5" s="279"/>
      <c r="J5" s="279"/>
      <c r="K5" s="279"/>
    </row>
    <row r="6" spans="1:11" ht="14.1" customHeight="1" x14ac:dyDescent="0.25">
      <c r="A6" s="279"/>
      <c r="B6" s="279"/>
      <c r="C6" s="301" t="s">
        <v>8</v>
      </c>
      <c r="D6" s="1291" t="s">
        <v>1555</v>
      </c>
      <c r="E6" s="1292"/>
      <c r="F6" s="1292"/>
      <c r="G6" s="1292"/>
      <c r="H6" s="279"/>
      <c r="I6" s="279"/>
      <c r="J6" s="279"/>
      <c r="K6" s="279"/>
    </row>
    <row r="7" spans="1:11" ht="14.1" customHeight="1" x14ac:dyDescent="0.25">
      <c r="A7" s="279"/>
      <c r="B7" s="279"/>
      <c r="C7" s="301" t="s">
        <v>10</v>
      </c>
      <c r="D7" s="1299" t="s">
        <v>11</v>
      </c>
      <c r="E7" s="1300"/>
      <c r="F7" s="1300"/>
      <c r="G7" s="1300"/>
      <c r="H7" s="279"/>
      <c r="I7" s="279"/>
      <c r="J7" s="279"/>
      <c r="K7" s="279"/>
    </row>
    <row r="8" spans="1:11" ht="14.1" customHeight="1" x14ac:dyDescent="0.25">
      <c r="A8" s="279"/>
      <c r="B8" s="279"/>
      <c r="C8" s="1301" t="s">
        <v>12</v>
      </c>
      <c r="D8" s="1302"/>
      <c r="E8" s="1302"/>
      <c r="F8" s="1302"/>
      <c r="G8" s="1302"/>
      <c r="H8" s="279"/>
      <c r="I8" s="279"/>
      <c r="J8" s="279"/>
      <c r="K8" s="279"/>
    </row>
    <row r="9" spans="1:11" ht="30.95" customHeight="1" x14ac:dyDescent="0.25">
      <c r="A9" s="279"/>
      <c r="B9" s="279"/>
      <c r="C9" s="1303" t="s">
        <v>1554</v>
      </c>
      <c r="D9" s="1304"/>
      <c r="E9" s="1304"/>
      <c r="F9" s="1304"/>
      <c r="G9" s="1304"/>
      <c r="H9" s="279"/>
      <c r="I9" s="279"/>
      <c r="J9" s="279"/>
      <c r="K9" s="279"/>
    </row>
    <row r="10" spans="1:11" ht="41.1" customHeight="1" x14ac:dyDescent="0.25">
      <c r="A10" s="279"/>
      <c r="B10" s="279"/>
      <c r="C10" s="286" t="s">
        <v>14</v>
      </c>
      <c r="D10" s="1305" t="s">
        <v>1553</v>
      </c>
      <c r="E10" s="1306"/>
      <c r="F10" s="1306"/>
      <c r="G10" s="1306"/>
      <c r="H10" s="279"/>
      <c r="I10" s="279"/>
      <c r="J10" s="279"/>
      <c r="K10" s="279"/>
    </row>
    <row r="11" spans="1:11" ht="27.95" customHeight="1" x14ac:dyDescent="0.25">
      <c r="A11" s="279"/>
      <c r="B11" s="279"/>
      <c r="C11" s="284" t="s">
        <v>16</v>
      </c>
      <c r="D11" s="300">
        <v>2025</v>
      </c>
      <c r="E11" s="300">
        <v>2026</v>
      </c>
      <c r="F11" s="300">
        <v>2027</v>
      </c>
      <c r="G11" s="300">
        <v>2028</v>
      </c>
      <c r="H11" s="279"/>
      <c r="I11" s="279"/>
      <c r="J11" s="279"/>
      <c r="K11" s="279"/>
    </row>
    <row r="12" spans="1:11" ht="14.1" customHeight="1" x14ac:dyDescent="0.25">
      <c r="A12" s="279"/>
      <c r="B12" s="279"/>
      <c r="C12" s="299"/>
      <c r="D12" s="298" t="s">
        <v>17</v>
      </c>
      <c r="E12" s="298" t="s">
        <v>18</v>
      </c>
      <c r="F12" s="298" t="s">
        <v>18</v>
      </c>
      <c r="G12" s="298" t="s">
        <v>18</v>
      </c>
      <c r="H12" s="279"/>
      <c r="I12" s="279"/>
      <c r="J12" s="279"/>
      <c r="K12" s="279"/>
    </row>
    <row r="13" spans="1:11" ht="14.1" customHeight="1" x14ac:dyDescent="0.25">
      <c r="A13" s="279"/>
      <c r="B13" s="279"/>
      <c r="C13" s="284" t="s">
        <v>1552</v>
      </c>
      <c r="D13" s="295" t="s">
        <v>448</v>
      </c>
      <c r="E13" s="295" t="s">
        <v>448</v>
      </c>
      <c r="F13" s="295" t="s">
        <v>448</v>
      </c>
      <c r="G13" s="295" t="s">
        <v>448</v>
      </c>
      <c r="H13" s="279"/>
      <c r="I13" s="279"/>
      <c r="J13" s="279"/>
      <c r="K13" s="279"/>
    </row>
    <row r="14" spans="1:11" ht="93.95" customHeight="1" x14ac:dyDescent="0.25">
      <c r="A14" s="279"/>
      <c r="B14" s="279"/>
      <c r="C14" s="286" t="s">
        <v>24</v>
      </c>
      <c r="D14" s="1305" t="s">
        <v>1551</v>
      </c>
      <c r="E14" s="1306"/>
      <c r="F14" s="1306"/>
      <c r="G14" s="1306"/>
      <c r="H14" s="279"/>
      <c r="I14" s="279"/>
      <c r="J14" s="279"/>
      <c r="K14" s="279"/>
    </row>
    <row r="15" spans="1:11" ht="27.95" customHeight="1" x14ac:dyDescent="0.25">
      <c r="A15" s="279"/>
      <c r="B15" s="279"/>
      <c r="C15" s="284" t="s">
        <v>26</v>
      </c>
      <c r="D15" s="300">
        <v>2025</v>
      </c>
      <c r="E15" s="300">
        <v>2026</v>
      </c>
      <c r="F15" s="300">
        <v>2027</v>
      </c>
      <c r="G15" s="300">
        <v>2028</v>
      </c>
      <c r="H15" s="279"/>
      <c r="I15" s="279"/>
      <c r="J15" s="279"/>
      <c r="K15" s="279"/>
    </row>
    <row r="16" spans="1:11" ht="14.1" customHeight="1" x14ac:dyDescent="0.25">
      <c r="A16" s="279"/>
      <c r="B16" s="279"/>
      <c r="C16" s="299"/>
      <c r="D16" s="298" t="s">
        <v>17</v>
      </c>
      <c r="E16" s="298" t="s">
        <v>18</v>
      </c>
      <c r="F16" s="298" t="s">
        <v>18</v>
      </c>
      <c r="G16" s="298" t="s">
        <v>18</v>
      </c>
      <c r="H16" s="279"/>
      <c r="I16" s="279"/>
      <c r="J16" s="279"/>
      <c r="K16" s="279"/>
    </row>
    <row r="17" spans="1:11" ht="14.1" customHeight="1" x14ac:dyDescent="0.25">
      <c r="A17" s="279"/>
      <c r="B17" s="279"/>
      <c r="C17" s="284" t="s">
        <v>1550</v>
      </c>
      <c r="D17" s="295" t="s">
        <v>448</v>
      </c>
      <c r="E17" s="295" t="s">
        <v>448</v>
      </c>
      <c r="F17" s="295" t="s">
        <v>448</v>
      </c>
      <c r="G17" s="295" t="s">
        <v>448</v>
      </c>
      <c r="H17" s="279"/>
      <c r="I17" s="279"/>
      <c r="J17" s="279"/>
      <c r="K17" s="279"/>
    </row>
    <row r="18" spans="1:11" ht="14.1" customHeight="1" x14ac:dyDescent="0.25">
      <c r="A18" s="279"/>
      <c r="B18" s="279"/>
      <c r="C18" s="284" t="s">
        <v>1549</v>
      </c>
      <c r="D18" s="295" t="s">
        <v>1372</v>
      </c>
      <c r="E18" s="295" t="s">
        <v>559</v>
      </c>
      <c r="F18" s="295" t="s">
        <v>565</v>
      </c>
      <c r="G18" s="295" t="s">
        <v>565</v>
      </c>
      <c r="H18" s="279"/>
      <c r="I18" s="279"/>
      <c r="J18" s="279"/>
      <c r="K18" s="279"/>
    </row>
    <row r="19" spans="1:11" ht="20.100000000000001" customHeight="1" x14ac:dyDescent="0.25">
      <c r="A19" s="279"/>
      <c r="B19" s="279"/>
      <c r="C19" s="284" t="s">
        <v>1548</v>
      </c>
      <c r="D19" s="295" t="s">
        <v>1495</v>
      </c>
      <c r="E19" s="295" t="s">
        <v>1495</v>
      </c>
      <c r="F19" s="295" t="s">
        <v>1495</v>
      </c>
      <c r="G19" s="295" t="s">
        <v>1495</v>
      </c>
      <c r="H19" s="279"/>
      <c r="I19" s="279"/>
      <c r="J19" s="279"/>
      <c r="K19" s="279"/>
    </row>
    <row r="20" spans="1:11" ht="20.100000000000001" customHeight="1" x14ac:dyDescent="0.25">
      <c r="A20" s="279"/>
      <c r="B20" s="279"/>
      <c r="C20" s="284" t="s">
        <v>1547</v>
      </c>
      <c r="D20" s="295" t="s">
        <v>1043</v>
      </c>
      <c r="E20" s="295" t="s">
        <v>165</v>
      </c>
      <c r="F20" s="295" t="s">
        <v>165</v>
      </c>
      <c r="G20" s="295" t="s">
        <v>165</v>
      </c>
      <c r="H20" s="279"/>
      <c r="I20" s="279"/>
      <c r="J20" s="279"/>
      <c r="K20" s="279"/>
    </row>
    <row r="21" spans="1:11" ht="14.1" customHeight="1" x14ac:dyDescent="0.25">
      <c r="A21" s="279"/>
      <c r="B21" s="279"/>
      <c r="C21" s="284" t="s">
        <v>1546</v>
      </c>
      <c r="D21" s="295" t="s">
        <v>1545</v>
      </c>
      <c r="E21" s="295" t="s">
        <v>1495</v>
      </c>
      <c r="F21" s="295" t="s">
        <v>1494</v>
      </c>
      <c r="G21" s="295" t="s">
        <v>1494</v>
      </c>
      <c r="H21" s="279"/>
      <c r="I21" s="279"/>
      <c r="J21" s="279"/>
      <c r="K21" s="279"/>
    </row>
    <row r="22" spans="1:11" ht="14.1" customHeight="1" x14ac:dyDescent="0.25">
      <c r="A22" s="279"/>
      <c r="B22" s="279"/>
      <c r="C22" s="1293" t="s">
        <v>30</v>
      </c>
      <c r="D22" s="1294"/>
      <c r="E22" s="1294"/>
      <c r="F22" s="1294"/>
      <c r="G22" s="1294"/>
      <c r="H22" s="279"/>
      <c r="I22" s="279"/>
      <c r="J22" s="279"/>
      <c r="K22" s="279"/>
    </row>
    <row r="23" spans="1:11" ht="14.1" customHeight="1" x14ac:dyDescent="0.25">
      <c r="A23" s="279"/>
      <c r="B23" s="279"/>
      <c r="C23" s="297" t="s">
        <v>1544</v>
      </c>
      <c r="D23" s="1293" t="s">
        <v>1543</v>
      </c>
      <c r="E23" s="1294"/>
      <c r="F23" s="1294"/>
      <c r="G23" s="1294"/>
      <c r="H23" s="279"/>
      <c r="I23" s="279"/>
      <c r="J23" s="279"/>
      <c r="K23" s="279"/>
    </row>
    <row r="24" spans="1:11" ht="14.1" customHeight="1" x14ac:dyDescent="0.25">
      <c r="A24" s="279"/>
      <c r="B24" s="279"/>
      <c r="C24" s="296" t="s">
        <v>33</v>
      </c>
      <c r="D24" s="1295" t="s">
        <v>1542</v>
      </c>
      <c r="E24" s="1296"/>
      <c r="F24" s="1296"/>
      <c r="G24" s="1296"/>
      <c r="H24" s="279"/>
      <c r="I24" s="279"/>
      <c r="J24" s="279"/>
      <c r="K24" s="279"/>
    </row>
    <row r="25" spans="1:11" ht="14.1" customHeight="1" x14ac:dyDescent="0.25">
      <c r="A25" s="279"/>
      <c r="B25" s="279"/>
      <c r="C25" s="277" t="s">
        <v>35</v>
      </c>
      <c r="D25" s="1297" t="s">
        <v>1541</v>
      </c>
      <c r="E25" s="1298"/>
      <c r="F25" s="1298"/>
      <c r="G25" s="1298"/>
      <c r="H25" s="279"/>
      <c r="I25" s="279"/>
      <c r="J25" s="279"/>
      <c r="K25" s="279"/>
    </row>
    <row r="26" spans="1:11" ht="14.1" customHeight="1" x14ac:dyDescent="0.25">
      <c r="A26" s="279"/>
      <c r="B26" s="279"/>
      <c r="C26" s="277" t="s">
        <v>37</v>
      </c>
      <c r="D26" s="1297" t="s">
        <v>1540</v>
      </c>
      <c r="E26" s="1298"/>
      <c r="F26" s="1298"/>
      <c r="G26" s="1298"/>
      <c r="H26" s="279"/>
      <c r="I26" s="279"/>
      <c r="J26" s="279"/>
      <c r="K26" s="279"/>
    </row>
    <row r="27" spans="1:11" ht="15" customHeight="1" x14ac:dyDescent="0.25">
      <c r="A27" s="279"/>
      <c r="B27" s="279"/>
      <c r="C27" s="294"/>
      <c r="D27" s="269">
        <v>2025</v>
      </c>
      <c r="E27" s="269">
        <v>2026</v>
      </c>
      <c r="F27" s="269">
        <v>2027</v>
      </c>
      <c r="G27" s="269">
        <v>2028</v>
      </c>
      <c r="H27" s="279"/>
      <c r="I27" s="279"/>
      <c r="J27" s="279"/>
      <c r="K27" s="279"/>
    </row>
    <row r="28" spans="1:11" ht="15" customHeight="1" x14ac:dyDescent="0.25">
      <c r="A28" s="279"/>
      <c r="B28" s="279"/>
      <c r="C28" s="293"/>
      <c r="D28" s="266" t="s">
        <v>17</v>
      </c>
      <c r="E28" s="266" t="s">
        <v>18</v>
      </c>
      <c r="F28" s="266" t="s">
        <v>18</v>
      </c>
      <c r="G28" s="266" t="s">
        <v>18</v>
      </c>
      <c r="H28" s="279"/>
      <c r="I28" s="279"/>
      <c r="J28" s="279"/>
      <c r="K28" s="279"/>
    </row>
    <row r="29" spans="1:11" ht="14.1" customHeight="1" x14ac:dyDescent="0.25">
      <c r="A29" s="279"/>
      <c r="B29" s="279"/>
      <c r="C29" s="284" t="s">
        <v>39</v>
      </c>
      <c r="D29" s="295" t="s">
        <v>40</v>
      </c>
      <c r="E29" s="295" t="s">
        <v>1477</v>
      </c>
      <c r="F29" s="295" t="s">
        <v>1477</v>
      </c>
      <c r="G29" s="295" t="s">
        <v>1477</v>
      </c>
      <c r="H29" s="279"/>
      <c r="I29" s="279"/>
      <c r="J29" s="279"/>
      <c r="K29" s="279"/>
    </row>
    <row r="30" spans="1:11" ht="14.1" customHeight="1" x14ac:dyDescent="0.25">
      <c r="A30" s="279"/>
      <c r="B30" s="279"/>
      <c r="C30" s="284" t="s">
        <v>41</v>
      </c>
      <c r="D30" s="295" t="s">
        <v>1539</v>
      </c>
      <c r="E30" s="295" t="s">
        <v>1539</v>
      </c>
      <c r="F30" s="295" t="s">
        <v>1539</v>
      </c>
      <c r="G30" s="295" t="s">
        <v>1539</v>
      </c>
      <c r="H30" s="279"/>
      <c r="I30" s="279"/>
      <c r="J30" s="279"/>
      <c r="K30" s="279"/>
    </row>
    <row r="31" spans="1:11" ht="14.1" customHeight="1" x14ac:dyDescent="0.25">
      <c r="A31" s="279"/>
      <c r="B31" s="279"/>
      <c r="C31" s="284" t="s">
        <v>45</v>
      </c>
      <c r="D31" s="295" t="s">
        <v>46</v>
      </c>
      <c r="E31" s="295" t="s">
        <v>1538</v>
      </c>
      <c r="F31" s="295" t="s">
        <v>1538</v>
      </c>
      <c r="G31" s="295" t="s">
        <v>1538</v>
      </c>
      <c r="H31" s="279"/>
      <c r="I31" s="279"/>
      <c r="J31" s="279"/>
      <c r="K31" s="279"/>
    </row>
    <row r="32" spans="1:11" ht="14.1" customHeight="1" x14ac:dyDescent="0.25">
      <c r="A32" s="279"/>
      <c r="B32" s="279"/>
      <c r="C32" s="284" t="s">
        <v>50</v>
      </c>
      <c r="D32" s="295" t="s">
        <v>40</v>
      </c>
      <c r="E32" s="295" t="s">
        <v>40</v>
      </c>
      <c r="F32" s="295" t="s">
        <v>46</v>
      </c>
      <c r="G32" s="295" t="s">
        <v>46</v>
      </c>
      <c r="H32" s="279"/>
      <c r="I32" s="279"/>
      <c r="J32" s="279"/>
      <c r="K32" s="279"/>
    </row>
    <row r="33" spans="1:11" ht="14.1" customHeight="1" x14ac:dyDescent="0.25">
      <c r="A33" s="279"/>
      <c r="B33" s="279"/>
      <c r="C33" s="284" t="s">
        <v>52</v>
      </c>
      <c r="D33" s="295" t="s">
        <v>40</v>
      </c>
      <c r="E33" s="295" t="s">
        <v>46</v>
      </c>
      <c r="F33" s="295" t="s">
        <v>46</v>
      </c>
      <c r="G33" s="295" t="s">
        <v>46</v>
      </c>
      <c r="H33" s="279"/>
      <c r="I33" s="279"/>
      <c r="J33" s="279"/>
      <c r="K33" s="279"/>
    </row>
    <row r="34" spans="1:11" ht="14.1" customHeight="1" x14ac:dyDescent="0.25">
      <c r="A34" s="279"/>
      <c r="B34" s="279"/>
      <c r="C34" s="284" t="s">
        <v>55</v>
      </c>
      <c r="D34" s="295" t="s">
        <v>40</v>
      </c>
      <c r="E34" s="295" t="s">
        <v>40</v>
      </c>
      <c r="F34" s="295" t="s">
        <v>46</v>
      </c>
      <c r="G34" s="295" t="s">
        <v>46</v>
      </c>
      <c r="H34" s="279"/>
      <c r="I34" s="279"/>
      <c r="J34" s="279"/>
      <c r="K34" s="279"/>
    </row>
    <row r="35" spans="1:11" ht="14.1" customHeight="1" x14ac:dyDescent="0.25">
      <c r="A35" s="279"/>
      <c r="B35" s="279"/>
      <c r="C35" s="1307" t="s">
        <v>58</v>
      </c>
      <c r="D35" s="1308"/>
      <c r="E35" s="1308"/>
      <c r="F35" s="1308"/>
      <c r="G35" s="1308"/>
      <c r="H35" s="279"/>
      <c r="I35" s="279"/>
      <c r="J35" s="279"/>
      <c r="K35" s="279"/>
    </row>
    <row r="36" spans="1:11" ht="14.1" customHeight="1" x14ac:dyDescent="0.25">
      <c r="A36" s="279"/>
      <c r="B36" s="279"/>
      <c r="C36" s="294"/>
      <c r="D36" s="269">
        <v>2025</v>
      </c>
      <c r="E36" s="269">
        <v>2026</v>
      </c>
      <c r="F36" s="269">
        <v>2027</v>
      </c>
      <c r="G36" s="269">
        <v>2028</v>
      </c>
      <c r="H36" s="279"/>
      <c r="I36" s="279"/>
      <c r="J36" s="279"/>
      <c r="K36" s="279"/>
    </row>
    <row r="37" spans="1:11" ht="14.1" customHeight="1" x14ac:dyDescent="0.25">
      <c r="A37" s="279"/>
      <c r="B37" s="279"/>
      <c r="C37" s="293"/>
      <c r="D37" s="266" t="s">
        <v>17</v>
      </c>
      <c r="E37" s="266" t="s">
        <v>18</v>
      </c>
      <c r="F37" s="266" t="s">
        <v>18</v>
      </c>
      <c r="G37" s="266" t="s">
        <v>18</v>
      </c>
      <c r="H37" s="279"/>
      <c r="I37" s="279"/>
      <c r="J37" s="279"/>
      <c r="K37" s="279"/>
    </row>
    <row r="38" spans="1:11" ht="14.1" customHeight="1" x14ac:dyDescent="0.25">
      <c r="A38" s="279"/>
      <c r="B38" s="279"/>
      <c r="C38" s="292" t="s">
        <v>59</v>
      </c>
      <c r="D38" s="289">
        <v>0</v>
      </c>
      <c r="E38" s="289">
        <v>0</v>
      </c>
      <c r="F38" s="289">
        <v>0</v>
      </c>
      <c r="G38" s="289">
        <v>0</v>
      </c>
      <c r="H38" s="279"/>
      <c r="I38" s="279"/>
      <c r="J38" s="279"/>
      <c r="K38" s="279"/>
    </row>
    <row r="39" spans="1:11" ht="14.1" customHeight="1" x14ac:dyDescent="0.25">
      <c r="A39" s="279"/>
      <c r="B39" s="279"/>
      <c r="C39" s="292" t="s">
        <v>60</v>
      </c>
      <c r="D39" s="289">
        <v>0</v>
      </c>
      <c r="E39" s="289">
        <v>0</v>
      </c>
      <c r="F39" s="289">
        <v>0</v>
      </c>
      <c r="G39" s="289">
        <v>0</v>
      </c>
      <c r="H39" s="279"/>
      <c r="I39" s="279"/>
      <c r="J39" s="279"/>
      <c r="K39" s="279"/>
    </row>
    <row r="40" spans="1:11" ht="14.1" customHeight="1" x14ac:dyDescent="0.25">
      <c r="A40" s="279"/>
      <c r="B40" s="279"/>
      <c r="C40" s="292" t="s">
        <v>61</v>
      </c>
      <c r="D40" s="289">
        <v>0</v>
      </c>
      <c r="E40" s="289">
        <v>0</v>
      </c>
      <c r="F40" s="289">
        <v>0</v>
      </c>
      <c r="G40" s="289">
        <v>0</v>
      </c>
      <c r="H40" s="279"/>
      <c r="I40" s="279"/>
      <c r="J40" s="279"/>
      <c r="K40" s="279"/>
    </row>
    <row r="41" spans="1:11" ht="14.1" customHeight="1" x14ac:dyDescent="0.25">
      <c r="A41" s="279"/>
      <c r="B41" s="279"/>
      <c r="C41" s="292" t="s">
        <v>62</v>
      </c>
      <c r="D41" s="289">
        <v>0</v>
      </c>
      <c r="E41" s="289">
        <v>0</v>
      </c>
      <c r="F41" s="289">
        <v>0</v>
      </c>
      <c r="G41" s="289">
        <v>0</v>
      </c>
      <c r="H41" s="279"/>
      <c r="I41" s="279"/>
      <c r="J41" s="279"/>
      <c r="K41" s="279"/>
    </row>
    <row r="42" spans="1:11" ht="14.1" customHeight="1" x14ac:dyDescent="0.25">
      <c r="A42" s="279"/>
      <c r="B42" s="279"/>
      <c r="C42" s="292" t="s">
        <v>60</v>
      </c>
      <c r="D42" s="289">
        <v>0</v>
      </c>
      <c r="E42" s="289">
        <v>0</v>
      </c>
      <c r="F42" s="289">
        <v>0</v>
      </c>
      <c r="G42" s="289">
        <v>0</v>
      </c>
      <c r="H42" s="279"/>
      <c r="I42" s="279"/>
      <c r="J42" s="279"/>
      <c r="K42" s="279"/>
    </row>
    <row r="43" spans="1:11" ht="14.1" customHeight="1" x14ac:dyDescent="0.25">
      <c r="A43" s="279"/>
      <c r="B43" s="279"/>
      <c r="C43" s="292" t="s">
        <v>61</v>
      </c>
      <c r="D43" s="289">
        <v>0</v>
      </c>
      <c r="E43" s="289">
        <v>0</v>
      </c>
      <c r="F43" s="289">
        <v>0</v>
      </c>
      <c r="G43" s="289">
        <v>0</v>
      </c>
      <c r="H43" s="279"/>
      <c r="I43" s="279"/>
      <c r="J43" s="279"/>
      <c r="K43" s="279"/>
    </row>
    <row r="44" spans="1:11" ht="14.1" customHeight="1" x14ac:dyDescent="0.25">
      <c r="A44" s="279"/>
      <c r="B44" s="279"/>
      <c r="C44" s="292" t="s">
        <v>63</v>
      </c>
      <c r="D44" s="289">
        <v>0</v>
      </c>
      <c r="E44" s="289">
        <v>0</v>
      </c>
      <c r="F44" s="289">
        <v>0</v>
      </c>
      <c r="G44" s="289">
        <v>0</v>
      </c>
      <c r="H44" s="279"/>
      <c r="I44" s="279"/>
      <c r="J44" s="279"/>
      <c r="K44" s="279"/>
    </row>
    <row r="45" spans="1:11" ht="14.1" customHeight="1" x14ac:dyDescent="0.25">
      <c r="A45" s="279"/>
      <c r="B45" s="279"/>
      <c r="C45" s="292" t="s">
        <v>60</v>
      </c>
      <c r="D45" s="289">
        <v>0</v>
      </c>
      <c r="E45" s="289">
        <v>0</v>
      </c>
      <c r="F45" s="289">
        <v>0</v>
      </c>
      <c r="G45" s="289">
        <v>0</v>
      </c>
      <c r="H45" s="279"/>
      <c r="I45" s="279"/>
      <c r="J45" s="279"/>
      <c r="K45" s="279"/>
    </row>
    <row r="46" spans="1:11" ht="14.1" customHeight="1" x14ac:dyDescent="0.25">
      <c r="A46" s="279"/>
      <c r="B46" s="279"/>
      <c r="C46" s="292" t="s">
        <v>61</v>
      </c>
      <c r="D46" s="289">
        <v>0</v>
      </c>
      <c r="E46" s="289">
        <v>0</v>
      </c>
      <c r="F46" s="289">
        <v>0</v>
      </c>
      <c r="G46" s="289">
        <v>0</v>
      </c>
      <c r="H46" s="279"/>
      <c r="I46" s="279"/>
      <c r="J46" s="279"/>
      <c r="K46" s="279"/>
    </row>
    <row r="47" spans="1:11" ht="14.1" customHeight="1" x14ac:dyDescent="0.25">
      <c r="A47" s="279"/>
      <c r="B47" s="279"/>
      <c r="C47" s="292" t="s">
        <v>64</v>
      </c>
      <c r="D47" s="289">
        <v>0</v>
      </c>
      <c r="E47" s="289">
        <v>0</v>
      </c>
      <c r="F47" s="289">
        <v>0</v>
      </c>
      <c r="G47" s="289">
        <v>0</v>
      </c>
      <c r="H47" s="279"/>
      <c r="I47" s="279"/>
      <c r="J47" s="279"/>
      <c r="K47" s="279"/>
    </row>
    <row r="48" spans="1:11" ht="14.1" customHeight="1" x14ac:dyDescent="0.25">
      <c r="A48" s="279"/>
      <c r="B48" s="279"/>
      <c r="C48" s="292" t="s">
        <v>60</v>
      </c>
      <c r="D48" s="289">
        <v>0</v>
      </c>
      <c r="E48" s="289">
        <v>0</v>
      </c>
      <c r="F48" s="289">
        <v>0</v>
      </c>
      <c r="G48" s="289">
        <v>0</v>
      </c>
      <c r="H48" s="279"/>
      <c r="I48" s="279"/>
      <c r="J48" s="279"/>
      <c r="K48" s="279"/>
    </row>
    <row r="49" spans="1:11" ht="14.1" customHeight="1" x14ac:dyDescent="0.25">
      <c r="A49" s="279"/>
      <c r="B49" s="279"/>
      <c r="C49" s="292" t="s">
        <v>61</v>
      </c>
      <c r="D49" s="289">
        <v>0</v>
      </c>
      <c r="E49" s="289">
        <v>0</v>
      </c>
      <c r="F49" s="289">
        <v>0</v>
      </c>
      <c r="G49" s="289">
        <v>0</v>
      </c>
      <c r="H49" s="279"/>
      <c r="I49" s="279"/>
      <c r="J49" s="279"/>
      <c r="K49" s="279"/>
    </row>
    <row r="50" spans="1:11" ht="14.1" customHeight="1" x14ac:dyDescent="0.25">
      <c r="A50" s="279"/>
      <c r="B50" s="279"/>
      <c r="C50" s="292" t="s">
        <v>65</v>
      </c>
      <c r="D50" s="289">
        <v>0</v>
      </c>
      <c r="E50" s="289">
        <v>200000000</v>
      </c>
      <c r="F50" s="289">
        <v>200000000</v>
      </c>
      <c r="G50" s="289">
        <v>200000000</v>
      </c>
      <c r="H50" s="279"/>
      <c r="I50" s="279"/>
      <c r="J50" s="279"/>
      <c r="K50" s="279"/>
    </row>
    <row r="51" spans="1:11" ht="14.1" customHeight="1" x14ac:dyDescent="0.25">
      <c r="A51" s="279"/>
      <c r="B51" s="279"/>
      <c r="C51" s="292" t="s">
        <v>60</v>
      </c>
      <c r="D51" s="289">
        <v>0</v>
      </c>
      <c r="E51" s="289">
        <v>200000000</v>
      </c>
      <c r="F51" s="289">
        <v>200000000</v>
      </c>
      <c r="G51" s="289">
        <v>200000000</v>
      </c>
      <c r="H51" s="279"/>
      <c r="I51" s="279"/>
      <c r="J51" s="279"/>
      <c r="K51" s="279"/>
    </row>
    <row r="52" spans="1:11" ht="14.1" customHeight="1" x14ac:dyDescent="0.25">
      <c r="A52" s="279"/>
      <c r="B52" s="279"/>
      <c r="C52" s="292" t="s">
        <v>61</v>
      </c>
      <c r="D52" s="289">
        <v>0</v>
      </c>
      <c r="E52" s="289">
        <v>0</v>
      </c>
      <c r="F52" s="289">
        <v>0</v>
      </c>
      <c r="G52" s="289">
        <v>0</v>
      </c>
      <c r="H52" s="279"/>
      <c r="I52" s="279"/>
      <c r="J52" s="279"/>
      <c r="K52" s="279"/>
    </row>
    <row r="53" spans="1:11" ht="14.1" customHeight="1" x14ac:dyDescent="0.25">
      <c r="A53" s="279"/>
      <c r="B53" s="279"/>
      <c r="C53" s="292" t="s">
        <v>66</v>
      </c>
      <c r="D53" s="289">
        <v>0</v>
      </c>
      <c r="E53" s="289">
        <v>0</v>
      </c>
      <c r="F53" s="289">
        <v>0</v>
      </c>
      <c r="G53" s="289">
        <v>0</v>
      </c>
      <c r="H53" s="279"/>
      <c r="I53" s="279"/>
      <c r="J53" s="279"/>
      <c r="K53" s="279"/>
    </row>
    <row r="54" spans="1:11" ht="14.1" customHeight="1" x14ac:dyDescent="0.25">
      <c r="A54" s="279"/>
      <c r="B54" s="279"/>
      <c r="C54" s="292" t="s">
        <v>60</v>
      </c>
      <c r="D54" s="289">
        <v>0</v>
      </c>
      <c r="E54" s="289">
        <v>0</v>
      </c>
      <c r="F54" s="289">
        <v>0</v>
      </c>
      <c r="G54" s="289">
        <v>0</v>
      </c>
      <c r="H54" s="279"/>
      <c r="I54" s="279"/>
      <c r="J54" s="279"/>
      <c r="K54" s="279"/>
    </row>
    <row r="55" spans="1:11" ht="14.1" customHeight="1" x14ac:dyDescent="0.25">
      <c r="A55" s="279"/>
      <c r="B55" s="279"/>
      <c r="C55" s="292" t="s">
        <v>61</v>
      </c>
      <c r="D55" s="289">
        <v>0</v>
      </c>
      <c r="E55" s="289">
        <v>0</v>
      </c>
      <c r="F55" s="289">
        <v>0</v>
      </c>
      <c r="G55" s="289">
        <v>0</v>
      </c>
      <c r="H55" s="279"/>
      <c r="I55" s="279"/>
      <c r="J55" s="279"/>
      <c r="K55" s="279"/>
    </row>
    <row r="56" spans="1:11" ht="14.1" customHeight="1" x14ac:dyDescent="0.25">
      <c r="A56" s="279"/>
      <c r="B56" s="279"/>
      <c r="C56" s="292" t="s">
        <v>67</v>
      </c>
      <c r="D56" s="289">
        <v>0</v>
      </c>
      <c r="E56" s="289">
        <v>0</v>
      </c>
      <c r="F56" s="289">
        <v>0</v>
      </c>
      <c r="G56" s="289">
        <v>0</v>
      </c>
      <c r="H56" s="279"/>
      <c r="I56" s="279"/>
      <c r="J56" s="279"/>
      <c r="K56" s="279"/>
    </row>
    <row r="57" spans="1:11" ht="14.1" customHeight="1" x14ac:dyDescent="0.25">
      <c r="A57" s="279"/>
      <c r="B57" s="279"/>
      <c r="C57" s="292" t="s">
        <v>60</v>
      </c>
      <c r="D57" s="289">
        <v>0</v>
      </c>
      <c r="E57" s="289">
        <v>0</v>
      </c>
      <c r="F57" s="289">
        <v>0</v>
      </c>
      <c r="G57" s="289">
        <v>0</v>
      </c>
      <c r="H57" s="279"/>
      <c r="I57" s="279"/>
      <c r="J57" s="279"/>
      <c r="K57" s="279"/>
    </row>
    <row r="58" spans="1:11" ht="14.1" customHeight="1" x14ac:dyDescent="0.25">
      <c r="A58" s="279"/>
      <c r="B58" s="279"/>
      <c r="C58" s="292" t="s">
        <v>61</v>
      </c>
      <c r="D58" s="289">
        <v>0</v>
      </c>
      <c r="E58" s="289">
        <v>0</v>
      </c>
      <c r="F58" s="289">
        <v>0</v>
      </c>
      <c r="G58" s="289">
        <v>0</v>
      </c>
      <c r="H58" s="279"/>
      <c r="I58" s="279"/>
      <c r="J58" s="279"/>
      <c r="K58" s="279"/>
    </row>
    <row r="59" spans="1:11" ht="14.1" customHeight="1" x14ac:dyDescent="0.25">
      <c r="A59" s="279"/>
      <c r="B59" s="279"/>
      <c r="C59" s="292" t="s">
        <v>68</v>
      </c>
      <c r="D59" s="289">
        <v>0</v>
      </c>
      <c r="E59" s="289">
        <v>0</v>
      </c>
      <c r="F59" s="289">
        <v>0</v>
      </c>
      <c r="G59" s="289">
        <v>0</v>
      </c>
      <c r="H59" s="279"/>
      <c r="I59" s="279"/>
      <c r="J59" s="279"/>
      <c r="K59" s="279"/>
    </row>
    <row r="60" spans="1:11" ht="14.1" customHeight="1" x14ac:dyDescent="0.25">
      <c r="A60" s="279"/>
      <c r="B60" s="279"/>
      <c r="C60" s="292" t="s">
        <v>60</v>
      </c>
      <c r="D60" s="289">
        <v>0</v>
      </c>
      <c r="E60" s="289">
        <v>0</v>
      </c>
      <c r="F60" s="289">
        <v>0</v>
      </c>
      <c r="G60" s="289">
        <v>0</v>
      </c>
      <c r="H60" s="279"/>
      <c r="I60" s="279"/>
      <c r="J60" s="279"/>
      <c r="K60" s="279"/>
    </row>
    <row r="61" spans="1:11" ht="14.1" customHeight="1" x14ac:dyDescent="0.25">
      <c r="A61" s="279"/>
      <c r="B61" s="279"/>
      <c r="C61" s="292" t="s">
        <v>69</v>
      </c>
      <c r="D61" s="289">
        <v>0</v>
      </c>
      <c r="E61" s="289">
        <v>0</v>
      </c>
      <c r="F61" s="289">
        <v>0</v>
      </c>
      <c r="G61" s="289">
        <v>0</v>
      </c>
      <c r="H61" s="279"/>
      <c r="I61" s="279"/>
      <c r="J61" s="279"/>
      <c r="K61" s="279"/>
    </row>
    <row r="62" spans="1:11" ht="14.1" customHeight="1" x14ac:dyDescent="0.25">
      <c r="A62" s="279"/>
      <c r="B62" s="279"/>
      <c r="C62" s="292" t="s">
        <v>70</v>
      </c>
      <c r="D62" s="289">
        <v>0</v>
      </c>
      <c r="E62" s="289">
        <v>0</v>
      </c>
      <c r="F62" s="289">
        <v>0</v>
      </c>
      <c r="G62" s="289">
        <v>0</v>
      </c>
      <c r="H62" s="279"/>
      <c r="I62" s="279"/>
      <c r="J62" s="279"/>
      <c r="K62" s="279"/>
    </row>
    <row r="63" spans="1:11" ht="14.1" customHeight="1" x14ac:dyDescent="0.25">
      <c r="A63" s="279"/>
      <c r="B63" s="279"/>
      <c r="C63" s="292" t="s">
        <v>71</v>
      </c>
      <c r="D63" s="289">
        <v>0</v>
      </c>
      <c r="E63" s="289">
        <v>0</v>
      </c>
      <c r="F63" s="289">
        <v>0</v>
      </c>
      <c r="G63" s="289">
        <v>0</v>
      </c>
      <c r="H63" s="279"/>
      <c r="I63" s="279"/>
      <c r="J63" s="279"/>
      <c r="K63" s="279"/>
    </row>
    <row r="64" spans="1:11" ht="14.1" customHeight="1" x14ac:dyDescent="0.25">
      <c r="A64" s="279"/>
      <c r="B64" s="279"/>
      <c r="C64" s="292" t="s">
        <v>72</v>
      </c>
      <c r="D64" s="289">
        <v>0</v>
      </c>
      <c r="E64" s="289">
        <v>0</v>
      </c>
      <c r="F64" s="289">
        <v>0</v>
      </c>
      <c r="G64" s="289">
        <v>0</v>
      </c>
      <c r="H64" s="279"/>
      <c r="I64" s="279"/>
      <c r="J64" s="279"/>
      <c r="K64" s="279"/>
    </row>
    <row r="65" spans="1:11" ht="14.1" customHeight="1" x14ac:dyDescent="0.25">
      <c r="A65" s="279"/>
      <c r="B65" s="279"/>
      <c r="C65" s="292" t="s">
        <v>73</v>
      </c>
      <c r="D65" s="289">
        <v>0</v>
      </c>
      <c r="E65" s="289">
        <v>0</v>
      </c>
      <c r="F65" s="289">
        <v>0</v>
      </c>
      <c r="G65" s="289">
        <v>0</v>
      </c>
      <c r="H65" s="279"/>
      <c r="I65" s="279"/>
      <c r="J65" s="279"/>
      <c r="K65" s="279"/>
    </row>
    <row r="66" spans="1:11" ht="14.1" customHeight="1" x14ac:dyDescent="0.25">
      <c r="A66" s="279"/>
      <c r="B66" s="279"/>
      <c r="C66" s="292" t="s">
        <v>60</v>
      </c>
      <c r="D66" s="289">
        <v>0</v>
      </c>
      <c r="E66" s="289">
        <v>0</v>
      </c>
      <c r="F66" s="289">
        <v>0</v>
      </c>
      <c r="G66" s="289">
        <v>0</v>
      </c>
      <c r="H66" s="279"/>
      <c r="I66" s="279"/>
      <c r="J66" s="279"/>
      <c r="K66" s="279"/>
    </row>
    <row r="67" spans="1:11" ht="14.1" customHeight="1" x14ac:dyDescent="0.25">
      <c r="A67" s="279"/>
      <c r="B67" s="279"/>
      <c r="C67" s="292" t="s">
        <v>69</v>
      </c>
      <c r="D67" s="289">
        <v>0</v>
      </c>
      <c r="E67" s="289">
        <v>0</v>
      </c>
      <c r="F67" s="289">
        <v>0</v>
      </c>
      <c r="G67" s="289">
        <v>0</v>
      </c>
      <c r="H67" s="279"/>
      <c r="I67" s="279"/>
      <c r="J67" s="279"/>
      <c r="K67" s="279"/>
    </row>
    <row r="68" spans="1:11" ht="14.1" customHeight="1" x14ac:dyDescent="0.25">
      <c r="A68" s="279"/>
      <c r="B68" s="279"/>
      <c r="C68" s="292" t="s">
        <v>70</v>
      </c>
      <c r="D68" s="289">
        <v>0</v>
      </c>
      <c r="E68" s="289">
        <v>0</v>
      </c>
      <c r="F68" s="289">
        <v>0</v>
      </c>
      <c r="G68" s="289">
        <v>0</v>
      </c>
      <c r="H68" s="279"/>
      <c r="I68" s="279"/>
      <c r="J68" s="279"/>
      <c r="K68" s="279"/>
    </row>
    <row r="69" spans="1:11" ht="14.1" customHeight="1" x14ac:dyDescent="0.25">
      <c r="A69" s="279"/>
      <c r="B69" s="279"/>
      <c r="C69" s="292" t="s">
        <v>71</v>
      </c>
      <c r="D69" s="289">
        <v>0</v>
      </c>
      <c r="E69" s="289">
        <v>0</v>
      </c>
      <c r="F69" s="289">
        <v>0</v>
      </c>
      <c r="G69" s="289">
        <v>0</v>
      </c>
      <c r="H69" s="279"/>
      <c r="I69" s="279"/>
      <c r="J69" s="279"/>
      <c r="K69" s="279"/>
    </row>
    <row r="70" spans="1:11" ht="14.1" customHeight="1" x14ac:dyDescent="0.25">
      <c r="A70" s="279"/>
      <c r="B70" s="279"/>
      <c r="C70" s="292" t="s">
        <v>72</v>
      </c>
      <c r="D70" s="289">
        <v>0</v>
      </c>
      <c r="E70" s="289">
        <v>0</v>
      </c>
      <c r="F70" s="289">
        <v>0</v>
      </c>
      <c r="G70" s="289">
        <v>0</v>
      </c>
      <c r="H70" s="279"/>
      <c r="I70" s="279"/>
      <c r="J70" s="279"/>
      <c r="K70" s="279"/>
    </row>
    <row r="71" spans="1:11" ht="14.1" customHeight="1" x14ac:dyDescent="0.25">
      <c r="A71" s="279"/>
      <c r="B71" s="279"/>
      <c r="C71" s="292" t="s">
        <v>74</v>
      </c>
      <c r="D71" s="289">
        <v>0</v>
      </c>
      <c r="E71" s="289">
        <v>0</v>
      </c>
      <c r="F71" s="289">
        <v>0</v>
      </c>
      <c r="G71" s="289">
        <v>0</v>
      </c>
      <c r="H71" s="279"/>
      <c r="I71" s="279"/>
      <c r="J71" s="279"/>
      <c r="K71" s="279"/>
    </row>
    <row r="72" spans="1:11" ht="14.1" customHeight="1" x14ac:dyDescent="0.25">
      <c r="A72" s="279"/>
      <c r="B72" s="279"/>
      <c r="C72" s="292" t="s">
        <v>60</v>
      </c>
      <c r="D72" s="289">
        <v>0</v>
      </c>
      <c r="E72" s="289">
        <v>0</v>
      </c>
      <c r="F72" s="289">
        <v>0</v>
      </c>
      <c r="G72" s="289">
        <v>0</v>
      </c>
      <c r="H72" s="279"/>
      <c r="I72" s="279"/>
      <c r="J72" s="279"/>
      <c r="K72" s="279"/>
    </row>
    <row r="73" spans="1:11" ht="14.1" customHeight="1" x14ac:dyDescent="0.25">
      <c r="A73" s="279"/>
      <c r="B73" s="279"/>
      <c r="C73" s="292" t="s">
        <v>69</v>
      </c>
      <c r="D73" s="289">
        <v>0</v>
      </c>
      <c r="E73" s="289">
        <v>0</v>
      </c>
      <c r="F73" s="289">
        <v>0</v>
      </c>
      <c r="G73" s="289">
        <v>0</v>
      </c>
      <c r="H73" s="279"/>
      <c r="I73" s="279"/>
      <c r="J73" s="279"/>
      <c r="K73" s="279"/>
    </row>
    <row r="74" spans="1:11" ht="14.1" customHeight="1" x14ac:dyDescent="0.25">
      <c r="A74" s="279"/>
      <c r="B74" s="279"/>
      <c r="C74" s="292" t="s">
        <v>70</v>
      </c>
      <c r="D74" s="289">
        <v>0</v>
      </c>
      <c r="E74" s="289">
        <v>0</v>
      </c>
      <c r="F74" s="289">
        <v>0</v>
      </c>
      <c r="G74" s="289">
        <v>0</v>
      </c>
      <c r="H74" s="279"/>
      <c r="I74" s="279"/>
      <c r="J74" s="279"/>
      <c r="K74" s="279"/>
    </row>
    <row r="75" spans="1:11" ht="14.1" customHeight="1" x14ac:dyDescent="0.25">
      <c r="A75" s="279"/>
      <c r="B75" s="279"/>
      <c r="C75" s="292" t="s">
        <v>71</v>
      </c>
      <c r="D75" s="289">
        <v>0</v>
      </c>
      <c r="E75" s="289">
        <v>0</v>
      </c>
      <c r="F75" s="289">
        <v>0</v>
      </c>
      <c r="G75" s="289">
        <v>0</v>
      </c>
      <c r="H75" s="279"/>
      <c r="I75" s="279"/>
      <c r="J75" s="279"/>
      <c r="K75" s="279"/>
    </row>
    <row r="76" spans="1:11" ht="14.1" customHeight="1" x14ac:dyDescent="0.25">
      <c r="A76" s="279"/>
      <c r="B76" s="279"/>
      <c r="C76" s="292" t="s">
        <v>72</v>
      </c>
      <c r="D76" s="289">
        <v>0</v>
      </c>
      <c r="E76" s="289">
        <v>0</v>
      </c>
      <c r="F76" s="289">
        <v>0</v>
      </c>
      <c r="G76" s="289">
        <v>0</v>
      </c>
      <c r="H76" s="279"/>
      <c r="I76" s="279"/>
      <c r="J76" s="279"/>
      <c r="K76" s="279"/>
    </row>
    <row r="77" spans="1:11" ht="14.1" customHeight="1" x14ac:dyDescent="0.25">
      <c r="A77" s="279"/>
      <c r="B77" s="279"/>
      <c r="C77" s="292" t="s">
        <v>75</v>
      </c>
      <c r="D77" s="289">
        <v>0</v>
      </c>
      <c r="E77" s="289">
        <v>0</v>
      </c>
      <c r="F77" s="289">
        <v>0</v>
      </c>
      <c r="G77" s="289">
        <v>0</v>
      </c>
      <c r="H77" s="279"/>
      <c r="I77" s="279"/>
      <c r="J77" s="279"/>
      <c r="K77" s="279"/>
    </row>
    <row r="78" spans="1:11" ht="14.1" customHeight="1" x14ac:dyDescent="0.25">
      <c r="A78" s="279"/>
      <c r="B78" s="279"/>
      <c r="C78" s="292" t="s">
        <v>76</v>
      </c>
      <c r="D78" s="289">
        <v>0</v>
      </c>
      <c r="E78" s="289">
        <v>0</v>
      </c>
      <c r="F78" s="289">
        <v>0</v>
      </c>
      <c r="G78" s="289">
        <v>0</v>
      </c>
      <c r="H78" s="279"/>
      <c r="I78" s="279"/>
      <c r="J78" s="279"/>
      <c r="K78" s="279"/>
    </row>
    <row r="79" spans="1:11" ht="14.1" customHeight="1" x14ac:dyDescent="0.25">
      <c r="A79" s="279"/>
      <c r="B79" s="279"/>
      <c r="C79" s="290" t="s">
        <v>77</v>
      </c>
      <c r="D79" s="289">
        <v>0</v>
      </c>
      <c r="E79" s="289">
        <v>200000000</v>
      </c>
      <c r="F79" s="289">
        <v>200000000</v>
      </c>
      <c r="G79" s="289">
        <v>200000000</v>
      </c>
      <c r="H79" s="279"/>
      <c r="I79" s="279"/>
      <c r="J79" s="279"/>
      <c r="K79" s="279"/>
    </row>
    <row r="80" spans="1:11" ht="15" customHeight="1" x14ac:dyDescent="0.25">
      <c r="A80" s="279"/>
      <c r="B80" s="279"/>
      <c r="C80" s="288" t="s">
        <v>40</v>
      </c>
      <c r="D80" s="287" t="s">
        <v>40</v>
      </c>
      <c r="E80" s="287" t="s">
        <v>40</v>
      </c>
      <c r="F80" s="287" t="s">
        <v>40</v>
      </c>
      <c r="G80" s="287" t="s">
        <v>40</v>
      </c>
      <c r="H80" s="279"/>
      <c r="I80" s="279"/>
      <c r="J80" s="279"/>
      <c r="K80" s="279"/>
    </row>
    <row r="81" spans="1:11" ht="15" customHeight="1" x14ac:dyDescent="0.25">
      <c r="A81" s="279"/>
      <c r="B81" s="279"/>
      <c r="C81" s="286" t="s">
        <v>188</v>
      </c>
      <c r="D81" s="256">
        <v>0</v>
      </c>
      <c r="E81" s="256">
        <v>200000000</v>
      </c>
      <c r="F81" s="256">
        <v>200000000</v>
      </c>
      <c r="G81" s="256">
        <v>200000000</v>
      </c>
      <c r="H81" s="279"/>
      <c r="I81" s="279"/>
      <c r="J81" s="279"/>
      <c r="K81" s="279"/>
    </row>
    <row r="82" spans="1:11" ht="15" customHeight="1" x14ac:dyDescent="0.25">
      <c r="A82" s="279"/>
      <c r="B82" s="279"/>
      <c r="C82" s="284" t="s">
        <v>59</v>
      </c>
      <c r="D82" s="283">
        <v>0</v>
      </c>
      <c r="E82" s="283">
        <v>0</v>
      </c>
      <c r="F82" s="283">
        <v>0</v>
      </c>
      <c r="G82" s="283">
        <v>0</v>
      </c>
      <c r="H82" s="279"/>
      <c r="I82" s="279"/>
      <c r="J82" s="279"/>
      <c r="K82" s="279"/>
    </row>
    <row r="83" spans="1:11" ht="15" customHeight="1" x14ac:dyDescent="0.25">
      <c r="A83" s="279"/>
      <c r="B83" s="279"/>
      <c r="C83" s="284" t="s">
        <v>60</v>
      </c>
      <c r="D83" s="283">
        <v>0</v>
      </c>
      <c r="E83" s="283">
        <v>0</v>
      </c>
      <c r="F83" s="283">
        <v>0</v>
      </c>
      <c r="G83" s="283">
        <v>0</v>
      </c>
      <c r="H83" s="279"/>
      <c r="I83" s="279"/>
      <c r="J83" s="279"/>
      <c r="K83" s="279"/>
    </row>
    <row r="84" spans="1:11" ht="15" customHeight="1" x14ac:dyDescent="0.25">
      <c r="A84" s="279"/>
      <c r="B84" s="279"/>
      <c r="C84" s="284" t="s">
        <v>61</v>
      </c>
      <c r="D84" s="283">
        <v>0</v>
      </c>
      <c r="E84" s="283">
        <v>0</v>
      </c>
      <c r="F84" s="283">
        <v>0</v>
      </c>
      <c r="G84" s="283">
        <v>0</v>
      </c>
      <c r="H84" s="279"/>
      <c r="I84" s="279"/>
      <c r="J84" s="279"/>
      <c r="K84" s="279"/>
    </row>
    <row r="85" spans="1:11" ht="15" customHeight="1" x14ac:dyDescent="0.25">
      <c r="A85" s="279"/>
      <c r="B85" s="279"/>
      <c r="C85" s="284" t="s">
        <v>62</v>
      </c>
      <c r="D85" s="283">
        <v>0</v>
      </c>
      <c r="E85" s="283">
        <v>0</v>
      </c>
      <c r="F85" s="283">
        <v>0</v>
      </c>
      <c r="G85" s="283">
        <v>0</v>
      </c>
      <c r="H85" s="279"/>
      <c r="I85" s="279"/>
      <c r="J85" s="279"/>
      <c r="K85" s="279"/>
    </row>
    <row r="86" spans="1:11" ht="15" customHeight="1" x14ac:dyDescent="0.25">
      <c r="A86" s="279"/>
      <c r="B86" s="279"/>
      <c r="C86" s="284" t="s">
        <v>60</v>
      </c>
      <c r="D86" s="283">
        <v>0</v>
      </c>
      <c r="E86" s="283">
        <v>0</v>
      </c>
      <c r="F86" s="283">
        <v>0</v>
      </c>
      <c r="G86" s="283">
        <v>0</v>
      </c>
      <c r="H86" s="279"/>
      <c r="I86" s="279"/>
      <c r="J86" s="279"/>
      <c r="K86" s="279"/>
    </row>
    <row r="87" spans="1:11" ht="15" customHeight="1" x14ac:dyDescent="0.25">
      <c r="A87" s="279"/>
      <c r="B87" s="279"/>
      <c r="C87" s="284" t="s">
        <v>61</v>
      </c>
      <c r="D87" s="283">
        <v>0</v>
      </c>
      <c r="E87" s="283">
        <v>0</v>
      </c>
      <c r="F87" s="283">
        <v>0</v>
      </c>
      <c r="G87" s="283">
        <v>0</v>
      </c>
      <c r="H87" s="279"/>
      <c r="I87" s="279"/>
      <c r="J87" s="279"/>
      <c r="K87" s="279"/>
    </row>
    <row r="88" spans="1:11" ht="15" customHeight="1" x14ac:dyDescent="0.25">
      <c r="A88" s="279"/>
      <c r="B88" s="279"/>
      <c r="C88" s="284" t="s">
        <v>63</v>
      </c>
      <c r="D88" s="283">
        <v>0</v>
      </c>
      <c r="E88" s="283">
        <v>0</v>
      </c>
      <c r="F88" s="283">
        <v>0</v>
      </c>
      <c r="G88" s="283">
        <v>0</v>
      </c>
      <c r="H88" s="279"/>
      <c r="I88" s="279"/>
      <c r="J88" s="279"/>
      <c r="K88" s="279"/>
    </row>
    <row r="89" spans="1:11" ht="15" customHeight="1" x14ac:dyDescent="0.25">
      <c r="A89" s="279"/>
      <c r="B89" s="279"/>
      <c r="C89" s="284" t="s">
        <v>60</v>
      </c>
      <c r="D89" s="283">
        <v>0</v>
      </c>
      <c r="E89" s="283">
        <v>0</v>
      </c>
      <c r="F89" s="283">
        <v>0</v>
      </c>
      <c r="G89" s="283">
        <v>0</v>
      </c>
      <c r="H89" s="279"/>
      <c r="I89" s="279"/>
      <c r="J89" s="279"/>
      <c r="K89" s="279"/>
    </row>
    <row r="90" spans="1:11" ht="15" customHeight="1" x14ac:dyDescent="0.25">
      <c r="A90" s="279"/>
      <c r="B90" s="279"/>
      <c r="C90" s="284" t="s">
        <v>61</v>
      </c>
      <c r="D90" s="283">
        <v>0</v>
      </c>
      <c r="E90" s="283">
        <v>0</v>
      </c>
      <c r="F90" s="283">
        <v>0</v>
      </c>
      <c r="G90" s="283">
        <v>0</v>
      </c>
      <c r="H90" s="279"/>
      <c r="I90" s="279"/>
      <c r="J90" s="279"/>
      <c r="K90" s="279"/>
    </row>
    <row r="91" spans="1:11" ht="15" customHeight="1" x14ac:dyDescent="0.25">
      <c r="A91" s="279"/>
      <c r="B91" s="279"/>
      <c r="C91" s="284" t="s">
        <v>64</v>
      </c>
      <c r="D91" s="283">
        <v>0</v>
      </c>
      <c r="E91" s="283">
        <v>0</v>
      </c>
      <c r="F91" s="283">
        <v>0</v>
      </c>
      <c r="G91" s="283">
        <v>0</v>
      </c>
      <c r="H91" s="279"/>
      <c r="I91" s="279"/>
      <c r="J91" s="279"/>
      <c r="K91" s="279"/>
    </row>
    <row r="92" spans="1:11" ht="15" customHeight="1" x14ac:dyDescent="0.25">
      <c r="A92" s="279"/>
      <c r="B92" s="279"/>
      <c r="C92" s="284" t="s">
        <v>60</v>
      </c>
      <c r="D92" s="283">
        <v>0</v>
      </c>
      <c r="E92" s="283">
        <v>0</v>
      </c>
      <c r="F92" s="283">
        <v>0</v>
      </c>
      <c r="G92" s="283">
        <v>0</v>
      </c>
      <c r="H92" s="279"/>
      <c r="I92" s="279"/>
      <c r="J92" s="279"/>
      <c r="K92" s="279"/>
    </row>
    <row r="93" spans="1:11" ht="15" customHeight="1" x14ac:dyDescent="0.25">
      <c r="A93" s="279"/>
      <c r="B93" s="279"/>
      <c r="C93" s="284" t="s">
        <v>61</v>
      </c>
      <c r="D93" s="283">
        <v>0</v>
      </c>
      <c r="E93" s="283">
        <v>0</v>
      </c>
      <c r="F93" s="283">
        <v>0</v>
      </c>
      <c r="G93" s="283">
        <v>0</v>
      </c>
      <c r="H93" s="279"/>
      <c r="I93" s="279"/>
      <c r="J93" s="279"/>
      <c r="K93" s="279"/>
    </row>
    <row r="94" spans="1:11" ht="20.100000000000001" customHeight="1" x14ac:dyDescent="0.25">
      <c r="A94" s="279"/>
      <c r="B94" s="279"/>
      <c r="C94" s="284" t="s">
        <v>189</v>
      </c>
      <c r="D94" s="285">
        <v>0</v>
      </c>
      <c r="E94" s="285">
        <v>200000000</v>
      </c>
      <c r="F94" s="285">
        <v>200000000</v>
      </c>
      <c r="G94" s="285">
        <v>200000000</v>
      </c>
      <c r="H94" s="279"/>
      <c r="I94" s="279"/>
      <c r="J94" s="279"/>
      <c r="K94" s="279"/>
    </row>
    <row r="95" spans="1:11" ht="15" customHeight="1" x14ac:dyDescent="0.25">
      <c r="A95" s="279"/>
      <c r="B95" s="279"/>
      <c r="C95" s="284" t="s">
        <v>60</v>
      </c>
      <c r="D95" s="283">
        <v>0</v>
      </c>
      <c r="E95" s="283">
        <v>200000000</v>
      </c>
      <c r="F95" s="283">
        <v>200000000</v>
      </c>
      <c r="G95" s="283">
        <v>200000000</v>
      </c>
      <c r="H95" s="279"/>
      <c r="I95" s="279"/>
      <c r="J95" s="279"/>
      <c r="K95" s="279"/>
    </row>
    <row r="96" spans="1:11" ht="15" customHeight="1" x14ac:dyDescent="0.25">
      <c r="A96" s="279"/>
      <c r="B96" s="279"/>
      <c r="C96" s="284" t="s">
        <v>61</v>
      </c>
      <c r="D96" s="283">
        <v>0</v>
      </c>
      <c r="E96" s="283">
        <v>0</v>
      </c>
      <c r="F96" s="283">
        <v>0</v>
      </c>
      <c r="G96" s="283">
        <v>0</v>
      </c>
      <c r="H96" s="279"/>
      <c r="I96" s="279"/>
      <c r="J96" s="279"/>
      <c r="K96" s="279"/>
    </row>
    <row r="97" spans="1:11" ht="15" customHeight="1" x14ac:dyDescent="0.25">
      <c r="A97" s="279"/>
      <c r="B97" s="279"/>
      <c r="C97" s="284" t="s">
        <v>66</v>
      </c>
      <c r="D97" s="283">
        <v>0</v>
      </c>
      <c r="E97" s="283">
        <v>0</v>
      </c>
      <c r="F97" s="283">
        <v>0</v>
      </c>
      <c r="G97" s="283">
        <v>0</v>
      </c>
      <c r="H97" s="279"/>
      <c r="I97" s="279"/>
      <c r="J97" s="279"/>
      <c r="K97" s="279"/>
    </row>
    <row r="98" spans="1:11" ht="15" customHeight="1" x14ac:dyDescent="0.25">
      <c r="A98" s="279"/>
      <c r="B98" s="279"/>
      <c r="C98" s="284" t="s">
        <v>60</v>
      </c>
      <c r="D98" s="283">
        <v>0</v>
      </c>
      <c r="E98" s="283">
        <v>0</v>
      </c>
      <c r="F98" s="283">
        <v>0</v>
      </c>
      <c r="G98" s="283">
        <v>0</v>
      </c>
      <c r="H98" s="279"/>
      <c r="I98" s="279"/>
      <c r="J98" s="279"/>
      <c r="K98" s="279"/>
    </row>
    <row r="99" spans="1:11" ht="15" customHeight="1" x14ac:dyDescent="0.25">
      <c r="A99" s="279"/>
      <c r="B99" s="279"/>
      <c r="C99" s="284" t="s">
        <v>61</v>
      </c>
      <c r="D99" s="283">
        <v>0</v>
      </c>
      <c r="E99" s="283">
        <v>0</v>
      </c>
      <c r="F99" s="283">
        <v>0</v>
      </c>
      <c r="G99" s="283">
        <v>0</v>
      </c>
      <c r="H99" s="279"/>
      <c r="I99" s="279"/>
      <c r="J99" s="279"/>
      <c r="K99" s="279"/>
    </row>
    <row r="100" spans="1:11" ht="15" customHeight="1" x14ac:dyDescent="0.25">
      <c r="A100" s="279"/>
      <c r="B100" s="279"/>
      <c r="C100" s="284" t="s">
        <v>67</v>
      </c>
      <c r="D100" s="283">
        <v>0</v>
      </c>
      <c r="E100" s="283">
        <v>0</v>
      </c>
      <c r="F100" s="283">
        <v>0</v>
      </c>
      <c r="G100" s="283">
        <v>0</v>
      </c>
      <c r="H100" s="279"/>
      <c r="I100" s="279"/>
      <c r="J100" s="279"/>
      <c r="K100" s="279"/>
    </row>
    <row r="101" spans="1:11" ht="15" customHeight="1" x14ac:dyDescent="0.25">
      <c r="A101" s="279"/>
      <c r="B101" s="279"/>
      <c r="C101" s="284" t="s">
        <v>60</v>
      </c>
      <c r="D101" s="283">
        <v>0</v>
      </c>
      <c r="E101" s="283">
        <v>0</v>
      </c>
      <c r="F101" s="283">
        <v>0</v>
      </c>
      <c r="G101" s="283">
        <v>0</v>
      </c>
      <c r="H101" s="279"/>
      <c r="I101" s="279"/>
      <c r="J101" s="279"/>
      <c r="K101" s="279"/>
    </row>
    <row r="102" spans="1:11" ht="15" customHeight="1" x14ac:dyDescent="0.25">
      <c r="A102" s="279"/>
      <c r="B102" s="279"/>
      <c r="C102" s="284" t="s">
        <v>61</v>
      </c>
      <c r="D102" s="283">
        <v>0</v>
      </c>
      <c r="E102" s="283">
        <v>0</v>
      </c>
      <c r="F102" s="283">
        <v>0</v>
      </c>
      <c r="G102" s="283">
        <v>0</v>
      </c>
      <c r="H102" s="279"/>
      <c r="I102" s="279"/>
      <c r="J102" s="279"/>
      <c r="K102" s="279"/>
    </row>
    <row r="103" spans="1:11" ht="15" customHeight="1" x14ac:dyDescent="0.25">
      <c r="A103" s="279"/>
      <c r="B103" s="279"/>
      <c r="C103" s="284" t="s">
        <v>68</v>
      </c>
      <c r="D103" s="283">
        <v>0</v>
      </c>
      <c r="E103" s="283">
        <v>0</v>
      </c>
      <c r="F103" s="283">
        <v>0</v>
      </c>
      <c r="G103" s="283">
        <v>0</v>
      </c>
      <c r="H103" s="279"/>
      <c r="I103" s="279"/>
      <c r="J103" s="279"/>
      <c r="K103" s="279"/>
    </row>
    <row r="104" spans="1:11" ht="15" customHeight="1" x14ac:dyDescent="0.25">
      <c r="A104" s="279"/>
      <c r="B104" s="279"/>
      <c r="C104" s="284" t="s">
        <v>60</v>
      </c>
      <c r="D104" s="283">
        <v>0</v>
      </c>
      <c r="E104" s="283">
        <v>0</v>
      </c>
      <c r="F104" s="283">
        <v>0</v>
      </c>
      <c r="G104" s="283">
        <v>0</v>
      </c>
      <c r="H104" s="279"/>
      <c r="I104" s="279"/>
      <c r="J104" s="279"/>
      <c r="K104" s="279"/>
    </row>
    <row r="105" spans="1:11" ht="15" customHeight="1" x14ac:dyDescent="0.25">
      <c r="A105" s="279"/>
      <c r="B105" s="279"/>
      <c r="C105" s="284" t="s">
        <v>69</v>
      </c>
      <c r="D105" s="283">
        <v>0</v>
      </c>
      <c r="E105" s="283">
        <v>0</v>
      </c>
      <c r="F105" s="283">
        <v>0</v>
      </c>
      <c r="G105" s="283">
        <v>0</v>
      </c>
      <c r="H105" s="279"/>
      <c r="I105" s="279"/>
      <c r="J105" s="279"/>
      <c r="K105" s="279"/>
    </row>
    <row r="106" spans="1:11" ht="15" customHeight="1" x14ac:dyDescent="0.25">
      <c r="A106" s="279"/>
      <c r="B106" s="279"/>
      <c r="C106" s="284" t="s">
        <v>70</v>
      </c>
      <c r="D106" s="283">
        <v>0</v>
      </c>
      <c r="E106" s="283">
        <v>0</v>
      </c>
      <c r="F106" s="283">
        <v>0</v>
      </c>
      <c r="G106" s="283">
        <v>0</v>
      </c>
      <c r="H106" s="279"/>
      <c r="I106" s="279"/>
      <c r="J106" s="279"/>
      <c r="K106" s="279"/>
    </row>
    <row r="107" spans="1:11" ht="15" customHeight="1" x14ac:dyDescent="0.25">
      <c r="A107" s="279"/>
      <c r="B107" s="279"/>
      <c r="C107" s="284" t="s">
        <v>71</v>
      </c>
      <c r="D107" s="283">
        <v>0</v>
      </c>
      <c r="E107" s="283">
        <v>0</v>
      </c>
      <c r="F107" s="283">
        <v>0</v>
      </c>
      <c r="G107" s="283">
        <v>0</v>
      </c>
      <c r="H107" s="279"/>
      <c r="I107" s="279"/>
      <c r="J107" s="279"/>
      <c r="K107" s="279"/>
    </row>
    <row r="108" spans="1:11" ht="15" customHeight="1" x14ac:dyDescent="0.25">
      <c r="A108" s="279"/>
      <c r="B108" s="279"/>
      <c r="C108" s="284" t="s">
        <v>72</v>
      </c>
      <c r="D108" s="283">
        <v>0</v>
      </c>
      <c r="E108" s="283">
        <v>0</v>
      </c>
      <c r="F108" s="283">
        <v>0</v>
      </c>
      <c r="G108" s="283">
        <v>0</v>
      </c>
      <c r="H108" s="279"/>
      <c r="I108" s="279"/>
      <c r="J108" s="279"/>
      <c r="K108" s="279"/>
    </row>
    <row r="109" spans="1:11" ht="15" customHeight="1" x14ac:dyDescent="0.25">
      <c r="A109" s="279"/>
      <c r="B109" s="279"/>
      <c r="C109" s="284" t="s">
        <v>73</v>
      </c>
      <c r="D109" s="283">
        <v>0</v>
      </c>
      <c r="E109" s="283">
        <v>0</v>
      </c>
      <c r="F109" s="283">
        <v>0</v>
      </c>
      <c r="G109" s="283">
        <v>0</v>
      </c>
      <c r="H109" s="279"/>
      <c r="I109" s="279"/>
      <c r="J109" s="279"/>
      <c r="K109" s="279"/>
    </row>
    <row r="110" spans="1:11" ht="15" customHeight="1" x14ac:dyDescent="0.25">
      <c r="A110" s="279"/>
      <c r="B110" s="279"/>
      <c r="C110" s="284" t="s">
        <v>60</v>
      </c>
      <c r="D110" s="283">
        <v>0</v>
      </c>
      <c r="E110" s="283">
        <v>0</v>
      </c>
      <c r="F110" s="283">
        <v>0</v>
      </c>
      <c r="G110" s="283">
        <v>0</v>
      </c>
      <c r="H110" s="279"/>
      <c r="I110" s="279"/>
      <c r="J110" s="279"/>
      <c r="K110" s="279"/>
    </row>
    <row r="111" spans="1:11" ht="15" customHeight="1" x14ac:dyDescent="0.25">
      <c r="A111" s="279"/>
      <c r="B111" s="279"/>
      <c r="C111" s="284" t="s">
        <v>69</v>
      </c>
      <c r="D111" s="283">
        <v>0</v>
      </c>
      <c r="E111" s="283">
        <v>0</v>
      </c>
      <c r="F111" s="283">
        <v>0</v>
      </c>
      <c r="G111" s="283">
        <v>0</v>
      </c>
      <c r="H111" s="279"/>
      <c r="I111" s="279"/>
      <c r="J111" s="279"/>
      <c r="K111" s="279"/>
    </row>
    <row r="112" spans="1:11" ht="15" customHeight="1" x14ac:dyDescent="0.25">
      <c r="A112" s="279"/>
      <c r="B112" s="279"/>
      <c r="C112" s="284" t="s">
        <v>70</v>
      </c>
      <c r="D112" s="283">
        <v>0</v>
      </c>
      <c r="E112" s="283">
        <v>0</v>
      </c>
      <c r="F112" s="283">
        <v>0</v>
      </c>
      <c r="G112" s="283">
        <v>0</v>
      </c>
      <c r="H112" s="279"/>
      <c r="I112" s="279"/>
      <c r="J112" s="279"/>
      <c r="K112" s="279"/>
    </row>
    <row r="113" spans="1:11" ht="15" customHeight="1" x14ac:dyDescent="0.25">
      <c r="A113" s="279"/>
      <c r="B113" s="279"/>
      <c r="C113" s="284" t="s">
        <v>71</v>
      </c>
      <c r="D113" s="283">
        <v>0</v>
      </c>
      <c r="E113" s="283">
        <v>0</v>
      </c>
      <c r="F113" s="283">
        <v>0</v>
      </c>
      <c r="G113" s="283">
        <v>0</v>
      </c>
      <c r="H113" s="279"/>
      <c r="I113" s="279"/>
      <c r="J113" s="279"/>
      <c r="K113" s="279"/>
    </row>
    <row r="114" spans="1:11" ht="15" customHeight="1" x14ac:dyDescent="0.25">
      <c r="A114" s="279"/>
      <c r="B114" s="279"/>
      <c r="C114" s="284" t="s">
        <v>72</v>
      </c>
      <c r="D114" s="283">
        <v>0</v>
      </c>
      <c r="E114" s="283">
        <v>0</v>
      </c>
      <c r="F114" s="283">
        <v>0</v>
      </c>
      <c r="G114" s="283">
        <v>0</v>
      </c>
      <c r="H114" s="279"/>
      <c r="I114" s="279"/>
      <c r="J114" s="279"/>
      <c r="K114" s="279"/>
    </row>
    <row r="115" spans="1:11" ht="15" customHeight="1" x14ac:dyDescent="0.25">
      <c r="A115" s="279"/>
      <c r="B115" s="279"/>
      <c r="C115" s="284" t="s">
        <v>74</v>
      </c>
      <c r="D115" s="283">
        <v>0</v>
      </c>
      <c r="E115" s="283">
        <v>0</v>
      </c>
      <c r="F115" s="283">
        <v>0</v>
      </c>
      <c r="G115" s="283">
        <v>0</v>
      </c>
      <c r="H115" s="279"/>
      <c r="I115" s="279"/>
      <c r="J115" s="279"/>
      <c r="K115" s="279"/>
    </row>
    <row r="116" spans="1:11" ht="15" customHeight="1" x14ac:dyDescent="0.25">
      <c r="A116" s="279"/>
      <c r="B116" s="279"/>
      <c r="C116" s="284" t="s">
        <v>60</v>
      </c>
      <c r="D116" s="283">
        <v>0</v>
      </c>
      <c r="E116" s="283">
        <v>0</v>
      </c>
      <c r="F116" s="283">
        <v>0</v>
      </c>
      <c r="G116" s="283">
        <v>0</v>
      </c>
      <c r="H116" s="279"/>
      <c r="I116" s="279"/>
      <c r="J116" s="279"/>
      <c r="K116" s="279"/>
    </row>
    <row r="117" spans="1:11" ht="15" customHeight="1" x14ac:dyDescent="0.25">
      <c r="A117" s="279"/>
      <c r="B117" s="279"/>
      <c r="C117" s="284" t="s">
        <v>69</v>
      </c>
      <c r="D117" s="283">
        <v>0</v>
      </c>
      <c r="E117" s="283">
        <v>0</v>
      </c>
      <c r="F117" s="283">
        <v>0</v>
      </c>
      <c r="G117" s="283">
        <v>0</v>
      </c>
      <c r="H117" s="279"/>
      <c r="I117" s="279"/>
      <c r="J117" s="279"/>
      <c r="K117" s="279"/>
    </row>
    <row r="118" spans="1:11" ht="15" customHeight="1" x14ac:dyDescent="0.25">
      <c r="A118" s="279"/>
      <c r="B118" s="279"/>
      <c r="C118" s="284" t="s">
        <v>70</v>
      </c>
      <c r="D118" s="283">
        <v>0</v>
      </c>
      <c r="E118" s="283">
        <v>0</v>
      </c>
      <c r="F118" s="283">
        <v>0</v>
      </c>
      <c r="G118" s="283">
        <v>0</v>
      </c>
      <c r="H118" s="279"/>
      <c r="I118" s="279"/>
      <c r="J118" s="279"/>
      <c r="K118" s="279"/>
    </row>
    <row r="119" spans="1:11" ht="15" customHeight="1" x14ac:dyDescent="0.25">
      <c r="A119" s="279"/>
      <c r="B119" s="279"/>
      <c r="C119" s="284" t="s">
        <v>71</v>
      </c>
      <c r="D119" s="283">
        <v>0</v>
      </c>
      <c r="E119" s="283">
        <v>0</v>
      </c>
      <c r="F119" s="283">
        <v>0</v>
      </c>
      <c r="G119" s="283">
        <v>0</v>
      </c>
      <c r="H119" s="279"/>
      <c r="I119" s="279"/>
      <c r="J119" s="279"/>
      <c r="K119" s="279"/>
    </row>
    <row r="120" spans="1:11" ht="15" customHeight="1" x14ac:dyDescent="0.25">
      <c r="A120" s="279"/>
      <c r="B120" s="279"/>
      <c r="C120" s="284" t="s">
        <v>72</v>
      </c>
      <c r="D120" s="283">
        <v>0</v>
      </c>
      <c r="E120" s="283">
        <v>0</v>
      </c>
      <c r="F120" s="283">
        <v>0</v>
      </c>
      <c r="G120" s="283">
        <v>0</v>
      </c>
      <c r="H120" s="279"/>
      <c r="I120" s="279"/>
      <c r="J120" s="279"/>
      <c r="K120" s="279"/>
    </row>
    <row r="121" spans="1:11" ht="15" customHeight="1" x14ac:dyDescent="0.25">
      <c r="A121" s="279"/>
      <c r="B121" s="279"/>
      <c r="C121" s="284" t="s">
        <v>75</v>
      </c>
      <c r="D121" s="283">
        <v>0</v>
      </c>
      <c r="E121" s="283">
        <v>0</v>
      </c>
      <c r="F121" s="283">
        <v>0</v>
      </c>
      <c r="G121" s="283">
        <v>0</v>
      </c>
      <c r="H121" s="279"/>
      <c r="I121" s="279"/>
      <c r="J121" s="279"/>
      <c r="K121" s="279"/>
    </row>
    <row r="122" spans="1:11" ht="15" customHeight="1" x14ac:dyDescent="0.25">
      <c r="A122" s="279"/>
      <c r="B122" s="279"/>
      <c r="C122" s="284" t="s">
        <v>76</v>
      </c>
      <c r="D122" s="283">
        <v>0</v>
      </c>
      <c r="E122" s="283">
        <v>0</v>
      </c>
      <c r="F122" s="283">
        <v>0</v>
      </c>
      <c r="G122" s="283">
        <v>0</v>
      </c>
      <c r="H122" s="279"/>
      <c r="I122" s="279"/>
      <c r="J122" s="279"/>
      <c r="K122" s="279"/>
    </row>
    <row r="123" spans="1:11" ht="20.100000000000001" customHeight="1" x14ac:dyDescent="0.25">
      <c r="A123" s="279"/>
      <c r="B123" s="279"/>
      <c r="C123" s="282" t="s">
        <v>40</v>
      </c>
      <c r="D123" s="279"/>
      <c r="E123" s="279"/>
      <c r="F123" s="279"/>
      <c r="G123" s="279"/>
      <c r="H123" s="279"/>
      <c r="I123" s="279"/>
      <c r="J123" s="279"/>
      <c r="K123" s="279"/>
    </row>
    <row r="124" spans="1:11" ht="20.100000000000001" customHeight="1" x14ac:dyDescent="0.25">
      <c r="A124" s="281" t="s">
        <v>190</v>
      </c>
      <c r="B124" s="277" t="s">
        <v>191</v>
      </c>
      <c r="C124" s="277" t="s">
        <v>40</v>
      </c>
      <c r="D124" s="279"/>
      <c r="E124" s="280" t="s">
        <v>40</v>
      </c>
      <c r="F124" s="277" t="s">
        <v>191</v>
      </c>
      <c r="G124" s="277" t="s">
        <v>40</v>
      </c>
      <c r="H124" s="241" t="s">
        <v>40</v>
      </c>
      <c r="I124" s="280" t="s">
        <v>40</v>
      </c>
      <c r="J124" s="277" t="s">
        <v>191</v>
      </c>
      <c r="K124" s="277" t="s">
        <v>40</v>
      </c>
    </row>
    <row r="125" spans="1:11" ht="20.100000000000001" customHeight="1" x14ac:dyDescent="0.25">
      <c r="A125" s="239" t="s">
        <v>192</v>
      </c>
      <c r="B125" s="277" t="s">
        <v>193</v>
      </c>
      <c r="C125" s="277" t="s">
        <v>40</v>
      </c>
      <c r="D125" s="279"/>
      <c r="E125" s="239" t="s">
        <v>194</v>
      </c>
      <c r="F125" s="277" t="s">
        <v>193</v>
      </c>
      <c r="G125" s="277" t="s">
        <v>40</v>
      </c>
      <c r="H125" s="279"/>
      <c r="I125" s="239" t="s">
        <v>195</v>
      </c>
      <c r="J125" s="277" t="s">
        <v>193</v>
      </c>
      <c r="K125" s="277" t="s">
        <v>40</v>
      </c>
    </row>
    <row r="126" spans="1:11" ht="20.100000000000001" customHeight="1" x14ac:dyDescent="0.25">
      <c r="A126" s="278" t="s">
        <v>40</v>
      </c>
      <c r="B126" s="277" t="s">
        <v>196</v>
      </c>
      <c r="C126" s="277" t="s">
        <v>40</v>
      </c>
      <c r="D126" s="279"/>
      <c r="E126" s="278" t="s">
        <v>40</v>
      </c>
      <c r="F126" s="277" t="s">
        <v>196</v>
      </c>
      <c r="G126" s="277" t="s">
        <v>40</v>
      </c>
      <c r="H126" s="279"/>
      <c r="I126" s="278" t="s">
        <v>40</v>
      </c>
      <c r="J126" s="277" t="s">
        <v>196</v>
      </c>
      <c r="K126" s="277" t="s">
        <v>40</v>
      </c>
    </row>
  </sheetData>
  <mergeCells count="17">
    <mergeCell ref="D6:G6"/>
    <mergeCell ref="D7:G7"/>
    <mergeCell ref="C8:G8"/>
    <mergeCell ref="C9:G9"/>
    <mergeCell ref="D10:G10"/>
    <mergeCell ref="C1:G1"/>
    <mergeCell ref="C2:G2"/>
    <mergeCell ref="D3:G3"/>
    <mergeCell ref="D4:G4"/>
    <mergeCell ref="D5:G5"/>
    <mergeCell ref="D26:G26"/>
    <mergeCell ref="C35:G35"/>
    <mergeCell ref="D14:G14"/>
    <mergeCell ref="C22:G22"/>
    <mergeCell ref="D23:G23"/>
    <mergeCell ref="D24:G24"/>
    <mergeCell ref="D25:G25"/>
  </mergeCells>
  <pageMargins left="0" right="0" top="0" bottom="0"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heetPr>
  <dimension ref="A1:K632"/>
  <sheetViews>
    <sheetView workbookViewId="0">
      <selection activeCell="L14" sqref="L14"/>
    </sheetView>
  </sheetViews>
  <sheetFormatPr defaultColWidth="9" defaultRowHeight="15" x14ac:dyDescent="0.25"/>
  <cols>
    <col min="1" max="1" width="11.5703125" style="154" customWidth="1"/>
    <col min="2" max="2" width="8.42578125" style="154" customWidth="1"/>
    <col min="3" max="3" width="24.7109375" style="154" customWidth="1"/>
    <col min="4" max="6" width="13.85546875" style="154" customWidth="1"/>
    <col min="7" max="7" width="14.140625" style="154" customWidth="1"/>
    <col min="8" max="8" width="5.85546875" style="154" customWidth="1"/>
    <col min="9" max="9" width="16" style="154" customWidth="1"/>
    <col min="10" max="10" width="9.42578125" style="154" customWidth="1"/>
    <col min="11" max="11" width="15.28515625" style="154" customWidth="1"/>
    <col min="12" max="16384" width="9" style="154"/>
  </cols>
  <sheetData>
    <row r="1" spans="1:11" ht="20.100000000000001" customHeight="1" x14ac:dyDescent="0.25">
      <c r="A1" s="279"/>
      <c r="B1" s="279"/>
      <c r="C1" s="1287" t="s">
        <v>0</v>
      </c>
      <c r="D1" s="1288"/>
      <c r="E1" s="1288"/>
      <c r="F1" s="1288"/>
      <c r="G1" s="1288"/>
      <c r="H1" s="279"/>
      <c r="I1" s="279"/>
      <c r="J1" s="279"/>
      <c r="K1" s="279"/>
    </row>
    <row r="2" spans="1:11" ht="24.95" customHeight="1" x14ac:dyDescent="0.25">
      <c r="A2" s="279"/>
      <c r="B2" s="279"/>
      <c r="C2" s="1289" t="s">
        <v>1</v>
      </c>
      <c r="D2" s="1290"/>
      <c r="E2" s="1290"/>
      <c r="F2" s="1290"/>
      <c r="G2" s="1290"/>
      <c r="H2" s="279"/>
      <c r="I2" s="279"/>
      <c r="J2" s="279"/>
      <c r="K2" s="279"/>
    </row>
    <row r="3" spans="1:11" ht="14.1" customHeight="1" x14ac:dyDescent="0.25">
      <c r="A3" s="279"/>
      <c r="B3" s="279"/>
      <c r="C3" s="301" t="s">
        <v>2</v>
      </c>
      <c r="D3" s="1291" t="s">
        <v>1134</v>
      </c>
      <c r="E3" s="1292"/>
      <c r="F3" s="1292"/>
      <c r="G3" s="1292"/>
      <c r="H3" s="279"/>
      <c r="I3" s="279"/>
      <c r="J3" s="279"/>
      <c r="K3" s="279"/>
    </row>
    <row r="4" spans="1:11" ht="14.1" customHeight="1" x14ac:dyDescent="0.25">
      <c r="A4" s="279"/>
      <c r="B4" s="279"/>
      <c r="C4" s="301" t="s">
        <v>4</v>
      </c>
      <c r="D4" s="1291" t="s">
        <v>411</v>
      </c>
      <c r="E4" s="1292"/>
      <c r="F4" s="1292"/>
      <c r="G4" s="1292"/>
      <c r="H4" s="279"/>
      <c r="I4" s="279"/>
      <c r="J4" s="279"/>
      <c r="K4" s="279"/>
    </row>
    <row r="5" spans="1:11" ht="14.1" customHeight="1" x14ac:dyDescent="0.25">
      <c r="A5" s="279"/>
      <c r="B5" s="279"/>
      <c r="C5" s="301" t="s">
        <v>6</v>
      </c>
      <c r="D5" s="1291" t="s">
        <v>7</v>
      </c>
      <c r="E5" s="1292"/>
      <c r="F5" s="1292"/>
      <c r="G5" s="1292"/>
      <c r="H5" s="279"/>
      <c r="I5" s="279"/>
      <c r="J5" s="279"/>
      <c r="K5" s="279"/>
    </row>
    <row r="6" spans="1:11" ht="14.1" customHeight="1" x14ac:dyDescent="0.25">
      <c r="A6" s="279"/>
      <c r="B6" s="279"/>
      <c r="C6" s="301" t="s">
        <v>8</v>
      </c>
      <c r="D6" s="1291" t="s">
        <v>9</v>
      </c>
      <c r="E6" s="1292"/>
      <c r="F6" s="1292"/>
      <c r="G6" s="1292"/>
      <c r="H6" s="279"/>
      <c r="I6" s="279"/>
      <c r="J6" s="279"/>
      <c r="K6" s="279"/>
    </row>
    <row r="7" spans="1:11" ht="14.1" customHeight="1" x14ac:dyDescent="0.25">
      <c r="A7" s="279"/>
      <c r="B7" s="279"/>
      <c r="C7" s="301" t="s">
        <v>10</v>
      </c>
      <c r="D7" s="1299" t="s">
        <v>11</v>
      </c>
      <c r="E7" s="1300"/>
      <c r="F7" s="1300"/>
      <c r="G7" s="1300"/>
      <c r="H7" s="279"/>
      <c r="I7" s="279"/>
      <c r="J7" s="279"/>
      <c r="K7" s="279"/>
    </row>
    <row r="8" spans="1:11" ht="14.1" customHeight="1" x14ac:dyDescent="0.25">
      <c r="A8" s="279"/>
      <c r="B8" s="279"/>
      <c r="C8" s="1301" t="s">
        <v>12</v>
      </c>
      <c r="D8" s="1302"/>
      <c r="E8" s="1302"/>
      <c r="F8" s="1302"/>
      <c r="G8" s="1302"/>
      <c r="H8" s="279"/>
      <c r="I8" s="279"/>
      <c r="J8" s="279"/>
      <c r="K8" s="279"/>
    </row>
    <row r="9" spans="1:11" ht="20.100000000000001" customHeight="1" x14ac:dyDescent="0.25">
      <c r="A9" s="279"/>
      <c r="B9" s="279"/>
      <c r="C9" s="1303" t="s">
        <v>1135</v>
      </c>
      <c r="D9" s="1304"/>
      <c r="E9" s="1304"/>
      <c r="F9" s="1304"/>
      <c r="G9" s="1304"/>
      <c r="H9" s="279"/>
      <c r="I9" s="279"/>
      <c r="J9" s="279"/>
      <c r="K9" s="279"/>
    </row>
    <row r="10" spans="1:11" ht="27" customHeight="1" x14ac:dyDescent="0.25">
      <c r="A10" s="279"/>
      <c r="B10" s="279"/>
      <c r="C10" s="286" t="s">
        <v>14</v>
      </c>
      <c r="D10" s="1305" t="s">
        <v>1136</v>
      </c>
      <c r="E10" s="1306"/>
      <c r="F10" s="1306"/>
      <c r="G10" s="1306"/>
      <c r="H10" s="279"/>
      <c r="I10" s="279"/>
      <c r="J10" s="279"/>
      <c r="K10" s="279"/>
    </row>
    <row r="11" spans="1:11" ht="27.95" customHeight="1" x14ac:dyDescent="0.25">
      <c r="A11" s="279"/>
      <c r="B11" s="279"/>
      <c r="C11" s="284" t="s">
        <v>16</v>
      </c>
      <c r="D11" s="300">
        <v>2025</v>
      </c>
      <c r="E11" s="300">
        <v>2026</v>
      </c>
      <c r="F11" s="300">
        <v>2027</v>
      </c>
      <c r="G11" s="300">
        <v>2028</v>
      </c>
      <c r="H11" s="279"/>
      <c r="I11" s="279"/>
      <c r="J11" s="279"/>
      <c r="K11" s="279"/>
    </row>
    <row r="12" spans="1:11" ht="14.1" customHeight="1" x14ac:dyDescent="0.25">
      <c r="A12" s="279"/>
      <c r="B12" s="279"/>
      <c r="C12" s="299"/>
      <c r="D12" s="298" t="s">
        <v>17</v>
      </c>
      <c r="E12" s="298" t="s">
        <v>18</v>
      </c>
      <c r="F12" s="298" t="s">
        <v>18</v>
      </c>
      <c r="G12" s="298" t="s">
        <v>18</v>
      </c>
      <c r="H12" s="279"/>
      <c r="I12" s="279"/>
      <c r="J12" s="279"/>
      <c r="K12" s="279"/>
    </row>
    <row r="13" spans="1:11" ht="14.1" customHeight="1" x14ac:dyDescent="0.25">
      <c r="A13" s="279"/>
      <c r="B13" s="279"/>
      <c r="C13" s="284" t="s">
        <v>1137</v>
      </c>
      <c r="D13" s="295" t="s">
        <v>1138</v>
      </c>
      <c r="E13" s="295" t="s">
        <v>1139</v>
      </c>
      <c r="F13" s="295" t="s">
        <v>1139</v>
      </c>
      <c r="G13" s="295" t="s">
        <v>1139</v>
      </c>
      <c r="H13" s="279"/>
      <c r="I13" s="279"/>
      <c r="J13" s="279"/>
      <c r="K13" s="279"/>
    </row>
    <row r="14" spans="1:11" ht="72" customHeight="1" x14ac:dyDescent="0.25">
      <c r="A14" s="279"/>
      <c r="B14" s="279"/>
      <c r="C14" s="286" t="s">
        <v>24</v>
      </c>
      <c r="D14" s="1305" t="s">
        <v>1140</v>
      </c>
      <c r="E14" s="1306"/>
      <c r="F14" s="1306"/>
      <c r="G14" s="1306"/>
      <c r="H14" s="279"/>
      <c r="I14" s="279"/>
      <c r="J14" s="279"/>
      <c r="K14" s="279"/>
    </row>
    <row r="15" spans="1:11" ht="27.95" customHeight="1" x14ac:dyDescent="0.25">
      <c r="A15" s="279"/>
      <c r="B15" s="279"/>
      <c r="C15" s="284" t="s">
        <v>26</v>
      </c>
      <c r="D15" s="300">
        <v>2025</v>
      </c>
      <c r="E15" s="300">
        <v>2026</v>
      </c>
      <c r="F15" s="300">
        <v>2027</v>
      </c>
      <c r="G15" s="300">
        <v>2028</v>
      </c>
      <c r="H15" s="279"/>
      <c r="I15" s="279"/>
      <c r="J15" s="279"/>
      <c r="K15" s="279"/>
    </row>
    <row r="16" spans="1:11" ht="14.1" customHeight="1" x14ac:dyDescent="0.25">
      <c r="A16" s="279"/>
      <c r="B16" s="279"/>
      <c r="C16" s="299"/>
      <c r="D16" s="298" t="s">
        <v>17</v>
      </c>
      <c r="E16" s="298" t="s">
        <v>18</v>
      </c>
      <c r="F16" s="298" t="s">
        <v>18</v>
      </c>
      <c r="G16" s="298" t="s">
        <v>18</v>
      </c>
      <c r="H16" s="279"/>
      <c r="I16" s="279"/>
      <c r="J16" s="279"/>
      <c r="K16" s="279"/>
    </row>
    <row r="17" spans="1:11" ht="20.100000000000001" customHeight="1" x14ac:dyDescent="0.25">
      <c r="A17" s="279"/>
      <c r="B17" s="279"/>
      <c r="C17" s="284" t="s">
        <v>1141</v>
      </c>
      <c r="D17" s="295" t="s">
        <v>1138</v>
      </c>
      <c r="E17" s="295" t="s">
        <v>1139</v>
      </c>
      <c r="F17" s="295" t="s">
        <v>1139</v>
      </c>
      <c r="G17" s="295" t="s">
        <v>1139</v>
      </c>
      <c r="H17" s="279"/>
      <c r="I17" s="279"/>
      <c r="J17" s="279"/>
      <c r="K17" s="279"/>
    </row>
    <row r="18" spans="1:11" ht="20.100000000000001" customHeight="1" x14ac:dyDescent="0.25">
      <c r="A18" s="279"/>
      <c r="B18" s="279"/>
      <c r="C18" s="284" t="s">
        <v>1142</v>
      </c>
      <c r="D18" s="295" t="s">
        <v>242</v>
      </c>
      <c r="E18" s="295" t="s">
        <v>242</v>
      </c>
      <c r="F18" s="295" t="s">
        <v>242</v>
      </c>
      <c r="G18" s="295" t="s">
        <v>242</v>
      </c>
      <c r="H18" s="279"/>
      <c r="I18" s="279"/>
      <c r="J18" s="279"/>
      <c r="K18" s="279"/>
    </row>
    <row r="19" spans="1:11" ht="20.100000000000001" customHeight="1" x14ac:dyDescent="0.25">
      <c r="A19" s="279"/>
      <c r="B19" s="279"/>
      <c r="C19" s="284" t="s">
        <v>1143</v>
      </c>
      <c r="D19" s="295" t="s">
        <v>753</v>
      </c>
      <c r="E19" s="295" t="s">
        <v>753</v>
      </c>
      <c r="F19" s="295" t="s">
        <v>753</v>
      </c>
      <c r="G19" s="295" t="s">
        <v>753</v>
      </c>
      <c r="H19" s="279"/>
      <c r="I19" s="279"/>
      <c r="J19" s="279"/>
      <c r="K19" s="279"/>
    </row>
    <row r="20" spans="1:11" ht="14.1" customHeight="1" x14ac:dyDescent="0.25">
      <c r="A20" s="279"/>
      <c r="B20" s="279"/>
      <c r="C20" s="1293" t="s">
        <v>30</v>
      </c>
      <c r="D20" s="1294"/>
      <c r="E20" s="1294"/>
      <c r="F20" s="1294"/>
      <c r="G20" s="1294"/>
      <c r="H20" s="279"/>
      <c r="I20" s="279"/>
      <c r="J20" s="279"/>
      <c r="K20" s="279"/>
    </row>
    <row r="21" spans="1:11" ht="14.1" customHeight="1" x14ac:dyDescent="0.25">
      <c r="A21" s="279"/>
      <c r="B21" s="279"/>
      <c r="C21" s="297" t="s">
        <v>1144</v>
      </c>
      <c r="D21" s="1293" t="s">
        <v>1145</v>
      </c>
      <c r="E21" s="1294"/>
      <c r="F21" s="1294"/>
      <c r="G21" s="1294"/>
      <c r="H21" s="279"/>
      <c r="I21" s="279"/>
      <c r="J21" s="279"/>
      <c r="K21" s="279"/>
    </row>
    <row r="22" spans="1:11" ht="14.1" customHeight="1" x14ac:dyDescent="0.25">
      <c r="A22" s="279"/>
      <c r="B22" s="279"/>
      <c r="C22" s="296" t="s">
        <v>33</v>
      </c>
      <c r="D22" s="1295" t="s">
        <v>1146</v>
      </c>
      <c r="E22" s="1296"/>
      <c r="F22" s="1296"/>
      <c r="G22" s="1296"/>
      <c r="H22" s="279"/>
      <c r="I22" s="279"/>
      <c r="J22" s="279"/>
      <c r="K22" s="279"/>
    </row>
    <row r="23" spans="1:11" ht="14.1" customHeight="1" x14ac:dyDescent="0.25">
      <c r="A23" s="279"/>
      <c r="B23" s="279"/>
      <c r="C23" s="277" t="s">
        <v>35</v>
      </c>
      <c r="D23" s="1297" t="s">
        <v>1147</v>
      </c>
      <c r="E23" s="1298"/>
      <c r="F23" s="1298"/>
      <c r="G23" s="1298"/>
      <c r="H23" s="279"/>
      <c r="I23" s="279"/>
      <c r="J23" s="279"/>
      <c r="K23" s="279"/>
    </row>
    <row r="24" spans="1:11" ht="14.1" customHeight="1" x14ac:dyDescent="0.25">
      <c r="A24" s="279"/>
      <c r="B24" s="279"/>
      <c r="C24" s="277" t="s">
        <v>37</v>
      </c>
      <c r="D24" s="1297" t="s">
        <v>1148</v>
      </c>
      <c r="E24" s="1298"/>
      <c r="F24" s="1298"/>
      <c r="G24" s="1298"/>
      <c r="H24" s="279"/>
      <c r="I24" s="279"/>
      <c r="J24" s="279"/>
      <c r="K24" s="279"/>
    </row>
    <row r="25" spans="1:11" ht="15" customHeight="1" x14ac:dyDescent="0.25">
      <c r="A25" s="279"/>
      <c r="B25" s="279"/>
      <c r="C25" s="294"/>
      <c r="D25" s="269">
        <v>2025</v>
      </c>
      <c r="E25" s="269">
        <v>2026</v>
      </c>
      <c r="F25" s="269">
        <v>2027</v>
      </c>
      <c r="G25" s="269">
        <v>2028</v>
      </c>
      <c r="H25" s="279"/>
      <c r="I25" s="279"/>
      <c r="J25" s="279"/>
      <c r="K25" s="279"/>
    </row>
    <row r="26" spans="1:11" ht="15" customHeight="1" x14ac:dyDescent="0.25">
      <c r="A26" s="279"/>
      <c r="B26" s="279"/>
      <c r="C26" s="293"/>
      <c r="D26" s="266" t="s">
        <v>17</v>
      </c>
      <c r="E26" s="266" t="s">
        <v>18</v>
      </c>
      <c r="F26" s="266" t="s">
        <v>18</v>
      </c>
      <c r="G26" s="266" t="s">
        <v>18</v>
      </c>
      <c r="H26" s="279"/>
      <c r="I26" s="279"/>
      <c r="J26" s="279"/>
      <c r="K26" s="279"/>
    </row>
    <row r="27" spans="1:11" ht="14.1" customHeight="1" x14ac:dyDescent="0.25">
      <c r="A27" s="279"/>
      <c r="B27" s="279"/>
      <c r="C27" s="284" t="s">
        <v>39</v>
      </c>
      <c r="D27" s="295" t="s">
        <v>40</v>
      </c>
      <c r="E27" s="295" t="s">
        <v>1149</v>
      </c>
      <c r="F27" s="295" t="s">
        <v>1149</v>
      </c>
      <c r="G27" s="295" t="s">
        <v>1149</v>
      </c>
      <c r="H27" s="279"/>
      <c r="I27" s="279"/>
      <c r="J27" s="279"/>
      <c r="K27" s="279"/>
    </row>
    <row r="28" spans="1:11" ht="14.1" customHeight="1" x14ac:dyDescent="0.25">
      <c r="A28" s="279"/>
      <c r="B28" s="279"/>
      <c r="C28" s="284" t="s">
        <v>41</v>
      </c>
      <c r="D28" s="295" t="s">
        <v>1150</v>
      </c>
      <c r="E28" s="295" t="s">
        <v>1151</v>
      </c>
      <c r="F28" s="295" t="s">
        <v>1151</v>
      </c>
      <c r="G28" s="295" t="s">
        <v>1152</v>
      </c>
      <c r="H28" s="279"/>
      <c r="I28" s="279"/>
      <c r="J28" s="279"/>
      <c r="K28" s="279"/>
    </row>
    <row r="29" spans="1:11" ht="14.1" customHeight="1" x14ac:dyDescent="0.25">
      <c r="A29" s="279"/>
      <c r="B29" s="279"/>
      <c r="C29" s="284" t="s">
        <v>45</v>
      </c>
      <c r="D29" s="295" t="s">
        <v>46</v>
      </c>
      <c r="E29" s="295" t="s">
        <v>1153</v>
      </c>
      <c r="F29" s="295" t="s">
        <v>1153</v>
      </c>
      <c r="G29" s="295" t="s">
        <v>1154</v>
      </c>
      <c r="H29" s="279"/>
      <c r="I29" s="279"/>
      <c r="J29" s="279"/>
      <c r="K29" s="279"/>
    </row>
    <row r="30" spans="1:11" ht="14.1" customHeight="1" x14ac:dyDescent="0.25">
      <c r="A30" s="279"/>
      <c r="B30" s="279"/>
      <c r="C30" s="284" t="s">
        <v>50</v>
      </c>
      <c r="D30" s="295" t="s">
        <v>40</v>
      </c>
      <c r="E30" s="295" t="s">
        <v>40</v>
      </c>
      <c r="F30" s="295" t="s">
        <v>46</v>
      </c>
      <c r="G30" s="295" t="s">
        <v>46</v>
      </c>
      <c r="H30" s="279"/>
      <c r="I30" s="279"/>
      <c r="J30" s="279"/>
      <c r="K30" s="279"/>
    </row>
    <row r="31" spans="1:11" ht="14.1" customHeight="1" x14ac:dyDescent="0.25">
      <c r="A31" s="279"/>
      <c r="B31" s="279"/>
      <c r="C31" s="284" t="s">
        <v>52</v>
      </c>
      <c r="D31" s="295" t="s">
        <v>40</v>
      </c>
      <c r="E31" s="295" t="s">
        <v>1155</v>
      </c>
      <c r="F31" s="295" t="s">
        <v>46</v>
      </c>
      <c r="G31" s="295" t="s">
        <v>1156</v>
      </c>
      <c r="H31" s="279"/>
      <c r="I31" s="279"/>
      <c r="J31" s="279"/>
      <c r="K31" s="279"/>
    </row>
    <row r="32" spans="1:11" ht="14.1" customHeight="1" x14ac:dyDescent="0.25">
      <c r="A32" s="279"/>
      <c r="B32" s="279"/>
      <c r="C32" s="284" t="s">
        <v>55</v>
      </c>
      <c r="D32" s="295" t="s">
        <v>40</v>
      </c>
      <c r="E32" s="295" t="s">
        <v>40</v>
      </c>
      <c r="F32" s="295" t="s">
        <v>46</v>
      </c>
      <c r="G32" s="295" t="s">
        <v>1156</v>
      </c>
      <c r="H32" s="279"/>
      <c r="I32" s="279"/>
      <c r="J32" s="279"/>
      <c r="K32" s="279"/>
    </row>
    <row r="33" spans="1:11" ht="14.1" customHeight="1" x14ac:dyDescent="0.25">
      <c r="A33" s="279"/>
      <c r="B33" s="279"/>
      <c r="C33" s="1307" t="s">
        <v>58</v>
      </c>
      <c r="D33" s="1308"/>
      <c r="E33" s="1308"/>
      <c r="F33" s="1308"/>
      <c r="G33" s="1308"/>
      <c r="H33" s="279"/>
      <c r="I33" s="279"/>
      <c r="J33" s="279"/>
      <c r="K33" s="279"/>
    </row>
    <row r="34" spans="1:11" ht="14.1" customHeight="1" x14ac:dyDescent="0.25">
      <c r="A34" s="279"/>
      <c r="B34" s="279"/>
      <c r="C34" s="294"/>
      <c r="D34" s="269">
        <v>2025</v>
      </c>
      <c r="E34" s="269">
        <v>2026</v>
      </c>
      <c r="F34" s="269">
        <v>2027</v>
      </c>
      <c r="G34" s="269">
        <v>2028</v>
      </c>
      <c r="H34" s="279"/>
      <c r="I34" s="279"/>
      <c r="J34" s="279"/>
      <c r="K34" s="279"/>
    </row>
    <row r="35" spans="1:11" ht="14.1" customHeight="1" x14ac:dyDescent="0.25">
      <c r="A35" s="279"/>
      <c r="B35" s="279"/>
      <c r="C35" s="293"/>
      <c r="D35" s="266" t="s">
        <v>17</v>
      </c>
      <c r="E35" s="266" t="s">
        <v>18</v>
      </c>
      <c r="F35" s="266" t="s">
        <v>18</v>
      </c>
      <c r="G35" s="266" t="s">
        <v>18</v>
      </c>
      <c r="H35" s="279"/>
      <c r="I35" s="279"/>
      <c r="J35" s="279"/>
      <c r="K35" s="279"/>
    </row>
    <row r="36" spans="1:11" ht="14.1" customHeight="1" x14ac:dyDescent="0.25">
      <c r="A36" s="279"/>
      <c r="B36" s="279"/>
      <c r="C36" s="292" t="s">
        <v>59</v>
      </c>
      <c r="D36" s="289">
        <v>0</v>
      </c>
      <c r="E36" s="289">
        <v>215000000</v>
      </c>
      <c r="F36" s="289">
        <v>215000000</v>
      </c>
      <c r="G36" s="289">
        <v>215000000</v>
      </c>
      <c r="H36" s="279"/>
      <c r="I36" s="279"/>
      <c r="J36" s="279"/>
      <c r="K36" s="279"/>
    </row>
    <row r="37" spans="1:11" ht="14.1" customHeight="1" x14ac:dyDescent="0.25">
      <c r="A37" s="279"/>
      <c r="B37" s="279"/>
      <c r="C37" s="292" t="s">
        <v>60</v>
      </c>
      <c r="D37" s="289">
        <v>0</v>
      </c>
      <c r="E37" s="289">
        <v>215000000</v>
      </c>
      <c r="F37" s="289">
        <v>215000000</v>
      </c>
      <c r="G37" s="289">
        <v>215000000</v>
      </c>
      <c r="H37" s="279"/>
      <c r="I37" s="279"/>
      <c r="J37" s="279"/>
      <c r="K37" s="279"/>
    </row>
    <row r="38" spans="1:11" ht="14.1" customHeight="1" x14ac:dyDescent="0.25">
      <c r="A38" s="279"/>
      <c r="B38" s="279"/>
      <c r="C38" s="292" t="s">
        <v>61</v>
      </c>
      <c r="D38" s="289">
        <v>0</v>
      </c>
      <c r="E38" s="289">
        <v>0</v>
      </c>
      <c r="F38" s="289">
        <v>0</v>
      </c>
      <c r="G38" s="289">
        <v>0</v>
      </c>
      <c r="H38" s="279"/>
      <c r="I38" s="279"/>
      <c r="J38" s="279"/>
      <c r="K38" s="279"/>
    </row>
    <row r="39" spans="1:11" ht="14.1" customHeight="1" x14ac:dyDescent="0.25">
      <c r="A39" s="279"/>
      <c r="B39" s="279"/>
      <c r="C39" s="292" t="s">
        <v>62</v>
      </c>
      <c r="D39" s="289">
        <v>0</v>
      </c>
      <c r="E39" s="289">
        <v>43200000</v>
      </c>
      <c r="F39" s="289">
        <v>43200000</v>
      </c>
      <c r="G39" s="289">
        <v>43200000</v>
      </c>
      <c r="H39" s="279"/>
      <c r="I39" s="279"/>
      <c r="J39" s="279"/>
      <c r="K39" s="279"/>
    </row>
    <row r="40" spans="1:11" ht="14.1" customHeight="1" x14ac:dyDescent="0.25">
      <c r="A40" s="279"/>
      <c r="B40" s="279"/>
      <c r="C40" s="292" t="s">
        <v>60</v>
      </c>
      <c r="D40" s="289">
        <v>0</v>
      </c>
      <c r="E40" s="289">
        <v>43200000</v>
      </c>
      <c r="F40" s="289">
        <v>43200000</v>
      </c>
      <c r="G40" s="289">
        <v>43200000</v>
      </c>
      <c r="H40" s="279"/>
      <c r="I40" s="279"/>
      <c r="J40" s="279"/>
      <c r="K40" s="279"/>
    </row>
    <row r="41" spans="1:11" ht="14.1" customHeight="1" x14ac:dyDescent="0.25">
      <c r="A41" s="279"/>
      <c r="B41" s="279"/>
      <c r="C41" s="292" t="s">
        <v>61</v>
      </c>
      <c r="D41" s="289">
        <v>0</v>
      </c>
      <c r="E41" s="289">
        <v>0</v>
      </c>
      <c r="F41" s="289">
        <v>0</v>
      </c>
      <c r="G41" s="289">
        <v>0</v>
      </c>
      <c r="H41" s="279"/>
      <c r="I41" s="279"/>
      <c r="J41" s="279"/>
      <c r="K41" s="279"/>
    </row>
    <row r="42" spans="1:11" ht="14.1" customHeight="1" x14ac:dyDescent="0.25">
      <c r="A42" s="279"/>
      <c r="B42" s="279"/>
      <c r="C42" s="292" t="s">
        <v>63</v>
      </c>
      <c r="D42" s="289">
        <v>0</v>
      </c>
      <c r="E42" s="289">
        <v>79700000</v>
      </c>
      <c r="F42" s="289">
        <v>79700000</v>
      </c>
      <c r="G42" s="289">
        <v>81700000</v>
      </c>
      <c r="H42" s="279"/>
      <c r="I42" s="279"/>
      <c r="J42" s="279"/>
      <c r="K42" s="279"/>
    </row>
    <row r="43" spans="1:11" ht="14.1" customHeight="1" x14ac:dyDescent="0.25">
      <c r="A43" s="279"/>
      <c r="B43" s="279"/>
      <c r="C43" s="292" t="s">
        <v>60</v>
      </c>
      <c r="D43" s="289">
        <v>0</v>
      </c>
      <c r="E43" s="289">
        <v>74700000</v>
      </c>
      <c r="F43" s="289">
        <v>74700000</v>
      </c>
      <c r="G43" s="289">
        <v>76700000</v>
      </c>
      <c r="H43" s="279"/>
      <c r="I43" s="279"/>
      <c r="J43" s="279"/>
      <c r="K43" s="279"/>
    </row>
    <row r="44" spans="1:11" ht="14.1" customHeight="1" x14ac:dyDescent="0.25">
      <c r="A44" s="279"/>
      <c r="B44" s="279"/>
      <c r="C44" s="292" t="s">
        <v>61</v>
      </c>
      <c r="D44" s="289">
        <v>0</v>
      </c>
      <c r="E44" s="289">
        <v>5000000</v>
      </c>
      <c r="F44" s="289">
        <v>5000000</v>
      </c>
      <c r="G44" s="289">
        <v>5000000</v>
      </c>
      <c r="H44" s="279"/>
      <c r="I44" s="279"/>
      <c r="J44" s="279"/>
      <c r="K44" s="279"/>
    </row>
    <row r="45" spans="1:11" ht="14.1" customHeight="1" x14ac:dyDescent="0.25">
      <c r="A45" s="279"/>
      <c r="B45" s="279"/>
      <c r="C45" s="292" t="s">
        <v>64</v>
      </c>
      <c r="D45" s="289">
        <v>0</v>
      </c>
      <c r="E45" s="289">
        <v>0</v>
      </c>
      <c r="F45" s="289">
        <v>0</v>
      </c>
      <c r="G45" s="289">
        <v>0</v>
      </c>
      <c r="H45" s="279"/>
      <c r="I45" s="279"/>
      <c r="J45" s="279"/>
      <c r="K45" s="279"/>
    </row>
    <row r="46" spans="1:11" ht="14.1" customHeight="1" x14ac:dyDescent="0.25">
      <c r="A46" s="279"/>
      <c r="B46" s="279"/>
      <c r="C46" s="292" t="s">
        <v>60</v>
      </c>
      <c r="D46" s="289">
        <v>0</v>
      </c>
      <c r="E46" s="289">
        <v>0</v>
      </c>
      <c r="F46" s="289">
        <v>0</v>
      </c>
      <c r="G46" s="289">
        <v>0</v>
      </c>
      <c r="H46" s="279"/>
      <c r="I46" s="279"/>
      <c r="J46" s="279"/>
      <c r="K46" s="279"/>
    </row>
    <row r="47" spans="1:11" ht="14.1" customHeight="1" x14ac:dyDescent="0.25">
      <c r="A47" s="279"/>
      <c r="B47" s="279"/>
      <c r="C47" s="292" t="s">
        <v>61</v>
      </c>
      <c r="D47" s="289">
        <v>0</v>
      </c>
      <c r="E47" s="289">
        <v>0</v>
      </c>
      <c r="F47" s="289">
        <v>0</v>
      </c>
      <c r="G47" s="289">
        <v>0</v>
      </c>
      <c r="H47" s="279"/>
      <c r="I47" s="279"/>
      <c r="J47" s="279"/>
      <c r="K47" s="279"/>
    </row>
    <row r="48" spans="1:11" ht="14.1" customHeight="1" x14ac:dyDescent="0.25">
      <c r="A48" s="279"/>
      <c r="B48" s="279"/>
      <c r="C48" s="292" t="s">
        <v>65</v>
      </c>
      <c r="D48" s="289">
        <v>0</v>
      </c>
      <c r="E48" s="289">
        <v>0</v>
      </c>
      <c r="F48" s="289">
        <v>0</v>
      </c>
      <c r="G48" s="289">
        <v>0</v>
      </c>
      <c r="H48" s="279"/>
      <c r="I48" s="279"/>
      <c r="J48" s="279"/>
      <c r="K48" s="279"/>
    </row>
    <row r="49" spans="1:11" ht="14.1" customHeight="1" x14ac:dyDescent="0.25">
      <c r="A49" s="279"/>
      <c r="B49" s="279"/>
      <c r="C49" s="292" t="s">
        <v>60</v>
      </c>
      <c r="D49" s="289">
        <v>0</v>
      </c>
      <c r="E49" s="289">
        <v>0</v>
      </c>
      <c r="F49" s="289">
        <v>0</v>
      </c>
      <c r="G49" s="289">
        <v>0</v>
      </c>
      <c r="H49" s="279"/>
      <c r="I49" s="279"/>
      <c r="J49" s="279"/>
      <c r="K49" s="279"/>
    </row>
    <row r="50" spans="1:11" ht="14.1" customHeight="1" x14ac:dyDescent="0.25">
      <c r="A50" s="279"/>
      <c r="B50" s="279"/>
      <c r="C50" s="292" t="s">
        <v>61</v>
      </c>
      <c r="D50" s="289">
        <v>0</v>
      </c>
      <c r="E50" s="289">
        <v>0</v>
      </c>
      <c r="F50" s="289">
        <v>0</v>
      </c>
      <c r="G50" s="289">
        <v>0</v>
      </c>
      <c r="H50" s="279"/>
      <c r="I50" s="279"/>
      <c r="J50" s="279"/>
      <c r="K50" s="279"/>
    </row>
    <row r="51" spans="1:11" ht="14.1" customHeight="1" x14ac:dyDescent="0.25">
      <c r="A51" s="279"/>
      <c r="B51" s="279"/>
      <c r="C51" s="292" t="s">
        <v>66</v>
      </c>
      <c r="D51" s="289">
        <v>0</v>
      </c>
      <c r="E51" s="289">
        <v>0</v>
      </c>
      <c r="F51" s="289">
        <v>0</v>
      </c>
      <c r="G51" s="289">
        <v>0</v>
      </c>
      <c r="H51" s="279"/>
      <c r="I51" s="279"/>
      <c r="J51" s="279"/>
      <c r="K51" s="279"/>
    </row>
    <row r="52" spans="1:11" ht="14.1" customHeight="1" x14ac:dyDescent="0.25">
      <c r="A52" s="279"/>
      <c r="B52" s="279"/>
      <c r="C52" s="292" t="s">
        <v>60</v>
      </c>
      <c r="D52" s="289">
        <v>0</v>
      </c>
      <c r="E52" s="289">
        <v>0</v>
      </c>
      <c r="F52" s="289">
        <v>0</v>
      </c>
      <c r="G52" s="289">
        <v>0</v>
      </c>
      <c r="H52" s="279"/>
      <c r="I52" s="279"/>
      <c r="J52" s="279"/>
      <c r="K52" s="279"/>
    </row>
    <row r="53" spans="1:11" ht="14.1" customHeight="1" x14ac:dyDescent="0.25">
      <c r="A53" s="279"/>
      <c r="B53" s="279"/>
      <c r="C53" s="292" t="s">
        <v>61</v>
      </c>
      <c r="D53" s="289">
        <v>0</v>
      </c>
      <c r="E53" s="289">
        <v>0</v>
      </c>
      <c r="F53" s="289">
        <v>0</v>
      </c>
      <c r="G53" s="289">
        <v>0</v>
      </c>
      <c r="H53" s="279"/>
      <c r="I53" s="279"/>
      <c r="J53" s="279"/>
      <c r="K53" s="279"/>
    </row>
    <row r="54" spans="1:11" ht="14.1" customHeight="1" x14ac:dyDescent="0.25">
      <c r="A54" s="279"/>
      <c r="B54" s="279"/>
      <c r="C54" s="292" t="s">
        <v>67</v>
      </c>
      <c r="D54" s="289">
        <v>0</v>
      </c>
      <c r="E54" s="289">
        <v>300000</v>
      </c>
      <c r="F54" s="289">
        <v>300000</v>
      </c>
      <c r="G54" s="289">
        <v>300000</v>
      </c>
      <c r="H54" s="279"/>
      <c r="I54" s="279"/>
      <c r="J54" s="279"/>
      <c r="K54" s="279"/>
    </row>
    <row r="55" spans="1:11" ht="14.1" customHeight="1" x14ac:dyDescent="0.25">
      <c r="A55" s="279"/>
      <c r="B55" s="279"/>
      <c r="C55" s="292" t="s">
        <v>60</v>
      </c>
      <c r="D55" s="289">
        <v>0</v>
      </c>
      <c r="E55" s="289">
        <v>300000</v>
      </c>
      <c r="F55" s="289">
        <v>300000</v>
      </c>
      <c r="G55" s="289">
        <v>300000</v>
      </c>
      <c r="H55" s="279"/>
      <c r="I55" s="279"/>
      <c r="J55" s="279"/>
      <c r="K55" s="279"/>
    </row>
    <row r="56" spans="1:11" ht="14.1" customHeight="1" x14ac:dyDescent="0.25">
      <c r="A56" s="279"/>
      <c r="B56" s="279"/>
      <c r="C56" s="292" t="s">
        <v>61</v>
      </c>
      <c r="D56" s="289">
        <v>0</v>
      </c>
      <c r="E56" s="289">
        <v>0</v>
      </c>
      <c r="F56" s="289">
        <v>0</v>
      </c>
      <c r="G56" s="289">
        <v>0</v>
      </c>
      <c r="H56" s="279"/>
      <c r="I56" s="279"/>
      <c r="J56" s="279"/>
      <c r="K56" s="279"/>
    </row>
    <row r="57" spans="1:11" ht="14.1" customHeight="1" x14ac:dyDescent="0.25">
      <c r="A57" s="279"/>
      <c r="B57" s="279"/>
      <c r="C57" s="292" t="s">
        <v>68</v>
      </c>
      <c r="D57" s="289">
        <v>0</v>
      </c>
      <c r="E57" s="289">
        <v>0</v>
      </c>
      <c r="F57" s="289">
        <v>0</v>
      </c>
      <c r="G57" s="289">
        <v>0</v>
      </c>
      <c r="H57" s="279"/>
      <c r="I57" s="279"/>
      <c r="J57" s="279"/>
      <c r="K57" s="279"/>
    </row>
    <row r="58" spans="1:11" ht="14.1" customHeight="1" x14ac:dyDescent="0.25">
      <c r="A58" s="279"/>
      <c r="B58" s="279"/>
      <c r="C58" s="292" t="s">
        <v>60</v>
      </c>
      <c r="D58" s="289">
        <v>0</v>
      </c>
      <c r="E58" s="289">
        <v>0</v>
      </c>
      <c r="F58" s="289">
        <v>0</v>
      </c>
      <c r="G58" s="289">
        <v>0</v>
      </c>
      <c r="H58" s="279"/>
      <c r="I58" s="279"/>
      <c r="J58" s="279"/>
      <c r="K58" s="279"/>
    </row>
    <row r="59" spans="1:11" ht="14.1" customHeight="1" x14ac:dyDescent="0.25">
      <c r="A59" s="279"/>
      <c r="B59" s="279"/>
      <c r="C59" s="292" t="s">
        <v>69</v>
      </c>
      <c r="D59" s="289">
        <v>0</v>
      </c>
      <c r="E59" s="289">
        <v>0</v>
      </c>
      <c r="F59" s="289">
        <v>0</v>
      </c>
      <c r="G59" s="289">
        <v>0</v>
      </c>
      <c r="H59" s="279"/>
      <c r="I59" s="279"/>
      <c r="J59" s="279"/>
      <c r="K59" s="279"/>
    </row>
    <row r="60" spans="1:11" ht="14.1" customHeight="1" x14ac:dyDescent="0.25">
      <c r="A60" s="279"/>
      <c r="B60" s="279"/>
      <c r="C60" s="292" t="s">
        <v>70</v>
      </c>
      <c r="D60" s="289">
        <v>0</v>
      </c>
      <c r="E60" s="289">
        <v>0</v>
      </c>
      <c r="F60" s="289">
        <v>0</v>
      </c>
      <c r="G60" s="289">
        <v>0</v>
      </c>
      <c r="H60" s="279"/>
      <c r="I60" s="279"/>
      <c r="J60" s="279"/>
      <c r="K60" s="279"/>
    </row>
    <row r="61" spans="1:11" ht="14.1" customHeight="1" x14ac:dyDescent="0.25">
      <c r="A61" s="279"/>
      <c r="B61" s="279"/>
      <c r="C61" s="292" t="s">
        <v>71</v>
      </c>
      <c r="D61" s="289">
        <v>0</v>
      </c>
      <c r="E61" s="289">
        <v>0</v>
      </c>
      <c r="F61" s="289">
        <v>0</v>
      </c>
      <c r="G61" s="289">
        <v>0</v>
      </c>
      <c r="H61" s="279"/>
      <c r="I61" s="279"/>
      <c r="J61" s="279"/>
      <c r="K61" s="279"/>
    </row>
    <row r="62" spans="1:11" ht="14.1" customHeight="1" x14ac:dyDescent="0.25">
      <c r="A62" s="279"/>
      <c r="B62" s="279"/>
      <c r="C62" s="292" t="s">
        <v>72</v>
      </c>
      <c r="D62" s="289">
        <v>0</v>
      </c>
      <c r="E62" s="289">
        <v>0</v>
      </c>
      <c r="F62" s="289">
        <v>0</v>
      </c>
      <c r="G62" s="289">
        <v>0</v>
      </c>
      <c r="H62" s="279"/>
      <c r="I62" s="279"/>
      <c r="J62" s="279"/>
      <c r="K62" s="279"/>
    </row>
    <row r="63" spans="1:11" ht="14.1" customHeight="1" x14ac:dyDescent="0.25">
      <c r="A63" s="279"/>
      <c r="B63" s="279"/>
      <c r="C63" s="292" t="s">
        <v>73</v>
      </c>
      <c r="D63" s="289">
        <v>0</v>
      </c>
      <c r="E63" s="289">
        <v>0</v>
      </c>
      <c r="F63" s="289">
        <v>0</v>
      </c>
      <c r="G63" s="289">
        <v>0</v>
      </c>
      <c r="H63" s="279"/>
      <c r="I63" s="279"/>
      <c r="J63" s="279"/>
      <c r="K63" s="279"/>
    </row>
    <row r="64" spans="1:11" ht="14.1" customHeight="1" x14ac:dyDescent="0.25">
      <c r="A64" s="279"/>
      <c r="B64" s="279"/>
      <c r="C64" s="292" t="s">
        <v>60</v>
      </c>
      <c r="D64" s="289">
        <v>0</v>
      </c>
      <c r="E64" s="289">
        <v>0</v>
      </c>
      <c r="F64" s="289">
        <v>0</v>
      </c>
      <c r="G64" s="289">
        <v>0</v>
      </c>
      <c r="H64" s="279"/>
      <c r="I64" s="279"/>
      <c r="J64" s="279"/>
      <c r="K64" s="279"/>
    </row>
    <row r="65" spans="1:11" ht="14.1" customHeight="1" x14ac:dyDescent="0.25">
      <c r="A65" s="279"/>
      <c r="B65" s="279"/>
      <c r="C65" s="292" t="s">
        <v>69</v>
      </c>
      <c r="D65" s="289">
        <v>0</v>
      </c>
      <c r="E65" s="289">
        <v>0</v>
      </c>
      <c r="F65" s="289">
        <v>0</v>
      </c>
      <c r="G65" s="289">
        <v>0</v>
      </c>
      <c r="H65" s="279"/>
      <c r="I65" s="279"/>
      <c r="J65" s="279"/>
      <c r="K65" s="279"/>
    </row>
    <row r="66" spans="1:11" ht="14.1" customHeight="1" x14ac:dyDescent="0.25">
      <c r="A66" s="279"/>
      <c r="B66" s="279"/>
      <c r="C66" s="292" t="s">
        <v>70</v>
      </c>
      <c r="D66" s="289">
        <v>0</v>
      </c>
      <c r="E66" s="289">
        <v>0</v>
      </c>
      <c r="F66" s="289">
        <v>0</v>
      </c>
      <c r="G66" s="289">
        <v>0</v>
      </c>
      <c r="H66" s="279"/>
      <c r="I66" s="279"/>
      <c r="J66" s="279"/>
      <c r="K66" s="279"/>
    </row>
    <row r="67" spans="1:11" ht="14.1" customHeight="1" x14ac:dyDescent="0.25">
      <c r="A67" s="279"/>
      <c r="B67" s="279"/>
      <c r="C67" s="292" t="s">
        <v>71</v>
      </c>
      <c r="D67" s="289">
        <v>0</v>
      </c>
      <c r="E67" s="289">
        <v>0</v>
      </c>
      <c r="F67" s="289">
        <v>0</v>
      </c>
      <c r="G67" s="289">
        <v>0</v>
      </c>
      <c r="H67" s="279"/>
      <c r="I67" s="279"/>
      <c r="J67" s="279"/>
      <c r="K67" s="279"/>
    </row>
    <row r="68" spans="1:11" ht="14.1" customHeight="1" x14ac:dyDescent="0.25">
      <c r="A68" s="279"/>
      <c r="B68" s="279"/>
      <c r="C68" s="292" t="s">
        <v>72</v>
      </c>
      <c r="D68" s="289">
        <v>0</v>
      </c>
      <c r="E68" s="289">
        <v>0</v>
      </c>
      <c r="F68" s="289">
        <v>0</v>
      </c>
      <c r="G68" s="289">
        <v>0</v>
      </c>
      <c r="H68" s="279"/>
      <c r="I68" s="279"/>
      <c r="J68" s="279"/>
      <c r="K68" s="279"/>
    </row>
    <row r="69" spans="1:11" ht="14.1" customHeight="1" x14ac:dyDescent="0.25">
      <c r="A69" s="279"/>
      <c r="B69" s="279"/>
      <c r="C69" s="292" t="s">
        <v>74</v>
      </c>
      <c r="D69" s="289">
        <v>0</v>
      </c>
      <c r="E69" s="289">
        <v>0</v>
      </c>
      <c r="F69" s="289">
        <v>0</v>
      </c>
      <c r="G69" s="289">
        <v>0</v>
      </c>
      <c r="H69" s="279"/>
      <c r="I69" s="279"/>
      <c r="J69" s="279"/>
      <c r="K69" s="279"/>
    </row>
    <row r="70" spans="1:11" ht="14.1" customHeight="1" x14ac:dyDescent="0.25">
      <c r="A70" s="279"/>
      <c r="B70" s="279"/>
      <c r="C70" s="292" t="s">
        <v>60</v>
      </c>
      <c r="D70" s="289">
        <v>0</v>
      </c>
      <c r="E70" s="289">
        <v>0</v>
      </c>
      <c r="F70" s="289">
        <v>0</v>
      </c>
      <c r="G70" s="289">
        <v>0</v>
      </c>
      <c r="H70" s="279"/>
      <c r="I70" s="279"/>
      <c r="J70" s="279"/>
      <c r="K70" s="279"/>
    </row>
    <row r="71" spans="1:11" ht="14.1" customHeight="1" x14ac:dyDescent="0.25">
      <c r="A71" s="279"/>
      <c r="B71" s="279"/>
      <c r="C71" s="292" t="s">
        <v>69</v>
      </c>
      <c r="D71" s="289">
        <v>0</v>
      </c>
      <c r="E71" s="289">
        <v>0</v>
      </c>
      <c r="F71" s="289">
        <v>0</v>
      </c>
      <c r="G71" s="289">
        <v>0</v>
      </c>
      <c r="H71" s="279"/>
      <c r="I71" s="279"/>
      <c r="J71" s="279"/>
      <c r="K71" s="279"/>
    </row>
    <row r="72" spans="1:11" ht="14.1" customHeight="1" x14ac:dyDescent="0.25">
      <c r="A72" s="279"/>
      <c r="B72" s="279"/>
      <c r="C72" s="292" t="s">
        <v>70</v>
      </c>
      <c r="D72" s="289">
        <v>0</v>
      </c>
      <c r="E72" s="289">
        <v>0</v>
      </c>
      <c r="F72" s="289">
        <v>0</v>
      </c>
      <c r="G72" s="289">
        <v>0</v>
      </c>
      <c r="H72" s="279"/>
      <c r="I72" s="279"/>
      <c r="J72" s="279"/>
      <c r="K72" s="279"/>
    </row>
    <row r="73" spans="1:11" ht="14.1" customHeight="1" x14ac:dyDescent="0.25">
      <c r="A73" s="279"/>
      <c r="B73" s="279"/>
      <c r="C73" s="292" t="s">
        <v>71</v>
      </c>
      <c r="D73" s="289">
        <v>0</v>
      </c>
      <c r="E73" s="289">
        <v>0</v>
      </c>
      <c r="F73" s="289">
        <v>0</v>
      </c>
      <c r="G73" s="289">
        <v>0</v>
      </c>
      <c r="H73" s="279"/>
      <c r="I73" s="279"/>
      <c r="J73" s="279"/>
      <c r="K73" s="279"/>
    </row>
    <row r="74" spans="1:11" ht="14.1" customHeight="1" x14ac:dyDescent="0.25">
      <c r="A74" s="279"/>
      <c r="B74" s="279"/>
      <c r="C74" s="292" t="s">
        <v>72</v>
      </c>
      <c r="D74" s="289">
        <v>0</v>
      </c>
      <c r="E74" s="289">
        <v>0</v>
      </c>
      <c r="F74" s="289">
        <v>0</v>
      </c>
      <c r="G74" s="289">
        <v>0</v>
      </c>
      <c r="H74" s="279"/>
      <c r="I74" s="279"/>
      <c r="J74" s="279"/>
      <c r="K74" s="279"/>
    </row>
    <row r="75" spans="1:11" ht="14.1" customHeight="1" x14ac:dyDescent="0.25">
      <c r="A75" s="279"/>
      <c r="B75" s="279"/>
      <c r="C75" s="292" t="s">
        <v>75</v>
      </c>
      <c r="D75" s="289">
        <v>0</v>
      </c>
      <c r="E75" s="289">
        <v>0</v>
      </c>
      <c r="F75" s="289">
        <v>0</v>
      </c>
      <c r="G75" s="289">
        <v>0</v>
      </c>
      <c r="H75" s="279"/>
      <c r="I75" s="279"/>
      <c r="J75" s="279"/>
      <c r="K75" s="279"/>
    </row>
    <row r="76" spans="1:11" ht="14.1" customHeight="1" x14ac:dyDescent="0.25">
      <c r="A76" s="279"/>
      <c r="B76" s="279"/>
      <c r="C76" s="292" t="s">
        <v>76</v>
      </c>
      <c r="D76" s="289">
        <v>0</v>
      </c>
      <c r="E76" s="289">
        <v>0</v>
      </c>
      <c r="F76" s="289">
        <v>0</v>
      </c>
      <c r="G76" s="289">
        <v>0</v>
      </c>
      <c r="H76" s="279"/>
      <c r="I76" s="279"/>
      <c r="J76" s="279"/>
      <c r="K76" s="279"/>
    </row>
    <row r="77" spans="1:11" ht="14.1" customHeight="1" x14ac:dyDescent="0.25">
      <c r="A77" s="279"/>
      <c r="B77" s="279"/>
      <c r="C77" s="290" t="s">
        <v>77</v>
      </c>
      <c r="D77" s="289">
        <v>0</v>
      </c>
      <c r="E77" s="289">
        <v>338200000</v>
      </c>
      <c r="F77" s="289">
        <v>338200000</v>
      </c>
      <c r="G77" s="289">
        <v>340200000</v>
      </c>
      <c r="H77" s="279"/>
      <c r="I77" s="279"/>
      <c r="J77" s="279"/>
      <c r="K77" s="279"/>
    </row>
    <row r="78" spans="1:11" ht="14.1" customHeight="1" x14ac:dyDescent="0.25">
      <c r="A78" s="279"/>
      <c r="B78" s="279"/>
      <c r="C78" s="1293" t="s">
        <v>78</v>
      </c>
      <c r="D78" s="1294"/>
      <c r="E78" s="1294"/>
      <c r="F78" s="1294"/>
      <c r="G78" s="1294"/>
      <c r="H78" s="279"/>
      <c r="I78" s="279"/>
      <c r="J78" s="279"/>
      <c r="K78" s="279"/>
    </row>
    <row r="79" spans="1:11" ht="14.1" customHeight="1" x14ac:dyDescent="0.25">
      <c r="A79" s="279"/>
      <c r="B79" s="279"/>
      <c r="C79" s="297" t="s">
        <v>1157</v>
      </c>
      <c r="D79" s="1293" t="s">
        <v>1158</v>
      </c>
      <c r="E79" s="1294"/>
      <c r="F79" s="1294"/>
      <c r="G79" s="1294"/>
      <c r="H79" s="279"/>
      <c r="I79" s="279"/>
      <c r="J79" s="279"/>
      <c r="K79" s="279"/>
    </row>
    <row r="80" spans="1:11" ht="14.1" customHeight="1" x14ac:dyDescent="0.25">
      <c r="A80" s="279"/>
      <c r="B80" s="279"/>
      <c r="C80" s="296" t="s">
        <v>33</v>
      </c>
      <c r="D80" s="1295" t="s">
        <v>1159</v>
      </c>
      <c r="E80" s="1296"/>
      <c r="F80" s="1296"/>
      <c r="G80" s="1296"/>
      <c r="H80" s="279"/>
      <c r="I80" s="279"/>
      <c r="J80" s="279"/>
      <c r="K80" s="279"/>
    </row>
    <row r="81" spans="1:11" ht="14.1" customHeight="1" x14ac:dyDescent="0.25">
      <c r="A81" s="279"/>
      <c r="B81" s="279"/>
      <c r="C81" s="277" t="s">
        <v>35</v>
      </c>
      <c r="D81" s="1297" t="s">
        <v>1160</v>
      </c>
      <c r="E81" s="1298"/>
      <c r="F81" s="1298"/>
      <c r="G81" s="1298"/>
      <c r="H81" s="279"/>
      <c r="I81" s="279"/>
      <c r="J81" s="279"/>
      <c r="K81" s="279"/>
    </row>
    <row r="82" spans="1:11" ht="14.1" customHeight="1" x14ac:dyDescent="0.25">
      <c r="A82" s="279"/>
      <c r="B82" s="279"/>
      <c r="C82" s="277" t="s">
        <v>37</v>
      </c>
      <c r="D82" s="1297" t="s">
        <v>1161</v>
      </c>
      <c r="E82" s="1298"/>
      <c r="F82" s="1298"/>
      <c r="G82" s="1298"/>
      <c r="H82" s="279"/>
      <c r="I82" s="279"/>
      <c r="J82" s="279"/>
      <c r="K82" s="279"/>
    </row>
    <row r="83" spans="1:11" ht="15" customHeight="1" x14ac:dyDescent="0.25">
      <c r="A83" s="279"/>
      <c r="B83" s="279"/>
      <c r="C83" s="294"/>
      <c r="D83" s="269">
        <v>2025</v>
      </c>
      <c r="E83" s="269">
        <v>2026</v>
      </c>
      <c r="F83" s="269">
        <v>2027</v>
      </c>
      <c r="G83" s="269">
        <v>2028</v>
      </c>
      <c r="H83" s="279"/>
      <c r="I83" s="279"/>
      <c r="J83" s="279"/>
      <c r="K83" s="279"/>
    </row>
    <row r="84" spans="1:11" ht="15" customHeight="1" x14ac:dyDescent="0.25">
      <c r="A84" s="279"/>
      <c r="B84" s="279"/>
      <c r="C84" s="293"/>
      <c r="D84" s="266" t="s">
        <v>17</v>
      </c>
      <c r="E84" s="266" t="s">
        <v>18</v>
      </c>
      <c r="F84" s="266" t="s">
        <v>18</v>
      </c>
      <c r="G84" s="266" t="s">
        <v>18</v>
      </c>
      <c r="H84" s="279"/>
      <c r="I84" s="279"/>
      <c r="J84" s="279"/>
      <c r="K84" s="279"/>
    </row>
    <row r="85" spans="1:11" ht="14.1" customHeight="1" x14ac:dyDescent="0.25">
      <c r="A85" s="279"/>
      <c r="B85" s="279"/>
      <c r="C85" s="284" t="s">
        <v>39</v>
      </c>
      <c r="D85" s="295" t="s">
        <v>40</v>
      </c>
      <c r="E85" s="295" t="s">
        <v>151</v>
      </c>
      <c r="F85" s="295" t="s">
        <v>151</v>
      </c>
      <c r="G85" s="295" t="s">
        <v>46</v>
      </c>
      <c r="H85" s="279"/>
      <c r="I85" s="279"/>
      <c r="J85" s="279"/>
      <c r="K85" s="279"/>
    </row>
    <row r="86" spans="1:11" ht="14.1" customHeight="1" x14ac:dyDescent="0.25">
      <c r="A86" s="279"/>
      <c r="B86" s="279"/>
      <c r="C86" s="284" t="s">
        <v>41</v>
      </c>
      <c r="D86" s="295" t="s">
        <v>1162</v>
      </c>
      <c r="E86" s="295" t="s">
        <v>1163</v>
      </c>
      <c r="F86" s="295" t="s">
        <v>1164</v>
      </c>
      <c r="G86" s="295" t="s">
        <v>46</v>
      </c>
      <c r="H86" s="279"/>
      <c r="I86" s="279"/>
      <c r="J86" s="279"/>
      <c r="K86" s="279"/>
    </row>
    <row r="87" spans="1:11" ht="14.1" customHeight="1" x14ac:dyDescent="0.25">
      <c r="A87" s="279"/>
      <c r="B87" s="279"/>
      <c r="C87" s="284" t="s">
        <v>45</v>
      </c>
      <c r="D87" s="295" t="s">
        <v>46</v>
      </c>
      <c r="E87" s="295" t="s">
        <v>1163</v>
      </c>
      <c r="F87" s="295" t="s">
        <v>1164</v>
      </c>
      <c r="G87" s="295" t="s">
        <v>46</v>
      </c>
      <c r="H87" s="279"/>
      <c r="I87" s="279"/>
      <c r="J87" s="279"/>
      <c r="K87" s="279"/>
    </row>
    <row r="88" spans="1:11" ht="14.1" customHeight="1" x14ac:dyDescent="0.25">
      <c r="A88" s="279"/>
      <c r="B88" s="279"/>
      <c r="C88" s="284" t="s">
        <v>50</v>
      </c>
      <c r="D88" s="295" t="s">
        <v>40</v>
      </c>
      <c r="E88" s="295" t="s">
        <v>40</v>
      </c>
      <c r="F88" s="295" t="s">
        <v>46</v>
      </c>
      <c r="G88" s="295" t="s">
        <v>137</v>
      </c>
      <c r="H88" s="279"/>
      <c r="I88" s="279"/>
      <c r="J88" s="279"/>
      <c r="K88" s="279"/>
    </row>
    <row r="89" spans="1:11" ht="14.1" customHeight="1" x14ac:dyDescent="0.25">
      <c r="A89" s="279"/>
      <c r="B89" s="279"/>
      <c r="C89" s="284" t="s">
        <v>52</v>
      </c>
      <c r="D89" s="295" t="s">
        <v>40</v>
      </c>
      <c r="E89" s="295" t="s">
        <v>1165</v>
      </c>
      <c r="F89" s="295" t="s">
        <v>1166</v>
      </c>
      <c r="G89" s="295" t="s">
        <v>137</v>
      </c>
      <c r="H89" s="279"/>
      <c r="I89" s="279"/>
      <c r="J89" s="279"/>
      <c r="K89" s="279"/>
    </row>
    <row r="90" spans="1:11" ht="14.1" customHeight="1" x14ac:dyDescent="0.25">
      <c r="A90" s="279"/>
      <c r="B90" s="279"/>
      <c r="C90" s="284" t="s">
        <v>55</v>
      </c>
      <c r="D90" s="295" t="s">
        <v>40</v>
      </c>
      <c r="E90" s="295" t="s">
        <v>40</v>
      </c>
      <c r="F90" s="295" t="s">
        <v>1166</v>
      </c>
      <c r="G90" s="295" t="s">
        <v>137</v>
      </c>
      <c r="H90" s="279"/>
      <c r="I90" s="279"/>
      <c r="J90" s="279"/>
      <c r="K90" s="279"/>
    </row>
    <row r="91" spans="1:11" ht="14.1" customHeight="1" x14ac:dyDescent="0.25">
      <c r="A91" s="279"/>
      <c r="B91" s="279"/>
      <c r="C91" s="1307" t="s">
        <v>58</v>
      </c>
      <c r="D91" s="1308"/>
      <c r="E91" s="1308"/>
      <c r="F91" s="1308"/>
      <c r="G91" s="1308"/>
      <c r="H91" s="279"/>
      <c r="I91" s="279"/>
      <c r="J91" s="279"/>
      <c r="K91" s="279"/>
    </row>
    <row r="92" spans="1:11" ht="14.1" customHeight="1" x14ac:dyDescent="0.25">
      <c r="A92" s="279"/>
      <c r="B92" s="279"/>
      <c r="C92" s="294"/>
      <c r="D92" s="269">
        <v>2025</v>
      </c>
      <c r="E92" s="269">
        <v>2026</v>
      </c>
      <c r="F92" s="269">
        <v>2027</v>
      </c>
      <c r="G92" s="269">
        <v>2028</v>
      </c>
      <c r="H92" s="279"/>
      <c r="I92" s="279"/>
      <c r="J92" s="279"/>
      <c r="K92" s="279"/>
    </row>
    <row r="93" spans="1:11" ht="14.1" customHeight="1" x14ac:dyDescent="0.25">
      <c r="A93" s="279"/>
      <c r="B93" s="279"/>
      <c r="C93" s="293"/>
      <c r="D93" s="266" t="s">
        <v>17</v>
      </c>
      <c r="E93" s="266" t="s">
        <v>18</v>
      </c>
      <c r="F93" s="266" t="s">
        <v>18</v>
      </c>
      <c r="G93" s="266" t="s">
        <v>18</v>
      </c>
      <c r="H93" s="279"/>
      <c r="I93" s="279"/>
      <c r="J93" s="279"/>
      <c r="K93" s="279"/>
    </row>
    <row r="94" spans="1:11" ht="14.1" customHeight="1" x14ac:dyDescent="0.25">
      <c r="A94" s="279"/>
      <c r="B94" s="279"/>
      <c r="C94" s="292" t="s">
        <v>59</v>
      </c>
      <c r="D94" s="289">
        <v>0</v>
      </c>
      <c r="E94" s="289">
        <v>0</v>
      </c>
      <c r="F94" s="289">
        <v>0</v>
      </c>
      <c r="G94" s="289">
        <v>0</v>
      </c>
      <c r="H94" s="279"/>
      <c r="I94" s="279"/>
      <c r="J94" s="279"/>
      <c r="K94" s="279"/>
    </row>
    <row r="95" spans="1:11" ht="14.1" customHeight="1" x14ac:dyDescent="0.25">
      <c r="A95" s="279"/>
      <c r="B95" s="279"/>
      <c r="C95" s="292" t="s">
        <v>60</v>
      </c>
      <c r="D95" s="289">
        <v>0</v>
      </c>
      <c r="E95" s="289">
        <v>0</v>
      </c>
      <c r="F95" s="289">
        <v>0</v>
      </c>
      <c r="G95" s="289">
        <v>0</v>
      </c>
      <c r="H95" s="279"/>
      <c r="I95" s="279"/>
      <c r="J95" s="279"/>
      <c r="K95" s="279"/>
    </row>
    <row r="96" spans="1:11" ht="14.1" customHeight="1" x14ac:dyDescent="0.25">
      <c r="A96" s="279"/>
      <c r="B96" s="279"/>
      <c r="C96" s="292" t="s">
        <v>61</v>
      </c>
      <c r="D96" s="289">
        <v>0</v>
      </c>
      <c r="E96" s="289">
        <v>0</v>
      </c>
      <c r="F96" s="289">
        <v>0</v>
      </c>
      <c r="G96" s="289">
        <v>0</v>
      </c>
      <c r="H96" s="279"/>
      <c r="I96" s="279"/>
      <c r="J96" s="279"/>
      <c r="K96" s="279"/>
    </row>
    <row r="97" spans="1:11" ht="14.1" customHeight="1" x14ac:dyDescent="0.25">
      <c r="A97" s="279"/>
      <c r="B97" s="279"/>
      <c r="C97" s="292" t="s">
        <v>62</v>
      </c>
      <c r="D97" s="289">
        <v>0</v>
      </c>
      <c r="E97" s="289">
        <v>0</v>
      </c>
      <c r="F97" s="289">
        <v>0</v>
      </c>
      <c r="G97" s="289">
        <v>0</v>
      </c>
      <c r="H97" s="279"/>
      <c r="I97" s="279"/>
      <c r="J97" s="279"/>
      <c r="K97" s="279"/>
    </row>
    <row r="98" spans="1:11" ht="14.1" customHeight="1" x14ac:dyDescent="0.25">
      <c r="A98" s="279"/>
      <c r="B98" s="279"/>
      <c r="C98" s="292" t="s">
        <v>60</v>
      </c>
      <c r="D98" s="289">
        <v>0</v>
      </c>
      <c r="E98" s="289">
        <v>0</v>
      </c>
      <c r="F98" s="289">
        <v>0</v>
      </c>
      <c r="G98" s="289">
        <v>0</v>
      </c>
      <c r="H98" s="279"/>
      <c r="I98" s="279"/>
      <c r="J98" s="279"/>
      <c r="K98" s="279"/>
    </row>
    <row r="99" spans="1:11" ht="14.1" customHeight="1" x14ac:dyDescent="0.25">
      <c r="A99" s="279"/>
      <c r="B99" s="279"/>
      <c r="C99" s="292" t="s">
        <v>61</v>
      </c>
      <c r="D99" s="289">
        <v>0</v>
      </c>
      <c r="E99" s="289">
        <v>0</v>
      </c>
      <c r="F99" s="289">
        <v>0</v>
      </c>
      <c r="G99" s="289">
        <v>0</v>
      </c>
      <c r="H99" s="279"/>
      <c r="I99" s="279"/>
      <c r="J99" s="279"/>
      <c r="K99" s="279"/>
    </row>
    <row r="100" spans="1:11" ht="14.1" customHeight="1" x14ac:dyDescent="0.25">
      <c r="A100" s="279"/>
      <c r="B100" s="279"/>
      <c r="C100" s="292" t="s">
        <v>63</v>
      </c>
      <c r="D100" s="289">
        <v>0</v>
      </c>
      <c r="E100" s="289">
        <v>0</v>
      </c>
      <c r="F100" s="289">
        <v>0</v>
      </c>
      <c r="G100" s="289">
        <v>0</v>
      </c>
      <c r="H100" s="279"/>
      <c r="I100" s="279"/>
      <c r="J100" s="279"/>
      <c r="K100" s="279"/>
    </row>
    <row r="101" spans="1:11" ht="14.1" customHeight="1" x14ac:dyDescent="0.25">
      <c r="A101" s="279"/>
      <c r="B101" s="279"/>
      <c r="C101" s="292" t="s">
        <v>60</v>
      </c>
      <c r="D101" s="289">
        <v>0</v>
      </c>
      <c r="E101" s="289">
        <v>0</v>
      </c>
      <c r="F101" s="289">
        <v>0</v>
      </c>
      <c r="G101" s="289">
        <v>0</v>
      </c>
      <c r="H101" s="279"/>
      <c r="I101" s="279"/>
      <c r="J101" s="279"/>
      <c r="K101" s="279"/>
    </row>
    <row r="102" spans="1:11" ht="14.1" customHeight="1" x14ac:dyDescent="0.25">
      <c r="A102" s="279"/>
      <c r="B102" s="279"/>
      <c r="C102" s="292" t="s">
        <v>61</v>
      </c>
      <c r="D102" s="289">
        <v>0</v>
      </c>
      <c r="E102" s="289">
        <v>0</v>
      </c>
      <c r="F102" s="289">
        <v>0</v>
      </c>
      <c r="G102" s="289">
        <v>0</v>
      </c>
      <c r="H102" s="279"/>
      <c r="I102" s="279"/>
      <c r="J102" s="279"/>
      <c r="K102" s="279"/>
    </row>
    <row r="103" spans="1:11" ht="14.1" customHeight="1" x14ac:dyDescent="0.25">
      <c r="A103" s="279"/>
      <c r="B103" s="279"/>
      <c r="C103" s="292" t="s">
        <v>64</v>
      </c>
      <c r="D103" s="289">
        <v>0</v>
      </c>
      <c r="E103" s="289">
        <v>0</v>
      </c>
      <c r="F103" s="289">
        <v>0</v>
      </c>
      <c r="G103" s="289">
        <v>0</v>
      </c>
      <c r="H103" s="279"/>
      <c r="I103" s="279"/>
      <c r="J103" s="279"/>
      <c r="K103" s="279"/>
    </row>
    <row r="104" spans="1:11" ht="14.1" customHeight="1" x14ac:dyDescent="0.25">
      <c r="A104" s="279"/>
      <c r="B104" s="279"/>
      <c r="C104" s="292" t="s">
        <v>60</v>
      </c>
      <c r="D104" s="289">
        <v>0</v>
      </c>
      <c r="E104" s="289">
        <v>0</v>
      </c>
      <c r="F104" s="289">
        <v>0</v>
      </c>
      <c r="G104" s="289">
        <v>0</v>
      </c>
      <c r="H104" s="279"/>
      <c r="I104" s="279"/>
      <c r="J104" s="279"/>
      <c r="K104" s="279"/>
    </row>
    <row r="105" spans="1:11" ht="14.1" customHeight="1" x14ac:dyDescent="0.25">
      <c r="A105" s="279"/>
      <c r="B105" s="279"/>
      <c r="C105" s="292" t="s">
        <v>61</v>
      </c>
      <c r="D105" s="289">
        <v>0</v>
      </c>
      <c r="E105" s="289">
        <v>0</v>
      </c>
      <c r="F105" s="289">
        <v>0</v>
      </c>
      <c r="G105" s="289">
        <v>0</v>
      </c>
      <c r="H105" s="279"/>
      <c r="I105" s="279"/>
      <c r="J105" s="279"/>
      <c r="K105" s="279"/>
    </row>
    <row r="106" spans="1:11" ht="14.1" customHeight="1" x14ac:dyDescent="0.25">
      <c r="A106" s="279"/>
      <c r="B106" s="279"/>
      <c r="C106" s="292" t="s">
        <v>65</v>
      </c>
      <c r="D106" s="289">
        <v>0</v>
      </c>
      <c r="E106" s="289">
        <v>0</v>
      </c>
      <c r="F106" s="289">
        <v>0</v>
      </c>
      <c r="G106" s="289">
        <v>0</v>
      </c>
      <c r="H106" s="279"/>
      <c r="I106" s="279"/>
      <c r="J106" s="279"/>
      <c r="K106" s="279"/>
    </row>
    <row r="107" spans="1:11" ht="14.1" customHeight="1" x14ac:dyDescent="0.25">
      <c r="A107" s="279"/>
      <c r="B107" s="279"/>
      <c r="C107" s="292" t="s">
        <v>60</v>
      </c>
      <c r="D107" s="289">
        <v>0</v>
      </c>
      <c r="E107" s="289">
        <v>0</v>
      </c>
      <c r="F107" s="289">
        <v>0</v>
      </c>
      <c r="G107" s="289">
        <v>0</v>
      </c>
      <c r="H107" s="279"/>
      <c r="I107" s="279"/>
      <c r="J107" s="279"/>
      <c r="K107" s="279"/>
    </row>
    <row r="108" spans="1:11" ht="14.1" customHeight="1" x14ac:dyDescent="0.25">
      <c r="A108" s="279"/>
      <c r="B108" s="279"/>
      <c r="C108" s="292" t="s">
        <v>61</v>
      </c>
      <c r="D108" s="289">
        <v>0</v>
      </c>
      <c r="E108" s="289">
        <v>0</v>
      </c>
      <c r="F108" s="289">
        <v>0</v>
      </c>
      <c r="G108" s="289">
        <v>0</v>
      </c>
      <c r="H108" s="279"/>
      <c r="I108" s="279"/>
      <c r="J108" s="279"/>
      <c r="K108" s="279"/>
    </row>
    <row r="109" spans="1:11" ht="14.1" customHeight="1" x14ac:dyDescent="0.25">
      <c r="A109" s="279"/>
      <c r="B109" s="279"/>
      <c r="C109" s="292" t="s">
        <v>66</v>
      </c>
      <c r="D109" s="289">
        <v>0</v>
      </c>
      <c r="E109" s="289">
        <v>0</v>
      </c>
      <c r="F109" s="289">
        <v>0</v>
      </c>
      <c r="G109" s="289">
        <v>0</v>
      </c>
      <c r="H109" s="279"/>
      <c r="I109" s="279"/>
      <c r="J109" s="279"/>
      <c r="K109" s="279"/>
    </row>
    <row r="110" spans="1:11" ht="14.1" customHeight="1" x14ac:dyDescent="0.25">
      <c r="A110" s="279"/>
      <c r="B110" s="279"/>
      <c r="C110" s="292" t="s">
        <v>60</v>
      </c>
      <c r="D110" s="289">
        <v>0</v>
      </c>
      <c r="E110" s="289">
        <v>0</v>
      </c>
      <c r="F110" s="289">
        <v>0</v>
      </c>
      <c r="G110" s="289">
        <v>0</v>
      </c>
      <c r="H110" s="279"/>
      <c r="I110" s="279"/>
      <c r="J110" s="279"/>
      <c r="K110" s="279"/>
    </row>
    <row r="111" spans="1:11" ht="14.1" customHeight="1" x14ac:dyDescent="0.25">
      <c r="A111" s="279"/>
      <c r="B111" s="279"/>
      <c r="C111" s="292" t="s">
        <v>61</v>
      </c>
      <c r="D111" s="289">
        <v>0</v>
      </c>
      <c r="E111" s="289">
        <v>0</v>
      </c>
      <c r="F111" s="289">
        <v>0</v>
      </c>
      <c r="G111" s="289">
        <v>0</v>
      </c>
      <c r="H111" s="279"/>
      <c r="I111" s="279"/>
      <c r="J111" s="279"/>
      <c r="K111" s="279"/>
    </row>
    <row r="112" spans="1:11" ht="14.1" customHeight="1" x14ac:dyDescent="0.25">
      <c r="A112" s="279"/>
      <c r="B112" s="279"/>
      <c r="C112" s="292" t="s">
        <v>67</v>
      </c>
      <c r="D112" s="289">
        <v>0</v>
      </c>
      <c r="E112" s="289">
        <v>0</v>
      </c>
      <c r="F112" s="289">
        <v>0</v>
      </c>
      <c r="G112" s="289">
        <v>0</v>
      </c>
      <c r="H112" s="279"/>
      <c r="I112" s="279"/>
      <c r="J112" s="279"/>
      <c r="K112" s="279"/>
    </row>
    <row r="113" spans="1:11" ht="14.1" customHeight="1" x14ac:dyDescent="0.25">
      <c r="A113" s="279"/>
      <c r="B113" s="279"/>
      <c r="C113" s="292" t="s">
        <v>60</v>
      </c>
      <c r="D113" s="289">
        <v>0</v>
      </c>
      <c r="E113" s="289">
        <v>0</v>
      </c>
      <c r="F113" s="289">
        <v>0</v>
      </c>
      <c r="G113" s="289">
        <v>0</v>
      </c>
      <c r="H113" s="279"/>
      <c r="I113" s="279"/>
      <c r="J113" s="279"/>
      <c r="K113" s="279"/>
    </row>
    <row r="114" spans="1:11" ht="14.1" customHeight="1" x14ac:dyDescent="0.25">
      <c r="A114" s="279"/>
      <c r="B114" s="279"/>
      <c r="C114" s="292" t="s">
        <v>61</v>
      </c>
      <c r="D114" s="289">
        <v>0</v>
      </c>
      <c r="E114" s="289">
        <v>0</v>
      </c>
      <c r="F114" s="289">
        <v>0</v>
      </c>
      <c r="G114" s="289">
        <v>0</v>
      </c>
      <c r="H114" s="279"/>
      <c r="I114" s="279"/>
      <c r="J114" s="279"/>
      <c r="K114" s="279"/>
    </row>
    <row r="115" spans="1:11" ht="14.1" customHeight="1" x14ac:dyDescent="0.25">
      <c r="A115" s="279"/>
      <c r="B115" s="279"/>
      <c r="C115" s="292" t="s">
        <v>68</v>
      </c>
      <c r="D115" s="289">
        <v>0</v>
      </c>
      <c r="E115" s="289">
        <v>0</v>
      </c>
      <c r="F115" s="289">
        <v>0</v>
      </c>
      <c r="G115" s="289">
        <v>0</v>
      </c>
      <c r="H115" s="279"/>
      <c r="I115" s="279"/>
      <c r="J115" s="279"/>
      <c r="K115" s="279"/>
    </row>
    <row r="116" spans="1:11" ht="14.1" customHeight="1" x14ac:dyDescent="0.25">
      <c r="A116" s="279"/>
      <c r="B116" s="279"/>
      <c r="C116" s="292" t="s">
        <v>60</v>
      </c>
      <c r="D116" s="289">
        <v>0</v>
      </c>
      <c r="E116" s="289">
        <v>0</v>
      </c>
      <c r="F116" s="289">
        <v>0</v>
      </c>
      <c r="G116" s="289">
        <v>0</v>
      </c>
      <c r="H116" s="279"/>
      <c r="I116" s="279"/>
      <c r="J116" s="279"/>
      <c r="K116" s="279"/>
    </row>
    <row r="117" spans="1:11" ht="14.1" customHeight="1" x14ac:dyDescent="0.25">
      <c r="A117" s="279"/>
      <c r="B117" s="279"/>
      <c r="C117" s="292" t="s">
        <v>69</v>
      </c>
      <c r="D117" s="289">
        <v>0</v>
      </c>
      <c r="E117" s="289">
        <v>0</v>
      </c>
      <c r="F117" s="289">
        <v>0</v>
      </c>
      <c r="G117" s="289">
        <v>0</v>
      </c>
      <c r="H117" s="279"/>
      <c r="I117" s="279"/>
      <c r="J117" s="279"/>
      <c r="K117" s="279"/>
    </row>
    <row r="118" spans="1:11" ht="14.1" customHeight="1" x14ac:dyDescent="0.25">
      <c r="A118" s="279"/>
      <c r="B118" s="279"/>
      <c r="C118" s="292" t="s">
        <v>70</v>
      </c>
      <c r="D118" s="289">
        <v>0</v>
      </c>
      <c r="E118" s="289">
        <v>0</v>
      </c>
      <c r="F118" s="289">
        <v>0</v>
      </c>
      <c r="G118" s="289">
        <v>0</v>
      </c>
      <c r="H118" s="279"/>
      <c r="I118" s="279"/>
      <c r="J118" s="279"/>
      <c r="K118" s="279"/>
    </row>
    <row r="119" spans="1:11" ht="14.1" customHeight="1" x14ac:dyDescent="0.25">
      <c r="A119" s="279"/>
      <c r="B119" s="279"/>
      <c r="C119" s="292" t="s">
        <v>71</v>
      </c>
      <c r="D119" s="289">
        <v>0</v>
      </c>
      <c r="E119" s="289">
        <v>0</v>
      </c>
      <c r="F119" s="289">
        <v>0</v>
      </c>
      <c r="G119" s="289">
        <v>0</v>
      </c>
      <c r="H119" s="279"/>
      <c r="I119" s="279"/>
      <c r="J119" s="279"/>
      <c r="K119" s="279"/>
    </row>
    <row r="120" spans="1:11" ht="14.1" customHeight="1" x14ac:dyDescent="0.25">
      <c r="A120" s="279"/>
      <c r="B120" s="279"/>
      <c r="C120" s="292" t="s">
        <v>72</v>
      </c>
      <c r="D120" s="289">
        <v>0</v>
      </c>
      <c r="E120" s="289">
        <v>0</v>
      </c>
      <c r="F120" s="289">
        <v>0</v>
      </c>
      <c r="G120" s="289">
        <v>0</v>
      </c>
      <c r="H120" s="279"/>
      <c r="I120" s="279"/>
      <c r="J120" s="279"/>
      <c r="K120" s="279"/>
    </row>
    <row r="121" spans="1:11" ht="14.1" customHeight="1" x14ac:dyDescent="0.25">
      <c r="A121" s="279"/>
      <c r="B121" s="279"/>
      <c r="C121" s="292" t="s">
        <v>73</v>
      </c>
      <c r="D121" s="289">
        <v>0</v>
      </c>
      <c r="E121" s="289">
        <v>84975000</v>
      </c>
      <c r="F121" s="289">
        <v>130204695</v>
      </c>
      <c r="G121" s="289">
        <v>0</v>
      </c>
      <c r="H121" s="279"/>
      <c r="I121" s="279"/>
      <c r="J121" s="279"/>
      <c r="K121" s="279"/>
    </row>
    <row r="122" spans="1:11" ht="14.1" customHeight="1" x14ac:dyDescent="0.25">
      <c r="A122" s="279"/>
      <c r="B122" s="279"/>
      <c r="C122" s="292" t="s">
        <v>60</v>
      </c>
      <c r="D122" s="289">
        <v>0</v>
      </c>
      <c r="E122" s="289">
        <v>84975000</v>
      </c>
      <c r="F122" s="289">
        <v>130204695</v>
      </c>
      <c r="G122" s="289">
        <v>0</v>
      </c>
      <c r="H122" s="279"/>
      <c r="I122" s="279"/>
      <c r="J122" s="279"/>
      <c r="K122" s="279"/>
    </row>
    <row r="123" spans="1:11" ht="14.1" customHeight="1" x14ac:dyDescent="0.25">
      <c r="A123" s="279"/>
      <c r="B123" s="279"/>
      <c r="C123" s="292" t="s">
        <v>69</v>
      </c>
      <c r="D123" s="289">
        <v>0</v>
      </c>
      <c r="E123" s="289">
        <v>0</v>
      </c>
      <c r="F123" s="289">
        <v>0</v>
      </c>
      <c r="G123" s="289">
        <v>0</v>
      </c>
      <c r="H123" s="279"/>
      <c r="I123" s="279"/>
      <c r="J123" s="279"/>
      <c r="K123" s="279"/>
    </row>
    <row r="124" spans="1:11" ht="14.1" customHeight="1" x14ac:dyDescent="0.25">
      <c r="A124" s="279"/>
      <c r="B124" s="279"/>
      <c r="C124" s="292" t="s">
        <v>70</v>
      </c>
      <c r="D124" s="289">
        <v>0</v>
      </c>
      <c r="E124" s="289">
        <v>0</v>
      </c>
      <c r="F124" s="289">
        <v>0</v>
      </c>
      <c r="G124" s="289">
        <v>0</v>
      </c>
      <c r="H124" s="279"/>
      <c r="I124" s="279"/>
      <c r="J124" s="279"/>
      <c r="K124" s="279"/>
    </row>
    <row r="125" spans="1:11" ht="14.1" customHeight="1" x14ac:dyDescent="0.25">
      <c r="A125" s="279"/>
      <c r="B125" s="279"/>
      <c r="C125" s="292" t="s">
        <v>71</v>
      </c>
      <c r="D125" s="289">
        <v>0</v>
      </c>
      <c r="E125" s="289">
        <v>0</v>
      </c>
      <c r="F125" s="289">
        <v>0</v>
      </c>
      <c r="G125" s="289">
        <v>0</v>
      </c>
      <c r="H125" s="279"/>
      <c r="I125" s="279"/>
      <c r="J125" s="279"/>
      <c r="K125" s="279"/>
    </row>
    <row r="126" spans="1:11" ht="14.1" customHeight="1" x14ac:dyDescent="0.25">
      <c r="A126" s="279"/>
      <c r="B126" s="279"/>
      <c r="C126" s="292" t="s">
        <v>72</v>
      </c>
      <c r="D126" s="289">
        <v>0</v>
      </c>
      <c r="E126" s="289">
        <v>0</v>
      </c>
      <c r="F126" s="289">
        <v>0</v>
      </c>
      <c r="G126" s="289">
        <v>0</v>
      </c>
      <c r="H126" s="279"/>
      <c r="I126" s="279"/>
      <c r="J126" s="279"/>
      <c r="K126" s="279"/>
    </row>
    <row r="127" spans="1:11" ht="14.1" customHeight="1" x14ac:dyDescent="0.25">
      <c r="A127" s="279"/>
      <c r="B127" s="279"/>
      <c r="C127" s="292" t="s">
        <v>74</v>
      </c>
      <c r="D127" s="289">
        <v>0</v>
      </c>
      <c r="E127" s="289">
        <v>0</v>
      </c>
      <c r="F127" s="289">
        <v>0</v>
      </c>
      <c r="G127" s="289">
        <v>0</v>
      </c>
      <c r="H127" s="279"/>
      <c r="I127" s="279"/>
      <c r="J127" s="279"/>
      <c r="K127" s="279"/>
    </row>
    <row r="128" spans="1:11" ht="14.1" customHeight="1" x14ac:dyDescent="0.25">
      <c r="A128" s="279"/>
      <c r="B128" s="279"/>
      <c r="C128" s="292" t="s">
        <v>60</v>
      </c>
      <c r="D128" s="289">
        <v>0</v>
      </c>
      <c r="E128" s="289">
        <v>0</v>
      </c>
      <c r="F128" s="289">
        <v>0</v>
      </c>
      <c r="G128" s="289">
        <v>0</v>
      </c>
      <c r="H128" s="279"/>
      <c r="I128" s="279"/>
      <c r="J128" s="279"/>
      <c r="K128" s="279"/>
    </row>
    <row r="129" spans="1:11" ht="14.1" customHeight="1" x14ac:dyDescent="0.25">
      <c r="A129" s="279"/>
      <c r="B129" s="279"/>
      <c r="C129" s="292" t="s">
        <v>69</v>
      </c>
      <c r="D129" s="289">
        <v>0</v>
      </c>
      <c r="E129" s="289">
        <v>0</v>
      </c>
      <c r="F129" s="289">
        <v>0</v>
      </c>
      <c r="G129" s="289">
        <v>0</v>
      </c>
      <c r="H129" s="279"/>
      <c r="I129" s="279"/>
      <c r="J129" s="279"/>
      <c r="K129" s="279"/>
    </row>
    <row r="130" spans="1:11" ht="14.1" customHeight="1" x14ac:dyDescent="0.25">
      <c r="A130" s="279"/>
      <c r="B130" s="279"/>
      <c r="C130" s="292" t="s">
        <v>70</v>
      </c>
      <c r="D130" s="289">
        <v>0</v>
      </c>
      <c r="E130" s="289">
        <v>0</v>
      </c>
      <c r="F130" s="289">
        <v>0</v>
      </c>
      <c r="G130" s="289">
        <v>0</v>
      </c>
      <c r="H130" s="279"/>
      <c r="I130" s="279"/>
      <c r="J130" s="279"/>
      <c r="K130" s="279"/>
    </row>
    <row r="131" spans="1:11" ht="14.1" customHeight="1" x14ac:dyDescent="0.25">
      <c r="A131" s="279"/>
      <c r="B131" s="279"/>
      <c r="C131" s="292" t="s">
        <v>71</v>
      </c>
      <c r="D131" s="289">
        <v>0</v>
      </c>
      <c r="E131" s="289">
        <v>0</v>
      </c>
      <c r="F131" s="289">
        <v>0</v>
      </c>
      <c r="G131" s="289">
        <v>0</v>
      </c>
      <c r="H131" s="279"/>
      <c r="I131" s="279"/>
      <c r="J131" s="279"/>
      <c r="K131" s="279"/>
    </row>
    <row r="132" spans="1:11" ht="14.1" customHeight="1" x14ac:dyDescent="0.25">
      <c r="A132" s="279"/>
      <c r="B132" s="279"/>
      <c r="C132" s="292" t="s">
        <v>72</v>
      </c>
      <c r="D132" s="289">
        <v>0</v>
      </c>
      <c r="E132" s="289">
        <v>0</v>
      </c>
      <c r="F132" s="289">
        <v>0</v>
      </c>
      <c r="G132" s="289">
        <v>0</v>
      </c>
      <c r="H132" s="279"/>
      <c r="I132" s="279"/>
      <c r="J132" s="279"/>
      <c r="K132" s="279"/>
    </row>
    <row r="133" spans="1:11" ht="14.1" customHeight="1" x14ac:dyDescent="0.25">
      <c r="A133" s="279"/>
      <c r="B133" s="279"/>
      <c r="C133" s="292" t="s">
        <v>75</v>
      </c>
      <c r="D133" s="289">
        <v>0</v>
      </c>
      <c r="E133" s="289">
        <v>0</v>
      </c>
      <c r="F133" s="289">
        <v>0</v>
      </c>
      <c r="G133" s="289">
        <v>0</v>
      </c>
      <c r="H133" s="279"/>
      <c r="I133" s="279"/>
      <c r="J133" s="279"/>
      <c r="K133" s="279"/>
    </row>
    <row r="134" spans="1:11" ht="14.1" customHeight="1" x14ac:dyDescent="0.25">
      <c r="A134" s="279"/>
      <c r="B134" s="279"/>
      <c r="C134" s="292" t="s">
        <v>76</v>
      </c>
      <c r="D134" s="289">
        <v>0</v>
      </c>
      <c r="E134" s="289">
        <v>0</v>
      </c>
      <c r="F134" s="289">
        <v>0</v>
      </c>
      <c r="G134" s="289">
        <v>0</v>
      </c>
      <c r="H134" s="279"/>
      <c r="I134" s="279"/>
      <c r="J134" s="279"/>
      <c r="K134" s="279"/>
    </row>
    <row r="135" spans="1:11" ht="14.1" customHeight="1" x14ac:dyDescent="0.25">
      <c r="A135" s="279"/>
      <c r="B135" s="279"/>
      <c r="C135" s="290" t="s">
        <v>77</v>
      </c>
      <c r="D135" s="289">
        <v>0</v>
      </c>
      <c r="E135" s="289">
        <v>84975000</v>
      </c>
      <c r="F135" s="289">
        <v>130204695</v>
      </c>
      <c r="G135" s="289">
        <v>0</v>
      </c>
      <c r="H135" s="279"/>
      <c r="I135" s="279"/>
      <c r="J135" s="279"/>
      <c r="K135" s="279"/>
    </row>
    <row r="136" spans="1:11" ht="14.1" customHeight="1" x14ac:dyDescent="0.25">
      <c r="A136" s="279"/>
      <c r="B136" s="279"/>
      <c r="C136" s="296" t="s">
        <v>33</v>
      </c>
      <c r="D136" s="1295" t="s">
        <v>1167</v>
      </c>
      <c r="E136" s="1296"/>
      <c r="F136" s="1296"/>
      <c r="G136" s="1296"/>
      <c r="H136" s="279"/>
      <c r="I136" s="279"/>
      <c r="J136" s="279"/>
      <c r="K136" s="279"/>
    </row>
    <row r="137" spans="1:11" ht="14.1" customHeight="1" x14ac:dyDescent="0.25">
      <c r="A137" s="279"/>
      <c r="B137" s="279"/>
      <c r="C137" s="277" t="s">
        <v>35</v>
      </c>
      <c r="D137" s="1297" t="s">
        <v>1168</v>
      </c>
      <c r="E137" s="1298"/>
      <c r="F137" s="1298"/>
      <c r="G137" s="1298"/>
      <c r="H137" s="279"/>
      <c r="I137" s="279"/>
      <c r="J137" s="279"/>
      <c r="K137" s="279"/>
    </row>
    <row r="138" spans="1:11" ht="14.1" customHeight="1" x14ac:dyDescent="0.25">
      <c r="A138" s="279"/>
      <c r="B138" s="279"/>
      <c r="C138" s="277" t="s">
        <v>37</v>
      </c>
      <c r="D138" s="1297" t="s">
        <v>1169</v>
      </c>
      <c r="E138" s="1298"/>
      <c r="F138" s="1298"/>
      <c r="G138" s="1298"/>
      <c r="H138" s="279"/>
      <c r="I138" s="279"/>
      <c r="J138" s="279"/>
      <c r="K138" s="279"/>
    </row>
    <row r="139" spans="1:11" ht="15" customHeight="1" x14ac:dyDescent="0.25">
      <c r="A139" s="279"/>
      <c r="B139" s="279"/>
      <c r="C139" s="294"/>
      <c r="D139" s="269">
        <v>2025</v>
      </c>
      <c r="E139" s="269">
        <v>2026</v>
      </c>
      <c r="F139" s="269">
        <v>2027</v>
      </c>
      <c r="G139" s="269">
        <v>2028</v>
      </c>
      <c r="H139" s="279"/>
      <c r="I139" s="279"/>
      <c r="J139" s="279"/>
      <c r="K139" s="279"/>
    </row>
    <row r="140" spans="1:11" ht="15" customHeight="1" x14ac:dyDescent="0.25">
      <c r="A140" s="279"/>
      <c r="B140" s="279"/>
      <c r="C140" s="293"/>
      <c r="D140" s="266" t="s">
        <v>17</v>
      </c>
      <c r="E140" s="266" t="s">
        <v>18</v>
      </c>
      <c r="F140" s="266" t="s">
        <v>18</v>
      </c>
      <c r="G140" s="266" t="s">
        <v>18</v>
      </c>
      <c r="H140" s="279"/>
      <c r="I140" s="279"/>
      <c r="J140" s="279"/>
      <c r="K140" s="279"/>
    </row>
    <row r="141" spans="1:11" ht="14.1" customHeight="1" x14ac:dyDescent="0.25">
      <c r="A141" s="279"/>
      <c r="B141" s="279"/>
      <c r="C141" s="284" t="s">
        <v>39</v>
      </c>
      <c r="D141" s="295" t="s">
        <v>40</v>
      </c>
      <c r="E141" s="295" t="s">
        <v>151</v>
      </c>
      <c r="F141" s="295" t="s">
        <v>151</v>
      </c>
      <c r="G141" s="295" t="s">
        <v>46</v>
      </c>
      <c r="H141" s="279"/>
      <c r="I141" s="279"/>
      <c r="J141" s="279"/>
      <c r="K141" s="279"/>
    </row>
    <row r="142" spans="1:11" ht="14.1" customHeight="1" x14ac:dyDescent="0.25">
      <c r="A142" s="279"/>
      <c r="B142" s="279"/>
      <c r="C142" s="284" t="s">
        <v>41</v>
      </c>
      <c r="D142" s="295" t="s">
        <v>1170</v>
      </c>
      <c r="E142" s="295" t="s">
        <v>1171</v>
      </c>
      <c r="F142" s="295" t="s">
        <v>1172</v>
      </c>
      <c r="G142" s="295" t="s">
        <v>46</v>
      </c>
      <c r="H142" s="279"/>
      <c r="I142" s="279"/>
      <c r="J142" s="279"/>
      <c r="K142" s="279"/>
    </row>
    <row r="143" spans="1:11" ht="14.1" customHeight="1" x14ac:dyDescent="0.25">
      <c r="A143" s="279"/>
      <c r="B143" s="279"/>
      <c r="C143" s="284" t="s">
        <v>45</v>
      </c>
      <c r="D143" s="295" t="s">
        <v>46</v>
      </c>
      <c r="E143" s="295" t="s">
        <v>1171</v>
      </c>
      <c r="F143" s="295" t="s">
        <v>1172</v>
      </c>
      <c r="G143" s="295" t="s">
        <v>46</v>
      </c>
      <c r="H143" s="279"/>
      <c r="I143" s="279"/>
      <c r="J143" s="279"/>
      <c r="K143" s="279"/>
    </row>
    <row r="144" spans="1:11" ht="14.1" customHeight="1" x14ac:dyDescent="0.25">
      <c r="A144" s="279"/>
      <c r="B144" s="279"/>
      <c r="C144" s="284" t="s">
        <v>50</v>
      </c>
      <c r="D144" s="295" t="s">
        <v>40</v>
      </c>
      <c r="E144" s="295" t="s">
        <v>40</v>
      </c>
      <c r="F144" s="295" t="s">
        <v>46</v>
      </c>
      <c r="G144" s="295" t="s">
        <v>137</v>
      </c>
      <c r="H144" s="279"/>
      <c r="I144" s="279"/>
      <c r="J144" s="279"/>
      <c r="K144" s="279"/>
    </row>
    <row r="145" spans="1:11" ht="14.1" customHeight="1" x14ac:dyDescent="0.25">
      <c r="A145" s="279"/>
      <c r="B145" s="279"/>
      <c r="C145" s="284" t="s">
        <v>52</v>
      </c>
      <c r="D145" s="295" t="s">
        <v>40</v>
      </c>
      <c r="E145" s="295" t="s">
        <v>1173</v>
      </c>
      <c r="F145" s="295" t="s">
        <v>1174</v>
      </c>
      <c r="G145" s="295" t="s">
        <v>137</v>
      </c>
      <c r="H145" s="279"/>
      <c r="I145" s="279"/>
      <c r="J145" s="279"/>
      <c r="K145" s="279"/>
    </row>
    <row r="146" spans="1:11" ht="14.1" customHeight="1" x14ac:dyDescent="0.25">
      <c r="A146" s="279"/>
      <c r="B146" s="279"/>
      <c r="C146" s="284" t="s">
        <v>55</v>
      </c>
      <c r="D146" s="295" t="s">
        <v>40</v>
      </c>
      <c r="E146" s="295" t="s">
        <v>40</v>
      </c>
      <c r="F146" s="295" t="s">
        <v>1174</v>
      </c>
      <c r="G146" s="295" t="s">
        <v>137</v>
      </c>
      <c r="H146" s="279"/>
      <c r="I146" s="279"/>
      <c r="J146" s="279"/>
      <c r="K146" s="279"/>
    </row>
    <row r="147" spans="1:11" ht="14.1" customHeight="1" x14ac:dyDescent="0.25">
      <c r="A147" s="279"/>
      <c r="B147" s="279"/>
      <c r="C147" s="1307" t="s">
        <v>58</v>
      </c>
      <c r="D147" s="1308"/>
      <c r="E147" s="1308"/>
      <c r="F147" s="1308"/>
      <c r="G147" s="1308"/>
      <c r="H147" s="279"/>
      <c r="I147" s="279"/>
      <c r="J147" s="279"/>
      <c r="K147" s="279"/>
    </row>
    <row r="148" spans="1:11" ht="14.1" customHeight="1" x14ac:dyDescent="0.25">
      <c r="A148" s="279"/>
      <c r="B148" s="279"/>
      <c r="C148" s="294"/>
      <c r="D148" s="269">
        <v>2025</v>
      </c>
      <c r="E148" s="269">
        <v>2026</v>
      </c>
      <c r="F148" s="269">
        <v>2027</v>
      </c>
      <c r="G148" s="269">
        <v>2028</v>
      </c>
      <c r="H148" s="279"/>
      <c r="I148" s="279"/>
      <c r="J148" s="279"/>
      <c r="K148" s="279"/>
    </row>
    <row r="149" spans="1:11" ht="14.1" customHeight="1" x14ac:dyDescent="0.25">
      <c r="A149" s="279"/>
      <c r="B149" s="279"/>
      <c r="C149" s="293"/>
      <c r="D149" s="266" t="s">
        <v>17</v>
      </c>
      <c r="E149" s="266" t="s">
        <v>18</v>
      </c>
      <c r="F149" s="266" t="s">
        <v>18</v>
      </c>
      <c r="G149" s="266" t="s">
        <v>18</v>
      </c>
      <c r="H149" s="279"/>
      <c r="I149" s="279"/>
      <c r="J149" s="279"/>
      <c r="K149" s="279"/>
    </row>
    <row r="150" spans="1:11" ht="14.1" customHeight="1" x14ac:dyDescent="0.25">
      <c r="A150" s="279"/>
      <c r="B150" s="279"/>
      <c r="C150" s="292" t="s">
        <v>59</v>
      </c>
      <c r="D150" s="289">
        <v>0</v>
      </c>
      <c r="E150" s="289">
        <v>0</v>
      </c>
      <c r="F150" s="289">
        <v>0</v>
      </c>
      <c r="G150" s="289">
        <v>0</v>
      </c>
      <c r="H150" s="279"/>
      <c r="I150" s="279"/>
      <c r="J150" s="279"/>
      <c r="K150" s="279"/>
    </row>
    <row r="151" spans="1:11" ht="14.1" customHeight="1" x14ac:dyDescent="0.25">
      <c r="A151" s="279"/>
      <c r="B151" s="279"/>
      <c r="C151" s="292" t="s">
        <v>60</v>
      </c>
      <c r="D151" s="289">
        <v>0</v>
      </c>
      <c r="E151" s="289">
        <v>0</v>
      </c>
      <c r="F151" s="289">
        <v>0</v>
      </c>
      <c r="G151" s="289">
        <v>0</v>
      </c>
      <c r="H151" s="279"/>
      <c r="I151" s="279"/>
      <c r="J151" s="279"/>
      <c r="K151" s="279"/>
    </row>
    <row r="152" spans="1:11" ht="14.1" customHeight="1" x14ac:dyDescent="0.25">
      <c r="A152" s="279"/>
      <c r="B152" s="279"/>
      <c r="C152" s="292" t="s">
        <v>61</v>
      </c>
      <c r="D152" s="289">
        <v>0</v>
      </c>
      <c r="E152" s="289">
        <v>0</v>
      </c>
      <c r="F152" s="289">
        <v>0</v>
      </c>
      <c r="G152" s="289">
        <v>0</v>
      </c>
      <c r="H152" s="279"/>
      <c r="I152" s="279"/>
      <c r="J152" s="279"/>
      <c r="K152" s="279"/>
    </row>
    <row r="153" spans="1:11" ht="14.1" customHeight="1" x14ac:dyDescent="0.25">
      <c r="A153" s="279"/>
      <c r="B153" s="279"/>
      <c r="C153" s="292" t="s">
        <v>62</v>
      </c>
      <c r="D153" s="289">
        <v>0</v>
      </c>
      <c r="E153" s="289">
        <v>0</v>
      </c>
      <c r="F153" s="289">
        <v>0</v>
      </c>
      <c r="G153" s="289">
        <v>0</v>
      </c>
      <c r="H153" s="279"/>
      <c r="I153" s="279"/>
      <c r="J153" s="279"/>
      <c r="K153" s="279"/>
    </row>
    <row r="154" spans="1:11" ht="14.1" customHeight="1" x14ac:dyDescent="0.25">
      <c r="A154" s="279"/>
      <c r="B154" s="279"/>
      <c r="C154" s="292" t="s">
        <v>60</v>
      </c>
      <c r="D154" s="289">
        <v>0</v>
      </c>
      <c r="E154" s="289">
        <v>0</v>
      </c>
      <c r="F154" s="289">
        <v>0</v>
      </c>
      <c r="G154" s="289">
        <v>0</v>
      </c>
      <c r="H154" s="279"/>
      <c r="I154" s="279"/>
      <c r="J154" s="279"/>
      <c r="K154" s="279"/>
    </row>
    <row r="155" spans="1:11" ht="14.1" customHeight="1" x14ac:dyDescent="0.25">
      <c r="A155" s="279"/>
      <c r="B155" s="279"/>
      <c r="C155" s="292" t="s">
        <v>61</v>
      </c>
      <c r="D155" s="289">
        <v>0</v>
      </c>
      <c r="E155" s="289">
        <v>0</v>
      </c>
      <c r="F155" s="289">
        <v>0</v>
      </c>
      <c r="G155" s="289">
        <v>0</v>
      </c>
      <c r="H155" s="279"/>
      <c r="I155" s="279"/>
      <c r="J155" s="279"/>
      <c r="K155" s="279"/>
    </row>
    <row r="156" spans="1:11" ht="14.1" customHeight="1" x14ac:dyDescent="0.25">
      <c r="A156" s="279"/>
      <c r="B156" s="279"/>
      <c r="C156" s="292" t="s">
        <v>63</v>
      </c>
      <c r="D156" s="289">
        <v>0</v>
      </c>
      <c r="E156" s="289">
        <v>0</v>
      </c>
      <c r="F156" s="289">
        <v>0</v>
      </c>
      <c r="G156" s="289">
        <v>0</v>
      </c>
      <c r="H156" s="279"/>
      <c r="I156" s="279"/>
      <c r="J156" s="279"/>
      <c r="K156" s="279"/>
    </row>
    <row r="157" spans="1:11" ht="14.1" customHeight="1" x14ac:dyDescent="0.25">
      <c r="A157" s="279"/>
      <c r="B157" s="279"/>
      <c r="C157" s="292" t="s">
        <v>60</v>
      </c>
      <c r="D157" s="289">
        <v>0</v>
      </c>
      <c r="E157" s="289">
        <v>0</v>
      </c>
      <c r="F157" s="289">
        <v>0</v>
      </c>
      <c r="G157" s="289">
        <v>0</v>
      </c>
      <c r="H157" s="279"/>
      <c r="I157" s="279"/>
      <c r="J157" s="279"/>
      <c r="K157" s="279"/>
    </row>
    <row r="158" spans="1:11" ht="14.1" customHeight="1" x14ac:dyDescent="0.25">
      <c r="A158" s="279"/>
      <c r="B158" s="279"/>
      <c r="C158" s="292" t="s">
        <v>61</v>
      </c>
      <c r="D158" s="289">
        <v>0</v>
      </c>
      <c r="E158" s="289">
        <v>0</v>
      </c>
      <c r="F158" s="289">
        <v>0</v>
      </c>
      <c r="G158" s="289">
        <v>0</v>
      </c>
      <c r="H158" s="279"/>
      <c r="I158" s="279"/>
      <c r="J158" s="279"/>
      <c r="K158" s="279"/>
    </row>
    <row r="159" spans="1:11" ht="14.1" customHeight="1" x14ac:dyDescent="0.25">
      <c r="A159" s="279"/>
      <c r="B159" s="279"/>
      <c r="C159" s="292" t="s">
        <v>64</v>
      </c>
      <c r="D159" s="289">
        <v>0</v>
      </c>
      <c r="E159" s="289">
        <v>0</v>
      </c>
      <c r="F159" s="289">
        <v>0</v>
      </c>
      <c r="G159" s="289">
        <v>0</v>
      </c>
      <c r="H159" s="279"/>
      <c r="I159" s="279"/>
      <c r="J159" s="279"/>
      <c r="K159" s="279"/>
    </row>
    <row r="160" spans="1:11" ht="14.1" customHeight="1" x14ac:dyDescent="0.25">
      <c r="A160" s="279"/>
      <c r="B160" s="279"/>
      <c r="C160" s="292" t="s">
        <v>60</v>
      </c>
      <c r="D160" s="289">
        <v>0</v>
      </c>
      <c r="E160" s="289">
        <v>0</v>
      </c>
      <c r="F160" s="289">
        <v>0</v>
      </c>
      <c r="G160" s="289">
        <v>0</v>
      </c>
      <c r="H160" s="279"/>
      <c r="I160" s="279"/>
      <c r="J160" s="279"/>
      <c r="K160" s="279"/>
    </row>
    <row r="161" spans="1:11" ht="14.1" customHeight="1" x14ac:dyDescent="0.25">
      <c r="A161" s="279"/>
      <c r="B161" s="279"/>
      <c r="C161" s="292" t="s">
        <v>61</v>
      </c>
      <c r="D161" s="289">
        <v>0</v>
      </c>
      <c r="E161" s="289">
        <v>0</v>
      </c>
      <c r="F161" s="289">
        <v>0</v>
      </c>
      <c r="G161" s="289">
        <v>0</v>
      </c>
      <c r="H161" s="279"/>
      <c r="I161" s="279"/>
      <c r="J161" s="279"/>
      <c r="K161" s="279"/>
    </row>
    <row r="162" spans="1:11" ht="14.1" customHeight="1" x14ac:dyDescent="0.25">
      <c r="A162" s="279"/>
      <c r="B162" s="279"/>
      <c r="C162" s="292" t="s">
        <v>65</v>
      </c>
      <c r="D162" s="289">
        <v>0</v>
      </c>
      <c r="E162" s="289">
        <v>0</v>
      </c>
      <c r="F162" s="289">
        <v>0</v>
      </c>
      <c r="G162" s="289">
        <v>0</v>
      </c>
      <c r="H162" s="279"/>
      <c r="I162" s="279"/>
      <c r="J162" s="279"/>
      <c r="K162" s="279"/>
    </row>
    <row r="163" spans="1:11" ht="14.1" customHeight="1" x14ac:dyDescent="0.25">
      <c r="A163" s="279"/>
      <c r="B163" s="279"/>
      <c r="C163" s="292" t="s">
        <v>60</v>
      </c>
      <c r="D163" s="289">
        <v>0</v>
      </c>
      <c r="E163" s="289">
        <v>0</v>
      </c>
      <c r="F163" s="289">
        <v>0</v>
      </c>
      <c r="G163" s="289">
        <v>0</v>
      </c>
      <c r="H163" s="279"/>
      <c r="I163" s="279"/>
      <c r="J163" s="279"/>
      <c r="K163" s="279"/>
    </row>
    <row r="164" spans="1:11" ht="14.1" customHeight="1" x14ac:dyDescent="0.25">
      <c r="A164" s="279"/>
      <c r="B164" s="279"/>
      <c r="C164" s="292" t="s">
        <v>61</v>
      </c>
      <c r="D164" s="289">
        <v>0</v>
      </c>
      <c r="E164" s="289">
        <v>0</v>
      </c>
      <c r="F164" s="289">
        <v>0</v>
      </c>
      <c r="G164" s="289">
        <v>0</v>
      </c>
      <c r="H164" s="279"/>
      <c r="I164" s="279"/>
      <c r="J164" s="279"/>
      <c r="K164" s="279"/>
    </row>
    <row r="165" spans="1:11" ht="14.1" customHeight="1" x14ac:dyDescent="0.25">
      <c r="A165" s="279"/>
      <c r="B165" s="279"/>
      <c r="C165" s="292" t="s">
        <v>66</v>
      </c>
      <c r="D165" s="289">
        <v>0</v>
      </c>
      <c r="E165" s="289">
        <v>0</v>
      </c>
      <c r="F165" s="289">
        <v>0</v>
      </c>
      <c r="G165" s="289">
        <v>0</v>
      </c>
      <c r="H165" s="279"/>
      <c r="I165" s="279"/>
      <c r="J165" s="279"/>
      <c r="K165" s="279"/>
    </row>
    <row r="166" spans="1:11" ht="14.1" customHeight="1" x14ac:dyDescent="0.25">
      <c r="A166" s="279"/>
      <c r="B166" s="279"/>
      <c r="C166" s="292" t="s">
        <v>60</v>
      </c>
      <c r="D166" s="289">
        <v>0</v>
      </c>
      <c r="E166" s="289">
        <v>0</v>
      </c>
      <c r="F166" s="289">
        <v>0</v>
      </c>
      <c r="G166" s="289">
        <v>0</v>
      </c>
      <c r="H166" s="279"/>
      <c r="I166" s="279"/>
      <c r="J166" s="279"/>
      <c r="K166" s="279"/>
    </row>
    <row r="167" spans="1:11" ht="14.1" customHeight="1" x14ac:dyDescent="0.25">
      <c r="A167" s="279"/>
      <c r="B167" s="279"/>
      <c r="C167" s="292" t="s">
        <v>61</v>
      </c>
      <c r="D167" s="289">
        <v>0</v>
      </c>
      <c r="E167" s="289">
        <v>0</v>
      </c>
      <c r="F167" s="289">
        <v>0</v>
      </c>
      <c r="G167" s="289">
        <v>0</v>
      </c>
      <c r="H167" s="279"/>
      <c r="I167" s="279"/>
      <c r="J167" s="279"/>
      <c r="K167" s="279"/>
    </row>
    <row r="168" spans="1:11" ht="14.1" customHeight="1" x14ac:dyDescent="0.25">
      <c r="A168" s="279"/>
      <c r="B168" s="279"/>
      <c r="C168" s="292" t="s">
        <v>67</v>
      </c>
      <c r="D168" s="289">
        <v>0</v>
      </c>
      <c r="E168" s="289">
        <v>0</v>
      </c>
      <c r="F168" s="289">
        <v>0</v>
      </c>
      <c r="G168" s="289">
        <v>0</v>
      </c>
      <c r="H168" s="279"/>
      <c r="I168" s="279"/>
      <c r="J168" s="279"/>
      <c r="K168" s="279"/>
    </row>
    <row r="169" spans="1:11" ht="14.1" customHeight="1" x14ac:dyDescent="0.25">
      <c r="A169" s="279"/>
      <c r="B169" s="279"/>
      <c r="C169" s="292" t="s">
        <v>60</v>
      </c>
      <c r="D169" s="289">
        <v>0</v>
      </c>
      <c r="E169" s="289">
        <v>0</v>
      </c>
      <c r="F169" s="289">
        <v>0</v>
      </c>
      <c r="G169" s="289">
        <v>0</v>
      </c>
      <c r="H169" s="279"/>
      <c r="I169" s="279"/>
      <c r="J169" s="279"/>
      <c r="K169" s="279"/>
    </row>
    <row r="170" spans="1:11" ht="14.1" customHeight="1" x14ac:dyDescent="0.25">
      <c r="A170" s="279"/>
      <c r="B170" s="279"/>
      <c r="C170" s="292" t="s">
        <v>61</v>
      </c>
      <c r="D170" s="289">
        <v>0</v>
      </c>
      <c r="E170" s="289">
        <v>0</v>
      </c>
      <c r="F170" s="289">
        <v>0</v>
      </c>
      <c r="G170" s="289">
        <v>0</v>
      </c>
      <c r="H170" s="279"/>
      <c r="I170" s="279"/>
      <c r="J170" s="279"/>
      <c r="K170" s="279"/>
    </row>
    <row r="171" spans="1:11" ht="14.1" customHeight="1" x14ac:dyDescent="0.25">
      <c r="A171" s="279"/>
      <c r="B171" s="279"/>
      <c r="C171" s="292" t="s">
        <v>68</v>
      </c>
      <c r="D171" s="289">
        <v>0</v>
      </c>
      <c r="E171" s="289">
        <v>0</v>
      </c>
      <c r="F171" s="289">
        <v>0</v>
      </c>
      <c r="G171" s="289">
        <v>0</v>
      </c>
      <c r="H171" s="279"/>
      <c r="I171" s="279"/>
      <c r="J171" s="279"/>
      <c r="K171" s="279"/>
    </row>
    <row r="172" spans="1:11" ht="14.1" customHeight="1" x14ac:dyDescent="0.25">
      <c r="A172" s="279"/>
      <c r="B172" s="279"/>
      <c r="C172" s="292" t="s">
        <v>60</v>
      </c>
      <c r="D172" s="289">
        <v>0</v>
      </c>
      <c r="E172" s="289">
        <v>0</v>
      </c>
      <c r="F172" s="289">
        <v>0</v>
      </c>
      <c r="G172" s="289">
        <v>0</v>
      </c>
      <c r="H172" s="279"/>
      <c r="I172" s="279"/>
      <c r="J172" s="279"/>
      <c r="K172" s="279"/>
    </row>
    <row r="173" spans="1:11" ht="14.1" customHeight="1" x14ac:dyDescent="0.25">
      <c r="A173" s="279"/>
      <c r="B173" s="279"/>
      <c r="C173" s="292" t="s">
        <v>69</v>
      </c>
      <c r="D173" s="289">
        <v>0</v>
      </c>
      <c r="E173" s="289">
        <v>0</v>
      </c>
      <c r="F173" s="289">
        <v>0</v>
      </c>
      <c r="G173" s="289">
        <v>0</v>
      </c>
      <c r="H173" s="279"/>
      <c r="I173" s="279"/>
      <c r="J173" s="279"/>
      <c r="K173" s="279"/>
    </row>
    <row r="174" spans="1:11" ht="14.1" customHeight="1" x14ac:dyDescent="0.25">
      <c r="A174" s="279"/>
      <c r="B174" s="279"/>
      <c r="C174" s="292" t="s">
        <v>70</v>
      </c>
      <c r="D174" s="289">
        <v>0</v>
      </c>
      <c r="E174" s="289">
        <v>0</v>
      </c>
      <c r="F174" s="289">
        <v>0</v>
      </c>
      <c r="G174" s="289">
        <v>0</v>
      </c>
      <c r="H174" s="279"/>
      <c r="I174" s="279"/>
      <c r="J174" s="279"/>
      <c r="K174" s="279"/>
    </row>
    <row r="175" spans="1:11" ht="14.1" customHeight="1" x14ac:dyDescent="0.25">
      <c r="A175" s="279"/>
      <c r="B175" s="279"/>
      <c r="C175" s="292" t="s">
        <v>71</v>
      </c>
      <c r="D175" s="289">
        <v>0</v>
      </c>
      <c r="E175" s="289">
        <v>0</v>
      </c>
      <c r="F175" s="289">
        <v>0</v>
      </c>
      <c r="G175" s="289">
        <v>0</v>
      </c>
      <c r="H175" s="279"/>
      <c r="I175" s="279"/>
      <c r="J175" s="279"/>
      <c r="K175" s="279"/>
    </row>
    <row r="176" spans="1:11" ht="14.1" customHeight="1" x14ac:dyDescent="0.25">
      <c r="A176" s="279"/>
      <c r="B176" s="279"/>
      <c r="C176" s="292" t="s">
        <v>72</v>
      </c>
      <c r="D176" s="289">
        <v>0</v>
      </c>
      <c r="E176" s="289">
        <v>0</v>
      </c>
      <c r="F176" s="289">
        <v>0</v>
      </c>
      <c r="G176" s="289">
        <v>0</v>
      </c>
      <c r="H176" s="279"/>
      <c r="I176" s="279"/>
      <c r="J176" s="279"/>
      <c r="K176" s="279"/>
    </row>
    <row r="177" spans="1:11" ht="14.1" customHeight="1" x14ac:dyDescent="0.25">
      <c r="A177" s="279"/>
      <c r="B177" s="279"/>
      <c r="C177" s="292" t="s">
        <v>73</v>
      </c>
      <c r="D177" s="289">
        <v>0</v>
      </c>
      <c r="E177" s="289">
        <v>769854</v>
      </c>
      <c r="F177" s="289">
        <v>1795305</v>
      </c>
      <c r="G177" s="289">
        <v>0</v>
      </c>
      <c r="H177" s="279"/>
      <c r="I177" s="279"/>
      <c r="J177" s="279"/>
      <c r="K177" s="279"/>
    </row>
    <row r="178" spans="1:11" ht="14.1" customHeight="1" x14ac:dyDescent="0.25">
      <c r="A178" s="279"/>
      <c r="B178" s="279"/>
      <c r="C178" s="292" t="s">
        <v>60</v>
      </c>
      <c r="D178" s="289">
        <v>0</v>
      </c>
      <c r="E178" s="289">
        <v>769854</v>
      </c>
      <c r="F178" s="289">
        <v>1795305</v>
      </c>
      <c r="G178" s="289">
        <v>0</v>
      </c>
      <c r="H178" s="279"/>
      <c r="I178" s="279"/>
      <c r="J178" s="279"/>
      <c r="K178" s="279"/>
    </row>
    <row r="179" spans="1:11" ht="14.1" customHeight="1" x14ac:dyDescent="0.25">
      <c r="A179" s="279"/>
      <c r="B179" s="279"/>
      <c r="C179" s="292" t="s">
        <v>69</v>
      </c>
      <c r="D179" s="289">
        <v>0</v>
      </c>
      <c r="E179" s="289">
        <v>0</v>
      </c>
      <c r="F179" s="289">
        <v>0</v>
      </c>
      <c r="G179" s="289">
        <v>0</v>
      </c>
      <c r="H179" s="279"/>
      <c r="I179" s="279"/>
      <c r="J179" s="279"/>
      <c r="K179" s="279"/>
    </row>
    <row r="180" spans="1:11" ht="14.1" customHeight="1" x14ac:dyDescent="0.25">
      <c r="A180" s="279"/>
      <c r="B180" s="279"/>
      <c r="C180" s="292" t="s">
        <v>70</v>
      </c>
      <c r="D180" s="289">
        <v>0</v>
      </c>
      <c r="E180" s="289">
        <v>0</v>
      </c>
      <c r="F180" s="289">
        <v>0</v>
      </c>
      <c r="G180" s="289">
        <v>0</v>
      </c>
      <c r="H180" s="279"/>
      <c r="I180" s="279"/>
      <c r="J180" s="279"/>
      <c r="K180" s="279"/>
    </row>
    <row r="181" spans="1:11" ht="14.1" customHeight="1" x14ac:dyDescent="0.25">
      <c r="A181" s="279"/>
      <c r="B181" s="279"/>
      <c r="C181" s="292" t="s">
        <v>71</v>
      </c>
      <c r="D181" s="289">
        <v>0</v>
      </c>
      <c r="E181" s="289">
        <v>0</v>
      </c>
      <c r="F181" s="289">
        <v>0</v>
      </c>
      <c r="G181" s="289">
        <v>0</v>
      </c>
      <c r="H181" s="279"/>
      <c r="I181" s="279"/>
      <c r="J181" s="279"/>
      <c r="K181" s="279"/>
    </row>
    <row r="182" spans="1:11" ht="14.1" customHeight="1" x14ac:dyDescent="0.25">
      <c r="A182" s="279"/>
      <c r="B182" s="279"/>
      <c r="C182" s="292" t="s">
        <v>72</v>
      </c>
      <c r="D182" s="289">
        <v>0</v>
      </c>
      <c r="E182" s="289">
        <v>0</v>
      </c>
      <c r="F182" s="289">
        <v>0</v>
      </c>
      <c r="G182" s="289">
        <v>0</v>
      </c>
      <c r="H182" s="279"/>
      <c r="I182" s="279"/>
      <c r="J182" s="279"/>
      <c r="K182" s="279"/>
    </row>
    <row r="183" spans="1:11" ht="14.1" customHeight="1" x14ac:dyDescent="0.25">
      <c r="A183" s="279"/>
      <c r="B183" s="279"/>
      <c r="C183" s="292" t="s">
        <v>74</v>
      </c>
      <c r="D183" s="289">
        <v>0</v>
      </c>
      <c r="E183" s="289">
        <v>0</v>
      </c>
      <c r="F183" s="289">
        <v>0</v>
      </c>
      <c r="G183" s="289">
        <v>0</v>
      </c>
      <c r="H183" s="279"/>
      <c r="I183" s="279"/>
      <c r="J183" s="279"/>
      <c r="K183" s="279"/>
    </row>
    <row r="184" spans="1:11" ht="14.1" customHeight="1" x14ac:dyDescent="0.25">
      <c r="A184" s="279"/>
      <c r="B184" s="279"/>
      <c r="C184" s="292" t="s">
        <v>60</v>
      </c>
      <c r="D184" s="289">
        <v>0</v>
      </c>
      <c r="E184" s="289">
        <v>0</v>
      </c>
      <c r="F184" s="289">
        <v>0</v>
      </c>
      <c r="G184" s="289">
        <v>0</v>
      </c>
      <c r="H184" s="279"/>
      <c r="I184" s="279"/>
      <c r="J184" s="279"/>
      <c r="K184" s="279"/>
    </row>
    <row r="185" spans="1:11" ht="14.1" customHeight="1" x14ac:dyDescent="0.25">
      <c r="A185" s="279"/>
      <c r="B185" s="279"/>
      <c r="C185" s="292" t="s">
        <v>69</v>
      </c>
      <c r="D185" s="289">
        <v>0</v>
      </c>
      <c r="E185" s="289">
        <v>0</v>
      </c>
      <c r="F185" s="289">
        <v>0</v>
      </c>
      <c r="G185" s="289">
        <v>0</v>
      </c>
      <c r="H185" s="279"/>
      <c r="I185" s="279"/>
      <c r="J185" s="279"/>
      <c r="K185" s="279"/>
    </row>
    <row r="186" spans="1:11" ht="14.1" customHeight="1" x14ac:dyDescent="0.25">
      <c r="A186" s="279"/>
      <c r="B186" s="279"/>
      <c r="C186" s="292" t="s">
        <v>70</v>
      </c>
      <c r="D186" s="289">
        <v>0</v>
      </c>
      <c r="E186" s="289">
        <v>0</v>
      </c>
      <c r="F186" s="289">
        <v>0</v>
      </c>
      <c r="G186" s="289">
        <v>0</v>
      </c>
      <c r="H186" s="279"/>
      <c r="I186" s="279"/>
      <c r="J186" s="279"/>
      <c r="K186" s="279"/>
    </row>
    <row r="187" spans="1:11" ht="14.1" customHeight="1" x14ac:dyDescent="0.25">
      <c r="A187" s="279"/>
      <c r="B187" s="279"/>
      <c r="C187" s="292" t="s">
        <v>71</v>
      </c>
      <c r="D187" s="289">
        <v>0</v>
      </c>
      <c r="E187" s="289">
        <v>0</v>
      </c>
      <c r="F187" s="289">
        <v>0</v>
      </c>
      <c r="G187" s="289">
        <v>0</v>
      </c>
      <c r="H187" s="279"/>
      <c r="I187" s="279"/>
      <c r="J187" s="279"/>
      <c r="K187" s="279"/>
    </row>
    <row r="188" spans="1:11" ht="14.1" customHeight="1" x14ac:dyDescent="0.25">
      <c r="A188" s="279"/>
      <c r="B188" s="279"/>
      <c r="C188" s="292" t="s">
        <v>72</v>
      </c>
      <c r="D188" s="289">
        <v>0</v>
      </c>
      <c r="E188" s="289">
        <v>0</v>
      </c>
      <c r="F188" s="289">
        <v>0</v>
      </c>
      <c r="G188" s="289">
        <v>0</v>
      </c>
      <c r="H188" s="279"/>
      <c r="I188" s="279"/>
      <c r="J188" s="279"/>
      <c r="K188" s="279"/>
    </row>
    <row r="189" spans="1:11" ht="14.1" customHeight="1" x14ac:dyDescent="0.25">
      <c r="A189" s="279"/>
      <c r="B189" s="279"/>
      <c r="C189" s="292" t="s">
        <v>75</v>
      </c>
      <c r="D189" s="289">
        <v>0</v>
      </c>
      <c r="E189" s="289">
        <v>0</v>
      </c>
      <c r="F189" s="289">
        <v>0</v>
      </c>
      <c r="G189" s="289">
        <v>0</v>
      </c>
      <c r="H189" s="279"/>
      <c r="I189" s="279"/>
      <c r="J189" s="279"/>
      <c r="K189" s="279"/>
    </row>
    <row r="190" spans="1:11" ht="14.1" customHeight="1" x14ac:dyDescent="0.25">
      <c r="A190" s="279"/>
      <c r="B190" s="279"/>
      <c r="C190" s="292" t="s">
        <v>76</v>
      </c>
      <c r="D190" s="289">
        <v>0</v>
      </c>
      <c r="E190" s="289">
        <v>0</v>
      </c>
      <c r="F190" s="289">
        <v>0</v>
      </c>
      <c r="G190" s="289">
        <v>0</v>
      </c>
      <c r="H190" s="279"/>
      <c r="I190" s="279"/>
      <c r="J190" s="279"/>
      <c r="K190" s="279"/>
    </row>
    <row r="191" spans="1:11" ht="14.1" customHeight="1" x14ac:dyDescent="0.25">
      <c r="A191" s="279"/>
      <c r="B191" s="279"/>
      <c r="C191" s="290" t="s">
        <v>77</v>
      </c>
      <c r="D191" s="289">
        <v>0</v>
      </c>
      <c r="E191" s="289">
        <v>769854</v>
      </c>
      <c r="F191" s="289">
        <v>1795305</v>
      </c>
      <c r="G191" s="289">
        <v>0</v>
      </c>
      <c r="H191" s="279"/>
      <c r="I191" s="279"/>
      <c r="J191" s="279"/>
      <c r="K191" s="279"/>
    </row>
    <row r="192" spans="1:11" ht="14.1" customHeight="1" x14ac:dyDescent="0.25">
      <c r="A192" s="279"/>
      <c r="B192" s="279"/>
      <c r="C192" s="296" t="s">
        <v>33</v>
      </c>
      <c r="D192" s="1295" t="s">
        <v>1175</v>
      </c>
      <c r="E192" s="1296"/>
      <c r="F192" s="1296"/>
      <c r="G192" s="1296"/>
      <c r="H192" s="279"/>
      <c r="I192" s="279"/>
      <c r="J192" s="279"/>
      <c r="K192" s="279"/>
    </row>
    <row r="193" spans="1:11" ht="14.1" customHeight="1" x14ac:dyDescent="0.25">
      <c r="A193" s="279"/>
      <c r="B193" s="279"/>
      <c r="C193" s="277" t="s">
        <v>35</v>
      </c>
      <c r="D193" s="1297" t="s">
        <v>1176</v>
      </c>
      <c r="E193" s="1298"/>
      <c r="F193" s="1298"/>
      <c r="G193" s="1298"/>
      <c r="H193" s="279"/>
      <c r="I193" s="279"/>
      <c r="J193" s="279"/>
      <c r="K193" s="279"/>
    </row>
    <row r="194" spans="1:11" ht="14.1" customHeight="1" x14ac:dyDescent="0.25">
      <c r="A194" s="279"/>
      <c r="B194" s="279"/>
      <c r="C194" s="277" t="s">
        <v>37</v>
      </c>
      <c r="D194" s="1297" t="s">
        <v>1177</v>
      </c>
      <c r="E194" s="1298"/>
      <c r="F194" s="1298"/>
      <c r="G194" s="1298"/>
      <c r="H194" s="279"/>
      <c r="I194" s="279"/>
      <c r="J194" s="279"/>
      <c r="K194" s="279"/>
    </row>
    <row r="195" spans="1:11" ht="15" customHeight="1" x14ac:dyDescent="0.25">
      <c r="A195" s="279"/>
      <c r="B195" s="279"/>
      <c r="C195" s="294"/>
      <c r="D195" s="269">
        <v>2025</v>
      </c>
      <c r="E195" s="269">
        <v>2026</v>
      </c>
      <c r="F195" s="269">
        <v>2027</v>
      </c>
      <c r="G195" s="269">
        <v>2028</v>
      </c>
      <c r="H195" s="279"/>
      <c r="I195" s="279"/>
      <c r="J195" s="279"/>
      <c r="K195" s="279"/>
    </row>
    <row r="196" spans="1:11" ht="15" customHeight="1" x14ac:dyDescent="0.25">
      <c r="A196" s="279"/>
      <c r="B196" s="279"/>
      <c r="C196" s="293"/>
      <c r="D196" s="266" t="s">
        <v>17</v>
      </c>
      <c r="E196" s="266" t="s">
        <v>18</v>
      </c>
      <c r="F196" s="266" t="s">
        <v>18</v>
      </c>
      <c r="G196" s="266" t="s">
        <v>18</v>
      </c>
      <c r="H196" s="279"/>
      <c r="I196" s="279"/>
      <c r="J196" s="279"/>
      <c r="K196" s="279"/>
    </row>
    <row r="197" spans="1:11" ht="14.1" customHeight="1" x14ac:dyDescent="0.25">
      <c r="A197" s="279"/>
      <c r="B197" s="279"/>
      <c r="C197" s="284" t="s">
        <v>39</v>
      </c>
      <c r="D197" s="295" t="s">
        <v>40</v>
      </c>
      <c r="E197" s="295" t="s">
        <v>151</v>
      </c>
      <c r="F197" s="295" t="s">
        <v>46</v>
      </c>
      <c r="G197" s="295" t="s">
        <v>151</v>
      </c>
      <c r="H197" s="279"/>
      <c r="I197" s="279"/>
      <c r="J197" s="279"/>
      <c r="K197" s="279"/>
    </row>
    <row r="198" spans="1:11" ht="14.1" customHeight="1" x14ac:dyDescent="0.25">
      <c r="A198" s="279"/>
      <c r="B198" s="279"/>
      <c r="C198" s="284" t="s">
        <v>41</v>
      </c>
      <c r="D198" s="295" t="s">
        <v>345</v>
      </c>
      <c r="E198" s="295" t="s">
        <v>1178</v>
      </c>
      <c r="F198" s="295" t="s">
        <v>46</v>
      </c>
      <c r="G198" s="295" t="s">
        <v>1179</v>
      </c>
      <c r="H198" s="279"/>
      <c r="I198" s="279"/>
      <c r="J198" s="279"/>
      <c r="K198" s="279"/>
    </row>
    <row r="199" spans="1:11" ht="14.1" customHeight="1" x14ac:dyDescent="0.25">
      <c r="A199" s="279"/>
      <c r="B199" s="279"/>
      <c r="C199" s="284" t="s">
        <v>45</v>
      </c>
      <c r="D199" s="295" t="s">
        <v>46</v>
      </c>
      <c r="E199" s="295" t="s">
        <v>1178</v>
      </c>
      <c r="F199" s="295" t="s">
        <v>46</v>
      </c>
      <c r="G199" s="295" t="s">
        <v>1179</v>
      </c>
      <c r="H199" s="279"/>
      <c r="I199" s="279"/>
      <c r="J199" s="279"/>
      <c r="K199" s="279"/>
    </row>
    <row r="200" spans="1:11" ht="14.1" customHeight="1" x14ac:dyDescent="0.25">
      <c r="A200" s="279"/>
      <c r="B200" s="279"/>
      <c r="C200" s="284" t="s">
        <v>50</v>
      </c>
      <c r="D200" s="295" t="s">
        <v>40</v>
      </c>
      <c r="E200" s="295" t="s">
        <v>40</v>
      </c>
      <c r="F200" s="295" t="s">
        <v>137</v>
      </c>
      <c r="G200" s="295" t="s">
        <v>40</v>
      </c>
      <c r="H200" s="279"/>
      <c r="I200" s="279"/>
      <c r="J200" s="279"/>
      <c r="K200" s="279"/>
    </row>
    <row r="201" spans="1:11" ht="14.1" customHeight="1" x14ac:dyDescent="0.25">
      <c r="A201" s="279"/>
      <c r="B201" s="279"/>
      <c r="C201" s="284" t="s">
        <v>52</v>
      </c>
      <c r="D201" s="295" t="s">
        <v>40</v>
      </c>
      <c r="E201" s="295" t="s">
        <v>1180</v>
      </c>
      <c r="F201" s="295" t="s">
        <v>137</v>
      </c>
      <c r="G201" s="295" t="s">
        <v>40</v>
      </c>
      <c r="H201" s="279"/>
      <c r="I201" s="279"/>
      <c r="J201" s="279"/>
      <c r="K201" s="279"/>
    </row>
    <row r="202" spans="1:11" ht="14.1" customHeight="1" x14ac:dyDescent="0.25">
      <c r="A202" s="279"/>
      <c r="B202" s="279"/>
      <c r="C202" s="284" t="s">
        <v>55</v>
      </c>
      <c r="D202" s="295" t="s">
        <v>40</v>
      </c>
      <c r="E202" s="295" t="s">
        <v>40</v>
      </c>
      <c r="F202" s="295" t="s">
        <v>137</v>
      </c>
      <c r="G202" s="295" t="s">
        <v>40</v>
      </c>
      <c r="H202" s="279"/>
      <c r="I202" s="279"/>
      <c r="J202" s="279"/>
      <c r="K202" s="279"/>
    </row>
    <row r="203" spans="1:11" ht="14.1" customHeight="1" x14ac:dyDescent="0.25">
      <c r="A203" s="279"/>
      <c r="B203" s="279"/>
      <c r="C203" s="1307" t="s">
        <v>58</v>
      </c>
      <c r="D203" s="1308"/>
      <c r="E203" s="1308"/>
      <c r="F203" s="1308"/>
      <c r="G203" s="1308"/>
      <c r="H203" s="279"/>
      <c r="I203" s="279"/>
      <c r="J203" s="279"/>
      <c r="K203" s="279"/>
    </row>
    <row r="204" spans="1:11" ht="14.1" customHeight="1" x14ac:dyDescent="0.25">
      <c r="A204" s="279"/>
      <c r="B204" s="279"/>
      <c r="C204" s="294"/>
      <c r="D204" s="269">
        <v>2025</v>
      </c>
      <c r="E204" s="269">
        <v>2026</v>
      </c>
      <c r="F204" s="269">
        <v>2027</v>
      </c>
      <c r="G204" s="269">
        <v>2028</v>
      </c>
      <c r="H204" s="279"/>
      <c r="I204" s="279"/>
      <c r="J204" s="279"/>
      <c r="K204" s="279"/>
    </row>
    <row r="205" spans="1:11" ht="14.1" customHeight="1" x14ac:dyDescent="0.25">
      <c r="A205" s="279"/>
      <c r="B205" s="279"/>
      <c r="C205" s="293"/>
      <c r="D205" s="266" t="s">
        <v>17</v>
      </c>
      <c r="E205" s="266" t="s">
        <v>18</v>
      </c>
      <c r="F205" s="266" t="s">
        <v>18</v>
      </c>
      <c r="G205" s="266" t="s">
        <v>18</v>
      </c>
      <c r="H205" s="279"/>
      <c r="I205" s="279"/>
      <c r="J205" s="279"/>
      <c r="K205" s="279"/>
    </row>
    <row r="206" spans="1:11" ht="14.1" customHeight="1" x14ac:dyDescent="0.25">
      <c r="A206" s="279"/>
      <c r="B206" s="279"/>
      <c r="C206" s="292" t="s">
        <v>59</v>
      </c>
      <c r="D206" s="289">
        <v>0</v>
      </c>
      <c r="E206" s="289">
        <v>0</v>
      </c>
      <c r="F206" s="289">
        <v>0</v>
      </c>
      <c r="G206" s="289">
        <v>0</v>
      </c>
      <c r="H206" s="279"/>
      <c r="I206" s="279"/>
      <c r="J206" s="279"/>
      <c r="K206" s="279"/>
    </row>
    <row r="207" spans="1:11" ht="14.1" customHeight="1" x14ac:dyDescent="0.25">
      <c r="A207" s="279"/>
      <c r="B207" s="279"/>
      <c r="C207" s="292" t="s">
        <v>60</v>
      </c>
      <c r="D207" s="289">
        <v>0</v>
      </c>
      <c r="E207" s="289">
        <v>0</v>
      </c>
      <c r="F207" s="289">
        <v>0</v>
      </c>
      <c r="G207" s="289">
        <v>0</v>
      </c>
      <c r="H207" s="279"/>
      <c r="I207" s="279"/>
      <c r="J207" s="279"/>
      <c r="K207" s="279"/>
    </row>
    <row r="208" spans="1:11" ht="14.1" customHeight="1" x14ac:dyDescent="0.25">
      <c r="A208" s="279"/>
      <c r="B208" s="279"/>
      <c r="C208" s="292" t="s">
        <v>61</v>
      </c>
      <c r="D208" s="289">
        <v>0</v>
      </c>
      <c r="E208" s="289">
        <v>0</v>
      </c>
      <c r="F208" s="289">
        <v>0</v>
      </c>
      <c r="G208" s="289">
        <v>0</v>
      </c>
      <c r="H208" s="279"/>
      <c r="I208" s="279"/>
      <c r="J208" s="279"/>
      <c r="K208" s="279"/>
    </row>
    <row r="209" spans="1:11" ht="14.1" customHeight="1" x14ac:dyDescent="0.25">
      <c r="A209" s="279"/>
      <c r="B209" s="279"/>
      <c r="C209" s="292" t="s">
        <v>62</v>
      </c>
      <c r="D209" s="289">
        <v>0</v>
      </c>
      <c r="E209" s="289">
        <v>0</v>
      </c>
      <c r="F209" s="289">
        <v>0</v>
      </c>
      <c r="G209" s="289">
        <v>0</v>
      </c>
      <c r="H209" s="279"/>
      <c r="I209" s="279"/>
      <c r="J209" s="279"/>
      <c r="K209" s="279"/>
    </row>
    <row r="210" spans="1:11" ht="14.1" customHeight="1" x14ac:dyDescent="0.25">
      <c r="A210" s="279"/>
      <c r="B210" s="279"/>
      <c r="C210" s="292" t="s">
        <v>60</v>
      </c>
      <c r="D210" s="289">
        <v>0</v>
      </c>
      <c r="E210" s="289">
        <v>0</v>
      </c>
      <c r="F210" s="289">
        <v>0</v>
      </c>
      <c r="G210" s="289">
        <v>0</v>
      </c>
      <c r="H210" s="279"/>
      <c r="I210" s="279"/>
      <c r="J210" s="279"/>
      <c r="K210" s="279"/>
    </row>
    <row r="211" spans="1:11" ht="14.1" customHeight="1" x14ac:dyDescent="0.25">
      <c r="A211" s="279"/>
      <c r="B211" s="279"/>
      <c r="C211" s="292" t="s">
        <v>61</v>
      </c>
      <c r="D211" s="289">
        <v>0</v>
      </c>
      <c r="E211" s="289">
        <v>0</v>
      </c>
      <c r="F211" s="289">
        <v>0</v>
      </c>
      <c r="G211" s="289">
        <v>0</v>
      </c>
      <c r="H211" s="279"/>
      <c r="I211" s="279"/>
      <c r="J211" s="279"/>
      <c r="K211" s="279"/>
    </row>
    <row r="212" spans="1:11" ht="14.1" customHeight="1" x14ac:dyDescent="0.25">
      <c r="A212" s="279"/>
      <c r="B212" s="279"/>
      <c r="C212" s="292" t="s">
        <v>63</v>
      </c>
      <c r="D212" s="289">
        <v>0</v>
      </c>
      <c r="E212" s="289">
        <v>0</v>
      </c>
      <c r="F212" s="289">
        <v>0</v>
      </c>
      <c r="G212" s="289">
        <v>0</v>
      </c>
      <c r="H212" s="279"/>
      <c r="I212" s="279"/>
      <c r="J212" s="279"/>
      <c r="K212" s="279"/>
    </row>
    <row r="213" spans="1:11" ht="14.1" customHeight="1" x14ac:dyDescent="0.25">
      <c r="A213" s="279"/>
      <c r="B213" s="279"/>
      <c r="C213" s="292" t="s">
        <v>60</v>
      </c>
      <c r="D213" s="289">
        <v>0</v>
      </c>
      <c r="E213" s="289">
        <v>0</v>
      </c>
      <c r="F213" s="289">
        <v>0</v>
      </c>
      <c r="G213" s="289">
        <v>0</v>
      </c>
      <c r="H213" s="279"/>
      <c r="I213" s="279"/>
      <c r="J213" s="279"/>
      <c r="K213" s="279"/>
    </row>
    <row r="214" spans="1:11" ht="14.1" customHeight="1" x14ac:dyDescent="0.25">
      <c r="A214" s="279"/>
      <c r="B214" s="279"/>
      <c r="C214" s="292" t="s">
        <v>61</v>
      </c>
      <c r="D214" s="289">
        <v>0</v>
      </c>
      <c r="E214" s="289">
        <v>0</v>
      </c>
      <c r="F214" s="289">
        <v>0</v>
      </c>
      <c r="G214" s="289">
        <v>0</v>
      </c>
      <c r="H214" s="279"/>
      <c r="I214" s="279"/>
      <c r="J214" s="279"/>
      <c r="K214" s="279"/>
    </row>
    <row r="215" spans="1:11" ht="14.1" customHeight="1" x14ac:dyDescent="0.25">
      <c r="A215" s="279"/>
      <c r="B215" s="279"/>
      <c r="C215" s="292" t="s">
        <v>64</v>
      </c>
      <c r="D215" s="289">
        <v>0</v>
      </c>
      <c r="E215" s="289">
        <v>0</v>
      </c>
      <c r="F215" s="289">
        <v>0</v>
      </c>
      <c r="G215" s="289">
        <v>0</v>
      </c>
      <c r="H215" s="279"/>
      <c r="I215" s="279"/>
      <c r="J215" s="279"/>
      <c r="K215" s="279"/>
    </row>
    <row r="216" spans="1:11" ht="14.1" customHeight="1" x14ac:dyDescent="0.25">
      <c r="A216" s="279"/>
      <c r="B216" s="279"/>
      <c r="C216" s="292" t="s">
        <v>60</v>
      </c>
      <c r="D216" s="289">
        <v>0</v>
      </c>
      <c r="E216" s="289">
        <v>0</v>
      </c>
      <c r="F216" s="289">
        <v>0</v>
      </c>
      <c r="G216" s="289">
        <v>0</v>
      </c>
      <c r="H216" s="279"/>
      <c r="I216" s="279"/>
      <c r="J216" s="279"/>
      <c r="K216" s="279"/>
    </row>
    <row r="217" spans="1:11" ht="14.1" customHeight="1" x14ac:dyDescent="0.25">
      <c r="A217" s="279"/>
      <c r="B217" s="279"/>
      <c r="C217" s="292" t="s">
        <v>61</v>
      </c>
      <c r="D217" s="289">
        <v>0</v>
      </c>
      <c r="E217" s="289">
        <v>0</v>
      </c>
      <c r="F217" s="289">
        <v>0</v>
      </c>
      <c r="G217" s="289">
        <v>0</v>
      </c>
      <c r="H217" s="279"/>
      <c r="I217" s="279"/>
      <c r="J217" s="279"/>
      <c r="K217" s="279"/>
    </row>
    <row r="218" spans="1:11" ht="14.1" customHeight="1" x14ac:dyDescent="0.25">
      <c r="A218" s="279"/>
      <c r="B218" s="279"/>
      <c r="C218" s="292" t="s">
        <v>65</v>
      </c>
      <c r="D218" s="289">
        <v>0</v>
      </c>
      <c r="E218" s="289">
        <v>0</v>
      </c>
      <c r="F218" s="289">
        <v>0</v>
      </c>
      <c r="G218" s="289">
        <v>0</v>
      </c>
      <c r="H218" s="279"/>
      <c r="I218" s="279"/>
      <c r="J218" s="279"/>
      <c r="K218" s="279"/>
    </row>
    <row r="219" spans="1:11" ht="14.1" customHeight="1" x14ac:dyDescent="0.25">
      <c r="A219" s="279"/>
      <c r="B219" s="279"/>
      <c r="C219" s="292" t="s">
        <v>60</v>
      </c>
      <c r="D219" s="289">
        <v>0</v>
      </c>
      <c r="E219" s="289">
        <v>0</v>
      </c>
      <c r="F219" s="289">
        <v>0</v>
      </c>
      <c r="G219" s="289">
        <v>0</v>
      </c>
      <c r="H219" s="279"/>
      <c r="I219" s="279"/>
      <c r="J219" s="279"/>
      <c r="K219" s="279"/>
    </row>
    <row r="220" spans="1:11" ht="14.1" customHeight="1" x14ac:dyDescent="0.25">
      <c r="A220" s="279"/>
      <c r="B220" s="279"/>
      <c r="C220" s="292" t="s">
        <v>61</v>
      </c>
      <c r="D220" s="289">
        <v>0</v>
      </c>
      <c r="E220" s="289">
        <v>0</v>
      </c>
      <c r="F220" s="289">
        <v>0</v>
      </c>
      <c r="G220" s="289">
        <v>0</v>
      </c>
      <c r="H220" s="279"/>
      <c r="I220" s="279"/>
      <c r="J220" s="279"/>
      <c r="K220" s="279"/>
    </row>
    <row r="221" spans="1:11" ht="14.1" customHeight="1" x14ac:dyDescent="0.25">
      <c r="A221" s="279"/>
      <c r="B221" s="279"/>
      <c r="C221" s="292" t="s">
        <v>66</v>
      </c>
      <c r="D221" s="289">
        <v>0</v>
      </c>
      <c r="E221" s="289">
        <v>0</v>
      </c>
      <c r="F221" s="289">
        <v>0</v>
      </c>
      <c r="G221" s="289">
        <v>0</v>
      </c>
      <c r="H221" s="279"/>
      <c r="I221" s="279"/>
      <c r="J221" s="279"/>
      <c r="K221" s="279"/>
    </row>
    <row r="222" spans="1:11" ht="14.1" customHeight="1" x14ac:dyDescent="0.25">
      <c r="A222" s="279"/>
      <c r="B222" s="279"/>
      <c r="C222" s="292" t="s">
        <v>60</v>
      </c>
      <c r="D222" s="289">
        <v>0</v>
      </c>
      <c r="E222" s="289">
        <v>0</v>
      </c>
      <c r="F222" s="289">
        <v>0</v>
      </c>
      <c r="G222" s="289">
        <v>0</v>
      </c>
      <c r="H222" s="279"/>
      <c r="I222" s="279"/>
      <c r="J222" s="279"/>
      <c r="K222" s="279"/>
    </row>
    <row r="223" spans="1:11" ht="14.1" customHeight="1" x14ac:dyDescent="0.25">
      <c r="A223" s="279"/>
      <c r="B223" s="279"/>
      <c r="C223" s="292" t="s">
        <v>61</v>
      </c>
      <c r="D223" s="289">
        <v>0</v>
      </c>
      <c r="E223" s="289">
        <v>0</v>
      </c>
      <c r="F223" s="289">
        <v>0</v>
      </c>
      <c r="G223" s="289">
        <v>0</v>
      </c>
      <c r="H223" s="279"/>
      <c r="I223" s="279"/>
      <c r="J223" s="279"/>
      <c r="K223" s="279"/>
    </row>
    <row r="224" spans="1:11" ht="14.1" customHeight="1" x14ac:dyDescent="0.25">
      <c r="A224" s="279"/>
      <c r="B224" s="279"/>
      <c r="C224" s="292" t="s">
        <v>67</v>
      </c>
      <c r="D224" s="289">
        <v>0</v>
      </c>
      <c r="E224" s="289">
        <v>0</v>
      </c>
      <c r="F224" s="289">
        <v>0</v>
      </c>
      <c r="G224" s="289">
        <v>0</v>
      </c>
      <c r="H224" s="279"/>
      <c r="I224" s="279"/>
      <c r="J224" s="279"/>
      <c r="K224" s="279"/>
    </row>
    <row r="225" spans="1:11" ht="14.1" customHeight="1" x14ac:dyDescent="0.25">
      <c r="A225" s="279"/>
      <c r="B225" s="279"/>
      <c r="C225" s="292" t="s">
        <v>60</v>
      </c>
      <c r="D225" s="289">
        <v>0</v>
      </c>
      <c r="E225" s="289">
        <v>0</v>
      </c>
      <c r="F225" s="289">
        <v>0</v>
      </c>
      <c r="G225" s="289">
        <v>0</v>
      </c>
      <c r="H225" s="279"/>
      <c r="I225" s="279"/>
      <c r="J225" s="279"/>
      <c r="K225" s="279"/>
    </row>
    <row r="226" spans="1:11" ht="14.1" customHeight="1" x14ac:dyDescent="0.25">
      <c r="A226" s="279"/>
      <c r="B226" s="279"/>
      <c r="C226" s="292" t="s">
        <v>61</v>
      </c>
      <c r="D226" s="289">
        <v>0</v>
      </c>
      <c r="E226" s="289">
        <v>0</v>
      </c>
      <c r="F226" s="289">
        <v>0</v>
      </c>
      <c r="G226" s="289">
        <v>0</v>
      </c>
      <c r="H226" s="279"/>
      <c r="I226" s="279"/>
      <c r="J226" s="279"/>
      <c r="K226" s="279"/>
    </row>
    <row r="227" spans="1:11" ht="14.1" customHeight="1" x14ac:dyDescent="0.25">
      <c r="A227" s="279"/>
      <c r="B227" s="279"/>
      <c r="C227" s="292" t="s">
        <v>68</v>
      </c>
      <c r="D227" s="289">
        <v>0</v>
      </c>
      <c r="E227" s="289">
        <v>0</v>
      </c>
      <c r="F227" s="289">
        <v>0</v>
      </c>
      <c r="G227" s="289">
        <v>0</v>
      </c>
      <c r="H227" s="279"/>
      <c r="I227" s="279"/>
      <c r="J227" s="279"/>
      <c r="K227" s="279"/>
    </row>
    <row r="228" spans="1:11" ht="14.1" customHeight="1" x14ac:dyDescent="0.25">
      <c r="A228" s="279"/>
      <c r="B228" s="279"/>
      <c r="C228" s="292" t="s">
        <v>60</v>
      </c>
      <c r="D228" s="289">
        <v>0</v>
      </c>
      <c r="E228" s="289">
        <v>0</v>
      </c>
      <c r="F228" s="289">
        <v>0</v>
      </c>
      <c r="G228" s="289">
        <v>0</v>
      </c>
      <c r="H228" s="279"/>
      <c r="I228" s="279"/>
      <c r="J228" s="279"/>
      <c r="K228" s="279"/>
    </row>
    <row r="229" spans="1:11" ht="14.1" customHeight="1" x14ac:dyDescent="0.25">
      <c r="A229" s="279"/>
      <c r="B229" s="279"/>
      <c r="C229" s="292" t="s">
        <v>69</v>
      </c>
      <c r="D229" s="289">
        <v>0</v>
      </c>
      <c r="E229" s="289">
        <v>0</v>
      </c>
      <c r="F229" s="289">
        <v>0</v>
      </c>
      <c r="G229" s="289">
        <v>0</v>
      </c>
      <c r="H229" s="279"/>
      <c r="I229" s="279"/>
      <c r="J229" s="279"/>
      <c r="K229" s="279"/>
    </row>
    <row r="230" spans="1:11" ht="14.1" customHeight="1" x14ac:dyDescent="0.25">
      <c r="A230" s="279"/>
      <c r="B230" s="279"/>
      <c r="C230" s="292" t="s">
        <v>70</v>
      </c>
      <c r="D230" s="289">
        <v>0</v>
      </c>
      <c r="E230" s="289">
        <v>0</v>
      </c>
      <c r="F230" s="289">
        <v>0</v>
      </c>
      <c r="G230" s="289">
        <v>0</v>
      </c>
      <c r="H230" s="279"/>
      <c r="I230" s="279"/>
      <c r="J230" s="279"/>
      <c r="K230" s="279"/>
    </row>
    <row r="231" spans="1:11" ht="14.1" customHeight="1" x14ac:dyDescent="0.25">
      <c r="A231" s="279"/>
      <c r="B231" s="279"/>
      <c r="C231" s="292" t="s">
        <v>71</v>
      </c>
      <c r="D231" s="289">
        <v>0</v>
      </c>
      <c r="E231" s="289">
        <v>0</v>
      </c>
      <c r="F231" s="289">
        <v>0</v>
      </c>
      <c r="G231" s="289">
        <v>0</v>
      </c>
      <c r="H231" s="279"/>
      <c r="I231" s="279"/>
      <c r="J231" s="279"/>
      <c r="K231" s="279"/>
    </row>
    <row r="232" spans="1:11" ht="14.1" customHeight="1" x14ac:dyDescent="0.25">
      <c r="A232" s="279"/>
      <c r="B232" s="279"/>
      <c r="C232" s="292" t="s">
        <v>72</v>
      </c>
      <c r="D232" s="289">
        <v>0</v>
      </c>
      <c r="E232" s="289">
        <v>0</v>
      </c>
      <c r="F232" s="289">
        <v>0</v>
      </c>
      <c r="G232" s="289">
        <v>0</v>
      </c>
      <c r="H232" s="279"/>
      <c r="I232" s="279"/>
      <c r="J232" s="279"/>
      <c r="K232" s="279"/>
    </row>
    <row r="233" spans="1:11" ht="14.1" customHeight="1" x14ac:dyDescent="0.25">
      <c r="A233" s="279"/>
      <c r="B233" s="279"/>
      <c r="C233" s="292" t="s">
        <v>73</v>
      </c>
      <c r="D233" s="289">
        <v>0</v>
      </c>
      <c r="E233" s="289">
        <v>18424825</v>
      </c>
      <c r="F233" s="289">
        <v>0</v>
      </c>
      <c r="G233" s="289">
        <v>36400000</v>
      </c>
      <c r="H233" s="279"/>
      <c r="I233" s="279"/>
      <c r="J233" s="279"/>
      <c r="K233" s="279"/>
    </row>
    <row r="234" spans="1:11" ht="14.1" customHeight="1" x14ac:dyDescent="0.25">
      <c r="A234" s="279"/>
      <c r="B234" s="279"/>
      <c r="C234" s="292" t="s">
        <v>60</v>
      </c>
      <c r="D234" s="289">
        <v>0</v>
      </c>
      <c r="E234" s="289">
        <v>18424825</v>
      </c>
      <c r="F234" s="289">
        <v>0</v>
      </c>
      <c r="G234" s="289">
        <v>36400000</v>
      </c>
      <c r="H234" s="279"/>
      <c r="I234" s="279"/>
      <c r="J234" s="279"/>
      <c r="K234" s="279"/>
    </row>
    <row r="235" spans="1:11" ht="14.1" customHeight="1" x14ac:dyDescent="0.25">
      <c r="A235" s="279"/>
      <c r="B235" s="279"/>
      <c r="C235" s="292" t="s">
        <v>69</v>
      </c>
      <c r="D235" s="289">
        <v>0</v>
      </c>
      <c r="E235" s="289">
        <v>0</v>
      </c>
      <c r="F235" s="289">
        <v>0</v>
      </c>
      <c r="G235" s="289">
        <v>0</v>
      </c>
      <c r="H235" s="279"/>
      <c r="I235" s="279"/>
      <c r="J235" s="279"/>
      <c r="K235" s="279"/>
    </row>
    <row r="236" spans="1:11" ht="14.1" customHeight="1" x14ac:dyDescent="0.25">
      <c r="A236" s="279"/>
      <c r="B236" s="279"/>
      <c r="C236" s="292" t="s">
        <v>70</v>
      </c>
      <c r="D236" s="289">
        <v>0</v>
      </c>
      <c r="E236" s="289">
        <v>0</v>
      </c>
      <c r="F236" s="289">
        <v>0</v>
      </c>
      <c r="G236" s="289">
        <v>0</v>
      </c>
      <c r="H236" s="279"/>
      <c r="I236" s="279"/>
      <c r="J236" s="279"/>
      <c r="K236" s="279"/>
    </row>
    <row r="237" spans="1:11" ht="14.1" customHeight="1" x14ac:dyDescent="0.25">
      <c r="A237" s="279"/>
      <c r="B237" s="279"/>
      <c r="C237" s="292" t="s">
        <v>71</v>
      </c>
      <c r="D237" s="289">
        <v>0</v>
      </c>
      <c r="E237" s="289">
        <v>0</v>
      </c>
      <c r="F237" s="289">
        <v>0</v>
      </c>
      <c r="G237" s="289">
        <v>0</v>
      </c>
      <c r="H237" s="279"/>
      <c r="I237" s="279"/>
      <c r="J237" s="279"/>
      <c r="K237" s="279"/>
    </row>
    <row r="238" spans="1:11" ht="14.1" customHeight="1" x14ac:dyDescent="0.25">
      <c r="A238" s="279"/>
      <c r="B238" s="279"/>
      <c r="C238" s="292" t="s">
        <v>72</v>
      </c>
      <c r="D238" s="289">
        <v>0</v>
      </c>
      <c r="E238" s="289">
        <v>0</v>
      </c>
      <c r="F238" s="289">
        <v>0</v>
      </c>
      <c r="G238" s="289">
        <v>0</v>
      </c>
      <c r="H238" s="279"/>
      <c r="I238" s="279"/>
      <c r="J238" s="279"/>
      <c r="K238" s="279"/>
    </row>
    <row r="239" spans="1:11" ht="14.1" customHeight="1" x14ac:dyDescent="0.25">
      <c r="A239" s="279"/>
      <c r="B239" s="279"/>
      <c r="C239" s="292" t="s">
        <v>74</v>
      </c>
      <c r="D239" s="289">
        <v>0</v>
      </c>
      <c r="E239" s="289">
        <v>0</v>
      </c>
      <c r="F239" s="289">
        <v>0</v>
      </c>
      <c r="G239" s="289">
        <v>0</v>
      </c>
      <c r="H239" s="279"/>
      <c r="I239" s="279"/>
      <c r="J239" s="279"/>
      <c r="K239" s="279"/>
    </row>
    <row r="240" spans="1:11" ht="14.1" customHeight="1" x14ac:dyDescent="0.25">
      <c r="A240" s="279"/>
      <c r="B240" s="279"/>
      <c r="C240" s="292" t="s">
        <v>60</v>
      </c>
      <c r="D240" s="289">
        <v>0</v>
      </c>
      <c r="E240" s="289">
        <v>0</v>
      </c>
      <c r="F240" s="289">
        <v>0</v>
      </c>
      <c r="G240" s="289">
        <v>0</v>
      </c>
      <c r="H240" s="279"/>
      <c r="I240" s="279"/>
      <c r="J240" s="279"/>
      <c r="K240" s="279"/>
    </row>
    <row r="241" spans="1:11" ht="14.1" customHeight="1" x14ac:dyDescent="0.25">
      <c r="A241" s="279"/>
      <c r="B241" s="279"/>
      <c r="C241" s="292" t="s">
        <v>69</v>
      </c>
      <c r="D241" s="289">
        <v>0</v>
      </c>
      <c r="E241" s="289">
        <v>0</v>
      </c>
      <c r="F241" s="289">
        <v>0</v>
      </c>
      <c r="G241" s="289">
        <v>0</v>
      </c>
      <c r="H241" s="279"/>
      <c r="I241" s="279"/>
      <c r="J241" s="279"/>
      <c r="K241" s="279"/>
    </row>
    <row r="242" spans="1:11" ht="14.1" customHeight="1" x14ac:dyDescent="0.25">
      <c r="A242" s="279"/>
      <c r="B242" s="279"/>
      <c r="C242" s="292" t="s">
        <v>70</v>
      </c>
      <c r="D242" s="289">
        <v>0</v>
      </c>
      <c r="E242" s="289">
        <v>0</v>
      </c>
      <c r="F242" s="289">
        <v>0</v>
      </c>
      <c r="G242" s="289">
        <v>0</v>
      </c>
      <c r="H242" s="279"/>
      <c r="I242" s="279"/>
      <c r="J242" s="279"/>
      <c r="K242" s="279"/>
    </row>
    <row r="243" spans="1:11" ht="14.1" customHeight="1" x14ac:dyDescent="0.25">
      <c r="A243" s="279"/>
      <c r="B243" s="279"/>
      <c r="C243" s="292" t="s">
        <v>71</v>
      </c>
      <c r="D243" s="289">
        <v>0</v>
      </c>
      <c r="E243" s="289">
        <v>0</v>
      </c>
      <c r="F243" s="289">
        <v>0</v>
      </c>
      <c r="G243" s="289">
        <v>0</v>
      </c>
      <c r="H243" s="279"/>
      <c r="I243" s="279"/>
      <c r="J243" s="279"/>
      <c r="K243" s="279"/>
    </row>
    <row r="244" spans="1:11" ht="14.1" customHeight="1" x14ac:dyDescent="0.25">
      <c r="A244" s="279"/>
      <c r="B244" s="279"/>
      <c r="C244" s="292" t="s">
        <v>72</v>
      </c>
      <c r="D244" s="289">
        <v>0</v>
      </c>
      <c r="E244" s="289">
        <v>0</v>
      </c>
      <c r="F244" s="289">
        <v>0</v>
      </c>
      <c r="G244" s="289">
        <v>0</v>
      </c>
      <c r="H244" s="279"/>
      <c r="I244" s="279"/>
      <c r="J244" s="279"/>
      <c r="K244" s="279"/>
    </row>
    <row r="245" spans="1:11" ht="14.1" customHeight="1" x14ac:dyDescent="0.25">
      <c r="A245" s="279"/>
      <c r="B245" s="279"/>
      <c r="C245" s="292" t="s">
        <v>75</v>
      </c>
      <c r="D245" s="289">
        <v>0</v>
      </c>
      <c r="E245" s="289">
        <v>0</v>
      </c>
      <c r="F245" s="289">
        <v>0</v>
      </c>
      <c r="G245" s="289">
        <v>0</v>
      </c>
      <c r="H245" s="279"/>
      <c r="I245" s="279"/>
      <c r="J245" s="279"/>
      <c r="K245" s="279"/>
    </row>
    <row r="246" spans="1:11" ht="14.1" customHeight="1" x14ac:dyDescent="0.25">
      <c r="A246" s="279"/>
      <c r="B246" s="279"/>
      <c r="C246" s="292" t="s">
        <v>76</v>
      </c>
      <c r="D246" s="289">
        <v>0</v>
      </c>
      <c r="E246" s="289">
        <v>0</v>
      </c>
      <c r="F246" s="289">
        <v>0</v>
      </c>
      <c r="G246" s="289">
        <v>0</v>
      </c>
      <c r="H246" s="279"/>
      <c r="I246" s="279"/>
      <c r="J246" s="279"/>
      <c r="K246" s="279"/>
    </row>
    <row r="247" spans="1:11" ht="14.1" customHeight="1" x14ac:dyDescent="0.25">
      <c r="A247" s="279"/>
      <c r="B247" s="279"/>
      <c r="C247" s="290" t="s">
        <v>77</v>
      </c>
      <c r="D247" s="289">
        <v>0</v>
      </c>
      <c r="E247" s="289">
        <v>18424825</v>
      </c>
      <c r="F247" s="289">
        <v>0</v>
      </c>
      <c r="G247" s="289">
        <v>36400000</v>
      </c>
      <c r="H247" s="279"/>
      <c r="I247" s="279"/>
      <c r="J247" s="279"/>
      <c r="K247" s="279"/>
    </row>
    <row r="248" spans="1:11" ht="14.1" customHeight="1" x14ac:dyDescent="0.25">
      <c r="A248" s="279"/>
      <c r="B248" s="279"/>
      <c r="C248" s="296" t="s">
        <v>33</v>
      </c>
      <c r="D248" s="1295" t="s">
        <v>1181</v>
      </c>
      <c r="E248" s="1296"/>
      <c r="F248" s="1296"/>
      <c r="G248" s="1296"/>
      <c r="H248" s="279"/>
      <c r="I248" s="279"/>
      <c r="J248" s="279"/>
      <c r="K248" s="279"/>
    </row>
    <row r="249" spans="1:11" ht="14.1" customHeight="1" x14ac:dyDescent="0.25">
      <c r="A249" s="279"/>
      <c r="B249" s="279"/>
      <c r="C249" s="277" t="s">
        <v>35</v>
      </c>
      <c r="D249" s="1297" t="s">
        <v>1182</v>
      </c>
      <c r="E249" s="1298"/>
      <c r="F249" s="1298"/>
      <c r="G249" s="1298"/>
      <c r="H249" s="279"/>
      <c r="I249" s="279"/>
      <c r="J249" s="279"/>
      <c r="K249" s="279"/>
    </row>
    <row r="250" spans="1:11" ht="14.1" customHeight="1" x14ac:dyDescent="0.25">
      <c r="A250" s="279"/>
      <c r="B250" s="279"/>
      <c r="C250" s="277" t="s">
        <v>37</v>
      </c>
      <c r="D250" s="1297" t="s">
        <v>1177</v>
      </c>
      <c r="E250" s="1298"/>
      <c r="F250" s="1298"/>
      <c r="G250" s="1298"/>
      <c r="H250" s="279"/>
      <c r="I250" s="279"/>
      <c r="J250" s="279"/>
      <c r="K250" s="279"/>
    </row>
    <row r="251" spans="1:11" ht="15" customHeight="1" x14ac:dyDescent="0.25">
      <c r="A251" s="279"/>
      <c r="B251" s="279"/>
      <c r="C251" s="294"/>
      <c r="D251" s="269">
        <v>2025</v>
      </c>
      <c r="E251" s="269">
        <v>2026</v>
      </c>
      <c r="F251" s="269">
        <v>2027</v>
      </c>
      <c r="G251" s="269">
        <v>2028</v>
      </c>
      <c r="H251" s="279"/>
      <c r="I251" s="279"/>
      <c r="J251" s="279"/>
      <c r="K251" s="279"/>
    </row>
    <row r="252" spans="1:11" ht="15" customHeight="1" x14ac:dyDescent="0.25">
      <c r="A252" s="279"/>
      <c r="B252" s="279"/>
      <c r="C252" s="293"/>
      <c r="D252" s="266" t="s">
        <v>17</v>
      </c>
      <c r="E252" s="266" t="s">
        <v>18</v>
      </c>
      <c r="F252" s="266" t="s">
        <v>18</v>
      </c>
      <c r="G252" s="266" t="s">
        <v>18</v>
      </c>
      <c r="H252" s="279"/>
      <c r="I252" s="279"/>
      <c r="J252" s="279"/>
      <c r="K252" s="279"/>
    </row>
    <row r="253" spans="1:11" ht="14.1" customHeight="1" x14ac:dyDescent="0.25">
      <c r="A253" s="279"/>
      <c r="B253" s="279"/>
      <c r="C253" s="284" t="s">
        <v>39</v>
      </c>
      <c r="D253" s="295" t="s">
        <v>40</v>
      </c>
      <c r="E253" s="295" t="s">
        <v>151</v>
      </c>
      <c r="F253" s="295" t="s">
        <v>46</v>
      </c>
      <c r="G253" s="295" t="s">
        <v>46</v>
      </c>
      <c r="H253" s="279"/>
      <c r="I253" s="279"/>
      <c r="J253" s="279"/>
      <c r="K253" s="279"/>
    </row>
    <row r="254" spans="1:11" ht="14.1" customHeight="1" x14ac:dyDescent="0.25">
      <c r="A254" s="279"/>
      <c r="B254" s="279"/>
      <c r="C254" s="284" t="s">
        <v>41</v>
      </c>
      <c r="D254" s="295" t="s">
        <v>1183</v>
      </c>
      <c r="E254" s="295" t="s">
        <v>1184</v>
      </c>
      <c r="F254" s="295" t="s">
        <v>46</v>
      </c>
      <c r="G254" s="295" t="s">
        <v>46</v>
      </c>
      <c r="H254" s="279"/>
      <c r="I254" s="279"/>
      <c r="J254" s="279"/>
      <c r="K254" s="279"/>
    </row>
    <row r="255" spans="1:11" ht="14.1" customHeight="1" x14ac:dyDescent="0.25">
      <c r="A255" s="279"/>
      <c r="B255" s="279"/>
      <c r="C255" s="284" t="s">
        <v>45</v>
      </c>
      <c r="D255" s="295" t="s">
        <v>46</v>
      </c>
      <c r="E255" s="295" t="s">
        <v>1184</v>
      </c>
      <c r="F255" s="295" t="s">
        <v>46</v>
      </c>
      <c r="G255" s="295" t="s">
        <v>46</v>
      </c>
      <c r="H255" s="279"/>
      <c r="I255" s="279"/>
      <c r="J255" s="279"/>
      <c r="K255" s="279"/>
    </row>
    <row r="256" spans="1:11" ht="14.1" customHeight="1" x14ac:dyDescent="0.25">
      <c r="A256" s="279"/>
      <c r="B256" s="279"/>
      <c r="C256" s="284" t="s">
        <v>50</v>
      </c>
      <c r="D256" s="295" t="s">
        <v>40</v>
      </c>
      <c r="E256" s="295" t="s">
        <v>40</v>
      </c>
      <c r="F256" s="295" t="s">
        <v>137</v>
      </c>
      <c r="G256" s="295" t="s">
        <v>40</v>
      </c>
      <c r="H256" s="279"/>
      <c r="I256" s="279"/>
      <c r="J256" s="279"/>
      <c r="K256" s="279"/>
    </row>
    <row r="257" spans="1:11" ht="14.1" customHeight="1" x14ac:dyDescent="0.25">
      <c r="A257" s="279"/>
      <c r="B257" s="279"/>
      <c r="C257" s="284" t="s">
        <v>52</v>
      </c>
      <c r="D257" s="295" t="s">
        <v>40</v>
      </c>
      <c r="E257" s="295" t="s">
        <v>1185</v>
      </c>
      <c r="F257" s="295" t="s">
        <v>137</v>
      </c>
      <c r="G257" s="295" t="s">
        <v>40</v>
      </c>
      <c r="H257" s="279"/>
      <c r="I257" s="279"/>
      <c r="J257" s="279"/>
      <c r="K257" s="279"/>
    </row>
    <row r="258" spans="1:11" ht="14.1" customHeight="1" x14ac:dyDescent="0.25">
      <c r="A258" s="279"/>
      <c r="B258" s="279"/>
      <c r="C258" s="284" t="s">
        <v>55</v>
      </c>
      <c r="D258" s="295" t="s">
        <v>40</v>
      </c>
      <c r="E258" s="295" t="s">
        <v>40</v>
      </c>
      <c r="F258" s="295" t="s">
        <v>137</v>
      </c>
      <c r="G258" s="295" t="s">
        <v>40</v>
      </c>
      <c r="H258" s="279"/>
      <c r="I258" s="279"/>
      <c r="J258" s="279"/>
      <c r="K258" s="279"/>
    </row>
    <row r="259" spans="1:11" ht="14.1" customHeight="1" x14ac:dyDescent="0.25">
      <c r="A259" s="279"/>
      <c r="B259" s="279"/>
      <c r="C259" s="1307" t="s">
        <v>58</v>
      </c>
      <c r="D259" s="1308"/>
      <c r="E259" s="1308"/>
      <c r="F259" s="1308"/>
      <c r="G259" s="1308"/>
      <c r="H259" s="279"/>
      <c r="I259" s="279"/>
      <c r="J259" s="279"/>
      <c r="K259" s="279"/>
    </row>
    <row r="260" spans="1:11" ht="14.1" customHeight="1" x14ac:dyDescent="0.25">
      <c r="A260" s="279"/>
      <c r="B260" s="279"/>
      <c r="C260" s="294"/>
      <c r="D260" s="269">
        <v>2025</v>
      </c>
      <c r="E260" s="269">
        <v>2026</v>
      </c>
      <c r="F260" s="269">
        <v>2027</v>
      </c>
      <c r="G260" s="269">
        <v>2028</v>
      </c>
      <c r="H260" s="279"/>
      <c r="I260" s="279"/>
      <c r="J260" s="279"/>
      <c r="K260" s="279"/>
    </row>
    <row r="261" spans="1:11" ht="14.1" customHeight="1" x14ac:dyDescent="0.25">
      <c r="A261" s="279"/>
      <c r="B261" s="279"/>
      <c r="C261" s="293"/>
      <c r="D261" s="266" t="s">
        <v>17</v>
      </c>
      <c r="E261" s="266" t="s">
        <v>18</v>
      </c>
      <c r="F261" s="266" t="s">
        <v>18</v>
      </c>
      <c r="G261" s="266" t="s">
        <v>18</v>
      </c>
      <c r="H261" s="279"/>
      <c r="I261" s="279"/>
      <c r="J261" s="279"/>
      <c r="K261" s="279"/>
    </row>
    <row r="262" spans="1:11" ht="14.1" customHeight="1" x14ac:dyDescent="0.25">
      <c r="A262" s="279"/>
      <c r="B262" s="279"/>
      <c r="C262" s="292" t="s">
        <v>59</v>
      </c>
      <c r="D262" s="289">
        <v>0</v>
      </c>
      <c r="E262" s="289">
        <v>0</v>
      </c>
      <c r="F262" s="289">
        <v>0</v>
      </c>
      <c r="G262" s="289">
        <v>0</v>
      </c>
      <c r="H262" s="279"/>
      <c r="I262" s="279"/>
      <c r="J262" s="279"/>
      <c r="K262" s="279"/>
    </row>
    <row r="263" spans="1:11" ht="14.1" customHeight="1" x14ac:dyDescent="0.25">
      <c r="A263" s="279"/>
      <c r="B263" s="279"/>
      <c r="C263" s="292" t="s">
        <v>60</v>
      </c>
      <c r="D263" s="289">
        <v>0</v>
      </c>
      <c r="E263" s="289">
        <v>0</v>
      </c>
      <c r="F263" s="289">
        <v>0</v>
      </c>
      <c r="G263" s="289">
        <v>0</v>
      </c>
      <c r="H263" s="279"/>
      <c r="I263" s="279"/>
      <c r="J263" s="279"/>
      <c r="K263" s="279"/>
    </row>
    <row r="264" spans="1:11" ht="14.1" customHeight="1" x14ac:dyDescent="0.25">
      <c r="A264" s="279"/>
      <c r="B264" s="279"/>
      <c r="C264" s="292" t="s">
        <v>61</v>
      </c>
      <c r="D264" s="289">
        <v>0</v>
      </c>
      <c r="E264" s="289">
        <v>0</v>
      </c>
      <c r="F264" s="289">
        <v>0</v>
      </c>
      <c r="G264" s="289">
        <v>0</v>
      </c>
      <c r="H264" s="279"/>
      <c r="I264" s="279"/>
      <c r="J264" s="279"/>
      <c r="K264" s="279"/>
    </row>
    <row r="265" spans="1:11" ht="14.1" customHeight="1" x14ac:dyDescent="0.25">
      <c r="A265" s="279"/>
      <c r="B265" s="279"/>
      <c r="C265" s="292" t="s">
        <v>62</v>
      </c>
      <c r="D265" s="289">
        <v>0</v>
      </c>
      <c r="E265" s="289">
        <v>0</v>
      </c>
      <c r="F265" s="289">
        <v>0</v>
      </c>
      <c r="G265" s="289">
        <v>0</v>
      </c>
      <c r="H265" s="279"/>
      <c r="I265" s="279"/>
      <c r="J265" s="279"/>
      <c r="K265" s="279"/>
    </row>
    <row r="266" spans="1:11" ht="14.1" customHeight="1" x14ac:dyDescent="0.25">
      <c r="A266" s="279"/>
      <c r="B266" s="279"/>
      <c r="C266" s="292" t="s">
        <v>60</v>
      </c>
      <c r="D266" s="289">
        <v>0</v>
      </c>
      <c r="E266" s="289">
        <v>0</v>
      </c>
      <c r="F266" s="289">
        <v>0</v>
      </c>
      <c r="G266" s="289">
        <v>0</v>
      </c>
      <c r="H266" s="279"/>
      <c r="I266" s="279"/>
      <c r="J266" s="279"/>
      <c r="K266" s="279"/>
    </row>
    <row r="267" spans="1:11" ht="14.1" customHeight="1" x14ac:dyDescent="0.25">
      <c r="A267" s="279"/>
      <c r="B267" s="279"/>
      <c r="C267" s="292" t="s">
        <v>61</v>
      </c>
      <c r="D267" s="289">
        <v>0</v>
      </c>
      <c r="E267" s="289">
        <v>0</v>
      </c>
      <c r="F267" s="289">
        <v>0</v>
      </c>
      <c r="G267" s="289">
        <v>0</v>
      </c>
      <c r="H267" s="279"/>
      <c r="I267" s="279"/>
      <c r="J267" s="279"/>
      <c r="K267" s="279"/>
    </row>
    <row r="268" spans="1:11" ht="14.1" customHeight="1" x14ac:dyDescent="0.25">
      <c r="A268" s="279"/>
      <c r="B268" s="279"/>
      <c r="C268" s="292" t="s">
        <v>63</v>
      </c>
      <c r="D268" s="289">
        <v>0</v>
      </c>
      <c r="E268" s="289">
        <v>0</v>
      </c>
      <c r="F268" s="289">
        <v>0</v>
      </c>
      <c r="G268" s="289">
        <v>0</v>
      </c>
      <c r="H268" s="279"/>
      <c r="I268" s="279"/>
      <c r="J268" s="279"/>
      <c r="K268" s="279"/>
    </row>
    <row r="269" spans="1:11" ht="14.1" customHeight="1" x14ac:dyDescent="0.25">
      <c r="A269" s="279"/>
      <c r="B269" s="279"/>
      <c r="C269" s="292" t="s">
        <v>60</v>
      </c>
      <c r="D269" s="289">
        <v>0</v>
      </c>
      <c r="E269" s="289">
        <v>0</v>
      </c>
      <c r="F269" s="289">
        <v>0</v>
      </c>
      <c r="G269" s="289">
        <v>0</v>
      </c>
      <c r="H269" s="279"/>
      <c r="I269" s="279"/>
      <c r="J269" s="279"/>
      <c r="K269" s="279"/>
    </row>
    <row r="270" spans="1:11" ht="14.1" customHeight="1" x14ac:dyDescent="0.25">
      <c r="A270" s="279"/>
      <c r="B270" s="279"/>
      <c r="C270" s="292" t="s">
        <v>61</v>
      </c>
      <c r="D270" s="289">
        <v>0</v>
      </c>
      <c r="E270" s="289">
        <v>0</v>
      </c>
      <c r="F270" s="289">
        <v>0</v>
      </c>
      <c r="G270" s="289">
        <v>0</v>
      </c>
      <c r="H270" s="279"/>
      <c r="I270" s="279"/>
      <c r="J270" s="279"/>
      <c r="K270" s="279"/>
    </row>
    <row r="271" spans="1:11" ht="14.1" customHeight="1" x14ac:dyDescent="0.25">
      <c r="A271" s="279"/>
      <c r="B271" s="279"/>
      <c r="C271" s="292" t="s">
        <v>64</v>
      </c>
      <c r="D271" s="289">
        <v>0</v>
      </c>
      <c r="E271" s="289">
        <v>0</v>
      </c>
      <c r="F271" s="289">
        <v>0</v>
      </c>
      <c r="G271" s="289">
        <v>0</v>
      </c>
      <c r="H271" s="279"/>
      <c r="I271" s="279"/>
      <c r="J271" s="279"/>
      <c r="K271" s="279"/>
    </row>
    <row r="272" spans="1:11" ht="14.1" customHeight="1" x14ac:dyDescent="0.25">
      <c r="A272" s="279"/>
      <c r="B272" s="279"/>
      <c r="C272" s="292" t="s">
        <v>60</v>
      </c>
      <c r="D272" s="289">
        <v>0</v>
      </c>
      <c r="E272" s="289">
        <v>0</v>
      </c>
      <c r="F272" s="289">
        <v>0</v>
      </c>
      <c r="G272" s="289">
        <v>0</v>
      </c>
      <c r="H272" s="279"/>
      <c r="I272" s="279"/>
      <c r="J272" s="279"/>
      <c r="K272" s="279"/>
    </row>
    <row r="273" spans="1:11" ht="14.1" customHeight="1" x14ac:dyDescent="0.25">
      <c r="A273" s="279"/>
      <c r="B273" s="279"/>
      <c r="C273" s="292" t="s">
        <v>61</v>
      </c>
      <c r="D273" s="289">
        <v>0</v>
      </c>
      <c r="E273" s="289">
        <v>0</v>
      </c>
      <c r="F273" s="289">
        <v>0</v>
      </c>
      <c r="G273" s="289">
        <v>0</v>
      </c>
      <c r="H273" s="279"/>
      <c r="I273" s="279"/>
      <c r="J273" s="279"/>
      <c r="K273" s="279"/>
    </row>
    <row r="274" spans="1:11" ht="14.1" customHeight="1" x14ac:dyDescent="0.25">
      <c r="A274" s="279"/>
      <c r="B274" s="279"/>
      <c r="C274" s="292" t="s">
        <v>65</v>
      </c>
      <c r="D274" s="289">
        <v>0</v>
      </c>
      <c r="E274" s="289">
        <v>0</v>
      </c>
      <c r="F274" s="289">
        <v>0</v>
      </c>
      <c r="G274" s="289">
        <v>0</v>
      </c>
      <c r="H274" s="279"/>
      <c r="I274" s="279"/>
      <c r="J274" s="279"/>
      <c r="K274" s="279"/>
    </row>
    <row r="275" spans="1:11" ht="14.1" customHeight="1" x14ac:dyDescent="0.25">
      <c r="A275" s="279"/>
      <c r="B275" s="279"/>
      <c r="C275" s="292" t="s">
        <v>60</v>
      </c>
      <c r="D275" s="289">
        <v>0</v>
      </c>
      <c r="E275" s="289">
        <v>0</v>
      </c>
      <c r="F275" s="289">
        <v>0</v>
      </c>
      <c r="G275" s="289">
        <v>0</v>
      </c>
      <c r="H275" s="279"/>
      <c r="I275" s="279"/>
      <c r="J275" s="279"/>
      <c r="K275" s="279"/>
    </row>
    <row r="276" spans="1:11" ht="14.1" customHeight="1" x14ac:dyDescent="0.25">
      <c r="A276" s="279"/>
      <c r="B276" s="279"/>
      <c r="C276" s="292" t="s">
        <v>61</v>
      </c>
      <c r="D276" s="289">
        <v>0</v>
      </c>
      <c r="E276" s="289">
        <v>0</v>
      </c>
      <c r="F276" s="289">
        <v>0</v>
      </c>
      <c r="G276" s="289">
        <v>0</v>
      </c>
      <c r="H276" s="279"/>
      <c r="I276" s="279"/>
      <c r="J276" s="279"/>
      <c r="K276" s="279"/>
    </row>
    <row r="277" spans="1:11" ht="14.1" customHeight="1" x14ac:dyDescent="0.25">
      <c r="A277" s="279"/>
      <c r="B277" s="279"/>
      <c r="C277" s="292" t="s">
        <v>66</v>
      </c>
      <c r="D277" s="289">
        <v>0</v>
      </c>
      <c r="E277" s="289">
        <v>0</v>
      </c>
      <c r="F277" s="289">
        <v>0</v>
      </c>
      <c r="G277" s="289">
        <v>0</v>
      </c>
      <c r="H277" s="279"/>
      <c r="I277" s="279"/>
      <c r="J277" s="279"/>
      <c r="K277" s="279"/>
    </row>
    <row r="278" spans="1:11" ht="14.1" customHeight="1" x14ac:dyDescent="0.25">
      <c r="A278" s="279"/>
      <c r="B278" s="279"/>
      <c r="C278" s="292" t="s">
        <v>60</v>
      </c>
      <c r="D278" s="289">
        <v>0</v>
      </c>
      <c r="E278" s="289">
        <v>0</v>
      </c>
      <c r="F278" s="289">
        <v>0</v>
      </c>
      <c r="G278" s="289">
        <v>0</v>
      </c>
      <c r="H278" s="279"/>
      <c r="I278" s="279"/>
      <c r="J278" s="279"/>
      <c r="K278" s="279"/>
    </row>
    <row r="279" spans="1:11" ht="14.1" customHeight="1" x14ac:dyDescent="0.25">
      <c r="A279" s="279"/>
      <c r="B279" s="279"/>
      <c r="C279" s="292" t="s">
        <v>61</v>
      </c>
      <c r="D279" s="289">
        <v>0</v>
      </c>
      <c r="E279" s="289">
        <v>0</v>
      </c>
      <c r="F279" s="289">
        <v>0</v>
      </c>
      <c r="G279" s="289">
        <v>0</v>
      </c>
      <c r="H279" s="279"/>
      <c r="I279" s="279"/>
      <c r="J279" s="279"/>
      <c r="K279" s="279"/>
    </row>
    <row r="280" spans="1:11" ht="14.1" customHeight="1" x14ac:dyDescent="0.25">
      <c r="A280" s="279"/>
      <c r="B280" s="279"/>
      <c r="C280" s="292" t="s">
        <v>67</v>
      </c>
      <c r="D280" s="289">
        <v>0</v>
      </c>
      <c r="E280" s="289">
        <v>0</v>
      </c>
      <c r="F280" s="289">
        <v>0</v>
      </c>
      <c r="G280" s="289">
        <v>0</v>
      </c>
      <c r="H280" s="279"/>
      <c r="I280" s="279"/>
      <c r="J280" s="279"/>
      <c r="K280" s="279"/>
    </row>
    <row r="281" spans="1:11" ht="14.1" customHeight="1" x14ac:dyDescent="0.25">
      <c r="A281" s="279"/>
      <c r="B281" s="279"/>
      <c r="C281" s="292" t="s">
        <v>60</v>
      </c>
      <c r="D281" s="289">
        <v>0</v>
      </c>
      <c r="E281" s="289">
        <v>0</v>
      </c>
      <c r="F281" s="289">
        <v>0</v>
      </c>
      <c r="G281" s="289">
        <v>0</v>
      </c>
      <c r="H281" s="279"/>
      <c r="I281" s="279"/>
      <c r="J281" s="279"/>
      <c r="K281" s="279"/>
    </row>
    <row r="282" spans="1:11" ht="14.1" customHeight="1" x14ac:dyDescent="0.25">
      <c r="A282" s="279"/>
      <c r="B282" s="279"/>
      <c r="C282" s="292" t="s">
        <v>61</v>
      </c>
      <c r="D282" s="289">
        <v>0</v>
      </c>
      <c r="E282" s="289">
        <v>0</v>
      </c>
      <c r="F282" s="289">
        <v>0</v>
      </c>
      <c r="G282" s="289">
        <v>0</v>
      </c>
      <c r="H282" s="279"/>
      <c r="I282" s="279"/>
      <c r="J282" s="279"/>
      <c r="K282" s="279"/>
    </row>
    <row r="283" spans="1:11" ht="14.1" customHeight="1" x14ac:dyDescent="0.25">
      <c r="A283" s="279"/>
      <c r="B283" s="279"/>
      <c r="C283" s="292" t="s">
        <v>68</v>
      </c>
      <c r="D283" s="289">
        <v>0</v>
      </c>
      <c r="E283" s="289">
        <v>0</v>
      </c>
      <c r="F283" s="289">
        <v>0</v>
      </c>
      <c r="G283" s="289">
        <v>0</v>
      </c>
      <c r="H283" s="279"/>
      <c r="I283" s="279"/>
      <c r="J283" s="279"/>
      <c r="K283" s="279"/>
    </row>
    <row r="284" spans="1:11" ht="14.1" customHeight="1" x14ac:dyDescent="0.25">
      <c r="A284" s="279"/>
      <c r="B284" s="279"/>
      <c r="C284" s="292" t="s">
        <v>60</v>
      </c>
      <c r="D284" s="289">
        <v>0</v>
      </c>
      <c r="E284" s="289">
        <v>0</v>
      </c>
      <c r="F284" s="289">
        <v>0</v>
      </c>
      <c r="G284" s="289">
        <v>0</v>
      </c>
      <c r="H284" s="279"/>
      <c r="I284" s="279"/>
      <c r="J284" s="279"/>
      <c r="K284" s="279"/>
    </row>
    <row r="285" spans="1:11" ht="14.1" customHeight="1" x14ac:dyDescent="0.25">
      <c r="A285" s="279"/>
      <c r="B285" s="279"/>
      <c r="C285" s="292" t="s">
        <v>69</v>
      </c>
      <c r="D285" s="289">
        <v>0</v>
      </c>
      <c r="E285" s="289">
        <v>0</v>
      </c>
      <c r="F285" s="289">
        <v>0</v>
      </c>
      <c r="G285" s="289">
        <v>0</v>
      </c>
      <c r="H285" s="279"/>
      <c r="I285" s="279"/>
      <c r="J285" s="279"/>
      <c r="K285" s="279"/>
    </row>
    <row r="286" spans="1:11" ht="14.1" customHeight="1" x14ac:dyDescent="0.25">
      <c r="A286" s="279"/>
      <c r="B286" s="279"/>
      <c r="C286" s="292" t="s">
        <v>70</v>
      </c>
      <c r="D286" s="289">
        <v>0</v>
      </c>
      <c r="E286" s="289">
        <v>0</v>
      </c>
      <c r="F286" s="289">
        <v>0</v>
      </c>
      <c r="G286" s="289">
        <v>0</v>
      </c>
      <c r="H286" s="279"/>
      <c r="I286" s="279"/>
      <c r="J286" s="279"/>
      <c r="K286" s="279"/>
    </row>
    <row r="287" spans="1:11" ht="14.1" customHeight="1" x14ac:dyDescent="0.25">
      <c r="A287" s="279"/>
      <c r="B287" s="279"/>
      <c r="C287" s="292" t="s">
        <v>71</v>
      </c>
      <c r="D287" s="289">
        <v>0</v>
      </c>
      <c r="E287" s="289">
        <v>0</v>
      </c>
      <c r="F287" s="289">
        <v>0</v>
      </c>
      <c r="G287" s="289">
        <v>0</v>
      </c>
      <c r="H287" s="279"/>
      <c r="I287" s="279"/>
      <c r="J287" s="279"/>
      <c r="K287" s="279"/>
    </row>
    <row r="288" spans="1:11" ht="14.1" customHeight="1" x14ac:dyDescent="0.25">
      <c r="A288" s="279"/>
      <c r="B288" s="279"/>
      <c r="C288" s="292" t="s">
        <v>72</v>
      </c>
      <c r="D288" s="289">
        <v>0</v>
      </c>
      <c r="E288" s="289">
        <v>0</v>
      </c>
      <c r="F288" s="289">
        <v>0</v>
      </c>
      <c r="G288" s="289">
        <v>0</v>
      </c>
      <c r="H288" s="279"/>
      <c r="I288" s="279"/>
      <c r="J288" s="279"/>
      <c r="K288" s="279"/>
    </row>
    <row r="289" spans="1:11" ht="14.1" customHeight="1" x14ac:dyDescent="0.25">
      <c r="A289" s="279"/>
      <c r="B289" s="279"/>
      <c r="C289" s="292" t="s">
        <v>73</v>
      </c>
      <c r="D289" s="289">
        <v>0</v>
      </c>
      <c r="E289" s="289">
        <v>13435731</v>
      </c>
      <c r="F289" s="289">
        <v>0</v>
      </c>
      <c r="G289" s="289">
        <v>0</v>
      </c>
      <c r="H289" s="279"/>
      <c r="I289" s="279"/>
      <c r="J289" s="279"/>
      <c r="K289" s="279"/>
    </row>
    <row r="290" spans="1:11" ht="14.1" customHeight="1" x14ac:dyDescent="0.25">
      <c r="A290" s="279"/>
      <c r="B290" s="279"/>
      <c r="C290" s="292" t="s">
        <v>60</v>
      </c>
      <c r="D290" s="289">
        <v>0</v>
      </c>
      <c r="E290" s="289">
        <v>13435731</v>
      </c>
      <c r="F290" s="289">
        <v>0</v>
      </c>
      <c r="G290" s="289">
        <v>0</v>
      </c>
      <c r="H290" s="279"/>
      <c r="I290" s="279"/>
      <c r="J290" s="279"/>
      <c r="K290" s="279"/>
    </row>
    <row r="291" spans="1:11" ht="14.1" customHeight="1" x14ac:dyDescent="0.25">
      <c r="A291" s="279"/>
      <c r="B291" s="279"/>
      <c r="C291" s="292" t="s">
        <v>69</v>
      </c>
      <c r="D291" s="289">
        <v>0</v>
      </c>
      <c r="E291" s="289">
        <v>0</v>
      </c>
      <c r="F291" s="289">
        <v>0</v>
      </c>
      <c r="G291" s="289">
        <v>0</v>
      </c>
      <c r="H291" s="279"/>
      <c r="I291" s="279"/>
      <c r="J291" s="279"/>
      <c r="K291" s="279"/>
    </row>
    <row r="292" spans="1:11" ht="14.1" customHeight="1" x14ac:dyDescent="0.25">
      <c r="A292" s="279"/>
      <c r="B292" s="279"/>
      <c r="C292" s="292" t="s">
        <v>70</v>
      </c>
      <c r="D292" s="289">
        <v>0</v>
      </c>
      <c r="E292" s="289">
        <v>0</v>
      </c>
      <c r="F292" s="289">
        <v>0</v>
      </c>
      <c r="G292" s="289">
        <v>0</v>
      </c>
      <c r="H292" s="279"/>
      <c r="I292" s="279"/>
      <c r="J292" s="279"/>
      <c r="K292" s="279"/>
    </row>
    <row r="293" spans="1:11" ht="14.1" customHeight="1" x14ac:dyDescent="0.25">
      <c r="A293" s="279"/>
      <c r="B293" s="279"/>
      <c r="C293" s="292" t="s">
        <v>71</v>
      </c>
      <c r="D293" s="289">
        <v>0</v>
      </c>
      <c r="E293" s="289">
        <v>0</v>
      </c>
      <c r="F293" s="289">
        <v>0</v>
      </c>
      <c r="G293" s="289">
        <v>0</v>
      </c>
      <c r="H293" s="279"/>
      <c r="I293" s="279"/>
      <c r="J293" s="279"/>
      <c r="K293" s="279"/>
    </row>
    <row r="294" spans="1:11" ht="14.1" customHeight="1" x14ac:dyDescent="0.25">
      <c r="A294" s="279"/>
      <c r="B294" s="279"/>
      <c r="C294" s="292" t="s">
        <v>72</v>
      </c>
      <c r="D294" s="289">
        <v>0</v>
      </c>
      <c r="E294" s="289">
        <v>0</v>
      </c>
      <c r="F294" s="289">
        <v>0</v>
      </c>
      <c r="G294" s="289">
        <v>0</v>
      </c>
      <c r="H294" s="279"/>
      <c r="I294" s="279"/>
      <c r="J294" s="279"/>
      <c r="K294" s="279"/>
    </row>
    <row r="295" spans="1:11" ht="14.1" customHeight="1" x14ac:dyDescent="0.25">
      <c r="A295" s="279"/>
      <c r="B295" s="279"/>
      <c r="C295" s="292" t="s">
        <v>74</v>
      </c>
      <c r="D295" s="289">
        <v>0</v>
      </c>
      <c r="E295" s="289">
        <v>0</v>
      </c>
      <c r="F295" s="289">
        <v>0</v>
      </c>
      <c r="G295" s="289">
        <v>0</v>
      </c>
      <c r="H295" s="279"/>
      <c r="I295" s="279"/>
      <c r="J295" s="279"/>
      <c r="K295" s="279"/>
    </row>
    <row r="296" spans="1:11" ht="14.1" customHeight="1" x14ac:dyDescent="0.25">
      <c r="A296" s="279"/>
      <c r="B296" s="279"/>
      <c r="C296" s="292" t="s">
        <v>60</v>
      </c>
      <c r="D296" s="289">
        <v>0</v>
      </c>
      <c r="E296" s="289">
        <v>0</v>
      </c>
      <c r="F296" s="289">
        <v>0</v>
      </c>
      <c r="G296" s="289">
        <v>0</v>
      </c>
      <c r="H296" s="279"/>
      <c r="I296" s="279"/>
      <c r="J296" s="279"/>
      <c r="K296" s="279"/>
    </row>
    <row r="297" spans="1:11" ht="14.1" customHeight="1" x14ac:dyDescent="0.25">
      <c r="A297" s="279"/>
      <c r="B297" s="279"/>
      <c r="C297" s="292" t="s">
        <v>69</v>
      </c>
      <c r="D297" s="289">
        <v>0</v>
      </c>
      <c r="E297" s="289">
        <v>0</v>
      </c>
      <c r="F297" s="289">
        <v>0</v>
      </c>
      <c r="G297" s="289">
        <v>0</v>
      </c>
      <c r="H297" s="279"/>
      <c r="I297" s="279"/>
      <c r="J297" s="279"/>
      <c r="K297" s="279"/>
    </row>
    <row r="298" spans="1:11" ht="14.1" customHeight="1" x14ac:dyDescent="0.25">
      <c r="A298" s="279"/>
      <c r="B298" s="279"/>
      <c r="C298" s="292" t="s">
        <v>70</v>
      </c>
      <c r="D298" s="289">
        <v>0</v>
      </c>
      <c r="E298" s="289">
        <v>0</v>
      </c>
      <c r="F298" s="289">
        <v>0</v>
      </c>
      <c r="G298" s="289">
        <v>0</v>
      </c>
      <c r="H298" s="279"/>
      <c r="I298" s="279"/>
      <c r="J298" s="279"/>
      <c r="K298" s="279"/>
    </row>
    <row r="299" spans="1:11" ht="14.1" customHeight="1" x14ac:dyDescent="0.25">
      <c r="A299" s="279"/>
      <c r="B299" s="279"/>
      <c r="C299" s="292" t="s">
        <v>71</v>
      </c>
      <c r="D299" s="289">
        <v>0</v>
      </c>
      <c r="E299" s="289">
        <v>0</v>
      </c>
      <c r="F299" s="289">
        <v>0</v>
      </c>
      <c r="G299" s="289">
        <v>0</v>
      </c>
      <c r="H299" s="279"/>
      <c r="I299" s="279"/>
      <c r="J299" s="279"/>
      <c r="K299" s="279"/>
    </row>
    <row r="300" spans="1:11" ht="14.1" customHeight="1" x14ac:dyDescent="0.25">
      <c r="A300" s="279"/>
      <c r="B300" s="279"/>
      <c r="C300" s="292" t="s">
        <v>72</v>
      </c>
      <c r="D300" s="289">
        <v>0</v>
      </c>
      <c r="E300" s="289">
        <v>0</v>
      </c>
      <c r="F300" s="289">
        <v>0</v>
      </c>
      <c r="G300" s="289">
        <v>0</v>
      </c>
      <c r="H300" s="279"/>
      <c r="I300" s="279"/>
      <c r="J300" s="279"/>
      <c r="K300" s="279"/>
    </row>
    <row r="301" spans="1:11" ht="14.1" customHeight="1" x14ac:dyDescent="0.25">
      <c r="A301" s="279"/>
      <c r="B301" s="279"/>
      <c r="C301" s="292" t="s">
        <v>75</v>
      </c>
      <c r="D301" s="289">
        <v>0</v>
      </c>
      <c r="E301" s="289">
        <v>0</v>
      </c>
      <c r="F301" s="289">
        <v>0</v>
      </c>
      <c r="G301" s="289">
        <v>0</v>
      </c>
      <c r="H301" s="279"/>
      <c r="I301" s="279"/>
      <c r="J301" s="279"/>
      <c r="K301" s="279"/>
    </row>
    <row r="302" spans="1:11" ht="14.1" customHeight="1" x14ac:dyDescent="0.25">
      <c r="A302" s="279"/>
      <c r="B302" s="279"/>
      <c r="C302" s="292" t="s">
        <v>76</v>
      </c>
      <c r="D302" s="289">
        <v>0</v>
      </c>
      <c r="E302" s="289">
        <v>0</v>
      </c>
      <c r="F302" s="289">
        <v>0</v>
      </c>
      <c r="G302" s="289">
        <v>0</v>
      </c>
      <c r="H302" s="279"/>
      <c r="I302" s="279"/>
      <c r="J302" s="279"/>
      <c r="K302" s="279"/>
    </row>
    <row r="303" spans="1:11" ht="14.1" customHeight="1" x14ac:dyDescent="0.25">
      <c r="A303" s="279"/>
      <c r="B303" s="279"/>
      <c r="C303" s="290" t="s">
        <v>77</v>
      </c>
      <c r="D303" s="289">
        <v>0</v>
      </c>
      <c r="E303" s="289">
        <v>13435731</v>
      </c>
      <c r="F303" s="289">
        <v>0</v>
      </c>
      <c r="G303" s="289">
        <v>0</v>
      </c>
      <c r="H303" s="279"/>
      <c r="I303" s="279"/>
      <c r="J303" s="279"/>
      <c r="K303" s="279"/>
    </row>
    <row r="304" spans="1:11" ht="14.1" customHeight="1" x14ac:dyDescent="0.25">
      <c r="A304" s="279"/>
      <c r="B304" s="279"/>
      <c r="C304" s="296" t="s">
        <v>33</v>
      </c>
      <c r="D304" s="1295" t="s">
        <v>1186</v>
      </c>
      <c r="E304" s="1296"/>
      <c r="F304" s="1296"/>
      <c r="G304" s="1296"/>
      <c r="H304" s="279"/>
      <c r="I304" s="279"/>
      <c r="J304" s="279"/>
      <c r="K304" s="279"/>
    </row>
    <row r="305" spans="1:11" ht="14.1" customHeight="1" x14ac:dyDescent="0.25">
      <c r="A305" s="279"/>
      <c r="B305" s="279"/>
      <c r="C305" s="277" t="s">
        <v>35</v>
      </c>
      <c r="D305" s="1297" t="s">
        <v>1186</v>
      </c>
      <c r="E305" s="1298"/>
      <c r="F305" s="1298"/>
      <c r="G305" s="1298"/>
      <c r="H305" s="279"/>
      <c r="I305" s="279"/>
      <c r="J305" s="279"/>
      <c r="K305" s="279"/>
    </row>
    <row r="306" spans="1:11" ht="14.1" customHeight="1" x14ac:dyDescent="0.25">
      <c r="A306" s="279"/>
      <c r="B306" s="279"/>
      <c r="C306" s="277" t="s">
        <v>37</v>
      </c>
      <c r="D306" s="1297" t="s">
        <v>1187</v>
      </c>
      <c r="E306" s="1298"/>
      <c r="F306" s="1298"/>
      <c r="G306" s="1298"/>
      <c r="H306" s="279"/>
      <c r="I306" s="279"/>
      <c r="J306" s="279"/>
      <c r="K306" s="279"/>
    </row>
    <row r="307" spans="1:11" ht="15" customHeight="1" x14ac:dyDescent="0.25">
      <c r="A307" s="279"/>
      <c r="B307" s="279"/>
      <c r="C307" s="294"/>
      <c r="D307" s="269">
        <v>2025</v>
      </c>
      <c r="E307" s="269">
        <v>2026</v>
      </c>
      <c r="F307" s="269">
        <v>2027</v>
      </c>
      <c r="G307" s="269">
        <v>2028</v>
      </c>
      <c r="H307" s="279"/>
      <c r="I307" s="279"/>
      <c r="J307" s="279"/>
      <c r="K307" s="279"/>
    </row>
    <row r="308" spans="1:11" ht="15" customHeight="1" x14ac:dyDescent="0.25">
      <c r="A308" s="279"/>
      <c r="B308" s="279"/>
      <c r="C308" s="293"/>
      <c r="D308" s="266" t="s">
        <v>17</v>
      </c>
      <c r="E308" s="266" t="s">
        <v>18</v>
      </c>
      <c r="F308" s="266" t="s">
        <v>18</v>
      </c>
      <c r="G308" s="266" t="s">
        <v>18</v>
      </c>
      <c r="H308" s="279"/>
      <c r="I308" s="279"/>
      <c r="J308" s="279"/>
      <c r="K308" s="279"/>
    </row>
    <row r="309" spans="1:11" ht="14.1" customHeight="1" x14ac:dyDescent="0.25">
      <c r="A309" s="279"/>
      <c r="B309" s="279"/>
      <c r="C309" s="284" t="s">
        <v>39</v>
      </c>
      <c r="D309" s="295" t="s">
        <v>40</v>
      </c>
      <c r="E309" s="295" t="s">
        <v>470</v>
      </c>
      <c r="F309" s="295" t="s">
        <v>693</v>
      </c>
      <c r="G309" s="295" t="s">
        <v>1188</v>
      </c>
      <c r="H309" s="279"/>
      <c r="I309" s="279"/>
      <c r="J309" s="279"/>
      <c r="K309" s="279"/>
    </row>
    <row r="310" spans="1:11" ht="14.1" customHeight="1" x14ac:dyDescent="0.25">
      <c r="A310" s="279"/>
      <c r="B310" s="279"/>
      <c r="C310" s="284" t="s">
        <v>41</v>
      </c>
      <c r="D310" s="295" t="s">
        <v>40</v>
      </c>
      <c r="E310" s="295" t="s">
        <v>1189</v>
      </c>
      <c r="F310" s="295" t="s">
        <v>1190</v>
      </c>
      <c r="G310" s="295" t="s">
        <v>502</v>
      </c>
      <c r="H310" s="279"/>
      <c r="I310" s="279"/>
      <c r="J310" s="279"/>
      <c r="K310" s="279"/>
    </row>
    <row r="311" spans="1:11" ht="14.1" customHeight="1" x14ac:dyDescent="0.25">
      <c r="A311" s="279"/>
      <c r="B311" s="279"/>
      <c r="C311" s="284" t="s">
        <v>45</v>
      </c>
      <c r="D311" s="295" t="s">
        <v>46</v>
      </c>
      <c r="E311" s="295" t="s">
        <v>1191</v>
      </c>
      <c r="F311" s="295" t="s">
        <v>1192</v>
      </c>
      <c r="G311" s="295" t="s">
        <v>1193</v>
      </c>
      <c r="H311" s="279"/>
      <c r="I311" s="279"/>
      <c r="J311" s="279"/>
      <c r="K311" s="279"/>
    </row>
    <row r="312" spans="1:11" ht="14.1" customHeight="1" x14ac:dyDescent="0.25">
      <c r="A312" s="279"/>
      <c r="B312" s="279"/>
      <c r="C312" s="284" t="s">
        <v>50</v>
      </c>
      <c r="D312" s="295" t="s">
        <v>40</v>
      </c>
      <c r="E312" s="295" t="s">
        <v>40</v>
      </c>
      <c r="F312" s="295" t="s">
        <v>297</v>
      </c>
      <c r="G312" s="295" t="s">
        <v>163</v>
      </c>
      <c r="H312" s="279"/>
      <c r="I312" s="279"/>
      <c r="J312" s="279"/>
      <c r="K312" s="279"/>
    </row>
    <row r="313" spans="1:11" ht="14.1" customHeight="1" x14ac:dyDescent="0.25">
      <c r="A313" s="279"/>
      <c r="B313" s="279"/>
      <c r="C313" s="284" t="s">
        <v>52</v>
      </c>
      <c r="D313" s="295" t="s">
        <v>40</v>
      </c>
      <c r="E313" s="295" t="s">
        <v>40</v>
      </c>
      <c r="F313" s="295" t="s">
        <v>1194</v>
      </c>
      <c r="G313" s="295" t="s">
        <v>1195</v>
      </c>
      <c r="H313" s="279"/>
      <c r="I313" s="279"/>
      <c r="J313" s="279"/>
      <c r="K313" s="279"/>
    </row>
    <row r="314" spans="1:11" ht="14.1" customHeight="1" x14ac:dyDescent="0.25">
      <c r="A314" s="279"/>
      <c r="B314" s="279"/>
      <c r="C314" s="284" t="s">
        <v>55</v>
      </c>
      <c r="D314" s="295" t="s">
        <v>40</v>
      </c>
      <c r="E314" s="295" t="s">
        <v>40</v>
      </c>
      <c r="F314" s="295" t="s">
        <v>1196</v>
      </c>
      <c r="G314" s="295" t="s">
        <v>1197</v>
      </c>
      <c r="H314" s="279"/>
      <c r="I314" s="279"/>
      <c r="J314" s="279"/>
      <c r="K314" s="279"/>
    </row>
    <row r="315" spans="1:11" ht="14.1" customHeight="1" x14ac:dyDescent="0.25">
      <c r="A315" s="279"/>
      <c r="B315" s="279"/>
      <c r="C315" s="1307" t="s">
        <v>58</v>
      </c>
      <c r="D315" s="1308"/>
      <c r="E315" s="1308"/>
      <c r="F315" s="1308"/>
      <c r="G315" s="1308"/>
      <c r="H315" s="279"/>
      <c r="I315" s="279"/>
      <c r="J315" s="279"/>
      <c r="K315" s="279"/>
    </row>
    <row r="316" spans="1:11" ht="14.1" customHeight="1" x14ac:dyDescent="0.25">
      <c r="A316" s="279"/>
      <c r="B316" s="279"/>
      <c r="C316" s="294"/>
      <c r="D316" s="269">
        <v>2025</v>
      </c>
      <c r="E316" s="269">
        <v>2026</v>
      </c>
      <c r="F316" s="269">
        <v>2027</v>
      </c>
      <c r="G316" s="269">
        <v>2028</v>
      </c>
      <c r="H316" s="279"/>
      <c r="I316" s="279"/>
      <c r="J316" s="279"/>
      <c r="K316" s="279"/>
    </row>
    <row r="317" spans="1:11" ht="14.1" customHeight="1" x14ac:dyDescent="0.25">
      <c r="A317" s="279"/>
      <c r="B317" s="279"/>
      <c r="C317" s="293"/>
      <c r="D317" s="266" t="s">
        <v>17</v>
      </c>
      <c r="E317" s="266" t="s">
        <v>18</v>
      </c>
      <c r="F317" s="266" t="s">
        <v>18</v>
      </c>
      <c r="G317" s="266" t="s">
        <v>18</v>
      </c>
      <c r="H317" s="279"/>
      <c r="I317" s="279"/>
      <c r="J317" s="279"/>
      <c r="K317" s="279"/>
    </row>
    <row r="318" spans="1:11" ht="14.1" customHeight="1" x14ac:dyDescent="0.25">
      <c r="A318" s="279"/>
      <c r="B318" s="279"/>
      <c r="C318" s="292" t="s">
        <v>59</v>
      </c>
      <c r="D318" s="291" t="s">
        <v>40</v>
      </c>
      <c r="E318" s="289">
        <v>0</v>
      </c>
      <c r="F318" s="289">
        <v>0</v>
      </c>
      <c r="G318" s="289">
        <v>0</v>
      </c>
      <c r="H318" s="279"/>
      <c r="I318" s="279"/>
      <c r="J318" s="279"/>
      <c r="K318" s="279"/>
    </row>
    <row r="319" spans="1:11" ht="14.1" customHeight="1" x14ac:dyDescent="0.25">
      <c r="A319" s="279"/>
      <c r="B319" s="279"/>
      <c r="C319" s="292" t="s">
        <v>60</v>
      </c>
      <c r="D319" s="291" t="s">
        <v>40</v>
      </c>
      <c r="E319" s="289">
        <v>0</v>
      </c>
      <c r="F319" s="289">
        <v>0</v>
      </c>
      <c r="G319" s="289">
        <v>0</v>
      </c>
      <c r="H319" s="279"/>
      <c r="I319" s="279"/>
      <c r="J319" s="279"/>
      <c r="K319" s="279"/>
    </row>
    <row r="320" spans="1:11" ht="14.1" customHeight="1" x14ac:dyDescent="0.25">
      <c r="A320" s="279"/>
      <c r="B320" s="279"/>
      <c r="C320" s="292" t="s">
        <v>61</v>
      </c>
      <c r="D320" s="291" t="s">
        <v>40</v>
      </c>
      <c r="E320" s="289">
        <v>0</v>
      </c>
      <c r="F320" s="289">
        <v>0</v>
      </c>
      <c r="G320" s="289">
        <v>0</v>
      </c>
      <c r="H320" s="279"/>
      <c r="I320" s="279"/>
      <c r="J320" s="279"/>
      <c r="K320" s="279"/>
    </row>
    <row r="321" spans="1:11" ht="14.1" customHeight="1" x14ac:dyDescent="0.25">
      <c r="A321" s="279"/>
      <c r="B321" s="279"/>
      <c r="C321" s="292" t="s">
        <v>62</v>
      </c>
      <c r="D321" s="291" t="s">
        <v>40</v>
      </c>
      <c r="E321" s="289">
        <v>0</v>
      </c>
      <c r="F321" s="289">
        <v>0</v>
      </c>
      <c r="G321" s="289">
        <v>0</v>
      </c>
      <c r="H321" s="279"/>
      <c r="I321" s="279"/>
      <c r="J321" s="279"/>
      <c r="K321" s="279"/>
    </row>
    <row r="322" spans="1:11" ht="14.1" customHeight="1" x14ac:dyDescent="0.25">
      <c r="A322" s="279"/>
      <c r="B322" s="279"/>
      <c r="C322" s="292" t="s">
        <v>60</v>
      </c>
      <c r="D322" s="291" t="s">
        <v>40</v>
      </c>
      <c r="E322" s="289">
        <v>0</v>
      </c>
      <c r="F322" s="289">
        <v>0</v>
      </c>
      <c r="G322" s="289">
        <v>0</v>
      </c>
      <c r="H322" s="279"/>
      <c r="I322" s="279"/>
      <c r="J322" s="279"/>
      <c r="K322" s="279"/>
    </row>
    <row r="323" spans="1:11" ht="14.1" customHeight="1" x14ac:dyDescent="0.25">
      <c r="A323" s="279"/>
      <c r="B323" s="279"/>
      <c r="C323" s="292" t="s">
        <v>61</v>
      </c>
      <c r="D323" s="291" t="s">
        <v>40</v>
      </c>
      <c r="E323" s="289">
        <v>0</v>
      </c>
      <c r="F323" s="289">
        <v>0</v>
      </c>
      <c r="G323" s="289">
        <v>0</v>
      </c>
      <c r="H323" s="279"/>
      <c r="I323" s="279"/>
      <c r="J323" s="279"/>
      <c r="K323" s="279"/>
    </row>
    <row r="324" spans="1:11" ht="14.1" customHeight="1" x14ac:dyDescent="0.25">
      <c r="A324" s="279"/>
      <c r="B324" s="279"/>
      <c r="C324" s="292" t="s">
        <v>63</v>
      </c>
      <c r="D324" s="291" t="s">
        <v>40</v>
      </c>
      <c r="E324" s="289">
        <v>0</v>
      </c>
      <c r="F324" s="289">
        <v>0</v>
      </c>
      <c r="G324" s="289">
        <v>0</v>
      </c>
      <c r="H324" s="279"/>
      <c r="I324" s="279"/>
      <c r="J324" s="279"/>
      <c r="K324" s="279"/>
    </row>
    <row r="325" spans="1:11" ht="14.1" customHeight="1" x14ac:dyDescent="0.25">
      <c r="A325" s="279"/>
      <c r="B325" s="279"/>
      <c r="C325" s="292" t="s">
        <v>60</v>
      </c>
      <c r="D325" s="291" t="s">
        <v>40</v>
      </c>
      <c r="E325" s="289">
        <v>0</v>
      </c>
      <c r="F325" s="289">
        <v>0</v>
      </c>
      <c r="G325" s="289">
        <v>0</v>
      </c>
      <c r="H325" s="279"/>
      <c r="I325" s="279"/>
      <c r="J325" s="279"/>
      <c r="K325" s="279"/>
    </row>
    <row r="326" spans="1:11" ht="14.1" customHeight="1" x14ac:dyDescent="0.25">
      <c r="A326" s="279"/>
      <c r="B326" s="279"/>
      <c r="C326" s="292" t="s">
        <v>61</v>
      </c>
      <c r="D326" s="291" t="s">
        <v>40</v>
      </c>
      <c r="E326" s="289">
        <v>0</v>
      </c>
      <c r="F326" s="289">
        <v>0</v>
      </c>
      <c r="G326" s="289">
        <v>0</v>
      </c>
      <c r="H326" s="279"/>
      <c r="I326" s="279"/>
      <c r="J326" s="279"/>
      <c r="K326" s="279"/>
    </row>
    <row r="327" spans="1:11" ht="14.1" customHeight="1" x14ac:dyDescent="0.25">
      <c r="A327" s="279"/>
      <c r="B327" s="279"/>
      <c r="C327" s="292" t="s">
        <v>64</v>
      </c>
      <c r="D327" s="291" t="s">
        <v>40</v>
      </c>
      <c r="E327" s="289">
        <v>0</v>
      </c>
      <c r="F327" s="289">
        <v>0</v>
      </c>
      <c r="G327" s="289">
        <v>0</v>
      </c>
      <c r="H327" s="279"/>
      <c r="I327" s="279"/>
      <c r="J327" s="279"/>
      <c r="K327" s="279"/>
    </row>
    <row r="328" spans="1:11" ht="14.1" customHeight="1" x14ac:dyDescent="0.25">
      <c r="A328" s="279"/>
      <c r="B328" s="279"/>
      <c r="C328" s="292" t="s">
        <v>60</v>
      </c>
      <c r="D328" s="291" t="s">
        <v>40</v>
      </c>
      <c r="E328" s="289">
        <v>0</v>
      </c>
      <c r="F328" s="289">
        <v>0</v>
      </c>
      <c r="G328" s="289">
        <v>0</v>
      </c>
      <c r="H328" s="279"/>
      <c r="I328" s="279"/>
      <c r="J328" s="279"/>
      <c r="K328" s="279"/>
    </row>
    <row r="329" spans="1:11" ht="14.1" customHeight="1" x14ac:dyDescent="0.25">
      <c r="A329" s="279"/>
      <c r="B329" s="279"/>
      <c r="C329" s="292" t="s">
        <v>61</v>
      </c>
      <c r="D329" s="291" t="s">
        <v>40</v>
      </c>
      <c r="E329" s="289">
        <v>0</v>
      </c>
      <c r="F329" s="289">
        <v>0</v>
      </c>
      <c r="G329" s="289">
        <v>0</v>
      </c>
      <c r="H329" s="279"/>
      <c r="I329" s="279"/>
      <c r="J329" s="279"/>
      <c r="K329" s="279"/>
    </row>
    <row r="330" spans="1:11" ht="14.1" customHeight="1" x14ac:dyDescent="0.25">
      <c r="A330" s="279"/>
      <c r="B330" s="279"/>
      <c r="C330" s="292" t="s">
        <v>65</v>
      </c>
      <c r="D330" s="291" t="s">
        <v>40</v>
      </c>
      <c r="E330" s="289">
        <v>0</v>
      </c>
      <c r="F330" s="289">
        <v>0</v>
      </c>
      <c r="G330" s="289">
        <v>0</v>
      </c>
      <c r="H330" s="279"/>
      <c r="I330" s="279"/>
      <c r="J330" s="279"/>
      <c r="K330" s="279"/>
    </row>
    <row r="331" spans="1:11" ht="14.1" customHeight="1" x14ac:dyDescent="0.25">
      <c r="A331" s="279"/>
      <c r="B331" s="279"/>
      <c r="C331" s="292" t="s">
        <v>60</v>
      </c>
      <c r="D331" s="291" t="s">
        <v>40</v>
      </c>
      <c r="E331" s="289">
        <v>0</v>
      </c>
      <c r="F331" s="289">
        <v>0</v>
      </c>
      <c r="G331" s="289">
        <v>0</v>
      </c>
      <c r="H331" s="279"/>
      <c r="I331" s="279"/>
      <c r="J331" s="279"/>
      <c r="K331" s="279"/>
    </row>
    <row r="332" spans="1:11" ht="14.1" customHeight="1" x14ac:dyDescent="0.25">
      <c r="A332" s="279"/>
      <c r="B332" s="279"/>
      <c r="C332" s="292" t="s">
        <v>61</v>
      </c>
      <c r="D332" s="291" t="s">
        <v>40</v>
      </c>
      <c r="E332" s="289">
        <v>0</v>
      </c>
      <c r="F332" s="289">
        <v>0</v>
      </c>
      <c r="G332" s="289">
        <v>0</v>
      </c>
      <c r="H332" s="279"/>
      <c r="I332" s="279"/>
      <c r="J332" s="279"/>
      <c r="K332" s="279"/>
    </row>
    <row r="333" spans="1:11" ht="14.1" customHeight="1" x14ac:dyDescent="0.25">
      <c r="A333" s="279"/>
      <c r="B333" s="279"/>
      <c r="C333" s="292" t="s">
        <v>66</v>
      </c>
      <c r="D333" s="291" t="s">
        <v>40</v>
      </c>
      <c r="E333" s="289">
        <v>0</v>
      </c>
      <c r="F333" s="289">
        <v>0</v>
      </c>
      <c r="G333" s="289">
        <v>0</v>
      </c>
      <c r="H333" s="279"/>
      <c r="I333" s="279"/>
      <c r="J333" s="279"/>
      <c r="K333" s="279"/>
    </row>
    <row r="334" spans="1:11" ht="14.1" customHeight="1" x14ac:dyDescent="0.25">
      <c r="A334" s="279"/>
      <c r="B334" s="279"/>
      <c r="C334" s="292" t="s">
        <v>60</v>
      </c>
      <c r="D334" s="291" t="s">
        <v>40</v>
      </c>
      <c r="E334" s="289">
        <v>0</v>
      </c>
      <c r="F334" s="289">
        <v>0</v>
      </c>
      <c r="G334" s="289">
        <v>0</v>
      </c>
      <c r="H334" s="279"/>
      <c r="I334" s="279"/>
      <c r="J334" s="279"/>
      <c r="K334" s="279"/>
    </row>
    <row r="335" spans="1:11" ht="14.1" customHeight="1" x14ac:dyDescent="0.25">
      <c r="A335" s="279"/>
      <c r="B335" s="279"/>
      <c r="C335" s="292" t="s">
        <v>61</v>
      </c>
      <c r="D335" s="291" t="s">
        <v>40</v>
      </c>
      <c r="E335" s="289">
        <v>0</v>
      </c>
      <c r="F335" s="289">
        <v>0</v>
      </c>
      <c r="G335" s="289">
        <v>0</v>
      </c>
      <c r="H335" s="279"/>
      <c r="I335" s="279"/>
      <c r="J335" s="279"/>
      <c r="K335" s="279"/>
    </row>
    <row r="336" spans="1:11" ht="14.1" customHeight="1" x14ac:dyDescent="0.25">
      <c r="A336" s="279"/>
      <c r="B336" s="279"/>
      <c r="C336" s="292" t="s">
        <v>67</v>
      </c>
      <c r="D336" s="291" t="s">
        <v>40</v>
      </c>
      <c r="E336" s="289">
        <v>0</v>
      </c>
      <c r="F336" s="289">
        <v>0</v>
      </c>
      <c r="G336" s="289">
        <v>0</v>
      </c>
      <c r="H336" s="279"/>
      <c r="I336" s="279"/>
      <c r="J336" s="279"/>
      <c r="K336" s="279"/>
    </row>
    <row r="337" spans="1:11" ht="14.1" customHeight="1" x14ac:dyDescent="0.25">
      <c r="A337" s="279"/>
      <c r="B337" s="279"/>
      <c r="C337" s="292" t="s">
        <v>60</v>
      </c>
      <c r="D337" s="291" t="s">
        <v>40</v>
      </c>
      <c r="E337" s="289">
        <v>0</v>
      </c>
      <c r="F337" s="289">
        <v>0</v>
      </c>
      <c r="G337" s="289">
        <v>0</v>
      </c>
      <c r="H337" s="279"/>
      <c r="I337" s="279"/>
      <c r="J337" s="279"/>
      <c r="K337" s="279"/>
    </row>
    <row r="338" spans="1:11" ht="14.1" customHeight="1" x14ac:dyDescent="0.25">
      <c r="A338" s="279"/>
      <c r="B338" s="279"/>
      <c r="C338" s="292" t="s">
        <v>61</v>
      </c>
      <c r="D338" s="291" t="s">
        <v>40</v>
      </c>
      <c r="E338" s="289">
        <v>0</v>
      </c>
      <c r="F338" s="289">
        <v>0</v>
      </c>
      <c r="G338" s="289">
        <v>0</v>
      </c>
      <c r="H338" s="279"/>
      <c r="I338" s="279"/>
      <c r="J338" s="279"/>
      <c r="K338" s="279"/>
    </row>
    <row r="339" spans="1:11" ht="14.1" customHeight="1" x14ac:dyDescent="0.25">
      <c r="A339" s="279"/>
      <c r="B339" s="279"/>
      <c r="C339" s="292" t="s">
        <v>68</v>
      </c>
      <c r="D339" s="291" t="s">
        <v>40</v>
      </c>
      <c r="E339" s="289">
        <v>0</v>
      </c>
      <c r="F339" s="289">
        <v>0</v>
      </c>
      <c r="G339" s="289">
        <v>0</v>
      </c>
      <c r="H339" s="279"/>
      <c r="I339" s="279"/>
      <c r="J339" s="279"/>
      <c r="K339" s="279"/>
    </row>
    <row r="340" spans="1:11" ht="14.1" customHeight="1" x14ac:dyDescent="0.25">
      <c r="A340" s="279"/>
      <c r="B340" s="279"/>
      <c r="C340" s="292" t="s">
        <v>60</v>
      </c>
      <c r="D340" s="291" t="s">
        <v>40</v>
      </c>
      <c r="E340" s="289">
        <v>0</v>
      </c>
      <c r="F340" s="289">
        <v>0</v>
      </c>
      <c r="G340" s="289">
        <v>0</v>
      </c>
      <c r="H340" s="279"/>
      <c r="I340" s="279"/>
      <c r="J340" s="279"/>
      <c r="K340" s="279"/>
    </row>
    <row r="341" spans="1:11" ht="14.1" customHeight="1" x14ac:dyDescent="0.25">
      <c r="A341" s="279"/>
      <c r="B341" s="279"/>
      <c r="C341" s="292" t="s">
        <v>69</v>
      </c>
      <c r="D341" s="291" t="s">
        <v>40</v>
      </c>
      <c r="E341" s="289">
        <v>0</v>
      </c>
      <c r="F341" s="289">
        <v>0</v>
      </c>
      <c r="G341" s="289">
        <v>0</v>
      </c>
      <c r="H341" s="279"/>
      <c r="I341" s="279"/>
      <c r="J341" s="279"/>
      <c r="K341" s="279"/>
    </row>
    <row r="342" spans="1:11" ht="14.1" customHeight="1" x14ac:dyDescent="0.25">
      <c r="A342" s="279"/>
      <c r="B342" s="279"/>
      <c r="C342" s="292" t="s">
        <v>70</v>
      </c>
      <c r="D342" s="291" t="s">
        <v>40</v>
      </c>
      <c r="E342" s="289">
        <v>0</v>
      </c>
      <c r="F342" s="289">
        <v>0</v>
      </c>
      <c r="G342" s="289">
        <v>0</v>
      </c>
      <c r="H342" s="279"/>
      <c r="I342" s="279"/>
      <c r="J342" s="279"/>
      <c r="K342" s="279"/>
    </row>
    <row r="343" spans="1:11" ht="14.1" customHeight="1" x14ac:dyDescent="0.25">
      <c r="A343" s="279"/>
      <c r="B343" s="279"/>
      <c r="C343" s="292" t="s">
        <v>71</v>
      </c>
      <c r="D343" s="291" t="s">
        <v>40</v>
      </c>
      <c r="E343" s="289">
        <v>0</v>
      </c>
      <c r="F343" s="289">
        <v>0</v>
      </c>
      <c r="G343" s="289">
        <v>0</v>
      </c>
      <c r="H343" s="279"/>
      <c r="I343" s="279"/>
      <c r="J343" s="279"/>
      <c r="K343" s="279"/>
    </row>
    <row r="344" spans="1:11" ht="14.1" customHeight="1" x14ac:dyDescent="0.25">
      <c r="A344" s="279"/>
      <c r="B344" s="279"/>
      <c r="C344" s="292" t="s">
        <v>72</v>
      </c>
      <c r="D344" s="291" t="s">
        <v>40</v>
      </c>
      <c r="E344" s="289">
        <v>0</v>
      </c>
      <c r="F344" s="289">
        <v>0</v>
      </c>
      <c r="G344" s="289">
        <v>0</v>
      </c>
      <c r="H344" s="279"/>
      <c r="I344" s="279"/>
      <c r="J344" s="279"/>
      <c r="K344" s="279"/>
    </row>
    <row r="345" spans="1:11" ht="14.1" customHeight="1" x14ac:dyDescent="0.25">
      <c r="A345" s="279"/>
      <c r="B345" s="279"/>
      <c r="C345" s="292" t="s">
        <v>73</v>
      </c>
      <c r="D345" s="291" t="s">
        <v>40</v>
      </c>
      <c r="E345" s="289">
        <v>43394590</v>
      </c>
      <c r="F345" s="289">
        <v>23000000</v>
      </c>
      <c r="G345" s="289">
        <v>60000000</v>
      </c>
      <c r="H345" s="279"/>
      <c r="I345" s="279"/>
      <c r="J345" s="279"/>
      <c r="K345" s="279"/>
    </row>
    <row r="346" spans="1:11" ht="14.1" customHeight="1" x14ac:dyDescent="0.25">
      <c r="A346" s="279"/>
      <c r="B346" s="279"/>
      <c r="C346" s="292" t="s">
        <v>60</v>
      </c>
      <c r="D346" s="291" t="s">
        <v>40</v>
      </c>
      <c r="E346" s="289">
        <v>43394590</v>
      </c>
      <c r="F346" s="289">
        <v>23000000</v>
      </c>
      <c r="G346" s="289">
        <v>60000000</v>
      </c>
      <c r="H346" s="279"/>
      <c r="I346" s="279"/>
      <c r="J346" s="279"/>
      <c r="K346" s="279"/>
    </row>
    <row r="347" spans="1:11" ht="14.1" customHeight="1" x14ac:dyDescent="0.25">
      <c r="A347" s="279"/>
      <c r="B347" s="279"/>
      <c r="C347" s="292" t="s">
        <v>69</v>
      </c>
      <c r="D347" s="291" t="s">
        <v>40</v>
      </c>
      <c r="E347" s="289">
        <v>0</v>
      </c>
      <c r="F347" s="289">
        <v>0</v>
      </c>
      <c r="G347" s="289">
        <v>0</v>
      </c>
      <c r="H347" s="279"/>
      <c r="I347" s="279"/>
      <c r="J347" s="279"/>
      <c r="K347" s="279"/>
    </row>
    <row r="348" spans="1:11" ht="14.1" customHeight="1" x14ac:dyDescent="0.25">
      <c r="A348" s="279"/>
      <c r="B348" s="279"/>
      <c r="C348" s="292" t="s">
        <v>70</v>
      </c>
      <c r="D348" s="291" t="s">
        <v>40</v>
      </c>
      <c r="E348" s="289">
        <v>0</v>
      </c>
      <c r="F348" s="289">
        <v>0</v>
      </c>
      <c r="G348" s="289">
        <v>0</v>
      </c>
      <c r="H348" s="279"/>
      <c r="I348" s="279"/>
      <c r="J348" s="279"/>
      <c r="K348" s="279"/>
    </row>
    <row r="349" spans="1:11" ht="14.1" customHeight="1" x14ac:dyDescent="0.25">
      <c r="A349" s="279"/>
      <c r="B349" s="279"/>
      <c r="C349" s="292" t="s">
        <v>71</v>
      </c>
      <c r="D349" s="291" t="s">
        <v>40</v>
      </c>
      <c r="E349" s="289">
        <v>0</v>
      </c>
      <c r="F349" s="289">
        <v>0</v>
      </c>
      <c r="G349" s="289">
        <v>0</v>
      </c>
      <c r="H349" s="279"/>
      <c r="I349" s="279"/>
      <c r="J349" s="279"/>
      <c r="K349" s="279"/>
    </row>
    <row r="350" spans="1:11" ht="14.1" customHeight="1" x14ac:dyDescent="0.25">
      <c r="A350" s="279"/>
      <c r="B350" s="279"/>
      <c r="C350" s="292" t="s">
        <v>72</v>
      </c>
      <c r="D350" s="291" t="s">
        <v>40</v>
      </c>
      <c r="E350" s="289">
        <v>0</v>
      </c>
      <c r="F350" s="289">
        <v>0</v>
      </c>
      <c r="G350" s="289">
        <v>0</v>
      </c>
      <c r="H350" s="279"/>
      <c r="I350" s="279"/>
      <c r="J350" s="279"/>
      <c r="K350" s="279"/>
    </row>
    <row r="351" spans="1:11" ht="14.1" customHeight="1" x14ac:dyDescent="0.25">
      <c r="A351" s="279"/>
      <c r="B351" s="279"/>
      <c r="C351" s="292" t="s">
        <v>74</v>
      </c>
      <c r="D351" s="291" t="s">
        <v>40</v>
      </c>
      <c r="E351" s="289">
        <v>0</v>
      </c>
      <c r="F351" s="289">
        <v>0</v>
      </c>
      <c r="G351" s="289">
        <v>0</v>
      </c>
      <c r="H351" s="279"/>
      <c r="I351" s="279"/>
      <c r="J351" s="279"/>
      <c r="K351" s="279"/>
    </row>
    <row r="352" spans="1:11" ht="14.1" customHeight="1" x14ac:dyDescent="0.25">
      <c r="A352" s="279"/>
      <c r="B352" s="279"/>
      <c r="C352" s="292" t="s">
        <v>60</v>
      </c>
      <c r="D352" s="291" t="s">
        <v>40</v>
      </c>
      <c r="E352" s="289">
        <v>0</v>
      </c>
      <c r="F352" s="289">
        <v>0</v>
      </c>
      <c r="G352" s="289">
        <v>0</v>
      </c>
      <c r="H352" s="279"/>
      <c r="I352" s="279"/>
      <c r="J352" s="279"/>
      <c r="K352" s="279"/>
    </row>
    <row r="353" spans="1:11" ht="14.1" customHeight="1" x14ac:dyDescent="0.25">
      <c r="A353" s="279"/>
      <c r="B353" s="279"/>
      <c r="C353" s="292" t="s">
        <v>69</v>
      </c>
      <c r="D353" s="291" t="s">
        <v>40</v>
      </c>
      <c r="E353" s="289">
        <v>0</v>
      </c>
      <c r="F353" s="289">
        <v>0</v>
      </c>
      <c r="G353" s="289">
        <v>0</v>
      </c>
      <c r="H353" s="279"/>
      <c r="I353" s="279"/>
      <c r="J353" s="279"/>
      <c r="K353" s="279"/>
    </row>
    <row r="354" spans="1:11" ht="14.1" customHeight="1" x14ac:dyDescent="0.25">
      <c r="A354" s="279"/>
      <c r="B354" s="279"/>
      <c r="C354" s="292" t="s">
        <v>70</v>
      </c>
      <c r="D354" s="291" t="s">
        <v>40</v>
      </c>
      <c r="E354" s="289">
        <v>0</v>
      </c>
      <c r="F354" s="289">
        <v>0</v>
      </c>
      <c r="G354" s="289">
        <v>0</v>
      </c>
      <c r="H354" s="279"/>
      <c r="I354" s="279"/>
      <c r="J354" s="279"/>
      <c r="K354" s="279"/>
    </row>
    <row r="355" spans="1:11" ht="14.1" customHeight="1" x14ac:dyDescent="0.25">
      <c r="A355" s="279"/>
      <c r="B355" s="279"/>
      <c r="C355" s="292" t="s">
        <v>71</v>
      </c>
      <c r="D355" s="291" t="s">
        <v>40</v>
      </c>
      <c r="E355" s="289">
        <v>0</v>
      </c>
      <c r="F355" s="289">
        <v>0</v>
      </c>
      <c r="G355" s="289">
        <v>0</v>
      </c>
      <c r="H355" s="279"/>
      <c r="I355" s="279"/>
      <c r="J355" s="279"/>
      <c r="K355" s="279"/>
    </row>
    <row r="356" spans="1:11" ht="14.1" customHeight="1" x14ac:dyDescent="0.25">
      <c r="A356" s="279"/>
      <c r="B356" s="279"/>
      <c r="C356" s="292" t="s">
        <v>72</v>
      </c>
      <c r="D356" s="291" t="s">
        <v>40</v>
      </c>
      <c r="E356" s="289">
        <v>0</v>
      </c>
      <c r="F356" s="289">
        <v>0</v>
      </c>
      <c r="G356" s="289">
        <v>0</v>
      </c>
      <c r="H356" s="279"/>
      <c r="I356" s="279"/>
      <c r="J356" s="279"/>
      <c r="K356" s="279"/>
    </row>
    <row r="357" spans="1:11" ht="14.1" customHeight="1" x14ac:dyDescent="0.25">
      <c r="A357" s="279"/>
      <c r="B357" s="279"/>
      <c r="C357" s="292" t="s">
        <v>75</v>
      </c>
      <c r="D357" s="291" t="s">
        <v>40</v>
      </c>
      <c r="E357" s="289">
        <v>0</v>
      </c>
      <c r="F357" s="289">
        <v>0</v>
      </c>
      <c r="G357" s="289">
        <v>0</v>
      </c>
      <c r="H357" s="279"/>
      <c r="I357" s="279"/>
      <c r="J357" s="279"/>
      <c r="K357" s="279"/>
    </row>
    <row r="358" spans="1:11" ht="14.1" customHeight="1" x14ac:dyDescent="0.25">
      <c r="A358" s="279"/>
      <c r="B358" s="279"/>
      <c r="C358" s="292" t="s">
        <v>76</v>
      </c>
      <c r="D358" s="291" t="s">
        <v>40</v>
      </c>
      <c r="E358" s="289">
        <v>0</v>
      </c>
      <c r="F358" s="289">
        <v>0</v>
      </c>
      <c r="G358" s="289">
        <v>0</v>
      </c>
      <c r="H358" s="279"/>
      <c r="I358" s="279"/>
      <c r="J358" s="279"/>
      <c r="K358" s="279"/>
    </row>
    <row r="359" spans="1:11" ht="14.1" customHeight="1" x14ac:dyDescent="0.25">
      <c r="A359" s="279"/>
      <c r="B359" s="279"/>
      <c r="C359" s="290" t="s">
        <v>77</v>
      </c>
      <c r="D359" s="289">
        <v>0</v>
      </c>
      <c r="E359" s="289">
        <v>43394590</v>
      </c>
      <c r="F359" s="289">
        <v>23000000</v>
      </c>
      <c r="G359" s="289">
        <v>60000000</v>
      </c>
      <c r="H359" s="279"/>
      <c r="I359" s="279"/>
      <c r="J359" s="279"/>
      <c r="K359" s="279"/>
    </row>
    <row r="360" spans="1:11" ht="14.1" customHeight="1" x14ac:dyDescent="0.25">
      <c r="A360" s="279"/>
      <c r="B360" s="279"/>
      <c r="C360" s="297" t="s">
        <v>1198</v>
      </c>
      <c r="D360" s="1293" t="s">
        <v>1199</v>
      </c>
      <c r="E360" s="1294"/>
      <c r="F360" s="1294"/>
      <c r="G360" s="1294"/>
      <c r="H360" s="279"/>
      <c r="I360" s="279"/>
      <c r="J360" s="279"/>
      <c r="K360" s="279"/>
    </row>
    <row r="361" spans="1:11" ht="14.1" customHeight="1" x14ac:dyDescent="0.25">
      <c r="A361" s="279"/>
      <c r="B361" s="279"/>
      <c r="C361" s="296" t="s">
        <v>33</v>
      </c>
      <c r="D361" s="1295" t="s">
        <v>1200</v>
      </c>
      <c r="E361" s="1296"/>
      <c r="F361" s="1296"/>
      <c r="G361" s="1296"/>
      <c r="H361" s="279"/>
      <c r="I361" s="279"/>
      <c r="J361" s="279"/>
      <c r="K361" s="279"/>
    </row>
    <row r="362" spans="1:11" ht="14.1" customHeight="1" x14ac:dyDescent="0.25">
      <c r="A362" s="279"/>
      <c r="B362" s="279"/>
      <c r="C362" s="277" t="s">
        <v>35</v>
      </c>
      <c r="D362" s="1297" t="s">
        <v>1201</v>
      </c>
      <c r="E362" s="1298"/>
      <c r="F362" s="1298"/>
      <c r="G362" s="1298"/>
      <c r="H362" s="279"/>
      <c r="I362" s="279"/>
      <c r="J362" s="279"/>
      <c r="K362" s="279"/>
    </row>
    <row r="363" spans="1:11" ht="14.1" customHeight="1" x14ac:dyDescent="0.25">
      <c r="A363" s="279"/>
      <c r="B363" s="279"/>
      <c r="C363" s="277" t="s">
        <v>37</v>
      </c>
      <c r="D363" s="1297" t="s">
        <v>1202</v>
      </c>
      <c r="E363" s="1298"/>
      <c r="F363" s="1298"/>
      <c r="G363" s="1298"/>
      <c r="H363" s="279"/>
      <c r="I363" s="279"/>
      <c r="J363" s="279"/>
      <c r="K363" s="279"/>
    </row>
    <row r="364" spans="1:11" ht="15" customHeight="1" x14ac:dyDescent="0.25">
      <c r="A364" s="279"/>
      <c r="B364" s="279"/>
      <c r="C364" s="294"/>
      <c r="D364" s="269">
        <v>2025</v>
      </c>
      <c r="E364" s="269">
        <v>2026</v>
      </c>
      <c r="F364" s="269">
        <v>2027</v>
      </c>
      <c r="G364" s="269">
        <v>2028</v>
      </c>
      <c r="H364" s="279"/>
      <c r="I364" s="279"/>
      <c r="J364" s="279"/>
      <c r="K364" s="279"/>
    </row>
    <row r="365" spans="1:11" ht="15" customHeight="1" x14ac:dyDescent="0.25">
      <c r="A365" s="279"/>
      <c r="B365" s="279"/>
      <c r="C365" s="293"/>
      <c r="D365" s="266" t="s">
        <v>17</v>
      </c>
      <c r="E365" s="266" t="s">
        <v>18</v>
      </c>
      <c r="F365" s="266" t="s">
        <v>18</v>
      </c>
      <c r="G365" s="266" t="s">
        <v>18</v>
      </c>
      <c r="H365" s="279"/>
      <c r="I365" s="279"/>
      <c r="J365" s="279"/>
      <c r="K365" s="279"/>
    </row>
    <row r="366" spans="1:11" ht="14.1" customHeight="1" x14ac:dyDescent="0.25">
      <c r="A366" s="279"/>
      <c r="B366" s="279"/>
      <c r="C366" s="284" t="s">
        <v>39</v>
      </c>
      <c r="D366" s="295" t="s">
        <v>40</v>
      </c>
      <c r="E366" s="295" t="s">
        <v>46</v>
      </c>
      <c r="F366" s="295" t="s">
        <v>46</v>
      </c>
      <c r="G366" s="295" t="s">
        <v>411</v>
      </c>
      <c r="H366" s="279"/>
      <c r="I366" s="279"/>
      <c r="J366" s="279"/>
      <c r="K366" s="279"/>
    </row>
    <row r="367" spans="1:11" ht="14.1" customHeight="1" x14ac:dyDescent="0.25">
      <c r="A367" s="279"/>
      <c r="B367" s="279"/>
      <c r="C367" s="284" t="s">
        <v>41</v>
      </c>
      <c r="D367" s="295" t="s">
        <v>108</v>
      </c>
      <c r="E367" s="295" t="s">
        <v>46</v>
      </c>
      <c r="F367" s="295" t="s">
        <v>46</v>
      </c>
      <c r="G367" s="295" t="s">
        <v>108</v>
      </c>
      <c r="H367" s="279"/>
      <c r="I367" s="279"/>
      <c r="J367" s="279"/>
      <c r="K367" s="279"/>
    </row>
    <row r="368" spans="1:11" ht="14.1" customHeight="1" x14ac:dyDescent="0.25">
      <c r="A368" s="279"/>
      <c r="B368" s="279"/>
      <c r="C368" s="284" t="s">
        <v>45</v>
      </c>
      <c r="D368" s="295" t="s">
        <v>46</v>
      </c>
      <c r="E368" s="295" t="s">
        <v>46</v>
      </c>
      <c r="F368" s="295" t="s">
        <v>46</v>
      </c>
      <c r="G368" s="295" t="s">
        <v>1203</v>
      </c>
      <c r="H368" s="279"/>
      <c r="I368" s="279"/>
      <c r="J368" s="279"/>
      <c r="K368" s="279"/>
    </row>
    <row r="369" spans="1:11" ht="14.1" customHeight="1" x14ac:dyDescent="0.25">
      <c r="A369" s="279"/>
      <c r="B369" s="279"/>
      <c r="C369" s="284" t="s">
        <v>50</v>
      </c>
      <c r="D369" s="295" t="s">
        <v>40</v>
      </c>
      <c r="E369" s="295" t="s">
        <v>40</v>
      </c>
      <c r="F369" s="295" t="s">
        <v>40</v>
      </c>
      <c r="G369" s="295" t="s">
        <v>40</v>
      </c>
      <c r="H369" s="279"/>
      <c r="I369" s="279"/>
      <c r="J369" s="279"/>
      <c r="K369" s="279"/>
    </row>
    <row r="370" spans="1:11" ht="14.1" customHeight="1" x14ac:dyDescent="0.25">
      <c r="A370" s="279"/>
      <c r="B370" s="279"/>
      <c r="C370" s="284" t="s">
        <v>52</v>
      </c>
      <c r="D370" s="295" t="s">
        <v>40</v>
      </c>
      <c r="E370" s="295" t="s">
        <v>137</v>
      </c>
      <c r="F370" s="295" t="s">
        <v>40</v>
      </c>
      <c r="G370" s="295" t="s">
        <v>40</v>
      </c>
      <c r="H370" s="279"/>
      <c r="I370" s="279"/>
      <c r="J370" s="279"/>
      <c r="K370" s="279"/>
    </row>
    <row r="371" spans="1:11" ht="14.1" customHeight="1" x14ac:dyDescent="0.25">
      <c r="A371" s="279"/>
      <c r="B371" s="279"/>
      <c r="C371" s="284" t="s">
        <v>55</v>
      </c>
      <c r="D371" s="295" t="s">
        <v>40</v>
      </c>
      <c r="E371" s="295" t="s">
        <v>40</v>
      </c>
      <c r="F371" s="295" t="s">
        <v>40</v>
      </c>
      <c r="G371" s="295" t="s">
        <v>40</v>
      </c>
      <c r="H371" s="279"/>
      <c r="I371" s="279"/>
      <c r="J371" s="279"/>
      <c r="K371" s="279"/>
    </row>
    <row r="372" spans="1:11" ht="14.1" customHeight="1" x14ac:dyDescent="0.25">
      <c r="A372" s="279"/>
      <c r="B372" s="279"/>
      <c r="C372" s="1307" t="s">
        <v>58</v>
      </c>
      <c r="D372" s="1308"/>
      <c r="E372" s="1308"/>
      <c r="F372" s="1308"/>
      <c r="G372" s="1308"/>
      <c r="H372" s="279"/>
      <c r="I372" s="279"/>
      <c r="J372" s="279"/>
      <c r="K372" s="279"/>
    </row>
    <row r="373" spans="1:11" ht="14.1" customHeight="1" x14ac:dyDescent="0.25">
      <c r="A373" s="279"/>
      <c r="B373" s="279"/>
      <c r="C373" s="294"/>
      <c r="D373" s="269">
        <v>2025</v>
      </c>
      <c r="E373" s="269">
        <v>2026</v>
      </c>
      <c r="F373" s="269">
        <v>2027</v>
      </c>
      <c r="G373" s="269">
        <v>2028</v>
      </c>
      <c r="H373" s="279"/>
      <c r="I373" s="279"/>
      <c r="J373" s="279"/>
      <c r="K373" s="279"/>
    </row>
    <row r="374" spans="1:11" ht="14.1" customHeight="1" x14ac:dyDescent="0.25">
      <c r="A374" s="279"/>
      <c r="B374" s="279"/>
      <c r="C374" s="293"/>
      <c r="D374" s="266" t="s">
        <v>17</v>
      </c>
      <c r="E374" s="266" t="s">
        <v>18</v>
      </c>
      <c r="F374" s="266" t="s">
        <v>18</v>
      </c>
      <c r="G374" s="266" t="s">
        <v>18</v>
      </c>
      <c r="H374" s="279"/>
      <c r="I374" s="279"/>
      <c r="J374" s="279"/>
      <c r="K374" s="279"/>
    </row>
    <row r="375" spans="1:11" ht="14.1" customHeight="1" x14ac:dyDescent="0.25">
      <c r="A375" s="279"/>
      <c r="B375" s="279"/>
      <c r="C375" s="292" t="s">
        <v>59</v>
      </c>
      <c r="D375" s="289">
        <v>0</v>
      </c>
      <c r="E375" s="289">
        <v>0</v>
      </c>
      <c r="F375" s="289">
        <v>0</v>
      </c>
      <c r="G375" s="289">
        <v>0</v>
      </c>
      <c r="H375" s="279"/>
      <c r="I375" s="279"/>
      <c r="J375" s="279"/>
      <c r="K375" s="279"/>
    </row>
    <row r="376" spans="1:11" ht="14.1" customHeight="1" x14ac:dyDescent="0.25">
      <c r="A376" s="279"/>
      <c r="B376" s="279"/>
      <c r="C376" s="292" t="s">
        <v>60</v>
      </c>
      <c r="D376" s="289">
        <v>0</v>
      </c>
      <c r="E376" s="289">
        <v>0</v>
      </c>
      <c r="F376" s="289">
        <v>0</v>
      </c>
      <c r="G376" s="289">
        <v>0</v>
      </c>
      <c r="H376" s="279"/>
      <c r="I376" s="279"/>
      <c r="J376" s="279"/>
      <c r="K376" s="279"/>
    </row>
    <row r="377" spans="1:11" ht="14.1" customHeight="1" x14ac:dyDescent="0.25">
      <c r="A377" s="279"/>
      <c r="B377" s="279"/>
      <c r="C377" s="292" t="s">
        <v>61</v>
      </c>
      <c r="D377" s="289">
        <v>0</v>
      </c>
      <c r="E377" s="289">
        <v>0</v>
      </c>
      <c r="F377" s="289">
        <v>0</v>
      </c>
      <c r="G377" s="289">
        <v>0</v>
      </c>
      <c r="H377" s="279"/>
      <c r="I377" s="279"/>
      <c r="J377" s="279"/>
      <c r="K377" s="279"/>
    </row>
    <row r="378" spans="1:11" ht="14.1" customHeight="1" x14ac:dyDescent="0.25">
      <c r="A378" s="279"/>
      <c r="B378" s="279"/>
      <c r="C378" s="292" t="s">
        <v>62</v>
      </c>
      <c r="D378" s="289">
        <v>0</v>
      </c>
      <c r="E378" s="289">
        <v>0</v>
      </c>
      <c r="F378" s="289">
        <v>0</v>
      </c>
      <c r="G378" s="289">
        <v>0</v>
      </c>
      <c r="H378" s="279"/>
      <c r="I378" s="279"/>
      <c r="J378" s="279"/>
      <c r="K378" s="279"/>
    </row>
    <row r="379" spans="1:11" ht="14.1" customHeight="1" x14ac:dyDescent="0.25">
      <c r="A379" s="279"/>
      <c r="B379" s="279"/>
      <c r="C379" s="292" t="s">
        <v>60</v>
      </c>
      <c r="D379" s="289">
        <v>0</v>
      </c>
      <c r="E379" s="289">
        <v>0</v>
      </c>
      <c r="F379" s="289">
        <v>0</v>
      </c>
      <c r="G379" s="289">
        <v>0</v>
      </c>
      <c r="H379" s="279"/>
      <c r="I379" s="279"/>
      <c r="J379" s="279"/>
      <c r="K379" s="279"/>
    </row>
    <row r="380" spans="1:11" ht="14.1" customHeight="1" x14ac:dyDescent="0.25">
      <c r="A380" s="279"/>
      <c r="B380" s="279"/>
      <c r="C380" s="292" t="s">
        <v>61</v>
      </c>
      <c r="D380" s="289">
        <v>0</v>
      </c>
      <c r="E380" s="289">
        <v>0</v>
      </c>
      <c r="F380" s="289">
        <v>0</v>
      </c>
      <c r="G380" s="289">
        <v>0</v>
      </c>
      <c r="H380" s="279"/>
      <c r="I380" s="279"/>
      <c r="J380" s="279"/>
      <c r="K380" s="279"/>
    </row>
    <row r="381" spans="1:11" ht="14.1" customHeight="1" x14ac:dyDescent="0.25">
      <c r="A381" s="279"/>
      <c r="B381" s="279"/>
      <c r="C381" s="292" t="s">
        <v>63</v>
      </c>
      <c r="D381" s="289">
        <v>0</v>
      </c>
      <c r="E381" s="289">
        <v>0</v>
      </c>
      <c r="F381" s="289">
        <v>0</v>
      </c>
      <c r="G381" s="289">
        <v>0</v>
      </c>
      <c r="H381" s="279"/>
      <c r="I381" s="279"/>
      <c r="J381" s="279"/>
      <c r="K381" s="279"/>
    </row>
    <row r="382" spans="1:11" ht="14.1" customHeight="1" x14ac:dyDescent="0.25">
      <c r="A382" s="279"/>
      <c r="B382" s="279"/>
      <c r="C382" s="292" t="s">
        <v>60</v>
      </c>
      <c r="D382" s="289">
        <v>0</v>
      </c>
      <c r="E382" s="289">
        <v>0</v>
      </c>
      <c r="F382" s="289">
        <v>0</v>
      </c>
      <c r="G382" s="289">
        <v>0</v>
      </c>
      <c r="H382" s="279"/>
      <c r="I382" s="279"/>
      <c r="J382" s="279"/>
      <c r="K382" s="279"/>
    </row>
    <row r="383" spans="1:11" ht="14.1" customHeight="1" x14ac:dyDescent="0.25">
      <c r="A383" s="279"/>
      <c r="B383" s="279"/>
      <c r="C383" s="292" t="s">
        <v>61</v>
      </c>
      <c r="D383" s="289">
        <v>0</v>
      </c>
      <c r="E383" s="289">
        <v>0</v>
      </c>
      <c r="F383" s="289">
        <v>0</v>
      </c>
      <c r="G383" s="289">
        <v>0</v>
      </c>
      <c r="H383" s="279"/>
      <c r="I383" s="279"/>
      <c r="J383" s="279"/>
      <c r="K383" s="279"/>
    </row>
    <row r="384" spans="1:11" ht="14.1" customHeight="1" x14ac:dyDescent="0.25">
      <c r="A384" s="279"/>
      <c r="B384" s="279"/>
      <c r="C384" s="292" t="s">
        <v>64</v>
      </c>
      <c r="D384" s="289">
        <v>0</v>
      </c>
      <c r="E384" s="289">
        <v>0</v>
      </c>
      <c r="F384" s="289">
        <v>0</v>
      </c>
      <c r="G384" s="289">
        <v>0</v>
      </c>
      <c r="H384" s="279"/>
      <c r="I384" s="279"/>
      <c r="J384" s="279"/>
      <c r="K384" s="279"/>
    </row>
    <row r="385" spans="1:11" ht="14.1" customHeight="1" x14ac:dyDescent="0.25">
      <c r="A385" s="279"/>
      <c r="B385" s="279"/>
      <c r="C385" s="292" t="s">
        <v>60</v>
      </c>
      <c r="D385" s="289">
        <v>0</v>
      </c>
      <c r="E385" s="289">
        <v>0</v>
      </c>
      <c r="F385" s="289">
        <v>0</v>
      </c>
      <c r="G385" s="289">
        <v>0</v>
      </c>
      <c r="H385" s="279"/>
      <c r="I385" s="279"/>
      <c r="J385" s="279"/>
      <c r="K385" s="279"/>
    </row>
    <row r="386" spans="1:11" ht="14.1" customHeight="1" x14ac:dyDescent="0.25">
      <c r="A386" s="279"/>
      <c r="B386" s="279"/>
      <c r="C386" s="292" t="s">
        <v>61</v>
      </c>
      <c r="D386" s="289">
        <v>0</v>
      </c>
      <c r="E386" s="289">
        <v>0</v>
      </c>
      <c r="F386" s="289">
        <v>0</v>
      </c>
      <c r="G386" s="289">
        <v>0</v>
      </c>
      <c r="H386" s="279"/>
      <c r="I386" s="279"/>
      <c r="J386" s="279"/>
      <c r="K386" s="279"/>
    </row>
    <row r="387" spans="1:11" ht="14.1" customHeight="1" x14ac:dyDescent="0.25">
      <c r="A387" s="279"/>
      <c r="B387" s="279"/>
      <c r="C387" s="292" t="s">
        <v>65</v>
      </c>
      <c r="D387" s="289">
        <v>0</v>
      </c>
      <c r="E387" s="289">
        <v>0</v>
      </c>
      <c r="F387" s="289">
        <v>0</v>
      </c>
      <c r="G387" s="289">
        <v>0</v>
      </c>
      <c r="H387" s="279"/>
      <c r="I387" s="279"/>
      <c r="J387" s="279"/>
      <c r="K387" s="279"/>
    </row>
    <row r="388" spans="1:11" ht="14.1" customHeight="1" x14ac:dyDescent="0.25">
      <c r="A388" s="279"/>
      <c r="B388" s="279"/>
      <c r="C388" s="292" t="s">
        <v>60</v>
      </c>
      <c r="D388" s="289">
        <v>0</v>
      </c>
      <c r="E388" s="289">
        <v>0</v>
      </c>
      <c r="F388" s="289">
        <v>0</v>
      </c>
      <c r="G388" s="289">
        <v>0</v>
      </c>
      <c r="H388" s="279"/>
      <c r="I388" s="279"/>
      <c r="J388" s="279"/>
      <c r="K388" s="279"/>
    </row>
    <row r="389" spans="1:11" ht="14.1" customHeight="1" x14ac:dyDescent="0.25">
      <c r="A389" s="279"/>
      <c r="B389" s="279"/>
      <c r="C389" s="292" t="s">
        <v>61</v>
      </c>
      <c r="D389" s="289">
        <v>0</v>
      </c>
      <c r="E389" s="289">
        <v>0</v>
      </c>
      <c r="F389" s="289">
        <v>0</v>
      </c>
      <c r="G389" s="289">
        <v>0</v>
      </c>
      <c r="H389" s="279"/>
      <c r="I389" s="279"/>
      <c r="J389" s="279"/>
      <c r="K389" s="279"/>
    </row>
    <row r="390" spans="1:11" ht="14.1" customHeight="1" x14ac:dyDescent="0.25">
      <c r="A390" s="279"/>
      <c r="B390" s="279"/>
      <c r="C390" s="292" t="s">
        <v>66</v>
      </c>
      <c r="D390" s="289">
        <v>0</v>
      </c>
      <c r="E390" s="289">
        <v>0</v>
      </c>
      <c r="F390" s="289">
        <v>0</v>
      </c>
      <c r="G390" s="289">
        <v>0</v>
      </c>
      <c r="H390" s="279"/>
      <c r="I390" s="279"/>
      <c r="J390" s="279"/>
      <c r="K390" s="279"/>
    </row>
    <row r="391" spans="1:11" ht="14.1" customHeight="1" x14ac:dyDescent="0.25">
      <c r="A391" s="279"/>
      <c r="B391" s="279"/>
      <c r="C391" s="292" t="s">
        <v>60</v>
      </c>
      <c r="D391" s="289">
        <v>0</v>
      </c>
      <c r="E391" s="289">
        <v>0</v>
      </c>
      <c r="F391" s="289">
        <v>0</v>
      </c>
      <c r="G391" s="289">
        <v>0</v>
      </c>
      <c r="H391" s="279"/>
      <c r="I391" s="279"/>
      <c r="J391" s="279"/>
      <c r="K391" s="279"/>
    </row>
    <row r="392" spans="1:11" ht="14.1" customHeight="1" x14ac:dyDescent="0.25">
      <c r="A392" s="279"/>
      <c r="B392" s="279"/>
      <c r="C392" s="292" t="s">
        <v>61</v>
      </c>
      <c r="D392" s="289">
        <v>0</v>
      </c>
      <c r="E392" s="289">
        <v>0</v>
      </c>
      <c r="F392" s="289">
        <v>0</v>
      </c>
      <c r="G392" s="289">
        <v>0</v>
      </c>
      <c r="H392" s="279"/>
      <c r="I392" s="279"/>
      <c r="J392" s="279"/>
      <c r="K392" s="279"/>
    </row>
    <row r="393" spans="1:11" ht="14.1" customHeight="1" x14ac:dyDescent="0.25">
      <c r="A393" s="279"/>
      <c r="B393" s="279"/>
      <c r="C393" s="292" t="s">
        <v>67</v>
      </c>
      <c r="D393" s="289">
        <v>0</v>
      </c>
      <c r="E393" s="289">
        <v>0</v>
      </c>
      <c r="F393" s="289">
        <v>0</v>
      </c>
      <c r="G393" s="289">
        <v>0</v>
      </c>
      <c r="H393" s="279"/>
      <c r="I393" s="279"/>
      <c r="J393" s="279"/>
      <c r="K393" s="279"/>
    </row>
    <row r="394" spans="1:11" ht="14.1" customHeight="1" x14ac:dyDescent="0.25">
      <c r="A394" s="279"/>
      <c r="B394" s="279"/>
      <c r="C394" s="292" t="s">
        <v>60</v>
      </c>
      <c r="D394" s="289">
        <v>0</v>
      </c>
      <c r="E394" s="289">
        <v>0</v>
      </c>
      <c r="F394" s="289">
        <v>0</v>
      </c>
      <c r="G394" s="289">
        <v>0</v>
      </c>
      <c r="H394" s="279"/>
      <c r="I394" s="279"/>
      <c r="J394" s="279"/>
      <c r="K394" s="279"/>
    </row>
    <row r="395" spans="1:11" ht="14.1" customHeight="1" x14ac:dyDescent="0.25">
      <c r="A395" s="279"/>
      <c r="B395" s="279"/>
      <c r="C395" s="292" t="s">
        <v>61</v>
      </c>
      <c r="D395" s="289">
        <v>0</v>
      </c>
      <c r="E395" s="289">
        <v>0</v>
      </c>
      <c r="F395" s="289">
        <v>0</v>
      </c>
      <c r="G395" s="289">
        <v>0</v>
      </c>
      <c r="H395" s="279"/>
      <c r="I395" s="279"/>
      <c r="J395" s="279"/>
      <c r="K395" s="279"/>
    </row>
    <row r="396" spans="1:11" ht="14.1" customHeight="1" x14ac:dyDescent="0.25">
      <c r="A396" s="279"/>
      <c r="B396" s="279"/>
      <c r="C396" s="292" t="s">
        <v>68</v>
      </c>
      <c r="D396" s="289">
        <v>0</v>
      </c>
      <c r="E396" s="289">
        <v>0</v>
      </c>
      <c r="F396" s="289">
        <v>0</v>
      </c>
      <c r="G396" s="289">
        <v>0</v>
      </c>
      <c r="H396" s="279"/>
      <c r="I396" s="279"/>
      <c r="J396" s="279"/>
      <c r="K396" s="279"/>
    </row>
    <row r="397" spans="1:11" ht="14.1" customHeight="1" x14ac:dyDescent="0.25">
      <c r="A397" s="279"/>
      <c r="B397" s="279"/>
      <c r="C397" s="292" t="s">
        <v>60</v>
      </c>
      <c r="D397" s="289">
        <v>0</v>
      </c>
      <c r="E397" s="289">
        <v>0</v>
      </c>
      <c r="F397" s="289">
        <v>0</v>
      </c>
      <c r="G397" s="289">
        <v>0</v>
      </c>
      <c r="H397" s="279"/>
      <c r="I397" s="279"/>
      <c r="J397" s="279"/>
      <c r="K397" s="279"/>
    </row>
    <row r="398" spans="1:11" ht="14.1" customHeight="1" x14ac:dyDescent="0.25">
      <c r="A398" s="279"/>
      <c r="B398" s="279"/>
      <c r="C398" s="292" t="s">
        <v>69</v>
      </c>
      <c r="D398" s="289">
        <v>0</v>
      </c>
      <c r="E398" s="289">
        <v>0</v>
      </c>
      <c r="F398" s="289">
        <v>0</v>
      </c>
      <c r="G398" s="289">
        <v>0</v>
      </c>
      <c r="H398" s="279"/>
      <c r="I398" s="279"/>
      <c r="J398" s="279"/>
      <c r="K398" s="279"/>
    </row>
    <row r="399" spans="1:11" ht="14.1" customHeight="1" x14ac:dyDescent="0.25">
      <c r="A399" s="279"/>
      <c r="B399" s="279"/>
      <c r="C399" s="292" t="s">
        <v>70</v>
      </c>
      <c r="D399" s="289">
        <v>0</v>
      </c>
      <c r="E399" s="289">
        <v>0</v>
      </c>
      <c r="F399" s="289">
        <v>0</v>
      </c>
      <c r="G399" s="289">
        <v>0</v>
      </c>
      <c r="H399" s="279"/>
      <c r="I399" s="279"/>
      <c r="J399" s="279"/>
      <c r="K399" s="279"/>
    </row>
    <row r="400" spans="1:11" ht="14.1" customHeight="1" x14ac:dyDescent="0.25">
      <c r="A400" s="279"/>
      <c r="B400" s="279"/>
      <c r="C400" s="292" t="s">
        <v>71</v>
      </c>
      <c r="D400" s="289">
        <v>0</v>
      </c>
      <c r="E400" s="289">
        <v>0</v>
      </c>
      <c r="F400" s="289">
        <v>0</v>
      </c>
      <c r="G400" s="289">
        <v>0</v>
      </c>
      <c r="H400" s="279"/>
      <c r="I400" s="279"/>
      <c r="J400" s="279"/>
      <c r="K400" s="279"/>
    </row>
    <row r="401" spans="1:11" ht="14.1" customHeight="1" x14ac:dyDescent="0.25">
      <c r="A401" s="279"/>
      <c r="B401" s="279"/>
      <c r="C401" s="292" t="s">
        <v>72</v>
      </c>
      <c r="D401" s="289">
        <v>0</v>
      </c>
      <c r="E401" s="289">
        <v>0</v>
      </c>
      <c r="F401" s="289">
        <v>0</v>
      </c>
      <c r="G401" s="289">
        <v>0</v>
      </c>
      <c r="H401" s="279"/>
      <c r="I401" s="279"/>
      <c r="J401" s="279"/>
      <c r="K401" s="279"/>
    </row>
    <row r="402" spans="1:11" ht="14.1" customHeight="1" x14ac:dyDescent="0.25">
      <c r="A402" s="279"/>
      <c r="B402" s="279"/>
      <c r="C402" s="292" t="s">
        <v>73</v>
      </c>
      <c r="D402" s="289">
        <v>0</v>
      </c>
      <c r="E402" s="289">
        <v>0</v>
      </c>
      <c r="F402" s="289">
        <v>0</v>
      </c>
      <c r="G402" s="289">
        <v>1200000</v>
      </c>
      <c r="H402" s="279"/>
      <c r="I402" s="279"/>
      <c r="J402" s="279"/>
      <c r="K402" s="279"/>
    </row>
    <row r="403" spans="1:11" ht="14.1" customHeight="1" x14ac:dyDescent="0.25">
      <c r="A403" s="279"/>
      <c r="B403" s="279"/>
      <c r="C403" s="292" t="s">
        <v>60</v>
      </c>
      <c r="D403" s="289">
        <v>0</v>
      </c>
      <c r="E403" s="289">
        <v>0</v>
      </c>
      <c r="F403" s="289">
        <v>0</v>
      </c>
      <c r="G403" s="289">
        <v>1200000</v>
      </c>
      <c r="H403" s="279"/>
      <c r="I403" s="279"/>
      <c r="J403" s="279"/>
      <c r="K403" s="279"/>
    </row>
    <row r="404" spans="1:11" ht="14.1" customHeight="1" x14ac:dyDescent="0.25">
      <c r="A404" s="279"/>
      <c r="B404" s="279"/>
      <c r="C404" s="292" t="s">
        <v>69</v>
      </c>
      <c r="D404" s="289">
        <v>0</v>
      </c>
      <c r="E404" s="289">
        <v>0</v>
      </c>
      <c r="F404" s="289">
        <v>0</v>
      </c>
      <c r="G404" s="289">
        <v>0</v>
      </c>
      <c r="H404" s="279"/>
      <c r="I404" s="279"/>
      <c r="J404" s="279"/>
      <c r="K404" s="279"/>
    </row>
    <row r="405" spans="1:11" ht="14.1" customHeight="1" x14ac:dyDescent="0.25">
      <c r="A405" s="279"/>
      <c r="B405" s="279"/>
      <c r="C405" s="292" t="s">
        <v>70</v>
      </c>
      <c r="D405" s="289">
        <v>0</v>
      </c>
      <c r="E405" s="289">
        <v>0</v>
      </c>
      <c r="F405" s="289">
        <v>0</v>
      </c>
      <c r="G405" s="289">
        <v>0</v>
      </c>
      <c r="H405" s="279"/>
      <c r="I405" s="279"/>
      <c r="J405" s="279"/>
      <c r="K405" s="279"/>
    </row>
    <row r="406" spans="1:11" ht="14.1" customHeight="1" x14ac:dyDescent="0.25">
      <c r="A406" s="279"/>
      <c r="B406" s="279"/>
      <c r="C406" s="292" t="s">
        <v>71</v>
      </c>
      <c r="D406" s="289">
        <v>0</v>
      </c>
      <c r="E406" s="289">
        <v>0</v>
      </c>
      <c r="F406" s="289">
        <v>0</v>
      </c>
      <c r="G406" s="289">
        <v>0</v>
      </c>
      <c r="H406" s="279"/>
      <c r="I406" s="279"/>
      <c r="J406" s="279"/>
      <c r="K406" s="279"/>
    </row>
    <row r="407" spans="1:11" ht="14.1" customHeight="1" x14ac:dyDescent="0.25">
      <c r="A407" s="279"/>
      <c r="B407" s="279"/>
      <c r="C407" s="292" t="s">
        <v>72</v>
      </c>
      <c r="D407" s="289">
        <v>0</v>
      </c>
      <c r="E407" s="289">
        <v>0</v>
      </c>
      <c r="F407" s="289">
        <v>0</v>
      </c>
      <c r="G407" s="289">
        <v>0</v>
      </c>
      <c r="H407" s="279"/>
      <c r="I407" s="279"/>
      <c r="J407" s="279"/>
      <c r="K407" s="279"/>
    </row>
    <row r="408" spans="1:11" ht="14.1" customHeight="1" x14ac:dyDescent="0.25">
      <c r="A408" s="279"/>
      <c r="B408" s="279"/>
      <c r="C408" s="292" t="s">
        <v>74</v>
      </c>
      <c r="D408" s="289">
        <v>0</v>
      </c>
      <c r="E408" s="289">
        <v>0</v>
      </c>
      <c r="F408" s="289">
        <v>0</v>
      </c>
      <c r="G408" s="289">
        <v>0</v>
      </c>
      <c r="H408" s="279"/>
      <c r="I408" s="279"/>
      <c r="J408" s="279"/>
      <c r="K408" s="279"/>
    </row>
    <row r="409" spans="1:11" ht="14.1" customHeight="1" x14ac:dyDescent="0.25">
      <c r="A409" s="279"/>
      <c r="B409" s="279"/>
      <c r="C409" s="292" t="s">
        <v>60</v>
      </c>
      <c r="D409" s="289">
        <v>0</v>
      </c>
      <c r="E409" s="289">
        <v>0</v>
      </c>
      <c r="F409" s="289">
        <v>0</v>
      </c>
      <c r="G409" s="289">
        <v>0</v>
      </c>
      <c r="H409" s="279"/>
      <c r="I409" s="279"/>
      <c r="J409" s="279"/>
      <c r="K409" s="279"/>
    </row>
    <row r="410" spans="1:11" ht="14.1" customHeight="1" x14ac:dyDescent="0.25">
      <c r="A410" s="279"/>
      <c r="B410" s="279"/>
      <c r="C410" s="292" t="s">
        <v>69</v>
      </c>
      <c r="D410" s="289">
        <v>0</v>
      </c>
      <c r="E410" s="289">
        <v>0</v>
      </c>
      <c r="F410" s="289">
        <v>0</v>
      </c>
      <c r="G410" s="289">
        <v>0</v>
      </c>
      <c r="H410" s="279"/>
      <c r="I410" s="279"/>
      <c r="J410" s="279"/>
      <c r="K410" s="279"/>
    </row>
    <row r="411" spans="1:11" ht="14.1" customHeight="1" x14ac:dyDescent="0.25">
      <c r="A411" s="279"/>
      <c r="B411" s="279"/>
      <c r="C411" s="292" t="s">
        <v>70</v>
      </c>
      <c r="D411" s="289">
        <v>0</v>
      </c>
      <c r="E411" s="289">
        <v>0</v>
      </c>
      <c r="F411" s="289">
        <v>0</v>
      </c>
      <c r="G411" s="289">
        <v>0</v>
      </c>
      <c r="H411" s="279"/>
      <c r="I411" s="279"/>
      <c r="J411" s="279"/>
      <c r="K411" s="279"/>
    </row>
    <row r="412" spans="1:11" ht="14.1" customHeight="1" x14ac:dyDescent="0.25">
      <c r="A412" s="279"/>
      <c r="B412" s="279"/>
      <c r="C412" s="292" t="s">
        <v>71</v>
      </c>
      <c r="D412" s="289">
        <v>0</v>
      </c>
      <c r="E412" s="289">
        <v>0</v>
      </c>
      <c r="F412" s="289">
        <v>0</v>
      </c>
      <c r="G412" s="289">
        <v>0</v>
      </c>
      <c r="H412" s="279"/>
      <c r="I412" s="279"/>
      <c r="J412" s="279"/>
      <c r="K412" s="279"/>
    </row>
    <row r="413" spans="1:11" ht="14.1" customHeight="1" x14ac:dyDescent="0.25">
      <c r="A413" s="279"/>
      <c r="B413" s="279"/>
      <c r="C413" s="292" t="s">
        <v>72</v>
      </c>
      <c r="D413" s="289">
        <v>0</v>
      </c>
      <c r="E413" s="289">
        <v>0</v>
      </c>
      <c r="F413" s="289">
        <v>0</v>
      </c>
      <c r="G413" s="289">
        <v>0</v>
      </c>
      <c r="H413" s="279"/>
      <c r="I413" s="279"/>
      <c r="J413" s="279"/>
      <c r="K413" s="279"/>
    </row>
    <row r="414" spans="1:11" ht="14.1" customHeight="1" x14ac:dyDescent="0.25">
      <c r="A414" s="279"/>
      <c r="B414" s="279"/>
      <c r="C414" s="292" t="s">
        <v>75</v>
      </c>
      <c r="D414" s="289">
        <v>0</v>
      </c>
      <c r="E414" s="289">
        <v>0</v>
      </c>
      <c r="F414" s="289">
        <v>0</v>
      </c>
      <c r="G414" s="289">
        <v>0</v>
      </c>
      <c r="H414" s="279"/>
      <c r="I414" s="279"/>
      <c r="J414" s="279"/>
      <c r="K414" s="279"/>
    </row>
    <row r="415" spans="1:11" ht="14.1" customHeight="1" x14ac:dyDescent="0.25">
      <c r="A415" s="279"/>
      <c r="B415" s="279"/>
      <c r="C415" s="292" t="s">
        <v>76</v>
      </c>
      <c r="D415" s="289">
        <v>0</v>
      </c>
      <c r="E415" s="289">
        <v>0</v>
      </c>
      <c r="F415" s="289">
        <v>0</v>
      </c>
      <c r="G415" s="289">
        <v>0</v>
      </c>
      <c r="H415" s="279"/>
      <c r="I415" s="279"/>
      <c r="J415" s="279"/>
      <c r="K415" s="279"/>
    </row>
    <row r="416" spans="1:11" ht="14.1" customHeight="1" x14ac:dyDescent="0.25">
      <c r="A416" s="279"/>
      <c r="B416" s="279"/>
      <c r="C416" s="290" t="s">
        <v>77</v>
      </c>
      <c r="D416" s="289">
        <v>0</v>
      </c>
      <c r="E416" s="289">
        <v>0</v>
      </c>
      <c r="F416" s="289">
        <v>0</v>
      </c>
      <c r="G416" s="289">
        <v>1200000</v>
      </c>
      <c r="H416" s="279"/>
      <c r="I416" s="279"/>
      <c r="J416" s="279"/>
      <c r="K416" s="279"/>
    </row>
    <row r="417" spans="1:11" ht="14.1" customHeight="1" x14ac:dyDescent="0.25">
      <c r="A417" s="279"/>
      <c r="B417" s="279"/>
      <c r="C417" s="296" t="s">
        <v>33</v>
      </c>
      <c r="D417" s="1295" t="s">
        <v>1204</v>
      </c>
      <c r="E417" s="1296"/>
      <c r="F417" s="1296"/>
      <c r="G417" s="1296"/>
      <c r="H417" s="279"/>
      <c r="I417" s="279"/>
      <c r="J417" s="279"/>
      <c r="K417" s="279"/>
    </row>
    <row r="418" spans="1:11" ht="14.1" customHeight="1" x14ac:dyDescent="0.25">
      <c r="A418" s="279"/>
      <c r="B418" s="279"/>
      <c r="C418" s="277" t="s">
        <v>35</v>
      </c>
      <c r="D418" s="1297" t="s">
        <v>1205</v>
      </c>
      <c r="E418" s="1298"/>
      <c r="F418" s="1298"/>
      <c r="G418" s="1298"/>
      <c r="H418" s="279"/>
      <c r="I418" s="279"/>
      <c r="J418" s="279"/>
      <c r="K418" s="279"/>
    </row>
    <row r="419" spans="1:11" ht="14.1" customHeight="1" x14ac:dyDescent="0.25">
      <c r="A419" s="279"/>
      <c r="B419" s="279"/>
      <c r="C419" s="277" t="s">
        <v>37</v>
      </c>
      <c r="D419" s="1297" t="s">
        <v>419</v>
      </c>
      <c r="E419" s="1298"/>
      <c r="F419" s="1298"/>
      <c r="G419" s="1298"/>
      <c r="H419" s="279"/>
      <c r="I419" s="279"/>
      <c r="J419" s="279"/>
      <c r="K419" s="279"/>
    </row>
    <row r="420" spans="1:11" ht="15" customHeight="1" x14ac:dyDescent="0.25">
      <c r="A420" s="279"/>
      <c r="B420" s="279"/>
      <c r="C420" s="294"/>
      <c r="D420" s="269">
        <v>2025</v>
      </c>
      <c r="E420" s="269">
        <v>2026</v>
      </c>
      <c r="F420" s="269">
        <v>2027</v>
      </c>
      <c r="G420" s="269">
        <v>2028</v>
      </c>
      <c r="H420" s="279"/>
      <c r="I420" s="279"/>
      <c r="J420" s="279"/>
      <c r="K420" s="279"/>
    </row>
    <row r="421" spans="1:11" ht="15" customHeight="1" x14ac:dyDescent="0.25">
      <c r="A421" s="279"/>
      <c r="B421" s="279"/>
      <c r="C421" s="293"/>
      <c r="D421" s="266" t="s">
        <v>17</v>
      </c>
      <c r="E421" s="266" t="s">
        <v>18</v>
      </c>
      <c r="F421" s="266" t="s">
        <v>18</v>
      </c>
      <c r="G421" s="266" t="s">
        <v>18</v>
      </c>
      <c r="H421" s="279"/>
      <c r="I421" s="279"/>
      <c r="J421" s="279"/>
      <c r="K421" s="279"/>
    </row>
    <row r="422" spans="1:11" ht="14.1" customHeight="1" x14ac:dyDescent="0.25">
      <c r="A422" s="279"/>
      <c r="B422" s="279"/>
      <c r="C422" s="284" t="s">
        <v>39</v>
      </c>
      <c r="D422" s="295" t="s">
        <v>40</v>
      </c>
      <c r="E422" s="295" t="s">
        <v>46</v>
      </c>
      <c r="F422" s="295" t="s">
        <v>46</v>
      </c>
      <c r="G422" s="295" t="s">
        <v>317</v>
      </c>
      <c r="H422" s="279"/>
      <c r="I422" s="279"/>
      <c r="J422" s="279"/>
      <c r="K422" s="279"/>
    </row>
    <row r="423" spans="1:11" ht="14.1" customHeight="1" x14ac:dyDescent="0.25">
      <c r="A423" s="279"/>
      <c r="B423" s="279"/>
      <c r="C423" s="284" t="s">
        <v>41</v>
      </c>
      <c r="D423" s="295" t="s">
        <v>108</v>
      </c>
      <c r="E423" s="295" t="s">
        <v>46</v>
      </c>
      <c r="F423" s="295" t="s">
        <v>46</v>
      </c>
      <c r="G423" s="295" t="s">
        <v>108</v>
      </c>
      <c r="H423" s="279"/>
      <c r="I423" s="279"/>
      <c r="J423" s="279"/>
      <c r="K423" s="279"/>
    </row>
    <row r="424" spans="1:11" ht="14.1" customHeight="1" x14ac:dyDescent="0.25">
      <c r="A424" s="279"/>
      <c r="B424" s="279"/>
      <c r="C424" s="284" t="s">
        <v>45</v>
      </c>
      <c r="D424" s="295" t="s">
        <v>46</v>
      </c>
      <c r="E424" s="295" t="s">
        <v>46</v>
      </c>
      <c r="F424" s="295" t="s">
        <v>46</v>
      </c>
      <c r="G424" s="295" t="s">
        <v>743</v>
      </c>
      <c r="H424" s="279"/>
      <c r="I424" s="279"/>
      <c r="J424" s="279"/>
      <c r="K424" s="279"/>
    </row>
    <row r="425" spans="1:11" ht="14.1" customHeight="1" x14ac:dyDescent="0.25">
      <c r="A425" s="279"/>
      <c r="B425" s="279"/>
      <c r="C425" s="284" t="s">
        <v>50</v>
      </c>
      <c r="D425" s="295" t="s">
        <v>40</v>
      </c>
      <c r="E425" s="295" t="s">
        <v>40</v>
      </c>
      <c r="F425" s="295" t="s">
        <v>40</v>
      </c>
      <c r="G425" s="295" t="s">
        <v>40</v>
      </c>
      <c r="H425" s="279"/>
      <c r="I425" s="279"/>
      <c r="J425" s="279"/>
      <c r="K425" s="279"/>
    </row>
    <row r="426" spans="1:11" ht="14.1" customHeight="1" x14ac:dyDescent="0.25">
      <c r="A426" s="279"/>
      <c r="B426" s="279"/>
      <c r="C426" s="284" t="s">
        <v>52</v>
      </c>
      <c r="D426" s="295" t="s">
        <v>40</v>
      </c>
      <c r="E426" s="295" t="s">
        <v>137</v>
      </c>
      <c r="F426" s="295" t="s">
        <v>40</v>
      </c>
      <c r="G426" s="295" t="s">
        <v>40</v>
      </c>
      <c r="H426" s="279"/>
      <c r="I426" s="279"/>
      <c r="J426" s="279"/>
      <c r="K426" s="279"/>
    </row>
    <row r="427" spans="1:11" ht="14.1" customHeight="1" x14ac:dyDescent="0.25">
      <c r="A427" s="279"/>
      <c r="B427" s="279"/>
      <c r="C427" s="284" t="s">
        <v>55</v>
      </c>
      <c r="D427" s="295" t="s">
        <v>40</v>
      </c>
      <c r="E427" s="295" t="s">
        <v>40</v>
      </c>
      <c r="F427" s="295" t="s">
        <v>40</v>
      </c>
      <c r="G427" s="295" t="s">
        <v>40</v>
      </c>
      <c r="H427" s="279"/>
      <c r="I427" s="279"/>
      <c r="J427" s="279"/>
      <c r="K427" s="279"/>
    </row>
    <row r="428" spans="1:11" ht="14.1" customHeight="1" x14ac:dyDescent="0.25">
      <c r="A428" s="279"/>
      <c r="B428" s="279"/>
      <c r="C428" s="1307" t="s">
        <v>58</v>
      </c>
      <c r="D428" s="1308"/>
      <c r="E428" s="1308"/>
      <c r="F428" s="1308"/>
      <c r="G428" s="1308"/>
      <c r="H428" s="279"/>
      <c r="I428" s="279"/>
      <c r="J428" s="279"/>
      <c r="K428" s="279"/>
    </row>
    <row r="429" spans="1:11" ht="14.1" customHeight="1" x14ac:dyDescent="0.25">
      <c r="A429" s="279"/>
      <c r="B429" s="279"/>
      <c r="C429" s="294"/>
      <c r="D429" s="269">
        <v>2025</v>
      </c>
      <c r="E429" s="269">
        <v>2026</v>
      </c>
      <c r="F429" s="269">
        <v>2027</v>
      </c>
      <c r="G429" s="269">
        <v>2028</v>
      </c>
      <c r="H429" s="279"/>
      <c r="I429" s="279"/>
      <c r="J429" s="279"/>
      <c r="K429" s="279"/>
    </row>
    <row r="430" spans="1:11" ht="14.1" customHeight="1" x14ac:dyDescent="0.25">
      <c r="A430" s="279"/>
      <c r="B430" s="279"/>
      <c r="C430" s="293"/>
      <c r="D430" s="266" t="s">
        <v>17</v>
      </c>
      <c r="E430" s="266" t="s">
        <v>18</v>
      </c>
      <c r="F430" s="266" t="s">
        <v>18</v>
      </c>
      <c r="G430" s="266" t="s">
        <v>18</v>
      </c>
      <c r="H430" s="279"/>
      <c r="I430" s="279"/>
      <c r="J430" s="279"/>
      <c r="K430" s="279"/>
    </row>
    <row r="431" spans="1:11" ht="14.1" customHeight="1" x14ac:dyDescent="0.25">
      <c r="A431" s="279"/>
      <c r="B431" s="279"/>
      <c r="C431" s="292" t="s">
        <v>59</v>
      </c>
      <c r="D431" s="289">
        <v>0</v>
      </c>
      <c r="E431" s="289">
        <v>0</v>
      </c>
      <c r="F431" s="289">
        <v>0</v>
      </c>
      <c r="G431" s="289">
        <v>0</v>
      </c>
      <c r="H431" s="279"/>
      <c r="I431" s="279"/>
      <c r="J431" s="279"/>
      <c r="K431" s="279"/>
    </row>
    <row r="432" spans="1:11" ht="14.1" customHeight="1" x14ac:dyDescent="0.25">
      <c r="A432" s="279"/>
      <c r="B432" s="279"/>
      <c r="C432" s="292" t="s">
        <v>60</v>
      </c>
      <c r="D432" s="289">
        <v>0</v>
      </c>
      <c r="E432" s="289">
        <v>0</v>
      </c>
      <c r="F432" s="289">
        <v>0</v>
      </c>
      <c r="G432" s="289">
        <v>0</v>
      </c>
      <c r="H432" s="279"/>
      <c r="I432" s="279"/>
      <c r="J432" s="279"/>
      <c r="K432" s="279"/>
    </row>
    <row r="433" spans="1:11" ht="14.1" customHeight="1" x14ac:dyDescent="0.25">
      <c r="A433" s="279"/>
      <c r="B433" s="279"/>
      <c r="C433" s="292" t="s">
        <v>61</v>
      </c>
      <c r="D433" s="289">
        <v>0</v>
      </c>
      <c r="E433" s="289">
        <v>0</v>
      </c>
      <c r="F433" s="289">
        <v>0</v>
      </c>
      <c r="G433" s="289">
        <v>0</v>
      </c>
      <c r="H433" s="279"/>
      <c r="I433" s="279"/>
      <c r="J433" s="279"/>
      <c r="K433" s="279"/>
    </row>
    <row r="434" spans="1:11" ht="14.1" customHeight="1" x14ac:dyDescent="0.25">
      <c r="A434" s="279"/>
      <c r="B434" s="279"/>
      <c r="C434" s="292" t="s">
        <v>62</v>
      </c>
      <c r="D434" s="289">
        <v>0</v>
      </c>
      <c r="E434" s="289">
        <v>0</v>
      </c>
      <c r="F434" s="289">
        <v>0</v>
      </c>
      <c r="G434" s="289">
        <v>0</v>
      </c>
      <c r="H434" s="279"/>
      <c r="I434" s="279"/>
      <c r="J434" s="279"/>
      <c r="K434" s="279"/>
    </row>
    <row r="435" spans="1:11" ht="14.1" customHeight="1" x14ac:dyDescent="0.25">
      <c r="A435" s="279"/>
      <c r="B435" s="279"/>
      <c r="C435" s="292" t="s">
        <v>60</v>
      </c>
      <c r="D435" s="289">
        <v>0</v>
      </c>
      <c r="E435" s="289">
        <v>0</v>
      </c>
      <c r="F435" s="289">
        <v>0</v>
      </c>
      <c r="G435" s="289">
        <v>0</v>
      </c>
      <c r="H435" s="279"/>
      <c r="I435" s="279"/>
      <c r="J435" s="279"/>
      <c r="K435" s="279"/>
    </row>
    <row r="436" spans="1:11" ht="14.1" customHeight="1" x14ac:dyDescent="0.25">
      <c r="A436" s="279"/>
      <c r="B436" s="279"/>
      <c r="C436" s="292" t="s">
        <v>61</v>
      </c>
      <c r="D436" s="289">
        <v>0</v>
      </c>
      <c r="E436" s="289">
        <v>0</v>
      </c>
      <c r="F436" s="289">
        <v>0</v>
      </c>
      <c r="G436" s="289">
        <v>0</v>
      </c>
      <c r="H436" s="279"/>
      <c r="I436" s="279"/>
      <c r="J436" s="279"/>
      <c r="K436" s="279"/>
    </row>
    <row r="437" spans="1:11" ht="14.1" customHeight="1" x14ac:dyDescent="0.25">
      <c r="A437" s="279"/>
      <c r="B437" s="279"/>
      <c r="C437" s="292" t="s">
        <v>63</v>
      </c>
      <c r="D437" s="289">
        <v>0</v>
      </c>
      <c r="E437" s="289">
        <v>0</v>
      </c>
      <c r="F437" s="289">
        <v>0</v>
      </c>
      <c r="G437" s="289">
        <v>0</v>
      </c>
      <c r="H437" s="279"/>
      <c r="I437" s="279"/>
      <c r="J437" s="279"/>
      <c r="K437" s="279"/>
    </row>
    <row r="438" spans="1:11" ht="14.1" customHeight="1" x14ac:dyDescent="0.25">
      <c r="A438" s="279"/>
      <c r="B438" s="279"/>
      <c r="C438" s="292" t="s">
        <v>60</v>
      </c>
      <c r="D438" s="289">
        <v>0</v>
      </c>
      <c r="E438" s="289">
        <v>0</v>
      </c>
      <c r="F438" s="289">
        <v>0</v>
      </c>
      <c r="G438" s="289">
        <v>0</v>
      </c>
      <c r="H438" s="279"/>
      <c r="I438" s="279"/>
      <c r="J438" s="279"/>
      <c r="K438" s="279"/>
    </row>
    <row r="439" spans="1:11" ht="14.1" customHeight="1" x14ac:dyDescent="0.25">
      <c r="A439" s="279"/>
      <c r="B439" s="279"/>
      <c r="C439" s="292" t="s">
        <v>61</v>
      </c>
      <c r="D439" s="289">
        <v>0</v>
      </c>
      <c r="E439" s="289">
        <v>0</v>
      </c>
      <c r="F439" s="289">
        <v>0</v>
      </c>
      <c r="G439" s="289">
        <v>0</v>
      </c>
      <c r="H439" s="279"/>
      <c r="I439" s="279"/>
      <c r="J439" s="279"/>
      <c r="K439" s="279"/>
    </row>
    <row r="440" spans="1:11" ht="14.1" customHeight="1" x14ac:dyDescent="0.25">
      <c r="A440" s="279"/>
      <c r="B440" s="279"/>
      <c r="C440" s="292" t="s">
        <v>64</v>
      </c>
      <c r="D440" s="289">
        <v>0</v>
      </c>
      <c r="E440" s="289">
        <v>0</v>
      </c>
      <c r="F440" s="289">
        <v>0</v>
      </c>
      <c r="G440" s="289">
        <v>0</v>
      </c>
      <c r="H440" s="279"/>
      <c r="I440" s="279"/>
      <c r="J440" s="279"/>
      <c r="K440" s="279"/>
    </row>
    <row r="441" spans="1:11" ht="14.1" customHeight="1" x14ac:dyDescent="0.25">
      <c r="A441" s="279"/>
      <c r="B441" s="279"/>
      <c r="C441" s="292" t="s">
        <v>60</v>
      </c>
      <c r="D441" s="289">
        <v>0</v>
      </c>
      <c r="E441" s="289">
        <v>0</v>
      </c>
      <c r="F441" s="289">
        <v>0</v>
      </c>
      <c r="G441" s="289">
        <v>0</v>
      </c>
      <c r="H441" s="279"/>
      <c r="I441" s="279"/>
      <c r="J441" s="279"/>
      <c r="K441" s="279"/>
    </row>
    <row r="442" spans="1:11" ht="14.1" customHeight="1" x14ac:dyDescent="0.25">
      <c r="A442" s="279"/>
      <c r="B442" s="279"/>
      <c r="C442" s="292" t="s">
        <v>61</v>
      </c>
      <c r="D442" s="289">
        <v>0</v>
      </c>
      <c r="E442" s="289">
        <v>0</v>
      </c>
      <c r="F442" s="289">
        <v>0</v>
      </c>
      <c r="G442" s="289">
        <v>0</v>
      </c>
      <c r="H442" s="279"/>
      <c r="I442" s="279"/>
      <c r="J442" s="279"/>
      <c r="K442" s="279"/>
    </row>
    <row r="443" spans="1:11" ht="14.1" customHeight="1" x14ac:dyDescent="0.25">
      <c r="A443" s="279"/>
      <c r="B443" s="279"/>
      <c r="C443" s="292" t="s">
        <v>65</v>
      </c>
      <c r="D443" s="289">
        <v>0</v>
      </c>
      <c r="E443" s="289">
        <v>0</v>
      </c>
      <c r="F443" s="289">
        <v>0</v>
      </c>
      <c r="G443" s="289">
        <v>0</v>
      </c>
      <c r="H443" s="279"/>
      <c r="I443" s="279"/>
      <c r="J443" s="279"/>
      <c r="K443" s="279"/>
    </row>
    <row r="444" spans="1:11" ht="14.1" customHeight="1" x14ac:dyDescent="0.25">
      <c r="A444" s="279"/>
      <c r="B444" s="279"/>
      <c r="C444" s="292" t="s">
        <v>60</v>
      </c>
      <c r="D444" s="289">
        <v>0</v>
      </c>
      <c r="E444" s="289">
        <v>0</v>
      </c>
      <c r="F444" s="289">
        <v>0</v>
      </c>
      <c r="G444" s="289">
        <v>0</v>
      </c>
      <c r="H444" s="279"/>
      <c r="I444" s="279"/>
      <c r="J444" s="279"/>
      <c r="K444" s="279"/>
    </row>
    <row r="445" spans="1:11" ht="14.1" customHeight="1" x14ac:dyDescent="0.25">
      <c r="A445" s="279"/>
      <c r="B445" s="279"/>
      <c r="C445" s="292" t="s">
        <v>61</v>
      </c>
      <c r="D445" s="289">
        <v>0</v>
      </c>
      <c r="E445" s="289">
        <v>0</v>
      </c>
      <c r="F445" s="289">
        <v>0</v>
      </c>
      <c r="G445" s="289">
        <v>0</v>
      </c>
      <c r="H445" s="279"/>
      <c r="I445" s="279"/>
      <c r="J445" s="279"/>
      <c r="K445" s="279"/>
    </row>
    <row r="446" spans="1:11" ht="14.1" customHeight="1" x14ac:dyDescent="0.25">
      <c r="A446" s="279"/>
      <c r="B446" s="279"/>
      <c r="C446" s="292" t="s">
        <v>66</v>
      </c>
      <c r="D446" s="289">
        <v>0</v>
      </c>
      <c r="E446" s="289">
        <v>0</v>
      </c>
      <c r="F446" s="289">
        <v>0</v>
      </c>
      <c r="G446" s="289">
        <v>0</v>
      </c>
      <c r="H446" s="279"/>
      <c r="I446" s="279"/>
      <c r="J446" s="279"/>
      <c r="K446" s="279"/>
    </row>
    <row r="447" spans="1:11" ht="14.1" customHeight="1" x14ac:dyDescent="0.25">
      <c r="A447" s="279"/>
      <c r="B447" s="279"/>
      <c r="C447" s="292" t="s">
        <v>60</v>
      </c>
      <c r="D447" s="289">
        <v>0</v>
      </c>
      <c r="E447" s="289">
        <v>0</v>
      </c>
      <c r="F447" s="289">
        <v>0</v>
      </c>
      <c r="G447" s="289">
        <v>0</v>
      </c>
      <c r="H447" s="279"/>
      <c r="I447" s="279"/>
      <c r="J447" s="279"/>
      <c r="K447" s="279"/>
    </row>
    <row r="448" spans="1:11" ht="14.1" customHeight="1" x14ac:dyDescent="0.25">
      <c r="A448" s="279"/>
      <c r="B448" s="279"/>
      <c r="C448" s="292" t="s">
        <v>61</v>
      </c>
      <c r="D448" s="289">
        <v>0</v>
      </c>
      <c r="E448" s="289">
        <v>0</v>
      </c>
      <c r="F448" s="289">
        <v>0</v>
      </c>
      <c r="G448" s="289">
        <v>0</v>
      </c>
      <c r="H448" s="279"/>
      <c r="I448" s="279"/>
      <c r="J448" s="279"/>
      <c r="K448" s="279"/>
    </row>
    <row r="449" spans="1:11" ht="14.1" customHeight="1" x14ac:dyDescent="0.25">
      <c r="A449" s="279"/>
      <c r="B449" s="279"/>
      <c r="C449" s="292" t="s">
        <v>67</v>
      </c>
      <c r="D449" s="289">
        <v>0</v>
      </c>
      <c r="E449" s="289">
        <v>0</v>
      </c>
      <c r="F449" s="289">
        <v>0</v>
      </c>
      <c r="G449" s="289">
        <v>0</v>
      </c>
      <c r="H449" s="279"/>
      <c r="I449" s="279"/>
      <c r="J449" s="279"/>
      <c r="K449" s="279"/>
    </row>
    <row r="450" spans="1:11" ht="14.1" customHeight="1" x14ac:dyDescent="0.25">
      <c r="A450" s="279"/>
      <c r="B450" s="279"/>
      <c r="C450" s="292" t="s">
        <v>60</v>
      </c>
      <c r="D450" s="289">
        <v>0</v>
      </c>
      <c r="E450" s="289">
        <v>0</v>
      </c>
      <c r="F450" s="289">
        <v>0</v>
      </c>
      <c r="G450" s="289">
        <v>0</v>
      </c>
      <c r="H450" s="279"/>
      <c r="I450" s="279"/>
      <c r="J450" s="279"/>
      <c r="K450" s="279"/>
    </row>
    <row r="451" spans="1:11" ht="14.1" customHeight="1" x14ac:dyDescent="0.25">
      <c r="A451" s="279"/>
      <c r="B451" s="279"/>
      <c r="C451" s="292" t="s">
        <v>61</v>
      </c>
      <c r="D451" s="289">
        <v>0</v>
      </c>
      <c r="E451" s="289">
        <v>0</v>
      </c>
      <c r="F451" s="289">
        <v>0</v>
      </c>
      <c r="G451" s="289">
        <v>0</v>
      </c>
      <c r="H451" s="279"/>
      <c r="I451" s="279"/>
      <c r="J451" s="279"/>
      <c r="K451" s="279"/>
    </row>
    <row r="452" spans="1:11" ht="14.1" customHeight="1" x14ac:dyDescent="0.25">
      <c r="A452" s="279"/>
      <c r="B452" s="279"/>
      <c r="C452" s="292" t="s">
        <v>68</v>
      </c>
      <c r="D452" s="289">
        <v>0</v>
      </c>
      <c r="E452" s="289">
        <v>0</v>
      </c>
      <c r="F452" s="289">
        <v>0</v>
      </c>
      <c r="G452" s="289">
        <v>0</v>
      </c>
      <c r="H452" s="279"/>
      <c r="I452" s="279"/>
      <c r="J452" s="279"/>
      <c r="K452" s="279"/>
    </row>
    <row r="453" spans="1:11" ht="14.1" customHeight="1" x14ac:dyDescent="0.25">
      <c r="A453" s="279"/>
      <c r="B453" s="279"/>
      <c r="C453" s="292" t="s">
        <v>60</v>
      </c>
      <c r="D453" s="289">
        <v>0</v>
      </c>
      <c r="E453" s="289">
        <v>0</v>
      </c>
      <c r="F453" s="289">
        <v>0</v>
      </c>
      <c r="G453" s="289">
        <v>0</v>
      </c>
      <c r="H453" s="279"/>
      <c r="I453" s="279"/>
      <c r="J453" s="279"/>
      <c r="K453" s="279"/>
    </row>
    <row r="454" spans="1:11" ht="14.1" customHeight="1" x14ac:dyDescent="0.25">
      <c r="A454" s="279"/>
      <c r="B454" s="279"/>
      <c r="C454" s="292" t="s">
        <v>69</v>
      </c>
      <c r="D454" s="289">
        <v>0</v>
      </c>
      <c r="E454" s="289">
        <v>0</v>
      </c>
      <c r="F454" s="289">
        <v>0</v>
      </c>
      <c r="G454" s="289">
        <v>0</v>
      </c>
      <c r="H454" s="279"/>
      <c r="I454" s="279"/>
      <c r="J454" s="279"/>
      <c r="K454" s="279"/>
    </row>
    <row r="455" spans="1:11" ht="14.1" customHeight="1" x14ac:dyDescent="0.25">
      <c r="A455" s="279"/>
      <c r="B455" s="279"/>
      <c r="C455" s="292" t="s">
        <v>70</v>
      </c>
      <c r="D455" s="289">
        <v>0</v>
      </c>
      <c r="E455" s="289">
        <v>0</v>
      </c>
      <c r="F455" s="289">
        <v>0</v>
      </c>
      <c r="G455" s="289">
        <v>0</v>
      </c>
      <c r="H455" s="279"/>
      <c r="I455" s="279"/>
      <c r="J455" s="279"/>
      <c r="K455" s="279"/>
    </row>
    <row r="456" spans="1:11" ht="14.1" customHeight="1" x14ac:dyDescent="0.25">
      <c r="A456" s="279"/>
      <c r="B456" s="279"/>
      <c r="C456" s="292" t="s">
        <v>71</v>
      </c>
      <c r="D456" s="289">
        <v>0</v>
      </c>
      <c r="E456" s="289">
        <v>0</v>
      </c>
      <c r="F456" s="289">
        <v>0</v>
      </c>
      <c r="G456" s="289">
        <v>0</v>
      </c>
      <c r="H456" s="279"/>
      <c r="I456" s="279"/>
      <c r="J456" s="279"/>
      <c r="K456" s="279"/>
    </row>
    <row r="457" spans="1:11" ht="14.1" customHeight="1" x14ac:dyDescent="0.25">
      <c r="A457" s="279"/>
      <c r="B457" s="279"/>
      <c r="C457" s="292" t="s">
        <v>72</v>
      </c>
      <c r="D457" s="289">
        <v>0</v>
      </c>
      <c r="E457" s="289">
        <v>0</v>
      </c>
      <c r="F457" s="289">
        <v>0</v>
      </c>
      <c r="G457" s="289">
        <v>0</v>
      </c>
      <c r="H457" s="279"/>
      <c r="I457" s="279"/>
      <c r="J457" s="279"/>
      <c r="K457" s="279"/>
    </row>
    <row r="458" spans="1:11" ht="14.1" customHeight="1" x14ac:dyDescent="0.25">
      <c r="A458" s="279"/>
      <c r="B458" s="279"/>
      <c r="C458" s="292" t="s">
        <v>73</v>
      </c>
      <c r="D458" s="289">
        <v>0</v>
      </c>
      <c r="E458" s="289">
        <v>0</v>
      </c>
      <c r="F458" s="289">
        <v>0</v>
      </c>
      <c r="G458" s="289">
        <v>1200000</v>
      </c>
      <c r="H458" s="279"/>
      <c r="I458" s="279"/>
      <c r="J458" s="279"/>
      <c r="K458" s="279"/>
    </row>
    <row r="459" spans="1:11" ht="14.1" customHeight="1" x14ac:dyDescent="0.25">
      <c r="A459" s="279"/>
      <c r="B459" s="279"/>
      <c r="C459" s="292" t="s">
        <v>60</v>
      </c>
      <c r="D459" s="289">
        <v>0</v>
      </c>
      <c r="E459" s="289">
        <v>0</v>
      </c>
      <c r="F459" s="289">
        <v>0</v>
      </c>
      <c r="G459" s="289">
        <v>1200000</v>
      </c>
      <c r="H459" s="279"/>
      <c r="I459" s="279"/>
      <c r="J459" s="279"/>
      <c r="K459" s="279"/>
    </row>
    <row r="460" spans="1:11" ht="14.1" customHeight="1" x14ac:dyDescent="0.25">
      <c r="A460" s="279"/>
      <c r="B460" s="279"/>
      <c r="C460" s="292" t="s">
        <v>69</v>
      </c>
      <c r="D460" s="289">
        <v>0</v>
      </c>
      <c r="E460" s="289">
        <v>0</v>
      </c>
      <c r="F460" s="289">
        <v>0</v>
      </c>
      <c r="G460" s="289">
        <v>0</v>
      </c>
      <c r="H460" s="279"/>
      <c r="I460" s="279"/>
      <c r="J460" s="279"/>
      <c r="K460" s="279"/>
    </row>
    <row r="461" spans="1:11" ht="14.1" customHeight="1" x14ac:dyDescent="0.25">
      <c r="A461" s="279"/>
      <c r="B461" s="279"/>
      <c r="C461" s="292" t="s">
        <v>70</v>
      </c>
      <c r="D461" s="289">
        <v>0</v>
      </c>
      <c r="E461" s="289">
        <v>0</v>
      </c>
      <c r="F461" s="289">
        <v>0</v>
      </c>
      <c r="G461" s="289">
        <v>0</v>
      </c>
      <c r="H461" s="279"/>
      <c r="I461" s="279"/>
      <c r="J461" s="279"/>
      <c r="K461" s="279"/>
    </row>
    <row r="462" spans="1:11" ht="14.1" customHeight="1" x14ac:dyDescent="0.25">
      <c r="A462" s="279"/>
      <c r="B462" s="279"/>
      <c r="C462" s="292" t="s">
        <v>71</v>
      </c>
      <c r="D462" s="289">
        <v>0</v>
      </c>
      <c r="E462" s="289">
        <v>0</v>
      </c>
      <c r="F462" s="289">
        <v>0</v>
      </c>
      <c r="G462" s="289">
        <v>0</v>
      </c>
      <c r="H462" s="279"/>
      <c r="I462" s="279"/>
      <c r="J462" s="279"/>
      <c r="K462" s="279"/>
    </row>
    <row r="463" spans="1:11" ht="14.1" customHeight="1" x14ac:dyDescent="0.25">
      <c r="A463" s="279"/>
      <c r="B463" s="279"/>
      <c r="C463" s="292" t="s">
        <v>72</v>
      </c>
      <c r="D463" s="289">
        <v>0</v>
      </c>
      <c r="E463" s="289">
        <v>0</v>
      </c>
      <c r="F463" s="289">
        <v>0</v>
      </c>
      <c r="G463" s="289">
        <v>0</v>
      </c>
      <c r="H463" s="279"/>
      <c r="I463" s="279"/>
      <c r="J463" s="279"/>
      <c r="K463" s="279"/>
    </row>
    <row r="464" spans="1:11" ht="14.1" customHeight="1" x14ac:dyDescent="0.25">
      <c r="A464" s="279"/>
      <c r="B464" s="279"/>
      <c r="C464" s="292" t="s">
        <v>74</v>
      </c>
      <c r="D464" s="289">
        <v>0</v>
      </c>
      <c r="E464" s="289">
        <v>0</v>
      </c>
      <c r="F464" s="289">
        <v>0</v>
      </c>
      <c r="G464" s="289">
        <v>0</v>
      </c>
      <c r="H464" s="279"/>
      <c r="I464" s="279"/>
      <c r="J464" s="279"/>
      <c r="K464" s="279"/>
    </row>
    <row r="465" spans="1:11" ht="14.1" customHeight="1" x14ac:dyDescent="0.25">
      <c r="A465" s="279"/>
      <c r="B465" s="279"/>
      <c r="C465" s="292" t="s">
        <v>60</v>
      </c>
      <c r="D465" s="289">
        <v>0</v>
      </c>
      <c r="E465" s="289">
        <v>0</v>
      </c>
      <c r="F465" s="289">
        <v>0</v>
      </c>
      <c r="G465" s="289">
        <v>0</v>
      </c>
      <c r="H465" s="279"/>
      <c r="I465" s="279"/>
      <c r="J465" s="279"/>
      <c r="K465" s="279"/>
    </row>
    <row r="466" spans="1:11" ht="14.1" customHeight="1" x14ac:dyDescent="0.25">
      <c r="A466" s="279"/>
      <c r="B466" s="279"/>
      <c r="C466" s="292" t="s">
        <v>69</v>
      </c>
      <c r="D466" s="289">
        <v>0</v>
      </c>
      <c r="E466" s="289">
        <v>0</v>
      </c>
      <c r="F466" s="289">
        <v>0</v>
      </c>
      <c r="G466" s="289">
        <v>0</v>
      </c>
      <c r="H466" s="279"/>
      <c r="I466" s="279"/>
      <c r="J466" s="279"/>
      <c r="K466" s="279"/>
    </row>
    <row r="467" spans="1:11" ht="14.1" customHeight="1" x14ac:dyDescent="0.25">
      <c r="A467" s="279"/>
      <c r="B467" s="279"/>
      <c r="C467" s="292" t="s">
        <v>70</v>
      </c>
      <c r="D467" s="289">
        <v>0</v>
      </c>
      <c r="E467" s="289">
        <v>0</v>
      </c>
      <c r="F467" s="289">
        <v>0</v>
      </c>
      <c r="G467" s="289">
        <v>0</v>
      </c>
      <c r="H467" s="279"/>
      <c r="I467" s="279"/>
      <c r="J467" s="279"/>
      <c r="K467" s="279"/>
    </row>
    <row r="468" spans="1:11" ht="14.1" customHeight="1" x14ac:dyDescent="0.25">
      <c r="A468" s="279"/>
      <c r="B468" s="279"/>
      <c r="C468" s="292" t="s">
        <v>71</v>
      </c>
      <c r="D468" s="289">
        <v>0</v>
      </c>
      <c r="E468" s="289">
        <v>0</v>
      </c>
      <c r="F468" s="289">
        <v>0</v>
      </c>
      <c r="G468" s="289">
        <v>0</v>
      </c>
      <c r="H468" s="279"/>
      <c r="I468" s="279"/>
      <c r="J468" s="279"/>
      <c r="K468" s="279"/>
    </row>
    <row r="469" spans="1:11" ht="14.1" customHeight="1" x14ac:dyDescent="0.25">
      <c r="A469" s="279"/>
      <c r="B469" s="279"/>
      <c r="C469" s="292" t="s">
        <v>72</v>
      </c>
      <c r="D469" s="289">
        <v>0</v>
      </c>
      <c r="E469" s="289">
        <v>0</v>
      </c>
      <c r="F469" s="289">
        <v>0</v>
      </c>
      <c r="G469" s="289">
        <v>0</v>
      </c>
      <c r="H469" s="279"/>
      <c r="I469" s="279"/>
      <c r="J469" s="279"/>
      <c r="K469" s="279"/>
    </row>
    <row r="470" spans="1:11" ht="14.1" customHeight="1" x14ac:dyDescent="0.25">
      <c r="A470" s="279"/>
      <c r="B470" s="279"/>
      <c r="C470" s="292" t="s">
        <v>75</v>
      </c>
      <c r="D470" s="289">
        <v>0</v>
      </c>
      <c r="E470" s="289">
        <v>0</v>
      </c>
      <c r="F470" s="289">
        <v>0</v>
      </c>
      <c r="G470" s="289">
        <v>0</v>
      </c>
      <c r="H470" s="279"/>
      <c r="I470" s="279"/>
      <c r="J470" s="279"/>
      <c r="K470" s="279"/>
    </row>
    <row r="471" spans="1:11" ht="14.1" customHeight="1" x14ac:dyDescent="0.25">
      <c r="A471" s="279"/>
      <c r="B471" s="279"/>
      <c r="C471" s="292" t="s">
        <v>76</v>
      </c>
      <c r="D471" s="289">
        <v>0</v>
      </c>
      <c r="E471" s="289">
        <v>0</v>
      </c>
      <c r="F471" s="289">
        <v>0</v>
      </c>
      <c r="G471" s="289">
        <v>0</v>
      </c>
      <c r="H471" s="279"/>
      <c r="I471" s="279"/>
      <c r="J471" s="279"/>
      <c r="K471" s="279"/>
    </row>
    <row r="472" spans="1:11" ht="14.1" customHeight="1" x14ac:dyDescent="0.25">
      <c r="A472" s="279"/>
      <c r="B472" s="279"/>
      <c r="C472" s="290" t="s">
        <v>77</v>
      </c>
      <c r="D472" s="289">
        <v>0</v>
      </c>
      <c r="E472" s="289">
        <v>0</v>
      </c>
      <c r="F472" s="289">
        <v>0</v>
      </c>
      <c r="G472" s="289">
        <v>1200000</v>
      </c>
      <c r="H472" s="279"/>
      <c r="I472" s="279"/>
      <c r="J472" s="279"/>
      <c r="K472" s="279"/>
    </row>
    <row r="473" spans="1:11" ht="14.1" customHeight="1" x14ac:dyDescent="0.25">
      <c r="A473" s="279"/>
      <c r="B473" s="279"/>
      <c r="C473" s="296" t="s">
        <v>33</v>
      </c>
      <c r="D473" s="1295" t="s">
        <v>1206</v>
      </c>
      <c r="E473" s="1296"/>
      <c r="F473" s="1296"/>
      <c r="G473" s="1296"/>
      <c r="H473" s="279"/>
      <c r="I473" s="279"/>
      <c r="J473" s="279"/>
      <c r="K473" s="279"/>
    </row>
    <row r="474" spans="1:11" ht="14.1" customHeight="1" x14ac:dyDescent="0.25">
      <c r="A474" s="279"/>
      <c r="B474" s="279"/>
      <c r="C474" s="277" t="s">
        <v>35</v>
      </c>
      <c r="D474" s="1297" t="s">
        <v>1207</v>
      </c>
      <c r="E474" s="1298"/>
      <c r="F474" s="1298"/>
      <c r="G474" s="1298"/>
      <c r="H474" s="279"/>
      <c r="I474" s="279"/>
      <c r="J474" s="279"/>
      <c r="K474" s="279"/>
    </row>
    <row r="475" spans="1:11" ht="14.1" customHeight="1" x14ac:dyDescent="0.25">
      <c r="A475" s="279"/>
      <c r="B475" s="279"/>
      <c r="C475" s="277" t="s">
        <v>37</v>
      </c>
      <c r="D475" s="1297" t="s">
        <v>83</v>
      </c>
      <c r="E475" s="1298"/>
      <c r="F475" s="1298"/>
      <c r="G475" s="1298"/>
      <c r="H475" s="279"/>
      <c r="I475" s="279"/>
      <c r="J475" s="279"/>
      <c r="K475" s="279"/>
    </row>
    <row r="476" spans="1:11" ht="15" customHeight="1" x14ac:dyDescent="0.25">
      <c r="A476" s="279"/>
      <c r="B476" s="279"/>
      <c r="C476" s="294"/>
      <c r="D476" s="269">
        <v>2025</v>
      </c>
      <c r="E476" s="269">
        <v>2026</v>
      </c>
      <c r="F476" s="269">
        <v>2027</v>
      </c>
      <c r="G476" s="269">
        <v>2028</v>
      </c>
      <c r="H476" s="279"/>
      <c r="I476" s="279"/>
      <c r="J476" s="279"/>
      <c r="K476" s="279"/>
    </row>
    <row r="477" spans="1:11" ht="15" customHeight="1" x14ac:dyDescent="0.25">
      <c r="A477" s="279"/>
      <c r="B477" s="279"/>
      <c r="C477" s="293"/>
      <c r="D477" s="266" t="s">
        <v>17</v>
      </c>
      <c r="E477" s="266" t="s">
        <v>18</v>
      </c>
      <c r="F477" s="266" t="s">
        <v>18</v>
      </c>
      <c r="G477" s="266" t="s">
        <v>18</v>
      </c>
      <c r="H477" s="279"/>
      <c r="I477" s="279"/>
      <c r="J477" s="279"/>
      <c r="K477" s="279"/>
    </row>
    <row r="478" spans="1:11" ht="14.1" customHeight="1" x14ac:dyDescent="0.25">
      <c r="A478" s="279"/>
      <c r="B478" s="279"/>
      <c r="C478" s="284" t="s">
        <v>39</v>
      </c>
      <c r="D478" s="295" t="s">
        <v>40</v>
      </c>
      <c r="E478" s="295" t="s">
        <v>151</v>
      </c>
      <c r="F478" s="295" t="s">
        <v>151</v>
      </c>
      <c r="G478" s="295" t="s">
        <v>46</v>
      </c>
      <c r="H478" s="279"/>
      <c r="I478" s="279"/>
      <c r="J478" s="279"/>
      <c r="K478" s="279"/>
    </row>
    <row r="479" spans="1:11" ht="14.1" customHeight="1" x14ac:dyDescent="0.25">
      <c r="A479" s="279"/>
      <c r="B479" s="279"/>
      <c r="C479" s="284" t="s">
        <v>41</v>
      </c>
      <c r="D479" s="295" t="s">
        <v>1208</v>
      </c>
      <c r="E479" s="295" t="s">
        <v>200</v>
      </c>
      <c r="F479" s="295" t="s">
        <v>1209</v>
      </c>
      <c r="G479" s="295" t="s">
        <v>46</v>
      </c>
      <c r="H479" s="279"/>
      <c r="I479" s="279"/>
      <c r="J479" s="279"/>
      <c r="K479" s="279"/>
    </row>
    <row r="480" spans="1:11" ht="14.1" customHeight="1" x14ac:dyDescent="0.25">
      <c r="A480" s="279"/>
      <c r="B480" s="279"/>
      <c r="C480" s="284" t="s">
        <v>45</v>
      </c>
      <c r="D480" s="295" t="s">
        <v>46</v>
      </c>
      <c r="E480" s="295" t="s">
        <v>200</v>
      </c>
      <c r="F480" s="295" t="s">
        <v>1209</v>
      </c>
      <c r="G480" s="295" t="s">
        <v>46</v>
      </c>
      <c r="H480" s="279"/>
      <c r="I480" s="279"/>
      <c r="J480" s="279"/>
      <c r="K480" s="279"/>
    </row>
    <row r="481" spans="1:11" ht="14.1" customHeight="1" x14ac:dyDescent="0.25">
      <c r="A481" s="279"/>
      <c r="B481" s="279"/>
      <c r="C481" s="284" t="s">
        <v>50</v>
      </c>
      <c r="D481" s="295" t="s">
        <v>40</v>
      </c>
      <c r="E481" s="295" t="s">
        <v>40</v>
      </c>
      <c r="F481" s="295" t="s">
        <v>46</v>
      </c>
      <c r="G481" s="295" t="s">
        <v>137</v>
      </c>
      <c r="H481" s="279"/>
      <c r="I481" s="279"/>
      <c r="J481" s="279"/>
      <c r="K481" s="279"/>
    </row>
    <row r="482" spans="1:11" ht="14.1" customHeight="1" x14ac:dyDescent="0.25">
      <c r="A482" s="279"/>
      <c r="B482" s="279"/>
      <c r="C482" s="284" t="s">
        <v>52</v>
      </c>
      <c r="D482" s="295" t="s">
        <v>40</v>
      </c>
      <c r="E482" s="295" t="s">
        <v>170</v>
      </c>
      <c r="F482" s="295" t="s">
        <v>527</v>
      </c>
      <c r="G482" s="295" t="s">
        <v>137</v>
      </c>
      <c r="H482" s="279"/>
      <c r="I482" s="279"/>
      <c r="J482" s="279"/>
      <c r="K482" s="279"/>
    </row>
    <row r="483" spans="1:11" ht="14.1" customHeight="1" x14ac:dyDescent="0.25">
      <c r="A483" s="279"/>
      <c r="B483" s="279"/>
      <c r="C483" s="284" t="s">
        <v>55</v>
      </c>
      <c r="D483" s="295" t="s">
        <v>40</v>
      </c>
      <c r="E483" s="295" t="s">
        <v>40</v>
      </c>
      <c r="F483" s="295" t="s">
        <v>527</v>
      </c>
      <c r="G483" s="295" t="s">
        <v>137</v>
      </c>
      <c r="H483" s="279"/>
      <c r="I483" s="279"/>
      <c r="J483" s="279"/>
      <c r="K483" s="279"/>
    </row>
    <row r="484" spans="1:11" ht="14.1" customHeight="1" x14ac:dyDescent="0.25">
      <c r="A484" s="279"/>
      <c r="B484" s="279"/>
      <c r="C484" s="1307" t="s">
        <v>58</v>
      </c>
      <c r="D484" s="1308"/>
      <c r="E484" s="1308"/>
      <c r="F484" s="1308"/>
      <c r="G484" s="1308"/>
      <c r="H484" s="279"/>
      <c r="I484" s="279"/>
      <c r="J484" s="279"/>
      <c r="K484" s="279"/>
    </row>
    <row r="485" spans="1:11" ht="14.1" customHeight="1" x14ac:dyDescent="0.25">
      <c r="A485" s="279"/>
      <c r="B485" s="279"/>
      <c r="C485" s="294"/>
      <c r="D485" s="269">
        <v>2025</v>
      </c>
      <c r="E485" s="269">
        <v>2026</v>
      </c>
      <c r="F485" s="269">
        <v>2027</v>
      </c>
      <c r="G485" s="269">
        <v>2028</v>
      </c>
      <c r="H485" s="279"/>
      <c r="I485" s="279"/>
      <c r="J485" s="279"/>
      <c r="K485" s="279"/>
    </row>
    <row r="486" spans="1:11" ht="14.1" customHeight="1" x14ac:dyDescent="0.25">
      <c r="A486" s="279"/>
      <c r="B486" s="279"/>
      <c r="C486" s="293"/>
      <c r="D486" s="266" t="s">
        <v>17</v>
      </c>
      <c r="E486" s="266" t="s">
        <v>18</v>
      </c>
      <c r="F486" s="266" t="s">
        <v>18</v>
      </c>
      <c r="G486" s="266" t="s">
        <v>18</v>
      </c>
      <c r="H486" s="279"/>
      <c r="I486" s="279"/>
      <c r="J486" s="279"/>
      <c r="K486" s="279"/>
    </row>
    <row r="487" spans="1:11" ht="14.1" customHeight="1" x14ac:dyDescent="0.25">
      <c r="A487" s="279"/>
      <c r="B487" s="279"/>
      <c r="C487" s="292" t="s">
        <v>59</v>
      </c>
      <c r="D487" s="289">
        <v>0</v>
      </c>
      <c r="E487" s="289">
        <v>0</v>
      </c>
      <c r="F487" s="289">
        <v>0</v>
      </c>
      <c r="G487" s="289">
        <v>0</v>
      </c>
      <c r="H487" s="279"/>
      <c r="I487" s="279"/>
      <c r="J487" s="279"/>
      <c r="K487" s="279"/>
    </row>
    <row r="488" spans="1:11" ht="14.1" customHeight="1" x14ac:dyDescent="0.25">
      <c r="A488" s="279"/>
      <c r="B488" s="279"/>
      <c r="C488" s="292" t="s">
        <v>60</v>
      </c>
      <c r="D488" s="289">
        <v>0</v>
      </c>
      <c r="E488" s="289">
        <v>0</v>
      </c>
      <c r="F488" s="289">
        <v>0</v>
      </c>
      <c r="G488" s="289">
        <v>0</v>
      </c>
      <c r="H488" s="279"/>
      <c r="I488" s="279"/>
      <c r="J488" s="279"/>
      <c r="K488" s="279"/>
    </row>
    <row r="489" spans="1:11" ht="14.1" customHeight="1" x14ac:dyDescent="0.25">
      <c r="A489" s="279"/>
      <c r="B489" s="279"/>
      <c r="C489" s="292" t="s">
        <v>61</v>
      </c>
      <c r="D489" s="289">
        <v>0</v>
      </c>
      <c r="E489" s="289">
        <v>0</v>
      </c>
      <c r="F489" s="289">
        <v>0</v>
      </c>
      <c r="G489" s="289">
        <v>0</v>
      </c>
      <c r="H489" s="279"/>
      <c r="I489" s="279"/>
      <c r="J489" s="279"/>
      <c r="K489" s="279"/>
    </row>
    <row r="490" spans="1:11" ht="14.1" customHeight="1" x14ac:dyDescent="0.25">
      <c r="A490" s="279"/>
      <c r="B490" s="279"/>
      <c r="C490" s="292" t="s">
        <v>62</v>
      </c>
      <c r="D490" s="289">
        <v>0</v>
      </c>
      <c r="E490" s="289">
        <v>0</v>
      </c>
      <c r="F490" s="289">
        <v>0</v>
      </c>
      <c r="G490" s="289">
        <v>0</v>
      </c>
      <c r="H490" s="279"/>
      <c r="I490" s="279"/>
      <c r="J490" s="279"/>
      <c r="K490" s="279"/>
    </row>
    <row r="491" spans="1:11" ht="14.1" customHeight="1" x14ac:dyDescent="0.25">
      <c r="A491" s="279"/>
      <c r="B491" s="279"/>
      <c r="C491" s="292" t="s">
        <v>60</v>
      </c>
      <c r="D491" s="289">
        <v>0</v>
      </c>
      <c r="E491" s="289">
        <v>0</v>
      </c>
      <c r="F491" s="289">
        <v>0</v>
      </c>
      <c r="G491" s="289">
        <v>0</v>
      </c>
      <c r="H491" s="279"/>
      <c r="I491" s="279"/>
      <c r="J491" s="279"/>
      <c r="K491" s="279"/>
    </row>
    <row r="492" spans="1:11" ht="14.1" customHeight="1" x14ac:dyDescent="0.25">
      <c r="A492" s="279"/>
      <c r="B492" s="279"/>
      <c r="C492" s="292" t="s">
        <v>61</v>
      </c>
      <c r="D492" s="289">
        <v>0</v>
      </c>
      <c r="E492" s="289">
        <v>0</v>
      </c>
      <c r="F492" s="289">
        <v>0</v>
      </c>
      <c r="G492" s="289">
        <v>0</v>
      </c>
      <c r="H492" s="279"/>
      <c r="I492" s="279"/>
      <c r="J492" s="279"/>
      <c r="K492" s="279"/>
    </row>
    <row r="493" spans="1:11" ht="14.1" customHeight="1" x14ac:dyDescent="0.25">
      <c r="A493" s="279"/>
      <c r="B493" s="279"/>
      <c r="C493" s="292" t="s">
        <v>63</v>
      </c>
      <c r="D493" s="289">
        <v>0</v>
      </c>
      <c r="E493" s="289">
        <v>0</v>
      </c>
      <c r="F493" s="289">
        <v>0</v>
      </c>
      <c r="G493" s="289">
        <v>0</v>
      </c>
      <c r="H493" s="279"/>
      <c r="I493" s="279"/>
      <c r="J493" s="279"/>
      <c r="K493" s="279"/>
    </row>
    <row r="494" spans="1:11" ht="14.1" customHeight="1" x14ac:dyDescent="0.25">
      <c r="A494" s="279"/>
      <c r="B494" s="279"/>
      <c r="C494" s="292" t="s">
        <v>60</v>
      </c>
      <c r="D494" s="289">
        <v>0</v>
      </c>
      <c r="E494" s="289">
        <v>0</v>
      </c>
      <c r="F494" s="289">
        <v>0</v>
      </c>
      <c r="G494" s="289">
        <v>0</v>
      </c>
      <c r="H494" s="279"/>
      <c r="I494" s="279"/>
      <c r="J494" s="279"/>
      <c r="K494" s="279"/>
    </row>
    <row r="495" spans="1:11" ht="14.1" customHeight="1" x14ac:dyDescent="0.25">
      <c r="A495" s="279"/>
      <c r="B495" s="279"/>
      <c r="C495" s="292" t="s">
        <v>61</v>
      </c>
      <c r="D495" s="289">
        <v>0</v>
      </c>
      <c r="E495" s="289">
        <v>0</v>
      </c>
      <c r="F495" s="289">
        <v>0</v>
      </c>
      <c r="G495" s="289">
        <v>0</v>
      </c>
      <c r="H495" s="279"/>
      <c r="I495" s="279"/>
      <c r="J495" s="279"/>
      <c r="K495" s="279"/>
    </row>
    <row r="496" spans="1:11" ht="14.1" customHeight="1" x14ac:dyDescent="0.25">
      <c r="A496" s="279"/>
      <c r="B496" s="279"/>
      <c r="C496" s="292" t="s">
        <v>64</v>
      </c>
      <c r="D496" s="289">
        <v>0</v>
      </c>
      <c r="E496" s="289">
        <v>0</v>
      </c>
      <c r="F496" s="289">
        <v>0</v>
      </c>
      <c r="G496" s="289">
        <v>0</v>
      </c>
      <c r="H496" s="279"/>
      <c r="I496" s="279"/>
      <c r="J496" s="279"/>
      <c r="K496" s="279"/>
    </row>
    <row r="497" spans="1:11" ht="14.1" customHeight="1" x14ac:dyDescent="0.25">
      <c r="A497" s="279"/>
      <c r="B497" s="279"/>
      <c r="C497" s="292" t="s">
        <v>60</v>
      </c>
      <c r="D497" s="289">
        <v>0</v>
      </c>
      <c r="E497" s="289">
        <v>0</v>
      </c>
      <c r="F497" s="289">
        <v>0</v>
      </c>
      <c r="G497" s="289">
        <v>0</v>
      </c>
      <c r="H497" s="279"/>
      <c r="I497" s="279"/>
      <c r="J497" s="279"/>
      <c r="K497" s="279"/>
    </row>
    <row r="498" spans="1:11" ht="14.1" customHeight="1" x14ac:dyDescent="0.25">
      <c r="A498" s="279"/>
      <c r="B498" s="279"/>
      <c r="C498" s="292" t="s">
        <v>61</v>
      </c>
      <c r="D498" s="289">
        <v>0</v>
      </c>
      <c r="E498" s="289">
        <v>0</v>
      </c>
      <c r="F498" s="289">
        <v>0</v>
      </c>
      <c r="G498" s="289">
        <v>0</v>
      </c>
      <c r="H498" s="279"/>
      <c r="I498" s="279"/>
      <c r="J498" s="279"/>
      <c r="K498" s="279"/>
    </row>
    <row r="499" spans="1:11" ht="14.1" customHeight="1" x14ac:dyDescent="0.25">
      <c r="A499" s="279"/>
      <c r="B499" s="279"/>
      <c r="C499" s="292" t="s">
        <v>65</v>
      </c>
      <c r="D499" s="289">
        <v>0</v>
      </c>
      <c r="E499" s="289">
        <v>0</v>
      </c>
      <c r="F499" s="289">
        <v>0</v>
      </c>
      <c r="G499" s="289">
        <v>0</v>
      </c>
      <c r="H499" s="279"/>
      <c r="I499" s="279"/>
      <c r="J499" s="279"/>
      <c r="K499" s="279"/>
    </row>
    <row r="500" spans="1:11" ht="14.1" customHeight="1" x14ac:dyDescent="0.25">
      <c r="A500" s="279"/>
      <c r="B500" s="279"/>
      <c r="C500" s="292" t="s">
        <v>60</v>
      </c>
      <c r="D500" s="289">
        <v>0</v>
      </c>
      <c r="E500" s="289">
        <v>0</v>
      </c>
      <c r="F500" s="289">
        <v>0</v>
      </c>
      <c r="G500" s="289">
        <v>0</v>
      </c>
      <c r="H500" s="279"/>
      <c r="I500" s="279"/>
      <c r="J500" s="279"/>
      <c r="K500" s="279"/>
    </row>
    <row r="501" spans="1:11" ht="14.1" customHeight="1" x14ac:dyDescent="0.25">
      <c r="A501" s="279"/>
      <c r="B501" s="279"/>
      <c r="C501" s="292" t="s">
        <v>61</v>
      </c>
      <c r="D501" s="289">
        <v>0</v>
      </c>
      <c r="E501" s="289">
        <v>0</v>
      </c>
      <c r="F501" s="289">
        <v>0</v>
      </c>
      <c r="G501" s="289">
        <v>0</v>
      </c>
      <c r="H501" s="279"/>
      <c r="I501" s="279"/>
      <c r="J501" s="279"/>
      <c r="K501" s="279"/>
    </row>
    <row r="502" spans="1:11" ht="14.1" customHeight="1" x14ac:dyDescent="0.25">
      <c r="A502" s="279"/>
      <c r="B502" s="279"/>
      <c r="C502" s="292" t="s">
        <v>66</v>
      </c>
      <c r="D502" s="289">
        <v>0</v>
      </c>
      <c r="E502" s="289">
        <v>0</v>
      </c>
      <c r="F502" s="289">
        <v>0</v>
      </c>
      <c r="G502" s="289">
        <v>0</v>
      </c>
      <c r="H502" s="279"/>
      <c r="I502" s="279"/>
      <c r="J502" s="279"/>
      <c r="K502" s="279"/>
    </row>
    <row r="503" spans="1:11" ht="14.1" customHeight="1" x14ac:dyDescent="0.25">
      <c r="A503" s="279"/>
      <c r="B503" s="279"/>
      <c r="C503" s="292" t="s">
        <v>60</v>
      </c>
      <c r="D503" s="289">
        <v>0</v>
      </c>
      <c r="E503" s="289">
        <v>0</v>
      </c>
      <c r="F503" s="289">
        <v>0</v>
      </c>
      <c r="G503" s="289">
        <v>0</v>
      </c>
      <c r="H503" s="279"/>
      <c r="I503" s="279"/>
      <c r="J503" s="279"/>
      <c r="K503" s="279"/>
    </row>
    <row r="504" spans="1:11" ht="14.1" customHeight="1" x14ac:dyDescent="0.25">
      <c r="A504" s="279"/>
      <c r="B504" s="279"/>
      <c r="C504" s="292" t="s">
        <v>61</v>
      </c>
      <c r="D504" s="289">
        <v>0</v>
      </c>
      <c r="E504" s="289">
        <v>0</v>
      </c>
      <c r="F504" s="289">
        <v>0</v>
      </c>
      <c r="G504" s="289">
        <v>0</v>
      </c>
      <c r="H504" s="279"/>
      <c r="I504" s="279"/>
      <c r="J504" s="279"/>
      <c r="K504" s="279"/>
    </row>
    <row r="505" spans="1:11" ht="14.1" customHeight="1" x14ac:dyDescent="0.25">
      <c r="A505" s="279"/>
      <c r="B505" s="279"/>
      <c r="C505" s="292" t="s">
        <v>67</v>
      </c>
      <c r="D505" s="289">
        <v>0</v>
      </c>
      <c r="E505" s="289">
        <v>0</v>
      </c>
      <c r="F505" s="289">
        <v>0</v>
      </c>
      <c r="G505" s="289">
        <v>0</v>
      </c>
      <c r="H505" s="279"/>
      <c r="I505" s="279"/>
      <c r="J505" s="279"/>
      <c r="K505" s="279"/>
    </row>
    <row r="506" spans="1:11" ht="14.1" customHeight="1" x14ac:dyDescent="0.25">
      <c r="A506" s="279"/>
      <c r="B506" s="279"/>
      <c r="C506" s="292" t="s">
        <v>60</v>
      </c>
      <c r="D506" s="289">
        <v>0</v>
      </c>
      <c r="E506" s="289">
        <v>0</v>
      </c>
      <c r="F506" s="289">
        <v>0</v>
      </c>
      <c r="G506" s="289">
        <v>0</v>
      </c>
      <c r="H506" s="279"/>
      <c r="I506" s="279"/>
      <c r="J506" s="279"/>
      <c r="K506" s="279"/>
    </row>
    <row r="507" spans="1:11" ht="14.1" customHeight="1" x14ac:dyDescent="0.25">
      <c r="A507" s="279"/>
      <c r="B507" s="279"/>
      <c r="C507" s="292" t="s">
        <v>61</v>
      </c>
      <c r="D507" s="289">
        <v>0</v>
      </c>
      <c r="E507" s="289">
        <v>0</v>
      </c>
      <c r="F507" s="289">
        <v>0</v>
      </c>
      <c r="G507" s="289">
        <v>0</v>
      </c>
      <c r="H507" s="279"/>
      <c r="I507" s="279"/>
      <c r="J507" s="279"/>
      <c r="K507" s="279"/>
    </row>
    <row r="508" spans="1:11" ht="14.1" customHeight="1" x14ac:dyDescent="0.25">
      <c r="A508" s="279"/>
      <c r="B508" s="279"/>
      <c r="C508" s="292" t="s">
        <v>68</v>
      </c>
      <c r="D508" s="289">
        <v>0</v>
      </c>
      <c r="E508" s="289">
        <v>0</v>
      </c>
      <c r="F508" s="289">
        <v>0</v>
      </c>
      <c r="G508" s="289">
        <v>0</v>
      </c>
      <c r="H508" s="279"/>
      <c r="I508" s="279"/>
      <c r="J508" s="279"/>
      <c r="K508" s="279"/>
    </row>
    <row r="509" spans="1:11" ht="14.1" customHeight="1" x14ac:dyDescent="0.25">
      <c r="A509" s="279"/>
      <c r="B509" s="279"/>
      <c r="C509" s="292" t="s">
        <v>60</v>
      </c>
      <c r="D509" s="289">
        <v>0</v>
      </c>
      <c r="E509" s="289">
        <v>0</v>
      </c>
      <c r="F509" s="289">
        <v>0</v>
      </c>
      <c r="G509" s="289">
        <v>0</v>
      </c>
      <c r="H509" s="279"/>
      <c r="I509" s="279"/>
      <c r="J509" s="279"/>
      <c r="K509" s="279"/>
    </row>
    <row r="510" spans="1:11" ht="14.1" customHeight="1" x14ac:dyDescent="0.25">
      <c r="A510" s="279"/>
      <c r="B510" s="279"/>
      <c r="C510" s="292" t="s">
        <v>69</v>
      </c>
      <c r="D510" s="289">
        <v>0</v>
      </c>
      <c r="E510" s="289">
        <v>0</v>
      </c>
      <c r="F510" s="289">
        <v>0</v>
      </c>
      <c r="G510" s="289">
        <v>0</v>
      </c>
      <c r="H510" s="279"/>
      <c r="I510" s="279"/>
      <c r="J510" s="279"/>
      <c r="K510" s="279"/>
    </row>
    <row r="511" spans="1:11" ht="14.1" customHeight="1" x14ac:dyDescent="0.25">
      <c r="A511" s="279"/>
      <c r="B511" s="279"/>
      <c r="C511" s="292" t="s">
        <v>70</v>
      </c>
      <c r="D511" s="289">
        <v>0</v>
      </c>
      <c r="E511" s="289">
        <v>0</v>
      </c>
      <c r="F511" s="289">
        <v>0</v>
      </c>
      <c r="G511" s="289">
        <v>0</v>
      </c>
      <c r="H511" s="279"/>
      <c r="I511" s="279"/>
      <c r="J511" s="279"/>
      <c r="K511" s="279"/>
    </row>
    <row r="512" spans="1:11" ht="14.1" customHeight="1" x14ac:dyDescent="0.25">
      <c r="A512" s="279"/>
      <c r="B512" s="279"/>
      <c r="C512" s="292" t="s">
        <v>71</v>
      </c>
      <c r="D512" s="289">
        <v>0</v>
      </c>
      <c r="E512" s="289">
        <v>0</v>
      </c>
      <c r="F512" s="289">
        <v>0</v>
      </c>
      <c r="G512" s="289">
        <v>0</v>
      </c>
      <c r="H512" s="279"/>
      <c r="I512" s="279"/>
      <c r="J512" s="279"/>
      <c r="K512" s="279"/>
    </row>
    <row r="513" spans="1:11" ht="14.1" customHeight="1" x14ac:dyDescent="0.25">
      <c r="A513" s="279"/>
      <c r="B513" s="279"/>
      <c r="C513" s="292" t="s">
        <v>72</v>
      </c>
      <c r="D513" s="289">
        <v>0</v>
      </c>
      <c r="E513" s="289">
        <v>0</v>
      </c>
      <c r="F513" s="289">
        <v>0</v>
      </c>
      <c r="G513" s="289">
        <v>0</v>
      </c>
      <c r="H513" s="279"/>
      <c r="I513" s="279"/>
      <c r="J513" s="279"/>
      <c r="K513" s="279"/>
    </row>
    <row r="514" spans="1:11" ht="14.1" customHeight="1" x14ac:dyDescent="0.25">
      <c r="A514" s="279"/>
      <c r="B514" s="279"/>
      <c r="C514" s="292" t="s">
        <v>73</v>
      </c>
      <c r="D514" s="289">
        <v>0</v>
      </c>
      <c r="E514" s="289">
        <v>9000000</v>
      </c>
      <c r="F514" s="289">
        <v>15000000</v>
      </c>
      <c r="G514" s="289">
        <v>0</v>
      </c>
      <c r="H514" s="279"/>
      <c r="I514" s="279"/>
      <c r="J514" s="279"/>
      <c r="K514" s="279"/>
    </row>
    <row r="515" spans="1:11" ht="14.1" customHeight="1" x14ac:dyDescent="0.25">
      <c r="A515" s="279"/>
      <c r="B515" s="279"/>
      <c r="C515" s="292" t="s">
        <v>60</v>
      </c>
      <c r="D515" s="289">
        <v>0</v>
      </c>
      <c r="E515" s="289">
        <v>9000000</v>
      </c>
      <c r="F515" s="289">
        <v>15000000</v>
      </c>
      <c r="G515" s="289">
        <v>0</v>
      </c>
      <c r="H515" s="279"/>
      <c r="I515" s="279"/>
      <c r="J515" s="279"/>
      <c r="K515" s="279"/>
    </row>
    <row r="516" spans="1:11" ht="14.1" customHeight="1" x14ac:dyDescent="0.25">
      <c r="A516" s="279"/>
      <c r="B516" s="279"/>
      <c r="C516" s="292" t="s">
        <v>69</v>
      </c>
      <c r="D516" s="289">
        <v>0</v>
      </c>
      <c r="E516" s="289">
        <v>0</v>
      </c>
      <c r="F516" s="289">
        <v>0</v>
      </c>
      <c r="G516" s="289">
        <v>0</v>
      </c>
      <c r="H516" s="279"/>
      <c r="I516" s="279"/>
      <c r="J516" s="279"/>
      <c r="K516" s="279"/>
    </row>
    <row r="517" spans="1:11" ht="14.1" customHeight="1" x14ac:dyDescent="0.25">
      <c r="A517" s="279"/>
      <c r="B517" s="279"/>
      <c r="C517" s="292" t="s">
        <v>70</v>
      </c>
      <c r="D517" s="289">
        <v>0</v>
      </c>
      <c r="E517" s="289">
        <v>0</v>
      </c>
      <c r="F517" s="289">
        <v>0</v>
      </c>
      <c r="G517" s="289">
        <v>0</v>
      </c>
      <c r="H517" s="279"/>
      <c r="I517" s="279"/>
      <c r="J517" s="279"/>
      <c r="K517" s="279"/>
    </row>
    <row r="518" spans="1:11" ht="14.1" customHeight="1" x14ac:dyDescent="0.25">
      <c r="A518" s="279"/>
      <c r="B518" s="279"/>
      <c r="C518" s="292" t="s">
        <v>71</v>
      </c>
      <c r="D518" s="289">
        <v>0</v>
      </c>
      <c r="E518" s="289">
        <v>0</v>
      </c>
      <c r="F518" s="289">
        <v>0</v>
      </c>
      <c r="G518" s="289">
        <v>0</v>
      </c>
      <c r="H518" s="279"/>
      <c r="I518" s="279"/>
      <c r="J518" s="279"/>
      <c r="K518" s="279"/>
    </row>
    <row r="519" spans="1:11" ht="14.1" customHeight="1" x14ac:dyDescent="0.25">
      <c r="A519" s="279"/>
      <c r="B519" s="279"/>
      <c r="C519" s="292" t="s">
        <v>72</v>
      </c>
      <c r="D519" s="289">
        <v>0</v>
      </c>
      <c r="E519" s="289">
        <v>0</v>
      </c>
      <c r="F519" s="289">
        <v>0</v>
      </c>
      <c r="G519" s="289">
        <v>0</v>
      </c>
      <c r="H519" s="279"/>
      <c r="I519" s="279"/>
      <c r="J519" s="279"/>
      <c r="K519" s="279"/>
    </row>
    <row r="520" spans="1:11" ht="14.1" customHeight="1" x14ac:dyDescent="0.25">
      <c r="A520" s="279"/>
      <c r="B520" s="279"/>
      <c r="C520" s="292" t="s">
        <v>74</v>
      </c>
      <c r="D520" s="289">
        <v>0</v>
      </c>
      <c r="E520" s="289">
        <v>0</v>
      </c>
      <c r="F520" s="289">
        <v>0</v>
      </c>
      <c r="G520" s="289">
        <v>0</v>
      </c>
      <c r="H520" s="279"/>
      <c r="I520" s="279"/>
      <c r="J520" s="279"/>
      <c r="K520" s="279"/>
    </row>
    <row r="521" spans="1:11" ht="14.1" customHeight="1" x14ac:dyDescent="0.25">
      <c r="A521" s="279"/>
      <c r="B521" s="279"/>
      <c r="C521" s="292" t="s">
        <v>60</v>
      </c>
      <c r="D521" s="289">
        <v>0</v>
      </c>
      <c r="E521" s="289">
        <v>0</v>
      </c>
      <c r="F521" s="289">
        <v>0</v>
      </c>
      <c r="G521" s="289">
        <v>0</v>
      </c>
      <c r="H521" s="279"/>
      <c r="I521" s="279"/>
      <c r="J521" s="279"/>
      <c r="K521" s="279"/>
    </row>
    <row r="522" spans="1:11" ht="14.1" customHeight="1" x14ac:dyDescent="0.25">
      <c r="A522" s="279"/>
      <c r="B522" s="279"/>
      <c r="C522" s="292" t="s">
        <v>69</v>
      </c>
      <c r="D522" s="289">
        <v>0</v>
      </c>
      <c r="E522" s="289">
        <v>0</v>
      </c>
      <c r="F522" s="289">
        <v>0</v>
      </c>
      <c r="G522" s="289">
        <v>0</v>
      </c>
      <c r="H522" s="279"/>
      <c r="I522" s="279"/>
      <c r="J522" s="279"/>
      <c r="K522" s="279"/>
    </row>
    <row r="523" spans="1:11" ht="14.1" customHeight="1" x14ac:dyDescent="0.25">
      <c r="A523" s="279"/>
      <c r="B523" s="279"/>
      <c r="C523" s="292" t="s">
        <v>70</v>
      </c>
      <c r="D523" s="289">
        <v>0</v>
      </c>
      <c r="E523" s="289">
        <v>0</v>
      </c>
      <c r="F523" s="289">
        <v>0</v>
      </c>
      <c r="G523" s="289">
        <v>0</v>
      </c>
      <c r="H523" s="279"/>
      <c r="I523" s="279"/>
      <c r="J523" s="279"/>
      <c r="K523" s="279"/>
    </row>
    <row r="524" spans="1:11" ht="14.1" customHeight="1" x14ac:dyDescent="0.25">
      <c r="A524" s="279"/>
      <c r="B524" s="279"/>
      <c r="C524" s="292" t="s">
        <v>71</v>
      </c>
      <c r="D524" s="289">
        <v>0</v>
      </c>
      <c r="E524" s="289">
        <v>0</v>
      </c>
      <c r="F524" s="289">
        <v>0</v>
      </c>
      <c r="G524" s="289">
        <v>0</v>
      </c>
      <c r="H524" s="279"/>
      <c r="I524" s="279"/>
      <c r="J524" s="279"/>
      <c r="K524" s="279"/>
    </row>
    <row r="525" spans="1:11" ht="14.1" customHeight="1" x14ac:dyDescent="0.25">
      <c r="A525" s="279"/>
      <c r="B525" s="279"/>
      <c r="C525" s="292" t="s">
        <v>72</v>
      </c>
      <c r="D525" s="289">
        <v>0</v>
      </c>
      <c r="E525" s="289">
        <v>0</v>
      </c>
      <c r="F525" s="289">
        <v>0</v>
      </c>
      <c r="G525" s="289">
        <v>0</v>
      </c>
      <c r="H525" s="279"/>
      <c r="I525" s="279"/>
      <c r="J525" s="279"/>
      <c r="K525" s="279"/>
    </row>
    <row r="526" spans="1:11" ht="14.1" customHeight="1" x14ac:dyDescent="0.25">
      <c r="A526" s="279"/>
      <c r="B526" s="279"/>
      <c r="C526" s="292" t="s">
        <v>75</v>
      </c>
      <c r="D526" s="289">
        <v>0</v>
      </c>
      <c r="E526" s="289">
        <v>0</v>
      </c>
      <c r="F526" s="289">
        <v>0</v>
      </c>
      <c r="G526" s="289">
        <v>0</v>
      </c>
      <c r="H526" s="279"/>
      <c r="I526" s="279"/>
      <c r="J526" s="279"/>
      <c r="K526" s="279"/>
    </row>
    <row r="527" spans="1:11" ht="14.1" customHeight="1" x14ac:dyDescent="0.25">
      <c r="A527" s="279"/>
      <c r="B527" s="279"/>
      <c r="C527" s="292" t="s">
        <v>76</v>
      </c>
      <c r="D527" s="289">
        <v>0</v>
      </c>
      <c r="E527" s="289">
        <v>0</v>
      </c>
      <c r="F527" s="289">
        <v>0</v>
      </c>
      <c r="G527" s="289">
        <v>0</v>
      </c>
      <c r="H527" s="279"/>
      <c r="I527" s="279"/>
      <c r="J527" s="279"/>
      <c r="K527" s="279"/>
    </row>
    <row r="528" spans="1:11" ht="14.1" customHeight="1" x14ac:dyDescent="0.25">
      <c r="A528" s="279"/>
      <c r="B528" s="279"/>
      <c r="C528" s="290" t="s">
        <v>77</v>
      </c>
      <c r="D528" s="289">
        <v>0</v>
      </c>
      <c r="E528" s="289">
        <v>9000000</v>
      </c>
      <c r="F528" s="289">
        <v>15000000</v>
      </c>
      <c r="G528" s="289">
        <v>0</v>
      </c>
      <c r="H528" s="279"/>
      <c r="I528" s="279"/>
      <c r="J528" s="279"/>
      <c r="K528" s="279"/>
    </row>
    <row r="529" spans="1:11" ht="14.1" customHeight="1" x14ac:dyDescent="0.25">
      <c r="A529" s="279"/>
      <c r="B529" s="279"/>
      <c r="C529" s="297" t="s">
        <v>1210</v>
      </c>
      <c r="D529" s="1293" t="s">
        <v>1211</v>
      </c>
      <c r="E529" s="1294"/>
      <c r="F529" s="1294"/>
      <c r="G529" s="1294"/>
      <c r="H529" s="279"/>
      <c r="I529" s="279"/>
      <c r="J529" s="279"/>
      <c r="K529" s="279"/>
    </row>
    <row r="530" spans="1:11" ht="14.1" customHeight="1" x14ac:dyDescent="0.25">
      <c r="A530" s="279"/>
      <c r="B530" s="279"/>
      <c r="C530" s="296" t="s">
        <v>33</v>
      </c>
      <c r="D530" s="1295" t="s">
        <v>1212</v>
      </c>
      <c r="E530" s="1296"/>
      <c r="F530" s="1296"/>
      <c r="G530" s="1296"/>
      <c r="H530" s="279"/>
      <c r="I530" s="279"/>
      <c r="J530" s="279"/>
      <c r="K530" s="279"/>
    </row>
    <row r="531" spans="1:11" ht="14.1" customHeight="1" x14ac:dyDescent="0.25">
      <c r="A531" s="279"/>
      <c r="B531" s="279"/>
      <c r="C531" s="277" t="s">
        <v>35</v>
      </c>
      <c r="D531" s="1297" t="s">
        <v>1213</v>
      </c>
      <c r="E531" s="1298"/>
      <c r="F531" s="1298"/>
      <c r="G531" s="1298"/>
      <c r="H531" s="279"/>
      <c r="I531" s="279"/>
      <c r="J531" s="279"/>
      <c r="K531" s="279"/>
    </row>
    <row r="532" spans="1:11" ht="14.1" customHeight="1" x14ac:dyDescent="0.25">
      <c r="A532" s="279"/>
      <c r="B532" s="279"/>
      <c r="C532" s="277" t="s">
        <v>37</v>
      </c>
      <c r="D532" s="1297" t="s">
        <v>83</v>
      </c>
      <c r="E532" s="1298"/>
      <c r="F532" s="1298"/>
      <c r="G532" s="1298"/>
      <c r="H532" s="279"/>
      <c r="I532" s="279"/>
      <c r="J532" s="279"/>
      <c r="K532" s="279"/>
    </row>
    <row r="533" spans="1:11" ht="15" customHeight="1" x14ac:dyDescent="0.25">
      <c r="A533" s="279"/>
      <c r="B533" s="279"/>
      <c r="C533" s="294"/>
      <c r="D533" s="269">
        <v>2025</v>
      </c>
      <c r="E533" s="269">
        <v>2026</v>
      </c>
      <c r="F533" s="269">
        <v>2027</v>
      </c>
      <c r="G533" s="269">
        <v>2028</v>
      </c>
      <c r="H533" s="279"/>
      <c r="I533" s="279"/>
      <c r="J533" s="279"/>
      <c r="K533" s="279"/>
    </row>
    <row r="534" spans="1:11" ht="15" customHeight="1" x14ac:dyDescent="0.25">
      <c r="A534" s="279"/>
      <c r="B534" s="279"/>
      <c r="C534" s="293"/>
      <c r="D534" s="266" t="s">
        <v>17</v>
      </c>
      <c r="E534" s="266" t="s">
        <v>18</v>
      </c>
      <c r="F534" s="266" t="s">
        <v>18</v>
      </c>
      <c r="G534" s="266" t="s">
        <v>18</v>
      </c>
      <c r="H534" s="279"/>
      <c r="I534" s="279"/>
      <c r="J534" s="279"/>
      <c r="K534" s="279"/>
    </row>
    <row r="535" spans="1:11" ht="14.1" customHeight="1" x14ac:dyDescent="0.25">
      <c r="A535" s="279"/>
      <c r="B535" s="279"/>
      <c r="C535" s="284" t="s">
        <v>39</v>
      </c>
      <c r="D535" s="295" t="s">
        <v>40</v>
      </c>
      <c r="E535" s="295" t="s">
        <v>46</v>
      </c>
      <c r="F535" s="295" t="s">
        <v>46</v>
      </c>
      <c r="G535" s="295" t="s">
        <v>317</v>
      </c>
      <c r="H535" s="279"/>
      <c r="I535" s="279"/>
      <c r="J535" s="279"/>
      <c r="K535" s="279"/>
    </row>
    <row r="536" spans="1:11" ht="14.1" customHeight="1" x14ac:dyDescent="0.25">
      <c r="A536" s="279"/>
      <c r="B536" s="279"/>
      <c r="C536" s="284" t="s">
        <v>41</v>
      </c>
      <c r="D536" s="295" t="s">
        <v>108</v>
      </c>
      <c r="E536" s="295" t="s">
        <v>46</v>
      </c>
      <c r="F536" s="295" t="s">
        <v>46</v>
      </c>
      <c r="G536" s="295" t="s">
        <v>108</v>
      </c>
      <c r="H536" s="279"/>
      <c r="I536" s="279"/>
      <c r="J536" s="279"/>
      <c r="K536" s="279"/>
    </row>
    <row r="537" spans="1:11" ht="14.1" customHeight="1" x14ac:dyDescent="0.25">
      <c r="A537" s="279"/>
      <c r="B537" s="279"/>
      <c r="C537" s="284" t="s">
        <v>45</v>
      </c>
      <c r="D537" s="295" t="s">
        <v>46</v>
      </c>
      <c r="E537" s="295" t="s">
        <v>46</v>
      </c>
      <c r="F537" s="295" t="s">
        <v>46</v>
      </c>
      <c r="G537" s="295" t="s">
        <v>743</v>
      </c>
      <c r="H537" s="279"/>
      <c r="I537" s="279"/>
      <c r="J537" s="279"/>
      <c r="K537" s="279"/>
    </row>
    <row r="538" spans="1:11" ht="14.1" customHeight="1" x14ac:dyDescent="0.25">
      <c r="A538" s="279"/>
      <c r="B538" s="279"/>
      <c r="C538" s="284" t="s">
        <v>50</v>
      </c>
      <c r="D538" s="295" t="s">
        <v>40</v>
      </c>
      <c r="E538" s="295" t="s">
        <v>40</v>
      </c>
      <c r="F538" s="295" t="s">
        <v>40</v>
      </c>
      <c r="G538" s="295" t="s">
        <v>40</v>
      </c>
      <c r="H538" s="279"/>
      <c r="I538" s="279"/>
      <c r="J538" s="279"/>
      <c r="K538" s="279"/>
    </row>
    <row r="539" spans="1:11" ht="14.1" customHeight="1" x14ac:dyDescent="0.25">
      <c r="A539" s="279"/>
      <c r="B539" s="279"/>
      <c r="C539" s="284" t="s">
        <v>52</v>
      </c>
      <c r="D539" s="295" t="s">
        <v>40</v>
      </c>
      <c r="E539" s="295" t="s">
        <v>137</v>
      </c>
      <c r="F539" s="295" t="s">
        <v>40</v>
      </c>
      <c r="G539" s="295" t="s">
        <v>40</v>
      </c>
      <c r="H539" s="279"/>
      <c r="I539" s="279"/>
      <c r="J539" s="279"/>
      <c r="K539" s="279"/>
    </row>
    <row r="540" spans="1:11" ht="14.1" customHeight="1" x14ac:dyDescent="0.25">
      <c r="A540" s="279"/>
      <c r="B540" s="279"/>
      <c r="C540" s="284" t="s">
        <v>55</v>
      </c>
      <c r="D540" s="295" t="s">
        <v>40</v>
      </c>
      <c r="E540" s="295" t="s">
        <v>40</v>
      </c>
      <c r="F540" s="295" t="s">
        <v>40</v>
      </c>
      <c r="G540" s="295" t="s">
        <v>40</v>
      </c>
      <c r="H540" s="279"/>
      <c r="I540" s="279"/>
      <c r="J540" s="279"/>
      <c r="K540" s="279"/>
    </row>
    <row r="541" spans="1:11" ht="14.1" customHeight="1" x14ac:dyDescent="0.25">
      <c r="A541" s="279"/>
      <c r="B541" s="279"/>
      <c r="C541" s="1307" t="s">
        <v>58</v>
      </c>
      <c r="D541" s="1308"/>
      <c r="E541" s="1308"/>
      <c r="F541" s="1308"/>
      <c r="G541" s="1308"/>
      <c r="H541" s="279"/>
      <c r="I541" s="279"/>
      <c r="J541" s="279"/>
      <c r="K541" s="279"/>
    </row>
    <row r="542" spans="1:11" ht="14.1" customHeight="1" x14ac:dyDescent="0.25">
      <c r="A542" s="279"/>
      <c r="B542" s="279"/>
      <c r="C542" s="294"/>
      <c r="D542" s="269">
        <v>2025</v>
      </c>
      <c r="E542" s="269">
        <v>2026</v>
      </c>
      <c r="F542" s="269">
        <v>2027</v>
      </c>
      <c r="G542" s="269">
        <v>2028</v>
      </c>
      <c r="H542" s="279"/>
      <c r="I542" s="279"/>
      <c r="J542" s="279"/>
      <c r="K542" s="279"/>
    </row>
    <row r="543" spans="1:11" ht="14.1" customHeight="1" x14ac:dyDescent="0.25">
      <c r="A543" s="279"/>
      <c r="B543" s="279"/>
      <c r="C543" s="293"/>
      <c r="D543" s="266" t="s">
        <v>17</v>
      </c>
      <c r="E543" s="266" t="s">
        <v>18</v>
      </c>
      <c r="F543" s="266" t="s">
        <v>18</v>
      </c>
      <c r="G543" s="266" t="s">
        <v>18</v>
      </c>
      <c r="H543" s="279"/>
      <c r="I543" s="279"/>
      <c r="J543" s="279"/>
      <c r="K543" s="279"/>
    </row>
    <row r="544" spans="1:11" ht="14.1" customHeight="1" x14ac:dyDescent="0.25">
      <c r="A544" s="279"/>
      <c r="B544" s="279"/>
      <c r="C544" s="292" t="s">
        <v>59</v>
      </c>
      <c r="D544" s="289">
        <v>0</v>
      </c>
      <c r="E544" s="289">
        <v>0</v>
      </c>
      <c r="F544" s="289">
        <v>0</v>
      </c>
      <c r="G544" s="289">
        <v>0</v>
      </c>
      <c r="H544" s="279"/>
      <c r="I544" s="279"/>
      <c r="J544" s="279"/>
      <c r="K544" s="279"/>
    </row>
    <row r="545" spans="1:11" ht="14.1" customHeight="1" x14ac:dyDescent="0.25">
      <c r="A545" s="279"/>
      <c r="B545" s="279"/>
      <c r="C545" s="292" t="s">
        <v>60</v>
      </c>
      <c r="D545" s="289">
        <v>0</v>
      </c>
      <c r="E545" s="289">
        <v>0</v>
      </c>
      <c r="F545" s="289">
        <v>0</v>
      </c>
      <c r="G545" s="289">
        <v>0</v>
      </c>
      <c r="H545" s="279"/>
      <c r="I545" s="279"/>
      <c r="J545" s="279"/>
      <c r="K545" s="279"/>
    </row>
    <row r="546" spans="1:11" ht="14.1" customHeight="1" x14ac:dyDescent="0.25">
      <c r="A546" s="279"/>
      <c r="B546" s="279"/>
      <c r="C546" s="292" t="s">
        <v>61</v>
      </c>
      <c r="D546" s="289">
        <v>0</v>
      </c>
      <c r="E546" s="289">
        <v>0</v>
      </c>
      <c r="F546" s="289">
        <v>0</v>
      </c>
      <c r="G546" s="289">
        <v>0</v>
      </c>
      <c r="H546" s="279"/>
      <c r="I546" s="279"/>
      <c r="J546" s="279"/>
      <c r="K546" s="279"/>
    </row>
    <row r="547" spans="1:11" ht="14.1" customHeight="1" x14ac:dyDescent="0.25">
      <c r="A547" s="279"/>
      <c r="B547" s="279"/>
      <c r="C547" s="292" t="s">
        <v>62</v>
      </c>
      <c r="D547" s="289">
        <v>0</v>
      </c>
      <c r="E547" s="289">
        <v>0</v>
      </c>
      <c r="F547" s="289">
        <v>0</v>
      </c>
      <c r="G547" s="289">
        <v>0</v>
      </c>
      <c r="H547" s="279"/>
      <c r="I547" s="279"/>
      <c r="J547" s="279"/>
      <c r="K547" s="279"/>
    </row>
    <row r="548" spans="1:11" ht="14.1" customHeight="1" x14ac:dyDescent="0.25">
      <c r="A548" s="279"/>
      <c r="B548" s="279"/>
      <c r="C548" s="292" t="s">
        <v>60</v>
      </c>
      <c r="D548" s="289">
        <v>0</v>
      </c>
      <c r="E548" s="289">
        <v>0</v>
      </c>
      <c r="F548" s="289">
        <v>0</v>
      </c>
      <c r="G548" s="289">
        <v>0</v>
      </c>
      <c r="H548" s="279"/>
      <c r="I548" s="279"/>
      <c r="J548" s="279"/>
      <c r="K548" s="279"/>
    </row>
    <row r="549" spans="1:11" ht="14.1" customHeight="1" x14ac:dyDescent="0.25">
      <c r="A549" s="279"/>
      <c r="B549" s="279"/>
      <c r="C549" s="292" t="s">
        <v>61</v>
      </c>
      <c r="D549" s="289">
        <v>0</v>
      </c>
      <c r="E549" s="289">
        <v>0</v>
      </c>
      <c r="F549" s="289">
        <v>0</v>
      </c>
      <c r="G549" s="289">
        <v>0</v>
      </c>
      <c r="H549" s="279"/>
      <c r="I549" s="279"/>
      <c r="J549" s="279"/>
      <c r="K549" s="279"/>
    </row>
    <row r="550" spans="1:11" ht="14.1" customHeight="1" x14ac:dyDescent="0.25">
      <c r="A550" s="279"/>
      <c r="B550" s="279"/>
      <c r="C550" s="292" t="s">
        <v>63</v>
      </c>
      <c r="D550" s="289">
        <v>0</v>
      </c>
      <c r="E550" s="289">
        <v>0</v>
      </c>
      <c r="F550" s="289">
        <v>0</v>
      </c>
      <c r="G550" s="289">
        <v>0</v>
      </c>
      <c r="H550" s="279"/>
      <c r="I550" s="279"/>
      <c r="J550" s="279"/>
      <c r="K550" s="279"/>
    </row>
    <row r="551" spans="1:11" ht="14.1" customHeight="1" x14ac:dyDescent="0.25">
      <c r="A551" s="279"/>
      <c r="B551" s="279"/>
      <c r="C551" s="292" t="s">
        <v>60</v>
      </c>
      <c r="D551" s="289">
        <v>0</v>
      </c>
      <c r="E551" s="289">
        <v>0</v>
      </c>
      <c r="F551" s="289">
        <v>0</v>
      </c>
      <c r="G551" s="289">
        <v>0</v>
      </c>
      <c r="H551" s="279"/>
      <c r="I551" s="279"/>
      <c r="J551" s="279"/>
      <c r="K551" s="279"/>
    </row>
    <row r="552" spans="1:11" ht="14.1" customHeight="1" x14ac:dyDescent="0.25">
      <c r="A552" s="279"/>
      <c r="B552" s="279"/>
      <c r="C552" s="292" t="s">
        <v>61</v>
      </c>
      <c r="D552" s="289">
        <v>0</v>
      </c>
      <c r="E552" s="289">
        <v>0</v>
      </c>
      <c r="F552" s="289">
        <v>0</v>
      </c>
      <c r="G552" s="289">
        <v>0</v>
      </c>
      <c r="H552" s="279"/>
      <c r="I552" s="279"/>
      <c r="J552" s="279"/>
      <c r="K552" s="279"/>
    </row>
    <row r="553" spans="1:11" ht="14.1" customHeight="1" x14ac:dyDescent="0.25">
      <c r="A553" s="279"/>
      <c r="B553" s="279"/>
      <c r="C553" s="292" t="s">
        <v>64</v>
      </c>
      <c r="D553" s="289">
        <v>0</v>
      </c>
      <c r="E553" s="289">
        <v>0</v>
      </c>
      <c r="F553" s="289">
        <v>0</v>
      </c>
      <c r="G553" s="289">
        <v>0</v>
      </c>
      <c r="H553" s="279"/>
      <c r="I553" s="279"/>
      <c r="J553" s="279"/>
      <c r="K553" s="279"/>
    </row>
    <row r="554" spans="1:11" ht="14.1" customHeight="1" x14ac:dyDescent="0.25">
      <c r="A554" s="279"/>
      <c r="B554" s="279"/>
      <c r="C554" s="292" t="s">
        <v>60</v>
      </c>
      <c r="D554" s="289">
        <v>0</v>
      </c>
      <c r="E554" s="289">
        <v>0</v>
      </c>
      <c r="F554" s="289">
        <v>0</v>
      </c>
      <c r="G554" s="289">
        <v>0</v>
      </c>
      <c r="H554" s="279"/>
      <c r="I554" s="279"/>
      <c r="J554" s="279"/>
      <c r="K554" s="279"/>
    </row>
    <row r="555" spans="1:11" ht="14.1" customHeight="1" x14ac:dyDescent="0.25">
      <c r="A555" s="279"/>
      <c r="B555" s="279"/>
      <c r="C555" s="292" t="s">
        <v>61</v>
      </c>
      <c r="D555" s="289">
        <v>0</v>
      </c>
      <c r="E555" s="289">
        <v>0</v>
      </c>
      <c r="F555" s="289">
        <v>0</v>
      </c>
      <c r="G555" s="289">
        <v>0</v>
      </c>
      <c r="H555" s="279"/>
      <c r="I555" s="279"/>
      <c r="J555" s="279"/>
      <c r="K555" s="279"/>
    </row>
    <row r="556" spans="1:11" ht="14.1" customHeight="1" x14ac:dyDescent="0.25">
      <c r="A556" s="279"/>
      <c r="B556" s="279"/>
      <c r="C556" s="292" t="s">
        <v>65</v>
      </c>
      <c r="D556" s="289">
        <v>0</v>
      </c>
      <c r="E556" s="289">
        <v>0</v>
      </c>
      <c r="F556" s="289">
        <v>0</v>
      </c>
      <c r="G556" s="289">
        <v>0</v>
      </c>
      <c r="H556" s="279"/>
      <c r="I556" s="279"/>
      <c r="J556" s="279"/>
      <c r="K556" s="279"/>
    </row>
    <row r="557" spans="1:11" ht="14.1" customHeight="1" x14ac:dyDescent="0.25">
      <c r="A557" s="279"/>
      <c r="B557" s="279"/>
      <c r="C557" s="292" t="s">
        <v>60</v>
      </c>
      <c r="D557" s="289">
        <v>0</v>
      </c>
      <c r="E557" s="289">
        <v>0</v>
      </c>
      <c r="F557" s="289">
        <v>0</v>
      </c>
      <c r="G557" s="289">
        <v>0</v>
      </c>
      <c r="H557" s="279"/>
      <c r="I557" s="279"/>
      <c r="J557" s="279"/>
      <c r="K557" s="279"/>
    </row>
    <row r="558" spans="1:11" ht="14.1" customHeight="1" x14ac:dyDescent="0.25">
      <c r="A558" s="279"/>
      <c r="B558" s="279"/>
      <c r="C558" s="292" t="s">
        <v>61</v>
      </c>
      <c r="D558" s="289">
        <v>0</v>
      </c>
      <c r="E558" s="289">
        <v>0</v>
      </c>
      <c r="F558" s="289">
        <v>0</v>
      </c>
      <c r="G558" s="289">
        <v>0</v>
      </c>
      <c r="H558" s="279"/>
      <c r="I558" s="279"/>
      <c r="J558" s="279"/>
      <c r="K558" s="279"/>
    </row>
    <row r="559" spans="1:11" ht="14.1" customHeight="1" x14ac:dyDescent="0.25">
      <c r="A559" s="279"/>
      <c r="B559" s="279"/>
      <c r="C559" s="292" t="s">
        <v>66</v>
      </c>
      <c r="D559" s="289">
        <v>0</v>
      </c>
      <c r="E559" s="289">
        <v>0</v>
      </c>
      <c r="F559" s="289">
        <v>0</v>
      </c>
      <c r="G559" s="289">
        <v>0</v>
      </c>
      <c r="H559" s="279"/>
      <c r="I559" s="279"/>
      <c r="J559" s="279"/>
      <c r="K559" s="279"/>
    </row>
    <row r="560" spans="1:11" ht="14.1" customHeight="1" x14ac:dyDescent="0.25">
      <c r="A560" s="279"/>
      <c r="B560" s="279"/>
      <c r="C560" s="292" t="s">
        <v>60</v>
      </c>
      <c r="D560" s="289">
        <v>0</v>
      </c>
      <c r="E560" s="289">
        <v>0</v>
      </c>
      <c r="F560" s="289">
        <v>0</v>
      </c>
      <c r="G560" s="289">
        <v>0</v>
      </c>
      <c r="H560" s="279"/>
      <c r="I560" s="279"/>
      <c r="J560" s="279"/>
      <c r="K560" s="279"/>
    </row>
    <row r="561" spans="1:11" ht="14.1" customHeight="1" x14ac:dyDescent="0.25">
      <c r="A561" s="279"/>
      <c r="B561" s="279"/>
      <c r="C561" s="292" t="s">
        <v>61</v>
      </c>
      <c r="D561" s="289">
        <v>0</v>
      </c>
      <c r="E561" s="289">
        <v>0</v>
      </c>
      <c r="F561" s="289">
        <v>0</v>
      </c>
      <c r="G561" s="289">
        <v>0</v>
      </c>
      <c r="H561" s="279"/>
      <c r="I561" s="279"/>
      <c r="J561" s="279"/>
      <c r="K561" s="279"/>
    </row>
    <row r="562" spans="1:11" ht="14.1" customHeight="1" x14ac:dyDescent="0.25">
      <c r="A562" s="279"/>
      <c r="B562" s="279"/>
      <c r="C562" s="292" t="s">
        <v>67</v>
      </c>
      <c r="D562" s="289">
        <v>0</v>
      </c>
      <c r="E562" s="289">
        <v>0</v>
      </c>
      <c r="F562" s="289">
        <v>0</v>
      </c>
      <c r="G562" s="289">
        <v>0</v>
      </c>
      <c r="H562" s="279"/>
      <c r="I562" s="279"/>
      <c r="J562" s="279"/>
      <c r="K562" s="279"/>
    </row>
    <row r="563" spans="1:11" ht="14.1" customHeight="1" x14ac:dyDescent="0.25">
      <c r="A563" s="279"/>
      <c r="B563" s="279"/>
      <c r="C563" s="292" t="s">
        <v>60</v>
      </c>
      <c r="D563" s="289">
        <v>0</v>
      </c>
      <c r="E563" s="289">
        <v>0</v>
      </c>
      <c r="F563" s="289">
        <v>0</v>
      </c>
      <c r="G563" s="289">
        <v>0</v>
      </c>
      <c r="H563" s="279"/>
      <c r="I563" s="279"/>
      <c r="J563" s="279"/>
      <c r="K563" s="279"/>
    </row>
    <row r="564" spans="1:11" ht="14.1" customHeight="1" x14ac:dyDescent="0.25">
      <c r="A564" s="279"/>
      <c r="B564" s="279"/>
      <c r="C564" s="292" t="s">
        <v>61</v>
      </c>
      <c r="D564" s="289">
        <v>0</v>
      </c>
      <c r="E564" s="289">
        <v>0</v>
      </c>
      <c r="F564" s="289">
        <v>0</v>
      </c>
      <c r="G564" s="289">
        <v>0</v>
      </c>
      <c r="H564" s="279"/>
      <c r="I564" s="279"/>
      <c r="J564" s="279"/>
      <c r="K564" s="279"/>
    </row>
    <row r="565" spans="1:11" ht="14.1" customHeight="1" x14ac:dyDescent="0.25">
      <c r="A565" s="279"/>
      <c r="B565" s="279"/>
      <c r="C565" s="292" t="s">
        <v>68</v>
      </c>
      <c r="D565" s="289">
        <v>0</v>
      </c>
      <c r="E565" s="289">
        <v>0</v>
      </c>
      <c r="F565" s="289">
        <v>0</v>
      </c>
      <c r="G565" s="289">
        <v>0</v>
      </c>
      <c r="H565" s="279"/>
      <c r="I565" s="279"/>
      <c r="J565" s="279"/>
      <c r="K565" s="279"/>
    </row>
    <row r="566" spans="1:11" ht="14.1" customHeight="1" x14ac:dyDescent="0.25">
      <c r="A566" s="279"/>
      <c r="B566" s="279"/>
      <c r="C566" s="292" t="s">
        <v>60</v>
      </c>
      <c r="D566" s="289">
        <v>0</v>
      </c>
      <c r="E566" s="289">
        <v>0</v>
      </c>
      <c r="F566" s="289">
        <v>0</v>
      </c>
      <c r="G566" s="289">
        <v>0</v>
      </c>
      <c r="H566" s="279"/>
      <c r="I566" s="279"/>
      <c r="J566" s="279"/>
      <c r="K566" s="279"/>
    </row>
    <row r="567" spans="1:11" ht="14.1" customHeight="1" x14ac:dyDescent="0.25">
      <c r="A567" s="279"/>
      <c r="B567" s="279"/>
      <c r="C567" s="292" t="s">
        <v>69</v>
      </c>
      <c r="D567" s="289">
        <v>0</v>
      </c>
      <c r="E567" s="289">
        <v>0</v>
      </c>
      <c r="F567" s="289">
        <v>0</v>
      </c>
      <c r="G567" s="289">
        <v>0</v>
      </c>
      <c r="H567" s="279"/>
      <c r="I567" s="279"/>
      <c r="J567" s="279"/>
      <c r="K567" s="279"/>
    </row>
    <row r="568" spans="1:11" ht="14.1" customHeight="1" x14ac:dyDescent="0.25">
      <c r="A568" s="279"/>
      <c r="B568" s="279"/>
      <c r="C568" s="292" t="s">
        <v>70</v>
      </c>
      <c r="D568" s="289">
        <v>0</v>
      </c>
      <c r="E568" s="289">
        <v>0</v>
      </c>
      <c r="F568" s="289">
        <v>0</v>
      </c>
      <c r="G568" s="289">
        <v>0</v>
      </c>
      <c r="H568" s="279"/>
      <c r="I568" s="279"/>
      <c r="J568" s="279"/>
      <c r="K568" s="279"/>
    </row>
    <row r="569" spans="1:11" ht="14.1" customHeight="1" x14ac:dyDescent="0.25">
      <c r="A569" s="279"/>
      <c r="B569" s="279"/>
      <c r="C569" s="292" t="s">
        <v>71</v>
      </c>
      <c r="D569" s="289">
        <v>0</v>
      </c>
      <c r="E569" s="289">
        <v>0</v>
      </c>
      <c r="F569" s="289">
        <v>0</v>
      </c>
      <c r="G569" s="289">
        <v>0</v>
      </c>
      <c r="H569" s="279"/>
      <c r="I569" s="279"/>
      <c r="J569" s="279"/>
      <c r="K569" s="279"/>
    </row>
    <row r="570" spans="1:11" ht="14.1" customHeight="1" x14ac:dyDescent="0.25">
      <c r="A570" s="279"/>
      <c r="B570" s="279"/>
      <c r="C570" s="292" t="s">
        <v>72</v>
      </c>
      <c r="D570" s="289">
        <v>0</v>
      </c>
      <c r="E570" s="289">
        <v>0</v>
      </c>
      <c r="F570" s="289">
        <v>0</v>
      </c>
      <c r="G570" s="289">
        <v>0</v>
      </c>
      <c r="H570" s="279"/>
      <c r="I570" s="279"/>
      <c r="J570" s="279"/>
      <c r="K570" s="279"/>
    </row>
    <row r="571" spans="1:11" ht="14.1" customHeight="1" x14ac:dyDescent="0.25">
      <c r="A571" s="279"/>
      <c r="B571" s="279"/>
      <c r="C571" s="292" t="s">
        <v>73</v>
      </c>
      <c r="D571" s="289">
        <v>0</v>
      </c>
      <c r="E571" s="289">
        <v>0</v>
      </c>
      <c r="F571" s="289">
        <v>0</v>
      </c>
      <c r="G571" s="289">
        <v>1200000</v>
      </c>
      <c r="H571" s="279"/>
      <c r="I571" s="279"/>
      <c r="J571" s="279"/>
      <c r="K571" s="279"/>
    </row>
    <row r="572" spans="1:11" ht="14.1" customHeight="1" x14ac:dyDescent="0.25">
      <c r="A572" s="279"/>
      <c r="B572" s="279"/>
      <c r="C572" s="292" t="s">
        <v>60</v>
      </c>
      <c r="D572" s="289">
        <v>0</v>
      </c>
      <c r="E572" s="289">
        <v>0</v>
      </c>
      <c r="F572" s="289">
        <v>0</v>
      </c>
      <c r="G572" s="289">
        <v>1200000</v>
      </c>
      <c r="H572" s="279"/>
      <c r="I572" s="279"/>
      <c r="J572" s="279"/>
      <c r="K572" s="279"/>
    </row>
    <row r="573" spans="1:11" ht="14.1" customHeight="1" x14ac:dyDescent="0.25">
      <c r="A573" s="279"/>
      <c r="B573" s="279"/>
      <c r="C573" s="292" t="s">
        <v>69</v>
      </c>
      <c r="D573" s="289">
        <v>0</v>
      </c>
      <c r="E573" s="289">
        <v>0</v>
      </c>
      <c r="F573" s="289">
        <v>0</v>
      </c>
      <c r="G573" s="289">
        <v>0</v>
      </c>
      <c r="H573" s="279"/>
      <c r="I573" s="279"/>
      <c r="J573" s="279"/>
      <c r="K573" s="279"/>
    </row>
    <row r="574" spans="1:11" ht="14.1" customHeight="1" x14ac:dyDescent="0.25">
      <c r="A574" s="279"/>
      <c r="B574" s="279"/>
      <c r="C574" s="292" t="s">
        <v>70</v>
      </c>
      <c r="D574" s="289">
        <v>0</v>
      </c>
      <c r="E574" s="289">
        <v>0</v>
      </c>
      <c r="F574" s="289">
        <v>0</v>
      </c>
      <c r="G574" s="289">
        <v>0</v>
      </c>
      <c r="H574" s="279"/>
      <c r="I574" s="279"/>
      <c r="J574" s="279"/>
      <c r="K574" s="279"/>
    </row>
    <row r="575" spans="1:11" ht="14.1" customHeight="1" x14ac:dyDescent="0.25">
      <c r="A575" s="279"/>
      <c r="B575" s="279"/>
      <c r="C575" s="292" t="s">
        <v>71</v>
      </c>
      <c r="D575" s="289">
        <v>0</v>
      </c>
      <c r="E575" s="289">
        <v>0</v>
      </c>
      <c r="F575" s="289">
        <v>0</v>
      </c>
      <c r="G575" s="289">
        <v>0</v>
      </c>
      <c r="H575" s="279"/>
      <c r="I575" s="279"/>
      <c r="J575" s="279"/>
      <c r="K575" s="279"/>
    </row>
    <row r="576" spans="1:11" ht="14.1" customHeight="1" x14ac:dyDescent="0.25">
      <c r="A576" s="279"/>
      <c r="B576" s="279"/>
      <c r="C576" s="292" t="s">
        <v>72</v>
      </c>
      <c r="D576" s="289">
        <v>0</v>
      </c>
      <c r="E576" s="289">
        <v>0</v>
      </c>
      <c r="F576" s="289">
        <v>0</v>
      </c>
      <c r="G576" s="289">
        <v>0</v>
      </c>
      <c r="H576" s="279"/>
      <c r="I576" s="279"/>
      <c r="J576" s="279"/>
      <c r="K576" s="279"/>
    </row>
    <row r="577" spans="1:11" ht="14.1" customHeight="1" x14ac:dyDescent="0.25">
      <c r="A577" s="279"/>
      <c r="B577" s="279"/>
      <c r="C577" s="292" t="s">
        <v>74</v>
      </c>
      <c r="D577" s="289">
        <v>0</v>
      </c>
      <c r="E577" s="289">
        <v>0</v>
      </c>
      <c r="F577" s="289">
        <v>0</v>
      </c>
      <c r="G577" s="289">
        <v>0</v>
      </c>
      <c r="H577" s="279"/>
      <c r="I577" s="279"/>
      <c r="J577" s="279"/>
      <c r="K577" s="279"/>
    </row>
    <row r="578" spans="1:11" ht="14.1" customHeight="1" x14ac:dyDescent="0.25">
      <c r="A578" s="279"/>
      <c r="B578" s="279"/>
      <c r="C578" s="292" t="s">
        <v>60</v>
      </c>
      <c r="D578" s="289">
        <v>0</v>
      </c>
      <c r="E578" s="289">
        <v>0</v>
      </c>
      <c r="F578" s="289">
        <v>0</v>
      </c>
      <c r="G578" s="289">
        <v>0</v>
      </c>
      <c r="H578" s="279"/>
      <c r="I578" s="279"/>
      <c r="J578" s="279"/>
      <c r="K578" s="279"/>
    </row>
    <row r="579" spans="1:11" ht="14.1" customHeight="1" x14ac:dyDescent="0.25">
      <c r="A579" s="279"/>
      <c r="B579" s="279"/>
      <c r="C579" s="292" t="s">
        <v>69</v>
      </c>
      <c r="D579" s="289">
        <v>0</v>
      </c>
      <c r="E579" s="289">
        <v>0</v>
      </c>
      <c r="F579" s="289">
        <v>0</v>
      </c>
      <c r="G579" s="289">
        <v>0</v>
      </c>
      <c r="H579" s="279"/>
      <c r="I579" s="279"/>
      <c r="J579" s="279"/>
      <c r="K579" s="279"/>
    </row>
    <row r="580" spans="1:11" ht="14.1" customHeight="1" x14ac:dyDescent="0.25">
      <c r="A580" s="279"/>
      <c r="B580" s="279"/>
      <c r="C580" s="292" t="s">
        <v>70</v>
      </c>
      <c r="D580" s="289">
        <v>0</v>
      </c>
      <c r="E580" s="289">
        <v>0</v>
      </c>
      <c r="F580" s="289">
        <v>0</v>
      </c>
      <c r="G580" s="289">
        <v>0</v>
      </c>
      <c r="H580" s="279"/>
      <c r="I580" s="279"/>
      <c r="J580" s="279"/>
      <c r="K580" s="279"/>
    </row>
    <row r="581" spans="1:11" ht="14.1" customHeight="1" x14ac:dyDescent="0.25">
      <c r="A581" s="279"/>
      <c r="B581" s="279"/>
      <c r="C581" s="292" t="s">
        <v>71</v>
      </c>
      <c r="D581" s="289">
        <v>0</v>
      </c>
      <c r="E581" s="289">
        <v>0</v>
      </c>
      <c r="F581" s="289">
        <v>0</v>
      </c>
      <c r="G581" s="289">
        <v>0</v>
      </c>
      <c r="H581" s="279"/>
      <c r="I581" s="279"/>
      <c r="J581" s="279"/>
      <c r="K581" s="279"/>
    </row>
    <row r="582" spans="1:11" ht="14.1" customHeight="1" x14ac:dyDescent="0.25">
      <c r="A582" s="279"/>
      <c r="B582" s="279"/>
      <c r="C582" s="292" t="s">
        <v>72</v>
      </c>
      <c r="D582" s="289">
        <v>0</v>
      </c>
      <c r="E582" s="289">
        <v>0</v>
      </c>
      <c r="F582" s="289">
        <v>0</v>
      </c>
      <c r="G582" s="289">
        <v>0</v>
      </c>
      <c r="H582" s="279"/>
      <c r="I582" s="279"/>
      <c r="J582" s="279"/>
      <c r="K582" s="279"/>
    </row>
    <row r="583" spans="1:11" ht="14.1" customHeight="1" x14ac:dyDescent="0.25">
      <c r="A583" s="279"/>
      <c r="B583" s="279"/>
      <c r="C583" s="292" t="s">
        <v>75</v>
      </c>
      <c r="D583" s="289">
        <v>0</v>
      </c>
      <c r="E583" s="289">
        <v>0</v>
      </c>
      <c r="F583" s="289">
        <v>0</v>
      </c>
      <c r="G583" s="289">
        <v>0</v>
      </c>
      <c r="H583" s="279"/>
      <c r="I583" s="279"/>
      <c r="J583" s="279"/>
      <c r="K583" s="279"/>
    </row>
    <row r="584" spans="1:11" ht="14.1" customHeight="1" x14ac:dyDescent="0.25">
      <c r="A584" s="279"/>
      <c r="B584" s="279"/>
      <c r="C584" s="292" t="s">
        <v>76</v>
      </c>
      <c r="D584" s="289">
        <v>0</v>
      </c>
      <c r="E584" s="289">
        <v>0</v>
      </c>
      <c r="F584" s="289">
        <v>0</v>
      </c>
      <c r="G584" s="289">
        <v>0</v>
      </c>
      <c r="H584" s="279"/>
      <c r="I584" s="279"/>
      <c r="J584" s="279"/>
      <c r="K584" s="279"/>
    </row>
    <row r="585" spans="1:11" ht="14.1" customHeight="1" x14ac:dyDescent="0.25">
      <c r="A585" s="279"/>
      <c r="B585" s="279"/>
      <c r="C585" s="290" t="s">
        <v>77</v>
      </c>
      <c r="D585" s="289">
        <v>0</v>
      </c>
      <c r="E585" s="289">
        <v>0</v>
      </c>
      <c r="F585" s="289">
        <v>0</v>
      </c>
      <c r="G585" s="289">
        <v>1200000</v>
      </c>
      <c r="H585" s="279"/>
      <c r="I585" s="279"/>
      <c r="J585" s="279"/>
      <c r="K585" s="279"/>
    </row>
    <row r="586" spans="1:11" ht="15" customHeight="1" x14ac:dyDescent="0.25">
      <c r="A586" s="279"/>
      <c r="B586" s="279"/>
      <c r="C586" s="288" t="s">
        <v>40</v>
      </c>
      <c r="D586" s="287" t="s">
        <v>40</v>
      </c>
      <c r="E586" s="287" t="s">
        <v>40</v>
      </c>
      <c r="F586" s="287" t="s">
        <v>40</v>
      </c>
      <c r="G586" s="287" t="s">
        <v>40</v>
      </c>
      <c r="H586" s="279"/>
      <c r="I586" s="279"/>
      <c r="J586" s="279"/>
      <c r="K586" s="279"/>
    </row>
    <row r="587" spans="1:11" ht="15" customHeight="1" x14ac:dyDescent="0.25">
      <c r="A587" s="279"/>
      <c r="B587" s="279"/>
      <c r="C587" s="286" t="s">
        <v>188</v>
      </c>
      <c r="D587" s="256">
        <v>0</v>
      </c>
      <c r="E587" s="256">
        <v>508200000</v>
      </c>
      <c r="F587" s="256">
        <v>508200000</v>
      </c>
      <c r="G587" s="256">
        <v>440200000</v>
      </c>
      <c r="H587" s="279"/>
      <c r="I587" s="279"/>
      <c r="J587" s="279"/>
      <c r="K587" s="279"/>
    </row>
    <row r="588" spans="1:11" ht="15" customHeight="1" x14ac:dyDescent="0.25">
      <c r="A588" s="279"/>
      <c r="B588" s="279"/>
      <c r="C588" s="284" t="s">
        <v>59</v>
      </c>
      <c r="D588" s="283">
        <v>0</v>
      </c>
      <c r="E588" s="283">
        <v>215000000</v>
      </c>
      <c r="F588" s="283">
        <v>215000000</v>
      </c>
      <c r="G588" s="283">
        <v>215000000</v>
      </c>
      <c r="H588" s="279"/>
      <c r="I588" s="279"/>
      <c r="J588" s="279"/>
      <c r="K588" s="279"/>
    </row>
    <row r="589" spans="1:11" ht="15" customHeight="1" x14ac:dyDescent="0.25">
      <c r="A589" s="279"/>
      <c r="B589" s="279"/>
      <c r="C589" s="284" t="s">
        <v>60</v>
      </c>
      <c r="D589" s="283">
        <v>0</v>
      </c>
      <c r="E589" s="283">
        <v>215000000</v>
      </c>
      <c r="F589" s="283">
        <v>215000000</v>
      </c>
      <c r="G589" s="283">
        <v>215000000</v>
      </c>
      <c r="H589" s="279"/>
      <c r="I589" s="279"/>
      <c r="J589" s="279"/>
      <c r="K589" s="279"/>
    </row>
    <row r="590" spans="1:11" ht="15" customHeight="1" x14ac:dyDescent="0.25">
      <c r="A590" s="279"/>
      <c r="B590" s="279"/>
      <c r="C590" s="284" t="s">
        <v>61</v>
      </c>
      <c r="D590" s="283">
        <v>0</v>
      </c>
      <c r="E590" s="283">
        <v>0</v>
      </c>
      <c r="F590" s="283">
        <v>0</v>
      </c>
      <c r="G590" s="283">
        <v>0</v>
      </c>
      <c r="H590" s="279"/>
      <c r="I590" s="279"/>
      <c r="J590" s="279"/>
      <c r="K590" s="279"/>
    </row>
    <row r="591" spans="1:11" ht="15" customHeight="1" x14ac:dyDescent="0.25">
      <c r="A591" s="279"/>
      <c r="B591" s="279"/>
      <c r="C591" s="284" t="s">
        <v>62</v>
      </c>
      <c r="D591" s="283">
        <v>0</v>
      </c>
      <c r="E591" s="283">
        <v>43200000</v>
      </c>
      <c r="F591" s="283">
        <v>43200000</v>
      </c>
      <c r="G591" s="283">
        <v>43200000</v>
      </c>
      <c r="H591" s="279"/>
      <c r="I591" s="279"/>
      <c r="J591" s="279"/>
      <c r="K591" s="279"/>
    </row>
    <row r="592" spans="1:11" ht="15" customHeight="1" x14ac:dyDescent="0.25">
      <c r="A592" s="279"/>
      <c r="B592" s="279"/>
      <c r="C592" s="284" t="s">
        <v>60</v>
      </c>
      <c r="D592" s="283">
        <v>0</v>
      </c>
      <c r="E592" s="283">
        <v>43200000</v>
      </c>
      <c r="F592" s="283">
        <v>43200000</v>
      </c>
      <c r="G592" s="283">
        <v>43200000</v>
      </c>
      <c r="H592" s="279"/>
      <c r="I592" s="279"/>
      <c r="J592" s="279"/>
      <c r="K592" s="279"/>
    </row>
    <row r="593" spans="1:11" ht="15" customHeight="1" x14ac:dyDescent="0.25">
      <c r="A593" s="279"/>
      <c r="B593" s="279"/>
      <c r="C593" s="284" t="s">
        <v>61</v>
      </c>
      <c r="D593" s="283">
        <v>0</v>
      </c>
      <c r="E593" s="283">
        <v>0</v>
      </c>
      <c r="F593" s="283">
        <v>0</v>
      </c>
      <c r="G593" s="283">
        <v>0</v>
      </c>
      <c r="H593" s="279"/>
      <c r="I593" s="279"/>
      <c r="J593" s="279"/>
      <c r="K593" s="279"/>
    </row>
    <row r="594" spans="1:11" ht="15" customHeight="1" x14ac:dyDescent="0.25">
      <c r="A594" s="279"/>
      <c r="B594" s="279"/>
      <c r="C594" s="284" t="s">
        <v>63</v>
      </c>
      <c r="D594" s="283">
        <v>0</v>
      </c>
      <c r="E594" s="283">
        <v>79700000</v>
      </c>
      <c r="F594" s="283">
        <v>79700000</v>
      </c>
      <c r="G594" s="283">
        <v>81700000</v>
      </c>
      <c r="H594" s="279"/>
      <c r="I594" s="279"/>
      <c r="J594" s="279"/>
      <c r="K594" s="279"/>
    </row>
    <row r="595" spans="1:11" ht="15" customHeight="1" x14ac:dyDescent="0.25">
      <c r="A595" s="279"/>
      <c r="B595" s="279"/>
      <c r="C595" s="284" t="s">
        <v>60</v>
      </c>
      <c r="D595" s="283">
        <v>0</v>
      </c>
      <c r="E595" s="283">
        <v>74700000</v>
      </c>
      <c r="F595" s="283">
        <v>74700000</v>
      </c>
      <c r="G595" s="283">
        <v>76700000</v>
      </c>
      <c r="H595" s="279"/>
      <c r="I595" s="279"/>
      <c r="J595" s="279"/>
      <c r="K595" s="279"/>
    </row>
    <row r="596" spans="1:11" ht="15" customHeight="1" x14ac:dyDescent="0.25">
      <c r="A596" s="279"/>
      <c r="B596" s="279"/>
      <c r="C596" s="284" t="s">
        <v>61</v>
      </c>
      <c r="D596" s="283">
        <v>0</v>
      </c>
      <c r="E596" s="283">
        <v>5000000</v>
      </c>
      <c r="F596" s="283">
        <v>5000000</v>
      </c>
      <c r="G596" s="283">
        <v>5000000</v>
      </c>
      <c r="H596" s="279"/>
      <c r="I596" s="279"/>
      <c r="J596" s="279"/>
      <c r="K596" s="279"/>
    </row>
    <row r="597" spans="1:11" ht="15" customHeight="1" x14ac:dyDescent="0.25">
      <c r="A597" s="279"/>
      <c r="B597" s="279"/>
      <c r="C597" s="284" t="s">
        <v>64</v>
      </c>
      <c r="D597" s="283">
        <v>0</v>
      </c>
      <c r="E597" s="283">
        <v>0</v>
      </c>
      <c r="F597" s="283">
        <v>0</v>
      </c>
      <c r="G597" s="283">
        <v>0</v>
      </c>
      <c r="H597" s="279"/>
      <c r="I597" s="279"/>
      <c r="J597" s="279"/>
      <c r="K597" s="279"/>
    </row>
    <row r="598" spans="1:11" ht="15" customHeight="1" x14ac:dyDescent="0.25">
      <c r="A598" s="279"/>
      <c r="B598" s="279"/>
      <c r="C598" s="284" t="s">
        <v>60</v>
      </c>
      <c r="D598" s="283">
        <v>0</v>
      </c>
      <c r="E598" s="283">
        <v>0</v>
      </c>
      <c r="F598" s="283">
        <v>0</v>
      </c>
      <c r="G598" s="283">
        <v>0</v>
      </c>
      <c r="H598" s="279"/>
      <c r="I598" s="279"/>
      <c r="J598" s="279"/>
      <c r="K598" s="279"/>
    </row>
    <row r="599" spans="1:11" ht="15" customHeight="1" x14ac:dyDescent="0.25">
      <c r="A599" s="279"/>
      <c r="B599" s="279"/>
      <c r="C599" s="284" t="s">
        <v>61</v>
      </c>
      <c r="D599" s="283">
        <v>0</v>
      </c>
      <c r="E599" s="283">
        <v>0</v>
      </c>
      <c r="F599" s="283">
        <v>0</v>
      </c>
      <c r="G599" s="283">
        <v>0</v>
      </c>
      <c r="H599" s="279"/>
      <c r="I599" s="279"/>
      <c r="J599" s="279"/>
      <c r="K599" s="279"/>
    </row>
    <row r="600" spans="1:11" ht="20.100000000000001" customHeight="1" x14ac:dyDescent="0.25">
      <c r="A600" s="279"/>
      <c r="B600" s="279"/>
      <c r="C600" s="284" t="s">
        <v>189</v>
      </c>
      <c r="D600" s="285">
        <v>0</v>
      </c>
      <c r="E600" s="285">
        <v>0</v>
      </c>
      <c r="F600" s="285">
        <v>0</v>
      </c>
      <c r="G600" s="285">
        <v>0</v>
      </c>
      <c r="H600" s="279"/>
      <c r="I600" s="279"/>
      <c r="J600" s="279"/>
      <c r="K600" s="279"/>
    </row>
    <row r="601" spans="1:11" ht="15" customHeight="1" x14ac:dyDescent="0.25">
      <c r="A601" s="279"/>
      <c r="B601" s="279"/>
      <c r="C601" s="284" t="s">
        <v>60</v>
      </c>
      <c r="D601" s="283">
        <v>0</v>
      </c>
      <c r="E601" s="283">
        <v>0</v>
      </c>
      <c r="F601" s="283">
        <v>0</v>
      </c>
      <c r="G601" s="283">
        <v>0</v>
      </c>
      <c r="H601" s="279"/>
      <c r="I601" s="279"/>
      <c r="J601" s="279"/>
      <c r="K601" s="279"/>
    </row>
    <row r="602" spans="1:11" ht="15" customHeight="1" x14ac:dyDescent="0.25">
      <c r="A602" s="279"/>
      <c r="B602" s="279"/>
      <c r="C602" s="284" t="s">
        <v>61</v>
      </c>
      <c r="D602" s="283">
        <v>0</v>
      </c>
      <c r="E602" s="283">
        <v>0</v>
      </c>
      <c r="F602" s="283">
        <v>0</v>
      </c>
      <c r="G602" s="283">
        <v>0</v>
      </c>
      <c r="H602" s="279"/>
      <c r="I602" s="279"/>
      <c r="J602" s="279"/>
      <c r="K602" s="279"/>
    </row>
    <row r="603" spans="1:11" ht="15" customHeight="1" x14ac:dyDescent="0.25">
      <c r="A603" s="279"/>
      <c r="B603" s="279"/>
      <c r="C603" s="284" t="s">
        <v>66</v>
      </c>
      <c r="D603" s="283">
        <v>0</v>
      </c>
      <c r="E603" s="283">
        <v>0</v>
      </c>
      <c r="F603" s="283">
        <v>0</v>
      </c>
      <c r="G603" s="283">
        <v>0</v>
      </c>
      <c r="H603" s="279"/>
      <c r="I603" s="279"/>
      <c r="J603" s="279"/>
      <c r="K603" s="279"/>
    </row>
    <row r="604" spans="1:11" ht="15" customHeight="1" x14ac:dyDescent="0.25">
      <c r="A604" s="279"/>
      <c r="B604" s="279"/>
      <c r="C604" s="284" t="s">
        <v>60</v>
      </c>
      <c r="D604" s="283">
        <v>0</v>
      </c>
      <c r="E604" s="283">
        <v>0</v>
      </c>
      <c r="F604" s="283">
        <v>0</v>
      </c>
      <c r="G604" s="283">
        <v>0</v>
      </c>
      <c r="H604" s="279"/>
      <c r="I604" s="279"/>
      <c r="J604" s="279"/>
      <c r="K604" s="279"/>
    </row>
    <row r="605" spans="1:11" ht="15" customHeight="1" x14ac:dyDescent="0.25">
      <c r="A605" s="279"/>
      <c r="B605" s="279"/>
      <c r="C605" s="284" t="s">
        <v>61</v>
      </c>
      <c r="D605" s="283">
        <v>0</v>
      </c>
      <c r="E605" s="283">
        <v>0</v>
      </c>
      <c r="F605" s="283">
        <v>0</v>
      </c>
      <c r="G605" s="283">
        <v>0</v>
      </c>
      <c r="H605" s="279"/>
      <c r="I605" s="279"/>
      <c r="J605" s="279"/>
      <c r="K605" s="279"/>
    </row>
    <row r="606" spans="1:11" ht="15" customHeight="1" x14ac:dyDescent="0.25">
      <c r="A606" s="279"/>
      <c r="B606" s="279"/>
      <c r="C606" s="284" t="s">
        <v>67</v>
      </c>
      <c r="D606" s="283">
        <v>0</v>
      </c>
      <c r="E606" s="283">
        <v>300000</v>
      </c>
      <c r="F606" s="283">
        <v>300000</v>
      </c>
      <c r="G606" s="283">
        <v>300000</v>
      </c>
      <c r="H606" s="279"/>
      <c r="I606" s="279"/>
      <c r="J606" s="279"/>
      <c r="K606" s="279"/>
    </row>
    <row r="607" spans="1:11" ht="15" customHeight="1" x14ac:dyDescent="0.25">
      <c r="A607" s="279"/>
      <c r="B607" s="279"/>
      <c r="C607" s="284" t="s">
        <v>60</v>
      </c>
      <c r="D607" s="283">
        <v>0</v>
      </c>
      <c r="E607" s="283">
        <v>300000</v>
      </c>
      <c r="F607" s="283">
        <v>300000</v>
      </c>
      <c r="G607" s="283">
        <v>300000</v>
      </c>
      <c r="H607" s="279"/>
      <c r="I607" s="279"/>
      <c r="J607" s="279"/>
      <c r="K607" s="279"/>
    </row>
    <row r="608" spans="1:11" ht="15" customHeight="1" x14ac:dyDescent="0.25">
      <c r="A608" s="279"/>
      <c r="B608" s="279"/>
      <c r="C608" s="284" t="s">
        <v>61</v>
      </c>
      <c r="D608" s="283">
        <v>0</v>
      </c>
      <c r="E608" s="283">
        <v>0</v>
      </c>
      <c r="F608" s="283">
        <v>0</v>
      </c>
      <c r="G608" s="283">
        <v>0</v>
      </c>
      <c r="H608" s="279"/>
      <c r="I608" s="279"/>
      <c r="J608" s="279"/>
      <c r="K608" s="279"/>
    </row>
    <row r="609" spans="1:11" ht="15" customHeight="1" x14ac:dyDescent="0.25">
      <c r="A609" s="279"/>
      <c r="B609" s="279"/>
      <c r="C609" s="284" t="s">
        <v>68</v>
      </c>
      <c r="D609" s="283">
        <v>0</v>
      </c>
      <c r="E609" s="283">
        <v>0</v>
      </c>
      <c r="F609" s="283">
        <v>0</v>
      </c>
      <c r="G609" s="283">
        <v>0</v>
      </c>
      <c r="H609" s="279"/>
      <c r="I609" s="279"/>
      <c r="J609" s="279"/>
      <c r="K609" s="279"/>
    </row>
    <row r="610" spans="1:11" ht="15" customHeight="1" x14ac:dyDescent="0.25">
      <c r="A610" s="279"/>
      <c r="B610" s="279"/>
      <c r="C610" s="284" t="s">
        <v>60</v>
      </c>
      <c r="D610" s="283">
        <v>0</v>
      </c>
      <c r="E610" s="283">
        <v>0</v>
      </c>
      <c r="F610" s="283">
        <v>0</v>
      </c>
      <c r="G610" s="283">
        <v>0</v>
      </c>
      <c r="H610" s="279"/>
      <c r="I610" s="279"/>
      <c r="J610" s="279"/>
      <c r="K610" s="279"/>
    </row>
    <row r="611" spans="1:11" ht="15" customHeight="1" x14ac:dyDescent="0.25">
      <c r="A611" s="279"/>
      <c r="B611" s="279"/>
      <c r="C611" s="284" t="s">
        <v>69</v>
      </c>
      <c r="D611" s="283">
        <v>0</v>
      </c>
      <c r="E611" s="283">
        <v>0</v>
      </c>
      <c r="F611" s="283">
        <v>0</v>
      </c>
      <c r="G611" s="283">
        <v>0</v>
      </c>
      <c r="H611" s="279"/>
      <c r="I611" s="279"/>
      <c r="J611" s="279"/>
      <c r="K611" s="279"/>
    </row>
    <row r="612" spans="1:11" ht="15" customHeight="1" x14ac:dyDescent="0.25">
      <c r="A612" s="279"/>
      <c r="B612" s="279"/>
      <c r="C612" s="284" t="s">
        <v>70</v>
      </c>
      <c r="D612" s="283">
        <v>0</v>
      </c>
      <c r="E612" s="283">
        <v>0</v>
      </c>
      <c r="F612" s="283">
        <v>0</v>
      </c>
      <c r="G612" s="283">
        <v>0</v>
      </c>
      <c r="H612" s="279"/>
      <c r="I612" s="279"/>
      <c r="J612" s="279"/>
      <c r="K612" s="279"/>
    </row>
    <row r="613" spans="1:11" ht="15" customHeight="1" x14ac:dyDescent="0.25">
      <c r="A613" s="279"/>
      <c r="B613" s="279"/>
      <c r="C613" s="284" t="s">
        <v>71</v>
      </c>
      <c r="D613" s="283">
        <v>0</v>
      </c>
      <c r="E613" s="283">
        <v>0</v>
      </c>
      <c r="F613" s="283">
        <v>0</v>
      </c>
      <c r="G613" s="283">
        <v>0</v>
      </c>
      <c r="H613" s="279"/>
      <c r="I613" s="279"/>
      <c r="J613" s="279"/>
      <c r="K613" s="279"/>
    </row>
    <row r="614" spans="1:11" ht="15" customHeight="1" x14ac:dyDescent="0.25">
      <c r="A614" s="279"/>
      <c r="B614" s="279"/>
      <c r="C614" s="284" t="s">
        <v>72</v>
      </c>
      <c r="D614" s="283">
        <v>0</v>
      </c>
      <c r="E614" s="283">
        <v>0</v>
      </c>
      <c r="F614" s="283">
        <v>0</v>
      </c>
      <c r="G614" s="283">
        <v>0</v>
      </c>
      <c r="H614" s="279"/>
      <c r="I614" s="279"/>
      <c r="J614" s="279"/>
      <c r="K614" s="279"/>
    </row>
    <row r="615" spans="1:11" ht="15" customHeight="1" x14ac:dyDescent="0.25">
      <c r="A615" s="279"/>
      <c r="B615" s="279"/>
      <c r="C615" s="284" t="s">
        <v>73</v>
      </c>
      <c r="D615" s="283">
        <v>0</v>
      </c>
      <c r="E615" s="283">
        <v>170000000</v>
      </c>
      <c r="F615" s="283">
        <v>170000000</v>
      </c>
      <c r="G615" s="283">
        <v>100000000</v>
      </c>
      <c r="H615" s="279"/>
      <c r="I615" s="279"/>
      <c r="J615" s="279"/>
      <c r="K615" s="279"/>
    </row>
    <row r="616" spans="1:11" ht="15" customHeight="1" x14ac:dyDescent="0.25">
      <c r="A616" s="279"/>
      <c r="B616" s="279"/>
      <c r="C616" s="284" t="s">
        <v>60</v>
      </c>
      <c r="D616" s="283">
        <v>0</v>
      </c>
      <c r="E616" s="283">
        <v>170000000</v>
      </c>
      <c r="F616" s="283">
        <v>170000000</v>
      </c>
      <c r="G616" s="283">
        <v>100000000</v>
      </c>
      <c r="H616" s="279"/>
      <c r="I616" s="279"/>
      <c r="J616" s="279"/>
      <c r="K616" s="279"/>
    </row>
    <row r="617" spans="1:11" ht="15" customHeight="1" x14ac:dyDescent="0.25">
      <c r="A617" s="279"/>
      <c r="B617" s="279"/>
      <c r="C617" s="284" t="s">
        <v>69</v>
      </c>
      <c r="D617" s="283">
        <v>0</v>
      </c>
      <c r="E617" s="283">
        <v>0</v>
      </c>
      <c r="F617" s="283">
        <v>0</v>
      </c>
      <c r="G617" s="283">
        <v>0</v>
      </c>
      <c r="H617" s="279"/>
      <c r="I617" s="279"/>
      <c r="J617" s="279"/>
      <c r="K617" s="279"/>
    </row>
    <row r="618" spans="1:11" ht="15" customHeight="1" x14ac:dyDescent="0.25">
      <c r="A618" s="279"/>
      <c r="B618" s="279"/>
      <c r="C618" s="284" t="s">
        <v>70</v>
      </c>
      <c r="D618" s="283">
        <v>0</v>
      </c>
      <c r="E618" s="283">
        <v>0</v>
      </c>
      <c r="F618" s="283">
        <v>0</v>
      </c>
      <c r="G618" s="283">
        <v>0</v>
      </c>
      <c r="H618" s="279"/>
      <c r="I618" s="279"/>
      <c r="J618" s="279"/>
      <c r="K618" s="279"/>
    </row>
    <row r="619" spans="1:11" ht="15" customHeight="1" x14ac:dyDescent="0.25">
      <c r="A619" s="279"/>
      <c r="B619" s="279"/>
      <c r="C619" s="284" t="s">
        <v>71</v>
      </c>
      <c r="D619" s="283">
        <v>0</v>
      </c>
      <c r="E619" s="283">
        <v>0</v>
      </c>
      <c r="F619" s="283">
        <v>0</v>
      </c>
      <c r="G619" s="283">
        <v>0</v>
      </c>
      <c r="H619" s="279"/>
      <c r="I619" s="279"/>
      <c r="J619" s="279"/>
      <c r="K619" s="279"/>
    </row>
    <row r="620" spans="1:11" ht="15" customHeight="1" x14ac:dyDescent="0.25">
      <c r="A620" s="279"/>
      <c r="B620" s="279"/>
      <c r="C620" s="284" t="s">
        <v>72</v>
      </c>
      <c r="D620" s="283">
        <v>0</v>
      </c>
      <c r="E620" s="283">
        <v>0</v>
      </c>
      <c r="F620" s="283">
        <v>0</v>
      </c>
      <c r="G620" s="283">
        <v>0</v>
      </c>
      <c r="H620" s="279"/>
      <c r="I620" s="279"/>
      <c r="J620" s="279"/>
      <c r="K620" s="279"/>
    </row>
    <row r="621" spans="1:11" ht="15" customHeight="1" x14ac:dyDescent="0.25">
      <c r="A621" s="279"/>
      <c r="B621" s="279"/>
      <c r="C621" s="284" t="s">
        <v>74</v>
      </c>
      <c r="D621" s="283">
        <v>0</v>
      </c>
      <c r="E621" s="283">
        <v>0</v>
      </c>
      <c r="F621" s="283">
        <v>0</v>
      </c>
      <c r="G621" s="283">
        <v>0</v>
      </c>
      <c r="H621" s="279"/>
      <c r="I621" s="279"/>
      <c r="J621" s="279"/>
      <c r="K621" s="279"/>
    </row>
    <row r="622" spans="1:11" ht="15" customHeight="1" x14ac:dyDescent="0.25">
      <c r="A622" s="279"/>
      <c r="B622" s="279"/>
      <c r="C622" s="284" t="s">
        <v>60</v>
      </c>
      <c r="D622" s="283">
        <v>0</v>
      </c>
      <c r="E622" s="283">
        <v>0</v>
      </c>
      <c r="F622" s="283">
        <v>0</v>
      </c>
      <c r="G622" s="283">
        <v>0</v>
      </c>
      <c r="H622" s="279"/>
      <c r="I622" s="279"/>
      <c r="J622" s="279"/>
      <c r="K622" s="279"/>
    </row>
    <row r="623" spans="1:11" ht="15" customHeight="1" x14ac:dyDescent="0.25">
      <c r="A623" s="279"/>
      <c r="B623" s="279"/>
      <c r="C623" s="284" t="s">
        <v>69</v>
      </c>
      <c r="D623" s="283">
        <v>0</v>
      </c>
      <c r="E623" s="283">
        <v>0</v>
      </c>
      <c r="F623" s="283">
        <v>0</v>
      </c>
      <c r="G623" s="283">
        <v>0</v>
      </c>
      <c r="H623" s="279"/>
      <c r="I623" s="279"/>
      <c r="J623" s="279"/>
      <c r="K623" s="279"/>
    </row>
    <row r="624" spans="1:11" ht="15" customHeight="1" x14ac:dyDescent="0.25">
      <c r="A624" s="279"/>
      <c r="B624" s="279"/>
      <c r="C624" s="284" t="s">
        <v>70</v>
      </c>
      <c r="D624" s="283">
        <v>0</v>
      </c>
      <c r="E624" s="283">
        <v>0</v>
      </c>
      <c r="F624" s="283">
        <v>0</v>
      </c>
      <c r="G624" s="283">
        <v>0</v>
      </c>
      <c r="H624" s="279"/>
      <c r="I624" s="279"/>
      <c r="J624" s="279"/>
      <c r="K624" s="279"/>
    </row>
    <row r="625" spans="1:11" ht="15" customHeight="1" x14ac:dyDescent="0.25">
      <c r="A625" s="279"/>
      <c r="B625" s="279"/>
      <c r="C625" s="284" t="s">
        <v>71</v>
      </c>
      <c r="D625" s="283">
        <v>0</v>
      </c>
      <c r="E625" s="283">
        <v>0</v>
      </c>
      <c r="F625" s="283">
        <v>0</v>
      </c>
      <c r="G625" s="283">
        <v>0</v>
      </c>
      <c r="H625" s="279"/>
      <c r="I625" s="279"/>
      <c r="J625" s="279"/>
      <c r="K625" s="279"/>
    </row>
    <row r="626" spans="1:11" ht="15" customHeight="1" x14ac:dyDescent="0.25">
      <c r="A626" s="279"/>
      <c r="B626" s="279"/>
      <c r="C626" s="284" t="s">
        <v>72</v>
      </c>
      <c r="D626" s="283">
        <v>0</v>
      </c>
      <c r="E626" s="283">
        <v>0</v>
      </c>
      <c r="F626" s="283">
        <v>0</v>
      </c>
      <c r="G626" s="283">
        <v>0</v>
      </c>
      <c r="H626" s="279"/>
      <c r="I626" s="279"/>
      <c r="J626" s="279"/>
      <c r="K626" s="279"/>
    </row>
    <row r="627" spans="1:11" ht="15" customHeight="1" x14ac:dyDescent="0.25">
      <c r="A627" s="279"/>
      <c r="B627" s="279"/>
      <c r="C627" s="284" t="s">
        <v>75</v>
      </c>
      <c r="D627" s="283">
        <v>0</v>
      </c>
      <c r="E627" s="283">
        <v>0</v>
      </c>
      <c r="F627" s="283">
        <v>0</v>
      </c>
      <c r="G627" s="283">
        <v>0</v>
      </c>
      <c r="H627" s="279"/>
      <c r="I627" s="279"/>
      <c r="J627" s="279"/>
      <c r="K627" s="279"/>
    </row>
    <row r="628" spans="1:11" ht="15" customHeight="1" x14ac:dyDescent="0.25">
      <c r="A628" s="279"/>
      <c r="B628" s="279"/>
      <c r="C628" s="284" t="s">
        <v>76</v>
      </c>
      <c r="D628" s="283">
        <v>0</v>
      </c>
      <c r="E628" s="283">
        <v>0</v>
      </c>
      <c r="F628" s="283">
        <v>0</v>
      </c>
      <c r="G628" s="283">
        <v>0</v>
      </c>
      <c r="H628" s="279"/>
      <c r="I628" s="279"/>
      <c r="J628" s="279"/>
      <c r="K628" s="279"/>
    </row>
    <row r="629" spans="1:11" ht="20.100000000000001" customHeight="1" x14ac:dyDescent="0.25">
      <c r="A629" s="279"/>
      <c r="B629" s="279"/>
      <c r="C629" s="282" t="s">
        <v>40</v>
      </c>
      <c r="D629" s="279"/>
      <c r="E629" s="279"/>
      <c r="F629" s="279"/>
      <c r="G629" s="279"/>
      <c r="H629" s="279"/>
      <c r="I629" s="279"/>
      <c r="J629" s="279"/>
      <c r="K629" s="279"/>
    </row>
    <row r="630" spans="1:11" ht="20.100000000000001" customHeight="1" x14ac:dyDescent="0.25">
      <c r="A630" s="281" t="s">
        <v>190</v>
      </c>
      <c r="B630" s="277" t="s">
        <v>191</v>
      </c>
      <c r="C630" s="277" t="s">
        <v>40</v>
      </c>
      <c r="D630" s="279"/>
      <c r="E630" s="280" t="s">
        <v>40</v>
      </c>
      <c r="F630" s="277" t="s">
        <v>191</v>
      </c>
      <c r="G630" s="277" t="s">
        <v>40</v>
      </c>
      <c r="H630" s="241" t="s">
        <v>40</v>
      </c>
      <c r="I630" s="280" t="s">
        <v>40</v>
      </c>
      <c r="J630" s="277" t="s">
        <v>191</v>
      </c>
      <c r="K630" s="277" t="s">
        <v>40</v>
      </c>
    </row>
    <row r="631" spans="1:11" ht="20.100000000000001" customHeight="1" x14ac:dyDescent="0.25">
      <c r="A631" s="239" t="s">
        <v>192</v>
      </c>
      <c r="B631" s="277" t="s">
        <v>193</v>
      </c>
      <c r="C631" s="277" t="s">
        <v>40</v>
      </c>
      <c r="D631" s="279"/>
      <c r="E631" s="239" t="s">
        <v>194</v>
      </c>
      <c r="F631" s="277" t="s">
        <v>193</v>
      </c>
      <c r="G631" s="277" t="s">
        <v>40</v>
      </c>
      <c r="H631" s="279"/>
      <c r="I631" s="239" t="s">
        <v>195</v>
      </c>
      <c r="J631" s="277" t="s">
        <v>193</v>
      </c>
      <c r="K631" s="277" t="s">
        <v>40</v>
      </c>
    </row>
    <row r="632" spans="1:11" ht="20.100000000000001" customHeight="1" x14ac:dyDescent="0.25">
      <c r="A632" s="278" t="s">
        <v>40</v>
      </c>
      <c r="B632" s="277" t="s">
        <v>196</v>
      </c>
      <c r="C632" s="277" t="s">
        <v>40</v>
      </c>
      <c r="D632" s="279"/>
      <c r="E632" s="278" t="s">
        <v>40</v>
      </c>
      <c r="F632" s="277" t="s">
        <v>196</v>
      </c>
      <c r="G632" s="277" t="s">
        <v>40</v>
      </c>
      <c r="H632" s="279"/>
      <c r="I632" s="278" t="s">
        <v>40</v>
      </c>
      <c r="J632" s="277" t="s">
        <v>196</v>
      </c>
      <c r="K632" s="277" t="s">
        <v>40</v>
      </c>
    </row>
  </sheetData>
  <mergeCells count="57">
    <mergeCell ref="D531:G531"/>
    <mergeCell ref="D532:G532"/>
    <mergeCell ref="C541:G541"/>
    <mergeCell ref="D473:G473"/>
    <mergeCell ref="D474:G474"/>
    <mergeCell ref="D475:G475"/>
    <mergeCell ref="C484:G484"/>
    <mergeCell ref="D529:G529"/>
    <mergeCell ref="D530:G530"/>
    <mergeCell ref="C428:G428"/>
    <mergeCell ref="D305:G305"/>
    <mergeCell ref="D306:G306"/>
    <mergeCell ref="C315:G315"/>
    <mergeCell ref="D360:G360"/>
    <mergeCell ref="D361:G361"/>
    <mergeCell ref="D362:G362"/>
    <mergeCell ref="D363:G363"/>
    <mergeCell ref="C372:G372"/>
    <mergeCell ref="D417:G417"/>
    <mergeCell ref="D418:G418"/>
    <mergeCell ref="D419:G419"/>
    <mergeCell ref="D304:G304"/>
    <mergeCell ref="D137:G137"/>
    <mergeCell ref="D138:G138"/>
    <mergeCell ref="C147:G147"/>
    <mergeCell ref="D192:G192"/>
    <mergeCell ref="D193:G193"/>
    <mergeCell ref="D194:G194"/>
    <mergeCell ref="C203:G203"/>
    <mergeCell ref="D248:G248"/>
    <mergeCell ref="D249:G249"/>
    <mergeCell ref="D250:G250"/>
    <mergeCell ref="C259:G259"/>
    <mergeCell ref="D136:G136"/>
    <mergeCell ref="D21:G21"/>
    <mergeCell ref="D22:G22"/>
    <mergeCell ref="D23:G23"/>
    <mergeCell ref="D24:G24"/>
    <mergeCell ref="C33:G33"/>
    <mergeCell ref="C78:G78"/>
    <mergeCell ref="D79:G79"/>
    <mergeCell ref="D80:G80"/>
    <mergeCell ref="D81:G81"/>
    <mergeCell ref="D82:G82"/>
    <mergeCell ref="C91:G91"/>
    <mergeCell ref="C20:G20"/>
    <mergeCell ref="C1:G1"/>
    <mergeCell ref="C2:G2"/>
    <mergeCell ref="D3:G3"/>
    <mergeCell ref="D4:G4"/>
    <mergeCell ref="D5:G5"/>
    <mergeCell ref="D6:G6"/>
    <mergeCell ref="D7:G7"/>
    <mergeCell ref="C8:G8"/>
    <mergeCell ref="C9:G9"/>
    <mergeCell ref="D10:G10"/>
    <mergeCell ref="D14:G14"/>
  </mergeCells>
  <pageMargins left="0" right="0" top="0" bottom="0"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40</vt:i4>
      </vt:variant>
    </vt:vector>
  </HeadingPairs>
  <TitlesOfParts>
    <vt:vector size="98" baseType="lpstr">
      <vt:lpstr>01.Presidenca</vt:lpstr>
      <vt:lpstr>02. Kuvendi (01110)</vt:lpstr>
      <vt:lpstr>02. Kuvendi (1120)</vt:lpstr>
      <vt:lpstr>03.Kryeministria</vt:lpstr>
      <vt:lpstr>19.RTSH(08310)</vt:lpstr>
      <vt:lpstr>19.RTSH(08330)</vt:lpstr>
      <vt:lpstr>19.RTSH(08340)</vt:lpstr>
      <vt:lpstr>19.RTSH(08520)</vt:lpstr>
      <vt:lpstr>20.DPA</vt:lpstr>
      <vt:lpstr>22.ASH</vt:lpstr>
      <vt:lpstr>24.KLSH</vt:lpstr>
      <vt:lpstr>28</vt:lpstr>
      <vt:lpstr>29(1)</vt:lpstr>
      <vt:lpstr>29(2)</vt:lpstr>
      <vt:lpstr>29(3)</vt:lpstr>
      <vt:lpstr>30</vt:lpstr>
      <vt:lpstr>31.ATSH</vt:lpstr>
      <vt:lpstr>35</vt:lpstr>
      <vt:lpstr>41</vt:lpstr>
      <vt:lpstr>50.Instat</vt:lpstr>
      <vt:lpstr>55</vt:lpstr>
      <vt:lpstr>57.QKK</vt:lpstr>
      <vt:lpstr>63 (ILD)</vt:lpstr>
      <vt:lpstr>63 (KPA)</vt:lpstr>
      <vt:lpstr>66.Avokati Popullit</vt:lpstr>
      <vt:lpstr>67.KMSHC</vt:lpstr>
      <vt:lpstr>67.KMSHC (2)</vt:lpstr>
      <vt:lpstr>73(1)</vt:lpstr>
      <vt:lpstr>73(2)</vt:lpstr>
      <vt:lpstr>76</vt:lpstr>
      <vt:lpstr>77.AK</vt:lpstr>
      <vt:lpstr>82.KKK</vt:lpstr>
      <vt:lpstr>87.Avokatura e Shtetit</vt:lpstr>
      <vt:lpstr>87.IQ</vt:lpstr>
      <vt:lpstr>87.Administrimi i Ujrave</vt:lpstr>
      <vt:lpstr>87.ASPA</vt:lpstr>
      <vt:lpstr>87.START-UP</vt:lpstr>
      <vt:lpstr>87.DAP</vt:lpstr>
      <vt:lpstr>87.ASIG</vt:lpstr>
      <vt:lpstr>87.DSHQ</vt:lpstr>
      <vt:lpstr>87.SASPAC</vt:lpstr>
      <vt:lpstr>87.AMI</vt:lpstr>
      <vt:lpstr>87.Agjensia e Audtimit BE</vt:lpstr>
      <vt:lpstr>87.AKPT</vt:lpstr>
      <vt:lpstr>87.ASIK</vt:lpstr>
      <vt:lpstr>87.Komiteti Shtet. per Kultet</vt:lpstr>
      <vt:lpstr>87.AKSHI</vt:lpstr>
      <vt:lpstr>87.AKSK</vt:lpstr>
      <vt:lpstr>87.Agjens. Prokurimi Publik</vt:lpstr>
      <vt:lpstr>87.Komiteti pakicat kombetare</vt:lpstr>
      <vt:lpstr>87.ADB</vt:lpstr>
      <vt:lpstr>87.AKR</vt:lpstr>
      <vt:lpstr>88.Mbesh. Shoqerine Civile</vt:lpstr>
      <vt:lpstr>89.KMDPDI</vt:lpstr>
      <vt:lpstr>90</vt:lpstr>
      <vt:lpstr>91.KMD</vt:lpstr>
      <vt:lpstr>92.Inst. Studimeve Krim. Komuin</vt:lpstr>
      <vt:lpstr>95.Autor.Dr.Informimit</vt:lpstr>
      <vt:lpstr>'02. Kuvendi (1120)'!JR_PAGE_ANCHOR_0_1</vt:lpstr>
      <vt:lpstr>'03.Kryeministria'!JR_PAGE_ANCHOR_0_1</vt:lpstr>
      <vt:lpstr>'19.RTSH(08310)'!JR_PAGE_ANCHOR_0_1</vt:lpstr>
      <vt:lpstr>'19.RTSH(08330)'!JR_PAGE_ANCHOR_0_1</vt:lpstr>
      <vt:lpstr>'19.RTSH(08340)'!JR_PAGE_ANCHOR_0_1</vt:lpstr>
      <vt:lpstr>'19.RTSH(08520)'!JR_PAGE_ANCHOR_0_1</vt:lpstr>
      <vt:lpstr>'20.DPA'!JR_PAGE_ANCHOR_0_1</vt:lpstr>
      <vt:lpstr>'22.ASH'!JR_PAGE_ANCHOR_0_1</vt:lpstr>
      <vt:lpstr>'24.KLSH'!JR_PAGE_ANCHOR_0_1</vt:lpstr>
      <vt:lpstr>'29(1)'!JR_PAGE_ANCHOR_0_1</vt:lpstr>
      <vt:lpstr>'29(2)'!JR_PAGE_ANCHOR_0_1</vt:lpstr>
      <vt:lpstr>'29(3)'!JR_PAGE_ANCHOR_0_1</vt:lpstr>
      <vt:lpstr>'30'!JR_PAGE_ANCHOR_0_1</vt:lpstr>
      <vt:lpstr>'31.ATSH'!JR_PAGE_ANCHOR_0_1</vt:lpstr>
      <vt:lpstr>'35'!JR_PAGE_ANCHOR_0_1</vt:lpstr>
      <vt:lpstr>'41'!JR_PAGE_ANCHOR_0_1</vt:lpstr>
      <vt:lpstr>'50.Instat'!JR_PAGE_ANCHOR_0_1</vt:lpstr>
      <vt:lpstr>'55'!JR_PAGE_ANCHOR_0_1</vt:lpstr>
      <vt:lpstr>'57.QKK'!JR_PAGE_ANCHOR_0_1</vt:lpstr>
      <vt:lpstr>'73(1)'!JR_PAGE_ANCHOR_0_1</vt:lpstr>
      <vt:lpstr>'73(2)'!JR_PAGE_ANCHOR_0_1</vt:lpstr>
      <vt:lpstr>'76'!JR_PAGE_ANCHOR_0_1</vt:lpstr>
      <vt:lpstr>'77.AK'!JR_PAGE_ANCHOR_0_1</vt:lpstr>
      <vt:lpstr>'82.KKK'!JR_PAGE_ANCHOR_0_1</vt:lpstr>
      <vt:lpstr>'88.Mbesh. Shoqerine Civile'!JR_PAGE_ANCHOR_0_1</vt:lpstr>
      <vt:lpstr>'90'!JR_PAGE_ANCHOR_0_1</vt:lpstr>
      <vt:lpstr>'91.KMD'!JR_PAGE_ANCHOR_0_1</vt:lpstr>
      <vt:lpstr>'92.Inst. Studimeve Krim. Komuin'!JR_PAGE_ANCHOR_0_1</vt:lpstr>
      <vt:lpstr>'95.Autor.Dr.Informimit'!JR_PAGE_ANCHOR_0_1</vt:lpstr>
      <vt:lpstr>JR_PAGE_ANCHOR_0_1</vt:lpstr>
      <vt:lpstr>'63 (ILD)'!Print_Area</vt:lpstr>
      <vt:lpstr>'87.Agjensia e Audtimit BE'!Print_Area</vt:lpstr>
      <vt:lpstr>'87.AKPT'!Print_Area</vt:lpstr>
      <vt:lpstr>'87.AMI'!Print_Area</vt:lpstr>
      <vt:lpstr>'87.ASPA'!Print_Area</vt:lpstr>
      <vt:lpstr>'87.Avokatura e Shtetit'!Print_Area</vt:lpstr>
      <vt:lpstr>'87.DSHQ'!Print_Area</vt:lpstr>
      <vt:lpstr>'87.Komiteti pakicat kombetare'!Print_Area</vt:lpstr>
      <vt:lpstr>'87.Komiteti Shtet. per Kultet'!Print_Area</vt:lpstr>
      <vt:lpstr>'87.START-UP'!Print_Area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2025-06-03T13:37:00Z</dcterms:created>
  <dcterms:modified xsi:type="dcterms:W3CDTF">2025-07-21T10:14:16Z</dcterms:modified>
</cp:coreProperties>
</file>